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ebextensions/webextension1.xml" ContentType="application/vnd.ms-office.webextension+xml"/>
  <Override PartName="/xl/webextensions/webextension2.xml" ContentType="application/vnd.ms-office.webextension+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codeName="ThisWorkbook"/>
  <mc:AlternateContent xmlns:mc="http://schemas.openxmlformats.org/markup-compatibility/2006">
    <mc:Choice Requires="x15">
      <x15ac:absPath xmlns:x15ac="http://schemas.microsoft.com/office/spreadsheetml/2010/11/ac" url="C:\Users\dilsh\Downloads\"/>
    </mc:Choice>
  </mc:AlternateContent>
  <xr:revisionPtr revIDLastSave="0" documentId="13_ncr:1_{80CB8EF2-D3F3-4EEC-BA45-240E716818A0}" xr6:coauthVersionLast="47" xr6:coauthVersionMax="47" xr10:uidLastSave="{00000000-0000-0000-0000-000000000000}"/>
  <bookViews>
    <workbookView xWindow="-108" yWindow="-108" windowWidth="23256" windowHeight="12456" tabRatio="820" activeTab="7" xr2:uid="{00000000-000D-0000-FFFF-FFFF00000000}"/>
  </bookViews>
  <sheets>
    <sheet name="Sheet2" sheetId="6" r:id="rId1"/>
    <sheet name="المدخلات" sheetId="14" r:id="rId2"/>
    <sheet name="حساب الكميات" sheetId="51" r:id="rId3"/>
    <sheet name="اتفاق 01 (2)" sheetId="63" state="hidden" r:id="rId4"/>
    <sheet name="أسعار التوريد" sheetId="50" r:id="rId5"/>
    <sheet name="المواصفات الفنية" sheetId="55" r:id="rId6"/>
    <sheet name="المواصفات الفنية2" sheetId="3" state="hidden" r:id="rId7"/>
    <sheet name="عقد جديد " sheetId="48" r:id="rId8"/>
    <sheet name="اتفاق  (2)" sheetId="56" state="hidden" r:id="rId9"/>
    <sheet name="حساب الكميات (2)" sheetId="57" state="hidden" r:id="rId10"/>
    <sheet name="المواصفات الفنية (2)" sheetId="58" state="hidden" r:id="rId11"/>
    <sheet name="أسعار التوريد (2)" sheetId="59" state="hidden" r:id="rId12"/>
    <sheet name="عقد اساسي" sheetId="60" state="hidden" r:id="rId13"/>
    <sheet name="جدوا زمني" sheetId="61" state="hidden" r:id="rId14"/>
    <sheet name="جدول دفعات" sheetId="54" state="hidden" r:id="rId15"/>
    <sheet name=" اكميات بنك بدون سور " sheetId="52" state="hidden" r:id="rId16"/>
    <sheet name="اتفاق " sheetId="49" state="hidden" r:id="rId17"/>
    <sheet name="تكليف" sheetId="11" state="hidden" r:id="rId18"/>
    <sheet name="عقد ابنك" sheetId="53" state="hidden" r:id="rId19"/>
    <sheet name="حاوية" sheetId="12" state="hidden" r:id="rId20"/>
    <sheet name="محضر تسليم موقع" sheetId="13" state="hidden" r:id="rId21"/>
    <sheet name="تواريخ الصب" sheetId="26" state="hidden" r:id="rId22"/>
    <sheet name="متباعة الاشراف " sheetId="28" state="hidden" r:id="rId23"/>
    <sheet name="التكلفة التقديرية" sheetId="35" state="hidden" r:id="rId24"/>
    <sheet name="حساب الكميات بنك " sheetId="65" state="hidden" r:id="rId25"/>
    <sheet name="basss" sheetId="40" state="hidden" r:id="rId26"/>
    <sheet name="EN TETE " sheetId="47" state="hidden" r:id="rId27"/>
    <sheet name="Economic feasibility" sheetId="44" state="hidden" r:id="rId28"/>
    <sheet name="man ref Economic feasibility" sheetId="45" state="hidden" r:id="rId29"/>
    <sheet name="Economic feasibility savana" sheetId="46"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s>
  <definedNames>
    <definedName name="_xlnm._FilterDatabase" localSheetId="18" hidden="1">'عقد ابنك'!$B$1:$C$611</definedName>
    <definedName name="_xlnm.Print_Area" localSheetId="15">' اكميات بنك بدون سور '!$A$2:$BD$227</definedName>
    <definedName name="_xlnm.Print_Area" localSheetId="25">basss!$A$1:$I$244</definedName>
    <definedName name="_xlnm.Print_Area" localSheetId="27">'Economic feasibility'!$A$1:$J$47</definedName>
    <definedName name="_xlnm.Print_Area" localSheetId="29">'Economic feasibility savana'!$A$1:$J$47</definedName>
    <definedName name="_xlnm.Print_Area" localSheetId="0">Sheet2!$A$1:$C$191</definedName>
    <definedName name="_xlnm.Print_Area" localSheetId="16">'اتفاق '!$A$1:$BN$39</definedName>
    <definedName name="_xlnm.Print_Area" localSheetId="8">'اتفاق  (2)'!$A$1:$BO$39</definedName>
    <definedName name="_xlnm.Print_Area" localSheetId="3">'اتفاق 01 (2)'!$A$1:$M$32</definedName>
    <definedName name="_xlnm.Print_Area" localSheetId="4">'أسعار التوريد'!$A$1:$BF$156</definedName>
    <definedName name="_xlnm.Print_Area" localSheetId="11">'أسعار التوريد (2)'!$A$1:$BF$156</definedName>
    <definedName name="_xlnm.Print_Area" localSheetId="23">'التكلفة التقديرية'!$A$1:$AI$46</definedName>
    <definedName name="_xlnm.Print_Area" localSheetId="1">المدخلات!$A$1:$BF$14</definedName>
    <definedName name="_xlnm.Print_Area" localSheetId="5">'المواصفات الفنية'!$A$1:$BC$282</definedName>
    <definedName name="_xlnm.Print_Area" localSheetId="10">'المواصفات الفنية (2)'!$A$1:$BC$282</definedName>
    <definedName name="_xlnm.Print_Area" localSheetId="6">'المواصفات الفنية2'!$A$1:$BC$282</definedName>
    <definedName name="_xlnm.Print_Area" localSheetId="17">تكليف!$A$1:$BE$37</definedName>
    <definedName name="_xlnm.Print_Area" localSheetId="21">'تواريخ الصب'!$A$2:$BE$34</definedName>
    <definedName name="_xlnm.Print_Area" localSheetId="13">'جدوا زمني'!$A$1:$AI$45</definedName>
    <definedName name="_xlnm.Print_Area" localSheetId="14">'جدول دفعات'!$A$1:$AI$39</definedName>
    <definedName name="_xlnm.Print_Area" localSheetId="19">حاوية!$A$1:$BF$35</definedName>
    <definedName name="_xlnm.Print_Area" localSheetId="2">'حساب الكميات'!$A$1:$BE$253</definedName>
    <definedName name="_xlnm.Print_Area" localSheetId="9">'حساب الكميات (2)'!$A$1:$BE$253</definedName>
    <definedName name="_xlnm.Print_Area" localSheetId="24">'حساب الكميات بنك '!$A$2:$BD$227</definedName>
    <definedName name="_xlnm.Print_Area" localSheetId="18">'عقد ابنك'!$A$1:$AK$612</definedName>
    <definedName name="_xlnm.Print_Area" localSheetId="12">'عقد اساسي'!$A$1:$I$248</definedName>
    <definedName name="_xlnm.Print_Area" localSheetId="7">'عقد جديد '!$A$1:$I$248</definedName>
    <definedName name="_xlnm.Print_Area" localSheetId="22">'متباعة الاشراف '!$A$1:$AN$27</definedName>
    <definedName name="_xlnm.Print_Area" localSheetId="20">'محضر تسليم موقع'!$A$1:$BG$32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W169" i="51" l="1"/>
  <c r="AW147" i="51"/>
  <c r="AW146" i="51"/>
  <c r="BA146" i="51"/>
  <c r="AO147" i="51"/>
  <c r="AW143" i="51"/>
  <c r="AS139" i="51"/>
  <c r="AS138" i="51"/>
  <c r="AS137" i="51"/>
  <c r="AS136" i="51"/>
  <c r="AS135" i="51"/>
  <c r="AS134" i="51"/>
  <c r="AS133" i="51"/>
  <c r="B4" i="49"/>
  <c r="M2" i="49"/>
  <c r="U224" i="65"/>
  <c r="AO224" i="65"/>
  <c r="AQ27" i="65"/>
  <c r="AQ26" i="65"/>
  <c r="O28" i="65"/>
  <c r="O26" i="65"/>
  <c r="AQ4" i="65"/>
  <c r="AQ5" i="65"/>
  <c r="AQ6" i="65"/>
  <c r="O6" i="65"/>
  <c r="O5" i="65"/>
  <c r="O4" i="65"/>
  <c r="B213" i="65"/>
  <c r="B212" i="65"/>
  <c r="B211" i="65"/>
  <c r="B210" i="65"/>
  <c r="AO209" i="65"/>
  <c r="B209" i="65"/>
  <c r="AO208" i="65"/>
  <c r="B208" i="65"/>
  <c r="AO207" i="65"/>
  <c r="B207" i="65"/>
  <c r="AO206" i="65"/>
  <c r="B206" i="65"/>
  <c r="B205" i="65"/>
  <c r="B204" i="65"/>
  <c r="B203" i="65"/>
  <c r="B202" i="65"/>
  <c r="B201" i="65"/>
  <c r="B200" i="65"/>
  <c r="B199" i="65"/>
  <c r="AO198" i="65"/>
  <c r="B198" i="65"/>
  <c r="B197" i="65"/>
  <c r="B196" i="65"/>
  <c r="BA190" i="65"/>
  <c r="E190" i="65"/>
  <c r="BA189" i="65"/>
  <c r="BA188" i="65"/>
  <c r="BA187" i="65"/>
  <c r="BA186" i="65"/>
  <c r="BA185" i="65"/>
  <c r="AO191" i="65" s="1"/>
  <c r="AJ177" i="65"/>
  <c r="AJ176" i="65"/>
  <c r="AJ175" i="65"/>
  <c r="AJ174" i="65"/>
  <c r="BA123" i="65"/>
  <c r="BA122" i="65"/>
  <c r="BA121" i="65"/>
  <c r="BA120" i="65"/>
  <c r="BA119" i="65"/>
  <c r="BA118" i="65"/>
  <c r="BA117" i="65"/>
  <c r="BA116" i="65"/>
  <c r="BA115" i="65"/>
  <c r="BA114" i="65"/>
  <c r="AO124" i="65" s="1"/>
  <c r="BA113" i="65"/>
  <c r="BA112" i="65"/>
  <c r="BA111" i="65"/>
  <c r="BA100" i="65"/>
  <c r="BA99" i="65"/>
  <c r="AO101" i="65" s="1"/>
  <c r="AO204" i="65" s="1"/>
  <c r="BA98" i="65"/>
  <c r="BA97" i="65"/>
  <c r="BA96" i="65"/>
  <c r="BA86" i="65"/>
  <c r="BA85" i="65"/>
  <c r="BA84" i="65"/>
  <c r="AO87" i="65" s="1"/>
  <c r="BA79" i="65"/>
  <c r="BA78" i="65"/>
  <c r="BA77" i="65"/>
  <c r="BA76" i="65"/>
  <c r="BA75" i="65"/>
  <c r="BA74" i="65"/>
  <c r="BA73" i="65"/>
  <c r="AO80" i="65" s="1"/>
  <c r="AO200" i="65" s="1"/>
  <c r="BA72" i="65"/>
  <c r="BA67" i="65"/>
  <c r="BA66" i="65"/>
  <c r="BA65" i="65"/>
  <c r="BA64" i="65"/>
  <c r="BA63" i="65"/>
  <c r="BA62" i="65"/>
  <c r="BA61" i="65"/>
  <c r="BA60" i="65"/>
  <c r="AO68" i="65" s="1"/>
  <c r="AO199" i="65" s="1"/>
  <c r="AO43" i="65"/>
  <c r="AO197" i="65" s="1"/>
  <c r="BA42" i="65"/>
  <c r="BA41" i="65"/>
  <c r="AO210" i="65" l="1"/>
  <c r="B217" i="65" s="1"/>
  <c r="AO193" i="65"/>
  <c r="AO212" i="65"/>
  <c r="AO180" i="65"/>
  <c r="AO205" i="65"/>
  <c r="AO201" i="65"/>
  <c r="AO90" i="65"/>
  <c r="AO202" i="65" l="1"/>
  <c r="AO213" i="65"/>
  <c r="T221" i="65" l="1"/>
  <c r="AO220" i="65"/>
  <c r="AC32" i="65"/>
  <c r="U217" i="65"/>
  <c r="AC31" i="65"/>
  <c r="AO216" i="65"/>
  <c r="B221" i="65" s="1"/>
  <c r="AC33" i="65" l="1"/>
  <c r="AD206" i="65"/>
  <c r="AD200" i="65"/>
  <c r="AD199" i="65"/>
  <c r="AD208" i="65"/>
  <c r="AD197" i="65"/>
  <c r="AD207" i="65"/>
  <c r="AD209" i="65"/>
  <c r="AD198" i="65"/>
  <c r="AD204" i="65"/>
  <c r="AD212" i="65"/>
  <c r="AD213" i="65" s="1"/>
  <c r="AD201" i="65"/>
  <c r="AD205" i="65"/>
  <c r="AD210" i="65" l="1"/>
  <c r="AD202" i="65"/>
  <c r="AD219" i="65" s="1"/>
  <c r="AR7" i="14" l="1"/>
  <c r="G3" i="11"/>
  <c r="S605" i="53"/>
  <c r="AB10" i="53"/>
  <c r="AB12" i="53"/>
  <c r="O9" i="53"/>
  <c r="AB5" i="53"/>
  <c r="AE3" i="53"/>
  <c r="T3" i="53"/>
  <c r="AQ5" i="52"/>
  <c r="AQ4" i="52"/>
  <c r="AQ26" i="52"/>
  <c r="O26" i="52"/>
  <c r="O28" i="52"/>
  <c r="V6" i="35"/>
  <c r="G6" i="35"/>
  <c r="A22" i="60"/>
  <c r="D17" i="60"/>
  <c r="D16" i="60"/>
  <c r="D11" i="60"/>
  <c r="B34" i="50"/>
  <c r="S34" i="50"/>
  <c r="Y34" i="50"/>
  <c r="AG34" i="50"/>
  <c r="AM151" i="50" s="1"/>
  <c r="AS34" i="50"/>
  <c r="AL276" i="55"/>
  <c r="Z26" i="55"/>
  <c r="Z22" i="55"/>
  <c r="V246" i="51"/>
  <c r="AQ25" i="51"/>
  <c r="K27" i="51"/>
  <c r="K25" i="51"/>
  <c r="K5" i="51"/>
  <c r="AQ5" i="51"/>
  <c r="AQ4" i="51"/>
  <c r="B21" i="63"/>
  <c r="F2" i="63"/>
  <c r="L2" i="63"/>
  <c r="X6" i="11"/>
  <c r="E6" i="11"/>
  <c r="AX5" i="11"/>
  <c r="J5" i="11"/>
  <c r="J3" i="63"/>
  <c r="E3" i="63"/>
  <c r="L3" i="63"/>
  <c r="H12" i="63"/>
  <c r="H6" i="63"/>
  <c r="D2" i="63"/>
  <c r="K26" i="51" l="1"/>
  <c r="O27" i="65"/>
  <c r="G12" i="61"/>
  <c r="A276" i="55"/>
  <c r="AB27" i="61"/>
  <c r="AB39" i="61" s="1"/>
  <c r="AB40" i="61" s="1"/>
  <c r="B19" i="49"/>
  <c r="E2" i="49"/>
  <c r="AQ26" i="51"/>
  <c r="BM25" i="61"/>
  <c r="BM24" i="61"/>
  <c r="BM23" i="61"/>
  <c r="BM22" i="61"/>
  <c r="BM21" i="61"/>
  <c r="BM20" i="61"/>
  <c r="BG26" i="61"/>
  <c r="V27" i="61"/>
  <c r="V39" i="61" s="1"/>
  <c r="AD7" i="61"/>
  <c r="T7" i="61"/>
  <c r="G7" i="61"/>
  <c r="N6" i="61"/>
  <c r="N5" i="61"/>
  <c r="N3" i="61"/>
  <c r="F244" i="60"/>
  <c r="A244" i="60"/>
  <c r="I239" i="60"/>
  <c r="G239" i="60"/>
  <c r="A239" i="60"/>
  <c r="I237" i="60"/>
  <c r="G237" i="60"/>
  <c r="I235" i="60"/>
  <c r="G235" i="60"/>
  <c r="I233" i="60"/>
  <c r="G233" i="60"/>
  <c r="I231" i="60"/>
  <c r="G231" i="60"/>
  <c r="I229" i="60"/>
  <c r="G229" i="60"/>
  <c r="I227" i="60"/>
  <c r="G227" i="60"/>
  <c r="I225" i="60"/>
  <c r="G225" i="60"/>
  <c r="I223" i="60"/>
  <c r="G223" i="60"/>
  <c r="I221" i="60"/>
  <c r="G221" i="60"/>
  <c r="I218" i="60"/>
  <c r="G218" i="60"/>
  <c r="I216" i="60"/>
  <c r="G216" i="60"/>
  <c r="I214" i="60"/>
  <c r="G214" i="60"/>
  <c r="I212" i="60"/>
  <c r="G212" i="60"/>
  <c r="I210" i="60"/>
  <c r="G210" i="60"/>
  <c r="I207" i="60"/>
  <c r="G207" i="60"/>
  <c r="I205" i="60"/>
  <c r="G205" i="60"/>
  <c r="I203" i="60"/>
  <c r="G203" i="60"/>
  <c r="I201" i="60"/>
  <c r="G201" i="60"/>
  <c r="I199" i="60"/>
  <c r="G199" i="60"/>
  <c r="I197" i="60"/>
  <c r="G197" i="60"/>
  <c r="I195" i="60"/>
  <c r="G195" i="60"/>
  <c r="I192" i="60"/>
  <c r="G192" i="60"/>
  <c r="I190" i="60"/>
  <c r="G190" i="60"/>
  <c r="I186" i="60"/>
  <c r="G186" i="60"/>
  <c r="I184" i="60"/>
  <c r="G184" i="60"/>
  <c r="I182" i="60"/>
  <c r="G182" i="60"/>
  <c r="I180" i="60"/>
  <c r="G180" i="60"/>
  <c r="I178" i="60"/>
  <c r="G178" i="60"/>
  <c r="I176" i="60"/>
  <c r="G176" i="60"/>
  <c r="I174" i="60"/>
  <c r="G174" i="60"/>
  <c r="I172" i="60"/>
  <c r="G172" i="60"/>
  <c r="I170" i="60"/>
  <c r="G170" i="60"/>
  <c r="I168" i="60"/>
  <c r="G168" i="60"/>
  <c r="I166" i="60"/>
  <c r="G166" i="60"/>
  <c r="I164" i="60"/>
  <c r="G164" i="60"/>
  <c r="I162" i="60"/>
  <c r="G162" i="60"/>
  <c r="I160" i="60"/>
  <c r="G160" i="60"/>
  <c r="I157" i="60"/>
  <c r="G157" i="60"/>
  <c r="I155" i="60"/>
  <c r="G155" i="60"/>
  <c r="I153" i="60"/>
  <c r="G153" i="60"/>
  <c r="I151" i="60"/>
  <c r="G151" i="60"/>
  <c r="I149" i="60"/>
  <c r="G149" i="60"/>
  <c r="I141" i="60"/>
  <c r="A141" i="60"/>
  <c r="A143" i="60" s="1"/>
  <c r="I139" i="60"/>
  <c r="G139" i="60"/>
  <c r="I136" i="60"/>
  <c r="G136" i="60"/>
  <c r="I131" i="60"/>
  <c r="G131" i="60"/>
  <c r="I129" i="60"/>
  <c r="G129" i="60"/>
  <c r="I127" i="60"/>
  <c r="G127" i="60"/>
  <c r="B126" i="60"/>
  <c r="I125" i="60"/>
  <c r="G125" i="60"/>
  <c r="I123" i="60"/>
  <c r="G123" i="60"/>
  <c r="I121" i="60"/>
  <c r="G121" i="60"/>
  <c r="I109" i="60"/>
  <c r="G109" i="60"/>
  <c r="I107" i="60"/>
  <c r="G107" i="60"/>
  <c r="I105" i="60"/>
  <c r="G105" i="60"/>
  <c r="I103" i="60"/>
  <c r="G103" i="60"/>
  <c r="I101" i="60"/>
  <c r="G101" i="60"/>
  <c r="G98" i="60"/>
  <c r="I96" i="60"/>
  <c r="I94" i="60"/>
  <c r="G94" i="60"/>
  <c r="I92" i="60"/>
  <c r="G92" i="60"/>
  <c r="I90" i="60"/>
  <c r="G90" i="60"/>
  <c r="I88" i="60"/>
  <c r="G88" i="60"/>
  <c r="I86" i="60"/>
  <c r="G86" i="60"/>
  <c r="I83" i="60"/>
  <c r="G83" i="60"/>
  <c r="I81" i="60"/>
  <c r="G81" i="60"/>
  <c r="I79" i="60"/>
  <c r="G79" i="60"/>
  <c r="I77" i="60"/>
  <c r="G77" i="60"/>
  <c r="I70" i="60"/>
  <c r="G70" i="60"/>
  <c r="I68" i="60"/>
  <c r="G68" i="60"/>
  <c r="I66" i="60"/>
  <c r="G66" i="60"/>
  <c r="I59" i="60"/>
  <c r="G59" i="60"/>
  <c r="I55" i="60"/>
  <c r="I45" i="60"/>
  <c r="I40" i="60"/>
  <c r="I36" i="60"/>
  <c r="A19" i="60"/>
  <c r="D15" i="60"/>
  <c r="D10" i="60"/>
  <c r="AM151" i="59"/>
  <c r="B151" i="59"/>
  <c r="R140" i="59"/>
  <c r="R139" i="59"/>
  <c r="R114" i="59"/>
  <c r="R67" i="59"/>
  <c r="R64" i="59"/>
  <c r="R61" i="59"/>
  <c r="R53" i="59"/>
  <c r="R52" i="59"/>
  <c r="R51" i="59"/>
  <c r="R50" i="59"/>
  <c r="R47" i="59"/>
  <c r="AR46" i="59"/>
  <c r="AR47" i="59" s="1"/>
  <c r="R46" i="59"/>
  <c r="R45" i="59"/>
  <c r="R44" i="59"/>
  <c r="R43" i="59"/>
  <c r="R42" i="59"/>
  <c r="R41" i="59"/>
  <c r="AU34" i="59"/>
  <c r="AM33" i="59"/>
  <c r="Y33" i="59"/>
  <c r="G33" i="59"/>
  <c r="AT24" i="59"/>
  <c r="AT23" i="59"/>
  <c r="AT22" i="59"/>
  <c r="AT21" i="59"/>
  <c r="AT20" i="59"/>
  <c r="AT19" i="59"/>
  <c r="R19" i="59"/>
  <c r="AT18" i="59"/>
  <c r="R18" i="59"/>
  <c r="B2" i="59"/>
  <c r="AY1" i="59"/>
  <c r="AM1" i="59"/>
  <c r="Y1" i="59"/>
  <c r="G1" i="59"/>
  <c r="AL276" i="58"/>
  <c r="A276" i="58"/>
  <c r="A66" i="58"/>
  <c r="Z26" i="58"/>
  <c r="Z22" i="58"/>
  <c r="Z18" i="58"/>
  <c r="Z16" i="58"/>
  <c r="AO246" i="57"/>
  <c r="V246" i="57"/>
  <c r="C231" i="57"/>
  <c r="C229" i="57"/>
  <c r="C227" i="57"/>
  <c r="C226" i="57"/>
  <c r="C225" i="57"/>
  <c r="C224" i="57"/>
  <c r="C223" i="57"/>
  <c r="C222" i="57"/>
  <c r="C221" i="57"/>
  <c r="B221" i="57"/>
  <c r="C219" i="57"/>
  <c r="C217" i="57"/>
  <c r="C216" i="57"/>
  <c r="C215" i="57"/>
  <c r="C214" i="57"/>
  <c r="C213" i="57"/>
  <c r="C212" i="57"/>
  <c r="C211" i="57"/>
  <c r="B211" i="57"/>
  <c r="BD205" i="57"/>
  <c r="BD208" i="57" s="1"/>
  <c r="BD203" i="57"/>
  <c r="BD201" i="57"/>
  <c r="BD199" i="57"/>
  <c r="BD197" i="57"/>
  <c r="BD195" i="57"/>
  <c r="BD193" i="57"/>
  <c r="BA188" i="57"/>
  <c r="BA187" i="57"/>
  <c r="BA186" i="57"/>
  <c r="AO189" i="57" s="1"/>
  <c r="AO231" i="57" s="1"/>
  <c r="AY231" i="57" s="1"/>
  <c r="B184" i="57"/>
  <c r="BA182" i="57"/>
  <c r="BA181" i="57"/>
  <c r="BA180" i="57"/>
  <c r="BA179" i="57"/>
  <c r="BA178" i="57"/>
  <c r="BA177" i="57"/>
  <c r="AO177" i="57"/>
  <c r="BA176" i="57"/>
  <c r="AO183" i="57" s="1"/>
  <c r="AO229" i="57" s="1"/>
  <c r="AY229" i="57" s="1"/>
  <c r="AO176" i="57"/>
  <c r="BA175" i="57"/>
  <c r="BA174" i="57"/>
  <c r="B172" i="57"/>
  <c r="C171" i="57"/>
  <c r="BA170" i="57"/>
  <c r="BA169" i="57"/>
  <c r="AO227" i="57" s="1"/>
  <c r="AW169" i="57"/>
  <c r="BA166" i="57"/>
  <c r="BA165" i="57"/>
  <c r="BA164" i="57"/>
  <c r="BA163" i="57"/>
  <c r="AO167" i="57" s="1"/>
  <c r="BA162" i="57"/>
  <c r="BA159" i="57"/>
  <c r="AW158" i="57"/>
  <c r="AS158" i="57"/>
  <c r="BA158" i="57" s="1"/>
  <c r="AO158" i="57"/>
  <c r="AW157" i="57"/>
  <c r="AS157" i="57"/>
  <c r="BA157" i="57" s="1"/>
  <c r="AO157" i="57"/>
  <c r="AW156" i="57"/>
  <c r="AS156" i="57"/>
  <c r="BA156" i="57" s="1"/>
  <c r="AO156" i="57"/>
  <c r="BA153" i="57"/>
  <c r="BA152" i="57"/>
  <c r="AO154" i="57" s="1"/>
  <c r="AO224" i="57" s="1"/>
  <c r="BA149" i="57"/>
  <c r="AO149" i="57"/>
  <c r="BA148" i="57"/>
  <c r="AO148" i="57"/>
  <c r="BA147" i="57"/>
  <c r="AO147" i="57"/>
  <c r="AO146" i="57"/>
  <c r="AW146" i="57" s="1"/>
  <c r="BA146" i="57" s="1"/>
  <c r="AO150" i="57" s="1"/>
  <c r="BA143" i="57"/>
  <c r="AW142" i="57"/>
  <c r="BA142" i="57" s="1"/>
  <c r="AO144" i="57" s="1"/>
  <c r="BA139" i="57"/>
  <c r="AW139" i="57"/>
  <c r="AS139" i="57"/>
  <c r="AO139" i="57"/>
  <c r="BA138" i="57"/>
  <c r="AW138" i="57"/>
  <c r="AS138" i="57"/>
  <c r="AW137" i="57"/>
  <c r="BA137" i="57" s="1"/>
  <c r="AS137" i="57"/>
  <c r="AW136" i="57"/>
  <c r="AS136" i="57"/>
  <c r="BA136" i="57" s="1"/>
  <c r="AW135" i="57"/>
  <c r="BA135" i="57" s="1"/>
  <c r="AS135" i="57"/>
  <c r="BA134" i="57"/>
  <c r="AW134" i="57"/>
  <c r="AS134" i="57"/>
  <c r="AW133" i="57"/>
  <c r="BA133" i="57" s="1"/>
  <c r="AO140" i="57" s="1"/>
  <c r="AS133" i="57"/>
  <c r="B131" i="57"/>
  <c r="BA122" i="57"/>
  <c r="BA121" i="57"/>
  <c r="BA120" i="57"/>
  <c r="BA119" i="57"/>
  <c r="BA118" i="57"/>
  <c r="BA117" i="57"/>
  <c r="BA116" i="57"/>
  <c r="BA115" i="57"/>
  <c r="BA114" i="57"/>
  <c r="BA113" i="57"/>
  <c r="BA112" i="57"/>
  <c r="BA111" i="57"/>
  <c r="AO123" i="57" s="1"/>
  <c r="AO219" i="57" s="1"/>
  <c r="AY219" i="57" s="1"/>
  <c r="B109" i="57"/>
  <c r="BA105" i="57"/>
  <c r="AO105" i="57"/>
  <c r="BA104" i="57"/>
  <c r="AO104" i="57"/>
  <c r="BA103" i="57"/>
  <c r="BA102" i="57"/>
  <c r="BA101" i="57"/>
  <c r="BA100" i="57"/>
  <c r="BA99" i="57"/>
  <c r="BA98" i="57"/>
  <c r="AO106" i="57" s="1"/>
  <c r="AO214" i="57" s="1"/>
  <c r="BA95" i="57"/>
  <c r="BA94" i="57"/>
  <c r="AO94" i="57"/>
  <c r="BA93" i="57"/>
  <c r="BA92" i="57"/>
  <c r="BA91" i="57"/>
  <c r="AO96" i="57" s="1"/>
  <c r="AO217" i="57" s="1"/>
  <c r="AO89" i="57"/>
  <c r="AO216" i="57" s="1"/>
  <c r="BA88" i="57"/>
  <c r="BA87" i="57"/>
  <c r="BA86" i="57"/>
  <c r="BA85" i="57"/>
  <c r="BA82" i="57"/>
  <c r="BA81" i="57"/>
  <c r="BA80" i="57"/>
  <c r="BA79" i="57"/>
  <c r="BA78" i="57"/>
  <c r="BA77" i="57"/>
  <c r="AO83" i="57" s="1"/>
  <c r="AO215" i="57" s="1"/>
  <c r="BA74" i="57"/>
  <c r="BA73" i="57"/>
  <c r="BA72" i="57"/>
  <c r="BA71" i="57"/>
  <c r="BA70" i="57"/>
  <c r="BA69" i="57"/>
  <c r="BA68" i="57"/>
  <c r="BA67" i="57"/>
  <c r="AO75" i="57" s="1"/>
  <c r="AO213" i="57" s="1"/>
  <c r="BA66" i="57"/>
  <c r="BA65" i="57"/>
  <c r="BA62" i="57"/>
  <c r="BA61" i="57"/>
  <c r="BA60" i="57"/>
  <c r="BA59" i="57"/>
  <c r="BA58" i="57"/>
  <c r="BA57" i="57"/>
  <c r="BA56" i="57"/>
  <c r="BA55" i="57"/>
  <c r="BA54" i="57"/>
  <c r="BA53" i="57"/>
  <c r="BA52" i="57"/>
  <c r="BA51" i="57"/>
  <c r="BA50" i="57"/>
  <c r="BA49" i="57"/>
  <c r="BA48" i="57"/>
  <c r="BA47" i="57"/>
  <c r="AO212" i="57" s="1"/>
  <c r="AO45" i="57"/>
  <c r="AO211" i="57" s="1"/>
  <c r="BA44" i="57"/>
  <c r="BA43" i="57"/>
  <c r="BA42" i="57"/>
  <c r="AQ30" i="57"/>
  <c r="AQ27" i="57"/>
  <c r="AQ6" i="57"/>
  <c r="K6" i="57"/>
  <c r="AQ5" i="57"/>
  <c r="K5" i="57"/>
  <c r="AQ4" i="57"/>
  <c r="K4" i="57"/>
  <c r="A36" i="56"/>
  <c r="C19" i="56"/>
  <c r="C10" i="56"/>
  <c r="C4" i="56"/>
  <c r="N2" i="56"/>
  <c r="F2" i="56"/>
  <c r="AQ6" i="51"/>
  <c r="AO246" i="51"/>
  <c r="AW142" i="51"/>
  <c r="BA120" i="51"/>
  <c r="BA182" i="51"/>
  <c r="K6" i="51"/>
  <c r="BM26" i="61" l="1"/>
  <c r="BM27" i="61" s="1"/>
  <c r="AD31" i="57"/>
  <c r="AO160" i="57"/>
  <c r="B47" i="59"/>
  <c r="AO221" i="57"/>
  <c r="B59" i="59"/>
  <c r="AO222" i="57"/>
  <c r="AY211" i="57"/>
  <c r="B54" i="59"/>
  <c r="AO223" i="57"/>
  <c r="AO171" i="57"/>
  <c r="AO226" i="57"/>
  <c r="A145" i="60"/>
  <c r="I143" i="60"/>
  <c r="G143" i="60"/>
  <c r="AO107" i="57"/>
  <c r="AO235" i="57" s="1"/>
  <c r="G141" i="60"/>
  <c r="AO149" i="51"/>
  <c r="AW149" i="51" s="1"/>
  <c r="BA149" i="51" s="1"/>
  <c r="AO148" i="51"/>
  <c r="AW148" i="51" s="1"/>
  <c r="BA148" i="51" s="1"/>
  <c r="BA147" i="51"/>
  <c r="AO146" i="51"/>
  <c r="C227" i="51"/>
  <c r="C222" i="51"/>
  <c r="C211" i="51"/>
  <c r="AO236" i="57" l="1"/>
  <c r="AO237" i="57"/>
  <c r="B70" i="59"/>
  <c r="AO225" i="57"/>
  <c r="AY221" i="57" s="1"/>
  <c r="AY232" i="57" s="1"/>
  <c r="G145" i="60"/>
  <c r="I145" i="60"/>
  <c r="Z16" i="55"/>
  <c r="Z18" i="55"/>
  <c r="A66" i="55"/>
  <c r="AO241" i="57" l="1"/>
  <c r="AO238" i="57"/>
  <c r="AD30" i="57"/>
  <c r="AD32" i="57" s="1"/>
  <c r="R61" i="50"/>
  <c r="R51" i="50"/>
  <c r="C171" i="51"/>
  <c r="AO224" i="52"/>
  <c r="Q15" i="35"/>
  <c r="A15" i="35"/>
  <c r="K15" i="35" s="1"/>
  <c r="H4" i="35"/>
  <c r="AQ30" i="51"/>
  <c r="BD195" i="51"/>
  <c r="BD197" i="51"/>
  <c r="BD199" i="51"/>
  <c r="BD201" i="51"/>
  <c r="BD203" i="51"/>
  <c r="BD205" i="51"/>
  <c r="BD193" i="51"/>
  <c r="G12" i="54"/>
  <c r="G7" i="54"/>
  <c r="T7" i="54"/>
  <c r="N6" i="54"/>
  <c r="N5" i="54"/>
  <c r="N3" i="54"/>
  <c r="AB34" i="54"/>
  <c r="V33" i="54"/>
  <c r="AM20" i="54"/>
  <c r="AD7" i="54"/>
  <c r="AD33" i="57" l="1"/>
  <c r="AD34" i="57" s="1"/>
  <c r="AO242" i="57"/>
  <c r="AO243" i="57" s="1"/>
  <c r="BD208" i="51"/>
  <c r="B126" i="48"/>
  <c r="A244" i="48"/>
  <c r="F244" i="48"/>
  <c r="BA159" i="51" l="1"/>
  <c r="AS158" i="51"/>
  <c r="AO158" i="51"/>
  <c r="AW158" i="51"/>
  <c r="AW157" i="51"/>
  <c r="AS157" i="51"/>
  <c r="AO157" i="51"/>
  <c r="AW156" i="51"/>
  <c r="AS156" i="51"/>
  <c r="AO156" i="51"/>
  <c r="BA178" i="51"/>
  <c r="BA67" i="51"/>
  <c r="BA68" i="51"/>
  <c r="BA66" i="51"/>
  <c r="BA65" i="51"/>
  <c r="BA58" i="51"/>
  <c r="BA57" i="51"/>
  <c r="BA56" i="51"/>
  <c r="BA55" i="51"/>
  <c r="BA54" i="51"/>
  <c r="BA53" i="51"/>
  <c r="BA52" i="51"/>
  <c r="BA51" i="51"/>
  <c r="BA50" i="51"/>
  <c r="BA49" i="51"/>
  <c r="BA48" i="51"/>
  <c r="BA47" i="51"/>
  <c r="BA44" i="51"/>
  <c r="BA43" i="51"/>
  <c r="BA42" i="51"/>
  <c r="B221" i="51"/>
  <c r="C223" i="51"/>
  <c r="C224" i="51"/>
  <c r="C225" i="51"/>
  <c r="C226" i="51"/>
  <c r="BA170" i="51"/>
  <c r="AQ27" i="51"/>
  <c r="K4" i="51"/>
  <c r="BA157" i="51" l="1"/>
  <c r="BA158" i="51"/>
  <c r="BA156" i="51"/>
  <c r="AO45" i="51"/>
  <c r="AO211" i="51" s="1"/>
  <c r="AO160" i="51" l="1"/>
  <c r="AO225" i="51" s="1"/>
  <c r="C229" i="51"/>
  <c r="C217" i="51"/>
  <c r="C216" i="51"/>
  <c r="C215" i="51"/>
  <c r="C214" i="51"/>
  <c r="C213" i="51"/>
  <c r="C212" i="51"/>
  <c r="BA59" i="51"/>
  <c r="BA60" i="51"/>
  <c r="BA61" i="51"/>
  <c r="BA62" i="51"/>
  <c r="C221" i="51"/>
  <c r="C219" i="51"/>
  <c r="C231" i="51"/>
  <c r="B184" i="51"/>
  <c r="B172" i="51"/>
  <c r="B211" i="51"/>
  <c r="B109" i="51"/>
  <c r="B131" i="51"/>
  <c r="BA166" i="51"/>
  <c r="BA165" i="51"/>
  <c r="BA164" i="51"/>
  <c r="BA163" i="51"/>
  <c r="BA116" i="51"/>
  <c r="BA162" i="51"/>
  <c r="BA153" i="51"/>
  <c r="BA152" i="51"/>
  <c r="BA122" i="51"/>
  <c r="BA121" i="51"/>
  <c r="R114" i="50"/>
  <c r="R50" i="50" s="1"/>
  <c r="C605" i="53"/>
  <c r="AQ28" i="52"/>
  <c r="AQ27" i="52"/>
  <c r="O27" i="52"/>
  <c r="U224" i="52"/>
  <c r="O4" i="52"/>
  <c r="O4" i="53"/>
  <c r="O6" i="52"/>
  <c r="O5" i="52"/>
  <c r="G3" i="53"/>
  <c r="AI595" i="53"/>
  <c r="AI593" i="53"/>
  <c r="AI588" i="53"/>
  <c r="AI585" i="53"/>
  <c r="AI578" i="53"/>
  <c r="AI573" i="53"/>
  <c r="AI566" i="53"/>
  <c r="AI558" i="53"/>
  <c r="AI551" i="53"/>
  <c r="AI546" i="53"/>
  <c r="AI541" i="53"/>
  <c r="AI535" i="53"/>
  <c r="AI530" i="53"/>
  <c r="AI523" i="53"/>
  <c r="AI516" i="53"/>
  <c r="AI510" i="53"/>
  <c r="AI504" i="53"/>
  <c r="AI499" i="53"/>
  <c r="AI493" i="53"/>
  <c r="AI486" i="53"/>
  <c r="AI481" i="53"/>
  <c r="AI475" i="53"/>
  <c r="AI467" i="53"/>
  <c r="AI459" i="53"/>
  <c r="AI451" i="53"/>
  <c r="AI443" i="53"/>
  <c r="AI435" i="53"/>
  <c r="AI427" i="53"/>
  <c r="AI419" i="53"/>
  <c r="AI411" i="53"/>
  <c r="AI403" i="53"/>
  <c r="AI395" i="53"/>
  <c r="AI387" i="53"/>
  <c r="AI379" i="53"/>
  <c r="AI371" i="53"/>
  <c r="AI363" i="53"/>
  <c r="AI355" i="53"/>
  <c r="AI347" i="53"/>
  <c r="AI339" i="53"/>
  <c r="AI331" i="53"/>
  <c r="AI323" i="53"/>
  <c r="AI315" i="53"/>
  <c r="AI307" i="53"/>
  <c r="AI299" i="53"/>
  <c r="AI294" i="53"/>
  <c r="AI286" i="53"/>
  <c r="AI278" i="53"/>
  <c r="AI270" i="53"/>
  <c r="AI263" i="53"/>
  <c r="AI256" i="53"/>
  <c r="AI249" i="53"/>
  <c r="AI241" i="53"/>
  <c r="AI234" i="53"/>
  <c r="AI226" i="53"/>
  <c r="AI220" i="53"/>
  <c r="AI213" i="53"/>
  <c r="AI205" i="53"/>
  <c r="AI197" i="53"/>
  <c r="AI189" i="53"/>
  <c r="AI181" i="53"/>
  <c r="AI173" i="53"/>
  <c r="AI165" i="53"/>
  <c r="AI157" i="53"/>
  <c r="AI149" i="53"/>
  <c r="AI141" i="53"/>
  <c r="AI133" i="53"/>
  <c r="AI125" i="53"/>
  <c r="AI118" i="53"/>
  <c r="AI113" i="53"/>
  <c r="AI105" i="53"/>
  <c r="AI97" i="53"/>
  <c r="AI89" i="53"/>
  <c r="AI82" i="53"/>
  <c r="AI74" i="53"/>
  <c r="AI66" i="53"/>
  <c r="AI58" i="53"/>
  <c r="AI50" i="53"/>
  <c r="W22" i="53"/>
  <c r="W20" i="53"/>
  <c r="C20" i="53"/>
  <c r="B20" i="53"/>
  <c r="AB11" i="53"/>
  <c r="AB7" i="53"/>
  <c r="Y3" i="53"/>
  <c r="O3" i="53"/>
  <c r="B3" i="53"/>
  <c r="B213" i="52"/>
  <c r="B212" i="52"/>
  <c r="B211" i="52"/>
  <c r="B210" i="52"/>
  <c r="AO209" i="52"/>
  <c r="B209" i="52"/>
  <c r="AO208" i="52"/>
  <c r="B208" i="52"/>
  <c r="AO207" i="52"/>
  <c r="B207" i="52"/>
  <c r="AO206" i="52"/>
  <c r="B206" i="52"/>
  <c r="B205" i="52"/>
  <c r="B204" i="52"/>
  <c r="B203" i="52"/>
  <c r="B202" i="52"/>
  <c r="B201" i="52"/>
  <c r="B200" i="52"/>
  <c r="B199" i="52"/>
  <c r="AO198" i="52"/>
  <c r="B198" i="52"/>
  <c r="B197" i="52"/>
  <c r="B196" i="52"/>
  <c r="BA190" i="52"/>
  <c r="E190" i="52"/>
  <c r="BA189" i="52"/>
  <c r="BA188" i="52"/>
  <c r="BA187" i="52"/>
  <c r="BA186" i="52"/>
  <c r="BA185" i="52"/>
  <c r="AJ177" i="52"/>
  <c r="AJ176" i="52"/>
  <c r="AJ175" i="52"/>
  <c r="AJ174" i="52"/>
  <c r="BA123" i="52"/>
  <c r="BA122" i="52"/>
  <c r="BA121" i="52"/>
  <c r="BA120" i="52"/>
  <c r="BA119" i="52"/>
  <c r="BA118" i="52"/>
  <c r="BA117" i="52"/>
  <c r="BA116" i="52"/>
  <c r="BA115" i="52"/>
  <c r="BA114" i="52"/>
  <c r="BA113" i="52"/>
  <c r="BA112" i="52"/>
  <c r="BA111" i="52"/>
  <c r="BA100" i="52"/>
  <c r="BA99" i="52"/>
  <c r="BA98" i="52"/>
  <c r="BA97" i="52"/>
  <c r="BA96" i="52"/>
  <c r="BA86" i="52"/>
  <c r="BA85" i="52"/>
  <c r="BA84" i="52"/>
  <c r="BA79" i="52"/>
  <c r="BA78" i="52"/>
  <c r="BA77" i="52"/>
  <c r="BA76" i="52"/>
  <c r="BA75" i="52"/>
  <c r="BA74" i="52"/>
  <c r="BA73" i="52"/>
  <c r="BA72" i="52"/>
  <c r="BA67" i="52"/>
  <c r="BA66" i="52"/>
  <c r="BA65" i="52"/>
  <c r="BA64" i="52"/>
  <c r="BA63" i="52"/>
  <c r="BA62" i="52"/>
  <c r="BA61" i="52"/>
  <c r="BA60" i="52"/>
  <c r="BA42" i="52"/>
  <c r="BA41" i="52"/>
  <c r="B70" i="50" l="1"/>
  <c r="AO167" i="51"/>
  <c r="AO43" i="52"/>
  <c r="AO197" i="52" s="1"/>
  <c r="AO87" i="52"/>
  <c r="AO201" i="52" s="1"/>
  <c r="AO154" i="51"/>
  <c r="AO224" i="51" s="1"/>
  <c r="AO124" i="52"/>
  <c r="AO205" i="52" s="1"/>
  <c r="AO191" i="52"/>
  <c r="AO212" i="52" s="1"/>
  <c r="AO68" i="52"/>
  <c r="AO199" i="52" s="1"/>
  <c r="AO80" i="52"/>
  <c r="AO200" i="52" s="1"/>
  <c r="AO101" i="52"/>
  <c r="AO204" i="52" s="1"/>
  <c r="AO226" i="51" l="1"/>
  <c r="AO193" i="52"/>
  <c r="AO210" i="52"/>
  <c r="B217" i="52" s="1"/>
  <c r="AO202" i="52"/>
  <c r="U217" i="52" s="1"/>
  <c r="AO180" i="52"/>
  <c r="AO90" i="52"/>
  <c r="AO213" i="52"/>
  <c r="AC31" i="52" l="1"/>
  <c r="AO216" i="52"/>
  <c r="B221" i="52" s="1"/>
  <c r="T221" i="52"/>
  <c r="AO220" i="52"/>
  <c r="AC32" i="52"/>
  <c r="AC33" i="52" l="1"/>
  <c r="AD207" i="52"/>
  <c r="AD208" i="52"/>
  <c r="AD198" i="52"/>
  <c r="AD209" i="52"/>
  <c r="AD200" i="52"/>
  <c r="AD206" i="52"/>
  <c r="AD201" i="52"/>
  <c r="AD197" i="52"/>
  <c r="AD199" i="52"/>
  <c r="AD204" i="52"/>
  <c r="AD212" i="52"/>
  <c r="AD213" i="52" s="1"/>
  <c r="AD205" i="52"/>
  <c r="AD210" i="52" l="1"/>
  <c r="AD202" i="52"/>
  <c r="AD219" i="52" l="1"/>
  <c r="AL276" i="3" l="1"/>
  <c r="A20" i="3"/>
  <c r="A18" i="3"/>
  <c r="A16" i="3"/>
  <c r="O6" i="12"/>
  <c r="J13" i="12"/>
  <c r="AV3" i="26"/>
  <c r="D16" i="48"/>
  <c r="D15" i="48"/>
  <c r="D11" i="48"/>
  <c r="D10" i="48"/>
  <c r="B151" i="50" l="1"/>
  <c r="B10" i="49"/>
  <c r="BA143" i="51"/>
  <c r="BA142" i="51"/>
  <c r="BA69" i="51" l="1"/>
  <c r="BA70" i="51"/>
  <c r="BA71" i="51"/>
  <c r="BA72" i="51"/>
  <c r="BA73" i="51"/>
  <c r="BA74" i="51"/>
  <c r="BA77" i="51"/>
  <c r="BA78" i="51"/>
  <c r="BA79" i="51"/>
  <c r="BA80" i="51"/>
  <c r="BA81" i="51"/>
  <c r="BA82" i="51"/>
  <c r="BA85" i="51"/>
  <c r="BA86" i="51"/>
  <c r="BA87" i="51"/>
  <c r="BA88" i="51"/>
  <c r="BA111" i="51"/>
  <c r="BA112" i="51"/>
  <c r="BA113" i="51"/>
  <c r="BA114" i="51"/>
  <c r="BA115" i="51"/>
  <c r="BA91" i="51"/>
  <c r="BA92" i="51"/>
  <c r="BA93" i="51"/>
  <c r="AO94" i="51"/>
  <c r="BA94" i="51"/>
  <c r="BA95" i="51"/>
  <c r="BA133" i="51"/>
  <c r="BA134" i="51"/>
  <c r="BA135" i="51"/>
  <c r="BA136" i="51"/>
  <c r="BA137" i="51"/>
  <c r="BA138" i="51"/>
  <c r="AO139" i="51"/>
  <c r="BA139" i="51"/>
  <c r="BA98" i="51"/>
  <c r="BA99" i="51"/>
  <c r="BA100" i="51"/>
  <c r="BA101" i="51"/>
  <c r="BA102" i="51"/>
  <c r="BA103" i="51"/>
  <c r="AO104" i="51"/>
  <c r="BA104" i="51"/>
  <c r="AO105" i="51"/>
  <c r="BA105" i="51"/>
  <c r="BA117" i="51"/>
  <c r="BA118" i="51"/>
  <c r="BA119" i="51"/>
  <c r="BA174" i="51"/>
  <c r="BA175" i="51"/>
  <c r="AO176" i="51"/>
  <c r="BA176" i="51"/>
  <c r="AO177" i="51"/>
  <c r="BA177" i="51"/>
  <c r="BA179" i="51"/>
  <c r="BA180" i="51"/>
  <c r="BA181" i="51"/>
  <c r="BA186" i="51"/>
  <c r="BA187" i="51"/>
  <c r="BA188" i="51"/>
  <c r="BA169" i="51"/>
  <c r="R140" i="50"/>
  <c r="R139" i="50"/>
  <c r="R67" i="50"/>
  <c r="R64" i="50"/>
  <c r="R53" i="50"/>
  <c r="R52" i="50"/>
  <c r="R47" i="50"/>
  <c r="AR46" i="50"/>
  <c r="AR47" i="50" s="1"/>
  <c r="R46" i="50"/>
  <c r="R45" i="50"/>
  <c r="R44" i="50"/>
  <c r="R43" i="50"/>
  <c r="R42" i="50"/>
  <c r="R41" i="50"/>
  <c r="AT24" i="50"/>
  <c r="AT23" i="50"/>
  <c r="AT22" i="50"/>
  <c r="AT21" i="50"/>
  <c r="AT20" i="50"/>
  <c r="AT19" i="50"/>
  <c r="R19" i="50"/>
  <c r="AT18" i="50"/>
  <c r="R18" i="50"/>
  <c r="B2" i="50"/>
  <c r="AY1" i="50"/>
  <c r="AM1" i="50"/>
  <c r="Y1" i="50"/>
  <c r="G1" i="50"/>
  <c r="D17" i="48"/>
  <c r="B11" i="48"/>
  <c r="A239" i="48"/>
  <c r="I239" i="48" s="1"/>
  <c r="I237" i="48"/>
  <c r="G237" i="48"/>
  <c r="I235" i="48"/>
  <c r="G235" i="48"/>
  <c r="I233" i="48"/>
  <c r="G233" i="48"/>
  <c r="I231" i="48"/>
  <c r="G231" i="48"/>
  <c r="I229" i="48"/>
  <c r="G229" i="48"/>
  <c r="I227" i="48"/>
  <c r="G227" i="48"/>
  <c r="I225" i="48"/>
  <c r="G225" i="48"/>
  <c r="I223" i="48"/>
  <c r="G223" i="48"/>
  <c r="I221" i="48"/>
  <c r="G221" i="48"/>
  <c r="I218" i="48"/>
  <c r="G218" i="48"/>
  <c r="I216" i="48"/>
  <c r="G216" i="48"/>
  <c r="I214" i="48"/>
  <c r="G214" i="48"/>
  <c r="I212" i="48"/>
  <c r="G212" i="48"/>
  <c r="I210" i="48"/>
  <c r="G210" i="48"/>
  <c r="I207" i="48"/>
  <c r="G207" i="48"/>
  <c r="I205" i="48"/>
  <c r="G205" i="48"/>
  <c r="I203" i="48"/>
  <c r="G203" i="48"/>
  <c r="I201" i="48"/>
  <c r="G201" i="48"/>
  <c r="I199" i="48"/>
  <c r="G199" i="48"/>
  <c r="I197" i="48"/>
  <c r="G197" i="48"/>
  <c r="I195" i="48"/>
  <c r="G195" i="48"/>
  <c r="I192" i="48"/>
  <c r="G192" i="48"/>
  <c r="I190" i="48"/>
  <c r="G190" i="48"/>
  <c r="I186" i="48"/>
  <c r="G186" i="48"/>
  <c r="I184" i="48"/>
  <c r="G184" i="48"/>
  <c r="I182" i="48"/>
  <c r="G182" i="48"/>
  <c r="I180" i="48"/>
  <c r="G180" i="48"/>
  <c r="I178" i="48"/>
  <c r="G178" i="48"/>
  <c r="I176" i="48"/>
  <c r="G176" i="48"/>
  <c r="I174" i="48"/>
  <c r="G174" i="48"/>
  <c r="I172" i="48"/>
  <c r="G172" i="48"/>
  <c r="I170" i="48"/>
  <c r="G170" i="48"/>
  <c r="I168" i="48"/>
  <c r="G168" i="48"/>
  <c r="I166" i="48"/>
  <c r="G166" i="48"/>
  <c r="I164" i="48"/>
  <c r="G164" i="48"/>
  <c r="I162" i="48"/>
  <c r="G162" i="48"/>
  <c r="I160" i="48"/>
  <c r="G160" i="48"/>
  <c r="I157" i="48"/>
  <c r="G157" i="48"/>
  <c r="I155" i="48"/>
  <c r="G155" i="48"/>
  <c r="I153" i="48"/>
  <c r="G153" i="48"/>
  <c r="I151" i="48"/>
  <c r="G151" i="48"/>
  <c r="I149" i="48"/>
  <c r="G149" i="48"/>
  <c r="A141" i="48"/>
  <c r="G141" i="48" s="1"/>
  <c r="I139" i="48"/>
  <c r="G139" i="48"/>
  <c r="I136" i="48"/>
  <c r="G136" i="48"/>
  <c r="I131" i="48"/>
  <c r="G131" i="48"/>
  <c r="I129" i="48"/>
  <c r="G129" i="48"/>
  <c r="I127" i="48"/>
  <c r="G127" i="48"/>
  <c r="I125" i="48"/>
  <c r="G125" i="48"/>
  <c r="I123" i="48"/>
  <c r="G123" i="48"/>
  <c r="I121" i="48"/>
  <c r="G121" i="48"/>
  <c r="I109" i="48"/>
  <c r="G109" i="48"/>
  <c r="I107" i="48"/>
  <c r="G107" i="48"/>
  <c r="I105" i="48"/>
  <c r="G105" i="48"/>
  <c r="I103" i="48"/>
  <c r="G103" i="48"/>
  <c r="I101" i="48"/>
  <c r="G101" i="48"/>
  <c r="I98" i="48"/>
  <c r="G98" i="48"/>
  <c r="I96" i="48"/>
  <c r="I94" i="48"/>
  <c r="G94" i="48"/>
  <c r="I92" i="48"/>
  <c r="G92" i="48"/>
  <c r="I90" i="48"/>
  <c r="G90" i="48"/>
  <c r="I88" i="48"/>
  <c r="G88" i="48"/>
  <c r="I86" i="48"/>
  <c r="G86" i="48"/>
  <c r="I83" i="48"/>
  <c r="G83" i="48"/>
  <c r="I81" i="48"/>
  <c r="G81" i="48"/>
  <c r="I79" i="48"/>
  <c r="G79" i="48"/>
  <c r="I77" i="48"/>
  <c r="G77" i="48"/>
  <c r="I70" i="48"/>
  <c r="G70" i="48"/>
  <c r="I68" i="48"/>
  <c r="G68" i="48"/>
  <c r="I66" i="48"/>
  <c r="G66" i="48"/>
  <c r="I59" i="48"/>
  <c r="G59" i="48"/>
  <c r="I55" i="48"/>
  <c r="I45" i="48"/>
  <c r="I40" i="48"/>
  <c r="I36" i="48"/>
  <c r="A19" i="48"/>
  <c r="AO227" i="51" l="1"/>
  <c r="AO140" i="51"/>
  <c r="AO183" i="51"/>
  <c r="AO229" i="51" s="1"/>
  <c r="AY229" i="51" s="1"/>
  <c r="AO123" i="51"/>
  <c r="AO189" i="51"/>
  <c r="G239" i="48"/>
  <c r="AO63" i="51"/>
  <c r="AO212" i="51" s="1"/>
  <c r="AO96" i="51"/>
  <c r="AO217" i="51" s="1"/>
  <c r="AO89" i="51"/>
  <c r="AO216" i="51" s="1"/>
  <c r="I141" i="48"/>
  <c r="A143" i="48"/>
  <c r="G143" i="48" s="1"/>
  <c r="AO75" i="51"/>
  <c r="AO213" i="51" s="1"/>
  <c r="AO83" i="51"/>
  <c r="AO215" i="51" s="1"/>
  <c r="AO150" i="51"/>
  <c r="AO106" i="51"/>
  <c r="AO144" i="51"/>
  <c r="AO222" i="51" s="1"/>
  <c r="AO214" i="51" l="1"/>
  <c r="AY211" i="51" s="1"/>
  <c r="CA39" i="61"/>
  <c r="AO171" i="51"/>
  <c r="AO221" i="51"/>
  <c r="AO223" i="51"/>
  <c r="AO107" i="51"/>
  <c r="AO219" i="51"/>
  <c r="AY219" i="51" s="1"/>
  <c r="AO231" i="51"/>
  <c r="AY231" i="51" s="1"/>
  <c r="B59" i="50"/>
  <c r="B54" i="50"/>
  <c r="I143" i="48"/>
  <c r="A145" i="48"/>
  <c r="B47" i="50"/>
  <c r="B114" i="40"/>
  <c r="I150" i="40"/>
  <c r="I153" i="40"/>
  <c r="I155" i="40"/>
  <c r="I157" i="40"/>
  <c r="I159" i="40"/>
  <c r="I161" i="40"/>
  <c r="I164" i="40"/>
  <c r="I166" i="40"/>
  <c r="I168" i="40"/>
  <c r="I170" i="40"/>
  <c r="I172" i="40"/>
  <c r="I174" i="40"/>
  <c r="I176" i="40"/>
  <c r="I179" i="40"/>
  <c r="I181" i="40"/>
  <c r="I183" i="40"/>
  <c r="I185" i="40"/>
  <c r="I187" i="40"/>
  <c r="I189" i="40"/>
  <c r="I193" i="40"/>
  <c r="I195" i="40"/>
  <c r="I197" i="40"/>
  <c r="I199" i="40"/>
  <c r="I201" i="40"/>
  <c r="I203" i="40"/>
  <c r="I205" i="40"/>
  <c r="I208" i="40"/>
  <c r="I210" i="40"/>
  <c r="I212" i="40"/>
  <c r="I214" i="40"/>
  <c r="I216" i="40"/>
  <c r="I218" i="40"/>
  <c r="I220" i="40"/>
  <c r="I222" i="40"/>
  <c r="I224" i="40"/>
  <c r="I226" i="40"/>
  <c r="I228" i="40"/>
  <c r="I230" i="40"/>
  <c r="AY221" i="51" l="1"/>
  <c r="AY232" i="51" s="1"/>
  <c r="AO235" i="51"/>
  <c r="AO237" i="51" s="1"/>
  <c r="CA37" i="61"/>
  <c r="BM33" i="61" s="1"/>
  <c r="AD31" i="51"/>
  <c r="G145" i="48"/>
  <c r="I145" i="48"/>
  <c r="I144" i="40"/>
  <c r="I142" i="40"/>
  <c r="I140" i="40"/>
  <c r="I138" i="40"/>
  <c r="I136" i="40"/>
  <c r="I125" i="40"/>
  <c r="I123" i="40"/>
  <c r="I119" i="40"/>
  <c r="I117" i="40"/>
  <c r="I115" i="40"/>
  <c r="I113" i="40"/>
  <c r="I111" i="40"/>
  <c r="I109" i="40"/>
  <c r="I99" i="40"/>
  <c r="I97" i="40"/>
  <c r="I95" i="40"/>
  <c r="I93" i="40"/>
  <c r="I91" i="40"/>
  <c r="I89" i="40"/>
  <c r="I87" i="40"/>
  <c r="I85" i="40"/>
  <c r="I83" i="40"/>
  <c r="I81" i="40"/>
  <c r="I79" i="40"/>
  <c r="I77" i="40"/>
  <c r="I75" i="40"/>
  <c r="I73" i="40"/>
  <c r="I71" i="40"/>
  <c r="I69" i="40"/>
  <c r="I62" i="40"/>
  <c r="I60" i="40"/>
  <c r="I58" i="40"/>
  <c r="G58" i="40"/>
  <c r="H32" i="46"/>
  <c r="I32" i="46" s="1"/>
  <c r="H31" i="46"/>
  <c r="I31" i="46" s="1"/>
  <c r="I30" i="46"/>
  <c r="I29" i="46"/>
  <c r="I28" i="46"/>
  <c r="I27" i="46"/>
  <c r="I26" i="46"/>
  <c r="I25" i="46"/>
  <c r="I20" i="46"/>
  <c r="I19" i="46"/>
  <c r="I18" i="46"/>
  <c r="I17" i="46"/>
  <c r="I16" i="46"/>
  <c r="I12" i="46"/>
  <c r="I11" i="46"/>
  <c r="B7" i="46"/>
  <c r="F7" i="46" s="1"/>
  <c r="B6" i="46"/>
  <c r="F6" i="46" s="1"/>
  <c r="C4" i="46"/>
  <c r="F4" i="46" s="1"/>
  <c r="B3" i="46"/>
  <c r="F3" i="46" s="1"/>
  <c r="B7" i="44"/>
  <c r="F7" i="44" s="1"/>
  <c r="B6" i="44"/>
  <c r="F6" i="44" s="1"/>
  <c r="C4" i="44"/>
  <c r="F4" i="44" s="1"/>
  <c r="B3" i="44"/>
  <c r="F3" i="44" s="1"/>
  <c r="R2" i="45"/>
  <c r="R138" i="45" s="1"/>
  <c r="Q5" i="45"/>
  <c r="H32" i="44"/>
  <c r="I32" i="44" s="1"/>
  <c r="H31" i="44"/>
  <c r="I31" i="44" s="1"/>
  <c r="I30" i="44"/>
  <c r="I29" i="44"/>
  <c r="I28" i="44"/>
  <c r="I27" i="44"/>
  <c r="I26" i="44"/>
  <c r="I25" i="44"/>
  <c r="I20" i="44"/>
  <c r="I19" i="44"/>
  <c r="I18" i="44"/>
  <c r="I17" i="44"/>
  <c r="I16" i="44"/>
  <c r="I12" i="44"/>
  <c r="I11" i="44"/>
  <c r="A19" i="40"/>
  <c r="AO236" i="51" l="1"/>
  <c r="Z8" i="54"/>
  <c r="X23" i="54" s="1"/>
  <c r="AG23" i="54" s="1"/>
  <c r="AO241" i="51"/>
  <c r="E19" i="60" s="1"/>
  <c r="R474" i="45"/>
  <c r="Q474" i="45" s="1"/>
  <c r="R450" i="45"/>
  <c r="Q450" i="45" s="1"/>
  <c r="R282" i="45"/>
  <c r="Q283" i="45" s="1"/>
  <c r="H33" i="46"/>
  <c r="Q144" i="45"/>
  <c r="Q146" i="45"/>
  <c r="R426" i="45"/>
  <c r="Q433" i="45" s="1"/>
  <c r="R414" i="45"/>
  <c r="Q416" i="45" s="1"/>
  <c r="R378" i="45"/>
  <c r="Q386" i="45" s="1"/>
  <c r="R306" i="45"/>
  <c r="Q310" i="45" s="1"/>
  <c r="R294" i="45"/>
  <c r="Q294" i="45" s="1"/>
  <c r="R246" i="45"/>
  <c r="Q255" i="45" s="1"/>
  <c r="R198" i="45"/>
  <c r="Q200" i="45" s="1"/>
  <c r="R174" i="45"/>
  <c r="Q179" i="45" s="1"/>
  <c r="R162" i="45"/>
  <c r="Q167" i="45" s="1"/>
  <c r="R30" i="45"/>
  <c r="Q34" i="45" s="1"/>
  <c r="R6" i="45"/>
  <c r="Q16" i="45" s="1"/>
  <c r="R258" i="45"/>
  <c r="Q264" i="45" s="1"/>
  <c r="R222" i="45"/>
  <c r="Q228" i="45" s="1"/>
  <c r="R210" i="45"/>
  <c r="Q212" i="45" s="1"/>
  <c r="R186" i="45"/>
  <c r="Q190" i="45" s="1"/>
  <c r="R150" i="45"/>
  <c r="Q150" i="45" s="1"/>
  <c r="R462" i="45"/>
  <c r="Q473" i="45" s="1"/>
  <c r="R402" i="45"/>
  <c r="Q408" i="45" s="1"/>
  <c r="R234" i="45"/>
  <c r="Q234" i="45" s="1"/>
  <c r="H33" i="44"/>
  <c r="Q140" i="45"/>
  <c r="Q148" i="45"/>
  <c r="Q142" i="45"/>
  <c r="R330" i="45"/>
  <c r="R342" i="45"/>
  <c r="R354" i="45"/>
  <c r="R366" i="45"/>
  <c r="Q373" i="45" s="1"/>
  <c r="R390" i="45"/>
  <c r="R18" i="45"/>
  <c r="R42" i="45"/>
  <c r="Q45" i="45" s="1"/>
  <c r="R54" i="45"/>
  <c r="R66" i="45"/>
  <c r="R78" i="45"/>
  <c r="Q81" i="45" s="1"/>
  <c r="R90" i="45"/>
  <c r="Q93" i="45" s="1"/>
  <c r="R102" i="45"/>
  <c r="R114" i="45"/>
  <c r="R126" i="45"/>
  <c r="Q135" i="45" s="1"/>
  <c r="R270" i="45"/>
  <c r="Q273" i="45" s="1"/>
  <c r="R318" i="45"/>
  <c r="Q327" i="45" s="1"/>
  <c r="R438" i="45"/>
  <c r="Q139" i="45"/>
  <c r="Q141" i="45"/>
  <c r="Q143" i="45"/>
  <c r="Q145" i="45"/>
  <c r="Q147" i="45"/>
  <c r="Q149" i="45"/>
  <c r="Q138" i="45"/>
  <c r="I53" i="40"/>
  <c r="I49" i="40"/>
  <c r="I39" i="40"/>
  <c r="I34" i="40"/>
  <c r="I32" i="40"/>
  <c r="X21" i="54" l="1"/>
  <c r="AG21" i="54" s="1"/>
  <c r="X14" i="54"/>
  <c r="AG14" i="54" s="1"/>
  <c r="X31" i="54"/>
  <c r="AG31" i="54" s="1"/>
  <c r="X17" i="54"/>
  <c r="AG17" i="54" s="1"/>
  <c r="Z10" i="54"/>
  <c r="X24" i="54"/>
  <c r="AG24" i="54" s="1"/>
  <c r="X15" i="54"/>
  <c r="AG15" i="54" s="1"/>
  <c r="X20" i="54"/>
  <c r="AG20" i="54" s="1"/>
  <c r="X27" i="54"/>
  <c r="AG27" i="54" s="1"/>
  <c r="X30" i="54"/>
  <c r="AG30" i="54" s="1"/>
  <c r="X19" i="54"/>
  <c r="AG19" i="54" s="1"/>
  <c r="X25" i="54"/>
  <c r="AG25" i="54" s="1"/>
  <c r="X28" i="54"/>
  <c r="AG28" i="54" s="1"/>
  <c r="X32" i="54"/>
  <c r="AG32" i="54" s="1"/>
  <c r="X22" i="54"/>
  <c r="AG22" i="54" s="1"/>
  <c r="X26" i="54"/>
  <c r="AG26" i="54" s="1"/>
  <c r="X29" i="54"/>
  <c r="AG29" i="54" s="1"/>
  <c r="X16" i="54"/>
  <c r="AG16" i="54" s="1"/>
  <c r="X18" i="54"/>
  <c r="AG18" i="54" s="1"/>
  <c r="Q479" i="45"/>
  <c r="Q481" i="45"/>
  <c r="Q456" i="45"/>
  <c r="Q477" i="45"/>
  <c r="Q480" i="45"/>
  <c r="AO238" i="51"/>
  <c r="AD30" i="51"/>
  <c r="AD32" i="51" s="1"/>
  <c r="AO242" i="51"/>
  <c r="AO243" i="51" s="1"/>
  <c r="Z8" i="61" s="1"/>
  <c r="Q460" i="45"/>
  <c r="Q133" i="45"/>
  <c r="Q186" i="45"/>
  <c r="Q33" i="45"/>
  <c r="Q194" i="45"/>
  <c r="Q284" i="45"/>
  <c r="Q220" i="45"/>
  <c r="Q282" i="45"/>
  <c r="Q221" i="45"/>
  <c r="Q453" i="45"/>
  <c r="Q475" i="45"/>
  <c r="Q312" i="45"/>
  <c r="Q306" i="45"/>
  <c r="Q309" i="45"/>
  <c r="Q387" i="45"/>
  <c r="Q192" i="45"/>
  <c r="Q485" i="45"/>
  <c r="Q101" i="45"/>
  <c r="Q426" i="45"/>
  <c r="Q389" i="45"/>
  <c r="Q435" i="45"/>
  <c r="Q462" i="45"/>
  <c r="Q461" i="45"/>
  <c r="Q483" i="45"/>
  <c r="Q467" i="45"/>
  <c r="Q476" i="45"/>
  <c r="Q187" i="45"/>
  <c r="Q39" i="45"/>
  <c r="Q478" i="45"/>
  <c r="Q8" i="45"/>
  <c r="Q431" i="45"/>
  <c r="Q437" i="45"/>
  <c r="Q465" i="45"/>
  <c r="Q37" i="45"/>
  <c r="Q385" i="45"/>
  <c r="Q165" i="45"/>
  <c r="Q471" i="45"/>
  <c r="Q472" i="45"/>
  <c r="Q484" i="45"/>
  <c r="Q181" i="45"/>
  <c r="Q458" i="45"/>
  <c r="Q287" i="45"/>
  <c r="Q153" i="45"/>
  <c r="Q250" i="45"/>
  <c r="Q466" i="45"/>
  <c r="Q285" i="45"/>
  <c r="Q231" i="45"/>
  <c r="Q84" i="45"/>
  <c r="Q87" i="45"/>
  <c r="Q432" i="45"/>
  <c r="Q216" i="45"/>
  <c r="Q210" i="45"/>
  <c r="Q261" i="45"/>
  <c r="Q222" i="45"/>
  <c r="Q224" i="45"/>
  <c r="Q417" i="45"/>
  <c r="Q6" i="45"/>
  <c r="P6" i="45" s="1"/>
  <c r="Q204" i="45"/>
  <c r="Q95" i="45"/>
  <c r="Q258" i="45"/>
  <c r="Q180" i="45"/>
  <c r="Q265" i="45"/>
  <c r="Q315" i="45"/>
  <c r="Q419" i="45"/>
  <c r="Q176" i="45"/>
  <c r="Q175" i="45"/>
  <c r="Q10" i="45"/>
  <c r="Q201" i="45"/>
  <c r="Q293" i="45"/>
  <c r="Q292" i="45"/>
  <c r="Q299" i="45"/>
  <c r="Q403" i="45"/>
  <c r="Q43" i="45"/>
  <c r="Q177" i="45"/>
  <c r="Q156" i="45"/>
  <c r="Q412" i="45"/>
  <c r="Q193" i="45"/>
  <c r="Q96" i="45"/>
  <c r="Q196" i="45"/>
  <c r="Q191" i="45"/>
  <c r="Q263" i="45"/>
  <c r="Q311" i="45"/>
  <c r="Q421" i="45"/>
  <c r="Q185" i="45"/>
  <c r="Q11" i="45"/>
  <c r="Q161" i="45"/>
  <c r="Q198" i="45"/>
  <c r="Q289" i="45"/>
  <c r="Q288" i="45"/>
  <c r="Q304" i="45"/>
  <c r="Q291" i="45"/>
  <c r="Q286" i="45"/>
  <c r="Q290" i="45"/>
  <c r="Q41" i="45"/>
  <c r="Q31" i="45"/>
  <c r="Q131" i="45"/>
  <c r="Q49" i="45"/>
  <c r="Q89" i="45"/>
  <c r="Q269" i="45"/>
  <c r="Q184" i="45"/>
  <c r="Q183" i="45"/>
  <c r="Q381" i="45"/>
  <c r="Q429" i="45"/>
  <c r="Q380" i="45"/>
  <c r="Q172" i="45"/>
  <c r="Q213" i="45"/>
  <c r="Q160" i="45"/>
  <c r="Q384" i="45"/>
  <c r="Q457" i="45"/>
  <c r="Q40" i="45"/>
  <c r="Q244" i="45"/>
  <c r="Q305" i="45"/>
  <c r="Q256" i="45"/>
  <c r="Q482" i="45"/>
  <c r="Q454" i="45"/>
  <c r="Q455" i="45"/>
  <c r="Q243" i="45"/>
  <c r="Q126" i="45"/>
  <c r="Q79" i="45"/>
  <c r="Q157" i="45"/>
  <c r="Q262" i="45"/>
  <c r="Q298" i="45"/>
  <c r="Q427" i="45"/>
  <c r="Q239" i="45"/>
  <c r="Q300" i="45"/>
  <c r="Q409" i="45"/>
  <c r="Q451" i="45"/>
  <c r="Q459" i="45"/>
  <c r="Q452" i="45"/>
  <c r="Q379" i="45"/>
  <c r="Q32" i="45"/>
  <c r="Q215" i="45"/>
  <c r="Q413" i="45"/>
  <c r="Q257" i="45"/>
  <c r="Q252" i="45"/>
  <c r="Q406" i="45"/>
  <c r="Q404" i="45"/>
  <c r="Q402" i="45"/>
  <c r="Q195" i="45"/>
  <c r="Q30" i="45"/>
  <c r="Q35" i="45"/>
  <c r="Q88" i="45"/>
  <c r="Q127" i="45"/>
  <c r="Q246" i="45"/>
  <c r="Q223" i="45"/>
  <c r="Q83" i="45"/>
  <c r="Q317" i="45"/>
  <c r="Q307" i="45"/>
  <c r="Q425" i="45"/>
  <c r="Q383" i="45"/>
  <c r="Q414" i="45"/>
  <c r="Q378" i="45"/>
  <c r="Q14" i="45"/>
  <c r="Q162" i="45"/>
  <c r="Q217" i="45"/>
  <c r="Q205" i="45"/>
  <c r="Q415" i="45"/>
  <c r="Q254" i="45"/>
  <c r="Q253" i="45"/>
  <c r="Q248" i="45"/>
  <c r="Q410" i="45"/>
  <c r="Q411" i="45"/>
  <c r="Q251" i="45"/>
  <c r="Q249" i="45"/>
  <c r="Q247" i="45"/>
  <c r="Q405" i="45"/>
  <c r="Q407" i="45"/>
  <c r="Q321" i="45"/>
  <c r="Q366" i="45"/>
  <c r="Q173" i="45"/>
  <c r="Q168" i="45"/>
  <c r="Q152" i="45"/>
  <c r="Q232" i="45"/>
  <c r="Q241" i="45"/>
  <c r="Q424" i="45"/>
  <c r="Q240" i="45"/>
  <c r="Q235" i="45"/>
  <c r="Q301" i="45"/>
  <c r="Q296" i="45"/>
  <c r="Q463" i="45"/>
  <c r="Q470" i="45"/>
  <c r="Q468" i="45"/>
  <c r="Q9" i="45"/>
  <c r="Q13" i="45"/>
  <c r="Q12" i="45"/>
  <c r="Q7" i="45"/>
  <c r="Q203" i="45"/>
  <c r="Q199" i="45"/>
  <c r="Q202" i="45"/>
  <c r="Q206" i="45"/>
  <c r="Q207" i="45"/>
  <c r="Q316" i="45"/>
  <c r="Q308" i="45"/>
  <c r="Q314" i="45"/>
  <c r="Q52" i="45"/>
  <c r="Q197" i="45"/>
  <c r="Q189" i="45"/>
  <c r="Q51" i="45"/>
  <c r="Q225" i="45"/>
  <c r="Q78" i="45"/>
  <c r="Q267" i="45"/>
  <c r="Q259" i="45"/>
  <c r="Q313" i="45"/>
  <c r="Q375" i="45"/>
  <c r="Q423" i="45"/>
  <c r="Q469" i="45"/>
  <c r="Q174" i="45"/>
  <c r="Q464" i="45"/>
  <c r="Q15" i="45"/>
  <c r="Q17" i="45"/>
  <c r="Q169" i="45"/>
  <c r="Q164" i="45"/>
  <c r="Q188" i="45"/>
  <c r="Q209" i="45"/>
  <c r="Q208" i="45"/>
  <c r="Q236" i="45"/>
  <c r="Q297" i="45"/>
  <c r="Q214" i="45"/>
  <c r="Q211" i="45"/>
  <c r="Q218" i="45"/>
  <c r="Q219" i="45"/>
  <c r="Q36" i="45"/>
  <c r="Q38" i="45"/>
  <c r="Q382" i="45"/>
  <c r="Q388" i="45"/>
  <c r="Q226" i="45"/>
  <c r="Q230" i="45"/>
  <c r="Q233" i="45"/>
  <c r="Q229" i="45"/>
  <c r="Q166" i="45"/>
  <c r="Q171" i="45"/>
  <c r="Q170" i="45"/>
  <c r="Q163" i="45"/>
  <c r="Q420" i="45"/>
  <c r="Q422" i="45"/>
  <c r="Q418" i="45"/>
  <c r="Q227" i="45"/>
  <c r="Q245" i="45"/>
  <c r="Q242" i="45"/>
  <c r="Q237" i="45"/>
  <c r="Q238" i="45"/>
  <c r="Q151" i="45"/>
  <c r="Q159" i="45"/>
  <c r="Q158" i="45"/>
  <c r="Q154" i="45"/>
  <c r="Q155" i="45"/>
  <c r="Q260" i="45"/>
  <c r="Q266" i="45"/>
  <c r="Q268" i="45"/>
  <c r="Q182" i="45"/>
  <c r="Q178" i="45"/>
  <c r="Q303" i="45"/>
  <c r="Q295" i="45"/>
  <c r="Q302" i="45"/>
  <c r="Q430" i="45"/>
  <c r="Q436" i="45"/>
  <c r="Q434" i="45"/>
  <c r="Q428" i="45"/>
  <c r="Q54" i="45"/>
  <c r="Q57" i="45"/>
  <c r="Q61" i="45"/>
  <c r="Q65" i="45"/>
  <c r="Q58" i="45"/>
  <c r="Q62" i="45"/>
  <c r="Q55" i="45"/>
  <c r="Q63" i="45"/>
  <c r="Q59" i="45"/>
  <c r="Q60" i="45"/>
  <c r="Q56" i="45"/>
  <c r="Q64" i="45"/>
  <c r="Q323" i="45"/>
  <c r="Q369" i="45"/>
  <c r="Q377" i="45"/>
  <c r="Q271" i="45"/>
  <c r="Q270" i="45"/>
  <c r="Q276" i="45"/>
  <c r="Q281" i="45"/>
  <c r="Q278" i="45"/>
  <c r="Q272" i="45"/>
  <c r="Q274" i="45"/>
  <c r="Q279" i="45"/>
  <c r="Q280" i="45"/>
  <c r="Q92" i="45"/>
  <c r="Q90" i="45"/>
  <c r="Q94" i="45"/>
  <c r="Q98" i="45"/>
  <c r="Q354" i="45"/>
  <c r="Q358" i="45"/>
  <c r="Q362" i="45"/>
  <c r="Q355" i="45"/>
  <c r="Q359" i="45"/>
  <c r="Q363" i="45"/>
  <c r="Q356" i="45"/>
  <c r="Q364" i="45"/>
  <c r="Q357" i="45"/>
  <c r="Q365" i="45"/>
  <c r="Q360" i="45"/>
  <c r="Q361" i="45"/>
  <c r="Q44" i="45"/>
  <c r="Q99" i="45"/>
  <c r="Q91" i="45"/>
  <c r="Q42" i="45"/>
  <c r="Q47" i="45"/>
  <c r="Q100" i="45"/>
  <c r="Q275" i="45"/>
  <c r="Q325" i="45"/>
  <c r="Q371" i="45"/>
  <c r="Q132" i="45"/>
  <c r="Q134" i="45"/>
  <c r="Q128" i="45"/>
  <c r="Q136" i="45"/>
  <c r="Q130" i="45"/>
  <c r="Q82" i="45"/>
  <c r="Q86" i="45"/>
  <c r="Q18" i="45"/>
  <c r="Q24" i="45"/>
  <c r="Q28" i="45"/>
  <c r="Q21" i="45"/>
  <c r="Q25" i="45"/>
  <c r="Q19" i="45"/>
  <c r="Q26" i="45"/>
  <c r="Q22" i="45"/>
  <c r="Q29" i="45"/>
  <c r="Q23" i="45"/>
  <c r="Q20" i="45"/>
  <c r="Q27" i="45"/>
  <c r="Q342" i="45"/>
  <c r="Q346" i="45"/>
  <c r="Q350" i="45"/>
  <c r="Q343" i="45"/>
  <c r="Q347" i="45"/>
  <c r="Q351" i="45"/>
  <c r="Q348" i="45"/>
  <c r="Q349" i="45"/>
  <c r="Q344" i="45"/>
  <c r="Q352" i="45"/>
  <c r="Q345" i="45"/>
  <c r="Q353" i="45"/>
  <c r="Q48" i="45"/>
  <c r="Q97" i="45"/>
  <c r="Q80" i="45"/>
  <c r="Q137" i="45"/>
  <c r="Q129" i="45"/>
  <c r="Q53" i="45"/>
  <c r="Q277" i="45"/>
  <c r="Q85" i="45"/>
  <c r="Q441" i="45"/>
  <c r="Q445" i="45"/>
  <c r="Q449" i="45"/>
  <c r="Q438" i="45"/>
  <c r="Q442" i="45"/>
  <c r="Q446" i="45"/>
  <c r="Q439" i="45"/>
  <c r="Q443" i="45"/>
  <c r="Q447" i="45"/>
  <c r="Q448" i="45"/>
  <c r="Q440" i="45"/>
  <c r="Q444" i="45"/>
  <c r="Q114" i="45"/>
  <c r="Q117" i="45"/>
  <c r="Q121" i="45"/>
  <c r="Q125" i="45"/>
  <c r="Q118" i="45"/>
  <c r="Q122" i="45"/>
  <c r="Q119" i="45"/>
  <c r="Q115" i="45"/>
  <c r="Q123" i="45"/>
  <c r="Q116" i="45"/>
  <c r="Q124" i="45"/>
  <c r="Q120" i="45"/>
  <c r="Q66" i="45"/>
  <c r="Q69" i="45"/>
  <c r="Q73" i="45"/>
  <c r="Q77" i="45"/>
  <c r="Q70" i="45"/>
  <c r="Q74" i="45"/>
  <c r="Q71" i="45"/>
  <c r="Q67" i="45"/>
  <c r="Q75" i="45"/>
  <c r="Q68" i="45"/>
  <c r="Q76" i="45"/>
  <c r="Q72" i="45"/>
  <c r="Q394" i="45"/>
  <c r="Q391" i="45"/>
  <c r="Q395" i="45"/>
  <c r="Q399" i="45"/>
  <c r="Q392" i="45"/>
  <c r="Q398" i="45"/>
  <c r="Q393" i="45"/>
  <c r="Q400" i="45"/>
  <c r="Q396" i="45"/>
  <c r="Q401" i="45"/>
  <c r="Q390" i="45"/>
  <c r="Q397" i="45"/>
  <c r="Q330" i="45"/>
  <c r="Q334" i="45"/>
  <c r="Q338" i="45"/>
  <c r="Q331" i="45"/>
  <c r="Q335" i="45"/>
  <c r="Q339" i="45"/>
  <c r="Q332" i="45"/>
  <c r="Q340" i="45"/>
  <c r="Q333" i="45"/>
  <c r="Q341" i="45"/>
  <c r="Q336" i="45"/>
  <c r="Q337" i="45"/>
  <c r="Q319" i="45"/>
  <c r="Q318" i="45"/>
  <c r="Q324" i="45"/>
  <c r="Q326" i="45"/>
  <c r="Q320" i="45"/>
  <c r="Q322" i="45"/>
  <c r="Q328" i="45"/>
  <c r="Q329" i="45"/>
  <c r="Q367" i="45"/>
  <c r="Q374" i="45"/>
  <c r="Q368" i="45"/>
  <c r="Q376" i="45"/>
  <c r="Q370" i="45"/>
  <c r="Q372" i="45"/>
  <c r="Q102" i="45"/>
  <c r="Q105" i="45"/>
  <c r="Q109" i="45"/>
  <c r="Q113" i="45"/>
  <c r="Q106" i="45"/>
  <c r="Q110" i="45"/>
  <c r="Q103" i="45"/>
  <c r="Q111" i="45"/>
  <c r="Q107" i="45"/>
  <c r="Q108" i="45"/>
  <c r="Q104" i="45"/>
  <c r="Q112" i="45"/>
  <c r="Q46" i="45"/>
  <c r="Q50" i="45"/>
  <c r="D16" i="40"/>
  <c r="D11" i="40"/>
  <c r="D10" i="40"/>
  <c r="F235" i="40"/>
  <c r="A235" i="40"/>
  <c r="G230" i="40"/>
  <c r="G228" i="40"/>
  <c r="G226" i="40"/>
  <c r="G224" i="40"/>
  <c r="G222" i="40"/>
  <c r="G220" i="40"/>
  <c r="G218" i="40"/>
  <c r="G216" i="40"/>
  <c r="G214" i="40"/>
  <c r="G212" i="40"/>
  <c r="G210" i="40"/>
  <c r="G208" i="40"/>
  <c r="G205" i="40"/>
  <c r="G203" i="40"/>
  <c r="G201" i="40"/>
  <c r="G199" i="40"/>
  <c r="G197" i="40"/>
  <c r="G195" i="40"/>
  <c r="G193" i="40"/>
  <c r="G189" i="40"/>
  <c r="G187" i="40"/>
  <c r="G185" i="40"/>
  <c r="G183" i="40"/>
  <c r="G181" i="40"/>
  <c r="G179" i="40"/>
  <c r="G176" i="40"/>
  <c r="G174" i="40"/>
  <c r="G172" i="40"/>
  <c r="G170" i="40"/>
  <c r="G168" i="40"/>
  <c r="G166" i="40"/>
  <c r="G164" i="40"/>
  <c r="G161" i="40"/>
  <c r="G159" i="40"/>
  <c r="G157" i="40"/>
  <c r="G155" i="40"/>
  <c r="G153" i="40"/>
  <c r="G150" i="40"/>
  <c r="G144" i="40"/>
  <c r="G142" i="40"/>
  <c r="G140" i="40"/>
  <c r="G138" i="40"/>
  <c r="G136" i="40"/>
  <c r="A127" i="40"/>
  <c r="G125" i="40"/>
  <c r="G123" i="40"/>
  <c r="G119" i="40"/>
  <c r="G117" i="40"/>
  <c r="G115" i="40"/>
  <c r="G113" i="40"/>
  <c r="G111" i="40"/>
  <c r="G109" i="40"/>
  <c r="G99" i="40"/>
  <c r="G97" i="40"/>
  <c r="G95" i="40"/>
  <c r="G93" i="40"/>
  <c r="G91" i="40"/>
  <c r="G89" i="40"/>
  <c r="G85" i="40"/>
  <c r="G83" i="40"/>
  <c r="G81" i="40"/>
  <c r="G79" i="40"/>
  <c r="G77" i="40"/>
  <c r="Z10" i="61" l="1"/>
  <c r="AG15" i="61"/>
  <c r="X33" i="54"/>
  <c r="AG33" i="54" s="1"/>
  <c r="AD33" i="51"/>
  <c r="AD34" i="51" s="1"/>
  <c r="P167" i="45"/>
  <c r="P263" i="45"/>
  <c r="P416" i="45"/>
  <c r="P394" i="45"/>
  <c r="P144" i="45"/>
  <c r="G127" i="40"/>
  <c r="I127" i="40"/>
  <c r="P122" i="45"/>
  <c r="P227" i="45"/>
  <c r="P234" i="45"/>
  <c r="P427" i="45"/>
  <c r="P188" i="45"/>
  <c r="P131" i="45"/>
  <c r="P171" i="45"/>
  <c r="P476" i="45"/>
  <c r="P125" i="45"/>
  <c r="P7" i="45"/>
  <c r="P258" i="45"/>
  <c r="P107" i="45"/>
  <c r="P390" i="45"/>
  <c r="P114" i="45"/>
  <c r="P298" i="45"/>
  <c r="P96" i="45"/>
  <c r="P218" i="45"/>
  <c r="P296" i="45"/>
  <c r="P47" i="45"/>
  <c r="P184" i="45"/>
  <c r="P69" i="45"/>
  <c r="P233" i="45"/>
  <c r="P255" i="45"/>
  <c r="P380" i="45"/>
  <c r="P140" i="45"/>
  <c r="P472" i="45"/>
  <c r="P393" i="45"/>
  <c r="P295" i="45"/>
  <c r="P387" i="45"/>
  <c r="P60" i="45"/>
  <c r="P12" i="45"/>
  <c r="P225" i="45"/>
  <c r="P224" i="45"/>
  <c r="P134" i="45"/>
  <c r="P124" i="45"/>
  <c r="P287" i="45"/>
  <c r="P183" i="45"/>
  <c r="P64" i="45"/>
  <c r="P453" i="45"/>
  <c r="P355" i="45"/>
  <c r="P423" i="45"/>
  <c r="P449" i="45"/>
  <c r="P370" i="45"/>
  <c r="P483" i="45"/>
  <c r="P360" i="45"/>
  <c r="P310" i="45"/>
  <c r="P29" i="45"/>
  <c r="P17" i="45"/>
  <c r="P66" i="45"/>
  <c r="P260" i="45"/>
  <c r="P54" i="45"/>
  <c r="P212" i="45"/>
  <c r="P81" i="45"/>
  <c r="P285" i="45"/>
  <c r="P442" i="45"/>
  <c r="P411" i="45"/>
  <c r="P297" i="45"/>
  <c r="P392" i="45"/>
  <c r="P426" i="45"/>
  <c r="P299" i="45"/>
  <c r="P456" i="45"/>
  <c r="P282" i="45"/>
  <c r="P13" i="45"/>
  <c r="P455" i="45"/>
  <c r="P283" i="45"/>
  <c r="P210" i="45"/>
  <c r="P89" i="45"/>
  <c r="P231" i="45"/>
  <c r="P56" i="45"/>
  <c r="P175" i="45"/>
  <c r="P53" i="45"/>
  <c r="P141" i="45"/>
  <c r="P38" i="45"/>
  <c r="P161" i="45"/>
  <c r="P239" i="45"/>
  <c r="P106" i="45"/>
  <c r="P256" i="45"/>
  <c r="P152" i="45"/>
  <c r="P267" i="45"/>
  <c r="P110" i="45"/>
  <c r="P68" i="45"/>
  <c r="P143" i="45"/>
  <c r="P40" i="45"/>
  <c r="P128" i="45"/>
  <c r="P203" i="45"/>
  <c r="P245" i="45"/>
  <c r="P31" i="45"/>
  <c r="P204" i="45"/>
  <c r="P288" i="45"/>
  <c r="P162" i="45"/>
  <c r="P264" i="45"/>
  <c r="P75" i="45"/>
  <c r="P196" i="45"/>
  <c r="P46" i="45"/>
  <c r="P421" i="45"/>
  <c r="P377" i="45"/>
  <c r="P232" i="45"/>
  <c r="P432" i="45"/>
  <c r="P409" i="45"/>
  <c r="P388" i="45"/>
  <c r="P363" i="45"/>
  <c r="P349" i="45"/>
  <c r="P278" i="45"/>
  <c r="P221" i="45"/>
  <c r="P469" i="45"/>
  <c r="P419" i="45"/>
  <c r="P367" i="45"/>
  <c r="P457" i="45"/>
  <c r="P470" i="45"/>
  <c r="P445" i="45"/>
  <c r="P424" i="45"/>
  <c r="P401" i="45"/>
  <c r="P378" i="45"/>
  <c r="P368" i="45"/>
  <c r="P280" i="45"/>
  <c r="P467" i="45"/>
  <c r="P484" i="45"/>
  <c r="P479" i="45"/>
  <c r="P452" i="45"/>
  <c r="P412" i="45"/>
  <c r="P383" i="45"/>
  <c r="P356" i="45"/>
  <c r="P272" i="45"/>
  <c r="P112" i="45"/>
  <c r="P48" i="45"/>
  <c r="P346" i="45"/>
  <c r="P336" i="45"/>
  <c r="P179" i="45"/>
  <c r="P55" i="45"/>
  <c r="P15" i="45"/>
  <c r="P21" i="45"/>
  <c r="P10" i="45"/>
  <c r="P223" i="45"/>
  <c r="P185" i="45"/>
  <c r="P192" i="45"/>
  <c r="P269" i="45"/>
  <c r="P74" i="45"/>
  <c r="P182" i="45"/>
  <c r="P62" i="45"/>
  <c r="P121" i="45"/>
  <c r="P83" i="45"/>
  <c r="P76" i="45"/>
  <c r="P172" i="45"/>
  <c r="P59" i="45"/>
  <c r="P136" i="45"/>
  <c r="P129" i="45"/>
  <c r="P281" i="45"/>
  <c r="P150" i="45"/>
  <c r="P265" i="45"/>
  <c r="P79" i="45"/>
  <c r="P235" i="45"/>
  <c r="P279" i="45"/>
  <c r="P165" i="45"/>
  <c r="P463" i="45"/>
  <c r="P415" i="45"/>
  <c r="P371" i="45"/>
  <c r="P478" i="45"/>
  <c r="P430" i="45"/>
  <c r="P407" i="45"/>
  <c r="P384" i="45"/>
  <c r="P361" i="45"/>
  <c r="P326" i="45"/>
  <c r="P257" i="45"/>
  <c r="P200" i="45"/>
  <c r="P465" i="45"/>
  <c r="P400" i="45"/>
  <c r="P354" i="45"/>
  <c r="P451" i="45"/>
  <c r="P466" i="45"/>
  <c r="P443" i="45"/>
  <c r="P422" i="45"/>
  <c r="P397" i="45"/>
  <c r="P376" i="45"/>
  <c r="P353" i="45"/>
  <c r="P228" i="45"/>
  <c r="P440" i="45"/>
  <c r="P461" i="45"/>
  <c r="P475" i="45"/>
  <c r="P435" i="45"/>
  <c r="P408" i="45"/>
  <c r="P379" i="45"/>
  <c r="P328" i="45"/>
  <c r="P247" i="45"/>
  <c r="P102" i="45"/>
  <c r="P337" i="45"/>
  <c r="P325" i="45"/>
  <c r="P315" i="45"/>
  <c r="P72" i="45"/>
  <c r="P8" i="45"/>
  <c r="P36" i="45"/>
  <c r="P205" i="45"/>
  <c r="P14" i="45"/>
  <c r="P30" i="45"/>
  <c r="P270" i="45"/>
  <c r="P39" i="45"/>
  <c r="P115" i="45"/>
  <c r="P170" i="45"/>
  <c r="P105" i="45"/>
  <c r="P202" i="45"/>
  <c r="P248" i="45"/>
  <c r="P240" i="45"/>
  <c r="P237" i="45"/>
  <c r="P262" i="45"/>
  <c r="P135" i="45"/>
  <c r="P277" i="45"/>
  <c r="P160" i="45"/>
  <c r="P242" i="45"/>
  <c r="P87" i="45"/>
  <c r="P93" i="45"/>
  <c r="P197" i="45"/>
  <c r="P113" i="45"/>
  <c r="P289" i="45"/>
  <c r="P158" i="45"/>
  <c r="P35" i="45"/>
  <c r="P229" i="45"/>
  <c r="P77" i="45"/>
  <c r="P219" i="45"/>
  <c r="P58" i="45"/>
  <c r="P116" i="45"/>
  <c r="P191" i="45"/>
  <c r="P80" i="45"/>
  <c r="P176" i="45"/>
  <c r="P286" i="45"/>
  <c r="P177" i="45"/>
  <c r="P254" i="45"/>
  <c r="P108" i="45"/>
  <c r="P246" i="45"/>
  <c r="P293" i="45"/>
  <c r="P215" i="45"/>
  <c r="P271" i="45"/>
  <c r="P100" i="45"/>
  <c r="P446" i="45"/>
  <c r="P402" i="45"/>
  <c r="P303" i="45"/>
  <c r="P459" i="45"/>
  <c r="P428" i="45"/>
  <c r="P403" i="45"/>
  <c r="P382" i="45"/>
  <c r="P359" i="45"/>
  <c r="P305" i="45"/>
  <c r="P249" i="45"/>
  <c r="P198" i="45"/>
  <c r="P444" i="45"/>
  <c r="P396" i="45"/>
  <c r="P330" i="45"/>
  <c r="P474" i="45"/>
  <c r="P464" i="45"/>
  <c r="P441" i="45"/>
  <c r="P418" i="45"/>
  <c r="P395" i="45"/>
  <c r="P374" i="45"/>
  <c r="P343" i="45"/>
  <c r="P213" i="45"/>
  <c r="P369" i="45"/>
  <c r="P438" i="45"/>
  <c r="P460" i="45"/>
  <c r="P431" i="45"/>
  <c r="P404" i="45"/>
  <c r="P364" i="45"/>
  <c r="P320" i="45"/>
  <c r="P194" i="45"/>
  <c r="P94" i="45"/>
  <c r="P318" i="45"/>
  <c r="P306" i="45"/>
  <c r="P307" i="45"/>
  <c r="P18" i="45"/>
  <c r="P16" i="45"/>
  <c r="P26" i="45"/>
  <c r="P321" i="45"/>
  <c r="P481" i="45"/>
  <c r="P206" i="45"/>
  <c r="P9" i="45"/>
  <c r="P11" i="45"/>
  <c r="P168" i="45"/>
  <c r="P159" i="45"/>
  <c r="P28" i="45"/>
  <c r="P174" i="45"/>
  <c r="P42" i="45"/>
  <c r="P178" i="45"/>
  <c r="P180" i="45"/>
  <c r="P291" i="45"/>
  <c r="P241" i="45"/>
  <c r="P163" i="45"/>
  <c r="P67" i="45"/>
  <c r="P250" i="45"/>
  <c r="P142" i="45"/>
  <c r="P261" i="45"/>
  <c r="P137" i="45"/>
  <c r="P45" i="45"/>
  <c r="P101" i="45"/>
  <c r="P189" i="45"/>
  <c r="P57" i="45"/>
  <c r="P153" i="45"/>
  <c r="P268" i="45"/>
  <c r="P181" i="45"/>
  <c r="P85" i="45"/>
  <c r="P275" i="45"/>
  <c r="P217" i="45"/>
  <c r="P92" i="45"/>
  <c r="P259" i="45"/>
  <c r="P133" i="45"/>
  <c r="P41" i="45"/>
  <c r="P95" i="45"/>
  <c r="P164" i="45"/>
  <c r="P220" i="45"/>
  <c r="P88" i="45"/>
  <c r="P155" i="45"/>
  <c r="P238" i="45"/>
  <c r="P266" i="45"/>
  <c r="P127" i="45"/>
  <c r="P273" i="45"/>
  <c r="P173" i="45"/>
  <c r="P50" i="45"/>
  <c r="P211" i="45"/>
  <c r="P290" i="45"/>
  <c r="P243" i="45"/>
  <c r="P119" i="45"/>
  <c r="P252" i="45"/>
  <c r="P146" i="45"/>
  <c r="P471" i="45"/>
  <c r="P425" i="45"/>
  <c r="P398" i="45"/>
  <c r="P347" i="45"/>
  <c r="P169" i="45"/>
  <c r="P434" i="45"/>
  <c r="P413" i="45"/>
  <c r="P405" i="45"/>
  <c r="P386" i="45"/>
  <c r="P365" i="45"/>
  <c r="P357" i="45"/>
  <c r="P322" i="45"/>
  <c r="P274" i="45"/>
  <c r="P226" i="45"/>
  <c r="P190" i="45"/>
  <c r="P450" i="45"/>
  <c r="P417" i="45"/>
  <c r="P373" i="45"/>
  <c r="P482" i="45"/>
  <c r="P436" i="45"/>
  <c r="P468" i="45"/>
  <c r="P447" i="45"/>
  <c r="P439" i="45"/>
  <c r="P420" i="45"/>
  <c r="P399" i="45"/>
  <c r="P391" i="45"/>
  <c r="P372" i="45"/>
  <c r="P351" i="45"/>
  <c r="P251" i="45"/>
  <c r="P156" i="45"/>
  <c r="P448" i="45"/>
  <c r="P352" i="45"/>
  <c r="P480" i="45"/>
  <c r="P485" i="45"/>
  <c r="P477" i="45"/>
  <c r="P458" i="45"/>
  <c r="P437" i="45"/>
  <c r="P429" i="45"/>
  <c r="P410" i="45"/>
  <c r="P389" i="45"/>
  <c r="P381" i="45"/>
  <c r="P362" i="45"/>
  <c r="P345" i="45"/>
  <c r="P301" i="45"/>
  <c r="P253" i="45"/>
  <c r="P148" i="45"/>
  <c r="P104" i="45"/>
  <c r="P73" i="45"/>
  <c r="P44" i="45"/>
  <c r="P335" i="45"/>
  <c r="P316" i="45"/>
  <c r="P308" i="45"/>
  <c r="P344" i="45"/>
  <c r="P323" i="45"/>
  <c r="P304" i="45"/>
  <c r="P342" i="45"/>
  <c r="P334" i="45"/>
  <c r="P313" i="45"/>
  <c r="P294" i="45"/>
  <c r="P244" i="45"/>
  <c r="P154" i="45"/>
  <c r="P91" i="45"/>
  <c r="P22" i="45"/>
  <c r="P151" i="45"/>
  <c r="P49" i="45"/>
  <c r="P195" i="45"/>
  <c r="P63" i="45"/>
  <c r="P199" i="45"/>
  <c r="P23" i="45"/>
  <c r="P51" i="45"/>
  <c r="P214" i="45"/>
  <c r="P82" i="45"/>
  <c r="P201" i="45"/>
  <c r="P70" i="45"/>
  <c r="P32" i="45"/>
  <c r="P341" i="45"/>
  <c r="P333" i="45"/>
  <c r="P314" i="45"/>
  <c r="P350" i="45"/>
  <c r="P329" i="45"/>
  <c r="P302" i="45"/>
  <c r="P340" i="45"/>
  <c r="P332" i="45"/>
  <c r="P311" i="45"/>
  <c r="P292" i="45"/>
  <c r="P236" i="45"/>
  <c r="P123" i="45"/>
  <c r="P99" i="45"/>
  <c r="P147" i="45"/>
  <c r="P65" i="45"/>
  <c r="P97" i="45"/>
  <c r="P103" i="45"/>
  <c r="P209" i="45"/>
  <c r="P118" i="45"/>
  <c r="P109" i="45"/>
  <c r="P120" i="45"/>
  <c r="P84" i="45"/>
  <c r="P149" i="45"/>
  <c r="P473" i="45"/>
  <c r="P375" i="45"/>
  <c r="P208" i="45"/>
  <c r="P462" i="45"/>
  <c r="P454" i="45"/>
  <c r="P433" i="45"/>
  <c r="P414" i="45"/>
  <c r="P406" i="45"/>
  <c r="P385" i="45"/>
  <c r="P366" i="45"/>
  <c r="P358" i="45"/>
  <c r="P324" i="45"/>
  <c r="P276" i="45"/>
  <c r="P230" i="45"/>
  <c r="P117" i="45"/>
  <c r="P98" i="45"/>
  <c r="P52" i="45"/>
  <c r="P339" i="45"/>
  <c r="P331" i="45"/>
  <c r="P312" i="45"/>
  <c r="P348" i="45"/>
  <c r="P327" i="45"/>
  <c r="P319" i="45"/>
  <c r="P300" i="45"/>
  <c r="P338" i="45"/>
  <c r="P317" i="45"/>
  <c r="P309" i="45"/>
  <c r="P284" i="45"/>
  <c r="P71" i="45"/>
  <c r="P216" i="45"/>
  <c r="P27" i="45"/>
  <c r="P139" i="45"/>
  <c r="P132" i="45"/>
  <c r="P33" i="45"/>
  <c r="P43" i="45"/>
  <c r="P166" i="45"/>
  <c r="P34" i="45"/>
  <c r="P130" i="45"/>
  <c r="P207" i="45"/>
  <c r="P24" i="45"/>
  <c r="P126" i="45"/>
  <c r="P222" i="45"/>
  <c r="P61" i="45"/>
  <c r="P157" i="45"/>
  <c r="P78" i="45"/>
  <c r="P193" i="45"/>
  <c r="P90" i="45"/>
  <c r="P186" i="45"/>
  <c r="P19" i="45"/>
  <c r="P25" i="45"/>
  <c r="P20" i="45"/>
  <c r="P145" i="45"/>
  <c r="P138" i="45"/>
  <c r="P37" i="45"/>
  <c r="P187" i="45"/>
  <c r="P111" i="45"/>
  <c r="P86" i="45"/>
  <c r="A129" i="40"/>
  <c r="G75" i="40"/>
  <c r="G73" i="40"/>
  <c r="G71" i="40"/>
  <c r="G69" i="40"/>
  <c r="G62" i="40"/>
  <c r="G60" i="40"/>
  <c r="G53" i="40"/>
  <c r="AG37" i="61" l="1"/>
  <c r="AG33" i="61"/>
  <c r="AG29" i="61"/>
  <c r="AG24" i="61"/>
  <c r="AG25" i="61"/>
  <c r="AG36" i="61"/>
  <c r="AG32" i="61"/>
  <c r="AG28" i="61"/>
  <c r="AG35" i="61"/>
  <c r="AG31" i="61"/>
  <c r="AG26" i="61"/>
  <c r="AG34" i="61"/>
  <c r="AG30" i="61"/>
  <c r="AG23" i="61"/>
  <c r="AG21" i="61"/>
  <c r="AG14" i="61"/>
  <c r="AG22" i="61"/>
  <c r="AG19" i="61"/>
  <c r="AG20" i="61"/>
  <c r="X34" i="54"/>
  <c r="P35" i="54" s="1"/>
  <c r="J4" i="45"/>
  <c r="J5" i="45" s="1"/>
  <c r="H4" i="45" s="1"/>
  <c r="J6" i="45" s="1"/>
  <c r="G129" i="40"/>
  <c r="I129" i="40"/>
  <c r="A131" i="40"/>
  <c r="AG27" i="61" l="1"/>
  <c r="S14" i="61"/>
  <c r="D36" i="44"/>
  <c r="G131" i="40"/>
  <c r="I131" i="40"/>
  <c r="F36" i="44"/>
  <c r="BM29" i="61" l="1"/>
  <c r="BM31" i="61" s="1"/>
  <c r="BM35" i="61" s="1"/>
  <c r="AG40" i="61"/>
  <c r="AB41" i="35"/>
  <c r="H5" i="35"/>
  <c r="H3" i="35"/>
  <c r="AB36" i="35"/>
  <c r="AW12" i="26"/>
  <c r="AW11" i="26"/>
  <c r="AW15" i="26"/>
  <c r="A36" i="35"/>
  <c r="AF15" i="35"/>
  <c r="Q20" i="35" s="1"/>
  <c r="A20" i="35"/>
  <c r="Q25" i="35" l="1"/>
  <c r="Q27" i="35" s="1"/>
  <c r="Q29" i="35" s="1"/>
  <c r="Q31" i="35" l="1"/>
  <c r="Q36" i="35" l="1"/>
  <c r="A43" i="35" s="1"/>
  <c r="Q43" i="35" s="1"/>
  <c r="AK24" i="28" l="1"/>
  <c r="AK25" i="28"/>
  <c r="AG1" i="28"/>
  <c r="T1" i="28"/>
  <c r="G1" i="28"/>
  <c r="AV4" i="26"/>
  <c r="O4" i="26"/>
  <c r="O3" i="26"/>
  <c r="AK15" i="28"/>
  <c r="AK16" i="28"/>
  <c r="AK17" i="28"/>
  <c r="AK18" i="28"/>
  <c r="AK19" i="28"/>
  <c r="AK20" i="28"/>
  <c r="AK21" i="28"/>
  <c r="AK22" i="28"/>
  <c r="AK23" i="28"/>
  <c r="AK26" i="28"/>
  <c r="AK12" i="28"/>
  <c r="AK13" i="28"/>
  <c r="AK14" i="28"/>
  <c r="AK11" i="28" l="1"/>
  <c r="AK10" i="28"/>
  <c r="AK9" i="28"/>
  <c r="AK8" i="28"/>
  <c r="AW22" i="26"/>
  <c r="AW21" i="26"/>
  <c r="AW20" i="26"/>
  <c r="AW19" i="26"/>
  <c r="AW18" i="26"/>
  <c r="AW17" i="26"/>
  <c r="AW16" i="26"/>
  <c r="AW14" i="26"/>
  <c r="AW13" i="26"/>
  <c r="B27" i="28" l="1"/>
  <c r="AW24" i="26"/>
  <c r="AQ6" i="52" l="1"/>
  <c r="C5" i="46"/>
  <c r="C5" i="44"/>
  <c r="F5" i="44" l="1"/>
  <c r="G14" i="44"/>
  <c r="I14" i="44" s="1"/>
  <c r="I14" i="46"/>
  <c r="F5" i="46"/>
  <c r="H15" i="46" l="1"/>
  <c r="I15" i="46" s="1"/>
  <c r="H13" i="46"/>
  <c r="I13" i="46" s="1"/>
  <c r="H15" i="44"/>
  <c r="I15" i="44" s="1"/>
  <c r="H13" i="44"/>
  <c r="I13" i="44" s="1"/>
  <c r="J12" i="12"/>
  <c r="I8" i="12"/>
  <c r="B24" i="13"/>
  <c r="T24" i="13"/>
  <c r="AU13" i="13"/>
  <c r="Z13" i="13"/>
  <c r="H9" i="13"/>
  <c r="G8" i="13"/>
  <c r="H7" i="13"/>
  <c r="G5" i="13"/>
  <c r="J10" i="12"/>
  <c r="J9" i="12"/>
  <c r="O8" i="12"/>
  <c r="J5" i="12"/>
  <c r="H4" i="12"/>
  <c r="AD23" i="12"/>
  <c r="B23" i="12"/>
  <c r="A31" i="11"/>
  <c r="A276" i="3"/>
  <c r="A66" i="3"/>
  <c r="D15" i="40"/>
  <c r="D17" i="40"/>
  <c r="H21" i="46" l="1"/>
  <c r="H21" i="44"/>
  <c r="C31" i="6"/>
  <c r="C22" i="6"/>
  <c r="E19" i="40" l="1"/>
  <c r="K3" i="12"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<sst xmlns="http://schemas.openxmlformats.org/spreadsheetml/2006/main" count="7159" uniqueCount="1681">
  <si>
    <t>الإجمالي</t>
  </si>
  <si>
    <t>السعر</t>
  </si>
  <si>
    <t>الكمية</t>
  </si>
  <si>
    <t>الوحدة</t>
  </si>
  <si>
    <t>البند</t>
  </si>
  <si>
    <t>A1</t>
  </si>
  <si>
    <t>A2</t>
  </si>
  <si>
    <t>الرقم</t>
  </si>
  <si>
    <t>B1</t>
  </si>
  <si>
    <t>B2</t>
  </si>
  <si>
    <t>عزل الأسقف نوعية ألتك  يسعر الفرق فقط</t>
  </si>
  <si>
    <t>الأسمنت بلاستر للحوائط الداخلية.</t>
  </si>
  <si>
    <t>M2</t>
  </si>
  <si>
    <t>L.S</t>
  </si>
  <si>
    <t>C1</t>
  </si>
  <si>
    <t>C2</t>
  </si>
  <si>
    <t>E1</t>
  </si>
  <si>
    <t>E2</t>
  </si>
  <si>
    <t>D1</t>
  </si>
  <si>
    <t>D2</t>
  </si>
  <si>
    <t>أعمال الحفر</t>
  </si>
  <si>
    <t>M3</t>
  </si>
  <si>
    <t>E3</t>
  </si>
  <si>
    <t>أعمال طابوق مصمت أسفل الجسور الأرضية</t>
  </si>
  <si>
    <t>أعمال الدفان والدمك</t>
  </si>
  <si>
    <t xml:space="preserve">أعمال الخرسانة الأرضية </t>
  </si>
  <si>
    <t>F1</t>
  </si>
  <si>
    <t>F2</t>
  </si>
  <si>
    <t>F3</t>
  </si>
  <si>
    <t>أعمال خرسانة السلالم الداخلية</t>
  </si>
  <si>
    <t>L.M</t>
  </si>
  <si>
    <t>أولا : أعمال الهيكل</t>
  </si>
  <si>
    <t xml:space="preserve">(A) أعمال المياه الجوفية والتربة </t>
  </si>
  <si>
    <t xml:space="preserve">(B) أعمال تحضير وتجهيز الموقع </t>
  </si>
  <si>
    <t>(C) أعمال تحت منسوب الأرض</t>
  </si>
  <si>
    <t>C3</t>
  </si>
  <si>
    <t>C4</t>
  </si>
  <si>
    <t>C5</t>
  </si>
  <si>
    <t>C6</t>
  </si>
  <si>
    <t>C7</t>
  </si>
  <si>
    <t>C8</t>
  </si>
  <si>
    <t>C9</t>
  </si>
  <si>
    <t>C10</t>
  </si>
  <si>
    <t>(D) أعمال فوق منسوب الأرض</t>
  </si>
  <si>
    <t>D3</t>
  </si>
  <si>
    <t>D4</t>
  </si>
  <si>
    <t>D5</t>
  </si>
  <si>
    <t>D7</t>
  </si>
  <si>
    <t>(E) أعمال الطابوق</t>
  </si>
  <si>
    <t>M.L</t>
  </si>
  <si>
    <t xml:space="preserve">(A)  إجمالي سعر أعمال المياه الجوفية والتربة </t>
  </si>
  <si>
    <t xml:space="preserve">(B)  إجمالي سعر أعمال تحضير وتجهيز الموقع </t>
  </si>
  <si>
    <t>(C)  إجمالي سعر أعمال تحت منسوب الأرض</t>
  </si>
  <si>
    <t>(D)  إجمالي سعر أعمال فوق منسوب الأرض</t>
  </si>
  <si>
    <t>(E)  إجمالي سعر أعمال الطابوق</t>
  </si>
  <si>
    <t>بلاستر خارجي</t>
  </si>
  <si>
    <t>G1</t>
  </si>
  <si>
    <t>G2</t>
  </si>
  <si>
    <t>اجمالي أولا : أعمال الهيكل</t>
  </si>
  <si>
    <t>بيانات المشروع</t>
  </si>
  <si>
    <t>H1</t>
  </si>
  <si>
    <t>H2</t>
  </si>
  <si>
    <t>H3</t>
  </si>
  <si>
    <t>ثانيا : أعمال التشطيبات والاكساء</t>
  </si>
  <si>
    <t>(I) أعمال الأصباغ للفيلا</t>
  </si>
  <si>
    <t>J1</t>
  </si>
  <si>
    <t>J2</t>
  </si>
  <si>
    <t>J3</t>
  </si>
  <si>
    <t>J4</t>
  </si>
  <si>
    <t>K1</t>
  </si>
  <si>
    <t>K2</t>
  </si>
  <si>
    <t>L1</t>
  </si>
  <si>
    <t>L2</t>
  </si>
  <si>
    <t>L3</t>
  </si>
  <si>
    <t>L5</t>
  </si>
  <si>
    <t>الأطقم</t>
  </si>
  <si>
    <t>الكاونتر</t>
  </si>
  <si>
    <t>M1</t>
  </si>
  <si>
    <t>PICE</t>
  </si>
  <si>
    <t>N1</t>
  </si>
  <si>
    <t>N2</t>
  </si>
  <si>
    <t>O1</t>
  </si>
  <si>
    <t>O2</t>
  </si>
  <si>
    <t>NO.</t>
  </si>
  <si>
    <t>P1</t>
  </si>
  <si>
    <t>P2</t>
  </si>
  <si>
    <t>P4</t>
  </si>
  <si>
    <t>P3</t>
  </si>
  <si>
    <t>توريد وتركيب قرميد ان وجد</t>
  </si>
  <si>
    <t>توريد و تركيب  جي ار سي  ان وجد</t>
  </si>
  <si>
    <t>Q1</t>
  </si>
  <si>
    <t>اجمالي ثانيا : أعمال التشطيبات والاكساء</t>
  </si>
  <si>
    <t>ثالثا: أعمال السور</t>
  </si>
  <si>
    <t>NO</t>
  </si>
  <si>
    <t>ملخص أسعار المشروع</t>
  </si>
  <si>
    <t>N3</t>
  </si>
  <si>
    <t>Q2</t>
  </si>
  <si>
    <t>Q3</t>
  </si>
  <si>
    <t>(S) أعمال السور الخارجي للفيلا</t>
  </si>
  <si>
    <t>S1</t>
  </si>
  <si>
    <t>S2</t>
  </si>
  <si>
    <t>S3</t>
  </si>
  <si>
    <t>S4</t>
  </si>
  <si>
    <t>S5</t>
  </si>
  <si>
    <t>(S)  إجمالي سعر أعمال السور الخارجي للفيلا</t>
  </si>
  <si>
    <t>(M)  إجمالي سعر الأطقم الصحية</t>
  </si>
  <si>
    <t xml:space="preserve">الضريبة 5% </t>
  </si>
  <si>
    <t>توقيع وختم الاستشاري</t>
  </si>
  <si>
    <t xml:space="preserve">توقيع  و ختم المقاول </t>
  </si>
  <si>
    <t>توقيع المالك مطابق للهوية</t>
  </si>
  <si>
    <t>سعر التوريد</t>
  </si>
  <si>
    <t>سعر توريد السوكتات</t>
  </si>
  <si>
    <t xml:space="preserve">على المقاول التحري عن وجود تمديدات لأية خطوط للخدمات العامة داخل وحول حدود قطعة الأرض التي ستشملها الأعمال الموكلة للمقاول، واتخاذ الاحتياطات على المقاول تنفيذ أعمال الحفر مع مراعاة ماورد في المواصفات العامة بشأن أعمال الحفر والتشوين للموقع، وعليه نقل المخلفات   الناتجة عن الحفر إلى أماكن الطرح المسموحة خارج  الموقع دون المطالبة بأية فروق أسعار تنجم عن ذلك مع مراعاة عوامل  السلامة العامة للأشخاص والمباني والشوارع المجاورة والإجراءات اللازمة للمحافظة على سلامة تلك التمديدات أثناء مراحل التنفيذ المختلفة. حسب المخططات المعتمدة  وتقرير فحص التربة للموقع تجري أعمال الحفريات حسب المناسيب المبينة في الرسومات </t>
  </si>
  <si>
    <t>تم تنفيذ جميع أعمال التربة على طبقات لايزيد سمك الطبقة على (25سم)، ترش كل طبقة بالماء وتدمك جيداً بواسطة دحالة  (Compactor) 15 طن وعمل الإختبارات اللازمة لقياس قوة الرص للتربة حسب الأصول الفنية. على المقاول عمل الجسات والإختبارات اللازمة لدى مخبر بلدية عجمان والإلتزام بما فيه من التوصيات (طبقاً للفحص التربة والمخططات المعتمدة)</t>
  </si>
  <si>
    <t>علي المقاول قبل البدء في اعمال صب النظافة التاكد من استواء طبقات الدمك بحيث لا تتسبب في ميلان القواعد و الاعمدة . تكون مادة الإسمنت المستخدمة لجميع أعمال الخرسانة من أحد المصادر المعتمدة بموافقة الاستشاري. الإسمنت المستخدم لجميع أعمال الخرسانة التحتية (Sub – Structure) للأساسات سواء كانت من الخرسانة العادية أو   المسلحة أو الإسمنت المستخدم لأعمال الطابوق (Block Work) والقصارة(Plaster Work) يكون من الإسمنت المقـاوم   للأملاح(SRC)</t>
  </si>
  <si>
    <r>
      <t xml:space="preserve">اعمال الالمنيوم والزجاج حسب المخططات المعتمدة والمواصفات الفنية وتكون قطاعات الالومنيوم من ألومنيوم الغرير والزجاج بلجيكي معالج حراريا فول امبريلا بقطاع 10.5 ولا يقل السمك عن 1.8mm  اللون يتم اختياره من قبل المالك كما يحق للمالك اختيار بعض الشبابيك تكون كيرتين وول و السعر محدد في البنود التي يمكن للمالك تغييرها.
1-استخدام السيليكون الأمريكي فقط في أعمال الكيرتن وول .
جميع العناصر الزجاجية تكون زجاج مزدوج بسماكة 6 مم + فجوة 12 مم وطبقة تظليل على الجانب الداخلي من لوح الزجاج الخارجي على أن يكون معامل الانتقال الحراري (يو فاليو) طبقاً لاشتراطات بارجيل   (زجاج بلجيكي)
2-استخدام السيليكون الأسباني او الالماني في أعمال الألومينيوم الفول أمبريلا .
</t>
    </r>
    <r>
      <rPr>
        <sz val="13"/>
        <color rgb="FF0FACB4"/>
        <rFont val="Aljazeera"/>
      </rPr>
      <t>الهاندريل:</t>
    </r>
    <r>
      <rPr>
        <sz val="13"/>
        <color theme="1"/>
        <rFont val="Aljazeera"/>
      </rPr>
      <t xml:space="preserve">
اعمال الهاندريل الداخلي والخارجي زجاج حراري  بسماكة 10 مم  او اي خامة يختارها المالك  حسب تصميم الاستشاري</t>
    </r>
  </si>
  <si>
    <t>وصف المشروع</t>
  </si>
  <si>
    <t>الإمارة</t>
  </si>
  <si>
    <t>المنطقة</t>
  </si>
  <si>
    <t>رقم القسيمة</t>
  </si>
  <si>
    <t>المالك</t>
  </si>
  <si>
    <t>مساحة البناء</t>
  </si>
  <si>
    <t xml:space="preserve">الكرسي </t>
  </si>
  <si>
    <t>1-السخان</t>
  </si>
  <si>
    <t>2-كراسي الحمامات</t>
  </si>
  <si>
    <t>عادية</t>
  </si>
  <si>
    <t>3- الشفط</t>
  </si>
  <si>
    <t>4-النعلة</t>
  </si>
  <si>
    <t>بدون نعلة ( ستيل فقط)</t>
  </si>
  <si>
    <t>5-الألمنيوم</t>
  </si>
  <si>
    <t>6- خزان المياه</t>
  </si>
  <si>
    <t>تحت الأرض</t>
  </si>
  <si>
    <t>فوق الأرض</t>
  </si>
  <si>
    <t>7- خزان استرجاع مياه التكييف</t>
  </si>
  <si>
    <t>8- مكسرات المغاسل والحمامات</t>
  </si>
  <si>
    <t>9- الصرف</t>
  </si>
  <si>
    <t>كلين اوت</t>
  </si>
  <si>
    <t>عادي</t>
  </si>
  <si>
    <t>10-حبات السيراميك</t>
  </si>
  <si>
    <t>كبيرة</t>
  </si>
  <si>
    <t>متوسطة</t>
  </si>
  <si>
    <t>صغيرة</t>
  </si>
  <si>
    <t>11- سعة خزان المياه</t>
  </si>
  <si>
    <t>1000 جالون</t>
  </si>
  <si>
    <t>2000 جالون</t>
  </si>
  <si>
    <t>12- ارتفاعات الأبواب</t>
  </si>
  <si>
    <t>حتى الجبس</t>
  </si>
  <si>
    <t>اختيار الأنواع</t>
  </si>
  <si>
    <t>الباب الرئيسي</t>
  </si>
  <si>
    <t>دبل هايت</t>
  </si>
  <si>
    <t>220 Cm</t>
  </si>
  <si>
    <t>240 Cm</t>
  </si>
  <si>
    <t>250 Cm</t>
  </si>
  <si>
    <t>فيكس + عادي</t>
  </si>
  <si>
    <t>مخفية داخل الجدران</t>
  </si>
  <si>
    <t>أعمال تجفيف المياه الجوفية إن وجدت حسب فحص التربة</t>
  </si>
  <si>
    <t>أعمال إحلال التربة إن وجدت حسب فحص التربة</t>
  </si>
  <si>
    <t>أعمال معالجة النمل الأبيض (مرتين)</t>
  </si>
  <si>
    <t>G3</t>
  </si>
  <si>
    <t>J5</t>
  </si>
  <si>
    <t>H4</t>
  </si>
  <si>
    <t>No</t>
  </si>
  <si>
    <t>شامل النعلات - عادية</t>
  </si>
  <si>
    <t>شامل النعلات - مخفية مع ستيل</t>
  </si>
  <si>
    <t>شامل النعلات - مخفية</t>
  </si>
  <si>
    <t>معلومات المشروع</t>
  </si>
  <si>
    <t>مساحة البناء بالمتر المربع</t>
  </si>
  <si>
    <t>مساحة البناء بالقدم المربع</t>
  </si>
  <si>
    <t>بيانات المقاول</t>
  </si>
  <si>
    <t>المهندس المسؤول:</t>
  </si>
  <si>
    <t>مدة تنفيذ المشروع:</t>
  </si>
  <si>
    <t>رقم رخصة المقاول:</t>
  </si>
  <si>
    <t>اسم الشركة:</t>
  </si>
  <si>
    <t>عرض السعر</t>
  </si>
  <si>
    <t>تكلفة انشاء وإنجاز الفيلا مع السور</t>
  </si>
  <si>
    <t>تكلفة انشاء وانجاز الفيلا</t>
  </si>
  <si>
    <t>تكلفة انشاء وإنجاز السور</t>
  </si>
  <si>
    <t>الضريبة</t>
  </si>
  <si>
    <t>القيمة الاجمالية للمشروع شامل الضريبة</t>
  </si>
  <si>
    <t>ختم الشركة العارضة</t>
  </si>
  <si>
    <t>رابعا: بنود على المالك</t>
  </si>
  <si>
    <t>T1</t>
  </si>
  <si>
    <t>T2</t>
  </si>
  <si>
    <t>T3</t>
  </si>
  <si>
    <t>T4</t>
  </si>
  <si>
    <t>T5</t>
  </si>
  <si>
    <t>T6</t>
  </si>
  <si>
    <t>T7</t>
  </si>
  <si>
    <t>T8</t>
  </si>
  <si>
    <t>T9</t>
  </si>
  <si>
    <t>T10</t>
  </si>
  <si>
    <t>T11</t>
  </si>
  <si>
    <t>T12</t>
  </si>
  <si>
    <t>T13</t>
  </si>
  <si>
    <t xml:space="preserve">التكييف ، ونظام Smart Home </t>
  </si>
  <si>
    <t>الديكورات الجبسية والاسقف المستعارة</t>
  </si>
  <si>
    <t>توريد وتركيب خزائن الملابس والمطابخ</t>
  </si>
  <si>
    <t xml:space="preserve">الدش والانتركوم والكميرات </t>
  </si>
  <si>
    <t xml:space="preserve">رسوم توصيل الخدمات والدوائر الحكومية </t>
  </si>
  <si>
    <t xml:space="preserve">ضريبة القيمة المضافة </t>
  </si>
  <si>
    <t>المصعد "عن طريق شركة متخصصة "الاعمال المدنية على المقاول"</t>
  </si>
  <si>
    <t>الإنارة الداخلية "توريد وتركيب المالك "</t>
  </si>
  <si>
    <t>الإنارة الخارجية "توريد المالك وتركيب المقاول"</t>
  </si>
  <si>
    <t>اعمال الكهروميكانيكية و المكاين و التشغيل و صندوق الكهرباء للمسبح ان وجد</t>
  </si>
  <si>
    <t>الأعمال التمديدات حالة رغبة المالك في إضافة سمارت هوم للستاير و التكييف و لاقط حركة</t>
  </si>
  <si>
    <t>الأعمال الخراسانية بسماكة 10 سم  للاارضيات لتركيب البورسولان دور اول و ارضي باللاصق</t>
  </si>
  <si>
    <t xml:space="preserve">تنفيذ بيتومين عازلة للجدران الخارجية في حالة تركيب  للحجر الخارجي </t>
  </si>
  <si>
    <t>U1</t>
  </si>
  <si>
    <t>U2</t>
  </si>
  <si>
    <t>U3</t>
  </si>
  <si>
    <t>U4</t>
  </si>
  <si>
    <t>U5</t>
  </si>
  <si>
    <t>U6</t>
  </si>
  <si>
    <t>U7</t>
  </si>
  <si>
    <t>L6</t>
  </si>
  <si>
    <t>N4</t>
  </si>
  <si>
    <t>الأسمنت بلاستر للحوائط الداخلية. للمتر المربع</t>
  </si>
  <si>
    <t>عزل الأسقف نوعية ألتك   للمتر المربع</t>
  </si>
  <si>
    <t>الباب المنزلق FOLDING DOOR  للمتر المربع</t>
  </si>
  <si>
    <t>تغيير من فول امبريلا للكيرتن وول  للمتر المربع</t>
  </si>
  <si>
    <t>المواصفات الفنية والشروط العامة</t>
  </si>
  <si>
    <t>رأس الخيمة</t>
  </si>
  <si>
    <t>( 1 ) المتطلبات العامة وأعمال تحضير الموقع</t>
  </si>
  <si>
    <t>1.1-ملاحظات ومتطلبات عامة:</t>
  </si>
  <si>
    <t>1.1.1- عام:</t>
  </si>
  <si>
    <t>تنطبق جميع المتطلبات والملاحظات العامة والأعمال التمهيدية المذكورة أدناه على جميع الأعمال، ويعتبر السعر المقدم من المقاول لأي بند أو مجموعة بنود من هذه المتطلبات والملاحظات سعراً مقطوعاً شاملاً لما يتضمنه ذلك البند أو تلك البنود، وتعتبر كلفة البنود التي لم يخصص لها سعر مشمولة مع السعر الإجمالي المقدم من المقاول.</t>
  </si>
  <si>
    <t>2.1.1- المشروع والموقع :</t>
  </si>
  <si>
    <t>2 – يتم تنفيذ جميع الأعمال طبقاً للرسومات والمواصفات المعدة لهذا الغرض من قبل الاستشاري، وكل ماورد في الرسومات أو المواصفات يعتبر مطلوباً من المقاول، وهو جزءاً لايتجزأ من العقد.
3 – على المقاول اتخاذ جميع الاحتياطات اللازمة فيما يتعلق باستخدام الطرق وتوفير عوامل السلامة العامة، ومراعاة أنظمة وتعليمات ومتطلبات الجهات الرسمية المعنية فيما يتعلق بذلك.</t>
  </si>
  <si>
    <t>3.1.1- تدقيـق الأعمــال :</t>
  </si>
  <si>
    <t>على المقاول إعلام الاستشاري مسبقاً والتنسيق معه لأي عمل و/أو جزء من العمل يحتاج إلى تدقيق من الاستشاري قبل المباشرة بتنفيذ ما يتبعه من أعمال على أن يتم إعلام الاستشاري بذلك قبل (24) ساعة على الأقل من الموعد المفترض لتدقيق ذلك العمل.</t>
  </si>
  <si>
    <t>1 – على المقاول إعداد رسومات تنفيذية مفصلة حيثما ورد ذلك في المواصفات الخاصة لأي عمل من الأعمال، واعتماد تلك الرسومات من الاستشاري أولاً ومن الجهات الرسمية المعنية ( حيث يلزم ذلك ) خطيـاً قبل البدء في التنفيذ، ويتحمل المقاول مسؤولية أية أعمال و/أو مواد يقوم بتوريدها أو تركيبها قبل اعتماد تلك الرسومات.
2 – على المقاول تقديم ثلاث نسخ من الرسومات التنفيذية/الرسومات التنفيذية المعدلة للأعمال كما تم تنفيذها على أرض الواقـع (As Built Drawings) قبل موعد الاستلام الابتدائي للمشروع.</t>
  </si>
  <si>
    <t>4.1.1- الرسومات التنفيذية :</t>
  </si>
  <si>
    <t>على المقاول المحافظة على سلامة الخدمات الموجودة داخل وحول الموقع والتي لاتقع ضمن دائرة الأعمال المطلوبة منه، ويتحمل المقاول المسؤولية والتكاليف المترتبة، عند الإخلال بذلك، لإعادة الوضع إلى ما كان عليه لتلك الخدمات واستبدال التالف منها بمثله دون المطالبة بأي تعويض نظير ذلك ( والتنسيق مع الجهات المعنية فيما يتعلق بتحويل تلك الخدمات )، بما يشمل وضع الطريق والأرصفة المحيطة.</t>
  </si>
  <si>
    <t>5.1.1- الخدمات القائمة  :</t>
  </si>
  <si>
    <t>5.1.1- الخدمات القائمة   :</t>
  </si>
  <si>
    <t>2.1-إدارة وتنظيم موقع العمل:</t>
  </si>
  <si>
    <t>على المقاول تزويد الموقع بالكوادر الفنية والعمالة اللازمة لتنفيذ المشروع بالمستوى المطلوب مع مراعاة مايلي :
1 – جميع عناصر الكادر الفني والعمالة الفنية يجب أن يكونوا من المؤهلين ومن ذوي الخبرة والكفاءة كلاً حسب اختصاصه وحسب متطلبات العمل والتنفيذ ( من حيث العدد والتوزيع ).
2- يتم اعتماد الكوادر الفنية من قبل الاستشاري قبل مباشرتهم للعمل، ويجب أن تكون الكوادر الفنية من ذوي الخبرة بأعمال مماثلة.
3 – يحق للإستشاري الطلب من المقاول إبعاد/استبدال أي شخص مستخدم من قبله إذا رأى الاستشاري أن ذلك الشخص ليس بالمستوى المطلوب من حيث السلوك أو الخبرة لتنفيذ الأعمال. 
4 – على المقاول تقديم جدول بأعداد العمالة العادية والفنية العاملة في الموقع بشكل أسبوعي.
5 – يشتمل الكادر الفني (المطلوب من المقاول توفيره كحد أدنى) على :
•	 مدير للمشروع.
•	 مهندس موقع ( Site Engineer   )مسؤول عن تنفيذ المشروع للتعامل مع الاستشاري
•	 مراقب فني (Forman) لكل نوع من أنواع الأعمال.
•	أي كوادر فنية أخرى يطلبها الاستشاري ويرى أنها لازمة لتنفيذ المشروع بالمستوى المطلوب.
•	مقاول باطن اعمال الالكتروميكانيك يجب ان يكون معتمد من الاستشاري و الـ  FEWA.</t>
  </si>
  <si>
    <t>1.2.1- الكادر الفني وموظفو المقاول:</t>
  </si>
  <si>
    <t>2.2.1- تنظيم وحماية الموقع :</t>
  </si>
  <si>
    <t>1- على المقاول إعداد وتقديم مخطط يوضح كيفية ترتيب وتنظيم الموقع، واعتماده مسبقاً من بلدية رأس الخيمة ومن الاستشاري من اجل الانشاءات المؤقته على ان يكون كافة الساحة محاطة بسور حماية من البلايوود بحد ادنى 6مم ويكون مطلى بالدهان .
2 – على المقاول تأمين حراسة دائمة للموقع للمحافظة عليه.
3 – على المقاول تأمين نقل العمال وتنظيم حركة العمالة داخل الموقع بما يضمن حسن سير العمل.
4 - على المقاول تأمين وتوفير الخدمات المؤقتة وعوامل السلامة العامة والإسعافات الأولية وطفايات الحريق، واتخاذ كافة الاحتياطات والإجراءات التي تنص عليها الأنظمة والتعليمات أو تلك التي تقتضيها مصلحة العمل بهذا الخصوص.</t>
  </si>
  <si>
    <t>3.2.1- متطلبات التنفيذ والعمل:</t>
  </si>
  <si>
    <t>1 – على المقاول بالتنسيق مع الاستشاري تدقيق جميع القياسات والأبعاد، والبيانات الواردة في الرسومات، ومطابقة تلك القياسات والبيانات على أرض الواقع قبل المباشرة بالتنفيذ مع بقاء مسؤوليته قائمة عن أي خطأ قد يحدث في توقيع تلك القياسات والأبعاد.
2 – على المقاول تأمين وتوفير جميع الإمكانات (بما في ذلك العدد والأدوات والآليات... إلخ) والمواد اللازمة لتنفيذ الأعمال بالمستوى المطلوب، ويتحمل المقاول المسؤولية والتكاليف المترتبة على تأمين تلك المتطلبات (بما في ذلك تكاليف الشحن والتخليص والنقل والرفع...إلخ).
3 – على المقاول تأمين توصيل الخدمات المؤقتة (خدمة المياه والكهرباء والهاتف ... الخ) إلى موقع العمل، ويتحمل المقاول تكاليف توصيل واستهلاك هذه الخدمات المؤقتة طيلة مدة التنفيذ وحتى التسليم الابتدائي للأعمال وكذلك فإنه يتحمل كافة نفقات توصيل الخدمات الدائمة للمشروع.
4 – على المقاول اتخاذ كافة الاحتياطات لضمان سلامة الأشخاص والمباني المجاورة طيلة مدة التنفيذ وخاصة فيما يتعلق بأعمال السقالات والحماية للعاملين في المناطق العالية المفتوحة، وعلى المقاول وضع لوحات بكافة الإرشادات اللازمة لمتطلبات السلامة
5 – على المقاول إعداد برنامج زمني تفصيلي لتنفيذ الأعمال، واعتماده من الاستشاري قبل البدء بالتنفيذ بطريقة  C.P.M
6 – على المقاول تقديم تقرير شهري مدعم بالصور للإستشاري يوضح فيه سير العمل ومدى تطابقه مع برنامج سير العمل إضافة إلى جداول تبين عدد وتوزيع العمالة والآليات المستخدمة في الموقع، وأية بيانات أخرى يطلبها الاستشاري. 
7 – على المقاول المحافظة على إبقاء الموقع (والأعمال المنفذة) نظيفة من الداخل والخارج طيلة مدة التنفيذ، واتخاذ جميع الترتيبات اللازمة لتحقيق ذلك. 
8 –  على المقال توفير حاويات خاصة بالشركة للتخلص من القمامة والنفايات الناتجة من الموقع أثناء تنفيذ الأعمال ويمنع استخدام حاويات البلدية لهذا الغرض.
9 – على المقاول استخدام شركة متخصصة لتنظيف المبنى (والأعمال المنفذة) من الداخل والخارج عند إنهاء وإنجاز الأعمال ( وقبل الاستلام الابتدائي ).
10 – على المقاول متابعة المعاملات والاجراءات الرسمية وإنهاء جميع الموافقات الإدارية وإصدار شهادة إنجاز للمبنى ليكون المبنى جاهز (تسليم مفتاح) ضمن المدة المحددة لتنفيذ المشروع.</t>
  </si>
  <si>
    <t>إن أعمال  الموقع تكون مسؤولية المقاول من بداية امر المباشرة وحتى استخراج شهادة الإنجاز حيث يقوم المقاول بتركيب السور المؤقت حسب القسيمة (من كافة الجهات المفتوحة وأن يكون مثبتا في الأرض بطريقة تمنع وقوعه لحماية المارة والعمال داخل الموقع وأن يكون مصبوغا من الخارج) ، اللوحة الاعلانية ، مدخل الموقع ، مواقف السيارات و على المقاول المحافظة على نظافة الموقع من المخلفات ومن ناتج الحفر وخلافه والمحافظة على المظهر العام للموقع وذلك بشكل دوري .على المقاول الاحتفاظ بنسخة مطبوعة من المستندات الخاصة بالمشروع (المخططات المعتمدة ورخصة البناء وشهادات المناسيب وشهادة تثبيت العلائم ) وغيرها من المستندات المطلوبة من مهندسي الإشراف للاستشاري والبلدية .على المقاول تأمين والاحتفاظ بالنقاط الثابتة (الأسياخ) الموضوعة من البلدية لتحديد أبعاد قسيمة الارض بالإضافة إلى النقاط المرجعية وأي نقطة مساحية موضوعة في الموقع .يتحمل المقاول وحده أي مخالفات ناتجة عن عدم الالتزام بالبنود السابقة ، ويحق للاستشاري إيقاف العمل في الموقع في حالة عدم تطبيق البنود السابقة.</t>
  </si>
  <si>
    <t>3.1-الأعمال التحضيرية في الموقع:</t>
  </si>
  <si>
    <t>( 2 ) أعمال الحفر والرودبيس</t>
  </si>
  <si>
    <t>1.2-أعمال الحفر:</t>
  </si>
  <si>
    <t>1.2-أعمال الرودبيس:</t>
  </si>
  <si>
    <t>( 3 ) أعمال الخرسانات</t>
  </si>
  <si>
    <t>1.3-أعمال الخرسانة العادية:</t>
  </si>
  <si>
    <t>2.3-أعمال الخرسانةالمسلحة:</t>
  </si>
  <si>
    <t>( 4 ) أعمال الطابوق</t>
  </si>
  <si>
    <t xml:space="preserve">يتم توريد واستخدام الطابوق من شركة معتمدة من قبل المالك والاستشاري ولا يتم التوريد الا قبل الحصول على الموافقة .ثبيت الاجزاء الملاصقة للأعمدة بزوايا حديد بقطاع لا يقل عن 2.5 سم * 10.00 سم * 0.025 سم .
عمل طبقة تخشين أسفل طبقة البلاستر الأسمنتي فقط بسمك 0.5 سم ويكون سمك طبقة البلاستر الأسمنتي فقط 2 سم باستخدام خلطة أسمنتية مكونة من 450 كجم / م3 م الأسمنت البورتلاندي .
يجب تركيب شبك على فتحات التمديدات والفواصل بين المواد النوعية (كالأعمدة والطابوق والجسور والطابوق) وفتحات الكهرباء. يجب معالجة أي ملاحظات فنية في أعمال الطابوق سواء كانت استقامة رأسية أو أفقية أو أي ملاحظات أخرى في أعمال الطابوق قبل البدأ في أعمال البلاستر بأنواعه سواء كان داخلي أو خارجي للصف الأول والاجزاء الملاصقة للأبواب والشبابيك تكون من الطابوق المصمت وعمل شبك من الحديد المجلفن كل 3 صفوف من الجدار  يتم حساب السعر علي اساس تجويفة في جدار واحد من كل حمام في المشروع و كرسي معلق في كل حمام.
بعض الجدران تكون سماكته 25 سنتمتر كي يتم تمديد فيها بايبات الصرف
جدران كراسي الحمامات تكون بسماكة لا تقل عن 25 سنتمتر  </t>
  </si>
  <si>
    <t>( 5 ) أعمال البلاستر</t>
  </si>
  <si>
    <t>( 6 ) أعمال العزل:</t>
  </si>
  <si>
    <t>( 7 ) الأعمال الصحية:</t>
  </si>
  <si>
    <r>
      <rPr>
        <sz val="13"/>
        <color theme="8" tint="-0.249977111117893"/>
        <rFont val="Aljazeera"/>
      </rPr>
      <t xml:space="preserve">1.6- عزل السطح: </t>
    </r>
    <r>
      <rPr>
        <sz val="13"/>
        <color theme="1"/>
        <rFont val="Aljazeera"/>
      </rPr>
      <t xml:space="preserve">تنفيذ وعمل طبقات عازلة للأسطح تنفذ على حسب المخططات والمواصفات الفنية (يتم تنفيذ نظام العزل المتكامل كومبو مع طبقة عزل حراري بسماكة 30/50 مم)  يتم تعبية السطح بالمياه مرتين مرة بعد الفوم و مرة بعد التشطيب النهائي
</t>
    </r>
    <r>
      <rPr>
        <sz val="13"/>
        <color theme="8" tint="-0.249977111117893"/>
        <rFont val="Aljazeera"/>
      </rPr>
      <t xml:space="preserve">2.6-عزل الاسقف الداخلية: </t>
    </r>
    <r>
      <rPr>
        <sz val="13"/>
        <color theme="1"/>
        <rFont val="Aljazeera"/>
      </rPr>
      <t xml:space="preserve">طبقتين من البيتومين البارد على الاسقف الداخلية واسفل الدرج و يمكن للمالك تغير لمادة الالتيك 
</t>
    </r>
    <r>
      <rPr>
        <sz val="13"/>
        <color theme="8" tint="-0.249977111117893"/>
        <rFont val="Aljazeera"/>
      </rPr>
      <t xml:space="preserve">3.6- عزل ارضيات الحمامات: </t>
    </r>
    <r>
      <rPr>
        <sz val="13"/>
        <color theme="1"/>
        <rFont val="Aljazeera"/>
      </rPr>
      <t xml:space="preserve">تنفيذ وعمل طبقات عازلة للحمامات الدور الاول و ما فوقه ان وجد والفراندات والبلكونات ممبرين 4 ملم درمابيت سعودي او من اي مادة يتم اختيارها من قبل الاستشاري مع اختبار لمدة 72 ساعة.
</t>
    </r>
  </si>
  <si>
    <t>( 8 ) الأعمال الكهربائية:</t>
  </si>
  <si>
    <t>نقاط الكهرباء الموجودة في المخططات المعتمدة هي نقاط مبدئية ويحق للمالك التعديل في أماكنها بشرط أن يكون هذا التعديل قبل البدء في أعمال تأسيس الكهرباء بالموقع .
على المقاول احتساب كافة نقاط الإضاءة الخارجية على الواجهات الخارجية في المناظير بكافة انواعها حتى ولو يتم ذكر ذلك في المخططات  .يحق للمالك اضافة 5 نقاط كهرباء إضافية على النقاط الموجودة في المخططات بدون تكلفة إضافية وذلك بشرط أن تكون الإضافة قبل البدأ في أعمال تأسيس الكهرباء في الموقع .أما في حالة إضافة المالك لنقاط أكثر من 5 نقاط فسيتم احتساب النقطة بسعر 200 درهم للنقطة الواحدة .كل مساحة ينم توصيل 3 لاين كهربا مخفية في السقف و مخفية جدران و اضاءة رئيسية حتي و لو ما ذكرت بالمخطط يتم البدأ في أعمال تأسيس علب الكهرباء قبل البدأ في أعمال تأسيس بؤج البلاستر كما يجدب مراعاة أن تكون علب الكهرباء على نفس مستوى بؤج البلاستر وفقاً لأصول الصناعة وتعليمات الاستشاري.جميع أعمال الحفر في الجدران تمهيداً لتركيب المدادت وخلافه يحظر استخدام أي وسيلة خلاف القطع بالصاروخ . 
يقوم المقاول بعمل التمديدات المدنية الخاصة بنظام سمارت هوم ( اضاءة فقط ) للفيلا كاملة مع اضافة تمديدات 
لا يتم البدأ في أعمال تأسيس علب الكهرباء قبل البدأ في أعمال تأسيس بؤج البلاستر كما يجدب مراعاة أن تكون علب الكهرباء على نفس مستوى بؤج البلاستر وفقاً لأصول الصناعة وتعليمات الاستشاري.
جميع أعمال الحفر في الجدران تمهيداً لتركيب المدادت وخلافه يحظر استخدام أي وسيلة خلاف القطع بالصاروخ .خاصة بأنظمة الصوت وتقوية الواي فاي في كل غرفة.</t>
  </si>
  <si>
    <t>( 9 ) أعمال الهاندريل والألمنيوم والزجاج:</t>
  </si>
  <si>
    <t xml:space="preserve">( 10 ) جدول تشطيبات الأعمال الصحية </t>
  </si>
  <si>
    <t>( 11 ) جدول تشطيبات الأعمال الكهربائية</t>
  </si>
  <si>
    <t xml:space="preserve">جميع البنود السابقة على المقاول التوريد والتركيب ما لم يذكر خلاف ذلك </t>
  </si>
  <si>
    <t>فهرس دفتر الشروط الفنية الخاصة</t>
  </si>
  <si>
    <t>( 6 ) أعمال العزل</t>
  </si>
  <si>
    <t>( 7 ) الأعمال الصحية</t>
  </si>
  <si>
    <t>( 8 ) الأعمال الكهربائية</t>
  </si>
  <si>
    <t>( 9 ) أعمال الهاندريل والألمنيوم والزجاج</t>
  </si>
  <si>
    <t>وعليه تم التوقيع والإتفاق</t>
  </si>
  <si>
    <t>الاستشاري</t>
  </si>
  <si>
    <t>المقاول</t>
  </si>
  <si>
    <t>سافانا ديزاين للاستشارات الهندسية</t>
  </si>
  <si>
    <t>نوع الصبغ:</t>
  </si>
  <si>
    <t>الماء الحار والبارد:</t>
  </si>
  <si>
    <t>8-نوع الصبغ:</t>
  </si>
  <si>
    <t>10-نقطة كهرباء سيارة:</t>
  </si>
  <si>
    <t>سانديكس</t>
  </si>
  <si>
    <t>نعم</t>
  </si>
  <si>
    <t>لا</t>
  </si>
  <si>
    <t>نقط المياه في السور:</t>
  </si>
  <si>
    <t>عدد 1</t>
  </si>
  <si>
    <t xml:space="preserve">عدد 2  </t>
  </si>
  <si>
    <t>عدد 3</t>
  </si>
  <si>
    <t>عدد 4</t>
  </si>
  <si>
    <t>نقط الكهرباء في السور</t>
  </si>
  <si>
    <t>الحجر والبورسلان:</t>
  </si>
  <si>
    <t>معلومات المشروع والمواصفات</t>
  </si>
  <si>
    <t>ملاحظات:</t>
  </si>
  <si>
    <t>نقاط الكاميرا</t>
  </si>
  <si>
    <t>سعر سيراميك الملاحق:</t>
  </si>
  <si>
    <t>12-نقطة صرف وتغذية للبانتري في الدور الأول:</t>
  </si>
  <si>
    <t>نقطة مياه السطح:</t>
  </si>
  <si>
    <t>13-نقطة مياه السطح:</t>
  </si>
  <si>
    <t>14-نقطة كهرباء في السطح:</t>
  </si>
  <si>
    <t>15- خزان استرجاع مياه التكييف</t>
  </si>
  <si>
    <t>16- مكسرات المغاسل والحمامات</t>
  </si>
  <si>
    <t>17- الصرف</t>
  </si>
  <si>
    <t>18-حبات السيراميك</t>
  </si>
  <si>
    <t>19- سعة خزان المياه</t>
  </si>
  <si>
    <t>20- ارتفاعات الأبواب</t>
  </si>
  <si>
    <t>21-نقاط مياه في السور:</t>
  </si>
  <si>
    <t>22-نقاط كهرباء في السور:</t>
  </si>
  <si>
    <t>23- الحجر والبورسلان الخارجي:</t>
  </si>
  <si>
    <t>24- نقاط الكاميرا:</t>
  </si>
  <si>
    <t>25- سعر سيراميك الملاحق:</t>
  </si>
  <si>
    <t>26-أحواض الزراعة:</t>
  </si>
  <si>
    <t>نقطة كهرباء السطح:</t>
  </si>
  <si>
    <t>أحواض الزراعة</t>
  </si>
  <si>
    <t>يوجد</t>
  </si>
  <si>
    <t>لايوجد</t>
  </si>
  <si>
    <t>لا يوجد</t>
  </si>
  <si>
    <t>F4</t>
  </si>
  <si>
    <t>27-نعلة مخفية للجبس بلاستر</t>
  </si>
  <si>
    <t>نعلة مخفية للجبس بلاستر</t>
  </si>
  <si>
    <t xml:space="preserve"> عادي</t>
  </si>
  <si>
    <t>سعر توريد خلاط المطبخ</t>
  </si>
  <si>
    <t>توريد خلاط المطبخ</t>
  </si>
  <si>
    <t xml:space="preserve">الطرف الاول : السادة الملاك </t>
  </si>
  <si>
    <t xml:space="preserve">التوقيع:
</t>
  </si>
  <si>
    <t>الطرف الثاني المقاول  :</t>
  </si>
  <si>
    <t>بنود العقد</t>
  </si>
  <si>
    <t>مقدمة</t>
  </si>
  <si>
    <t xml:space="preserve"> إصدار التعليمات, الرسوم </t>
  </si>
  <si>
    <t xml:space="preserve">لا يحق للمالك اصدار اي تعليمات للمقاول تتعلق بتنفيذ المشروع الا عن طريق الاستشاري </t>
  </si>
  <si>
    <t xml:space="preserve"> مقاولي الباطن</t>
  </si>
  <si>
    <t xml:space="preserve">فسخ التعاقد : يحق للمهندس الاستشاري فسخ العقد في الحالات </t>
  </si>
  <si>
    <t>1. اذا تاخر المقاول عن بدء الاعمال بعد تسليم الموقع
2. اذا تاخر المقاول في اتمام العمل وتسليمه في المواعيد المحدده لكل مرحلة في الجدول الزمني المعتمد.
3. اذا اظهر المقاول بطئا في سير العمل لدرجة يرى الاستشاري منها عدم قدرة الطرف الثاني على اتمام العمل في موعده على ان يقوم الاستشاري بكتابة ذلك خطيا للمقاول.
4. اذا اخل المقاول ببرنامج العمل المحدد بشكل يؤثر على مستوى التنفيذ او الاخلال بالمواصفات المتفق عليها.
5. اذا انسحب المقاول عن العمل او تركه او افلس.
6. اذا اسند الطرف الثاني العمل لمقاول باطن دون اخطار الاستشاري.
7. في حال تاخير الطرف الاول عن سداد اي من مستحقات الطرف الثاني في موعد اقصاه شهر فمن حق الطرف الثاني التوقف عن العمل وذلك بعد اخطار الاستشاري خطيا وتحسب فتره التاخير على المالك لصالح المقاول كمدة اضافية للمشروع.
8. يحق للطرف الثاني الغاء التعاقد في حالة تاخير المالك بسداد الدفعات المستحقة عليه او اخلال المالك بالتزاماته.</t>
  </si>
  <si>
    <t>(الاثار المترتبة على فسخ العقد)</t>
  </si>
  <si>
    <t>1. حساب غرامة التاخير على الطرف الثاني طبقا للعقد حتى تاريخ ابلاغ المقاول بقرار السحب.
2. يتم تنفيذ الاعمال المتبقية كلها او بعضها على حساب المقاول على ان تطرح الاعمال المتبقية في مناقصة جديدة او يعهد بتنفيذها الى احد المقاولين بطريق الممارسة مع تحميل المقاول النتائج المترتبة عن هذا الاجراء.
3. حجز اي دفعات متبقيىة للمقاول وحجز الضمانات البنكية ومحجوزات الصيانة لحين الانتهاء من المشروع (تمويل خاص فقط).</t>
  </si>
  <si>
    <t xml:space="preserve"> حل النزاع</t>
  </si>
  <si>
    <t>اي نزاع ينشا عن تطبيق احكام هذا العقد يكون الفصل فيه اختصاص محكم يتفق عليه الطرفان او ترشحة الجهات والدوائر المختصه.</t>
  </si>
  <si>
    <t>محجوزات الصيانة</t>
  </si>
  <si>
    <t>يستقطع 5% من قيمة الاعمال المنفذه بالدفعات الجارية او التي يتم صرفها بمعرفة المقرض كمحجوز صيانة وذلك ضمانا لحسن تنفيذ الاعمال وبعد الاستلام الابتدائي وحصر الاعمال نهائيا يتم صرف المستحقات الختامية للاعمال بعد استقطاع ما على المقاول من التزامات وما سبق صرفه كدفعات ويصرف له الباقي بعد حجز محجوز الصيانة من قيمة الاعمال المنفذة لمدة سنة من تاريخ الاستلام الابتدائي (تمويل خاص فقط) .</t>
  </si>
  <si>
    <t>الإستلام الابتدائي للمشروع</t>
  </si>
  <si>
    <t>يجب على المقاول اخطار الاستشاري باليوم الذي يتم فيه انهاء الاعمال على ان يكون هذا الاخطار قبل حلول هذا اليوم باسبوع على الاقل ليتم اخطار المالك والمقاول بموجب الاستلام الابتدائي يتم بحضور المقاول او مهندسه. وفي حاله عدم حضوره يقوم الاستشاري بعمله في غيابه فاذا ثبت ان الاعمال في حاله تسمح باستلامها يتم تحرير محضرا باستلام الاعمال استلاما مبدئيا في ذات اليوم, اما اذا ثبت عكس ذلك فللاستشاري الحق في عمل محضر اثبات حاله, وفي جميع الاحوال تكون المحاضر التي يحررها الاستشاري حجة على المقاول ولو لم يحضر او يوقع على المحضر ، لا يقوم الاستشاري باعادة المعاينة الا اذا اخطره المقاول بموعد انهاء الاعمال وقبل اسبوع من الحلول على الاقل وفي حال وجود ملاحظات على اعمال المشروع لا تمنع من الاستلاام الابتدائي يتم استلام المشروع ويعطى المقاول سبعه ايام لانهاء تلك الملاحظات وفي حال عدم انتهائه من هذه الملاحظات يعتبر محضر الاستلام الابتدائي لاغيا.</t>
  </si>
  <si>
    <t>الاشراف الهندسي من قبل الاستشاري</t>
  </si>
  <si>
    <t>الإستلام النهائي للمشروع</t>
  </si>
  <si>
    <t>بعد انتهاء فترة ضمان الصيانة المحددة في العقد, يصدر الاستشاري شهادة الاستلام النهائي بعد معاينة المشروع شريطة ان يكون المقاول قد قام بكل ما يترتب عليه من التزامات خلال فترة الصيانة حيث لا يوجد اي عيوب في المشروع تمنع من اصدار هذه الشهادة من اجل صرف محجوز الضمان وقدره (5%) من قيمة العقد الاجمالية ويلتزم المقاول بدفع مبلغ 2500 درهم كاتعاب للاستشاري نظير ذلك.</t>
  </si>
  <si>
    <t>مدة الصيانة</t>
  </si>
  <si>
    <t>علي المقاول متابعة ملاحظات المالك و صيانتها بعد الاستلام الابتدائي وحتي الاستلام النهائي للمشروع و في حال عدم تجاوب المقاول يحق للمالك عدم التوقيع في التسليم النهائي حتي يتم معالجة جميع الملاحظات . 
الطرف الثاني  مسؤولا عن سلامة الهيكل الخرساني للمبنى المذكور اعلاه لمدة 10 سنوات  (عشرة سنوات) من تاريخ الاستلام الابتدائي.</t>
  </si>
  <si>
    <t>الصيانة</t>
  </si>
  <si>
    <t xml:space="preserve"> تبدا اعمال الصيانة للمشروع لمدة عام كامل بعد تاريخ الاستلام الابتدائي للمشروع مباشرة.</t>
  </si>
  <si>
    <t>انسحاب المقاول بدون سبب</t>
  </si>
  <si>
    <t xml:space="preserve"> اذا انسحب المقاول من العمل بالمشروع بدون سبب مقبول من الاستشاري يقوم بدفع ما قيمته 10% من العقد لصالح المالك ودفع رسوم رسو العطاء وارساء المناقصة ونسبتها (4%) من قيمة اجمالي عقد المقاولة كاملا.</t>
  </si>
  <si>
    <t>امتناع المالك التسليم الابتدائي</t>
  </si>
  <si>
    <t>في حالة امتناع المالك عن التوقيع على محضر الاستلام الابتدائي او النهائي سيتم اخطاره بضرورة بيان السبب خلال خمسة عشر يوما من تاريخ اخطاره، فان انتهت هذه المهلة دون بيان اسباب امتناعه او ان الاسباب التي ابداها غير مقنعه من وجهة نظر الاستشاري، فانه يجوز للاستشاري استلام المبنى وتسليم المقاول كافة مستحقاته ويعتبر المبنى في حوزة المالك وتحت مسؤوليته من تاريخ الاستلام.</t>
  </si>
  <si>
    <t>فسخ عقد الاستشاري</t>
  </si>
  <si>
    <t xml:space="preserve"> في حالة رغبة المالك في فسخ العقد مع الاستشاري بعد اعتماد المخطط لدى البلدية فعليه دفع 2% من قيمة المشروع للاستشاري نظير اتعابه.</t>
  </si>
  <si>
    <t>اتعاب الاستشاري</t>
  </si>
  <si>
    <t xml:space="preserve"> يلتزم الطرف الثاني دفع نسبة من قيمة عقد المقاولة كاملا مقابل المخططات المعتمدة و المناقصة كذلك الامر عن أي اعمال اضافية التي تضاف الى العقد لاحقا .</t>
  </si>
  <si>
    <t>التاخير عن مراحل الجدول الزمني</t>
  </si>
  <si>
    <t xml:space="preserve"> الطرف الثاني ملزم بتقديم جدول زمني قبل توقيع العقد ويتم اعتماده من الطرف الثالث فقط ويتم تطبيق غرامة 2000 درهم للمالك ) في حال تأخر المقاول  عن انجاز كل مرحلة على حدى في الجدول الزمني و دون سبب مقنع للتاخير.</t>
  </si>
  <si>
    <t>توريد مواد خارجة عن المواصافات</t>
  </si>
  <si>
    <t>يتم تغريم الطرف الثاني 2000 درهم (2000 للمالك ) في حال تم توريد اي مادة او خامة مخالفة للمواصفات المعتمدة وغير مقبولة من الاستشاري .</t>
  </si>
  <si>
    <t>اعتماد الامر التغييري</t>
  </si>
  <si>
    <t>في حال تم العمل على المخططات المعدلة من غير تقديم الامر التغييري من قبل الطرف الثاني للاستشاري و المالك لاعتماده فإن المقاول يتحمل مسؤوليته بذلك.</t>
  </si>
  <si>
    <t>تقرير شهري</t>
  </si>
  <si>
    <t>الدفعات الخاصة</t>
  </si>
  <si>
    <t xml:space="preserve"> الدفعات الخاصة تتم عن طريق الاستشاري فقط وفي حال تم دفع المالك الدفعة مباشرة للمقاول وبدون علم الاستشاري فإن المالك يتحمل مسؤوليته بذلك .</t>
  </si>
  <si>
    <t>تقرير مع كل دفعة خاصة</t>
  </si>
  <si>
    <t>يتم تقديم تقرير مفصل من قبل المقاول عند كل دفعة يتم تقديمها ويكون التقرير شامل لكافة الاعمال المنجزة والجارية وموضحة بالصور والتفاصيل اللازمة .</t>
  </si>
  <si>
    <t>اختيار مواد التشطيب</t>
  </si>
  <si>
    <t>يجب على المالك اختيار المواصفات المتعلقة به تجنبا للتأخير وذلك يتم بالتنسيق مع الاستشاري لكل مرحلة وبند على حدى , في حالة تأخير المالك فان المقاول لا يتحمل أي مسوولية.</t>
  </si>
  <si>
    <t>المناقصة</t>
  </si>
  <si>
    <t>يتم تقديم المناقصة من قبل المقاول للاستشاري بكامل تفاصيلها من حساب كميات والمخططات و 3D مع ختم وتوقيع على كل ورقة او مخطط يتم تقديمه معرفا بالتاريخ .</t>
  </si>
  <si>
    <t>الدفعه الختامية</t>
  </si>
  <si>
    <t>لا يتم اعتماد الدفعه الختامية وصرفها للمقاول الا بعد استيفاء الاتي:
1. رخصة البناء الاصلية.
2. مفاتيح المبنى الداخلية والخارجية.
3. جدول الأحمال الخاص بتوصيل الكهرباء والماء
4. عدم ممانعه من البلدية بتوصيل الكهرباء والماء
5. خطاب ضمان الطبقات العازلة لمدة 10 سنوات
6. خطاب ضمان اعمال الدهانات لمدة 3 سنوات
7. خطاب ضمان خزانات المياه لمدة 3 سنوات
8. خطاب ضمان الاجهزة (سخانات + مراوح شفط + المضخات)  (اذا كانت من ضمن الأعمال المشمولة بعقده)</t>
  </si>
  <si>
    <t>الالتزام بدفع الضريبة</t>
  </si>
  <si>
    <t>يلتزم كل الأطراف المساهمون في هذا المشروع  بمتطلبات المرسوم بقانون اتحادي رقم (08) لسنة 2018 .ولائحته التنفيذية المعلنة و اللذان ينظمان ضريبة القيمة المضافة ( VAT ) و تطبيقها في دولة الامارات حيث تحتسب نسبة 5% تضاف الى القيمة الاجمالية للمشروع</t>
  </si>
  <si>
    <t>شيك الضمان</t>
  </si>
  <si>
    <t>كما أنه على المقاول تحرير شيك ضمان باسم المالك بقيمة الدفعة الاولى يسلم لدى الاستشاري  و يحفظ عند الاستشاري  حتي التسليم الابتدائي .</t>
  </si>
  <si>
    <t>مدة التنفيذ</t>
  </si>
  <si>
    <t>عدم التراجع عن السعر بعد توقيع العقد</t>
  </si>
  <si>
    <t>يتحمل المقاول كامل المسؤولية عن عرض السعر المقدم من طرفه بعد توقيع العقد ويعتبر مطلعا كامل الاطلاع وملما بجميع  الشروط والأحكام والمواصفات المنصوص عليها في أوراق المناقصة وليس له الحق في التراجع أو الأعتراض عن أي بند مهما كانت الأسباب.</t>
  </si>
  <si>
    <t>توفير عمالة قانونية و مهندس ذو خبرة</t>
  </si>
  <si>
    <t>على المقاول الالتزام بما تشمله هذه المناقصة من مواصفات فنية ومدة زمنية وكميات كما عليه تأمين العمالة القانونية وذات الخبرة والكفاءة لتسيير العمل دون اخلال أو توقف ومهندس ذو خبرة كافية لانجاز العمل حسب المواصفات ويكون متواجدا بشكل دائم.</t>
  </si>
  <si>
    <t>تقديم مخططات تنفيذية</t>
  </si>
  <si>
    <t>على المقاول تقديم مخططات تنفيذية كاملة لكافة أعمال الكهروميكانيك او مد الااستشاري بجميع الملاحظات  بما يتوافق مع متطلبات الدوائر والجهات المختصة لضمان موافقتها على الأعمال قبل البدء في التنفيذ و الا سيتحمل المقاول تبعات التغيير في الموقع ويكون التسعير على مساحات الصبيات المنفذة المعتمدة من الاستشاري  .</t>
  </si>
  <si>
    <t>مواد غير موصفة</t>
  </si>
  <si>
    <t>على المقاول الحصول على اعتماد المالك والاستشاري للمواد الغير موصفه بالمواصفات قبل التوريد، بخلاف ذلك يتحمل وحده مسؤولية مطابقتها للمواصفات وفي حالة اعتماد المالك مع المقاول مباشرة وبدون الرجوع للاستشاري فإن الطرفان يتحملان المسئولية ويقتصر دور الاستشاري على متابعة اختيارات المالك فقط دون أدنى مسئولية على الاستشاري .</t>
  </si>
  <si>
    <t>مدة التعديل عند الاستشاري</t>
  </si>
  <si>
    <t>في حالة طلب المالك للتعديل فانه يتم احتساب المدة التي تم فيها التعديل و الارفاق للجهات المختصة و لا يتحمل الاستشاري مدة التاخير ان كانت خارج نطاق المكتب</t>
  </si>
  <si>
    <t>اختيار المالك شركات التشطيب</t>
  </si>
  <si>
    <t>يحق للمالك  اختيار شركات التشطيب مع اعتبار فرق السعر سواء كان بالزيادة أو بالنقصان وتشمل شركات التشطيب : ( الأبواب الخشبية - الألومينيوم - الحديد الديكوري - البورسلين - الرخام - السيراميك - الأطقم الصحية ) .</t>
  </si>
  <si>
    <t>الزيادة في الأسعار</t>
  </si>
  <si>
    <t>في حالة زيادة أسعار المواد بعد التعاقد بزيادة تتخطى قيمة 10 % من السعر المتعاقد عليه يحق للمقاول التقدم بطلب لاسترداد فرق السعر وذلك بشرط أن يكون معدل سير الأعمال طبقاً للمواعيد المتفق عليها في الجدول الزمني وخلال مدة التعاقد وفي حالة كان المقاول هو السبب في تأخير سير الأعمال ان كانت الزيادة المذكورة ناتجة عن التأخر في العمل يتحمل المقاول كافة تكاليف هذا التأخير من حيث زيادة أسعار المواد .</t>
  </si>
  <si>
    <t>احتساب قيمة التعديل</t>
  </si>
  <si>
    <t>في حالة قيام المالك بالتعديل في المشروع بعد التنفيذ يتم احتساب قيمة التعديل بنفس قيمة وحده قياس البند المعدل  بشرط تقديم عرض سعر قبل البدء في أعمال التعديل وإلا لا يحق له المطالبة بأي مبالغ مالية و يحق للاستشاري احتساب قيمة التعديل و تقديمها للمالك .</t>
  </si>
  <si>
    <t>رسوم التعديل</t>
  </si>
  <si>
    <t>في حالة قيام المالك أو المقاول بالتقدم بطلب للاستشاري للإجراء تعديلات على التصميم كلياً  يقوم الطرف المتسبب في التعديل بسداد رسوم للاستشاري تقدر ب 2000 درهم للتعديل و 500 درهم للاعتماد ويشمل التعديل في المخططات المعماري والانشائية والمناظير والخدمات بأنواعها كالصرف والكهرباء والمياة والاتصالات وخلافه وفي حال كان التعديل بسيط ولا يؤثر على باقي المخططات يتم سداد رسوم 300 درهم للأستشاري ولا يسري هذا في حاله وجود تناقض بين المخططات او بينها وبين المنظور  ولا بد من تعديلها لتتطابق المخططات .</t>
  </si>
  <si>
    <t>الاطلاع علي جميع مخططات  المشروع</t>
  </si>
  <si>
    <t>تقديم جدول زمني</t>
  </si>
  <si>
    <t>يتعين تقديم جدول زمني و جدول تحليل كميات و أسعار ( BOQ ) كشرط للتوقيع على العقد و استكمال الرخصة .</t>
  </si>
  <si>
    <t>في حال تعارض بين اللغتين</t>
  </si>
  <si>
    <t>في حال تعارض في المواصفات بين اللغة العربية و الانجليزية تعتمد اللغة العربية بعد مراجعة الاستشاري .</t>
  </si>
  <si>
    <t>اختلاف في البنود</t>
  </si>
  <si>
    <t>في حال وجود اختلاف فيما بين البنود او المعطيات بما يتعلق بمستندات المشروع يكون القرار الفني و تفسير الاختلاف للاستشاري دون اعتراض الطرفين .</t>
  </si>
  <si>
    <t>الرسوم</t>
  </si>
  <si>
    <t xml:space="preserve"> كافة الرسوم الخاصة بتحليل العينات وفحصها واختبارها تحتسب جميعها على الطرف الثاني ولا يحق له طلب اي زيادة في الاسعار.
 يحق للاستشاري طلب فحص او تحليل اي عينه لكل مرحلة على حدى من مراحل العناصر وتقع التكلفة على عاتق الطرف الثاني دون طلب اي زيادة في الاسعار.</t>
  </si>
  <si>
    <t>حق المالك في الاختيار</t>
  </si>
  <si>
    <t>للمالك الحق في اختيار انسب عروض اسعار وان لم يكن أقلها .</t>
  </si>
  <si>
    <t>عدم فتح المعاملة</t>
  </si>
  <si>
    <t>اعمال الحفر و الرودبيس (طبقاً للفحص التربة والمخططات المعتمدة) وخلاف ذلك فإن المهندس الاستشاري لن يتم فتح معاملة وذلك يسري على كامل مراحل المشروع .</t>
  </si>
  <si>
    <t>اختيار المالك لشركة التكييف و الديكور</t>
  </si>
  <si>
    <t>يجب على المالك اختيار شركة التكييف والديكور قبل البدء في الأعمال المدنية لسقف الدور الأرضي وإلا سيتحمل تكاليف أي تعديلات ناتجة عن أعمال التكييف والديكور .</t>
  </si>
  <si>
    <t>سوء مصنعية</t>
  </si>
  <si>
    <t>يحق للاستشاري خصم أو حجز قيم مالية في حالة وجود سوء صناعة أو مصنعية في تنفيذ كافة البنود وعلى المقاول الالتزام بالمواصفات الفنية والاسس الهندسية وتعليمات الاستشاري في معالجة هذه الملاحظات الناتجة عن سوء الصناعة .</t>
  </si>
  <si>
    <t>شهادة الإنجاز</t>
  </si>
  <si>
    <t>يشترط على المقاول الاحتفاظ بالمستندات والفواتير والمواصفات الفنية المتعلقة بالمواد المطبق عليها اشتراطات بارجيل وتقديمها للاستشاري للحصول على التسليم الابتدائي وشهادة الانجاز .</t>
  </si>
  <si>
    <t>مواد من خاج الامارة</t>
  </si>
  <si>
    <t xml:space="preserve">المقاول غير مسؤول عن توريد المواد من خارج إمارة المشروع, في هذه الحالة يبقى دوره الاستلام والتنزيل في الموقع فقط . </t>
  </si>
  <si>
    <t>استرجاع قيمة البند</t>
  </si>
  <si>
    <t>في حالة اختيار المالك عمل رخام أو حجر أو كسر رخام أو غير ذلك بدل البلاستر والصبغ يتم سحب بند البلاستر من المساحات المطلوبة مع استرجاع قيمته لصالح المالك  .</t>
  </si>
  <si>
    <t>اخطار المالك</t>
  </si>
  <si>
    <t>اذا حان موعد اعمال التشطيبات على المقاول اخطار المالك كتابيا قبل شهر من استحقاقها لتوريد التشطيبات .</t>
  </si>
  <si>
    <t>غرامة تأخير</t>
  </si>
  <si>
    <t>تطبق على المقاول غرامة تأخير قيمتها 500 درهم عن كل يوم تأخير اذا كان هو المتسبب في تأخير العمل بحيث لا تتجاوز الغرامة 10% من قيمة عقد المقاولة ويقوم المقاول بدفعها للمالك.</t>
  </si>
  <si>
    <t>توقف العمل</t>
  </si>
  <si>
    <t>في حال توقف العمل لمدة اسبوعين بدون سبب مبرر ولم يتم اخطار المالك والاستشاري يحق للمالك والاستشاري سحب المشروع بدون إخطار مسبق  للمقاول  .</t>
  </si>
  <si>
    <t>متابعة الاستشاري</t>
  </si>
  <si>
    <t>يقوم الاستشاري بتقديم تقرير مصور عن العمل كل أسبوع  عن كامل تطورات المشروع والملاحظات الفنية والتنبيهات للمرحلة لا يتحمل الاستشاري اي مسوولية في حالة تخاذل المقاول في تنفيذ التعليمات .</t>
  </si>
  <si>
    <t>جدول الدفعات الخاصة</t>
  </si>
  <si>
    <t>تحدد دفعات المشروع في جدول مرافق للعقد يلتزم به كامل الاطراف  و يحق للمقاول احتساب نسب جزئية من بعض الاعمال .</t>
  </si>
  <si>
    <t>اجرات الامن و السلامة</t>
  </si>
  <si>
    <t>حماية المواد من السرقة</t>
  </si>
  <si>
    <t>على المقاول توفير الحمايه للمواد المورده للمشروع والخاصه بالبنود الملزم بتنفيذها فقط والا ليس له الحق لاحقا في مطالبه المالك بآي تعويض عن السرقه او التلف لهذه المواد علي المقاول تركيب كامرا طاقة شمسية و علي المالك الشريحة.</t>
  </si>
  <si>
    <t>تكامل المخططات</t>
  </si>
  <si>
    <t>جميع المخططات والتقارير والفحوصات والشكل الخارجي 3D تعتبر كتلة واحدة وجزأ لا يتجزأ من المشروع ويتم التسعير عليه .</t>
  </si>
  <si>
    <t>دراسة الشكل الخارجي</t>
  </si>
  <si>
    <t>على المقاول دراسة الشكل الخارجي 3D المعتمد من قبل المالك ومطابقته مع كامل المخططات وتفادي المشاكل الممكنة  و تسليم المالك المشروع شكلا كما تم اعتماده بالتصميم الثلاثي الابعاد .</t>
  </si>
  <si>
    <t>بايبات الصرف</t>
  </si>
  <si>
    <t>سمارت هوم</t>
  </si>
  <si>
    <t>الاعمال المدنية لسمارت هوم علي المالك ويجب التعاقد مع شركة سمارت قبل تنفيذ صب الاسقف .</t>
  </si>
  <si>
    <t>سحب بنود</t>
  </si>
  <si>
    <t>يحق للمالك سحب بنود التشطيب  من المناقصة بشرط ألا تزيد قيمة المواد المسحوبة عن 10 % من قيمة العقد الاجمالية ، و في حال زادت قيمة الأعمال المسحوبة عن 10 % يحق للمقاول في هذه الحالة المطالبة بنسبة 10 % ربح من البنود المسحوبة الزائدة عن نسبة 10 % المسموح سحبها للمالك .و في حاله السحب يكون المالك هو المسوؤل عن هذه البنود و عن تنفيذها وضمانها مستقبلا و اذا تآخر المالك في تنفيذ هذه البنود تحسب مده التاخير كمده اضافيه علي العقد ويقوم بدفع قيمه الاشراف للاستشاري حسب ما هو متفق عليه.</t>
  </si>
  <si>
    <t>دقة التسعير وحساب الكميات</t>
  </si>
  <si>
    <t>جدول الكميات المقدم من الاستشاري للتسعير ليس استرشادي و علي المقاول حساب الكميات بشكل دقيق و أي كمية تفوق 5% من حق المالك ان يسترجعها و ان المقاول حسب بالناقص يتحمل هو الفرق</t>
  </si>
  <si>
    <t>السخان المركزي</t>
  </si>
  <si>
    <t>دفعة مقدمة</t>
  </si>
  <si>
    <t>يجب على المقاول البدء بالاعمال على اساس وجود دفعه مقدمه لا تقل عن 15 % من قيمه التعاقد  ( بدون ضمانات بنكيه)  تدفع للمقاول  من المالك او الجهه المموله ولا يسرى او يستمر التعاقد بدونها.</t>
  </si>
  <si>
    <t>تاخر دفعات البنك</t>
  </si>
  <si>
    <t>اذا تأخرت دفعات البنك اكثر من 15 يوم سيتم اضافة المدة على المدة الزمنية الاجمالية المتفق عليها , والمصاريف البنكية على المالك في جميع المراحل</t>
  </si>
  <si>
    <t>اعمال من ضمن العقد</t>
  </si>
  <si>
    <t>يتم تنفيذ اعمال النعلة المخفية و السخان المركزي و الشفاط المركزي و كراسي الحمامات المعلقة  و تجويفات جدران الحمامات  من قبل المقاول من ضمن العقد.</t>
  </si>
  <si>
    <t>الغاء طرف من اطراف السور</t>
  </si>
  <si>
    <t>في حال عدم تنفيذ  طرف من أطراف السور فيكون سعر التخفيض نسبة وتناسب من اجمالي السعر المتفق عليه للسور .</t>
  </si>
  <si>
    <t>فحص الاستشاري</t>
  </si>
  <si>
    <t xml:space="preserve"> لايسمح بتغطية أي عمل/مادة قبل تدقيقها وفحصها من الاستشاري وموافقته عليها، ويتحمل المقاول مسؤولية وتكاليف توفير الإمكانات لفحص وقياس أي عمل من الأعمال قبل تغطيته.</t>
  </si>
  <si>
    <t>تربة صخرية</t>
  </si>
  <si>
    <t>سعر التعاقد لا يتضمن الحفر في الترية الصخرية و لا يتضمن اعمال الشورينغ ان تطلب الامر.</t>
  </si>
  <si>
    <t>علي المقاول ارجاع جميع مستندات المناقصة موقعة في كل صفحة و توقيعه عليها بمثابة اعتماده و موافقته علي كل البنود و اي وثيقة لا يتم ارجاعها تعتبر تسعيرة المقاول ملغية</t>
  </si>
  <si>
    <t>اعتماد المالك</t>
  </si>
  <si>
    <t xml:space="preserve"> أي تغيير يتم الاتفاق عليه بين المقاول والإستشاري لا يصبح نافذا إلا بعد توقيعه خطيا من المالك أو ممثله.</t>
  </si>
  <si>
    <t>مساحات المشروع</t>
  </si>
  <si>
    <t>علي المقاول تسعير المشروع بالمساحات المعتمدة من الاستشاري وهي مساحات الصبيات المنفذة و عدم حساب فراغ الصبيات  و ديكورات الواجهة من ضمن الصبيات</t>
  </si>
  <si>
    <t>مرجعية العمل</t>
  </si>
  <si>
    <t>الاستشاري هو الطرف الوحيد الذي يحدد اصول المصنعية و هامش السماح فيها و ليس علي المقاول الا تطبيق تعليمات الاستشاري وان ادى الامر الي تكسير بعض الاجزاء</t>
  </si>
  <si>
    <t xml:space="preserve">شركة الكهروميكانيكية </t>
  </si>
  <si>
    <t>علي المقاول عند تقديم المناقصة او عند اختيار شركة mep اعتمادها من قبل الاستشاري اولا</t>
  </si>
  <si>
    <t>المالك مقاول</t>
  </si>
  <si>
    <t xml:space="preserve">في حالة المالك  يكون هو المقاول تدفع نسبة الاستشاري كاملة قبل البدء في المشروع </t>
  </si>
  <si>
    <t xml:space="preserve">حقوق التصميم </t>
  </si>
  <si>
    <t>الاشراف الاسبوعي</t>
  </si>
  <si>
    <t>استلام المستندات</t>
  </si>
  <si>
    <t>على المقاول إعادة كافة المستندات المرسلة اليه من المكتب على سبيل المثال لا الحصر (الكميات -التسعير-العقد - المخططات-وعرض السعر....) موقعة ومختومة من الشركة المتقدمة للمناقصة حسب الأصول ويعتبر المقاول مستبعد من المناقصة تلقائيا عند وجود اي نقص او تحوير في المستندات ماعدا البيانات التي يحق له التعديل فيها (بيانات الشركة-الكميات-التسعير)</t>
  </si>
  <si>
    <t>اعتماد وتوقيع المالك</t>
  </si>
  <si>
    <t>اعتماد وتوقيع وختم المقاول</t>
  </si>
  <si>
    <t>بإشرافنا نحن: سافانا ديزاين للإستشارات الهندسية والتصميم الداخلي- رأس الخيمة تم الاتفاق بين كل من:</t>
  </si>
  <si>
    <t>كافة مستندات المشروع و جميع متعلقاته متكاملة فيما بينها و تشمل المشروع ككل أي بحال عدم ذكر اي بند بالمواصفات او المخططات وتم ذكره بجدول الكميات او المخططات المعتمدة أو اي مستند اخر غير ذلك , والعكس صحيح على المقاول الالتزام به و العمل على تضمينه بأعمال المشروع اينما ذكر .علي المقاول ارجاع العقد  موقع علي كل صفحة والمواصافات و المخططات وتوقيعه عليها يعتبر انه اطلع علي جميع تفاصيل المشروع</t>
  </si>
  <si>
    <t>1. يجوز للطرف الثاني اسناد جزء من الاعمال الى مقاولي الباطن المعتمدين والمسجلين لدى البلدية. بموجب موافقة خطية من الاستشاري
2. يكون المقاول مسؤول مسؤولية كاملة عن اعمال المقاول الباطن من حيث الجودة والتنفيذ واصول الصناعه والضمانات
3. يتعهد الطرف الثاني بالتنسيق بين جميع المقاولين الباطن دون اي استثناء ودون اي احقية في المطالبة باي مبلغ اضافة نظير ذلك.
4. في حال اسناد المالك بعض الاعمال لمقاولي الباطن يكون عن طريق المقاول الرئيسي.</t>
  </si>
  <si>
    <t>مشروع انشاء وانجاز</t>
  </si>
  <si>
    <t>المالك:</t>
  </si>
  <si>
    <t>المقاول:</t>
  </si>
  <si>
    <t>بإمارة</t>
  </si>
  <si>
    <t>.</t>
  </si>
  <si>
    <t>11-نقاط اضاءة بالواجهة</t>
  </si>
  <si>
    <t>28-مدة التعاقد</t>
  </si>
  <si>
    <t>المغسلة</t>
  </si>
  <si>
    <t>T14</t>
  </si>
  <si>
    <t>مدة التنفيذ:</t>
  </si>
  <si>
    <t>4 أشهر</t>
  </si>
  <si>
    <t>5 أشهر</t>
  </si>
  <si>
    <t>6 أشهر</t>
  </si>
  <si>
    <t>7 أشهر</t>
  </si>
  <si>
    <t>8 أشهر</t>
  </si>
  <si>
    <t>9 أشهر</t>
  </si>
  <si>
    <t>10 أشهر</t>
  </si>
  <si>
    <t>11 شهر</t>
  </si>
  <si>
    <t>12 شهر</t>
  </si>
  <si>
    <t>13 شهر</t>
  </si>
  <si>
    <t>14 شهر</t>
  </si>
  <si>
    <t>15 شهر</t>
  </si>
  <si>
    <t>16 شهر</t>
  </si>
  <si>
    <t>17 شهر</t>
  </si>
  <si>
    <t>18 شهر</t>
  </si>
  <si>
    <t>19 شهر</t>
  </si>
  <si>
    <t>20 شهر</t>
  </si>
  <si>
    <t>السعر النهائي للمشروع (شامل الضريبة)</t>
  </si>
  <si>
    <r>
      <rPr>
        <b/>
        <sz val="22"/>
        <color rgb="FFFF0000"/>
        <rFont val="Aljazeera"/>
      </rPr>
      <t xml:space="preserve">عقد الاتفاق </t>
    </r>
    <r>
      <rPr>
        <b/>
        <sz val="22"/>
        <color rgb="FFFF0000"/>
        <rFont val="Calibri"/>
        <family val="2"/>
        <scheme val="minor"/>
      </rPr>
      <t xml:space="preserve">    Agreement</t>
    </r>
  </si>
  <si>
    <t>الطرف الثالث الاستشاري  :</t>
  </si>
  <si>
    <t>سافانا للاستشارات الهندسية</t>
  </si>
  <si>
    <t xml:space="preserve">التوقيع مع ختم:
</t>
  </si>
  <si>
    <t xml:space="preserve">على الاستشاري زيارة الموقع بمعدل مرة كل اسبوع وذلك حسب تقدم الاشغال ولا يتحمل الاستشاري ما ينفذه المقاول  في الفترة في ما بين الزيارتين بالرغم من تنبيهات الاستشاري وعلى المقاول تكسير او معالجة الاخطاء </t>
  </si>
  <si>
    <r>
      <t xml:space="preserve">السخان المركزي </t>
    </r>
    <r>
      <rPr>
        <sz val="16"/>
        <color theme="1"/>
        <rFont val="Aljazeera"/>
      </rPr>
      <t>LINE 3</t>
    </r>
    <r>
      <rPr>
        <sz val="22"/>
        <color theme="1"/>
        <rFont val="Aljazeera"/>
      </rPr>
      <t xml:space="preserve"> الخط الراجع  من ضمن العقد الحالي وليس خارج العقد و طريقة التمديد حسب تعليمات</t>
    </r>
    <r>
      <rPr>
        <sz val="20"/>
        <color theme="1"/>
        <rFont val="Aljazeera"/>
      </rPr>
      <t xml:space="preserve"> الاستشاري</t>
    </r>
  </si>
  <si>
    <t>رقم هاتف المالك</t>
  </si>
  <si>
    <t>تاريخ المناقصة:</t>
  </si>
  <si>
    <t>رقم الهاتف:</t>
  </si>
  <si>
    <t>العنوان:</t>
  </si>
  <si>
    <t>مكتب 407 - أبراج جلفار - رأس الخيمة</t>
  </si>
  <si>
    <t>0525015080</t>
  </si>
  <si>
    <t>نكون حقوق التصميم فقط لمكتب سافانا للاستشارات الهندسية و لا يجوز لاين كان ان يسجلها باسمه او النسخ عليها .</t>
  </si>
  <si>
    <t>اعتماد الاستشاري
سافانا ديزاين للاستشارات الهندسية</t>
  </si>
  <si>
    <t>راس الخيمة</t>
  </si>
  <si>
    <t>السعر المقدم بعد دراسة جميع بنود العقد والمواصفات ومطابقة جميع المخططات ومناظير ال 3D والموافقة عليها</t>
  </si>
  <si>
    <t>الطابوق</t>
  </si>
  <si>
    <t>راكنور</t>
  </si>
  <si>
    <t>الخرسانة</t>
  </si>
  <si>
    <t>الخليج</t>
  </si>
  <si>
    <t>النعيمي</t>
  </si>
  <si>
    <t>اوريميكس</t>
  </si>
  <si>
    <t>33-نوعية بايبات و اسلاك الكهرباء</t>
  </si>
  <si>
    <t>35-نوعية بايبات الصرف الصحي</t>
  </si>
  <si>
    <t>36-مراوح الشفاط المركزي</t>
  </si>
  <si>
    <t>38-اللوحات و الصناديق</t>
  </si>
  <si>
    <t>39-الايزوليتر</t>
  </si>
  <si>
    <t>40-مفاتيح الانارة</t>
  </si>
  <si>
    <t>41-اعمال مدنية للتكييف</t>
  </si>
  <si>
    <t xml:space="preserve">42-تجويفات جدران الحمامات </t>
  </si>
  <si>
    <t xml:space="preserve">45-حماية الارضيات بعد تركيب البورسلان </t>
  </si>
  <si>
    <t>46-توريد و تركيب رداد للكلين اوت</t>
  </si>
  <si>
    <t>مركزي مع 2 سخان Ariston 200 L</t>
  </si>
  <si>
    <t>عادي فوق كل حمام ArIston</t>
  </si>
  <si>
    <t>معلق مع سماكة جدار  25 سنتم</t>
  </si>
  <si>
    <t>معلق بدون خزان  سماكة جدار  25 سنتم</t>
  </si>
  <si>
    <t>مركزي مخفي للسطح او للجدران الخارجية</t>
  </si>
  <si>
    <t>بروفايل فول امبريلا عادي</t>
  </si>
  <si>
    <t xml:space="preserve">تحت الأرض مع غرفة </t>
  </si>
  <si>
    <t>7-الباب الرئيسي كاست المنيوم</t>
  </si>
  <si>
    <t>9-الماء الحار والبارد للشطاف :</t>
  </si>
  <si>
    <t>كامل حمامات البيت</t>
  </si>
  <si>
    <t xml:space="preserve">حمام واحد </t>
  </si>
  <si>
    <t>4حمامات</t>
  </si>
  <si>
    <t>3حمامات</t>
  </si>
  <si>
    <t xml:space="preserve">تمرير بايايبت التغ&gt;ية </t>
  </si>
  <si>
    <t xml:space="preserve">علي  سقف السطح </t>
  </si>
  <si>
    <t>علي جدران البارابت</t>
  </si>
  <si>
    <t>صرف حمامات الدور الاول</t>
  </si>
  <si>
    <t>32-صرف الحمامات الدور الاول</t>
  </si>
  <si>
    <t>تحت الاسقف الي داكت الارضي</t>
  </si>
  <si>
    <t>نوع بايبات و اسلاك الكهربا</t>
  </si>
  <si>
    <t>دوكاب</t>
  </si>
  <si>
    <t>ناشيونال</t>
  </si>
  <si>
    <t>نوع بايبات التغدية</t>
  </si>
  <si>
    <t xml:space="preserve">اكواثرم </t>
  </si>
  <si>
    <t>راكثيرم</t>
  </si>
  <si>
    <t>نوع بايبات الصرف</t>
  </si>
  <si>
    <t>اطلس</t>
  </si>
  <si>
    <t>ترين</t>
  </si>
  <si>
    <t xml:space="preserve">دبي </t>
  </si>
  <si>
    <t>مراوح الشفط</t>
  </si>
  <si>
    <t>اعمال مدنية  بايبات على المقاول</t>
  </si>
  <si>
    <t>قواطع رييسية</t>
  </si>
  <si>
    <t>شنايدر</t>
  </si>
  <si>
    <t>اللوحات و الصناديق</t>
  </si>
  <si>
    <t>الازوليتر</t>
  </si>
  <si>
    <t>مفاتيح الانارة</t>
  </si>
  <si>
    <t>اعمال مدنية للتكييف</t>
  </si>
  <si>
    <t>مركزي او سبليت علي المقاول</t>
  </si>
  <si>
    <t>تجويفات الجدران</t>
  </si>
  <si>
    <t>جدار واحد حسب الديكور عمق  13 سنت</t>
  </si>
  <si>
    <t xml:space="preserve">الدرج المامي </t>
  </si>
  <si>
    <t xml:space="preserve">43-الدرج الامامي لمدخل الفيلا </t>
  </si>
  <si>
    <t xml:space="preserve">حماية الارضيات </t>
  </si>
  <si>
    <t>طبقة جبس مع بلاستيك</t>
  </si>
  <si>
    <t>رداد كلين اوت</t>
  </si>
  <si>
    <t>من ضمن السعر</t>
  </si>
  <si>
    <t>جي اي بوكس</t>
  </si>
  <si>
    <t xml:space="preserve">فولكس </t>
  </si>
  <si>
    <t>الفنار</t>
  </si>
  <si>
    <t>37-قواطع بانواعها</t>
  </si>
  <si>
    <t>MEM</t>
  </si>
  <si>
    <t>داكت من تحت لفوق السطح</t>
  </si>
  <si>
    <t>34-نوعية تمديدات تغذية المياه</t>
  </si>
  <si>
    <t>47- جي اي بوكس للماخذ و المفاتيح</t>
  </si>
  <si>
    <t>31- تركيب تمديدات التغذية  فوق السطح</t>
  </si>
  <si>
    <t>قطري</t>
  </si>
  <si>
    <t>الحديد</t>
  </si>
  <si>
    <t>44-تركيب قروفات بالسور</t>
  </si>
  <si>
    <t>تركيب قروفات بالسور</t>
  </si>
  <si>
    <t>توريد مالك تركيب مقاول</t>
  </si>
  <si>
    <t>طاير مع اضاءة من تحت</t>
  </si>
  <si>
    <t>1- أعمال التمديدات على السطح في الباريت وفي الطوابق تحت الصبية) والصرف الصحي حسب المخططات المعتمدة و المواصفات الفنية. نوع اكواثرم أو ترين ألماني مع العلم ان الصرف المعتمد الكلين اوت وحسب تعليمات الاستشاري. 
2- في حال اختيار المالك للخزان تحت الارض تكون غرفة خزان المياه الرئيسي  1000 غالون طابوق متروس او خرسانة مسلحة وذلك حسب تعليمات الاستشاري
3-في حال اعتماد المالك للسخان المركزي يتم تنفيذ 3لاين للتغذية واحد بارد و1 حار, وخط راجع لكل حمام سعة الواحد سعة السخان الواحد 200 ليتر .(كل سخان يغذي نصف الفيلا بشكل شاقولي) سخان عادي 50 ليتر اريستون
4-في حالة إضافة جدران أو تمديدات أو أي تعديل على المخططات المعتمدة من المالك في الحمامات والمغاسل يتم احتساب فرق السعر للمقاول على هذه التعديل ويتم تقديم عرض السعر قبل البدء في الأعمال وفي حالة لم يتم تقديم عرض سعر لا يحق للمقاول المطالبة بفرق السعر .
5-تمديدات خارجية للحوش 4 نقاط مياه
6-يشمل سعر جميع الاطقم الصحية (كرسي معلق و مغاسل  و الخلاطات مخفية داخل الجدران و الكاونتر و الشطاف و البالوعة) وباقي المستلزمات لتشغيل الحمام
7-جميع البايبات تكون داخل الجدران او داخل الدكتات ولا يسمح بوجود البايبات في الواجهات .</t>
  </si>
  <si>
    <t xml:space="preserve"> الطرف الثاني ملزم بتقديم تقرير شهري كتابي عن سير الاعمال في الموقع ويتم تغريمه درهم500 بحالة عدم الالتزام يدفعها للمالك او متابعة و تقرير يومي عن طريق مجموعة الواتساب الخاصة بالمشروع.</t>
  </si>
  <si>
    <t>على المقاول قبل توقيع العقد الاطلاع على المخططات و المواصفات و الشروط  و التأكد من تطابق جميع المخططات الانشائية والمعمارية والخدمات و المناظير 3D وتنبيه الاستشاري لأي اختلاف في تطابق المخططات وذلك لتفادي التغيير و التعديل في الموقع  قبل التنفيذ و في حالة عدم تنبيه الاستشاري بوجود اختلاف قبل الشروع في العمل يتحمل المقاول كامل المسؤولية في التعديلات المطلوبة و التاخير المترتب عن ذلك   و اعتبار أن توقيعه عليها يعني موافقته على جميع ما ورد بها  وتعتبر المناظير المقدمة من الاستشاري في ملف المناقصة  هي المعتمدة من ناحية الشكل و التشطيبات  في حال اختلاف مع المخططات المعتمدة  .</t>
  </si>
  <si>
    <t>( 5 ) أعمال البلاستر و التشطيبات</t>
  </si>
  <si>
    <r>
      <rPr>
        <sz val="13"/>
        <color theme="8" tint="-0.249977111117893"/>
        <rFont val="Aljazeera"/>
      </rPr>
      <t>1.5- جبس بلاستر داخلي:</t>
    </r>
    <r>
      <rPr>
        <sz val="13"/>
        <color rgb="FF0FACB4"/>
        <rFont val="Aljazeera"/>
      </rPr>
      <t xml:space="preserve"> </t>
    </r>
    <r>
      <rPr>
        <sz val="13"/>
        <color theme="1"/>
        <rFont val="Aljazeera"/>
      </rPr>
      <t xml:space="preserve">يكون البلاستر داخلي للحوائط فقط (جبس بلاستر بسمك من 1 إلى 2 سم) - بدون اسقف وذلك لجميع الفراغات عدا المطابخ والحمامات والمغاسل وغرف الغسيل و يتم معالجة جميع الفروقات بين العناصر الانشائية و الجدران بالخلطة الاسمنتية ان كانت اكثر من 3 سم و تركيب شبك نوعية ممتازة بين العناصر الانشاية و الطابوق و استعمال زوايا ستيل في الزوايا البارزة  .مع اعتماد النعلة المخفية في الجبس بلاستر  (شركة سمارت فينيشينغ)
</t>
    </r>
    <r>
      <rPr>
        <sz val="13"/>
        <color theme="8" tint="-0.249977111117893"/>
        <rFont val="Aljazeera"/>
      </rPr>
      <t>2.5-اسمنت بلاستر:</t>
    </r>
    <r>
      <rPr>
        <sz val="13"/>
        <color rgb="FF0FACB4"/>
        <rFont val="Aljazeera"/>
      </rPr>
      <t xml:space="preserve"> </t>
    </r>
    <r>
      <rPr>
        <sz val="13"/>
        <color theme="1"/>
        <rFont val="Aljazeera"/>
      </rPr>
      <t xml:space="preserve"> داخلي لجدران  الحمامات و المطبخ و الغسيل الإسمنت المستخدم لجميع أعمال البلاستر تحت منسوب الأرض الطبيعية يجب أن يكون من الإسمنت المقاول للأملاح (SRC).  .
</t>
    </r>
    <r>
      <rPr>
        <sz val="13"/>
        <color theme="8" tint="-0.249977111117893"/>
        <rFont val="Aljazeera"/>
      </rPr>
      <t>3.5-اسمنت بلاستر خارجي:</t>
    </r>
    <r>
      <rPr>
        <sz val="13"/>
        <color rgb="FF0FACB4"/>
        <rFont val="Aljazeera"/>
      </rPr>
      <t xml:space="preserve"> </t>
    </r>
    <r>
      <rPr>
        <sz val="13"/>
        <color theme="1"/>
        <rFont val="Aljazeera"/>
      </rPr>
      <t xml:space="preserve">للجدران شامل البرابيت من الداخل و يكون التركيب بالطرق المتعرف عليها و حسب اعتماد الاستشاري اي مساحة تكون فيها تموجات او اعوجاج علي المقاول تكسيرها و اعادة تنفيذها بالطرق الصحيحة .
 توفير لاصق C2TES1 ممتاز لتركيب البورسلان في الواجهات حسب تعليمات الاستشاري </t>
    </r>
  </si>
  <si>
    <t xml:space="preserve">ليجراند </t>
  </si>
  <si>
    <t>J6</t>
  </si>
  <si>
    <r>
      <t xml:space="preserve">يجب علي المقاول تنفيذ قطاعات العناصر حسب المخططات  المعتمدة من البلدية  و حديد التسليح يكون من النوع القطري الممتاز ( High Tensile deformed Steel Bars بالأقطار والتفاصيل الواردة في  الرسومات ولا تقل المقاومة المميزة له عن  (fy= 460 ) نيوتن/ ملم  و لا يتم الصب حتي يتم التاكد من نظافة العنصر و نظافة الحديد  الخرسانة المسلحة الاعمدة تكون خرسانة ذات رتبة 400 كجم/م3 ويمنع استعمال الحديد الصدئ والقديم
</t>
    </r>
    <r>
      <rPr>
        <sz val="13"/>
        <color theme="8" tint="-0.249977111117893"/>
        <rFont val="Aljazeera"/>
      </rPr>
      <t>1.2.3- خرسانة الأعمدة :</t>
    </r>
    <r>
      <rPr>
        <sz val="13"/>
        <color theme="1"/>
        <rFont val="Aljazeera"/>
      </rPr>
      <t xml:space="preserve">
يتم تكثيف الكانات في الثلث السفلي والعلوي لكل عامود أو حسب التصميم إذا تطلب أكثر ويجب استمرار كانات الاعمدة داخل البيمات و التأكد من استقامة العامود و استعمال الغطاء الخرساني لحديد التسليح  بسماكة 2.5 سم
</t>
    </r>
    <r>
      <rPr>
        <sz val="13"/>
        <color theme="8" tint="-0.249977111117893"/>
        <rFont val="Aljazeera"/>
      </rPr>
      <t>2.2.3- خرسانة القواعد:</t>
    </r>
    <r>
      <rPr>
        <sz val="13"/>
        <color theme="1"/>
        <rFont val="Aljazeera"/>
      </rPr>
      <t xml:space="preserve">
التاكد من نظافة القواعد و نظافة الحديد و استقامة منسوب القاعدة و استعمال الغطاء الخرساني لحديد التسليح  بسماكة 5 سم علي محيط و اسفل القاعدة الإسمنت المستخدم لجميع أعمال الخرسانة التحتية (Sub – Structure) للأساسات و يكون من الإسمنت المقـاوم   للأملاح(SRC)
</t>
    </r>
    <r>
      <rPr>
        <sz val="13"/>
        <color theme="8" tint="-0.249977111117893"/>
        <rFont val="Aljazeera"/>
      </rPr>
      <t>3.2.3-خرسانة الجوائز (البيمات):</t>
    </r>
    <r>
      <rPr>
        <sz val="13"/>
        <color theme="1"/>
        <rFont val="Aljazeera"/>
      </rPr>
      <t xml:space="preserve">
يجب تربيط اساور البيمات من الأعلى والأسفل والمحافظة على استقامة التسليح داخل البيم  و لا يتم الصب حتي يتم التاكد من نظافة العنصر و نظافة الحديد و  استعمال الغطاء الخرساني لحديد التسليح  بسماكة 3 سم 
</t>
    </r>
    <r>
      <rPr>
        <sz val="13"/>
        <color theme="8" tint="-0.249977111117893"/>
        <rFont val="Aljazeera"/>
      </rPr>
      <t>4.2.3-خرسانة الصبيات:</t>
    </r>
    <r>
      <rPr>
        <sz val="13"/>
        <color theme="1"/>
        <rFont val="Aljazeera"/>
      </rPr>
      <t xml:space="preserve">
استعمال الغطاء الخرساني لحديد التسليح  بسماكة 2.5 سم  . و تركيب سليفات لبايبات التكييف و سليفات صرف مياه الامطار و الصرف الصحي وتركيب بايبات حسب مخطط الفيوا المعتمد و يتم التاكد من استواء السقف ,يجب علي المقاول بعد كل صب ل اي جزء خرساني ارسال فواتير الصب للاستشاري مع تقارير المختبر للمكعبات</t>
    </r>
  </si>
  <si>
    <t xml:space="preserve">حساب كميات المشروع </t>
  </si>
  <si>
    <t>حساب الكميات يجب ان يكون دقيق وان لا تتعدا الكميات 5%</t>
  </si>
  <si>
    <t>علي المقاول الاستفسار من الاستشاري عن كل بند لم يكن واضحا في المناقصة .</t>
  </si>
  <si>
    <t>L7</t>
  </si>
  <si>
    <t>أعمال تحت منسوب الارض</t>
  </si>
  <si>
    <t>اعمال خراسنة فوق منسوب الارض</t>
  </si>
  <si>
    <t xml:space="preserve">اعمال بلاستر  مع تركيب قروف كل 3 متر </t>
  </si>
  <si>
    <t xml:space="preserve">مصاريف تخص المعاملات البنكية </t>
  </si>
  <si>
    <t>الكراج و المظلات واحواض الزهور والنوافير و الحديقة</t>
  </si>
  <si>
    <t xml:space="preserve">اعمال صبغ خارجي </t>
  </si>
  <si>
    <t>ملاحظات المقاول</t>
  </si>
  <si>
    <t>دفان قطعة الارض او تخفيض منسوبها للوصول للمنسوب التصميمي</t>
  </si>
  <si>
    <t xml:space="preserve">قروفات السور </t>
  </si>
  <si>
    <t>الهاندريل للدرج والدابل هايت ان وجد (زجاج) بارتفاع مترعشرين</t>
  </si>
  <si>
    <t xml:space="preserve">توريد وتركيب اعمال الاكساءات  الخارجية المحيطة بالفيلا والكربستون الخارجي </t>
  </si>
  <si>
    <t>ضمان الهيكل</t>
  </si>
  <si>
    <t>المقاول هو المسؤول الوحيد على هيكل المبني و ضمان الهيكل علي مدة 30 سنة.</t>
  </si>
  <si>
    <t>رقم القسيمة:</t>
  </si>
  <si>
    <t>(فيلا دور ارضي واول)</t>
  </si>
  <si>
    <t>يوم عقد المالك:</t>
  </si>
  <si>
    <t>أتعاب التصميم:</t>
  </si>
  <si>
    <t>أتعاب الاشراف الشهرية:</t>
  </si>
  <si>
    <t>يوم عقد المقاول:</t>
  </si>
  <si>
    <t>قيمة التعاقد:</t>
  </si>
  <si>
    <t>تاريخ تسليم الموقع:</t>
  </si>
  <si>
    <t>حرر بين كل من:</t>
  </si>
  <si>
    <t>•</t>
  </si>
  <si>
    <t>يلتزم الطرف الأول بدفع كافة رسوم الجهات الحكومية أو الخاصة، والمطلوبة لفتح معاملات اعتماد المخططات والرسومات الهندسية، أو التعديل عليها.</t>
  </si>
  <si>
    <t>يقر الطرف الأول بأن كل  الأفكار و المخططات والتصاميم المقدمة من الطرف الثاني تعتبر حق من حقوق ملكيته الفكرية، ولا يمكن نقلها لأي جهة مهما كانت أو التنازل عنها إلا بكتاب خطي موقع ومختوم من الطرف الثاني.</t>
  </si>
  <si>
    <t>أي مبالغ مدفوعة في أي مرحلة من مراحل تصميم المشروع والإشراف عليه، تكون نظير للأفكار والجهد والوقت والخدمة المقدمة من قبل الطرف الثاني، ولا يعطي الحق للطرف الأول في المطالبة باسترجاع تلك المبالغ في حال عدم إكماله للمشروع.</t>
  </si>
  <si>
    <t>يلتزم الطرف الثاني بأن تكون الزيارات الإشرافية بمعدل أربع زيارات في الشهر تحسب بمعدل إجمالي طيلة فترة تنفيذ المشروع، وحسب ما يقتضيه تقدم الأشغال في الموقع، كما يقر الطرف الثاني أنه في حال توقف الأشغال لمدة ثلاثة أشهر أو أكثر لأي سبب كان، فأنه لا يحق له مطالبة الطرف الأول بدفع مبلغ الإشراف في فترة التوقف.</t>
  </si>
  <si>
    <t xml:space="preserve">يحق للطرف الأول تغيير الطرف الثاني (الاستشاري) أثناء تنفيذ مشروع البناء، وليس قبل ذلك بأي حال من الأحوال ،و في حال الطرف الاول قرر  عدم مواصلة المشروع قبل مرحلة التنفيذ يلتزم بدفع باقي المبالغ المستحقة و يكون المبلغ المدفوع في البند 2 نظير اعمال التصاميم المبدئية فقط مع الاحتفاظ بحقوق التصميم.   </t>
  </si>
  <si>
    <t>يقر الطرفان على اطلاعهما وموافقتهما على كل ما ورد في هذا العقد وعليه يوقعان</t>
  </si>
  <si>
    <t>سافانا ديزاين للاستشارات الهندسية والتصميم الداخلي</t>
  </si>
  <si>
    <t>الموضوع:تكليف</t>
  </si>
  <si>
    <t>التاريخ:</t>
  </si>
  <si>
    <r>
      <rPr>
        <b/>
        <u/>
        <sz val="11"/>
        <color theme="1"/>
        <rFont val="Arial Unicode MS"/>
        <family val="2"/>
      </rPr>
      <t>المرحلة الاولى:</t>
    </r>
    <r>
      <rPr>
        <sz val="11"/>
        <color theme="1"/>
        <rFont val="Arial Unicode MS"/>
        <family val="2"/>
      </rPr>
      <t xml:space="preserve"> دراسة الموقع , حركة الشمس , مخططات مبدئية المقترحة من الاستشاري</t>
    </r>
  </si>
  <si>
    <r>
      <rPr>
        <b/>
        <u/>
        <sz val="11"/>
        <color theme="1"/>
        <rFont val="Arial Unicode MS"/>
        <family val="2"/>
      </rPr>
      <t>المرحلة الثانية:</t>
    </r>
    <r>
      <rPr>
        <sz val="11"/>
        <color theme="1"/>
        <rFont val="Arial Unicode MS"/>
        <family val="2"/>
      </rPr>
      <t xml:space="preserve"> بعد اعتماد المرحلة الاولى يتم تجهيز المخططات التنفيذية للمشروع مخططات معماري مع جميع التفاصيل </t>
    </r>
  </si>
  <si>
    <t xml:space="preserve">•	   مخططات الانشائي مع التفاصيل 
•	   مخططات الكهرباء 
•	   مخططات الماء 
•	   مخططات الصرف الصحي 
•	   مخططات اتصالات </t>
  </si>
  <si>
    <r>
      <rPr>
        <b/>
        <u/>
        <sz val="11"/>
        <color theme="1"/>
        <rFont val="Arial Unicode MS"/>
        <family val="2"/>
      </rPr>
      <t>المرحلة الثالثة:</t>
    </r>
    <r>
      <rPr>
        <sz val="11"/>
        <color theme="1"/>
        <rFont val="Arial Unicode MS"/>
        <family val="2"/>
      </rPr>
      <t xml:space="preserve"> تقديم المخططات التنفيذية للمشروع للبلدية.</t>
    </r>
  </si>
  <si>
    <r>
      <rPr>
        <b/>
        <u/>
        <sz val="11"/>
        <color theme="1"/>
        <rFont val="Arial Unicode MS"/>
        <family val="2"/>
      </rPr>
      <t>المرحلة الرابعة:</t>
    </r>
    <r>
      <rPr>
        <sz val="11"/>
        <color theme="1"/>
        <rFont val="Arial Unicode MS"/>
        <family val="2"/>
      </rPr>
      <t xml:space="preserve">  تحضير الشروط والمواصفات بالتشاورمع المالك وطرح المشروع للمناقصة وتجهيز العقود.</t>
    </r>
  </si>
  <si>
    <r>
      <t>ا</t>
    </r>
    <r>
      <rPr>
        <b/>
        <u/>
        <sz val="11"/>
        <color theme="1"/>
        <rFont val="Arial Unicode MS"/>
        <family val="2"/>
      </rPr>
      <t>لمرحلة الخامسة:</t>
    </r>
    <r>
      <rPr>
        <sz val="11"/>
        <color theme="1"/>
        <rFont val="Arial Unicode MS"/>
        <family val="2"/>
      </rPr>
      <t xml:space="preserve"> الاشراف علي تنفيذ  المشروع في الموقع حتي الإنجاز.</t>
    </r>
  </si>
  <si>
    <t>•   كل الأفكار والمخططات والتصاميم المقدمة من سافانا ديزاين تعتبر حق من حقوق ملكيتها الفكرية، ولا يمكن نقلها لأي جهة مهما كانت أو التنازل عنها إلا بكتاب خطي موقع ومختوم من سافانا ديزاين.
•   يتحمل مالك المشروع  كافة الرسوم المتعلقة بالمشروع رسوم الدوائر الحكومية  مع رسوم الرخصة تحدد لاحقا بعد الموافقة على المخططات.
•   یسـتحق الاستشاري بعد اعتماد المرحلة الاولي نسبة مـن الـقیمة الإجـمالـیة لـعقد المـقاولـة  یـدفـعه المـقاول المـنفذ للمشـروع أو المالك في بعض الحالات  .</t>
  </si>
  <si>
    <t>اسم و توقيع المالك</t>
  </si>
  <si>
    <t xml:space="preserve">موضوع التعاقد: </t>
  </si>
  <si>
    <t xml:space="preserve">قيمة التعاقد: </t>
  </si>
  <si>
    <t>درهم اماراتي فقط لا غير</t>
  </si>
  <si>
    <t>الموقع:</t>
  </si>
  <si>
    <t>قسيمة رقم:</t>
  </si>
  <si>
    <t xml:space="preserve">مدة التنفيذ الاجمالية: </t>
  </si>
  <si>
    <t>شهر من تاريخ أمر المباشرة.</t>
  </si>
  <si>
    <t>انه في يوم</t>
  </si>
  <si>
    <t>إتفق كل من :</t>
  </si>
  <si>
    <t xml:space="preserve">الطرف الأول: </t>
  </si>
  <si>
    <t>موبايل رقم:</t>
  </si>
  <si>
    <t xml:space="preserve">الطرف الثاني: </t>
  </si>
  <si>
    <t xml:space="preserve">وبحضور المكتب الإستشاري ( سافانا ديزاين للإستشارات الهندسية) كشاهد على العقد والتوقيع وعنوانه ابراج جلفار الطابق الرابع مكتب 407 هاتف  2273478 /07 ,متحرك: 0525015080 على أن يقوم المقاول بتنفيذ المشروع المذكور أعلاه حسب المخططات وبنود التعاقد وتعليمات الإستشاري وعلى أن يكون الإستشاري المذكور أعلاه مفوضا من طرف المالك للإشراف على التنفيذ وعلى الطرف الثاني الإلتزام بتنفيذ كافة تعليمات الإستشاري أثناء التنفيذ وكذلك الرجوع إليه للسؤال عن أي إستفسار كما أن للإستشاري جميع الصلاحيات والتي يجب أن يلتزم بها الطرف الثاني.
</t>
  </si>
  <si>
    <t>تمت هذه الإتفاقية بموافقة كل من المالك والمقاول بوجود الإستشاري</t>
  </si>
  <si>
    <t>سافانا ديزاين للإستشارات الهندسية</t>
  </si>
  <si>
    <t xml:space="preserve">محضر تسليم موقع </t>
  </si>
  <si>
    <t>التاريخ :</t>
  </si>
  <si>
    <t>المشروع:</t>
  </si>
  <si>
    <t>الاستشاري:</t>
  </si>
  <si>
    <r>
      <rPr>
        <b/>
        <sz val="13"/>
        <color theme="1"/>
        <rFont val="Arial Unicode MS"/>
        <family val="2"/>
      </rPr>
      <t>الامارة :</t>
    </r>
    <r>
      <rPr>
        <sz val="12"/>
        <color theme="1"/>
        <rFont val="Arial Unicode MS"/>
        <family val="2"/>
      </rPr>
      <t xml:space="preserve"> راس الخيمه</t>
    </r>
  </si>
  <si>
    <t xml:space="preserve">المنطقة:    </t>
  </si>
  <si>
    <t xml:space="preserve"> تم تسليم الموقع المذكور اعلاه الى المقاول خاليا من العوائق وصالحا للبناء فيه, ويبدا احتساب مدة التنفيذ من اليوم التالي من تاريخ تسليم الموقع شاملة فترة التحضير.</t>
  </si>
  <si>
    <t>وتفضلوا بقبول فائق الاحترام والتقدير،،،</t>
  </si>
  <si>
    <t>المنطفة</t>
  </si>
  <si>
    <t>القسيمة</t>
  </si>
  <si>
    <t>D6</t>
  </si>
  <si>
    <t>H5</t>
  </si>
  <si>
    <t>J7</t>
  </si>
  <si>
    <t>توريد و تركيب الكورنيش</t>
  </si>
  <si>
    <t>S6</t>
  </si>
  <si>
    <t xml:space="preserve">أعمال خرسانة مسلحة  للسقف الارضي </t>
  </si>
  <si>
    <t xml:space="preserve">أعمال خرسانة السلالم الخارجية </t>
  </si>
  <si>
    <t xml:space="preserve">خرسانة مسلحة للباربيت حسب المخطط </t>
  </si>
  <si>
    <t>L4</t>
  </si>
  <si>
    <t>L8</t>
  </si>
  <si>
    <t>D8</t>
  </si>
  <si>
    <t>اجمالي ثالثا : أعمال السور الخارجي للفيلا</t>
  </si>
  <si>
    <t>سعر  الفيلا</t>
  </si>
  <si>
    <t xml:space="preserve">توريد وتركيب طابوق 20 سم معزول حسب المخططات </t>
  </si>
  <si>
    <t xml:space="preserve">توريد وتركيب طابوق خالي 20 سم حسب المخططات </t>
  </si>
  <si>
    <t xml:space="preserve">توريد وتركيب طابوق خالي  10 سم حسب المخططات </t>
  </si>
  <si>
    <t xml:space="preserve">اعمال البورسلان و السيراميك و الرخام و الانترلوك المحيطة بالفيلا او المسبح  توريد تركيب المالك
  باستثناء المساحة المؤشر عليها بالمخطط  توريد و تركيب و رفع منسوب علي المقاول </t>
  </si>
  <si>
    <t>01-الحديد</t>
  </si>
  <si>
    <t>02-الخرسانة</t>
  </si>
  <si>
    <t>03-الطابوق</t>
  </si>
  <si>
    <t>السخان</t>
  </si>
  <si>
    <t>كراسي الحمامات</t>
  </si>
  <si>
    <t xml:space="preserve"> الشفط</t>
  </si>
  <si>
    <t>النعلة</t>
  </si>
  <si>
    <t>أسعار توريد التشطيبات</t>
  </si>
  <si>
    <t>اسعار توريد السيراميك</t>
  </si>
  <si>
    <t>مجموع سعر التوريد</t>
  </si>
  <si>
    <t>سعر توريد الأبواب الداخلية</t>
  </si>
  <si>
    <t xml:space="preserve"> سعر توريد الألمينوم</t>
  </si>
  <si>
    <t>توريد الاطقم الصحية</t>
  </si>
  <si>
    <t>مواصفات مواد الهيكل</t>
  </si>
  <si>
    <t>الاعمدة</t>
  </si>
  <si>
    <t>خرسانة ذاتية الدمج</t>
  </si>
  <si>
    <t xml:space="preserve"> الخشب</t>
  </si>
  <si>
    <t>من النوعية الجيدة إلى النوعية  الجديدة</t>
  </si>
  <si>
    <t>مواصفات المواد الصحية</t>
  </si>
  <si>
    <t>نوعية تمديدات تغذية المياه</t>
  </si>
  <si>
    <t>نوعية بايبات الصرف الصحي</t>
  </si>
  <si>
    <t>نوعية الخزان تحت الأرض</t>
  </si>
  <si>
    <t>نوعية الخزان  فوق الأرض</t>
  </si>
  <si>
    <t>نوعية مكاين الضغط</t>
  </si>
  <si>
    <t>مواصفات المواد الكهرباية</t>
  </si>
  <si>
    <t>نوع بايبات و اسلاك الكهرباء</t>
  </si>
  <si>
    <t>جي اي بوكس للماخذ و مفاتيح</t>
  </si>
  <si>
    <t>الألمنيوم</t>
  </si>
  <si>
    <t>خزان المياه</t>
  </si>
  <si>
    <t>الباب الرئيسي كاست المنيوم</t>
  </si>
  <si>
    <t>نوع الصبغ</t>
  </si>
  <si>
    <t xml:space="preserve">الماء الحار والبارد للشطاف </t>
  </si>
  <si>
    <t>نقطة كهرباء سيارة</t>
  </si>
  <si>
    <t>نقاط اضاءة بالواجهة</t>
  </si>
  <si>
    <t>نقطة صرف وتغذية للبانتري في الدور الأول</t>
  </si>
  <si>
    <t>نقطة مياه السطح</t>
  </si>
  <si>
    <t>نقطة كهرباء في السطح</t>
  </si>
  <si>
    <t xml:space="preserve">الدرج الامامي لمدخل الفيلا </t>
  </si>
  <si>
    <t xml:space="preserve">حماية الارضيات بعد تركيب البورسلان </t>
  </si>
  <si>
    <t xml:space="preserve"> خزان استرجاع مياه التكييف</t>
  </si>
  <si>
    <t xml:space="preserve"> مكسرات المغاسل والحمامات</t>
  </si>
  <si>
    <t xml:space="preserve"> الصرف</t>
  </si>
  <si>
    <t>حبات السيراميك</t>
  </si>
  <si>
    <t xml:space="preserve"> سعة خزان المياه</t>
  </si>
  <si>
    <t xml:space="preserve"> ارتفاعات الأبواب</t>
  </si>
  <si>
    <t>نقاط مياه في السور</t>
  </si>
  <si>
    <t>نقاط كهرباء في السور</t>
  </si>
  <si>
    <t xml:space="preserve"> الحجر والبورسلان الخارجي</t>
  </si>
  <si>
    <t xml:space="preserve"> نقاط الكاميرا</t>
  </si>
  <si>
    <t xml:space="preserve"> سعر سيراميك الملاحق</t>
  </si>
  <si>
    <t>صرف الحمامات الدور الاول</t>
  </si>
  <si>
    <t>مراوح الشفاط المركزي</t>
  </si>
  <si>
    <t xml:space="preserve">تجويفات جدران الحمامات </t>
  </si>
  <si>
    <t>توريد و تركيب رداد للكلين اوت</t>
  </si>
  <si>
    <t>مواصفات من اختيار المالك</t>
  </si>
  <si>
    <t>من الياف الفايبر</t>
  </si>
  <si>
    <t>اسباني/ ايطالي</t>
  </si>
  <si>
    <t>صرف وتغذية للبانتري الدور الأول</t>
  </si>
  <si>
    <t xml:space="preserve"> نظام الصرف الصحي</t>
  </si>
  <si>
    <t xml:space="preserve">النعلة المخفية </t>
  </si>
  <si>
    <t xml:space="preserve">توريد و تركيب الالمنيوم و الزجاج </t>
  </si>
  <si>
    <t xml:space="preserve">توريد وتركيب الباب الخارجي للفيلا الارتفاع </t>
  </si>
  <si>
    <t>توريد وتركيب الباب الخارجي للمجلس الارتفاع</t>
  </si>
  <si>
    <t>توريد وتركيب أبواب الغرف والحمامات</t>
  </si>
  <si>
    <t>توريد وتركيب أبواب الغرف الخدمية الارتفاع</t>
  </si>
  <si>
    <t xml:space="preserve">اعمال طابوق </t>
  </si>
  <si>
    <t>نقطة كهرباء ماكينة باب الكراج</t>
  </si>
  <si>
    <t xml:space="preserve">نوعية السخان المركزي </t>
  </si>
  <si>
    <t>نقاط اضاءة الواجهة:</t>
  </si>
  <si>
    <t>نقطة صرف و تغ&gt;ية للبانتري</t>
  </si>
  <si>
    <t>نقطة كهرباء السطح</t>
  </si>
  <si>
    <t>نقطة مياه في السطح</t>
  </si>
  <si>
    <t xml:space="preserve"> غرفة تحت الأرض فقط</t>
  </si>
  <si>
    <t>غرفة تحت الارض مع خزان</t>
  </si>
  <si>
    <t xml:space="preserve">الزامية المقاول بتأمين اجراءات الامن والسلامة للمهندسين والعمال في الموقع على مدار مدة تنفيذ المشروع ,وتامين حمام للعمالة....المقاول هو المسؤول الوحيد على نظافة الموقع و التنسيق مع باقي مقاولي الباطن   </t>
  </si>
  <si>
    <t>البنود</t>
  </si>
  <si>
    <t>التاريخ</t>
  </si>
  <si>
    <t>الحفر</t>
  </si>
  <si>
    <t>صب النظافة</t>
  </si>
  <si>
    <t>صب القواعد</t>
  </si>
  <si>
    <t>صب رقاب الاعمدة</t>
  </si>
  <si>
    <t xml:space="preserve">صب الجسور </t>
  </si>
  <si>
    <t>صب البلاطات الأرضية</t>
  </si>
  <si>
    <t>صب أعمدة الأرضي</t>
  </si>
  <si>
    <t>صب سقف الأرضي</t>
  </si>
  <si>
    <t>صب أعمدة  الأول</t>
  </si>
  <si>
    <t>تواريخ الصب</t>
  </si>
  <si>
    <t>إستلام الموقع</t>
  </si>
  <si>
    <t>صب سقف الأول</t>
  </si>
  <si>
    <t>بداية طابوق الأرض</t>
  </si>
  <si>
    <t>بداية طابوق أول</t>
  </si>
  <si>
    <t xml:space="preserve">متباعة الاشراف </t>
  </si>
  <si>
    <t>عدد الأيام بين كل بند</t>
  </si>
  <si>
    <t>سعر السور</t>
  </si>
  <si>
    <t>سعر التشطيبات</t>
  </si>
  <si>
    <t>سعر الهيكل</t>
  </si>
  <si>
    <t>سعر  الفيلا مع السور</t>
  </si>
  <si>
    <r>
      <t xml:space="preserve">يتم دفع رسوم شهرية مقابل الاشراف (700) درهم بدون الضريبة وذلك يتضمن الزيارات الاسبوعية والمتابعة بشكل عام-في حال تجاوزت مدة انتهاء المشروع على المدة المتفق عليها , يتم دفع رسوم الاشراف من قبل الطرف المتسبب في التأخير 
( المالك او المقاول ) في حال كان الطرفين متسببين في التأخير ف يتم دفع الرسوم المتبقية لأشراف مناصفة بين المالك والمقاول. 
</t>
    </r>
    <r>
      <rPr>
        <sz val="22"/>
        <color rgb="FFFF0000"/>
        <rFont val="Aljazeera"/>
      </rPr>
      <t>1-</t>
    </r>
    <r>
      <rPr>
        <sz val="22"/>
        <color theme="1"/>
        <rFont val="Aljazeera"/>
      </rPr>
      <t xml:space="preserve">  يقوم المقاول بدفع رسوم (150) درهم عند كل تقديم دفعة من جدول الدفعات المتفق عليه .
</t>
    </r>
    <r>
      <rPr>
        <sz val="22"/>
        <color rgb="FFFF0000"/>
        <rFont val="Aljazeera"/>
      </rPr>
      <t>2-</t>
    </r>
    <r>
      <rPr>
        <sz val="22"/>
        <color theme="1"/>
        <rFont val="Aljazeera"/>
      </rPr>
      <t xml:space="preserve"> يحق للإستشاري إيقاف المقاول عن العمل في حالة عدم التقيد بتعليمات الإستشاري ويسري هذا على المقاولين الذين يحضرهم المقاول الرئيسي أو المالك
</t>
    </r>
    <r>
      <rPr>
        <sz val="22"/>
        <color rgb="FFFF0000"/>
        <rFont val="Aljazeera"/>
      </rPr>
      <t>3-</t>
    </r>
    <r>
      <rPr>
        <sz val="22"/>
        <color theme="1"/>
        <rFont val="Aljazeera"/>
      </rPr>
      <t xml:space="preserve">الطرف الثالث غير مسؤول إذا لم ينجز المشروع بالكامل خلال مدة التنفيذ المتعاقد عليها بين الطرف الاول والمقاول.
</t>
    </r>
    <r>
      <rPr>
        <sz val="22"/>
        <color rgb="FFFF0000"/>
        <rFont val="Aljazeera"/>
      </rPr>
      <t>4-</t>
    </r>
    <r>
      <rPr>
        <sz val="22"/>
        <color theme="1"/>
        <rFont val="Aljazeera"/>
      </rPr>
      <t xml:space="preserve">في حال طلب المالك ايقاف الاشراف على المشروع وفسخ العقد بعد انتهاء مدة التنفيذ وقبل ان ينتهي انجاز المشروع بالكامل يجب ان يكون هذا الطلب خطيا قبل شهر على الاقل من انتهاء مدة التنفيذ وبعد موافقة الطرف الثاني فانه يحق للاستشاري تحصيل اتعاب اشراف ثلاثة اشهر اضافية على مدة العقد حسب ما هو مذكور في المادة السادسة عشر من هذا العقد وذلك كتعويض عن الضرر الذي يلحق بالاستشاري نتيجة فسخ العقد واخلاء الطرف.
</t>
    </r>
    <r>
      <rPr>
        <sz val="22"/>
        <color rgb="FFFF0000"/>
        <rFont val="Aljazeera"/>
      </rPr>
      <t>5-</t>
    </r>
    <r>
      <rPr>
        <sz val="22"/>
        <color theme="1"/>
        <rFont val="Aljazeera"/>
      </rPr>
      <t xml:space="preserve">في حال طلب المالك إيقاف الاشراف خلال مدة التنفيذ دون مبرر الطرف الثاني فانه من حق الاستشاري تحصيل اتعابه كاملة حسب ما هو مذكور في هذا العقد قبل اخلاء الطرف وانهاء مهمة الاستشاري وبشرط الا يترتب على هذا الطلب اي ضرر على الطرف الثاني.
</t>
    </r>
    <r>
      <rPr>
        <sz val="22"/>
        <color rgb="FFFF0000"/>
        <rFont val="Aljazeera"/>
      </rPr>
      <t>6-</t>
    </r>
    <r>
      <rPr>
        <sz val="22"/>
        <color theme="1"/>
        <rFont val="Aljazeera"/>
      </rPr>
      <t>الاستشاري غير ملزم بالاشراف على أي أعمال خارج التصميم المعماري والإنشائي (التكيف الديكور - المسابح -المصاعد- الحديقة).</t>
    </r>
  </si>
  <si>
    <t>مهندس الاشراف :</t>
  </si>
  <si>
    <t xml:space="preserve">ملاحظات </t>
  </si>
  <si>
    <t>السور</t>
  </si>
  <si>
    <t>التكلفة التقديرية</t>
  </si>
  <si>
    <t xml:space="preserve"> رقم القسيمة </t>
  </si>
  <si>
    <t xml:space="preserve"> مقدم  المالك</t>
  </si>
  <si>
    <t>مدة الدفع</t>
  </si>
  <si>
    <t>سعر الفيلا</t>
  </si>
  <si>
    <t>المساحة</t>
  </si>
  <si>
    <t xml:space="preserve"> سعر الفوت</t>
  </si>
  <si>
    <t xml:space="preserve"> سعر المتر الطولي</t>
  </si>
  <si>
    <t xml:space="preserve"> إجمالي تكلفة السور</t>
  </si>
  <si>
    <t xml:space="preserve"> إجمالي سعر  الفيلا</t>
  </si>
  <si>
    <t xml:space="preserve"> إجمالي السور</t>
  </si>
  <si>
    <t>السعر النهائي للمشروع بدون ضريبة</t>
  </si>
  <si>
    <t xml:space="preserve">الضريبة </t>
  </si>
  <si>
    <t xml:space="preserve"> البنك</t>
  </si>
  <si>
    <t xml:space="preserve"> المالك</t>
  </si>
  <si>
    <t>تمويل البنك</t>
  </si>
  <si>
    <t xml:space="preserve"> مقدم البنك</t>
  </si>
  <si>
    <t xml:space="preserve"> إجمالي المالك</t>
  </si>
  <si>
    <t>--------</t>
  </si>
  <si>
    <t xml:space="preserve"> المبلغ المتبقي / المالك</t>
  </si>
  <si>
    <t>الدفع  (الشهري)</t>
  </si>
  <si>
    <t xml:space="preserve"> رقم رخصة المقاول</t>
  </si>
  <si>
    <t>بنود متفق عليها مع المالك</t>
  </si>
  <si>
    <t xml:space="preserve">استلام الدفعة الاولي </t>
  </si>
  <si>
    <t xml:space="preserve">مساحة السور </t>
  </si>
  <si>
    <t xml:space="preserve">يقوم الطرف الثاني بتنفيذ وانشاء وصياتة المشروع المذكور اعلاه  لقاء مبلغ وقدره </t>
  </si>
  <si>
    <t xml:space="preserve">درهم اماراتي فقط   </t>
  </si>
  <si>
    <t xml:space="preserve">مدة المشروع </t>
  </si>
  <si>
    <t xml:space="preserve">من تاريخ امر المباشرة </t>
  </si>
  <si>
    <t>يمنع خروج بايبات الصرف او بايبات تصريف المطر على الواجهة الخارجية للفيلا وسيتم توفير  حلول بديلة  من قبل الاستشاري و علي المقاول تنفيذها بدون زيادة بالسعر .</t>
  </si>
  <si>
    <t>اي نزاع ينشا عن تطبيق احكام هذا العقد يكون الفصل فيه اختصاص محاكم راس الخيمة ولا علاقة لبلدية راس الخيمة في حل النزاع ويكون اختصاصها تنظيمي فقط  .</t>
  </si>
  <si>
    <t>بعد انتهاء فترة ضمان الصيانة المحددة في العقد, يصدر الاستشاري شهادة الاستلام النهائي بعد معاينة المشروع شريطة ان يكون المقاول قد قام بكل ما يترتب عليه من التزامات خلال فترة الصيانة حيث لا يوجد اي عيوب في المشروع تمنع من اصدار هذه الشهادة من اجل صرف محجوز الضمان وقدره (5%) من قيمة العقد الاجمالية .</t>
  </si>
  <si>
    <t>علي المقاول متابعة ملاحظات المالك والاستشاري و صيانتها بعد الاستلام الابتدائي وحتي الاستلام النهائي للمشروع و في حال عدم تجاوب المقاول يحق للمالك عدم التوقيع على  التسليم النهائي حتي تتم  معالجة جميع الملاحظات . 
الطرف الثاني  مسؤولا عن سلامة الهيكل الخرساني للمبنى المذكور اعلاه لمدة 10 سنوات  (عشر  سنوات) من تاريخ الاستلام الابتدائي.</t>
  </si>
  <si>
    <t xml:space="preserve"> اذا انسحب المقاول من العمل بالمشروع بدون سبب مقبول من الاستشاري يقوم بدفع ما قيمته 10% من قيمة الاعمال المتبقية  لصالح المالك واذا انسحب المالك من المشروع بدون اي سبب مقبول  يقوم بدفع 10 % من قيمة الاعمال المتبقية من المشروع لصالح المقاول وعلى المقاول الذي ترسو عليه المناقصة سداد  رسوم رسو العطاء وارساء المناقصة ونسبتها (3.5%) من قيمة  عقد المقاولة</t>
  </si>
  <si>
    <t>في حالة امتناع المالك عن التوقيع على محضر الاستلام الابتدائي او النهائي سيتم اخطاره بضرورة بيان السبب خلال خمسة عشر يوما من تاريخ الاستلام فان انتهت هذه المهلة دون بيان اسباب امتناعه او ان الاسباب التي ابداها غير مقنعه من وجهة نظر الاستشاري، فانه يجوز للاستشاري استلام المبنى واعتماد الاستلام الابتدائي والدفعة الختامية والاستلام النهائي  للمقاول و يعتبر المبنى في حوزة المالك وتحت مسؤوليته من تاريخ الاستلام.</t>
  </si>
  <si>
    <t xml:space="preserve"> في حالة رغبة المالك في فسخ العقد مع الاستشاري بعد اعتماد المخطط لدى البلدية فعليه دفع 2% من قيمة المشروع للاستشاري كتعويض وضياع فرصة و نظير اتعابه.</t>
  </si>
  <si>
    <t xml:space="preserve"> يلتزم الطرف الثاني دفع نسبة 3.5 % من قيمة عقد المقاولة كاملا مقابل المخططات المعتمدة و المناقصة</t>
  </si>
  <si>
    <t xml:space="preserve"> الطرف الثاني ملزم بتقديم جدول زمني قبل توقيع العقد ويتم اعتماده من الطرف الثالث فقط وفي حال تاخر الطرف عن تنفيذ الاعمال بنسبة 25 %  يحق للاستشاري والمالك فسخ العقد وفقا للنظم والاجراءات المتبعة.</t>
  </si>
  <si>
    <t>يتم تغريم الطرف الثاني 2000 درهم ( للمالك ) في حال تم تركيب  اي مادة او خامة مخالفة للمواصفات المعتمدة وغير مقبولة من الاستشاري .</t>
  </si>
  <si>
    <t>يجب على المالك اختيار المواصفات المتعلقة به تجنبا للتأخير وذلك يتم بالتنسيق مع الاستشاري لكل مرحلة وبند على حدى , في حالة تأخير المالك فان المقاول لا يتحمل أي مسوولية عن التاخير وفي حال تاخر المالك بتوريد المواد المتفق لى ان يقوم بتوريدها يتحمل وحده مسؤولية التاخير .</t>
  </si>
  <si>
    <t>كما أنه على المقاول تحرير شيك ضمان باسم المالك بقيمة الدفعة الاولى يسلم لدى الاستشاري  و يحفظ عند الاستشاري  حتي التسليم الابتدائي للمشاريع الخاصة .</t>
  </si>
  <si>
    <t xml:space="preserve">يحق للمالك  اختيار شركات التشطيب مع اعتبار فرق السعر سواء كان بالزيادة أو بالنقصان وتشمل شركات التشطيب : ( الأبواب الخشبية - الألومينيوم - الحديد الديكوري - البورسلين - الرخام - السيراميك - الأطقم الصحية ) . ويلتزم بتوصيل المواد للموقع ان كان المورد من خارج امارة راس الخيمة </t>
  </si>
  <si>
    <t>اعمال الحفر و الرودبيس (طبقاً لفحص التربة والمخططات المعتمدة) وخلاف ذلك فإن المهندس الاستشاري لن يتم فتح معاملة وذلك يسري على كامل مراحل المشروع .</t>
  </si>
  <si>
    <t>تطبق على المقاول غرامة تأخير عن كل يوم تأخير حسب نظام فيديك  اذا كان هو المتسبب في تأخير العمل بحيث لا تتجاوز الغرامة 10% من قيمة عقد المقاولة</t>
  </si>
  <si>
    <t>في حال توقف العمل لمدة اسبوعين بدون سبب مبرر ولم يتم اخطار المالك والاستشاري يحق للمالك والاستشاري سحب المشروع بعد اخطار المقاول بالسحب</t>
  </si>
  <si>
    <t xml:space="preserve">يقوم الاستشاري بتقديم تقرير مصور عن العمل كل أسبوع  عن كامل تطورات المشروع والملاحظات الفنية والتنبيهات للمرحلة لا يتحمل الاستشاري اي مسوولية في حالة تخاذل المقاول في تنفيذ التعليمات . ولا يتحمل الاستشاري الاشراف عن الاعمال الغير مذكوره في بند التعاقد </t>
  </si>
  <si>
    <t xml:space="preserve">الزامية المقاول بتأمين اجراءات الامن والسلامة للمهندسين والعمال في الموقع على مدار مدة تنفيذ المشروع ,وتامين حمام للعمالة....المقاول هو المسؤول الوحيد على نظافة الموقع و التنسيق مع باقي مقاولي الباطن من طرفه ويتحمل المالك مسؤولية مقاولي الباطن من طرفه سواء مسؤوليه خاصة بالامن والسلامة وايضا مسولية والتامين عليهم ومسؤولية خضوعهم لقانون العمل   </t>
  </si>
  <si>
    <t>على المقاول دراسة الشكل الخارجي 3D المعتمد من قبل المالك ومطابقته مع كامل المخططات وتفادي المشاكل الممكنة ..</t>
  </si>
  <si>
    <t>يمنع خروج بايبات الصرف او بايبات تصريف المطر على الواجهة الطلة على الشارع  وسيتم توفير  حلول بديلة  من قبل الاستشاري  .</t>
  </si>
  <si>
    <t>الاعمال المدنية لسمارت هوم علي المالك ويجب التعاقد مع شركة سمارت قبل تنفيذ الجسور الارضية  .</t>
  </si>
  <si>
    <t>يجب على المقاول البدء بالاعمال على اساس وجود دفعه مقدمه لا تقل عن 15 % من قيمه التعاقد  تدفع للمقاول  من المالك او الجهه المموله ولا يسرى او يستمر التعاقد بدونها.</t>
  </si>
  <si>
    <t>المقاول هو المسؤول الوحيد على هيكل المبني و ضمان الهيكل علي مدة 10 سنة.</t>
  </si>
  <si>
    <t xml:space="preserve">التربة </t>
  </si>
  <si>
    <t>سعر التعاقد لا يتضمن الحفر في التربة الصخرية و لا يتضمن اعمال الشورينغ ان تطلب الامر ولا نزح المياه.</t>
  </si>
  <si>
    <t>عقد الاتفاق     Agreement</t>
  </si>
  <si>
    <t>تم الاتفاق بين كل من</t>
  </si>
  <si>
    <t xml:space="preserve">الطرف الاول </t>
  </si>
  <si>
    <t xml:space="preserve"> و ذلك حسب المتفق عليه والمعتمد وفق للمناقصة التي جرت </t>
  </si>
  <si>
    <t>مكتب 407 أبراج جلفار رأس الخيمة</t>
  </si>
  <si>
    <t xml:space="preserve">كافة مستندات المشروع و جميع متعلقاته متكاملة فيما بينها و تشمل المشروع ككل أي بحال عدم ذكر اي بند بالمواصفات او المخططات وتم ذكره بجدول الكميات او المخططات المعتمدة أو اي مستند اخر غير ذلك , والعكس صحيح على المقاول الالتزام به و العمل على تضمينه بأعمال المشروع اينما ذكر .علي المقاول ارجاع العقد  موقع علي كل صفحة والمواصافات و المخططات وتوقيعه عليها يعتبر انه اطلع علي جميع تفاصيل المشروع </t>
  </si>
  <si>
    <t>يكون المقاول مسؤول مسؤولية كاملة عن اعمال المقاول الباطن من حيث الجودة والتنفيذ واصول الصناعه والضمانات</t>
  </si>
  <si>
    <t xml:space="preserve"> يتعهد الطرف الثاني بالتنسيق بين جميع المقاولين الباطن دون اي استثناء ودون اي احقية في المطالبة باي مبلغ اضافة نظير ذلك.</t>
  </si>
  <si>
    <t xml:space="preserve"> يجوز للطرف الثاني اسناد جزء من الاعمال الى مقاولي الباطن المعتمدين والمسجلين لدى البلدية بموجب موافقة خطية من الاستشاري</t>
  </si>
  <si>
    <t>في حال اسناد المالك بعض الاعمال لمقاولي الباطن يكون عن طريق المقاول الرئيسي.</t>
  </si>
  <si>
    <t>اذا تاخر المقاول في اتمام العمل وتسليمه في المواعيد المحدده لكل مرحلة في الجدول الزمني المعتمد</t>
  </si>
  <si>
    <t>اذا اظهر المقاول بطئا في سير العمل لدرجة يرى الاستشاري منها عدم قدرة الطرف الثاني على اتمام العمل في موعده على ان يقوم الاستشاري بكتابة ذلك خطيا للمقاول.</t>
  </si>
  <si>
    <t xml:space="preserve"> اذا اخل المقاول ببرنامج العمل المحدد بشكل يؤثر على مستوى التنفيذ او الاخلال بالمواصفات المتفق عليها</t>
  </si>
  <si>
    <t>اذا انسحب المقاول عن العمل او تركه او افلس</t>
  </si>
  <si>
    <t>اذا اسند الطرف الثاني العمل لمقاول باطن دون اخطار الاستشاري</t>
  </si>
  <si>
    <t>في حال تاخير الطرف الاول عن سداد اي من مستحقات الطرف الثاني في موعد اقصاه 15 يوم فمن حق الطرف الثاني التوقف عن العمل وذلك بعد اخطار الاستشاري خطيا وتحسب فتره التاخير على المالك لصالح المقاول كمدة اضافية للمشروع.</t>
  </si>
  <si>
    <t>يحق للطرف الثاني الغاء التعاقد في حالة تاخير المالك بسداد الدفعات المستحقة عليه او اخلال المالك بالتزاماته</t>
  </si>
  <si>
    <t xml:space="preserve">فسخ التعاقد  </t>
  </si>
  <si>
    <t>الاثار المترتبة على فسخ العقد</t>
  </si>
  <si>
    <t>حساب غرامة التاخير على الطرف الثاني طبقا للعقد حتى تاريخ ابلاغ المقاول بقرار السحب.</t>
  </si>
  <si>
    <t>يتم تنفيذ الاعمال المتبقية كلها او بعضها على حساب المقاول على ان تطرح الاعمال المتبقية في مناقصة جديدة او يعهد بتنفيذها الى احد المقاولين بطريق الممارسة مع تحميل المقاول النتائج المترتبة عن هذا الاجراء</t>
  </si>
  <si>
    <t xml:space="preserve"> حجز اي دفعات متبقيىة للمقاول وحجز الضمانات البنكية ومحجوزات الصيانة لحين الانتهاء من المشروع (تمويل خاص فقط). في حال تاخر المالك بسداد المبالغ المستحقة عليه اكثر من شهر يحق للطرف الثاني فسخ العقد على ان يتم احتساب الاعمال المنجزه من طرف المقاول واحتساب قيمة باقي الاعمال الغير منجزه وخصمها من قيمة العقد الاساسية مع خصم المبالغ المسددة</t>
  </si>
  <si>
    <t xml:space="preserve">يتم دفع رسوم شهرية مقابل الاشراف (700) درهم بدون الضريبة وذلك يتضمن الزيارات الاسبوعية والمتابعة بشكل عام-في حال تجاوزت مدة انتهاء المشروع على المدة المتفق عليها , يتم دفع رسوم الاشراف من قبل الطرف المتسبب في التأخير 
( المالك او المقاول ) في حال كان الطرفين متسببين في التأخير ف يتم دفع الرسوم المتبقية لأشراف مناصفة بين المالك والمقاول. </t>
  </si>
  <si>
    <t xml:space="preserve"> يحق للإستشاري إيقاف المقاول عن العمل في حالة عدم التقيد بتعليمات الإستشاري ويسري هذا على المقاولين الذين يحضرهم المقاول الرئيسي أو المالك</t>
  </si>
  <si>
    <t>الطرف الثالث غير مسؤول إذا لم ينجز المشروع بالكامل خلال مدة التنفيذ المتعاقد عليها بين الطرف الاول والمقاول.</t>
  </si>
  <si>
    <t>في حال طلب المالك ايقاف الاشراف على المشروع وفسخ العقد بعد انتهاء مدة التنفيذ وقبل ان ينتهي انجاز المشروع بالكامل يجب ان يكون هذا الطلب خطيا قبل شهر على الاقل من انتهاء مدة التنفيذ وبعد موافقة الطرف الثالث فانه يحق للاستشاري تحصيل اتعاب اشراف ثلاثة اشهر اضافية على مدة العقد حسب ما هو مذكور في المادة السادسة عشر من هذا العقد وذلك كتعويض عن الضرر الذي يلحق بالاستشاري نتيجة فسخ العقد واخلاء الطرف.</t>
  </si>
  <si>
    <t>في حال طلب المالك إيقاف الاشراف خلال مدة التنفيذ دون مبرر فانه من حق الاستشاري تحصيل اتعابه كاملة حسب ما هو مذكور في هذا العقد قبل اخلاء الطرف وانهاء مهمة الاستشاري وبشرط الا يترتب على هذا الطلب اي ضرر على الطرف الثاني.</t>
  </si>
  <si>
    <t>الاستشاري غير ملزم بالاشراف على أي أعمال خارج التصميم المعماري والإنشائي (التكيف الديكور - المسابح -المصاعد- الحديقة).</t>
  </si>
  <si>
    <t>الطرف الثاني ملزم بتقديم تقرير شهري عبروسيلة التواصل المتفق عليها عن سير الاعمال في الموقع .</t>
  </si>
  <si>
    <t>الدفعات الخاصة تتم عن طريق الاستشاري فقط وفي حال تم دفع المالك الدفعة مباشرة للمقاول وبدون علم الاستشاري فإن المالك يتحمل مسؤوليته بذلك .</t>
  </si>
  <si>
    <t>لا يتم اعتماد الدفعه الختامية وصرفها للمقاول الا بعد استيفاء الاتي:</t>
  </si>
  <si>
    <t>رخصة البناء الاصلية.</t>
  </si>
  <si>
    <t xml:space="preserve"> مفاتيح المبنى الداخلية والخارجية.</t>
  </si>
  <si>
    <t>جدول الأحمال الخاص بتوصيل الكهرباء والماء</t>
  </si>
  <si>
    <t>عدم ممانعه من البلدية بتوصيل الكهرباء والماء</t>
  </si>
  <si>
    <t xml:space="preserve"> خطاب ضمان الطبقات العازلة لمدة 10 سنوات</t>
  </si>
  <si>
    <t>خطاب ضمان اعمال الدهانات لمدة 3 سنوات</t>
  </si>
  <si>
    <t>خطاب ضمان خزانات المياه لمدة 3 سنوات</t>
  </si>
  <si>
    <t>خطاب ضمان الاجهزة (سخانات + مراوح شفط + المضخات)  (اذا كانت من ضمن الأعمال المشمولة بعقده)</t>
  </si>
  <si>
    <t>يلتزم كل الأطراف المساهمون في هذا المشروع  بمتطلبات المرسوم بقانون اتحادي رقم (08) لسنة 2018 .ولائحته التنفيذية المعلنة و اللذان ينظمان ضريبة القيمة المضافة        ( VAT ) و تطبيقها في دولة الامارات حيث تحتسب نسبة 5% يلتزم المالك بسداد هذة النسبه للمقاول والاستشاري مع كل دفعة مستحقة .</t>
  </si>
  <si>
    <t>مدة المشروع</t>
  </si>
  <si>
    <t xml:space="preserve"> من تاريخ أمر المباشرة او من تاريخ اصدارشهادة منسوب الحفر ايهما ابعد   </t>
  </si>
  <si>
    <t>كافة الرسوم الخاصة بتحليل العينات وفحصها واختبارها تحتسب جميعها على الطرف الثاني ولا يحق له طلب اي زيادة في الاسعار.</t>
  </si>
  <si>
    <t>يحق للاستشاري طلب فحص او تحليل اي عينه لكل مرحلة على حدى من مراحل العناصر وتقع التكلفة على عاتق الطرف الثاني دون طلب اي زيادة في الاسعار.</t>
  </si>
  <si>
    <t>السخان المركزي LINE 3 الخط الراجع  من ضمن العقد الحالي وليس خارج العقد و طريقة التمديد حسب تعليمات الاستشاري</t>
  </si>
  <si>
    <t>لايسمح بتغطية أي عمل/مادة قبل تدقيقها وفحصها من الاستشاري وموافقته عليها، ويتحمل المقاول مسؤولية وتكاليف توفير الإمكانات لفحص وقياس أي عمل من الأعمال قبل تغطيته.</t>
  </si>
  <si>
    <t xml:space="preserve"> الاستشاري</t>
  </si>
  <si>
    <t>توقيع وختم المقاول</t>
  </si>
  <si>
    <t>توقيع وختم المالك</t>
  </si>
  <si>
    <t xml:space="preserve">الطرف الثاني </t>
  </si>
  <si>
    <t xml:space="preserve">الطرف الثالث </t>
  </si>
  <si>
    <t xml:space="preserve">بإشرافنا نحن </t>
  </si>
  <si>
    <t xml:space="preserve"> سافانا ديزاين للإستشارات الهندسية والتصميم الداخلي- رأس الخيمة </t>
  </si>
  <si>
    <t>(السادة الملاك)</t>
  </si>
  <si>
    <t>( المقاول )</t>
  </si>
  <si>
    <t>(  الاستشاري)</t>
  </si>
  <si>
    <t>المشروع</t>
  </si>
  <si>
    <t>توقيع وختم الملاك</t>
  </si>
  <si>
    <t xml:space="preserve">بنود العقد </t>
  </si>
  <si>
    <t>يقوم الطرف الثاني بتنفيذ وانشاء وانجاز وصيانة المشروع المذكور اعلاه  لقاء مبلغ وقدره</t>
  </si>
  <si>
    <t>........................اماراتي فقط بدون الضريبة</t>
  </si>
  <si>
    <t>يحق للمهندس الاستشاري فسخ العقد في الحالات</t>
  </si>
  <si>
    <t>PROJECT INFORMATION</t>
  </si>
  <si>
    <t>OWNER:</t>
  </si>
  <si>
    <t>وصــــف المـــــــــشروع:</t>
  </si>
  <si>
    <t>مساحة البناء (M²):</t>
  </si>
  <si>
    <t>الحي:</t>
  </si>
  <si>
    <t>District:</t>
  </si>
  <si>
    <t xml:space="preserve">المدة : </t>
  </si>
  <si>
    <t>Duration</t>
  </si>
  <si>
    <t>تكلفة المشروع  -  PROJECT COST</t>
  </si>
  <si>
    <t>ITEM</t>
  </si>
  <si>
    <t>الوحدة
UNIT</t>
  </si>
  <si>
    <t>الكمية
QTY.</t>
  </si>
  <si>
    <t>السعر
UNIT PRICE</t>
  </si>
  <si>
    <t>الاجمالي
AMOUNT</t>
  </si>
  <si>
    <t>ثمن الأرض</t>
  </si>
  <si>
    <t>Plot Price</t>
  </si>
  <si>
    <t>رسوم التسجيل</t>
  </si>
  <si>
    <t>Registration Fees</t>
  </si>
  <si>
    <t>رسوم التصميم</t>
  </si>
  <si>
    <t>Design Fee</t>
  </si>
  <si>
    <t>عقد المقاولة</t>
  </si>
  <si>
    <t>Contracting amount</t>
  </si>
  <si>
    <t>Ft²</t>
  </si>
  <si>
    <t>رسوم الإشراف</t>
  </si>
  <si>
    <t>Supervision fees</t>
  </si>
  <si>
    <t>الديكور</t>
  </si>
  <si>
    <t>Decoration</t>
  </si>
  <si>
    <t>التكييف</t>
  </si>
  <si>
    <t>Air condition</t>
  </si>
  <si>
    <t>التسويق</t>
  </si>
  <si>
    <t>Marketing</t>
  </si>
  <si>
    <t xml:space="preserve">اجمالي كلفة المشروع  -  TOTAL PROJECT COST </t>
  </si>
  <si>
    <t>العائد السنوي المتوقع من الإيجار - Expected Annual Rental Return</t>
  </si>
  <si>
    <t>SPACE</t>
  </si>
  <si>
    <t>العدد
NO.</t>
  </si>
  <si>
    <t>العائد السنوي لكل وحدة
Annual Return per Unit</t>
  </si>
  <si>
    <t>العائد السنوي
Annual Return</t>
  </si>
  <si>
    <t>مواقف</t>
  </si>
  <si>
    <t>Parking</t>
  </si>
  <si>
    <t>محلات</t>
  </si>
  <si>
    <t>Shop</t>
  </si>
  <si>
    <t>(ستوديو)</t>
  </si>
  <si>
    <t>(Studio)</t>
  </si>
  <si>
    <t>شقة (غرفة وصالة)</t>
  </si>
  <si>
    <t>Flat (1Room and Hall)</t>
  </si>
  <si>
    <t>شقة (2غرفة وصالة)</t>
  </si>
  <si>
    <t>Flat (2Room and Hall)</t>
  </si>
  <si>
    <t>شقة (3غرفة وصالة)</t>
  </si>
  <si>
    <t>Flat (3Room and Hall)</t>
  </si>
  <si>
    <t>اجمالي العائد السنوي المتوقع  -Total Expected Annual Return</t>
  </si>
  <si>
    <t>بناء على التوقعات في الدراسة للمشروع المذكور بياناته اعلاه ستكون فترة استرداد رأس المال خلال:</t>
  </si>
  <si>
    <t>تمت دراسة الجدوى الاقتصادية بناء على طلب المالك وتفضلو بقبول فائق الاحترام والتقدير...</t>
  </si>
  <si>
    <t>The economic feasibility study was carried out at the request of the owner, yours</t>
  </si>
  <si>
    <t xml:space="preserve"> sincerely...</t>
  </si>
  <si>
    <t>مكتب م.ا.ن للاستشارات الهندسية</t>
  </si>
  <si>
    <t>M.A.N ENGINEERING CONSUTLANT</t>
  </si>
  <si>
    <t>month</t>
  </si>
  <si>
    <t>year</t>
  </si>
  <si>
    <t>M.l</t>
  </si>
  <si>
    <t>Month</t>
  </si>
  <si>
    <t>Years</t>
  </si>
  <si>
    <t>Cash Flow (Year)</t>
  </si>
  <si>
    <t>cash flow</t>
  </si>
  <si>
    <t>cash flow(cum)</t>
  </si>
  <si>
    <t>V.R</t>
  </si>
  <si>
    <t>M²</t>
  </si>
  <si>
    <t>Year Rent</t>
  </si>
  <si>
    <t>Inflation</t>
  </si>
  <si>
    <t xml:space="preserve">Bulding area </t>
  </si>
  <si>
    <t>PROJECT DES</t>
  </si>
  <si>
    <t>….............................</t>
  </si>
  <si>
    <t>اذا تاخر المقاول عن بدء الاعمال بعد تسليم الموقع</t>
  </si>
  <si>
    <t>يحق للطرف الثاني  (الاستشاري) نشر صور وفيديوات للمشروع</t>
  </si>
  <si>
    <t>يحق للمالك سحب بنود التشطيب  من المناقصة بشرط ألا تزيد قيمة المواد المسحوبة عن 10 % من قيمة العقد الاجمالية ، و في حال زادت قيمة الأعمال المسحوبة عن 10 % يحق للمقاول في هذه الحالة المطالبة بنسبة 10 % ربح من البنود المسحوبة الزائدة عن نسبة 10 % المسموح سحبها للمالك .و في حاله السحب يكون المالك هو المسوؤل عن هذه البنود و عن تنفيذها وضمانها مستقبلا و اذا تآخر المالك في تنفيذ هذه البنود تحسب مده التاخير كمده اضافيه علي العقد ويقوم بدفع قيمه الاشراف للاستشاري حسب ما هو متفق عليه.البنود المسحوبة من المالك لاتاثر في نسبة الاستشاري الاولي .</t>
  </si>
  <si>
    <r>
      <t>اذا اظهر المقاول بطئا في سير العمل لدرجة يرى الاستشاري منها عدم قدرة الطرف الثاني على اتمام العمل في موعده على ان يقوم الاستشاري</t>
    </r>
    <r>
      <rPr>
        <sz val="16"/>
        <rFont val="Calibri"/>
        <family val="2"/>
        <scheme val="minor"/>
      </rPr>
      <t xml:space="preserve"> بتنبيه</t>
    </r>
    <r>
      <rPr>
        <sz val="16"/>
        <color theme="1"/>
        <rFont val="Calibri"/>
        <family val="2"/>
        <scheme val="minor"/>
      </rPr>
      <t xml:space="preserve"> المقاول خطيا .</t>
    </r>
  </si>
  <si>
    <t>في حال تاخير الطرف الاول عن سداد اي من مستحقات الطرف الثاني في موعد اقصاه  30 يوم فمن حق الطرف الثاني التوقف عن العمل وذلك بعد اخطار الاستشاري خطيا وتحسب فتره التاخير على المالك لصالح المقاول كمدة اضافية للمشروع.</t>
  </si>
  <si>
    <r>
      <t>يحق للطرف الثاني الغاء التعاقد في حالة تاخير المالك</t>
    </r>
    <r>
      <rPr>
        <sz val="16"/>
        <rFont val="Calibri"/>
        <family val="2"/>
        <scheme val="minor"/>
      </rPr>
      <t xml:space="preserve"> باختيار التشطيبات مما يعود بالضرر علي المقاول </t>
    </r>
  </si>
  <si>
    <t xml:space="preserve"> حجز اي دفعات متبقيىة للمقاول وحجز الضمانات البنكية ومحجوزات الصيانة لحين الانتهاء من المشروع (تمويل خاص فقط). </t>
  </si>
  <si>
    <t xml:space="preserve">يتم دفع رسوم شهرية مقابل الاشراف (700) درهم بدون الضريبة وذلك يتضمن الزيارات الاسبوعية والمتابعة بشكل عام في حال تجاوزت مدة انتهاء المشروع على المدة المتفق عليها , يتم دفع رسوم الاشراف من قبل الطرف المتسبب في التأخير 
( المالك او المقاول ) في حال كان الطرفين متسببين في التأخير ف يتم دفع الرسوم المتبقية لأشراف مناصفة بين المالك والمقاول. </t>
  </si>
  <si>
    <t>بعد انتهاء فترة ضمان الصيانة المحددة في العقد, يصدر الاستشاري شهادة الاستلام النهائي بعد معاينة المشروع شريطة ان يكون المقاول قد قام بكل ما يترتب عليه من التزامات خلال فترة الصيانة حيث لا يوجد اي عيوب في المشروع تمنع من اصدار هذه الشهادة من اجل صرف محجوز الضمان وقدره (5%) من قيمة العقد الاجمالية .ويلتزم المقاول بدفع مبلغ 2500 درهم كاتعاب للاستشاري نظير ذلك.</t>
  </si>
  <si>
    <t xml:space="preserve">اذا انسحب المقاول من العمل بالمشروع بدون سبب مقبول من الاستشاري يقوم بدفع ما قيمته 10% من العقد لصالح المالك ودفع رسوم رسو العطاء وارساء المناقصة ونسبتها (4%) من قيمة اجمالي عقد المقاولة كاملا. </t>
  </si>
  <si>
    <t>يلتزم الطرف الثاني دفع نسبة من قيمة عقد المقاولة كاملا مقابل المخططات المعتمدة و المناقصة كذلك الامر عن أي اعمال اضافية التي تضاف الى العقد لاحقا .</t>
  </si>
  <si>
    <t>الطرف الثاني ملزم بتقديم جدول زمني قبل توقيع العقد ويتم اعتماده من الطرف الثالث فقط ويتم تطبيق غرامة 2000 درهم للمالك ) في حال تأخر المقاول  عن انجاز كل مرحلة على حدى في الجدول الزمني و دون سبب مقنع للتاخير.</t>
  </si>
  <si>
    <t>الطرف الثاني ملزم بتقديم تقرير شهري كتابي عن سير الاعمال في الموقع ويتم تغريمه درهم500 بحالة عدم الالتزام يدفعها للمالك او متابعة و تقرير يومي عن طريق مجموعة الواتساب الخاصة بالمشروع.</t>
  </si>
  <si>
    <t>على المقاول تحرير شيك ضمان باسم المالك بقيمة الدفعة الاولى يسلم لدى الاستشاري  و يحفظ عند الاستشاري  حتي التسليم الابتدائي .</t>
  </si>
  <si>
    <t xml:space="preserve"> من تاريخ أمر المباشرة او من تاريخ اصدارشهادة منسوب الحفر   </t>
  </si>
  <si>
    <t xml:space="preserve">على المقاول تقديم مخططات تنفيذية كاملة لكافة أعمال الكهروميكانيك او مد الااستشاري بجميع الملاحظات  بما يتوافق مع متطلبات الدوائر والجهات المختصة لضمان موافقتها على الأعمال قبل البدء في التنفيذ و الا سيتحمل المقاول تبعات التغيير والتاجيل  في الموقع </t>
  </si>
  <si>
    <t>ويكون التسعير على مساحات الصبيات المنفذة المعتمدة من الاستشاري  .</t>
  </si>
  <si>
    <r>
      <t>يحق للمالك  اختيار شركات التشطيب مع اعتبار فرق السعر سواء كان بالزيادة أو بالنقصان وتشمل شركات التشطيب : ( الأبواب الخشبية - الألومينيوم - الحديد الديكوري - البورسلين - الرخام - السيراميك - الأطقم الصحية ) .</t>
    </r>
    <r>
      <rPr>
        <sz val="16"/>
        <color rgb="FFFF0000"/>
        <rFont val="Calibri"/>
        <family val="2"/>
        <scheme val="minor"/>
      </rPr>
      <t xml:space="preserve"> </t>
    </r>
  </si>
  <si>
    <t>في حالة قيام المالك أو المقاول بالتقدم بطلب للاستشاري للإجراء تعديلات على التصميم كلياً  يقوم الطرف المتسبب في التعديل بسداد رسوم للاستشاري تقدر ب 2000 درهم للتعديل ويشمل التعديل في المخططات المعماري والانشائية والمناظير والخدمات بأنواعها كالصرف والكهرباء والمياة والاتصالات وخلافه وفي حال كان التعديل بسيط ولا يؤثر على باقي المخططات يتم سداد رسوم 300 درهم للأستشاري ولا يسري هذا في حاله وجود تناقض بين المخططات او بينها وبين المنظور  ولا بد من تعديلها لتتطابق المخططات .</t>
  </si>
  <si>
    <t>في حال وجود اختلاف فيما بين البنود  و المخطاطات بما يتعلق بمستندات المشروع يكون القرار الفني و تفسير الاختلاف للاستشاري دون اعتراض الطرفين .</t>
  </si>
  <si>
    <t xml:space="preserve">لن يتم فتح اي معاملة في البلدية الا بعد استفاء الشروط والمواصفات الفنية واعتماد الاستشاري </t>
  </si>
  <si>
    <t xml:space="preserve">الزامية المقاول بتأمين اجراءات الامن والسلامة للمهندسين والعمال في الموقع على مدار مدة تنفيذ المشروع ,وتامين حمام للعمالة....المقاول هو المسؤول الوحيد على نظافة الموقع و التنسيق مع باقي مقاولي الباطن من طرفه ويتحمل المالك مسؤولية مقاولي الباطن من طرفه سواء مسؤوليه خاصة بالامن والسلامة  والتامين عليهم ومسؤولية خضوعهم لقانون العمل   </t>
  </si>
  <si>
    <t>على المقاول توفير الحمايه للمواد المورده للمشروع والخاصه بالبنود الملزم بتنفيذها فقط والا ليس له الحق لاحقا في مطالبه المالك بآي تعويض عن السرقه او التلف لهذه المواد .</t>
  </si>
  <si>
    <t>علي المقاول تركيب كامرا طاقة شمسية و علي المالك الشريحة.</t>
  </si>
  <si>
    <t>تنتهي مسوليته المقاولة لهذا البند 55  بعد استخراج شهادة الانجاز</t>
  </si>
  <si>
    <t>منع خروج بايبات الصرف او بايبات تصريف المطر على الواجهة الخارجية للفيلا وسيتم توفير  حلول بديلة  من قبل الاستشاري و علي المقاول تنفيذها بدون زيادة بالسعر .</t>
  </si>
  <si>
    <t>يحق للمالك سحب بنود التشطيب  من المناقصة بشرط ألا تزيد قيمة المواد المسحوبة عن 10 % من قيمة العقد الاجمالية ، و في حال زادت قيمة الأعمال المسحوبة عن 10 % يحق للمقاول في هذه الحالة المطالبة بنسبة 10 % ربح من البنود المسحوبة الزائدة عن نسبة 10 % المسموح سحبها للمالك .و في حاله السحب يكون المالك هو المسوؤل عن هذه البنود و عن تنفيذها وضمانها مستقبلا و اذا تآخر المالك في تنفيذ هذه البنود تحسب مده التاخير كمده اضافيه علي العقد ويقوم بدفع قيمه الاشراف للاستشاري حسب ما هو متفق عليه البنود المسحوبة من المالك لاتاثر في نسبة الاستشاري الاولي .</t>
  </si>
  <si>
    <t>يجب على المقاول البدء بالاعمال على اساس وجود دفعه مقدمه لا تقل عن 15 % من قيمه التعاقد         ( بدون ضمانات بنكيه)  تدفع للمقاول  من المالك او الجهه المموله ولا يسرى او يستمر التعاقد بدونها.</t>
  </si>
  <si>
    <t>المقاول هو المسؤول الوحيد على هيكل المبني و ضمان الهيكل على مدة 30 سنة.</t>
  </si>
  <si>
    <t>التدقيق من قبل الاستشاري</t>
  </si>
  <si>
    <t>لايسمح بتغطية أي عمل او مادة قبل تدقيقها وفحصها من الاستشاري وموافقته عليها، ويتحمل المقاول مسؤولية وتكاليف توفير الإمكانات لفحص وقياس أي عمل من الأعمال قبل تغطيته.</t>
  </si>
  <si>
    <t>لا يتضمن الترفيع او التنزيل من منسوب الارض ولا يتضمن دفان المحيط بالفيلا وخارج القسيمة</t>
  </si>
  <si>
    <t>هاندريل الدرج الزجاج و الدابل هايت ان وجد ارتفاع 1.70</t>
  </si>
  <si>
    <t>تنفيذ طبقين معجون خارجي للكورنيش مع صبغ باللون الاسود حسب 3د ان وجد</t>
  </si>
  <si>
    <t>بتاريخ</t>
  </si>
  <si>
    <t xml:space="preserve">تجهيز الموقع السور المؤقت </t>
  </si>
  <si>
    <t>مقطوغ</t>
  </si>
  <si>
    <t>-</t>
  </si>
  <si>
    <t xml:space="preserve">اللوحة الخارجية (بيانات المشروع)   </t>
  </si>
  <si>
    <t>B3</t>
  </si>
  <si>
    <t>إزالة المباني القديمة (ان وجدت)</t>
  </si>
  <si>
    <t>B4</t>
  </si>
  <si>
    <t>الخدمات المؤقته (كهرباء , ماء , الخ)</t>
  </si>
  <si>
    <t>B5</t>
  </si>
  <si>
    <t>اعمال فحص التربة (حسب المواصفات)</t>
  </si>
  <si>
    <t>B6</t>
  </si>
  <si>
    <t xml:space="preserve">الاختبارات واعتماد المواد حسب المواصفات </t>
  </si>
  <si>
    <t>B7</t>
  </si>
  <si>
    <t xml:space="preserve">المخططات التنفيذية لاعمال الخدمات </t>
  </si>
  <si>
    <t>B8</t>
  </si>
  <si>
    <t xml:space="preserve">المخططات الواقعية بعد التنفيذ </t>
  </si>
  <si>
    <t>B9</t>
  </si>
  <si>
    <t xml:space="preserve">تنسيق و تنظيف الموقع بعد نهاية العمل </t>
  </si>
  <si>
    <t>أعمال خرسانة عادية للفيلا و الدرج الخارجي و الرامب</t>
  </si>
  <si>
    <t>أعمال خرسانة مسلحة للفيلا و الدرج الخارجي</t>
  </si>
  <si>
    <t>أعمال الجسور الأرضية السفلية للفيلا</t>
  </si>
  <si>
    <t xml:space="preserve">أعمال خرسانة مسلحة للأعمدة </t>
  </si>
  <si>
    <t xml:space="preserve">أعمال خرسانة مسلحة للجسور و الكمرات </t>
  </si>
  <si>
    <t xml:space="preserve">أعمال خرسانة الأعتاب والأقواس ولنتل و الديكورات و الأبواب و اعتاب تركيب الزجاج و الهاندريل </t>
  </si>
  <si>
    <t>مقطوع</t>
  </si>
  <si>
    <t xml:space="preserve">خرسانة لقواعد الخزانات و التكييف </t>
  </si>
  <si>
    <t>(F) أعمال الطبقات العازلة</t>
  </si>
  <si>
    <t>الاساسات</t>
  </si>
  <si>
    <t>الحمامات و التواليتات</t>
  </si>
  <si>
    <t>نعلات الحمامات و التواليتات و المطابخ</t>
  </si>
  <si>
    <t>الاسطح</t>
  </si>
  <si>
    <t>نعلات عند حواف الاسطح</t>
  </si>
  <si>
    <t xml:space="preserve">(G) اعمال التشطيبات </t>
  </si>
  <si>
    <t>جميع ارضيات الفيلا سيراميك</t>
  </si>
  <si>
    <t xml:space="preserve">ارضيات رخام لبسطات الدرج الداخلي </t>
  </si>
  <si>
    <t>درجات قائمة و نايمة رخام للدرج الداخلي</t>
  </si>
  <si>
    <t xml:space="preserve">البراطيش </t>
  </si>
  <si>
    <t xml:space="preserve">نعلات جميع ارضيات الفيلا </t>
  </si>
  <si>
    <t xml:space="preserve">نعلات الادراج الداخلية للرخام </t>
  </si>
  <si>
    <t>نعلات الادراج الخارجية غرانيت</t>
  </si>
  <si>
    <t>J8</t>
  </si>
  <si>
    <t>بلاستر داخلي للجدران</t>
  </si>
  <si>
    <t>J9</t>
  </si>
  <si>
    <t xml:space="preserve">صبغ الجدران الداخلية </t>
  </si>
  <si>
    <t>J10</t>
  </si>
  <si>
    <t>سيراميك للحمامات و المطابخ و المغاسل</t>
  </si>
  <si>
    <t>J11</t>
  </si>
  <si>
    <t>بلاستر الاسقف برايمر+ صبغ</t>
  </si>
  <si>
    <t>J12</t>
  </si>
  <si>
    <t xml:space="preserve">الاسقف المستعارة جبس بورد لتغطية دكتات التكييف </t>
  </si>
  <si>
    <t>J13</t>
  </si>
  <si>
    <t>واجهات الفيلا الخارجية [المحارة و البلاستر] مع صبغ</t>
  </si>
  <si>
    <t>(G) اعمال التشطيبات الداخلية</t>
  </si>
  <si>
    <t xml:space="preserve">(H) الأعمال الصحية </t>
  </si>
  <si>
    <t>الانابيب و قطع التوصيل الخارجية</t>
  </si>
  <si>
    <t>الانابيب و قطع التوصيل الداخلية</t>
  </si>
  <si>
    <t xml:space="preserve">الخلاطات و اكسسوارات الحمامات و التواليتات </t>
  </si>
  <si>
    <t xml:space="preserve">المضخات </t>
  </si>
  <si>
    <t>خزانات المياه العلوية</t>
  </si>
  <si>
    <t>رسوم توصيل الخدمه ( المياه )</t>
  </si>
  <si>
    <t>الانابيب ( المواسير ) والقطع الخاصه - خارجى</t>
  </si>
  <si>
    <t>الانابيب ( المواسير ) والقطع الخاصه - داخلى</t>
  </si>
  <si>
    <t>L9</t>
  </si>
  <si>
    <t>جميع اطقم حمامات غرف النوم وغرفه الطعام</t>
  </si>
  <si>
    <t>L10</t>
  </si>
  <si>
    <t xml:space="preserve">الجلى تراب والمنهولات </t>
  </si>
  <si>
    <t>L11</t>
  </si>
  <si>
    <t>رسوم توصيل الخدمه ( الصرف )</t>
  </si>
  <si>
    <t>(I) الأعمال الكهربائية</t>
  </si>
  <si>
    <t>المواسير</t>
  </si>
  <si>
    <t xml:space="preserve">الاسلاك </t>
  </si>
  <si>
    <t xml:space="preserve">علب المفاتيح والخارج </t>
  </si>
  <si>
    <t>المفاتيح</t>
  </si>
  <si>
    <t>N5</t>
  </si>
  <si>
    <t>سوكتات</t>
  </si>
  <si>
    <t>N6</t>
  </si>
  <si>
    <t xml:space="preserve">لوحات التوزيع الكهربائيه </t>
  </si>
  <si>
    <t>N7</t>
  </si>
  <si>
    <t>N8</t>
  </si>
  <si>
    <t>معلقات الاناره للسور</t>
  </si>
  <si>
    <t>N9</t>
  </si>
  <si>
    <t>معلقات الاناره للمطابخ والحمامات والمغاسل</t>
  </si>
  <si>
    <t>N10</t>
  </si>
  <si>
    <t>معلقات االاناره الخارجيه للفيلا والسور</t>
  </si>
  <si>
    <t>N11</t>
  </si>
  <si>
    <t>معقلات الاناره الداخليه ( نجف , ثريات )</t>
  </si>
  <si>
    <t>N12</t>
  </si>
  <si>
    <t xml:space="preserve">سخانات الفيلا جميع الحمامات 6 جالون والمطابخ 8 جالوزن </t>
  </si>
  <si>
    <t>N13</t>
  </si>
  <si>
    <t>انتركوم</t>
  </si>
  <si>
    <t>N14</t>
  </si>
  <si>
    <t>الجرس</t>
  </si>
  <si>
    <t>N15</t>
  </si>
  <si>
    <t>نظام اطفاء الحريق</t>
  </si>
  <si>
    <t>N16</t>
  </si>
  <si>
    <t>الايزوليتير</t>
  </si>
  <si>
    <t>N17</t>
  </si>
  <si>
    <t>الكاميرات</t>
  </si>
  <si>
    <t>N18</t>
  </si>
  <si>
    <t xml:space="preserve">رسوم توصيل الكهرباء بما فيها العدادات </t>
  </si>
  <si>
    <t>N19</t>
  </si>
  <si>
    <t xml:space="preserve">اجهزه تقويه الوا فاى </t>
  </si>
  <si>
    <t>N20</t>
  </si>
  <si>
    <t>انظمه الصوت</t>
  </si>
  <si>
    <t>N21</t>
  </si>
  <si>
    <t xml:space="preserve">رسوم توصيل التلفونات والاتصالات </t>
  </si>
  <si>
    <t>(I)  إجمالي سعر الأعمال الكهربائية</t>
  </si>
  <si>
    <t>(J) أعمال الألمنيوم والزجاج والهاندريل</t>
  </si>
  <si>
    <t>(K) أعمال الأبواب الخشبية</t>
  </si>
  <si>
    <t>(K)  إجمالي سعر أعمال الأبواب الخشبية</t>
  </si>
  <si>
    <t>مركزي مع سخان واحد  200L MILANO</t>
  </si>
  <si>
    <t>تركيب تحت الاسقف</t>
  </si>
  <si>
    <t>PANASONIC</t>
  </si>
  <si>
    <t>تركيب بايبات ساوند سيستم</t>
  </si>
  <si>
    <t>PIX PIBE</t>
  </si>
  <si>
    <t>m2</t>
  </si>
  <si>
    <t>DORMAN SWITSH</t>
  </si>
  <si>
    <t>CURTIN WALL</t>
  </si>
  <si>
    <t xml:space="preserve"> سعرتوريد الالمنيوم و الزجاج</t>
  </si>
  <si>
    <t>ارتفاع لسقف الأرضي</t>
  </si>
  <si>
    <t>نقاط اضاءة بالواجهات</t>
  </si>
  <si>
    <t xml:space="preserve"> تركيب تمديدات التغذية </t>
  </si>
  <si>
    <t>تحت الاسقف</t>
  </si>
  <si>
    <t>نقاط كهرباء لشبابيك الصالة</t>
  </si>
  <si>
    <t>2 مع ازوليتر</t>
  </si>
  <si>
    <t>مع تيوترال</t>
  </si>
  <si>
    <t>توريد اكساءات الواجهات</t>
  </si>
  <si>
    <t>ثانيا : اعمال الالكتروميكانيكال</t>
  </si>
  <si>
    <t xml:space="preserve">  إجمالي سعر  اعمال توريد الالكتروميكانيكال</t>
  </si>
  <si>
    <t>تركيب اكساءات الارضيات و الجدران</t>
  </si>
  <si>
    <t xml:space="preserve"> أعمال الألمنيوم والزجاج والهاندريل</t>
  </si>
  <si>
    <t>اجمالي أعمال الوجهات</t>
  </si>
  <si>
    <t>اجمالي  أعمال السور</t>
  </si>
  <si>
    <t>اجمالي الاعمال الهيكل</t>
  </si>
  <si>
    <t>اعمال MEP حتي التسليم</t>
  </si>
  <si>
    <t xml:space="preserve">عزل أرضية الحمامات   (اسمنتي)  </t>
  </si>
  <si>
    <t>عزل أرضية البلكونات   (اسمنتي)</t>
  </si>
  <si>
    <t>G4</t>
  </si>
  <si>
    <t>Q</t>
  </si>
  <si>
    <t>اعمال فوق منسوب السور بما يشمل
 (الخرسانة-اعمال الطابوق -اعمال بلاستر)</t>
  </si>
  <si>
    <t xml:space="preserve"> أعمال السور الخارجي للفيلا</t>
  </si>
  <si>
    <t>A</t>
  </si>
  <si>
    <t xml:space="preserve"> أعمال تحت منسوب الأرض</t>
  </si>
  <si>
    <t>B</t>
  </si>
  <si>
    <t>C</t>
  </si>
  <si>
    <t xml:space="preserve"> أعمال فوق منسوب الأرض</t>
  </si>
  <si>
    <t xml:space="preserve"> أعمال الطابوق</t>
  </si>
  <si>
    <t xml:space="preserve"> أعمال البلاستر</t>
  </si>
  <si>
    <t xml:space="preserve"> أعمال الطبقات العازلة</t>
  </si>
  <si>
    <t>D</t>
  </si>
  <si>
    <t>E</t>
  </si>
  <si>
    <t>F</t>
  </si>
  <si>
    <t>G</t>
  </si>
  <si>
    <t>H</t>
  </si>
  <si>
    <t>I</t>
  </si>
  <si>
    <t>J</t>
  </si>
  <si>
    <t>K</t>
  </si>
  <si>
    <t>L</t>
  </si>
  <si>
    <t>M</t>
  </si>
  <si>
    <t>N</t>
  </si>
  <si>
    <t>O</t>
  </si>
  <si>
    <t>P</t>
  </si>
  <si>
    <t>I1</t>
  </si>
  <si>
    <t>I2</t>
  </si>
  <si>
    <t>I3</t>
  </si>
  <si>
    <t>I4</t>
  </si>
  <si>
    <t>I5</t>
  </si>
  <si>
    <t>I6</t>
  </si>
  <si>
    <t>I7</t>
  </si>
  <si>
    <t>A3</t>
  </si>
  <si>
    <t xml:space="preserve"> إجمالي سعر توريد اكساءات الارضيات و الجدران</t>
  </si>
  <si>
    <t xml:space="preserve"> أعمال المياه الجوفية و إحلال التربة  وتجهز الموقع</t>
  </si>
  <si>
    <t>رابعا : أعمال الوجهات</t>
  </si>
  <si>
    <t>خامسا: أعمال السور</t>
  </si>
  <si>
    <t>B10</t>
  </si>
  <si>
    <t>B11</t>
  </si>
  <si>
    <t>B12</t>
  </si>
  <si>
    <t>B13</t>
  </si>
  <si>
    <t>B14</t>
  </si>
  <si>
    <t>B15</t>
  </si>
  <si>
    <t>B16</t>
  </si>
  <si>
    <t>G5</t>
  </si>
  <si>
    <t>H6</t>
  </si>
  <si>
    <t>H7</t>
  </si>
  <si>
    <t>H8</t>
  </si>
  <si>
    <t>H9</t>
  </si>
  <si>
    <t>H10</t>
  </si>
  <si>
    <t>H11</t>
  </si>
  <si>
    <t>K3</t>
  </si>
  <si>
    <t>K4</t>
  </si>
  <si>
    <t>M5</t>
  </si>
  <si>
    <t>M6</t>
  </si>
  <si>
    <t>P5</t>
  </si>
  <si>
    <t>P6</t>
  </si>
  <si>
    <t>P7</t>
  </si>
  <si>
    <t>P8</t>
  </si>
  <si>
    <t>P9</t>
  </si>
  <si>
    <t xml:space="preserve">  إجمالي توريد أعمال الأبواب الخشبية</t>
  </si>
  <si>
    <t xml:space="preserve">  إجمالي توريد سويتشات و سوكت</t>
  </si>
  <si>
    <t>H12</t>
  </si>
  <si>
    <t xml:space="preserve"> توريد الأطقم الصحية</t>
  </si>
  <si>
    <t>ثالثا :  توريد التشطيبات</t>
  </si>
  <si>
    <t>اجمالى سعر  المشروع بدون ضريبة</t>
  </si>
  <si>
    <t>سعر الهيكل مع الكتروميكانيكال</t>
  </si>
  <si>
    <t>سعر الفوت  بدون تشطيبات</t>
  </si>
  <si>
    <t>سعر الفوت  مع تشطيبات</t>
  </si>
  <si>
    <t>ملخص البنود</t>
  </si>
  <si>
    <t>مساحة السور م.طولي</t>
  </si>
  <si>
    <t>سعر الفيلا كامل</t>
  </si>
  <si>
    <t>سعر الهيكل مع الكتروميكانيكال مع التشطيبات</t>
  </si>
  <si>
    <t>الكرسي</t>
  </si>
  <si>
    <t>اطقم</t>
  </si>
  <si>
    <t>مغاسل</t>
  </si>
  <si>
    <t>العدد</t>
  </si>
  <si>
    <t>اماراتي فقط بدون الضريبة مليون و مئة و ثمانون الف درهم</t>
  </si>
  <si>
    <t>سافانا  للإستــــشارات الهــــندسية</t>
  </si>
  <si>
    <t>على القسيمة  رقم</t>
  </si>
  <si>
    <t>في منطقة</t>
  </si>
  <si>
    <t>قيمة العقد كامل بدون ضريبة</t>
  </si>
  <si>
    <t>قيمة الضريبة</t>
  </si>
  <si>
    <t>جدول الدفعات</t>
  </si>
  <si>
    <t>بيان الاعمال</t>
  </si>
  <si>
    <t>النسبة</t>
  </si>
  <si>
    <t>دفعة العقد</t>
  </si>
  <si>
    <t>دفعه مقدمة</t>
  </si>
  <si>
    <t xml:space="preserve">دفعة بعد صب الجسور الأرضية و صبة النظافة الدور الأرضي </t>
  </si>
  <si>
    <t>دفعة بعد صب اعمدة الدور الأرضي</t>
  </si>
  <si>
    <r>
      <t xml:space="preserve">دفعة بعد صب </t>
    </r>
    <r>
      <rPr>
        <sz val="14"/>
        <color rgb="FFFF0000"/>
        <rFont val="Aljazeera"/>
      </rPr>
      <t>سقف</t>
    </r>
    <r>
      <rPr>
        <sz val="14"/>
        <color theme="1"/>
        <rFont val="Aljazeera"/>
      </rPr>
      <t xml:space="preserve"> الدور الارضي</t>
    </r>
  </si>
  <si>
    <t>دفعة بعد صب أعمدة وسقف  الدور الأول</t>
  </si>
  <si>
    <t xml:space="preserve">دفعة بعد الانتهاء من  تنفيد اعمال الطابوق </t>
  </si>
  <si>
    <r>
      <t xml:space="preserve">دفعة بعد الانتهاء من اعمال </t>
    </r>
    <r>
      <rPr>
        <sz val="14"/>
        <color rgb="FFFF0000"/>
        <rFont val="Aljazeera"/>
      </rPr>
      <t>البلاستر الداخلي</t>
    </r>
    <r>
      <rPr>
        <sz val="14"/>
        <color theme="1"/>
        <rFont val="Aljazeera"/>
      </rPr>
      <t xml:space="preserve"> للارضي</t>
    </r>
  </si>
  <si>
    <r>
      <t xml:space="preserve">دفعة بعد الانتهاء من اعمال </t>
    </r>
    <r>
      <rPr>
        <sz val="14"/>
        <color rgb="FFFF0000"/>
        <rFont val="Aljazeera"/>
      </rPr>
      <t>البلاستر الداخلي</t>
    </r>
    <r>
      <rPr>
        <sz val="14"/>
        <color theme="1"/>
        <rFont val="Aljazeera"/>
      </rPr>
      <t xml:space="preserve"> للاول</t>
    </r>
  </si>
  <si>
    <t>دفعة بعد الانتهاء من البلاستر  الخارجي</t>
  </si>
  <si>
    <t>دفعة بعد الانتهاء من أعمال العزل</t>
  </si>
  <si>
    <t>دفعة بعد الانتهاء من  تركيب سيراميك الارضي</t>
  </si>
  <si>
    <t>دفعة بعد الانتهاء من  تركيب سيراميك الاول</t>
  </si>
  <si>
    <t>دفعة بعد الانتهاء  الالومنيوم والزجاج</t>
  </si>
  <si>
    <t>دفعة بعد تركيب الاعمال الصحية</t>
  </si>
  <si>
    <t>دفعة بعد الانتهاء من الاعمال الكهربائية</t>
  </si>
  <si>
    <t>دفعة بعد الانتهاء من الصبغ الخارجي</t>
  </si>
  <si>
    <t>دفعة بعد الانتهاء من الاعمال تحت ارضية للسور</t>
  </si>
  <si>
    <t>دفعة بعد الانتهاء من الاعمال فوق ارضية للسور</t>
  </si>
  <si>
    <t>دفعة بعد الانتهاء من تنظيف الموقع</t>
  </si>
  <si>
    <t>قيمة الدفعات</t>
  </si>
  <si>
    <t>المجموع الكامل</t>
  </si>
  <si>
    <t xml:space="preserve"> إجمالي سعراعمال خارج العقد اذا رغب المالك في اضافتها </t>
  </si>
  <si>
    <r>
      <t>M</t>
    </r>
    <r>
      <rPr>
        <b/>
        <vertAlign val="superscript"/>
        <sz val="16"/>
        <color theme="1"/>
        <rFont val="Aljazeera"/>
      </rPr>
      <t>2</t>
    </r>
  </si>
  <si>
    <r>
      <t>M</t>
    </r>
    <r>
      <rPr>
        <b/>
        <vertAlign val="superscript"/>
        <sz val="16"/>
        <color theme="1"/>
        <rFont val="Aljazeera"/>
      </rPr>
      <t>3</t>
    </r>
  </si>
  <si>
    <t>أولا : اعـــــمـــــــــال الـــــهــــيكــــــل</t>
  </si>
  <si>
    <t>F5</t>
  </si>
  <si>
    <t>G6</t>
  </si>
  <si>
    <t>G7</t>
  </si>
  <si>
    <t>G8</t>
  </si>
  <si>
    <t>المساحة بالفووت</t>
  </si>
  <si>
    <t>مساحة السور</t>
  </si>
  <si>
    <t xml:space="preserve"> إجمالي سعر </t>
  </si>
  <si>
    <t>مركزي مع 2 سخان 200L  كل واحد MILANO</t>
  </si>
  <si>
    <t>بروفايل كيرتين وول</t>
  </si>
  <si>
    <t>قرافيو ناسونال</t>
  </si>
  <si>
    <t>جوتاشيلد جوتن</t>
  </si>
  <si>
    <t xml:space="preserve">سانديكس جوتن </t>
  </si>
  <si>
    <t>نقطة شحن سيارة كهرب</t>
  </si>
  <si>
    <t>1500 جالون</t>
  </si>
  <si>
    <t>مركزي مع 2 سخان 200L  كل واحد ARISTON</t>
  </si>
  <si>
    <t>تم تنفيذ جميع أعمال التربة على طبقات لايزيد سمك الطبقة على (25سم)، ترش كل طبقة بالماء وتدمك جيداً بواسطة دحالة  (Compactor) 15 طن وعمل الإختبارات اللازمة لقياس قوة الرص للتربة حسب الأصول الفنية. على المقاول عمل الجسات والإختبارات اللازمة لدى مخبر معتمد والإلتزام بما فيه من التوصيات (طبقاً للفحص التربة والمخططات المعتمدة)</t>
  </si>
  <si>
    <t xml:space="preserve">عايدة للمالك </t>
  </si>
  <si>
    <t>مشروع</t>
  </si>
  <si>
    <t>على المقاول تزويد الموقع بالكوادر الفنية والعمالة اللازمة لتنفيذ المشروع بالمستوى المطلوب مع مراعاة مايلي :
1 – جميع عناصر الكادر الفني والعمالة الفنية يجب أن يكونوا من المؤهلين ومن ذوي الخبرة والكفاءة كلاً حسب اختصاصه وحسب متطلبات العمل والتنفيذ ( من حيث العدد والتوزيع ).
2- يتم اعتماد الكوادر الفنية من قبل الاستشاري قبل مباشرتهم للعمل، ويجب أن تكون الكوادر الفنية من ذوي الخبرة بأعمال مماثلة.
3 – يحق للإستشاري الطلب من المقاول إبعاد/استبدال أي شخص مستخدم من قبله إذا رأى الاستشاري أن ذلك الشخص ليس بالمستوى المطلوب من حيث السلوك أو الخبرة لتنفيذ الأعمال. 
4 – على المقاول تقديم جدول بأعداد العمالة العادية والفنية العاملة في الموقع بشكل أسبوعي.
5 – يشتمل الكادر الفني (المطلوب من المقاول توفيره كحد أدنى) على :
•	 مدير للمشروع.  
•	 مهندس موقع ( Site Engineer   )مسؤول عن تنفيذ المشروع للتعامل مع الاستشاري
•	 مراقب فني (Forman) لكل نوع من أنواع الأعمال.
•	أي كوادر فنية أخرى يطلبها الاستشاري ويرى أنها لازمة لتنفيذ المشروع بالمستوى المطلوب.
•	مقاول باطن اعمال الالكتروميكانيك يجب ان يكون معتمد من الاستشاري و الـ  FEWA.</t>
  </si>
  <si>
    <t xml:space="preserve"> تجفيف المياه الجوفية </t>
  </si>
  <si>
    <t xml:space="preserve"> إحلال التربة </t>
  </si>
  <si>
    <t xml:space="preserve">تجهيز الموقع </t>
  </si>
  <si>
    <t xml:space="preserve"> خرسانة  أسفل القواعد</t>
  </si>
  <si>
    <t xml:space="preserve"> الحفر</t>
  </si>
  <si>
    <t xml:space="preserve"> الرودبيس</t>
  </si>
  <si>
    <t xml:space="preserve"> خرسانة للقواعد</t>
  </si>
  <si>
    <t xml:space="preserve"> خرسانة مسلحة رقاب أعمدة</t>
  </si>
  <si>
    <t xml:space="preserve"> طابوق مصمت أسفل الجسور الأرضية</t>
  </si>
  <si>
    <t xml:space="preserve"> الجسور الأرضية</t>
  </si>
  <si>
    <t xml:space="preserve"> عزل تحت منسوب الارض</t>
  </si>
  <si>
    <t xml:space="preserve"> لوحات البولي ايثيلين </t>
  </si>
  <si>
    <t xml:space="preserve"> الدفان والدمك</t>
  </si>
  <si>
    <t xml:space="preserve"> الخرسانة الأرضية </t>
  </si>
  <si>
    <t xml:space="preserve"> معالجة النمل الأبيض (مرتين)</t>
  </si>
  <si>
    <t xml:space="preserve">توريد وتركيب اعمال المناهيل </t>
  </si>
  <si>
    <t>غرفة  استرجاع مياه التكييف تحت الأرض</t>
  </si>
  <si>
    <t xml:space="preserve">غرفة  المياه تحت الأرض </t>
  </si>
  <si>
    <t xml:space="preserve"> خرسانة مسلحة للأعمدة الارضي</t>
  </si>
  <si>
    <t xml:space="preserve"> خرسانة مسلحة  للسقف الارضي </t>
  </si>
  <si>
    <t xml:space="preserve"> خرسانة مسلحة اعمدة الدور الاول</t>
  </si>
  <si>
    <t xml:space="preserve"> خرسانة مسلحة  للسقف الاول</t>
  </si>
  <si>
    <t xml:space="preserve"> خرسانة الروف</t>
  </si>
  <si>
    <t xml:space="preserve"> خرسانة الأعتاب والأقواس ولنتل </t>
  </si>
  <si>
    <t xml:space="preserve"> خرسانة مسلحة السلالم الداخلية</t>
  </si>
  <si>
    <t xml:space="preserve"> خرسانة مسلحة السلالم الخارجية </t>
  </si>
  <si>
    <t xml:space="preserve">خرسانة مسلحة للباربيت </t>
  </si>
  <si>
    <t xml:space="preserve">خرسانة مسلحة للكورنيش </t>
  </si>
  <si>
    <t xml:space="preserve"> طابوق 20 صم معزول </t>
  </si>
  <si>
    <t xml:space="preserve"> طابوق خالي 20 صم </t>
  </si>
  <si>
    <t xml:space="preserve"> طابوق خالي 15صم </t>
  </si>
  <si>
    <t xml:space="preserve"> طابوق خالي  10 صم </t>
  </si>
  <si>
    <t xml:space="preserve"> طابوق معزول 25 صم </t>
  </si>
  <si>
    <t xml:space="preserve"> طابوق خالي 25 صم</t>
  </si>
  <si>
    <t xml:space="preserve"> بلاستر داخلي عازل</t>
  </si>
  <si>
    <t>عزل السطح ( كومبو 40مم)</t>
  </si>
  <si>
    <t xml:space="preserve">اكساءات ارضيات  للمدخل الرئيسي للفيلا </t>
  </si>
  <si>
    <t>أرضيات درج المدخل الرئيسي والرامب</t>
  </si>
  <si>
    <t>أرضيات التيراس بالدور الاول ان وجد</t>
  </si>
  <si>
    <t>اكساءات ارضيات الدور الاول و الارض</t>
  </si>
  <si>
    <t>اكساء الدرج الداخلي للفيلا.</t>
  </si>
  <si>
    <t>اكساءات  الحوائط</t>
  </si>
  <si>
    <t xml:space="preserve"> النعلات حسب المواصافات</t>
  </si>
  <si>
    <t xml:space="preserve"> حماية من البلاستيك و الجبس للارضيات </t>
  </si>
  <si>
    <t xml:space="preserve">توريد وتركيب بايبات الصرف و التغذية </t>
  </si>
  <si>
    <t>توريد وتركيب يايبات الكهرباء و الاتصالات</t>
  </si>
  <si>
    <t xml:space="preserve">توريد وتركيب بايبات الشفط المركزي </t>
  </si>
  <si>
    <t xml:space="preserve"> تنفيذ الكلين اوت </t>
  </si>
  <si>
    <t xml:space="preserve"> انذار الحريق  و انارة الطوارئ </t>
  </si>
  <si>
    <t xml:space="preserve">تركيب خزانات المياه أعلى السطح </t>
  </si>
  <si>
    <t>تركيب خزان مياه تحت الأرض</t>
  </si>
  <si>
    <t xml:space="preserve">تركيب  خزان استرجاع مياه التكييف </t>
  </si>
  <si>
    <t xml:space="preserve">تركيب السخان المركزي </t>
  </si>
  <si>
    <t xml:space="preserve">تركيب  الأطقم الصحية </t>
  </si>
  <si>
    <t xml:space="preserve"> تأسيس 6 نقاط كاميرا </t>
  </si>
  <si>
    <t>توريد وتركيب باقي أعمال حتي التسليم</t>
  </si>
  <si>
    <t xml:space="preserve">اكساءات حوائط </t>
  </si>
  <si>
    <t>الهاندريل للدرج والدابل هايت</t>
  </si>
  <si>
    <t xml:space="preserve"> الباب الخارجي للفيلا الارتفاع </t>
  </si>
  <si>
    <t xml:space="preserve"> الباب الخارجي للمجلس الارتفاع</t>
  </si>
  <si>
    <t xml:space="preserve"> أبواب الغرف والحمامات</t>
  </si>
  <si>
    <t xml:space="preserve"> أبواب الغرف الخدمية الارتفاع</t>
  </si>
  <si>
    <t xml:space="preserve"> سعر توريد السويتشات </t>
  </si>
  <si>
    <t xml:space="preserve"> الاطقم الصحية لحمام مغاسل الصالة  والمجلس</t>
  </si>
  <si>
    <t xml:space="preserve"> اعمال توريد  الالكتروميكانيكال</t>
  </si>
  <si>
    <t>مضخات نوعية ممتازة</t>
  </si>
  <si>
    <t xml:space="preserve"> خزانات المياه أعلى السطح </t>
  </si>
  <si>
    <t xml:space="preserve"> خزان مياه تحت الأرض </t>
  </si>
  <si>
    <t xml:space="preserve">خزان استرجاع مياه التكييف </t>
  </si>
  <si>
    <t xml:space="preserve"> السخان المركزي </t>
  </si>
  <si>
    <t xml:space="preserve"> بابي السور باب كبير و باب صغير</t>
  </si>
  <si>
    <t xml:space="preserve"> سلم خارجي معدني </t>
  </si>
  <si>
    <t xml:space="preserve"> أعمال الواجهات توريد و تركيب</t>
  </si>
  <si>
    <t xml:space="preserve"> تيوبات كاست المنيوم خامة حسب 3د</t>
  </si>
  <si>
    <t xml:space="preserve"> الومنيوم شيت خامة حسب مناظير 3د   ان وجد</t>
  </si>
  <si>
    <t>اسم الشركة</t>
  </si>
  <si>
    <t>Contra name</t>
  </si>
  <si>
    <t xml:space="preserve">تاريخ </t>
  </si>
  <si>
    <t>Date</t>
  </si>
  <si>
    <t xml:space="preserve">مدة تنفيذ </t>
  </si>
  <si>
    <t xml:space="preserve">المهندس </t>
  </si>
  <si>
    <t>english</t>
  </si>
  <si>
    <t xml:space="preserve"> بالوعة الصرف الصحي                                                    </t>
  </si>
  <si>
    <t xml:space="preserve">  أعمال تحت منسوب الأرض</t>
  </si>
  <si>
    <t xml:space="preserve">   أعمال فوق منسوب الأرض</t>
  </si>
  <si>
    <t xml:space="preserve">   المياه الجوفية و إحلال التربة  وتجهز الموقع</t>
  </si>
  <si>
    <t xml:space="preserve">  اجمالي الطابوق</t>
  </si>
  <si>
    <t xml:space="preserve">  إجمالي البلاستر</t>
  </si>
  <si>
    <t xml:space="preserve"> إجمالي  الطبقات العازلة</t>
  </si>
  <si>
    <t xml:space="preserve">  إجمالي  تركيب اكساءات الارضيات و الجدران</t>
  </si>
  <si>
    <t>اجمالي الالكتروميكانيكال</t>
  </si>
  <si>
    <t>الاطقم الصحية لحمام ومغاسل غرف النوم</t>
  </si>
  <si>
    <t>الاطقم الصحية لحمام ومغاسل غرفة الشغالة</t>
  </si>
  <si>
    <t xml:space="preserve"> </t>
  </si>
  <si>
    <t>Total villa cost</t>
  </si>
  <si>
    <t xml:space="preserve">Total Boundary wall cost </t>
  </si>
  <si>
    <t>Total Villa and Boundary wall</t>
  </si>
  <si>
    <t xml:space="preserve">VAT </t>
  </si>
  <si>
    <t>Total project value with Vat</t>
  </si>
  <si>
    <t xml:space="preserve">The prices should include all contract activities m specification , confirming all drawings with project 3d </t>
  </si>
  <si>
    <t xml:space="preserve">Dewatering </t>
  </si>
  <si>
    <t xml:space="preserve">Mobilization </t>
  </si>
  <si>
    <t>Excavation</t>
  </si>
  <si>
    <t xml:space="preserve">Road base </t>
  </si>
  <si>
    <t xml:space="preserve">PCC under foundation </t>
  </si>
  <si>
    <t xml:space="preserve">RCC Foundation </t>
  </si>
  <si>
    <t xml:space="preserve">Neck Columns </t>
  </si>
  <si>
    <t xml:space="preserve">Solid block under tie beams </t>
  </si>
  <si>
    <t xml:space="preserve">Tie beams </t>
  </si>
  <si>
    <t>water proof for substructure</t>
  </si>
  <si>
    <t xml:space="preserve">Polythene sheet </t>
  </si>
  <si>
    <t>back filling and compaction</t>
  </si>
  <si>
    <t xml:space="preserve">Flooring </t>
  </si>
  <si>
    <t xml:space="preserve">Under ground water tank </t>
  </si>
  <si>
    <t>under ground tank for AC water</t>
  </si>
  <si>
    <t>septic tank</t>
  </si>
  <si>
    <t>manhole works</t>
  </si>
  <si>
    <t>substructure works</t>
  </si>
  <si>
    <t xml:space="preserve">Super Structure </t>
  </si>
  <si>
    <t xml:space="preserve">GF Columns </t>
  </si>
  <si>
    <t xml:space="preserve">GF Slab </t>
  </si>
  <si>
    <t xml:space="preserve">1st floor Columns </t>
  </si>
  <si>
    <t xml:space="preserve">1st floor slab </t>
  </si>
  <si>
    <t xml:space="preserve">Roof slab </t>
  </si>
  <si>
    <t xml:space="preserve">RCC for internal stairs </t>
  </si>
  <si>
    <t xml:space="preserve">RCC for external stairs </t>
  </si>
  <si>
    <t>RCC Parapet</t>
  </si>
  <si>
    <t xml:space="preserve">Concrete for decoration </t>
  </si>
  <si>
    <t xml:space="preserve">Hollow Block 25cm </t>
  </si>
  <si>
    <t xml:space="preserve">Hollow Block 20cm </t>
  </si>
  <si>
    <t xml:space="preserve">Hollow Block 15cm </t>
  </si>
  <si>
    <t xml:space="preserve">Hollow Block 10cm </t>
  </si>
  <si>
    <t>External Plaster</t>
  </si>
  <si>
    <t xml:space="preserve">Internal Plaster </t>
  </si>
  <si>
    <t>Internal Gypsum Plast</t>
  </si>
  <si>
    <t>Hidden Skirting</t>
  </si>
  <si>
    <t>Total Plaster</t>
  </si>
  <si>
    <t>Total Water proof</t>
  </si>
  <si>
    <t>Floors and Walls Finishing</t>
  </si>
  <si>
    <t xml:space="preserve">المالك </t>
  </si>
  <si>
    <t xml:space="preserve">Steps of main entrance and Ramp </t>
  </si>
  <si>
    <t>Flooring for GF and 1st floor</t>
  </si>
  <si>
    <t xml:space="preserve">internal steps </t>
  </si>
  <si>
    <t xml:space="preserve">Wall tiles </t>
  </si>
  <si>
    <t>Skirting</t>
  </si>
  <si>
    <t xml:space="preserve">flooring protection </t>
  </si>
  <si>
    <t>Total of main structure</t>
  </si>
  <si>
    <t>Electromechanical Works</t>
  </si>
  <si>
    <t>MEP works till handing over</t>
  </si>
  <si>
    <t>supply and install drainage and water pipes</t>
  </si>
  <si>
    <t>Supply and install Electrical pipes</t>
  </si>
  <si>
    <t>Drainage clean out works</t>
  </si>
  <si>
    <t>Fire alarm and emergency lights</t>
  </si>
  <si>
    <t xml:space="preserve">install underground water tank </t>
  </si>
  <si>
    <t>install tank for AC water</t>
  </si>
  <si>
    <t>Install tanks above roof</t>
  </si>
  <si>
    <t>install sanitary wares</t>
  </si>
  <si>
    <t>supply and install other works till authorities handing over</t>
  </si>
  <si>
    <t xml:space="preserve">Total of Electromechanical </t>
  </si>
  <si>
    <t xml:space="preserve">supply and install central vacuum pipes </t>
  </si>
  <si>
    <t xml:space="preserve">install central heater </t>
  </si>
  <si>
    <t>Soil replacement</t>
  </si>
  <si>
    <t>Ant termite</t>
  </si>
  <si>
    <t>Lintels</t>
  </si>
  <si>
    <t>Insulated Block 25 cm</t>
  </si>
  <si>
    <t>Insulated Block 20 cm</t>
  </si>
  <si>
    <t>Damp Proof membrane</t>
  </si>
  <si>
    <t>Combo Roof insulation 40mm</t>
  </si>
  <si>
    <t>Wet Area water proof ( Cementous)</t>
  </si>
  <si>
    <t>Balcony  water proof ( Cementous)</t>
  </si>
  <si>
    <t>Flooring for main entrance</t>
  </si>
  <si>
    <t>1st floor balcony if any</t>
  </si>
  <si>
    <t>Pipes for 6 no's Camera</t>
  </si>
  <si>
    <t>Supply Finishings</t>
  </si>
  <si>
    <t>Supply and install aluminum and glass</t>
  </si>
  <si>
    <t>Handrail for Stairs and Double height</t>
  </si>
  <si>
    <t>Supply and install wooden doors</t>
  </si>
  <si>
    <t>Rooms and toilet doors</t>
  </si>
  <si>
    <t xml:space="preserve">Services room doors </t>
  </si>
  <si>
    <t xml:space="preserve">Total Supply of Wooden doors </t>
  </si>
  <si>
    <t xml:space="preserve">Supply sockets </t>
  </si>
  <si>
    <t xml:space="preserve">supply switches </t>
  </si>
  <si>
    <t xml:space="preserve">Total Supply of switches and sockets </t>
  </si>
  <si>
    <t xml:space="preserve">Supply Sanitary wares </t>
  </si>
  <si>
    <t xml:space="preserve">Sanitary ware and counter for bed rooms toilets </t>
  </si>
  <si>
    <t>Sanitary ware and counter for maid room toilet</t>
  </si>
  <si>
    <t>Kitchen mixer</t>
  </si>
  <si>
    <t xml:space="preserve">Pumps - best quality </t>
  </si>
  <si>
    <t xml:space="preserve">Supply of electromechanical </t>
  </si>
  <si>
    <t>water tanks above roof</t>
  </si>
  <si>
    <t>Under ground water tank</t>
  </si>
  <si>
    <t>Water tanks for AC water</t>
  </si>
  <si>
    <t>Total supply of electromechanical</t>
  </si>
  <si>
    <t>توريد و تركيب أبواب السور و سلم الخدمات</t>
  </si>
  <si>
    <t>Supply and install wall gates and services stair</t>
  </si>
  <si>
    <t xml:space="preserve">boundary wall gates Big and small </t>
  </si>
  <si>
    <t xml:space="preserve">External Steel stair </t>
  </si>
  <si>
    <t xml:space="preserve">Elevation Works </t>
  </si>
  <si>
    <t>Elevation Works supply and install</t>
  </si>
  <si>
    <t xml:space="preserve">Cast Aluminum Tubes Same 3d </t>
  </si>
  <si>
    <t>Aluminum sheet same 3d</t>
  </si>
  <si>
    <t>porcelain glue best</t>
  </si>
  <si>
    <t>supply and install clay tiles</t>
  </si>
  <si>
    <t>2 layers stucco</t>
  </si>
  <si>
    <t>External Painting for villa - Jota shield</t>
  </si>
  <si>
    <t>supply and install GRC</t>
  </si>
  <si>
    <t>supply and install decoration</t>
  </si>
  <si>
    <t xml:space="preserve">Boundary Wall Works </t>
  </si>
  <si>
    <t>Painting Works</t>
  </si>
  <si>
    <t>supper structure works   ( concrete - block - plaster )</t>
  </si>
  <si>
    <t>Total Boundary Wall</t>
  </si>
  <si>
    <t>supply and install interlock and kerbstone</t>
  </si>
  <si>
    <t>AC and Smart home</t>
  </si>
  <si>
    <t xml:space="preserve">internal decoration and false ceiling </t>
  </si>
  <si>
    <t>supply and install wardrobe and kitchen cabinet</t>
  </si>
  <si>
    <t>Satellite, intercom and cameras</t>
  </si>
  <si>
    <t xml:space="preserve">Grooves boundary wall </t>
  </si>
  <si>
    <t xml:space="preserve">Backfilling or cut and fill to reach for design level </t>
  </si>
  <si>
    <t>government connection fees</t>
  </si>
  <si>
    <t xml:space="preserve">Garage , Car parking pergola , flower boxes , water fountains and garden </t>
  </si>
  <si>
    <t>Lift with special company , civil works by main contractor</t>
  </si>
  <si>
    <t>internal lights ( supply and installation by client )</t>
  </si>
  <si>
    <t>External lights ( supply by client and installation by Contractor )</t>
  </si>
  <si>
    <t xml:space="preserve">Banks fees </t>
  </si>
  <si>
    <t>Altic for ceiling by M2</t>
  </si>
  <si>
    <t>Internal plaster by M2</t>
  </si>
  <si>
    <t>slidding / folding doors by M2</t>
  </si>
  <si>
    <t>changing aluminum to curtain wall instead of full umbrella</t>
  </si>
  <si>
    <t>pipes works in case of client want to add smart for curtains , AC , moving sensor</t>
  </si>
  <si>
    <t>Concrete 10 cm for porcelain for GF &amp; 1st by glue</t>
  </si>
  <si>
    <t>bitumen painting for external elevations for stone works</t>
  </si>
  <si>
    <t xml:space="preserve">Total pices for works out of contract if client want to add </t>
  </si>
  <si>
    <t xml:space="preserve">Substructure Works </t>
  </si>
  <si>
    <t xml:space="preserve">super Structure Works </t>
  </si>
  <si>
    <t xml:space="preserve">total for installing flooring and walls </t>
  </si>
  <si>
    <t xml:space="preserve">Total Block Works </t>
  </si>
  <si>
    <t xml:space="preserve">Total Water Proofing </t>
  </si>
  <si>
    <t>flooring and Walls</t>
  </si>
  <si>
    <t xml:space="preserve">Aluminum and handrail </t>
  </si>
  <si>
    <t xml:space="preserve">Wooden door supply and installation </t>
  </si>
  <si>
    <t xml:space="preserve">Supply sanitary wares </t>
  </si>
  <si>
    <t xml:space="preserve">Total Elevations Works </t>
  </si>
  <si>
    <t xml:space="preserve">Boundary wall works </t>
  </si>
  <si>
    <t>Total Project value without VAT</t>
  </si>
  <si>
    <t xml:space="preserve">SUMMARY </t>
  </si>
  <si>
    <t xml:space="preserve">Main structure with electromechanical </t>
  </si>
  <si>
    <t xml:space="preserve">Total main Structure with electromechanical with finishes </t>
  </si>
  <si>
    <t xml:space="preserve">Foot Prices without finishes </t>
  </si>
  <si>
    <t>Total Villa Price</t>
  </si>
  <si>
    <t>VAT 5%</t>
  </si>
  <si>
    <t>Total Project Value with VAT</t>
  </si>
  <si>
    <t>توقيع وختم الاستشاري/ consultant</t>
  </si>
  <si>
    <t>توقيع  و ختم المقاول - contractor</t>
  </si>
  <si>
    <t xml:space="preserve">توقيع المالك مطابق للهوية - Client </t>
  </si>
  <si>
    <t xml:space="preserve">Contractor Comments </t>
  </si>
  <si>
    <t>switches and sockets</t>
  </si>
  <si>
    <t>Supply electrochemical items</t>
  </si>
  <si>
    <t>Supply and install boundary wall gates and services steel stair</t>
  </si>
  <si>
    <t xml:space="preserve">Total Electromechanical </t>
  </si>
  <si>
    <t>Dewatering, Soil replacement and Mobilization</t>
  </si>
  <si>
    <t>Electromechanical, pumps, operation and Electrical DB for swimming pool if any</t>
  </si>
  <si>
    <t>Central Heater</t>
  </si>
  <si>
    <t xml:space="preserve">Sanitary ware and counter for Salaa and Majlis toilets </t>
  </si>
  <si>
    <t>Main entrance Door</t>
  </si>
  <si>
    <t>Majlis Door</t>
  </si>
  <si>
    <t>Flooring of main entrance</t>
  </si>
  <si>
    <t>Total of tile works flooring and walls</t>
  </si>
  <si>
    <t xml:space="preserve">dewatering , soil replacement and Mobilization </t>
  </si>
  <si>
    <t>Engineer</t>
  </si>
  <si>
    <t>Phone No</t>
  </si>
  <si>
    <t>Construction period</t>
  </si>
  <si>
    <t>License number</t>
  </si>
  <si>
    <t>عرض السعر / Price OFFER</t>
  </si>
  <si>
    <t>ختم الشركة العارضة / Contractor Stamp</t>
  </si>
  <si>
    <t>Bill of Quantities should be accurate and not pass 5%</t>
  </si>
  <si>
    <t>contractor should send queries to consultant for any item not clear in the tender</t>
  </si>
  <si>
    <t xml:space="preserve"> توريد بابى السور  كاست الومنيوم باب كبير و صغير</t>
  </si>
  <si>
    <t>ARISTON إيطالي</t>
  </si>
  <si>
    <t>تركيب قروفات بالسور من داخل</t>
  </si>
  <si>
    <t>insulation under celing</t>
  </si>
  <si>
    <t>عزل الاسقف antifungs</t>
  </si>
  <si>
    <t>يلتزم المالك بدفع رسوم معاملة ادخال الكهرباء و معاملة الإنجاز في اخر المشروع</t>
  </si>
  <si>
    <t xml:space="preserve">يستحق الطرف الثاني  نسبة  من القيمة الإجمالية لعقد المقاولة ، يدفعه مقاول المشروع، أو الطرف الأول. </t>
  </si>
  <si>
    <t>عقد اتفاق بين المالك و الاستشاري</t>
  </si>
  <si>
    <t>اذا وجد عائق من عوائق الارض ( ديفان , كابل كهرباء , تعديل تحت المنسوب….) فالطرف الاول  من يتحمل تسوية الموضوع.</t>
  </si>
  <si>
    <t>قبل الطرف الثاني بموجب هذا العقد أن يقوم بأعمال التصميم الهندسي والإشراف عل مشروع الفيلا الخاصة بالطرف الأول، الوارد بياناتها في مقدمة هذا العقد، وذلك حسب المعايير والمواصفات  المحددة من قبل الجهات المختصة.</t>
  </si>
  <si>
    <t>لا يتحمل الطرف الثاني أي تأخير حاصل من قبل أي جهات  أخرى، وتكون حدود مسؤوليته في العمل المنوط به فقط .</t>
  </si>
  <si>
    <r>
      <rPr>
        <sz val="14"/>
        <rFont val="Arial Unicode MS"/>
        <family val="2"/>
      </rPr>
      <t>الطرف الثاني:</t>
    </r>
    <r>
      <rPr>
        <sz val="14"/>
        <color theme="1"/>
        <rFont val="Arial Unicode MS"/>
        <family val="2"/>
      </rPr>
      <t xml:space="preserve"> شركة سافانا ديزاين للاستشارات الهندسية والتصميم الداخلي، رخصة رقم(48818)، وعنوانها مكتب رقم (407) بأبراج جلفار، في إمارة رأس الخيمة ، ويمثلها المدير / المهندس أيمن بن حمادي،   وبعد أن أقر المتعاقدان بأهليتهما للتصرف والتعاقد اتفقا على ما يأتي:</t>
    </r>
  </si>
  <si>
    <t xml:space="preserve"> توريد اكساءات الارضيات و الجدران </t>
  </si>
  <si>
    <t xml:space="preserve">  توريد الألمنيوم والزجاج والهاندريل  </t>
  </si>
  <si>
    <t>توريد الأبواب الخشبية توريد و تركيب</t>
  </si>
  <si>
    <t xml:space="preserve">توريد سويتشات و سوكت </t>
  </si>
  <si>
    <t>Supply and install alluminuim handrel</t>
  </si>
  <si>
    <t>Supply  porcelane</t>
  </si>
  <si>
    <t xml:space="preserve">  Supply switches and sockets </t>
  </si>
  <si>
    <t>LS</t>
  </si>
  <si>
    <t>يلتزم المالك بدفع رسوم إضافية يحددها الاستشاري فب حال طلب المالك أي تعديل علي المخططات بعد البدء بتجهيز المخططات التنفيذية لاعتمادها من الجهات الحكومبة و ينطبق ذلك علي أي تعديلات لاحقة</t>
  </si>
  <si>
    <t>اسمنت بلاستر داخلي</t>
  </si>
  <si>
    <t xml:space="preserve"> عزل ممبرين4 مم أسفل الجدران الخارجية</t>
  </si>
  <si>
    <t xml:space="preserve"> أصباغ خارجية لحوائط الفيلا   </t>
  </si>
  <si>
    <t xml:space="preserve"> توريد و تركيب بورسلان بلاصق ممتاز</t>
  </si>
  <si>
    <t>سعر تغيير واجهة الملحق</t>
  </si>
  <si>
    <t>العزة لمقاولات البناء</t>
  </si>
  <si>
    <t>تجهيز الموقع</t>
  </si>
  <si>
    <r>
      <t xml:space="preserve"> صب </t>
    </r>
    <r>
      <rPr>
        <sz val="14"/>
        <color rgb="FFFF0000"/>
        <rFont val="Aljazeera"/>
      </rPr>
      <t>سقف</t>
    </r>
    <r>
      <rPr>
        <sz val="14"/>
        <color theme="1"/>
        <rFont val="Aljazeera"/>
      </rPr>
      <t xml:space="preserve"> الدور الارضي</t>
    </r>
  </si>
  <si>
    <t xml:space="preserve">  تركيب سيراميك الارضي</t>
  </si>
  <si>
    <t xml:space="preserve">  تركيب سيراميك الاول</t>
  </si>
  <si>
    <t xml:space="preserve"> الانتهاء  الالومنيوم والزجاج</t>
  </si>
  <si>
    <t>الانتهاء من الصبغ الخارجي</t>
  </si>
  <si>
    <t>صب الجسور الارضية</t>
  </si>
  <si>
    <t>المدة الزمنية</t>
  </si>
  <si>
    <r>
      <t xml:space="preserve">صب </t>
    </r>
    <r>
      <rPr>
        <sz val="14"/>
        <color rgb="FFFF0000"/>
        <rFont val="Aljazeera"/>
      </rPr>
      <t>سقف</t>
    </r>
    <r>
      <rPr>
        <sz val="14"/>
        <color theme="1"/>
        <rFont val="Aljazeera"/>
      </rPr>
      <t xml:space="preserve"> الدور الاول</t>
    </r>
  </si>
  <si>
    <t xml:space="preserve">   تنفيد اعمال الطابوق الارضي</t>
  </si>
  <si>
    <t xml:space="preserve">  تنفيد اعمال الطابوق الاول</t>
  </si>
  <si>
    <r>
      <t xml:space="preserve">  اعمال </t>
    </r>
    <r>
      <rPr>
        <sz val="14"/>
        <color rgb="FFFF0000"/>
        <rFont val="Aljazeera"/>
      </rPr>
      <t>البلاستر الخارجي</t>
    </r>
    <r>
      <rPr>
        <sz val="14"/>
        <color theme="1"/>
        <rFont val="Aljazeera"/>
      </rPr>
      <t xml:space="preserve"> </t>
    </r>
  </si>
  <si>
    <t xml:space="preserve">  اعمال سيراميك جدران الحمامات</t>
  </si>
  <si>
    <r>
      <t xml:space="preserve">  اعمال </t>
    </r>
    <r>
      <rPr>
        <sz val="14"/>
        <color rgb="FFFF0000"/>
        <rFont val="Aljazeera"/>
      </rPr>
      <t>البلاسترالعازل الداخلي</t>
    </r>
    <r>
      <rPr>
        <sz val="14"/>
        <color theme="1"/>
        <rFont val="Aljazeera"/>
      </rPr>
      <t xml:space="preserve"> </t>
    </r>
  </si>
  <si>
    <t>تجهيز التمديدات الكهربايىة والصحية في الجدران</t>
  </si>
  <si>
    <t>تجهيز التمديدات الكهربايىة والصحية في الارضيات</t>
  </si>
  <si>
    <t xml:space="preserve">  أعمال العزل للحمامات و السطح</t>
  </si>
  <si>
    <t xml:space="preserve">  تركيب الاطقم الصحية</t>
  </si>
  <si>
    <t xml:space="preserve">الانتهاء من الاعمال الكهربائية للتسليم </t>
  </si>
  <si>
    <t xml:space="preserve">الانتهاء من تركيب الحجر في الواجهات </t>
  </si>
  <si>
    <t>اعمال الملحق تبدا مع اعمال سيراميك الفيلا</t>
  </si>
  <si>
    <t>اعمال صبغ الملحق خارج العقد فقط الموجود مع 3D المرفقة من طرف الاستشاري</t>
  </si>
  <si>
    <t>GFGJK</t>
  </si>
  <si>
    <t>دفعة خاصة بالمالك</t>
  </si>
  <si>
    <t>النسبة الدفعة</t>
  </si>
  <si>
    <t>نسبة الانجاز</t>
  </si>
  <si>
    <t>الدفعة مع الضريبة</t>
  </si>
  <si>
    <t>مقدم</t>
  </si>
  <si>
    <t>دفعة رقم</t>
  </si>
  <si>
    <t>بعد صب الجسور يتم تقديم دفعة بنك</t>
  </si>
  <si>
    <t>بعد صب سقف الاول يتم تقديم دفعة بنك</t>
  </si>
  <si>
    <t>خاص</t>
  </si>
  <si>
    <t>بعد انتهاء مناعمال الطابوق يتم تقديم دفعة بنك</t>
  </si>
  <si>
    <t>صبية نظافة</t>
  </si>
  <si>
    <t>سقف اول</t>
  </si>
  <si>
    <t>سقف اارضي</t>
  </si>
  <si>
    <t>طابوق</t>
  </si>
  <si>
    <t>بلاستر</t>
  </si>
  <si>
    <t>مجموع</t>
  </si>
  <si>
    <t>برنامج</t>
  </si>
  <si>
    <t>الفرق</t>
  </si>
  <si>
    <t>المبلغ المفترض يكون مدفوع</t>
  </si>
  <si>
    <t>دفغات الاسكان</t>
  </si>
  <si>
    <t>المسوول</t>
  </si>
  <si>
    <t>قيمة العقد كامل مع ضريبة</t>
  </si>
  <si>
    <t xml:space="preserve"> تأسيس 9 نقاط كاميرا </t>
  </si>
  <si>
    <t>ملاحظات المالك</t>
  </si>
  <si>
    <t xml:space="preserve">اضافة تمديدات المصعد من ضمن السعر  </t>
  </si>
  <si>
    <t>حال تم تمديد بايبات تحت الاسقف تكون عازلة صوت</t>
  </si>
  <si>
    <t xml:space="preserve">يتم تحويل مجاري الملحق لنظام لكلين اوت </t>
  </si>
  <si>
    <r>
      <rPr>
        <sz val="12"/>
        <rFont val="Arial Unicode MS"/>
        <family val="2"/>
      </rPr>
      <t>الطرف الثاني:</t>
    </r>
    <r>
      <rPr>
        <sz val="12"/>
        <color theme="1"/>
        <rFont val="Arial Unicode MS"/>
        <family val="2"/>
      </rPr>
      <t xml:space="preserve"> شركة سافانا ديزاين للاستشارات الهندسية والتصميم الداخلي، رخصة رقم(48818)، وعنوانها مكتب رقم (407) بأبراج جلفار، في إمارة رأس الخيمة ، ويمثلها المدير / المهندس أيمن بن حمادي،   وبعد أن أقر المتعاقدان بأهليتهما للتصرف والتعاقد اتفقا على ما يأتي:</t>
    </r>
  </si>
  <si>
    <t>اذا وجد عائق من عوائق الارض ( دفان , كابل كهرباء , تعديل تحت المنسوب….) فالطرف الاول  من يتحمل تسوية الموضوع.</t>
  </si>
  <si>
    <t>24شهر</t>
  </si>
  <si>
    <t xml:space="preserve">  ثمان مائة الف درهم اماراتي لاغير بدون ضريبة</t>
  </si>
  <si>
    <t xml:space="preserve">القسيمة رقم </t>
  </si>
  <si>
    <t>Wet Area water proof (Cementous)</t>
  </si>
  <si>
    <t>Balcony  water proof (Cementous)</t>
  </si>
  <si>
    <t>supper structure works   (concrete - block - plaster)</t>
  </si>
  <si>
    <t>في حال وجود تمديدات سابقة في منطقة حفر الفيلا تحسب الكلفة والوقت المطلوب في حينها</t>
  </si>
  <si>
    <t>دبي</t>
  </si>
  <si>
    <t>Abb</t>
  </si>
  <si>
    <t>جي اي بوكس للماخذ ومفاتيح</t>
  </si>
  <si>
    <t>تكلفة انشاء وإنجاز الفيلا</t>
  </si>
  <si>
    <t xml:space="preserve"> معالجة النمل الأبيض (3مرات)</t>
  </si>
  <si>
    <t xml:space="preserve"> خطاب ضمان الطبقات العازلة لمدة 25 سنوات</t>
  </si>
  <si>
    <t>اعمال البورسلان و السيراميك و الرخام و الانترلوك المحيطة بالفيلا او المسبح  توريد تركيب المالك
  باستثناء المساحة بين الملحق و الفيلا  توريد مالك وتركيب مقاول</t>
  </si>
  <si>
    <t>العقد لا يشمل أعمال المناسيب والأرضيات حول محيط بناء الفيلا باستثناء المنطقة بين الملحق و الفيلا توريد مالك تركيب مقاول</t>
  </si>
  <si>
    <t>تمديدات اضاءة  الدرج الداخلي و الخارجي من ضمن السعر</t>
  </si>
  <si>
    <t xml:space="preserve">يتم دفع رسوم شهرية مقابل الاشراف (600) درهم بدون الضريبة وذلك يتضمن الزيارات الاسبوعية والمتابعة بشكل عام في حال تجاوزت مدة انتهاء المشروع على المدة المتفق عليها , يتم دفع رسوم الاشراف من قبل الطرف المتسبب في التأخير 
( المالك او المقاول ) في حال كان الطرفين متسببين في التأخير ف يتم دفع الرسوم المتبقية لأشراف مناصفة بين المالك والمقاول. </t>
  </si>
  <si>
    <t>علي المقاول متابعة ملاحظات المالك والاستشاري و صيانتها بعد الاستلام الابتدائي وحتي الاستلام النهائي للمشروع و في حال عدم تجاوب المقاول يحق للمالك عدم التوقيع على  التسليم النهائي حتي تتم  معالجة جميع الملاحظات . 
الطرف الثاني  مسؤولا عن سلامة الهيكل الخرساني للمبنى المذكور اعلاه لمدة 20 سنة  (عشرين  سنة) من تاريخ الاستلام الابتدائي.</t>
  </si>
  <si>
    <t>الطرف الثاني ملزم بتقديم جدول زمني قبل توقيع العقد ويتم اعتماده من الطرف الثالث فقط ويتم تطبيق غرامة 2000 درهم للمالك  في حال تأخر المقاول  عن انجاز كل مرحلة على حده في الجدول الزمني و دون سبب مقنع للتاخير وتلغي الغرامة في حال اجاز المشروع حسب المدة المتفق عليها .</t>
  </si>
  <si>
    <t xml:space="preserve">ضمان البلاستر الداخلي  العازل 10 سنوات </t>
  </si>
  <si>
    <t>الطرف الأول السيد</t>
  </si>
  <si>
    <t>يلتزم الطرف الأول بدفع مبلغ وقدره</t>
  </si>
  <si>
    <t xml:space="preserve"> درهم غير شامل الضريبة, للطرف الثاني مقابل أعمال التصاميم </t>
  </si>
  <si>
    <t>درهم،غير شامل الضريبة وتكون مستحقة بداية كل شهر ميلادي من بداية تنفيذ المشروع وحتى الانتهاء من إنجازه.</t>
  </si>
  <si>
    <t>الاريعاء</t>
  </si>
  <si>
    <t>لطرف الثاني:</t>
  </si>
  <si>
    <t>اشركة سافانا ديزاين للاستشارات الهندسية والتصميم الداخلي، رخصة رقم(48818)، وعنوانها مكتب رقم (407) بأبراج جلفار، في إمارة رأس الخيمة ، ويمثلها المدير / المهندس أيمن بن حمادي،   وبعد أن أقر المتعاقدان بأهليتهما للتصرف والتعاقد اتفقا على ما يأتي:</t>
  </si>
  <si>
    <t xml:space="preserve">يلتزم الطرف الأول بدفع مبلغ مقابل إشراف   </t>
  </si>
  <si>
    <t xml:space="preserve">عنوان المالك </t>
  </si>
  <si>
    <t xml:space="preserve">مدخلات الاستشاري </t>
  </si>
  <si>
    <t>مدخلات المقاول</t>
  </si>
  <si>
    <t>تاريخ تعاقد الاستشاري و المالك:</t>
  </si>
  <si>
    <t>اسم المقاول</t>
  </si>
  <si>
    <t xml:space="preserve">رقم هاتف المسؤول عن المقاولات </t>
  </si>
  <si>
    <t>بصفتي مالك المشروع علي القسيمة رقم</t>
  </si>
  <si>
    <t xml:space="preserve">يسرنا الموفع ادناه  </t>
  </si>
  <si>
    <t>منطقة</t>
  </si>
  <si>
    <t>وهو عبارة عن</t>
  </si>
  <si>
    <t xml:space="preserve">تكليف مكتب سافانا ديزاين  </t>
  </si>
  <si>
    <t xml:space="preserve">للاستشارات الهندسة باعمال التصميم والاشراف حتي استخراج شهادة الانجاز  و ارساء المناقصة علي المقاول  </t>
  </si>
  <si>
    <t>المهندس المسوول</t>
  </si>
  <si>
    <t>القسيممة</t>
  </si>
  <si>
    <t>المشرووع</t>
  </si>
  <si>
    <t>درهم اماراتي</t>
  </si>
  <si>
    <t>يرفق ملحق للمواصفات و الاشتراطات بناءا على طلب و مقترحات المالك</t>
  </si>
  <si>
    <t>24 شهر</t>
  </si>
  <si>
    <t>مساحة السور بالمتر المربع</t>
  </si>
  <si>
    <t>سعر الهيكل مع الكتروميكانيكال مع تركيب سيراميك</t>
  </si>
  <si>
    <t>الخران</t>
  </si>
  <si>
    <t xml:space="preserve">فيلا دور أرضي و اول وسور </t>
  </si>
  <si>
    <t>احمد ابراهيم النعيمي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</si>
</sst>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quot;AED&quot;#,##0;\-&quot;AED&quot;#,##0"/>
    <numFmt numFmtId="165" formatCode="_-* #,##0.00_-;\-* #,##0.00_-;_-* &quot;-&quot;??_-;_-@_-"/>
    <numFmt numFmtId="166" formatCode="yyyy/mm/dd"/>
    <numFmt numFmtId="167" formatCode="yyyy\-mm\-dd;@"/>
    <numFmt numFmtId="168" formatCode="[$-409]mmm\-yy;@"/>
    <numFmt numFmtId="169" formatCode="&quot;AED&quot;#,##0"/>
    <numFmt numFmtId="170" formatCode="#,##0\ [$AED.‏-3801]"/>
    <numFmt numFmtId="171" formatCode="0\ \س\ن\ي\ن"/>
    <numFmt numFmtId="172" formatCode="\و\ \ 0\ \أ\ش\ه\ر"/>
    <numFmt numFmtId="173" formatCode="#,##0\ [$Year‏-3801]"/>
    <numFmt numFmtId="174" formatCode="&quot;$&quot;#,##0.00"/>
    <numFmt numFmtId="175" formatCode="[$AED]\ #,##0.00"/>
    <numFmt numFmtId="176" formatCode="#,##0.000"/>
    <numFmt numFmtId="177" formatCode="#,##0.0"/>
    <numFmt numFmtId="178" formatCode="0000000000"/>
    <numFmt numFmtId="179" formatCode="yyyy/mm/dd;@"/>
  </numFmts>
  <fonts count="251">
    <font>
      <sz val="11"/>
      <color theme="1"/>
      <name val="Calibri"/>
      <family val="2"/>
      <scheme val="minor"/>
    </font>
    <font>
      <sz val="12"/>
      <color theme="1"/>
      <name val="Aljazeera"/>
    </font>
    <font>
      <sz val="8"/>
      <name val="Calibri"/>
      <family val="2"/>
      <scheme val="minor"/>
    </font>
    <font>
      <sz val="11"/>
      <color theme="1"/>
      <name val="Arial"/>
      <family val="2"/>
    </font>
    <font>
      <sz val="10"/>
      <color theme="1"/>
      <name val="Arial"/>
      <family val="2"/>
    </font>
    <font>
      <b/>
      <sz val="12"/>
      <color rgb="FF0FACB4"/>
      <name val="Aljazeera"/>
    </font>
    <font>
      <b/>
      <sz val="12"/>
      <color rgb="FF0FACB4"/>
      <name val="Arial"/>
      <family val="2"/>
    </font>
    <font>
      <b/>
      <sz val="12"/>
      <color rgb="FFF20000"/>
      <name val="Aljazeera"/>
    </font>
    <font>
      <b/>
      <sz val="12"/>
      <color theme="1"/>
      <name val="Aljazeera"/>
    </font>
    <font>
      <sz val="13"/>
      <color theme="1"/>
      <name val="Aljazeera"/>
    </font>
    <font>
      <sz val="13"/>
      <color rgb="FF0FACB4"/>
      <name val="Aljazeera"/>
    </font>
    <font>
      <sz val="13"/>
      <name val="Aljazeera"/>
    </font>
    <font>
      <sz val="13"/>
      <name val="Arial"/>
      <family val="2"/>
    </font>
    <font>
      <sz val="12"/>
      <name val="Arial"/>
      <family val="2"/>
    </font>
    <font>
      <b/>
      <sz val="14"/>
      <color theme="1"/>
      <name val="Arial"/>
      <family val="2"/>
    </font>
    <font>
      <sz val="12"/>
      <name val="Aljazeera"/>
    </font>
    <font>
      <b/>
      <sz val="13"/>
      <color rgb="FFFF0000"/>
      <name val="Aljazeera"/>
    </font>
    <font>
      <sz val="13"/>
      <color rgb="FFC00000"/>
      <name val="Aljazeera"/>
    </font>
    <font>
      <b/>
      <sz val="14"/>
      <color rgb="FF0FACB4"/>
      <name val="Aljazeera"/>
    </font>
    <font>
      <b/>
      <sz val="11"/>
      <color theme="1"/>
      <name val="Arial"/>
      <family val="2"/>
    </font>
    <font>
      <sz val="48"/>
      <color theme="1"/>
      <name val="Aldhabi"/>
    </font>
    <font>
      <sz val="20"/>
      <color theme="1"/>
      <name val="Aljazeera"/>
    </font>
    <font>
      <u/>
      <sz val="20"/>
      <color theme="1"/>
      <name val="Aljazeera"/>
    </font>
    <font>
      <b/>
      <sz val="60"/>
      <color rgb="FFB69D5A"/>
      <name val="Aldhabi"/>
    </font>
    <font>
      <sz val="14"/>
      <color theme="7" tint="-0.249977111117893"/>
      <name val="Aljazeera"/>
    </font>
    <font>
      <b/>
      <sz val="16"/>
      <color rgb="FFC00000"/>
      <name val="Aljazeera"/>
    </font>
    <font>
      <sz val="13"/>
      <color theme="8" tint="-0.249977111117893"/>
      <name val="Aljazeera"/>
    </font>
    <font>
      <b/>
      <sz val="16"/>
      <color theme="8" tint="-0.249977111117893"/>
      <name val="Aljazeera"/>
    </font>
    <font>
      <b/>
      <sz val="14"/>
      <color rgb="FFFF0000"/>
      <name val="Aljazeera"/>
    </font>
    <font>
      <sz val="11"/>
      <color theme="1"/>
      <name val="Simplified Arabic"/>
      <family val="1"/>
    </font>
    <font>
      <sz val="14"/>
      <color theme="1"/>
      <name val="Aljazeera"/>
    </font>
    <font>
      <sz val="14"/>
      <color theme="1"/>
      <name val="Simplified Arabic"/>
      <family val="1"/>
    </font>
    <font>
      <sz val="16"/>
      <color theme="1"/>
      <name val="Aljazeera"/>
    </font>
    <font>
      <b/>
      <sz val="16"/>
      <color theme="1"/>
      <name val="Simplified Arabic"/>
      <family val="1"/>
    </font>
    <font>
      <sz val="16"/>
      <color theme="1"/>
      <name val="Simplified Arabic"/>
      <family val="1"/>
    </font>
    <font>
      <b/>
      <sz val="16"/>
      <color theme="1"/>
      <name val="Aljazeera"/>
    </font>
    <font>
      <b/>
      <sz val="20"/>
      <color rgb="FFFF0000"/>
      <name val="Aljazeera"/>
    </font>
    <font>
      <b/>
      <sz val="16"/>
      <color theme="1"/>
      <name val="Calibri"/>
      <family val="2"/>
      <scheme val="minor"/>
    </font>
    <font>
      <b/>
      <sz val="14"/>
      <color theme="1"/>
      <name val="Aljazeera"/>
    </font>
    <font>
      <sz val="16"/>
      <color theme="1"/>
      <name val="Calibri"/>
      <family val="2"/>
      <scheme val="minor"/>
    </font>
    <font>
      <b/>
      <sz val="13"/>
      <name val="Arial"/>
      <family val="2"/>
    </font>
    <font>
      <sz val="16"/>
      <color rgb="FFFF0000"/>
      <name val="Aljazeera"/>
    </font>
    <font>
      <sz val="22"/>
      <color theme="1"/>
      <name val="Aljazeera"/>
    </font>
    <font>
      <b/>
      <sz val="22"/>
      <color rgb="FFFF0000"/>
      <name val="Aljazeera"/>
    </font>
    <font>
      <sz val="20"/>
      <color rgb="FFFF0000"/>
      <name val="Aljazeera"/>
    </font>
    <font>
      <b/>
      <sz val="20"/>
      <color rgb="FF3A3C48"/>
      <name val="Aljazeera"/>
    </font>
    <font>
      <b/>
      <sz val="20"/>
      <color rgb="FF3A3C48"/>
      <name val="Calibri"/>
      <family val="2"/>
      <scheme val="minor"/>
    </font>
    <font>
      <sz val="20"/>
      <color rgb="FF3A3C48"/>
      <name val="Aljazeera"/>
    </font>
    <font>
      <sz val="20"/>
      <color rgb="FF3A3C48"/>
      <name val="Simplified Arabic"/>
      <family val="1"/>
    </font>
    <font>
      <b/>
      <sz val="20"/>
      <color theme="1"/>
      <name val="Simplified Arabic"/>
      <family val="1"/>
    </font>
    <font>
      <b/>
      <sz val="22"/>
      <color rgb="FFFF0000"/>
      <name val="Calibri"/>
      <family val="2"/>
      <scheme val="minor"/>
    </font>
    <font>
      <sz val="20"/>
      <color theme="1"/>
      <name val="Simplified Arabic"/>
      <family val="1"/>
    </font>
    <font>
      <b/>
      <sz val="20"/>
      <color rgb="FFFF0000"/>
      <name val="Simplified Arabic"/>
      <family val="1"/>
    </font>
    <font>
      <sz val="22"/>
      <color rgb="FFFF0000"/>
      <name val="Aljazeera"/>
    </font>
    <font>
      <sz val="18"/>
      <color theme="1"/>
      <name val="Aljazeera"/>
    </font>
    <font>
      <sz val="18"/>
      <color rgb="FF3A3C48"/>
      <name val="Arial"/>
      <family val="2"/>
    </font>
    <font>
      <sz val="18"/>
      <color theme="1"/>
      <name val="Simplified Arabic"/>
      <family val="1"/>
    </font>
    <font>
      <sz val="11"/>
      <name val="Aljazeera"/>
    </font>
    <font>
      <sz val="10"/>
      <name val="Aljazeera"/>
    </font>
    <font>
      <sz val="10"/>
      <color theme="1"/>
      <name val="Calibri"/>
      <family val="2"/>
      <scheme val="minor"/>
    </font>
    <font>
      <b/>
      <sz val="16"/>
      <color rgb="FF0FACB4"/>
      <name val="Aljazeera"/>
    </font>
    <font>
      <b/>
      <sz val="18"/>
      <color theme="1"/>
      <name val="Aljazeera"/>
    </font>
    <font>
      <b/>
      <sz val="16"/>
      <color theme="1"/>
      <name val="Arial"/>
      <family val="2"/>
    </font>
    <font>
      <sz val="26"/>
      <color theme="1"/>
      <name val="Andalus"/>
      <family val="1"/>
    </font>
    <font>
      <sz val="14"/>
      <color theme="1"/>
      <name val="Arial"/>
      <family val="2"/>
    </font>
    <font>
      <b/>
      <sz val="18"/>
      <color theme="1"/>
      <name val="Arial Unicode MS"/>
      <family val="2"/>
    </font>
    <font>
      <sz val="12"/>
      <color theme="1"/>
      <name val="Arial Unicode MS"/>
      <family val="2"/>
    </font>
    <font>
      <b/>
      <sz val="12"/>
      <color theme="1"/>
      <name val="Arial Unicode MS"/>
      <family val="2"/>
    </font>
    <font>
      <sz val="12"/>
      <name val="Arial Unicode MS"/>
      <family val="2"/>
    </font>
    <font>
      <b/>
      <u/>
      <sz val="16"/>
      <color theme="1"/>
      <name val="Arial Unicode MS"/>
      <family val="2"/>
    </font>
    <font>
      <sz val="11"/>
      <color theme="1"/>
      <name val="Arial Unicode MS"/>
      <family val="2"/>
    </font>
    <font>
      <sz val="13"/>
      <color theme="1"/>
      <name val="Arial Unicode MS"/>
      <family val="2"/>
    </font>
    <font>
      <b/>
      <u/>
      <sz val="11"/>
      <color theme="1"/>
      <name val="Arial Unicode MS"/>
      <family val="2"/>
    </font>
    <font>
      <b/>
      <u/>
      <sz val="14"/>
      <color theme="1"/>
      <name val="Arial Unicode MS"/>
      <family val="2"/>
    </font>
    <font>
      <b/>
      <sz val="13"/>
      <color theme="1"/>
      <name val="Arial Unicode MS"/>
      <family val="2"/>
    </font>
    <font>
      <b/>
      <u/>
      <sz val="18"/>
      <color theme="1"/>
      <name val="Arial Unicode MS"/>
      <family val="2"/>
    </font>
    <font>
      <b/>
      <sz val="16"/>
      <color rgb="FFFF0000"/>
      <name val="Aljazeera"/>
    </font>
    <font>
      <b/>
      <sz val="14"/>
      <name val="Aljazeera"/>
    </font>
    <font>
      <b/>
      <sz val="16"/>
      <name val="Aljazeera"/>
    </font>
    <font>
      <sz val="11"/>
      <name val="Arial"/>
      <family val="2"/>
    </font>
    <font>
      <b/>
      <sz val="8"/>
      <color theme="1"/>
      <name val="Aljazeera"/>
    </font>
    <font>
      <b/>
      <sz val="20"/>
      <color theme="1"/>
      <name val="Aljazeera"/>
    </font>
    <font>
      <sz val="20"/>
      <color theme="1"/>
      <name val="Arial"/>
      <family val="2"/>
    </font>
    <font>
      <b/>
      <sz val="20"/>
      <color theme="1"/>
      <name val="Arial"/>
      <family val="2"/>
    </font>
    <font>
      <sz val="18"/>
      <color theme="1"/>
      <name val="Arial"/>
      <family val="2"/>
    </font>
    <font>
      <sz val="22"/>
      <color theme="1"/>
      <name val="Arial"/>
      <family val="2"/>
    </font>
    <font>
      <b/>
      <sz val="22"/>
      <color theme="1"/>
      <name val="Arial"/>
      <family val="2"/>
    </font>
    <font>
      <b/>
      <sz val="18"/>
      <color rgb="FFF20000"/>
      <name val="Aljazeera"/>
    </font>
    <font>
      <b/>
      <sz val="18"/>
      <color rgb="FF0FACB4"/>
      <name val="Aljazeera"/>
    </font>
    <font>
      <b/>
      <sz val="18"/>
      <color rgb="FF0FACB4"/>
      <name val="Arial"/>
      <family val="2"/>
    </font>
    <font>
      <b/>
      <sz val="20"/>
      <color rgb="FF0FACB4"/>
      <name val="Arial"/>
      <family val="2"/>
    </font>
    <font>
      <b/>
      <sz val="24"/>
      <color rgb="FF0FACB4"/>
      <name val="Arial"/>
      <family val="2"/>
    </font>
    <font>
      <b/>
      <sz val="20"/>
      <name val="Arial"/>
      <family val="2"/>
    </font>
    <font>
      <b/>
      <sz val="20"/>
      <color rgb="FFFF0000"/>
      <name val="Arial"/>
      <family val="2"/>
    </font>
    <font>
      <b/>
      <sz val="22"/>
      <color rgb="FFFF0000"/>
      <name val="Arial"/>
      <family val="2"/>
    </font>
    <font>
      <b/>
      <sz val="22"/>
      <name val="Arial"/>
      <family val="2"/>
    </font>
    <font>
      <b/>
      <sz val="22"/>
      <name val="Aljazeera"/>
    </font>
    <font>
      <sz val="20"/>
      <color rgb="FFFF0000"/>
      <name val="Arial"/>
      <family val="2"/>
    </font>
    <font>
      <b/>
      <sz val="14"/>
      <color rgb="FFFF0000"/>
      <name val="Arial"/>
      <family val="2"/>
    </font>
    <font>
      <b/>
      <sz val="12"/>
      <color rgb="FFFF0000"/>
      <name val="Arial"/>
      <family val="2"/>
    </font>
    <font>
      <sz val="12"/>
      <color theme="0"/>
      <name val="Aljazeera"/>
    </font>
    <font>
      <sz val="16"/>
      <name val="Aljazeera"/>
    </font>
    <font>
      <b/>
      <sz val="16"/>
      <color rgb="FF002060"/>
      <name val="Aljazeera"/>
    </font>
    <font>
      <b/>
      <sz val="22"/>
      <color rgb="FF002060"/>
      <name val="Aljazeera"/>
    </font>
    <font>
      <b/>
      <sz val="20"/>
      <color rgb="FF002060"/>
      <name val="Aljazeera"/>
    </font>
    <font>
      <b/>
      <sz val="20"/>
      <name val="Aljazeera"/>
    </font>
    <font>
      <sz val="14"/>
      <color rgb="FFFF0000"/>
      <name val="Aljazeera"/>
    </font>
    <font>
      <b/>
      <sz val="18"/>
      <name val="Aljazeera"/>
    </font>
    <font>
      <b/>
      <sz val="18"/>
      <color rgb="FF002060"/>
      <name val="Calibri"/>
      <family val="2"/>
      <scheme val="minor"/>
    </font>
    <font>
      <b/>
      <sz val="18"/>
      <color theme="1"/>
      <name val="Calibri"/>
      <family val="2"/>
      <scheme val="minor"/>
    </font>
    <font>
      <b/>
      <sz val="15"/>
      <name val="Aljazeera"/>
    </font>
    <font>
      <b/>
      <sz val="16"/>
      <color rgb="FFFF0000"/>
      <name val="Arial"/>
      <family val="2"/>
    </font>
    <font>
      <sz val="28"/>
      <color rgb="FFFF0000"/>
      <name val="Aljazeera"/>
    </font>
    <font>
      <b/>
      <sz val="11"/>
      <color rgb="FF002060"/>
      <name val="Arial"/>
      <family val="2"/>
    </font>
    <font>
      <b/>
      <sz val="16"/>
      <color rgb="FF002060"/>
      <name val="Arial"/>
      <family val="2"/>
    </font>
    <font>
      <sz val="26"/>
      <name val="Andalus"/>
      <family val="1"/>
    </font>
    <font>
      <sz val="28"/>
      <name val="Aljazeera"/>
    </font>
    <font>
      <sz val="24"/>
      <color theme="1"/>
      <name val="Agency FB"/>
      <family val="2"/>
    </font>
    <font>
      <sz val="24"/>
      <color rgb="FFFF0000"/>
      <name val="Agency FB"/>
      <family val="2"/>
    </font>
    <font>
      <b/>
      <sz val="24"/>
      <name val="Algerian"/>
      <family val="5"/>
    </font>
    <font>
      <b/>
      <sz val="24"/>
      <name val="Aljazeera"/>
    </font>
    <font>
      <b/>
      <sz val="18"/>
      <color rgb="FF002060"/>
      <name val="Arial"/>
      <family val="2"/>
    </font>
    <font>
      <b/>
      <sz val="20"/>
      <color rgb="FF002060"/>
      <name val="Arial"/>
      <family val="2"/>
    </font>
    <font>
      <b/>
      <sz val="24"/>
      <color theme="1"/>
      <name val="Aljazeera"/>
    </font>
    <font>
      <sz val="24"/>
      <color theme="1"/>
      <name val="Aljazeera"/>
    </font>
    <font>
      <sz val="24"/>
      <name val="Aljazeera"/>
    </font>
    <font>
      <sz val="11"/>
      <color theme="1"/>
      <name val="Calibri"/>
      <family val="2"/>
      <scheme val="minor"/>
    </font>
    <font>
      <b/>
      <sz val="24"/>
      <color rgb="FF002060"/>
      <name val="Aljazeera"/>
    </font>
    <font>
      <sz val="18"/>
      <color theme="1"/>
      <name val="Calibri"/>
      <family val="2"/>
      <scheme val="minor"/>
    </font>
    <font>
      <b/>
      <sz val="24"/>
      <color theme="1"/>
      <name val="Calibri"/>
      <family val="2"/>
      <scheme val="minor"/>
    </font>
    <font>
      <b/>
      <sz val="22"/>
      <color theme="1"/>
      <name val="Calibri"/>
      <family val="2"/>
      <scheme val="minor"/>
    </font>
    <font>
      <b/>
      <sz val="36"/>
      <color rgb="FFFF0000"/>
      <name val="Calibri"/>
      <family val="2"/>
      <scheme val="minor"/>
    </font>
    <font>
      <b/>
      <sz val="36"/>
      <color rgb="FF0070C0"/>
      <name val="Aljazeera"/>
    </font>
    <font>
      <b/>
      <sz val="36"/>
      <color theme="1"/>
      <name val="Aljazeera"/>
    </font>
    <font>
      <b/>
      <sz val="48"/>
      <color rgb="FFFF0000"/>
      <name val="Calibri"/>
      <family val="2"/>
      <scheme val="minor"/>
    </font>
    <font>
      <sz val="24"/>
      <color theme="1"/>
      <name val="Calibri"/>
      <family val="2"/>
      <scheme val="minor"/>
    </font>
    <font>
      <b/>
      <sz val="28"/>
      <color theme="1"/>
      <name val="Calibri"/>
      <family val="2"/>
      <scheme val="minor"/>
    </font>
    <font>
      <b/>
      <sz val="20"/>
      <color theme="1"/>
      <name val="Calibri"/>
      <family val="2"/>
      <scheme val="minor"/>
    </font>
    <font>
      <sz val="20"/>
      <name val="Aljazeera"/>
    </font>
    <font>
      <sz val="14"/>
      <color theme="1"/>
      <name val="Calibri"/>
      <family val="2"/>
      <scheme val="minor"/>
    </font>
    <font>
      <b/>
      <sz val="14"/>
      <color theme="1"/>
      <name val="Calibri"/>
      <family val="2"/>
      <scheme val="minor"/>
    </font>
    <font>
      <sz val="11"/>
      <color theme="1"/>
      <name val="Times New Roman"/>
      <family val="1"/>
    </font>
    <font>
      <sz val="16"/>
      <color theme="1"/>
      <name val="Times New Roman"/>
      <family val="1"/>
    </font>
    <font>
      <b/>
      <sz val="11"/>
      <color theme="1"/>
      <name val="Calibri"/>
      <family val="2"/>
      <scheme val="minor"/>
    </font>
    <font>
      <b/>
      <sz val="16"/>
      <color rgb="FF3F0065"/>
      <name val="Calibri"/>
      <family val="2"/>
      <scheme val="minor"/>
    </font>
    <font>
      <sz val="13"/>
      <color theme="1"/>
      <name val="Calibri"/>
      <family val="2"/>
      <scheme val="minor"/>
    </font>
    <font>
      <sz val="12"/>
      <color theme="1"/>
      <name val="Calibri"/>
      <family val="2"/>
      <scheme val="minor"/>
    </font>
    <font>
      <b/>
      <sz val="13"/>
      <color theme="1"/>
      <name val="Calibri"/>
      <family val="2"/>
      <scheme val="minor"/>
    </font>
    <font>
      <sz val="13"/>
      <color rgb="FFFF0000"/>
      <name val="Calibri"/>
      <family val="2"/>
      <scheme val="minor"/>
    </font>
    <font>
      <b/>
      <sz val="13"/>
      <color rgb="FF0FACB4"/>
      <name val="Calibri"/>
      <family val="2"/>
      <scheme val="minor"/>
    </font>
    <font>
      <b/>
      <sz val="13"/>
      <color rgb="FFFF0000"/>
      <name val="Calibri"/>
      <family val="2"/>
      <scheme val="minor"/>
    </font>
    <font>
      <b/>
      <sz val="13"/>
      <color theme="9"/>
      <name val="Calibri"/>
      <family val="2"/>
      <scheme val="minor"/>
    </font>
    <font>
      <sz val="12"/>
      <name val="Calibri"/>
      <family val="2"/>
      <scheme val="minor"/>
    </font>
    <font>
      <sz val="11"/>
      <name val="Calibri"/>
      <family val="2"/>
      <scheme val="minor"/>
    </font>
    <font>
      <sz val="13"/>
      <name val="Calibri"/>
      <family val="2"/>
      <scheme val="minor"/>
    </font>
    <font>
      <sz val="15"/>
      <color theme="1"/>
      <name val="Calibri"/>
      <family val="2"/>
      <scheme val="minor"/>
    </font>
    <font>
      <sz val="16"/>
      <name val="Calibri"/>
      <family val="2"/>
      <scheme val="minor"/>
    </font>
    <font>
      <sz val="16"/>
      <color rgb="FFFF0000"/>
      <name val="Calibri"/>
      <family val="2"/>
      <scheme val="minor"/>
    </font>
    <font>
      <b/>
      <u/>
      <sz val="16"/>
      <color theme="0"/>
      <name val="Aljazeera"/>
    </font>
    <font>
      <b/>
      <sz val="18"/>
      <color rgb="FFFF0000"/>
      <name val="Aljazeera"/>
    </font>
    <font>
      <b/>
      <sz val="16"/>
      <color rgb="FFF20000"/>
      <name val="Aljazeera"/>
    </font>
    <font>
      <b/>
      <sz val="16"/>
      <color rgb="FF0FACB4"/>
      <name val="Arial"/>
      <family val="2"/>
    </font>
    <font>
      <b/>
      <sz val="16"/>
      <color rgb="FF0070C0"/>
      <name val="Arial"/>
      <family val="2"/>
    </font>
    <font>
      <b/>
      <sz val="16"/>
      <color rgb="FFF20000"/>
      <name val="Arial"/>
      <family val="2"/>
    </font>
    <font>
      <b/>
      <sz val="20"/>
      <color rgb="FFFF0000"/>
      <name val="Andalus"/>
      <family val="1"/>
    </font>
    <font>
      <b/>
      <sz val="20"/>
      <color theme="0"/>
      <name val="Arial"/>
      <family val="2"/>
    </font>
    <font>
      <b/>
      <sz val="10"/>
      <color theme="1"/>
      <name val="Aljazeera"/>
    </font>
    <font>
      <b/>
      <sz val="15"/>
      <color theme="1"/>
      <name val="Aljazeera"/>
    </font>
    <font>
      <b/>
      <sz val="15"/>
      <color theme="1"/>
      <name val="Arial Nova"/>
      <family val="2"/>
    </font>
    <font>
      <b/>
      <sz val="15"/>
      <color rgb="FFFF0000"/>
      <name val="Arial Nova"/>
      <family val="2"/>
    </font>
    <font>
      <b/>
      <sz val="15"/>
      <color rgb="FF002060"/>
      <name val="Arial Nova"/>
      <family val="2"/>
    </font>
    <font>
      <b/>
      <sz val="15"/>
      <color rgb="FFF20000"/>
      <name val="Arial Nova"/>
      <family val="2"/>
    </font>
    <font>
      <b/>
      <sz val="16"/>
      <color theme="1" tint="0.249977111117893"/>
      <name val="Aljazeera"/>
    </font>
    <font>
      <b/>
      <sz val="12"/>
      <color theme="1"/>
      <name val="Arial Nova"/>
      <family val="2"/>
    </font>
    <font>
      <b/>
      <sz val="10"/>
      <color theme="1"/>
      <name val="Arial"/>
      <family val="2"/>
    </font>
    <font>
      <b/>
      <sz val="10"/>
      <color theme="1"/>
      <name val="Arial Nova"/>
      <family val="2"/>
    </font>
    <font>
      <b/>
      <sz val="16"/>
      <color theme="1"/>
      <name val="Arial Nova"/>
      <family val="2"/>
    </font>
    <font>
      <b/>
      <sz val="10"/>
      <color rgb="FFFF0000"/>
      <name val="Arial Nova"/>
      <family val="2"/>
    </font>
    <font>
      <b/>
      <sz val="10"/>
      <color rgb="FFFF0000"/>
      <name val="Arial"/>
      <family val="2"/>
    </font>
    <font>
      <b/>
      <sz val="10"/>
      <color rgb="FFFF0000"/>
      <name val="Aljazeera"/>
    </font>
    <font>
      <b/>
      <sz val="26"/>
      <color rgb="FFF20000"/>
      <name val="Aljazeera"/>
    </font>
    <font>
      <b/>
      <sz val="20"/>
      <color rgb="FFF20000"/>
      <name val="Aljazeera"/>
    </font>
    <font>
      <b/>
      <sz val="20"/>
      <color rgb="FFC00000"/>
      <name val="Aljazeera"/>
    </font>
    <font>
      <b/>
      <sz val="16"/>
      <color theme="4" tint="-0.499984740745262"/>
      <name val="Aljazeera"/>
    </font>
    <font>
      <b/>
      <sz val="16"/>
      <color theme="4" tint="-0.499984740745262"/>
      <name val="Arial"/>
      <family val="2"/>
    </font>
    <font>
      <b/>
      <sz val="10"/>
      <color rgb="FFF20000"/>
      <name val="Aljazeera"/>
    </font>
    <font>
      <b/>
      <sz val="14"/>
      <color theme="4" tint="-0.499984740745262"/>
      <name val="Aljazeera"/>
    </font>
    <font>
      <b/>
      <vertAlign val="superscript"/>
      <sz val="16"/>
      <color theme="1"/>
      <name val="Aljazeera"/>
    </font>
    <font>
      <b/>
      <sz val="12"/>
      <color rgb="FFFF0000"/>
      <name val="Aljazeera"/>
    </font>
    <font>
      <b/>
      <sz val="28"/>
      <color rgb="FFFF0000"/>
      <name val="Arial"/>
      <family val="2"/>
    </font>
    <font>
      <b/>
      <sz val="22"/>
      <color theme="1"/>
      <name val="Aljazeera"/>
    </font>
    <font>
      <b/>
      <sz val="22"/>
      <color rgb="FF002060"/>
      <name val="Arial"/>
      <family val="2"/>
    </font>
    <font>
      <b/>
      <sz val="24"/>
      <color rgb="FF002060"/>
      <name val="Arial"/>
      <family val="2"/>
    </font>
    <font>
      <b/>
      <sz val="20"/>
      <color rgb="FFF20000"/>
      <name val="Arial Nova"/>
      <family val="2"/>
    </font>
    <font>
      <b/>
      <sz val="20"/>
      <color theme="9" tint="-0.499984740745262"/>
      <name val="Aljazeera"/>
    </font>
    <font>
      <b/>
      <sz val="18"/>
      <color rgb="FF002060"/>
      <name val="Arial Nova"/>
      <family val="2"/>
    </font>
    <font>
      <b/>
      <sz val="20"/>
      <color rgb="FF002060"/>
      <name val="Arial Nova"/>
      <family val="2"/>
    </font>
    <font>
      <b/>
      <sz val="22"/>
      <color theme="0"/>
      <name val="Aljazeera"/>
    </font>
    <font>
      <b/>
      <sz val="20"/>
      <color theme="1" tint="4.9989318521683403E-2"/>
      <name val="Aljazeera"/>
    </font>
    <font>
      <b/>
      <sz val="20"/>
      <color theme="1" tint="4.9989318521683403E-2"/>
      <name val="Arial"/>
      <family val="2"/>
    </font>
    <font>
      <sz val="22"/>
      <color theme="1"/>
      <name val="Calibri"/>
      <family val="2"/>
      <scheme val="minor"/>
    </font>
    <font>
      <b/>
      <sz val="12"/>
      <name val="Aljazeera"/>
    </font>
    <font>
      <b/>
      <sz val="14"/>
      <color rgb="FF002060"/>
      <name val="Aljazeera"/>
    </font>
    <font>
      <b/>
      <sz val="16"/>
      <color rgb="FFF20000"/>
      <name val="Arial Nova"/>
      <family val="2"/>
    </font>
    <font>
      <b/>
      <sz val="11"/>
      <color theme="1"/>
      <name val="Aljazeera"/>
    </font>
    <font>
      <b/>
      <sz val="16"/>
      <color theme="1" tint="4.9989318521683403E-2"/>
      <name val="Aljazeera"/>
    </font>
    <font>
      <b/>
      <sz val="12"/>
      <color theme="1"/>
      <name val="Arial"/>
      <family val="2"/>
    </font>
    <font>
      <b/>
      <sz val="12"/>
      <color rgb="FF002060"/>
      <name val="Arial Nova"/>
      <family val="2"/>
    </font>
    <font>
      <b/>
      <sz val="16"/>
      <color theme="0"/>
      <name val="Arial"/>
      <family val="2"/>
    </font>
    <font>
      <b/>
      <sz val="12"/>
      <color rgb="FF002060"/>
      <name val="Aljazeera"/>
    </font>
    <font>
      <b/>
      <sz val="10"/>
      <name val="Aljazeera"/>
    </font>
    <font>
      <b/>
      <sz val="11"/>
      <color rgb="FFFF0000"/>
      <name val="Aljazeera"/>
    </font>
    <font>
      <sz val="14"/>
      <color theme="1"/>
      <name val="Arial Unicode MS"/>
      <family val="2"/>
    </font>
    <font>
      <sz val="14"/>
      <name val="Arial Unicode MS"/>
      <family val="2"/>
    </font>
    <font>
      <sz val="13"/>
      <color rgb="FFC00000"/>
      <name val="Arial Unicode MS"/>
      <family val="2"/>
    </font>
    <font>
      <b/>
      <u/>
      <sz val="16"/>
      <color rgb="FFC00000"/>
      <name val="Aljazeera"/>
    </font>
    <font>
      <b/>
      <sz val="20"/>
      <color rgb="FFC00000"/>
      <name val="Arial"/>
      <family val="2"/>
    </font>
    <font>
      <b/>
      <sz val="18"/>
      <color rgb="FFC00000"/>
      <name val="Aljazeera"/>
    </font>
    <font>
      <b/>
      <sz val="14"/>
      <color rgb="FFF20000"/>
      <name val="Aljazeera"/>
    </font>
    <font>
      <b/>
      <sz val="13"/>
      <color theme="1" tint="4.9989318521683403E-2"/>
      <name val="Aljazeera"/>
    </font>
    <font>
      <sz val="20"/>
      <color theme="1"/>
      <name val="Calibri"/>
      <family val="2"/>
      <scheme val="minor"/>
    </font>
    <font>
      <sz val="13"/>
      <color rgb="FFFF0000"/>
      <name val="Aljazeera"/>
    </font>
    <font>
      <sz val="26"/>
      <color theme="1"/>
      <name val="Calibri"/>
      <family val="2"/>
      <scheme val="minor"/>
    </font>
    <font>
      <b/>
      <sz val="18"/>
      <color theme="4" tint="-0.499984740745262"/>
      <name val="Aljazeera"/>
    </font>
    <font>
      <sz val="12"/>
      <color rgb="FFC00000"/>
      <name val="Arial Unicode MS"/>
      <family val="2"/>
    </font>
    <font>
      <b/>
      <sz val="14"/>
      <color theme="1"/>
      <name val="Arial Nova"/>
      <family val="2"/>
    </font>
    <font>
      <b/>
      <sz val="11"/>
      <color rgb="FF002060"/>
      <name val="Aljazeera"/>
    </font>
    <font>
      <b/>
      <sz val="9"/>
      <name val="Aljazeera"/>
    </font>
    <font>
      <b/>
      <sz val="14"/>
      <color rgb="FFC00000"/>
      <name val="Aljazeera"/>
    </font>
    <font>
      <b/>
      <sz val="12"/>
      <color theme="1" tint="4.9989318521683403E-2"/>
      <name val="Aljazeera"/>
    </font>
    <font>
      <b/>
      <sz val="11"/>
      <name val="Aljazeera"/>
    </font>
    <font>
      <b/>
      <sz val="12"/>
      <color theme="9" tint="-0.249977111117893"/>
      <name val="Aljazeera"/>
    </font>
    <font>
      <b/>
      <sz val="16"/>
      <color theme="9" tint="-0.249977111117893"/>
      <name val="Aljazeera"/>
    </font>
    <font>
      <b/>
      <sz val="20"/>
      <color theme="9" tint="-0.249977111117893"/>
      <name val="Arial"/>
      <family val="2"/>
    </font>
    <font>
      <b/>
      <u/>
      <sz val="25"/>
      <color theme="1"/>
      <name val="Arial Unicode MS"/>
      <family val="2"/>
    </font>
    <font>
      <sz val="15"/>
      <color theme="1"/>
      <name val="Arial Unicode MS"/>
      <family val="2"/>
    </font>
    <font>
      <b/>
      <sz val="15"/>
      <color theme="1"/>
      <name val="Arial Unicode MS"/>
      <family val="2"/>
    </font>
    <font>
      <b/>
      <sz val="15"/>
      <color theme="1"/>
      <name val="Calibri"/>
      <family val="2"/>
      <scheme val="minor"/>
    </font>
    <font>
      <sz val="18"/>
      <color theme="1"/>
      <name val="Arial Unicode MS"/>
      <family val="2"/>
    </font>
    <font>
      <sz val="16"/>
      <color theme="1"/>
      <name val="Arial Unicode MS"/>
      <family val="2"/>
    </font>
    <font>
      <sz val="24"/>
      <color theme="1"/>
      <name val="Arial Unicode MS"/>
      <family val="2"/>
    </font>
    <font>
      <sz val="16"/>
      <color theme="1" tint="4.9989318521683403E-2"/>
      <name val="Arial Unicode MS"/>
      <family val="2"/>
    </font>
    <font>
      <b/>
      <sz val="16"/>
      <color theme="1"/>
      <name val="Arial Unicode MS"/>
      <family val="2"/>
    </font>
    <font>
      <sz val="16"/>
      <color rgb="FFFF0000"/>
      <name val="Arial Unicode MS"/>
      <family val="2"/>
    </font>
    <font>
      <b/>
      <sz val="16"/>
      <color rgb="FFFF0000"/>
      <name val="Arial Unicode MS"/>
      <family val="2"/>
    </font>
    <font>
      <b/>
      <sz val="16"/>
      <color theme="4" tint="-0.249977111117893"/>
      <name val="Arial"/>
      <family val="2"/>
    </font>
    <font>
      <b/>
      <sz val="14"/>
      <color theme="1" tint="4.9989318521683403E-2"/>
      <name val="Aljazeera"/>
    </font>
    <font>
      <b/>
      <sz val="14"/>
      <name val="Arial Nova"/>
      <family val="2"/>
    </font>
    <font>
      <b/>
      <sz val="10"/>
      <name val="Arial Nova"/>
      <family val="2"/>
    </font>
    <font>
      <b/>
      <sz val="15"/>
      <name val="Arial Nova"/>
      <family val="2"/>
    </font>
    <font>
      <b/>
      <sz val="16"/>
      <name val="Arial"/>
      <family val="2"/>
    </font>
  </fonts>
  <fills count="34">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rgb="FFFDEFE7"/>
        <bgColor indexed="64"/>
      </patternFill>
    </fill>
    <fill>
      <patternFill patternType="solid">
        <fgColor rgb="FFE3DABF"/>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E4E4E4"/>
        <bgColor indexed="64"/>
      </patternFill>
    </fill>
    <fill>
      <patternFill patternType="solid">
        <fgColor theme="0"/>
        <bgColor indexed="64"/>
      </patternFill>
    </fill>
    <fill>
      <patternFill patternType="solid">
        <fgColor theme="4" tint="0.59999389629810485"/>
        <bgColor indexed="64"/>
      </patternFill>
    </fill>
    <fill>
      <patternFill patternType="solid">
        <fgColor theme="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4"/>
        <bgColor indexed="64"/>
      </patternFill>
    </fill>
    <fill>
      <patternFill patternType="solid">
        <fgColor rgb="FFFDFFE5"/>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FFC000"/>
        <bgColor indexed="64"/>
      </patternFill>
    </fill>
    <fill>
      <patternFill patternType="solid">
        <fgColor theme="7"/>
        <bgColor indexed="64"/>
      </patternFill>
    </fill>
    <fill>
      <patternFill patternType="solid">
        <fgColor rgb="FF0FACB4"/>
        <bgColor indexed="64"/>
      </patternFill>
    </fill>
    <fill>
      <patternFill patternType="solid">
        <fgColor rgb="FFBBE3F1"/>
        <bgColor indexed="64"/>
      </patternFill>
    </fill>
    <fill>
      <patternFill patternType="solid">
        <fgColor theme="0" tint="-0.499984740745262"/>
        <bgColor indexed="64"/>
      </patternFill>
    </fill>
    <fill>
      <patternFill patternType="solid">
        <fgColor theme="2" tint="-0.249977111117893"/>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rgb="FF00B0F0"/>
        <bgColor indexed="64"/>
      </patternFill>
    </fill>
    <fill>
      <patternFill patternType="solid">
        <fgColor theme="8" tint="0.79998168889431442"/>
        <bgColor indexed="65"/>
      </patternFill>
    </fill>
  </fills>
  <borders count="2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top/>
      <bottom style="dashed">
        <color indexed="64"/>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rgb="FF002060"/>
      </left>
      <right style="thin">
        <color rgb="FF002060"/>
      </right>
      <top style="thin">
        <color rgb="FF002060"/>
      </top>
      <bottom style="thin">
        <color rgb="FF002060"/>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thin">
        <color rgb="FF002060"/>
      </right>
      <top style="medium">
        <color rgb="FF002060"/>
      </top>
      <bottom style="thin">
        <color rgb="FF002060"/>
      </bottom>
      <diagonal/>
    </border>
    <border>
      <left style="thin">
        <color rgb="FF002060"/>
      </left>
      <right style="thin">
        <color rgb="FF002060"/>
      </right>
      <top style="medium">
        <color rgb="FF002060"/>
      </top>
      <bottom style="thin">
        <color rgb="FF002060"/>
      </bottom>
      <diagonal/>
    </border>
    <border>
      <left/>
      <right/>
      <top style="medium">
        <color rgb="FF002060"/>
      </top>
      <bottom/>
      <diagonal/>
    </border>
    <border>
      <left/>
      <right style="medium">
        <color rgb="FF002060"/>
      </right>
      <top style="medium">
        <color rgb="FF002060"/>
      </top>
      <bottom/>
      <diagonal/>
    </border>
    <border>
      <left/>
      <right/>
      <top/>
      <bottom style="medium">
        <color rgb="FF002060"/>
      </bottom>
      <diagonal/>
    </border>
    <border>
      <left/>
      <right style="medium">
        <color rgb="FF002060"/>
      </right>
      <top/>
      <bottom style="medium">
        <color rgb="FF002060"/>
      </bottom>
      <diagonal/>
    </border>
    <border>
      <left style="medium">
        <color rgb="FF002060"/>
      </left>
      <right style="thin">
        <color rgb="FF002060"/>
      </right>
      <top style="medium">
        <color rgb="FF002060"/>
      </top>
      <bottom style="thin">
        <color rgb="FF002060"/>
      </bottom>
      <diagonal/>
    </border>
    <border>
      <left style="medium">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top/>
      <bottom style="medium">
        <color rgb="FF002060"/>
      </bottom>
      <diagonal/>
    </border>
    <border>
      <left style="thin">
        <color rgb="FF002060"/>
      </left>
      <right/>
      <top style="medium">
        <color rgb="FF002060"/>
      </top>
      <bottom/>
      <diagonal/>
    </border>
    <border>
      <left style="thin">
        <color rgb="FF002060"/>
      </left>
      <right style="medium">
        <color rgb="FF002060"/>
      </right>
      <top style="medium">
        <color rgb="FF002060"/>
      </top>
      <bottom style="thin">
        <color rgb="FF002060"/>
      </bottom>
      <diagonal/>
    </border>
    <border>
      <left style="thin">
        <color rgb="FF002060"/>
      </left>
      <right style="medium">
        <color rgb="FF002060"/>
      </right>
      <top style="thin">
        <color rgb="FF002060"/>
      </top>
      <bottom style="medium">
        <color rgb="FF002060"/>
      </bottom>
      <diagonal/>
    </border>
    <border>
      <left style="medium">
        <color rgb="FF002060"/>
      </left>
      <right/>
      <top style="medium">
        <color rgb="FF002060"/>
      </top>
      <bottom/>
      <diagonal/>
    </border>
    <border>
      <left style="thin">
        <color rgb="FF002060"/>
      </left>
      <right/>
      <top style="medium">
        <color rgb="FF002060"/>
      </top>
      <bottom style="thin">
        <color rgb="FF002060"/>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right style="double">
        <color rgb="FF002060"/>
      </right>
      <top/>
      <bottom/>
      <diagonal/>
    </border>
    <border>
      <left style="double">
        <color rgb="FF002060"/>
      </left>
      <right/>
      <top style="double">
        <color rgb="FF002060"/>
      </top>
      <bottom style="double">
        <color rgb="FF002060"/>
      </bottom>
      <diagonal/>
    </border>
    <border>
      <left/>
      <right/>
      <top style="double">
        <color rgb="FF002060"/>
      </top>
      <bottom style="double">
        <color rgb="FF002060"/>
      </bottom>
      <diagonal/>
    </border>
    <border>
      <left/>
      <right style="double">
        <color rgb="FF002060"/>
      </right>
      <top style="double">
        <color rgb="FF002060"/>
      </top>
      <bottom style="double">
        <color rgb="FF002060"/>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thin">
        <color rgb="FF002060"/>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double">
        <color rgb="FF002060"/>
      </top>
      <bottom style="thin">
        <color rgb="FF002060"/>
      </bottom>
      <diagonal/>
    </border>
    <border>
      <left/>
      <right/>
      <top style="thick">
        <color rgb="FF0FACB4"/>
      </top>
      <bottom/>
      <diagonal/>
    </border>
    <border>
      <left style="medium">
        <color rgb="FF0FACB4"/>
      </left>
      <right style="dotted">
        <color rgb="FF0FACB4"/>
      </right>
      <top style="medium">
        <color rgb="FF0FACB4"/>
      </top>
      <bottom style="dotted">
        <color rgb="FF0FACB4"/>
      </bottom>
      <diagonal/>
    </border>
    <border>
      <left style="dotted">
        <color rgb="FF0FACB4"/>
      </left>
      <right style="dotted">
        <color rgb="FF0FACB4"/>
      </right>
      <top style="medium">
        <color rgb="FF0FACB4"/>
      </top>
      <bottom style="dotted">
        <color rgb="FF0FACB4"/>
      </bottom>
      <diagonal/>
    </border>
    <border>
      <left style="dotted">
        <color rgb="FF0FACB4"/>
      </left>
      <right style="medium">
        <color rgb="FF0FACB4"/>
      </right>
      <top style="medium">
        <color rgb="FF0FACB4"/>
      </top>
      <bottom style="dotted">
        <color rgb="FF0FACB4"/>
      </bottom>
      <diagonal/>
    </border>
    <border>
      <left style="medium">
        <color rgb="FF0FACB4"/>
      </left>
      <right style="dotted">
        <color rgb="FF0FACB4"/>
      </right>
      <top style="dotted">
        <color rgb="FF0FACB4"/>
      </top>
      <bottom style="dotted">
        <color rgb="FF0FACB4"/>
      </bottom>
      <diagonal/>
    </border>
    <border>
      <left style="dotted">
        <color rgb="FF0FACB4"/>
      </left>
      <right style="dotted">
        <color rgb="FF0FACB4"/>
      </right>
      <top style="dotted">
        <color rgb="FF0FACB4"/>
      </top>
      <bottom style="dotted">
        <color rgb="FF0FACB4"/>
      </bottom>
      <diagonal/>
    </border>
    <border>
      <left style="dotted">
        <color rgb="FF0FACB4"/>
      </left>
      <right style="medium">
        <color rgb="FF0FACB4"/>
      </right>
      <top style="dotted">
        <color rgb="FF0FACB4"/>
      </top>
      <bottom style="dotted">
        <color rgb="FF0FACB4"/>
      </bottom>
      <diagonal/>
    </border>
    <border>
      <left style="medium">
        <color rgb="FF0FACB4"/>
      </left>
      <right/>
      <top style="dotted">
        <color rgb="FF0FACB4"/>
      </top>
      <bottom style="dotted">
        <color rgb="FF0FACB4"/>
      </bottom>
      <diagonal/>
    </border>
    <border>
      <left/>
      <right style="dotted">
        <color rgb="FF0FACB4"/>
      </right>
      <top style="dotted">
        <color rgb="FF0FACB4"/>
      </top>
      <bottom style="dotted">
        <color rgb="FF0FACB4"/>
      </bottom>
      <diagonal/>
    </border>
    <border>
      <left style="dotted">
        <color rgb="FF0FACB4"/>
      </left>
      <right/>
      <top style="dotted">
        <color rgb="FF0FACB4"/>
      </top>
      <bottom style="dotted">
        <color rgb="FF0FACB4"/>
      </bottom>
      <diagonal/>
    </border>
    <border>
      <left/>
      <right/>
      <top style="dotted">
        <color rgb="FF0FACB4"/>
      </top>
      <bottom style="dotted">
        <color rgb="FF0FACB4"/>
      </bottom>
      <diagonal/>
    </border>
    <border>
      <left/>
      <right style="medium">
        <color rgb="FF0FACB4"/>
      </right>
      <top style="dotted">
        <color rgb="FF0FACB4"/>
      </top>
      <bottom style="dotted">
        <color rgb="FF0FACB4"/>
      </bottom>
      <diagonal/>
    </border>
    <border>
      <left style="medium">
        <color rgb="FF0FACB4"/>
      </left>
      <right style="dotted">
        <color rgb="FF0FACB4"/>
      </right>
      <top style="dotted">
        <color rgb="FF0FACB4"/>
      </top>
      <bottom/>
      <diagonal/>
    </border>
    <border>
      <left style="dotted">
        <color rgb="FF0FACB4"/>
      </left>
      <right style="dotted">
        <color rgb="FF0FACB4"/>
      </right>
      <top style="dotted">
        <color rgb="FF0FACB4"/>
      </top>
      <bottom/>
      <diagonal/>
    </border>
    <border>
      <left style="dotted">
        <color rgb="FF0FACB4"/>
      </left>
      <right style="medium">
        <color rgb="FF0FACB4"/>
      </right>
      <top style="dotted">
        <color rgb="FF0FACB4"/>
      </top>
      <bottom/>
      <diagonal/>
    </border>
    <border>
      <left style="medium">
        <color rgb="FF0FACB4"/>
      </left>
      <right style="dotted">
        <color rgb="FF0FACB4"/>
      </right>
      <top style="dotted">
        <color rgb="FF0FACB4"/>
      </top>
      <bottom style="medium">
        <color rgb="FF0FACB4"/>
      </bottom>
      <diagonal/>
    </border>
    <border>
      <left style="dotted">
        <color rgb="FF0FACB4"/>
      </left>
      <right style="dotted">
        <color rgb="FF0FACB4"/>
      </right>
      <top style="dotted">
        <color rgb="FF0FACB4"/>
      </top>
      <bottom style="medium">
        <color rgb="FF0FACB4"/>
      </bottom>
      <diagonal/>
    </border>
    <border>
      <left style="dotted">
        <color rgb="FF0FACB4"/>
      </left>
      <right style="medium">
        <color rgb="FF0FACB4"/>
      </right>
      <top style="dotted">
        <color rgb="FF0FACB4"/>
      </top>
      <bottom style="medium">
        <color rgb="FF0FACB4"/>
      </bottom>
      <diagonal/>
    </border>
    <border>
      <left style="medium">
        <color rgb="FF0FACB4"/>
      </left>
      <right style="thin">
        <color rgb="FF0FACB4"/>
      </right>
      <top style="medium">
        <color rgb="FF0FACB4"/>
      </top>
      <bottom style="thin">
        <color rgb="FF0FACB4"/>
      </bottom>
      <diagonal/>
    </border>
    <border>
      <left style="thin">
        <color rgb="FF0FACB4"/>
      </left>
      <right style="thin">
        <color rgb="FF0FACB4"/>
      </right>
      <top style="medium">
        <color rgb="FF0FACB4"/>
      </top>
      <bottom style="thin">
        <color rgb="FF0FACB4"/>
      </bottom>
      <diagonal/>
    </border>
    <border>
      <left style="thin">
        <color rgb="FF0FACB4"/>
      </left>
      <right style="medium">
        <color rgb="FF0FACB4"/>
      </right>
      <top style="medium">
        <color rgb="FF0FACB4"/>
      </top>
      <bottom style="thin">
        <color rgb="FF0FACB4"/>
      </bottom>
      <diagonal/>
    </border>
    <border>
      <left style="medium">
        <color rgb="FF0FACB4"/>
      </left>
      <right style="thin">
        <color rgb="FF0FACB4"/>
      </right>
      <top style="thin">
        <color rgb="FF0FACB4"/>
      </top>
      <bottom style="thin">
        <color rgb="FF0FACB4"/>
      </bottom>
      <diagonal/>
    </border>
    <border>
      <left style="thin">
        <color rgb="FF0FACB4"/>
      </left>
      <right style="thin">
        <color rgb="FF0FACB4"/>
      </right>
      <top style="thin">
        <color rgb="FF0FACB4"/>
      </top>
      <bottom style="thin">
        <color rgb="FF0FACB4"/>
      </bottom>
      <diagonal/>
    </border>
    <border>
      <left style="thin">
        <color rgb="FF0FACB4"/>
      </left>
      <right style="medium">
        <color rgb="FF0FACB4"/>
      </right>
      <top style="thin">
        <color rgb="FF0FACB4"/>
      </top>
      <bottom style="thin">
        <color rgb="FF0FACB4"/>
      </bottom>
      <diagonal/>
    </border>
    <border>
      <left style="medium">
        <color rgb="FF0FACB4"/>
      </left>
      <right/>
      <top style="thin">
        <color rgb="FF0FACB4"/>
      </top>
      <bottom style="thin">
        <color rgb="FF0FACB4"/>
      </bottom>
      <diagonal/>
    </border>
    <border>
      <left/>
      <right style="thin">
        <color rgb="FF0FACB4"/>
      </right>
      <top style="thin">
        <color rgb="FF0FACB4"/>
      </top>
      <bottom style="thin">
        <color rgb="FF0FACB4"/>
      </bottom>
      <diagonal/>
    </border>
    <border>
      <left style="thin">
        <color rgb="FF0FACB4"/>
      </left>
      <right/>
      <top style="thin">
        <color rgb="FF0FACB4"/>
      </top>
      <bottom style="thin">
        <color rgb="FF0FACB4"/>
      </bottom>
      <diagonal/>
    </border>
    <border>
      <left/>
      <right/>
      <top style="thin">
        <color rgb="FF0FACB4"/>
      </top>
      <bottom style="thin">
        <color rgb="FF0FACB4"/>
      </bottom>
      <diagonal/>
    </border>
    <border>
      <left/>
      <right style="medium">
        <color rgb="FF0FACB4"/>
      </right>
      <top style="thin">
        <color rgb="FF0FACB4"/>
      </top>
      <bottom style="thin">
        <color rgb="FF0FACB4"/>
      </bottom>
      <diagonal/>
    </border>
    <border>
      <left style="medium">
        <color rgb="FF0FACB4"/>
      </left>
      <right style="thin">
        <color rgb="FF0FACB4"/>
      </right>
      <top style="thin">
        <color rgb="FF0FACB4"/>
      </top>
      <bottom/>
      <diagonal/>
    </border>
    <border>
      <left style="thin">
        <color rgb="FF0FACB4"/>
      </left>
      <right style="thin">
        <color rgb="FF0FACB4"/>
      </right>
      <top style="thin">
        <color rgb="FF0FACB4"/>
      </top>
      <bottom/>
      <diagonal/>
    </border>
    <border>
      <left style="thin">
        <color rgb="FF0FACB4"/>
      </left>
      <right style="medium">
        <color rgb="FF0FACB4"/>
      </right>
      <top style="thin">
        <color rgb="FF0FACB4"/>
      </top>
      <bottom/>
      <diagonal/>
    </border>
    <border>
      <left style="medium">
        <color rgb="FF0FACB4"/>
      </left>
      <right style="thin">
        <color rgb="FF0FACB4"/>
      </right>
      <top style="medium">
        <color rgb="FF0FACB4"/>
      </top>
      <bottom style="medium">
        <color rgb="FF0FACB4"/>
      </bottom>
      <diagonal/>
    </border>
    <border>
      <left style="thin">
        <color rgb="FF0FACB4"/>
      </left>
      <right style="thin">
        <color rgb="FF0FACB4"/>
      </right>
      <top style="medium">
        <color rgb="FF0FACB4"/>
      </top>
      <bottom style="medium">
        <color rgb="FF0FACB4"/>
      </bottom>
      <diagonal/>
    </border>
    <border>
      <left style="thin">
        <color rgb="FF0FACB4"/>
      </left>
      <right style="medium">
        <color rgb="FF0FACB4"/>
      </right>
      <top style="medium">
        <color rgb="FF0FACB4"/>
      </top>
      <bottom style="medium">
        <color rgb="FF0FACB4"/>
      </bottom>
      <diagonal/>
    </border>
    <border>
      <left style="medium">
        <color rgb="FF0FACB4"/>
      </left>
      <right/>
      <top style="medium">
        <color rgb="FF0FACB4"/>
      </top>
      <bottom/>
      <diagonal/>
    </border>
    <border>
      <left/>
      <right/>
      <top style="medium">
        <color rgb="FF0FACB4"/>
      </top>
      <bottom/>
      <diagonal/>
    </border>
    <border>
      <left/>
      <right style="medium">
        <color rgb="FF0FACB4"/>
      </right>
      <top style="medium">
        <color rgb="FF0FACB4"/>
      </top>
      <bottom/>
      <diagonal/>
    </border>
    <border>
      <left style="medium">
        <color rgb="FF0FACB4"/>
      </left>
      <right/>
      <top/>
      <bottom style="medium">
        <color rgb="FF0FACB4"/>
      </bottom>
      <diagonal/>
    </border>
    <border>
      <left/>
      <right/>
      <top/>
      <bottom style="medium">
        <color rgb="FF0FACB4"/>
      </bottom>
      <diagonal/>
    </border>
    <border>
      <left/>
      <right style="medium">
        <color rgb="FF0FACB4"/>
      </right>
      <top/>
      <bottom style="medium">
        <color rgb="FF0FACB4"/>
      </bottom>
      <diagonal/>
    </border>
    <border>
      <left/>
      <right/>
      <top/>
      <bottom style="dotted">
        <color rgb="FF0FACB4"/>
      </bottom>
      <diagonal/>
    </border>
    <border>
      <left style="medium">
        <color auto="1"/>
      </left>
      <right style="dotted">
        <color rgb="FF0FACB4"/>
      </right>
      <top style="medium">
        <color auto="1"/>
      </top>
      <bottom/>
      <diagonal/>
    </border>
    <border>
      <left style="dotted">
        <color rgb="FF0FACB4"/>
      </left>
      <right style="dotted">
        <color rgb="FF0FACB4"/>
      </right>
      <top style="medium">
        <color auto="1"/>
      </top>
      <bottom/>
      <diagonal/>
    </border>
    <border>
      <left style="dotted">
        <color rgb="FF0FACB4"/>
      </left>
      <right style="medium">
        <color auto="1"/>
      </right>
      <top style="medium">
        <color auto="1"/>
      </top>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thin">
        <color theme="1"/>
      </left>
      <right style="thin">
        <color theme="1"/>
      </right>
      <top style="thin">
        <color theme="1"/>
      </top>
      <bottom style="thin">
        <color theme="1"/>
      </bottom>
      <diagonal/>
    </border>
    <border>
      <left style="medium">
        <color rgb="FF0FACB4"/>
      </left>
      <right style="thin">
        <color rgb="FF0FACB4"/>
      </right>
      <top/>
      <bottom style="thin">
        <color rgb="FF0FACB4"/>
      </bottom>
      <diagonal/>
    </border>
    <border>
      <left style="thin">
        <color rgb="FF0FACB4"/>
      </left>
      <right style="thin">
        <color rgb="FF0FACB4"/>
      </right>
      <top/>
      <bottom style="thin">
        <color rgb="FF0FACB4"/>
      </bottom>
      <diagonal/>
    </border>
    <border>
      <left style="thin">
        <color rgb="FF0FACB4"/>
      </left>
      <right style="medium">
        <color rgb="FF0FACB4"/>
      </right>
      <top/>
      <bottom style="thin">
        <color rgb="FF0FACB4"/>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rgb="FF0FACB4"/>
      </left>
      <right/>
      <top/>
      <bottom style="thin">
        <color rgb="FF0FACB4"/>
      </bottom>
      <diagonal/>
    </border>
    <border>
      <left/>
      <right style="thin">
        <color rgb="FF0FACB4"/>
      </right>
      <top/>
      <bottom style="thin">
        <color rgb="FF0FACB4"/>
      </bottom>
      <diagonal/>
    </border>
    <border>
      <left style="thin">
        <color rgb="FF0FACB4"/>
      </left>
      <right/>
      <top/>
      <bottom style="thin">
        <color rgb="FF0FACB4"/>
      </bottom>
      <diagonal/>
    </border>
    <border>
      <left/>
      <right/>
      <top/>
      <bottom style="thin">
        <color rgb="FF0FACB4"/>
      </bottom>
      <diagonal/>
    </border>
    <border>
      <left/>
      <right style="medium">
        <color rgb="FF0FACB4"/>
      </right>
      <top/>
      <bottom style="thin">
        <color rgb="FF0FACB4"/>
      </bottom>
      <diagonal/>
    </border>
    <border>
      <left style="medium">
        <color auto="1"/>
      </left>
      <right style="dashed">
        <color auto="1"/>
      </right>
      <top/>
      <bottom style="dashed">
        <color auto="1"/>
      </bottom>
      <diagonal/>
    </border>
    <border>
      <left style="dashed">
        <color auto="1"/>
      </left>
      <right style="dashed">
        <color auto="1"/>
      </right>
      <top/>
      <bottom style="dashed">
        <color auto="1"/>
      </bottom>
      <diagonal/>
    </border>
    <border>
      <left style="dashed">
        <color auto="1"/>
      </left>
      <right style="medium">
        <color auto="1"/>
      </right>
      <top/>
      <bottom style="dashed">
        <color auto="1"/>
      </bottom>
      <diagonal/>
    </border>
    <border>
      <left/>
      <right/>
      <top style="dotted">
        <color rgb="FF0FACB4"/>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style="dashed">
        <color auto="1"/>
      </top>
      <bottom style="dashed">
        <color auto="1"/>
      </bottom>
      <diagonal/>
    </border>
    <border>
      <left style="dashed">
        <color auto="1"/>
      </left>
      <right style="dashed">
        <color auto="1"/>
      </right>
      <top style="dashed">
        <color auto="1"/>
      </top>
      <bottom/>
      <diagonal/>
    </border>
    <border>
      <left style="medium">
        <color auto="1"/>
      </left>
      <right style="dashed">
        <color auto="1"/>
      </right>
      <top/>
      <bottom/>
      <diagonal/>
    </border>
    <border>
      <left style="medium">
        <color auto="1"/>
      </left>
      <right/>
      <top style="dashed">
        <color auto="1"/>
      </top>
      <bottom style="dashed">
        <color auto="1"/>
      </bottom>
      <diagonal/>
    </border>
    <border>
      <left/>
      <right style="medium">
        <color auto="1"/>
      </right>
      <top style="dashed">
        <color auto="1"/>
      </top>
      <bottom style="dashed">
        <color auto="1"/>
      </bottom>
      <diagonal/>
    </border>
    <border>
      <left/>
      <right/>
      <top style="dashed">
        <color auto="1"/>
      </top>
      <bottom style="medium">
        <color auto="1"/>
      </bottom>
      <diagonal/>
    </border>
    <border>
      <left style="medium">
        <color auto="1"/>
      </left>
      <right/>
      <top style="dashed">
        <color auto="1"/>
      </top>
      <bottom style="medium">
        <color auto="1"/>
      </bottom>
      <diagonal/>
    </border>
    <border>
      <left style="medium">
        <color auto="1"/>
      </left>
      <right style="dashed">
        <color auto="1"/>
      </right>
      <top/>
      <bottom style="medium">
        <color auto="1"/>
      </bottom>
      <diagonal/>
    </border>
    <border>
      <left style="medium">
        <color auto="1"/>
      </left>
      <right style="dashed">
        <color auto="1"/>
      </right>
      <top style="medium">
        <color indexed="64"/>
      </top>
      <bottom/>
      <diagonal/>
    </border>
    <border>
      <left/>
      <right style="dashed">
        <color auto="1"/>
      </right>
      <top style="dashed">
        <color auto="1"/>
      </top>
      <bottom/>
      <diagonal/>
    </border>
    <border>
      <left/>
      <right style="medium">
        <color indexed="64"/>
      </right>
      <top style="dashed">
        <color auto="1"/>
      </top>
      <bottom style="medium">
        <color indexed="64"/>
      </bottom>
      <diagonal/>
    </border>
    <border>
      <left style="medium">
        <color auto="1"/>
      </left>
      <right style="dashed">
        <color auto="1"/>
      </right>
      <top style="dashed">
        <color auto="1"/>
      </top>
      <bottom/>
      <diagonal/>
    </border>
    <border>
      <left style="dashed">
        <color auto="1"/>
      </left>
      <right style="medium">
        <color auto="1"/>
      </right>
      <top style="dashed">
        <color auto="1"/>
      </top>
      <bottom/>
      <diagonal/>
    </border>
    <border>
      <left/>
      <right style="dashed">
        <color auto="1"/>
      </right>
      <top/>
      <bottom style="dashed">
        <color auto="1"/>
      </bottom>
      <diagonal/>
    </border>
    <border>
      <left style="dashed">
        <color auto="1"/>
      </left>
      <right/>
      <top/>
      <bottom style="dashed">
        <color auto="1"/>
      </bottom>
      <diagonal/>
    </border>
    <border>
      <left style="dashed">
        <color auto="1"/>
      </left>
      <right style="medium">
        <color auto="1"/>
      </right>
      <top/>
      <bottom style="medium">
        <color auto="1"/>
      </bottom>
      <diagonal/>
    </border>
    <border>
      <left style="dashed">
        <color auto="1"/>
      </left>
      <right style="dashed">
        <color auto="1"/>
      </right>
      <top/>
      <bottom style="medium">
        <color auto="1"/>
      </bottom>
      <diagonal/>
    </border>
    <border>
      <left style="dashed">
        <color auto="1"/>
      </left>
      <right/>
      <top style="dashed">
        <color auto="1"/>
      </top>
      <bottom/>
      <diagonal/>
    </border>
    <border>
      <left style="dashed">
        <color auto="1"/>
      </left>
      <right/>
      <top/>
      <bottom style="medium">
        <color auto="1"/>
      </bottom>
      <diagonal/>
    </border>
    <border>
      <left/>
      <right style="dashed">
        <color auto="1"/>
      </right>
      <top/>
      <bottom style="medium">
        <color auto="1"/>
      </bottom>
      <diagonal/>
    </border>
    <border>
      <left/>
      <right style="thin">
        <color indexed="64"/>
      </right>
      <top style="dashed">
        <color auto="1"/>
      </top>
      <bottom style="dashed">
        <color auto="1"/>
      </bottom>
      <diagonal/>
    </border>
    <border>
      <left style="dashed">
        <color auto="1"/>
      </left>
      <right/>
      <top style="medium">
        <color auto="1"/>
      </top>
      <bottom style="dashed">
        <color auto="1"/>
      </bottom>
      <diagonal/>
    </border>
    <border>
      <left/>
      <right/>
      <top style="medium">
        <color auto="1"/>
      </top>
      <bottom style="dashed">
        <color auto="1"/>
      </bottom>
      <diagonal/>
    </border>
    <border>
      <left/>
      <right style="dashed">
        <color auto="1"/>
      </right>
      <top style="medium">
        <color auto="1"/>
      </top>
      <bottom style="dashed">
        <color auto="1"/>
      </bottom>
      <diagonal/>
    </border>
    <border>
      <left/>
      <right style="medium">
        <color auto="1"/>
      </right>
      <top style="medium">
        <color auto="1"/>
      </top>
      <bottom style="dashed">
        <color auto="1"/>
      </bottom>
      <diagonal/>
    </border>
    <border>
      <left/>
      <right/>
      <top style="dashed">
        <color auto="1"/>
      </top>
      <bottom/>
      <diagonal/>
    </border>
    <border>
      <left style="dashed">
        <color auto="1"/>
      </left>
      <right/>
      <top style="dashed">
        <color auto="1"/>
      </top>
      <bottom style="medium">
        <color auto="1"/>
      </bottom>
      <diagonal/>
    </border>
    <border>
      <left/>
      <right style="dashed">
        <color auto="1"/>
      </right>
      <top style="dashed">
        <color auto="1"/>
      </top>
      <bottom style="medium">
        <color auto="1"/>
      </bottom>
      <diagonal/>
    </border>
    <border>
      <left/>
      <right style="dashed">
        <color auto="1"/>
      </right>
      <top style="medium">
        <color auto="1"/>
      </top>
      <bottom style="medium">
        <color auto="1"/>
      </bottom>
      <diagonal/>
    </border>
    <border>
      <left style="dashed">
        <color auto="1"/>
      </left>
      <right/>
      <top style="medium">
        <color auto="1"/>
      </top>
      <bottom style="medium">
        <color auto="1"/>
      </bottom>
      <diagonal/>
    </border>
    <border>
      <left style="medium">
        <color auto="1"/>
      </left>
      <right/>
      <top style="medium">
        <color auto="1"/>
      </top>
      <bottom style="dashed">
        <color auto="1"/>
      </bottom>
      <diagonal/>
    </border>
    <border>
      <left style="medium">
        <color auto="1"/>
      </left>
      <right/>
      <top style="dashed">
        <color auto="1"/>
      </top>
      <bottom/>
      <diagonal/>
    </border>
    <border>
      <left style="thin">
        <color indexed="64"/>
      </left>
      <right/>
      <top style="dashed">
        <color auto="1"/>
      </top>
      <bottom style="dashed">
        <color auto="1"/>
      </bottom>
      <diagonal/>
    </border>
    <border>
      <left/>
      <right style="medium">
        <color auto="1"/>
      </right>
      <top style="dashed">
        <color auto="1"/>
      </top>
      <bottom/>
      <diagonal/>
    </border>
    <border>
      <left style="dashed">
        <color auto="1"/>
      </left>
      <right/>
      <top style="thin">
        <color indexed="64"/>
      </top>
      <bottom/>
      <diagonal/>
    </border>
    <border>
      <left/>
      <right style="dashed">
        <color auto="1"/>
      </right>
      <top style="thin">
        <color indexed="64"/>
      </top>
      <bottom/>
      <diagonal/>
    </border>
  </borders>
  <cellStyleXfs count="4">
    <xf numFmtId="0" fontId="0" fillId="0" borderId="0"/>
    <xf numFmtId="165" fontId="126" fillId="0" borderId="0" applyFont="0" applyFill="0" applyBorder="0" applyAlignment="0" applyProtection="0"/>
    <xf numFmtId="9" fontId="126" fillId="0" borderId="0" applyFont="0" applyFill="0" applyBorder="0" applyAlignment="0" applyProtection="0"/>
    <xf numFmtId="0" fontId="126" fillId="33" borderId="0" applyNumberFormat="0" applyBorder="0" applyAlignment="0" applyProtection="0"/>
  </cellStyleXfs>
  <cellXfs count="2840">
    <xf numFmtId="0" fontId="0" fillId="0" borderId="0" xfId="0"/>
    <xf numFmtId="0" fontId="11" fillId="0" borderId="0" xfId="0" applyFont="1" applyAlignment="1">
      <alignment vertical="center" readingOrder="2"/>
    </xf>
    <xf numFmtId="0" fontId="12" fillId="0" borderId="0" xfId="0" applyFont="1" applyAlignment="1">
      <alignment vertical="center" readingOrder="2"/>
    </xf>
    <xf numFmtId="3" fontId="12" fillId="0" borderId="0" xfId="0" applyNumberFormat="1" applyFont="1" applyAlignment="1">
      <alignment vertical="center" readingOrder="2"/>
    </xf>
    <xf numFmtId="0" fontId="12" fillId="0" borderId="0" xfId="0" applyFont="1" applyAlignment="1">
      <alignment vertical="center" wrapText="1" readingOrder="2"/>
    </xf>
    <xf numFmtId="0" fontId="11" fillId="0" borderId="0" xfId="0" applyFont="1" applyAlignment="1">
      <alignment horizontal="center" vertical="center" readingOrder="2"/>
    </xf>
    <xf numFmtId="0" fontId="0" fillId="0" borderId="0" xfId="0" applyAlignment="1">
      <alignment horizontal="center" vertical="center" readingOrder="2"/>
    </xf>
    <xf numFmtId="0" fontId="11" fillId="0" borderId="0" xfId="0" applyFont="1" applyAlignment="1">
      <alignment vertical="center" wrapText="1" readingOrder="2"/>
    </xf>
    <xf numFmtId="0" fontId="11" fillId="0" borderId="0" xfId="0" applyFont="1" applyAlignment="1">
      <alignment horizontal="right" vertical="center" readingOrder="2"/>
    </xf>
    <xf numFmtId="0" fontId="0" fillId="0" borderId="0" xfId="0" applyAlignment="1">
      <alignment horizontal="center" vertical="center" readingOrder="1"/>
    </xf>
    <xf numFmtId="0" fontId="1" fillId="0" borderId="0" xfId="0" applyFont="1" applyAlignment="1">
      <alignment readingOrder="2"/>
    </xf>
    <xf numFmtId="0" fontId="1" fillId="0" borderId="0" xfId="0" applyFont="1" applyAlignment="1">
      <alignment horizontal="center" vertical="center" readingOrder="2"/>
    </xf>
    <xf numFmtId="0" fontId="1" fillId="0" borderId="0" xfId="0" applyFont="1" applyAlignment="1">
      <alignment vertical="center" readingOrder="2"/>
    </xf>
    <xf numFmtId="0" fontId="20" fillId="0" borderId="0" xfId="0" applyFont="1" applyAlignment="1">
      <alignment vertical="center" readingOrder="2"/>
    </xf>
    <xf numFmtId="3" fontId="29" fillId="0" borderId="0" xfId="0" applyNumberFormat="1" applyFont="1" applyAlignment="1">
      <alignment horizontal="center" vertical="top"/>
    </xf>
    <xf numFmtId="3" fontId="33" fillId="0" borderId="0" xfId="0" applyNumberFormat="1" applyFont="1" applyAlignment="1">
      <alignment horizontal="center" vertical="top"/>
    </xf>
    <xf numFmtId="3" fontId="34" fillId="0" borderId="0" xfId="0" applyNumberFormat="1" applyFont="1" applyAlignment="1">
      <alignment horizontal="center" vertical="center"/>
    </xf>
    <xf numFmtId="3" fontId="0" fillId="0" borderId="0" xfId="0" applyNumberFormat="1" applyAlignment="1">
      <alignment horizontal="center" vertical="top"/>
    </xf>
    <xf numFmtId="3" fontId="39" fillId="0" borderId="0" xfId="0" applyNumberFormat="1" applyFont="1" applyAlignment="1">
      <alignment horizontal="center" vertical="top"/>
    </xf>
    <xf numFmtId="3" fontId="37" fillId="0" borderId="0" xfId="0" applyNumberFormat="1" applyFont="1" applyAlignment="1">
      <alignment horizontal="center" vertical="top"/>
    </xf>
    <xf numFmtId="3" fontId="39" fillId="0" borderId="0" xfId="0" applyNumberFormat="1" applyFont="1" applyAlignment="1">
      <alignment horizontal="center" vertical="center"/>
    </xf>
    <xf numFmtId="3" fontId="49" fillId="0" borderId="0" xfId="0" applyNumberFormat="1" applyFont="1" applyAlignment="1">
      <alignment horizontal="center" vertical="top"/>
    </xf>
    <xf numFmtId="3" fontId="42" fillId="0" borderId="25" xfId="0" applyNumberFormat="1" applyFont="1" applyBorder="1" applyAlignment="1">
      <alignment vertical="top" wrapText="1" readingOrder="2"/>
    </xf>
    <xf numFmtId="0" fontId="59" fillId="0" borderId="0" xfId="0" applyFont="1" applyAlignment="1">
      <alignment horizontal="center" vertical="center" readingOrder="2"/>
    </xf>
    <xf numFmtId="0" fontId="1" fillId="2" borderId="0" xfId="0" applyFont="1" applyFill="1" applyAlignment="1">
      <alignment readingOrder="2"/>
    </xf>
    <xf numFmtId="0" fontId="1" fillId="0" borderId="65" xfId="0" applyFont="1" applyBorder="1" applyAlignment="1">
      <alignment readingOrder="2"/>
    </xf>
    <xf numFmtId="0" fontId="66" fillId="0" borderId="0" xfId="0" applyFont="1" applyAlignment="1">
      <alignment vertical="center" readingOrder="2"/>
    </xf>
    <xf numFmtId="0" fontId="66" fillId="0" borderId="0" xfId="0" applyFont="1" applyAlignment="1">
      <alignment horizontal="right" vertical="top" wrapText="1" readingOrder="2"/>
    </xf>
    <xf numFmtId="0" fontId="66" fillId="0" borderId="0" xfId="0" applyFont="1" applyAlignment="1">
      <alignment vertical="justify" readingOrder="2"/>
    </xf>
    <xf numFmtId="0" fontId="66" fillId="0" borderId="0" xfId="0" applyFont="1" applyAlignment="1">
      <alignment horizontal="center" vertical="center" readingOrder="2"/>
    </xf>
    <xf numFmtId="0" fontId="68" fillId="0" borderId="0" xfId="0" applyFont="1" applyAlignment="1">
      <alignment vertical="center" readingOrder="2"/>
    </xf>
    <xf numFmtId="0" fontId="70" fillId="0" borderId="0" xfId="0" applyFont="1" applyAlignment="1">
      <alignment horizontal="right" vertical="center" readingOrder="2"/>
    </xf>
    <xf numFmtId="0" fontId="70" fillId="0" borderId="0" xfId="0" applyFont="1" applyAlignment="1">
      <alignment horizontal="right" vertical="top" readingOrder="2"/>
    </xf>
    <xf numFmtId="0" fontId="70" fillId="0" borderId="0" xfId="0" applyFont="1" applyAlignment="1">
      <alignment horizontal="right" vertical="top" wrapText="1" readingOrder="2"/>
    </xf>
    <xf numFmtId="0" fontId="70" fillId="0" borderId="0" xfId="0" applyFont="1" applyAlignment="1">
      <alignment vertical="center" readingOrder="2"/>
    </xf>
    <xf numFmtId="0" fontId="70" fillId="0" borderId="0" xfId="0" applyFont="1" applyAlignment="1">
      <alignment horizontal="right" vertical="center" wrapText="1" readingOrder="2"/>
    </xf>
    <xf numFmtId="0" fontId="70" fillId="0" borderId="0" xfId="0" applyFont="1" applyAlignment="1">
      <alignment horizontal="right" vertical="justify" readingOrder="2"/>
    </xf>
    <xf numFmtId="0" fontId="73" fillId="0" borderId="0" xfId="0" applyFont="1" applyAlignment="1">
      <alignment vertical="center" readingOrder="2"/>
    </xf>
    <xf numFmtId="0" fontId="74" fillId="0" borderId="0" xfId="0" applyFont="1" applyAlignment="1">
      <alignment horizontal="right" vertical="center" readingOrder="2"/>
    </xf>
    <xf numFmtId="0" fontId="71" fillId="0" borderId="0" xfId="0" applyFont="1" applyAlignment="1">
      <alignment horizontal="right" vertical="center" readingOrder="2"/>
    </xf>
    <xf numFmtId="0" fontId="71" fillId="0" borderId="0" xfId="0" applyFont="1" applyAlignment="1">
      <alignment horizontal="right" vertical="top" readingOrder="2"/>
    </xf>
    <xf numFmtId="0" fontId="71" fillId="0" borderId="0" xfId="0" applyFont="1" applyAlignment="1">
      <alignment horizontal="center" vertical="top" wrapText="1" readingOrder="2"/>
    </xf>
    <xf numFmtId="0" fontId="71" fillId="0" borderId="0" xfId="0" applyFont="1" applyAlignment="1">
      <alignment horizontal="right" vertical="top" wrapText="1" readingOrder="2"/>
    </xf>
    <xf numFmtId="0" fontId="71" fillId="0" borderId="0" xfId="0" applyFont="1" applyAlignment="1">
      <alignment vertical="center" wrapText="1" readingOrder="2"/>
    </xf>
    <xf numFmtId="0" fontId="71" fillId="0" borderId="0" xfId="0" applyFont="1" applyAlignment="1">
      <alignment vertical="center" readingOrder="2"/>
    </xf>
    <xf numFmtId="0" fontId="71" fillId="0" borderId="0" xfId="0" applyFont="1" applyAlignment="1">
      <alignment vertical="top" wrapText="1" readingOrder="2"/>
    </xf>
    <xf numFmtId="0" fontId="66" fillId="0" borderId="0" xfId="0" applyFont="1" applyAlignment="1">
      <alignment horizontal="right" vertical="top" readingOrder="2"/>
    </xf>
    <xf numFmtId="0" fontId="70" fillId="0" borderId="0" xfId="0" applyFont="1" applyAlignment="1">
      <alignment vertical="top" readingOrder="2"/>
    </xf>
    <xf numFmtId="0" fontId="70" fillId="0" borderId="0" xfId="0" applyFont="1" applyAlignment="1">
      <alignment vertical="center" wrapText="1" readingOrder="2"/>
    </xf>
    <xf numFmtId="0" fontId="66" fillId="0" borderId="0" xfId="0" applyFont="1" applyAlignment="1">
      <alignment vertical="top" wrapText="1" readingOrder="2"/>
    </xf>
    <xf numFmtId="0" fontId="70" fillId="0" borderId="0" xfId="0" applyFont="1" applyAlignment="1">
      <alignment vertical="top" wrapText="1" readingOrder="2"/>
    </xf>
    <xf numFmtId="49" fontId="66" fillId="0" borderId="0" xfId="0" applyNumberFormat="1" applyFont="1" applyAlignment="1">
      <alignment vertical="center" readingOrder="2"/>
    </xf>
    <xf numFmtId="0" fontId="1" fillId="9" borderId="0" xfId="0" applyFont="1" applyFill="1" applyAlignment="1">
      <alignment readingOrder="2"/>
    </xf>
    <xf numFmtId="3" fontId="0" fillId="9" borderId="0" xfId="0" applyNumberFormat="1" applyFill="1" applyAlignment="1">
      <alignment horizontal="center" vertical="top"/>
    </xf>
    <xf numFmtId="0" fontId="8" fillId="9" borderId="0" xfId="0" applyFont="1" applyFill="1" applyAlignment="1">
      <alignment readingOrder="2"/>
    </xf>
    <xf numFmtId="0" fontId="1" fillId="9" borderId="0" xfId="0" applyFont="1" applyFill="1" applyAlignment="1">
      <alignment horizontal="right" vertical="center" indent="1" readingOrder="2"/>
    </xf>
    <xf numFmtId="0" fontId="1" fillId="9" borderId="0" xfId="0" applyFont="1" applyFill="1" applyAlignment="1">
      <alignment vertical="center" readingOrder="2"/>
    </xf>
    <xf numFmtId="0" fontId="1" fillId="9" borderId="0" xfId="0" applyFont="1" applyFill="1" applyAlignment="1">
      <alignment horizontal="center" vertical="center" readingOrder="2"/>
    </xf>
    <xf numFmtId="0" fontId="15" fillId="9" borderId="1" xfId="0" applyFont="1" applyFill="1" applyBorder="1" applyAlignment="1">
      <alignment horizontal="center" readingOrder="2"/>
    </xf>
    <xf numFmtId="3" fontId="35" fillId="9" borderId="3" xfId="0" applyNumberFormat="1" applyFont="1" applyFill="1" applyBorder="1" applyAlignment="1">
      <alignment horizontal="center" vertical="center"/>
    </xf>
    <xf numFmtId="0" fontId="80" fillId="0" borderId="1" xfId="0" applyFont="1" applyBorder="1" applyAlignment="1">
      <alignment horizontal="center" readingOrder="2"/>
    </xf>
    <xf numFmtId="0" fontId="21" fillId="0" borderId="0" xfId="0" applyFont="1" applyAlignment="1">
      <alignment readingOrder="2"/>
    </xf>
    <xf numFmtId="0" fontId="43" fillId="5" borderId="71" xfId="0" applyFont="1" applyFill="1" applyBorder="1" applyAlignment="1">
      <alignment vertical="center" readingOrder="2"/>
    </xf>
    <xf numFmtId="0" fontId="43" fillId="6" borderId="0" xfId="0" applyFont="1" applyFill="1" applyAlignment="1">
      <alignment readingOrder="2"/>
    </xf>
    <xf numFmtId="10" fontId="43" fillId="9" borderId="71" xfId="0" applyNumberFormat="1" applyFont="1" applyFill="1" applyBorder="1" applyAlignment="1">
      <alignment horizontal="center" vertical="center" readingOrder="2"/>
    </xf>
    <xf numFmtId="10" fontId="43" fillId="6" borderId="76" xfId="0" applyNumberFormat="1" applyFont="1" applyFill="1" applyBorder="1" applyAlignment="1">
      <alignment vertical="center" readingOrder="2"/>
    </xf>
    <xf numFmtId="3" fontId="95" fillId="9" borderId="0" xfId="0" applyNumberFormat="1" applyFont="1" applyFill="1" applyAlignment="1">
      <alignment horizontal="center" vertical="center" readingOrder="2"/>
    </xf>
    <xf numFmtId="0" fontId="100" fillId="13" borderId="0" xfId="0" applyFont="1" applyFill="1" applyAlignment="1">
      <alignment readingOrder="2"/>
    </xf>
    <xf numFmtId="0" fontId="11" fillId="0" borderId="49" xfId="0" applyFont="1" applyBorder="1" applyAlignment="1">
      <alignment vertical="center" readingOrder="2"/>
    </xf>
    <xf numFmtId="0" fontId="11" fillId="0" borderId="41" xfId="0" applyFont="1" applyBorder="1" applyAlignment="1">
      <alignment vertical="center" readingOrder="2"/>
    </xf>
    <xf numFmtId="0" fontId="11" fillId="0" borderId="63" xfId="0" applyFont="1" applyBorder="1" applyAlignment="1">
      <alignment vertical="center" readingOrder="2"/>
    </xf>
    <xf numFmtId="0" fontId="11" fillId="0" borderId="1" xfId="0" applyFont="1" applyBorder="1" applyAlignment="1">
      <alignment vertical="center" readingOrder="2"/>
    </xf>
    <xf numFmtId="0" fontId="17" fillId="7" borderId="1" xfId="0" applyFont="1" applyFill="1" applyBorder="1" applyAlignment="1">
      <alignment vertical="center" readingOrder="2"/>
    </xf>
    <xf numFmtId="0" fontId="11" fillId="0" borderId="25" xfId="0" applyFont="1" applyBorder="1" applyAlignment="1">
      <alignment vertical="center" readingOrder="2"/>
    </xf>
    <xf numFmtId="0" fontId="11" fillId="0" borderId="26" xfId="0" applyFont="1" applyBorder="1" applyAlignment="1">
      <alignment vertical="center" readingOrder="2"/>
    </xf>
    <xf numFmtId="0" fontId="11" fillId="0" borderId="36" xfId="0" applyFont="1" applyBorder="1" applyAlignment="1">
      <alignment vertical="center" readingOrder="2"/>
    </xf>
    <xf numFmtId="0" fontId="11" fillId="0" borderId="37" xfId="0" applyFont="1" applyBorder="1" applyAlignment="1">
      <alignment vertical="center" readingOrder="2"/>
    </xf>
    <xf numFmtId="0" fontId="11" fillId="0" borderId="39" xfId="0" applyFont="1" applyBorder="1" applyAlignment="1">
      <alignment vertical="center" readingOrder="2"/>
    </xf>
    <xf numFmtId="0" fontId="17" fillId="7" borderId="28" xfId="0" applyFont="1" applyFill="1" applyBorder="1" applyAlignment="1">
      <alignment vertical="center" readingOrder="2"/>
    </xf>
    <xf numFmtId="0" fontId="17" fillId="7" borderId="5" xfId="0" applyFont="1" applyFill="1" applyBorder="1" applyAlignment="1">
      <alignment vertical="center" readingOrder="2"/>
    </xf>
    <xf numFmtId="0" fontId="11" fillId="0" borderId="5" xfId="0" applyFont="1" applyBorder="1" applyAlignment="1">
      <alignment vertical="center" readingOrder="2"/>
    </xf>
    <xf numFmtId="0" fontId="17" fillId="7" borderId="3" xfId="0" applyFont="1" applyFill="1" applyBorder="1" applyAlignment="1">
      <alignment vertical="center" readingOrder="2"/>
    </xf>
    <xf numFmtId="0" fontId="11" fillId="9" borderId="0" xfId="0" applyFont="1" applyFill="1" applyAlignment="1">
      <alignment vertical="center" readingOrder="2"/>
    </xf>
    <xf numFmtId="0" fontId="17" fillId="9" borderId="0" xfId="0" applyFont="1" applyFill="1" applyAlignment="1">
      <alignment horizontal="right" vertical="center" wrapText="1" indent="1" readingOrder="2"/>
    </xf>
    <xf numFmtId="0" fontId="15" fillId="9" borderId="0" xfId="0" applyFont="1" applyFill="1" applyAlignment="1">
      <alignment horizontal="center" vertical="center" readingOrder="2"/>
    </xf>
    <xf numFmtId="0" fontId="17" fillId="9" borderId="0" xfId="0" applyFont="1" applyFill="1" applyAlignment="1">
      <alignment horizontal="right" vertical="center" indent="1" readingOrder="2"/>
    </xf>
    <xf numFmtId="0" fontId="36" fillId="9" borderId="3" xfId="0" applyFont="1" applyFill="1" applyBorder="1" applyAlignment="1">
      <alignment horizontal="center" vertical="center" readingOrder="2"/>
    </xf>
    <xf numFmtId="0" fontId="109" fillId="9" borderId="0" xfId="0" applyFont="1" applyFill="1" applyAlignment="1">
      <alignment horizontal="center" vertical="top"/>
    </xf>
    <xf numFmtId="0" fontId="12" fillId="9" borderId="0" xfId="0" applyFont="1" applyFill="1" applyAlignment="1">
      <alignment vertical="center" readingOrder="2"/>
    </xf>
    <xf numFmtId="3" fontId="12" fillId="9" borderId="0" xfId="0" applyNumberFormat="1" applyFont="1" applyFill="1" applyAlignment="1">
      <alignment vertical="center" readingOrder="2"/>
    </xf>
    <xf numFmtId="0" fontId="30" fillId="0" borderId="4" xfId="0" applyFont="1" applyBorder="1" applyAlignment="1">
      <alignment vertical="center" readingOrder="2"/>
    </xf>
    <xf numFmtId="14" fontId="1" fillId="0" borderId="0" xfId="0" applyNumberFormat="1" applyFont="1" applyAlignment="1">
      <alignment readingOrder="2"/>
    </xf>
    <xf numFmtId="0" fontId="104" fillId="0" borderId="0" xfId="0" applyFont="1" applyAlignment="1">
      <alignment readingOrder="2"/>
    </xf>
    <xf numFmtId="0" fontId="1" fillId="0" borderId="0" xfId="0" applyFont="1" applyAlignment="1">
      <alignment horizontal="center" readingOrder="2"/>
    </xf>
    <xf numFmtId="1" fontId="114" fillId="9" borderId="1" xfId="0" applyNumberFormat="1" applyFont="1" applyFill="1" applyBorder="1" applyAlignment="1">
      <alignment vertical="center" readingOrder="2"/>
    </xf>
    <xf numFmtId="1" fontId="114" fillId="9" borderId="1" xfId="0" applyNumberFormat="1" applyFont="1" applyFill="1" applyBorder="1" applyAlignment="1">
      <alignment horizontal="center" vertical="center" readingOrder="2"/>
    </xf>
    <xf numFmtId="3" fontId="95" fillId="9" borderId="0" xfId="0" applyNumberFormat="1" applyFont="1" applyFill="1" applyAlignment="1">
      <alignment vertical="center" readingOrder="2"/>
    </xf>
    <xf numFmtId="1" fontId="114" fillId="7" borderId="1" xfId="0" applyNumberFormat="1" applyFont="1" applyFill="1" applyBorder="1" applyAlignment="1">
      <alignment vertical="center" readingOrder="2"/>
    </xf>
    <xf numFmtId="1" fontId="114" fillId="7" borderId="1" xfId="0" applyNumberFormat="1" applyFont="1" applyFill="1" applyBorder="1" applyAlignment="1">
      <alignment horizontal="center" vertical="center" readingOrder="2"/>
    </xf>
    <xf numFmtId="0" fontId="81" fillId="9" borderId="1" xfId="0" applyFont="1" applyFill="1" applyBorder="1" applyAlignment="1">
      <alignment vertical="center" readingOrder="2"/>
    </xf>
    <xf numFmtId="0" fontId="82" fillId="9" borderId="23" xfId="0" applyFont="1" applyFill="1" applyBorder="1" applyAlignment="1">
      <alignment horizontal="center" vertical="center" readingOrder="2"/>
    </xf>
    <xf numFmtId="0" fontId="82" fillId="9" borderId="23" xfId="0" applyFont="1" applyFill="1" applyBorder="1" applyAlignment="1">
      <alignment horizontal="right" vertical="center" readingOrder="2"/>
    </xf>
    <xf numFmtId="167" fontId="21" fillId="9" borderId="23" xfId="0" applyNumberFormat="1" applyFont="1" applyFill="1" applyBorder="1" applyAlignment="1">
      <alignment horizontal="center" vertical="center" readingOrder="2"/>
    </xf>
    <xf numFmtId="1" fontId="21" fillId="9" borderId="23" xfId="0" applyNumberFormat="1" applyFont="1" applyFill="1" applyBorder="1" applyAlignment="1">
      <alignment horizontal="center" vertical="center" readingOrder="2"/>
    </xf>
    <xf numFmtId="0" fontId="82" fillId="9" borderId="0" xfId="0" applyFont="1" applyFill="1" applyAlignment="1">
      <alignment horizontal="center" vertical="center" readingOrder="2"/>
    </xf>
    <xf numFmtId="0" fontId="82" fillId="9" borderId="0" xfId="0" applyFont="1" applyFill="1" applyAlignment="1">
      <alignment horizontal="right" vertical="center" readingOrder="2"/>
    </xf>
    <xf numFmtId="167" fontId="21" fillId="9" borderId="0" xfId="0" applyNumberFormat="1" applyFont="1" applyFill="1" applyAlignment="1">
      <alignment horizontal="center" vertical="center" readingOrder="2"/>
    </xf>
    <xf numFmtId="1" fontId="21" fillId="9" borderId="0" xfId="0" applyNumberFormat="1" applyFont="1" applyFill="1" applyAlignment="1">
      <alignment horizontal="center" vertical="center" readingOrder="2"/>
    </xf>
    <xf numFmtId="0" fontId="82" fillId="9" borderId="1" xfId="0" applyFont="1" applyFill="1" applyBorder="1" applyAlignment="1">
      <alignment horizontal="right" vertical="center" readingOrder="2"/>
    </xf>
    <xf numFmtId="0" fontId="82" fillId="14" borderId="1" xfId="0" applyFont="1" applyFill="1" applyBorder="1" applyAlignment="1">
      <alignment vertical="center" readingOrder="2"/>
    </xf>
    <xf numFmtId="0" fontId="82" fillId="14" borderId="1" xfId="0" applyFont="1" applyFill="1" applyBorder="1" applyAlignment="1">
      <alignment horizontal="right" vertical="center" readingOrder="2"/>
    </xf>
    <xf numFmtId="0" fontId="82" fillId="9" borderId="1" xfId="0" applyFont="1" applyFill="1" applyBorder="1" applyAlignment="1">
      <alignment vertical="center" readingOrder="2"/>
    </xf>
    <xf numFmtId="0" fontId="118" fillId="9" borderId="97" xfId="0" applyFont="1" applyFill="1" applyBorder="1" applyAlignment="1">
      <alignment readingOrder="2"/>
    </xf>
    <xf numFmtId="0" fontId="82" fillId="20" borderId="2" xfId="0" applyFont="1" applyFill="1" applyBorder="1" applyAlignment="1">
      <alignment horizontal="center" vertical="center" readingOrder="2"/>
    </xf>
    <xf numFmtId="0" fontId="82" fillId="20" borderId="3" xfId="0" applyFont="1" applyFill="1" applyBorder="1" applyAlignment="1">
      <alignment horizontal="center" vertical="center" readingOrder="2"/>
    </xf>
    <xf numFmtId="0" fontId="82" fillId="20" borderId="4" xfId="0" applyFont="1" applyFill="1" applyBorder="1" applyAlignment="1">
      <alignment horizontal="center" vertical="center" readingOrder="2"/>
    </xf>
    <xf numFmtId="1" fontId="121" fillId="9" borderId="1" xfId="0" applyNumberFormat="1" applyFont="1" applyFill="1" applyBorder="1" applyAlignment="1">
      <alignment horizontal="center" vertical="center" readingOrder="2"/>
    </xf>
    <xf numFmtId="0" fontId="119" fillId="9" borderId="0" xfId="0" applyFont="1" applyFill="1" applyAlignment="1">
      <alignment horizontal="center" vertical="center" readingOrder="2"/>
    </xf>
    <xf numFmtId="0" fontId="125" fillId="9" borderId="100" xfId="0" applyFont="1" applyFill="1" applyBorder="1" applyAlignment="1">
      <alignment horizontal="center" vertical="top" readingOrder="2"/>
    </xf>
    <xf numFmtId="0" fontId="125" fillId="9" borderId="103" xfId="0" applyFont="1" applyFill="1" applyBorder="1" applyAlignment="1">
      <alignment horizontal="center" vertical="top" readingOrder="2"/>
    </xf>
    <xf numFmtId="0" fontId="8" fillId="20" borderId="1" xfId="0" applyFont="1" applyFill="1" applyBorder="1" applyAlignment="1">
      <alignment horizontal="center" vertical="center" readingOrder="2"/>
    </xf>
    <xf numFmtId="3" fontId="104" fillId="9" borderId="67" xfId="0" applyNumberFormat="1" applyFont="1" applyFill="1" applyBorder="1" applyAlignment="1">
      <alignment horizontal="center" vertical="center"/>
    </xf>
    <xf numFmtId="3" fontId="104" fillId="9" borderId="52" xfId="0" applyNumberFormat="1" applyFont="1" applyFill="1" applyBorder="1" applyAlignment="1">
      <alignment vertical="center"/>
    </xf>
    <xf numFmtId="3" fontId="104" fillId="9" borderId="53" xfId="0" applyNumberFormat="1" applyFont="1" applyFill="1" applyBorder="1" applyAlignment="1">
      <alignment vertical="center"/>
    </xf>
    <xf numFmtId="1" fontId="39" fillId="9" borderId="3" xfId="0" applyNumberFormat="1" applyFont="1" applyFill="1" applyBorder="1" applyAlignment="1">
      <alignment horizontal="center" vertical="center"/>
    </xf>
    <xf numFmtId="3" fontId="39" fillId="9" borderId="3" xfId="0" applyNumberFormat="1" applyFont="1" applyFill="1" applyBorder="1" applyAlignment="1">
      <alignment horizontal="center" vertical="center"/>
    </xf>
    <xf numFmtId="3" fontId="32" fillId="9" borderId="3" xfId="0" applyNumberFormat="1" applyFont="1" applyFill="1" applyBorder="1" applyAlignment="1">
      <alignment horizontal="center" vertical="center"/>
    </xf>
    <xf numFmtId="3" fontId="0" fillId="12" borderId="0" xfId="0" applyNumberFormat="1" applyFill="1" applyAlignment="1">
      <alignment vertical="top"/>
    </xf>
    <xf numFmtId="3" fontId="0" fillId="12" borderId="23" xfId="0" applyNumberFormat="1" applyFill="1" applyBorder="1" applyAlignment="1">
      <alignment vertical="top"/>
    </xf>
    <xf numFmtId="3" fontId="44" fillId="3" borderId="56" xfId="0" applyNumberFormat="1" applyFont="1" applyFill="1" applyBorder="1" applyAlignment="1">
      <alignment vertical="center" wrapText="1"/>
    </xf>
    <xf numFmtId="167" fontId="82" fillId="14" borderId="1" xfId="0" applyNumberFormat="1" applyFont="1" applyFill="1" applyBorder="1" applyAlignment="1">
      <alignment horizontal="center" vertical="center" readingOrder="2"/>
    </xf>
    <xf numFmtId="3" fontId="45" fillId="0" borderId="0" xfId="0" applyNumberFormat="1" applyFont="1" applyAlignment="1">
      <alignment vertical="center" wrapText="1" readingOrder="2"/>
    </xf>
    <xf numFmtId="3" fontId="36" fillId="3" borderId="23" xfId="0" applyNumberFormat="1" applyFont="1" applyFill="1" applyBorder="1" applyAlignment="1">
      <alignment vertical="center" wrapText="1" readingOrder="2"/>
    </xf>
    <xf numFmtId="3" fontId="36" fillId="3" borderId="28" xfId="0" applyNumberFormat="1" applyFont="1" applyFill="1" applyBorder="1" applyAlignment="1">
      <alignment vertical="center" wrapText="1" readingOrder="2"/>
    </xf>
    <xf numFmtId="0" fontId="137" fillId="9" borderId="0" xfId="0" applyFont="1" applyFill="1" applyAlignment="1">
      <alignment vertical="center"/>
    </xf>
    <xf numFmtId="0" fontId="109" fillId="5" borderId="0" xfId="0" applyFont="1" applyFill="1" applyAlignment="1">
      <alignment horizontal="center" vertical="top"/>
    </xf>
    <xf numFmtId="0" fontId="39" fillId="0" borderId="0" xfId="0" applyFont="1" applyAlignment="1">
      <alignment horizontal="right" vertical="center" wrapText="1"/>
    </xf>
    <xf numFmtId="0" fontId="144" fillId="9" borderId="0" xfId="0" applyFont="1" applyFill="1" applyAlignment="1">
      <alignment horizontal="right" vertical="center" wrapText="1"/>
    </xf>
    <xf numFmtId="0" fontId="109" fillId="5" borderId="0" xfId="0" applyFont="1" applyFill="1" applyAlignment="1">
      <alignment horizontal="center" vertical="center"/>
    </xf>
    <xf numFmtId="0" fontId="39" fillId="0" borderId="0" xfId="0" applyFont="1" applyAlignment="1">
      <alignment vertical="center" wrapText="1"/>
    </xf>
    <xf numFmtId="0" fontId="140" fillId="9" borderId="0" xfId="0" applyFont="1" applyFill="1"/>
    <xf numFmtId="0" fontId="140" fillId="9" borderId="0" xfId="0" applyFont="1" applyFill="1" applyAlignment="1">
      <alignment horizontal="center"/>
    </xf>
    <xf numFmtId="0" fontId="0" fillId="0" borderId="105" xfId="0" applyBorder="1"/>
    <xf numFmtId="0" fontId="145" fillId="0" borderId="109" xfId="0" applyFont="1" applyBorder="1" applyAlignment="1">
      <alignment horizontal="right" vertical="center" readingOrder="2"/>
    </xf>
    <xf numFmtId="0" fontId="146" fillId="0" borderId="111" xfId="0" applyFont="1" applyBorder="1" applyAlignment="1">
      <alignment horizontal="left" vertical="center"/>
    </xf>
    <xf numFmtId="0" fontId="145" fillId="0" borderId="117" xfId="0" applyFont="1" applyBorder="1" applyAlignment="1">
      <alignment horizontal="right" vertical="center" readingOrder="2"/>
    </xf>
    <xf numFmtId="0" fontId="146" fillId="0" borderId="119" xfId="0" applyFont="1" applyBorder="1" applyAlignment="1">
      <alignment horizontal="left" vertical="center"/>
    </xf>
    <xf numFmtId="0" fontId="145" fillId="0" borderId="120" xfId="0" applyFont="1" applyBorder="1" applyAlignment="1">
      <alignment horizontal="right" vertical="center" readingOrder="2"/>
    </xf>
    <xf numFmtId="0" fontId="146" fillId="0" borderId="122" xfId="0" applyFont="1" applyBorder="1" applyAlignment="1">
      <alignment horizontal="left" vertical="center"/>
    </xf>
    <xf numFmtId="0" fontId="145" fillId="0" borderId="0" xfId="0" applyFont="1" applyAlignment="1">
      <alignment horizontal="right" vertical="center" readingOrder="2"/>
    </xf>
    <xf numFmtId="0" fontId="145" fillId="0" borderId="0" xfId="0" applyFont="1" applyAlignment="1">
      <alignment horizontal="center" vertical="center" readingOrder="2"/>
    </xf>
    <xf numFmtId="0" fontId="146" fillId="0" borderId="0" xfId="0" applyFont="1" applyAlignment="1">
      <alignment horizontal="left" vertical="center"/>
    </xf>
    <xf numFmtId="0" fontId="143" fillId="6" borderId="127" xfId="0" applyFont="1" applyFill="1" applyBorder="1" applyAlignment="1">
      <alignment horizontal="center" vertical="center" wrapText="1"/>
    </xf>
    <xf numFmtId="0" fontId="145" fillId="0" borderId="127" xfId="0" applyFont="1" applyBorder="1" applyAlignment="1">
      <alignment horizontal="center" vertical="center"/>
    </xf>
    <xf numFmtId="3" fontId="145" fillId="0" borderId="127" xfId="0" applyNumberFormat="1" applyFont="1" applyBorder="1" applyAlignment="1">
      <alignment horizontal="center" vertical="center"/>
    </xf>
    <xf numFmtId="1" fontId="145" fillId="0" borderId="127" xfId="0" applyNumberFormat="1" applyFont="1" applyBorder="1" applyAlignment="1">
      <alignment horizontal="center" vertical="center"/>
    </xf>
    <xf numFmtId="0" fontId="145" fillId="0" borderId="135" xfId="0" applyFont="1" applyBorder="1" applyAlignment="1">
      <alignment horizontal="center" vertical="center"/>
    </xf>
    <xf numFmtId="0" fontId="145" fillId="0" borderId="0" xfId="0" applyFont="1" applyAlignment="1">
      <alignment horizontal="center" vertical="center"/>
    </xf>
    <xf numFmtId="0" fontId="143" fillId="6" borderId="127" xfId="0" applyFont="1" applyFill="1" applyBorder="1" applyAlignment="1">
      <alignment horizontal="center" vertical="center" wrapText="1" readingOrder="1"/>
    </xf>
    <xf numFmtId="0" fontId="147" fillId="0" borderId="0" xfId="0" applyFont="1" applyAlignment="1">
      <alignment horizontal="center" vertical="center"/>
    </xf>
    <xf numFmtId="170" fontId="148" fillId="0" borderId="0" xfId="0" applyNumberFormat="1" applyFont="1" applyAlignment="1">
      <alignment horizontal="center" vertical="center"/>
    </xf>
    <xf numFmtId="171" fontId="150" fillId="0" borderId="143" xfId="0" applyNumberFormat="1" applyFont="1" applyBorder="1" applyAlignment="1">
      <alignment vertical="center" readingOrder="2"/>
    </xf>
    <xf numFmtId="171" fontId="150" fillId="0" borderId="144" xfId="0" applyNumberFormat="1" applyFont="1" applyBorder="1" applyAlignment="1">
      <alignment vertical="center" readingOrder="2"/>
    </xf>
    <xf numFmtId="172" fontId="150" fillId="0" borderId="144" xfId="0" applyNumberFormat="1" applyFont="1" applyBorder="1" applyAlignment="1">
      <alignment vertical="center" readingOrder="2"/>
    </xf>
    <xf numFmtId="172" fontId="150" fillId="0" borderId="145" xfId="0" applyNumberFormat="1" applyFont="1" applyBorder="1" applyAlignment="1">
      <alignment vertical="center" readingOrder="2"/>
    </xf>
    <xf numFmtId="0" fontId="0" fillId="22" borderId="0" xfId="0" applyFill="1"/>
    <xf numFmtId="0" fontId="152" fillId="0" borderId="15" xfId="0" applyFont="1" applyBorder="1" applyAlignment="1">
      <alignment horizontal="center"/>
    </xf>
    <xf numFmtId="170" fontId="152" fillId="0" borderId="14" xfId="0" applyNumberFormat="1" applyFont="1" applyBorder="1" applyAlignment="1">
      <alignment horizontal="center" vertical="center"/>
    </xf>
    <xf numFmtId="170" fontId="152" fillId="0" borderId="13" xfId="0" applyNumberFormat="1" applyFont="1" applyBorder="1" applyAlignment="1">
      <alignment horizontal="center"/>
    </xf>
    <xf numFmtId="0" fontId="152" fillId="0" borderId="12" xfId="0" applyFont="1" applyBorder="1" applyAlignment="1">
      <alignment horizontal="center"/>
    </xf>
    <xf numFmtId="170" fontId="152" fillId="0" borderId="1" xfId="0" applyNumberFormat="1" applyFont="1" applyBorder="1" applyAlignment="1">
      <alignment horizontal="center" vertical="center"/>
    </xf>
    <xf numFmtId="170" fontId="152" fillId="0" borderId="11" xfId="0" applyNumberFormat="1" applyFont="1" applyBorder="1" applyAlignment="1">
      <alignment horizontal="center"/>
    </xf>
    <xf numFmtId="0" fontId="146" fillId="0" borderId="0" xfId="0" applyFont="1" applyAlignment="1">
      <alignment horizontal="center"/>
    </xf>
    <xf numFmtId="170" fontId="146" fillId="0" borderId="0" xfId="0" applyNumberFormat="1" applyFont="1" applyAlignment="1">
      <alignment horizontal="center"/>
    </xf>
    <xf numFmtId="174" fontId="0" fillId="0" borderId="0" xfId="0" applyNumberFormat="1"/>
    <xf numFmtId="0" fontId="153" fillId="0" borderId="0" xfId="0" applyFont="1"/>
    <xf numFmtId="0" fontId="152" fillId="0" borderId="0" xfId="0" applyFont="1" applyAlignment="1">
      <alignment horizontal="center"/>
    </xf>
    <xf numFmtId="0" fontId="152" fillId="0" borderId="11" xfId="0" applyFont="1" applyBorder="1" applyAlignment="1">
      <alignment horizontal="center"/>
    </xf>
    <xf numFmtId="1" fontId="0" fillId="0" borderId="0" xfId="0" applyNumberFormat="1"/>
    <xf numFmtId="170" fontId="154" fillId="0" borderId="0" xfId="0" applyNumberFormat="1" applyFont="1" applyAlignment="1">
      <alignment vertical="center"/>
    </xf>
    <xf numFmtId="0" fontId="152" fillId="0" borderId="12" xfId="0" applyFont="1" applyBorder="1" applyAlignment="1">
      <alignment horizontal="center" vertical="center"/>
    </xf>
    <xf numFmtId="0" fontId="152" fillId="0" borderId="1" xfId="0" applyFont="1" applyBorder="1" applyAlignment="1">
      <alignment horizontal="center" vertical="center"/>
    </xf>
    <xf numFmtId="0" fontId="153" fillId="0" borderId="12" xfId="0" applyFont="1" applyBorder="1"/>
    <xf numFmtId="0" fontId="153" fillId="0" borderId="1" xfId="0" applyFont="1" applyBorder="1"/>
    <xf numFmtId="0" fontId="153" fillId="0" borderId="11" xfId="0" applyFont="1" applyBorder="1"/>
    <xf numFmtId="170" fontId="152" fillId="0" borderId="9" xfId="0" applyNumberFormat="1" applyFont="1" applyBorder="1" applyAlignment="1">
      <alignment horizontal="center" vertical="center"/>
    </xf>
    <xf numFmtId="0" fontId="153" fillId="0" borderId="9" xfId="0" applyFont="1" applyBorder="1" applyAlignment="1">
      <alignment horizontal="center" vertical="center"/>
    </xf>
    <xf numFmtId="10" fontId="153" fillId="0" borderId="8" xfId="2" applyNumberFormat="1" applyFont="1" applyBorder="1" applyAlignment="1">
      <alignment horizontal="center"/>
    </xf>
    <xf numFmtId="0" fontId="146" fillId="0" borderId="116" xfId="0" applyFont="1" applyBorder="1" applyAlignment="1">
      <alignment vertical="center"/>
    </xf>
    <xf numFmtId="0" fontId="146" fillId="0" borderId="111" xfId="0" applyFont="1" applyBorder="1" applyAlignment="1">
      <alignment vertical="center"/>
    </xf>
    <xf numFmtId="3" fontId="145" fillId="0" borderId="135" xfId="0" applyNumberFormat="1" applyFont="1" applyBorder="1" applyAlignment="1">
      <alignment horizontal="center" vertical="center"/>
    </xf>
    <xf numFmtId="0" fontId="145" fillId="0" borderId="150" xfId="0" applyFont="1" applyBorder="1" applyAlignment="1">
      <alignment horizontal="right" vertical="center" readingOrder="2"/>
    </xf>
    <xf numFmtId="0" fontId="146" fillId="0" borderId="152" xfId="0" applyFont="1" applyBorder="1" applyAlignment="1">
      <alignment horizontal="left" vertical="center"/>
    </xf>
    <xf numFmtId="0" fontId="145" fillId="0" borderId="153" xfId="0" applyFont="1" applyBorder="1" applyAlignment="1">
      <alignment horizontal="right" vertical="center" readingOrder="2"/>
    </xf>
    <xf numFmtId="0" fontId="146" fillId="0" borderId="155" xfId="0" applyFont="1" applyBorder="1" applyAlignment="1">
      <alignment vertical="center"/>
    </xf>
    <xf numFmtId="0" fontId="146" fillId="0" borderId="155" xfId="0" applyFont="1" applyBorder="1" applyAlignment="1">
      <alignment horizontal="left" vertical="center"/>
    </xf>
    <xf numFmtId="0" fontId="145" fillId="0" borderId="156" xfId="0" applyFont="1" applyBorder="1" applyAlignment="1">
      <alignment horizontal="right" vertical="center" readingOrder="2"/>
    </xf>
    <xf numFmtId="0" fontId="146" fillId="0" borderId="158" xfId="0" applyFont="1" applyBorder="1" applyAlignment="1">
      <alignment horizontal="left" vertical="center"/>
    </xf>
    <xf numFmtId="0" fontId="145" fillId="0" borderId="161" xfId="0" applyFont="1" applyBorder="1" applyAlignment="1">
      <alignment horizontal="center" vertical="center"/>
    </xf>
    <xf numFmtId="3" fontId="145" fillId="0" borderId="161" xfId="0" applyNumberFormat="1" applyFont="1" applyBorder="1" applyAlignment="1">
      <alignment horizontal="center" vertical="center"/>
    </xf>
    <xf numFmtId="0" fontId="143" fillId="5" borderId="159" xfId="0" applyFont="1" applyFill="1" applyBorder="1" applyAlignment="1">
      <alignment horizontal="center" vertical="center" wrapText="1"/>
    </xf>
    <xf numFmtId="171" fontId="150" fillId="0" borderId="36" xfId="0" applyNumberFormat="1" applyFont="1" applyBorder="1" applyAlignment="1">
      <alignment vertical="center" readingOrder="2"/>
    </xf>
    <xf numFmtId="171" fontId="150" fillId="0" borderId="37" xfId="0" applyNumberFormat="1" applyFont="1" applyBorder="1" applyAlignment="1">
      <alignment vertical="center" readingOrder="2"/>
    </xf>
    <xf numFmtId="172" fontId="150" fillId="0" borderId="37" xfId="0" applyNumberFormat="1" applyFont="1" applyBorder="1" applyAlignment="1">
      <alignment vertical="center" readingOrder="2"/>
    </xf>
    <xf numFmtId="172" fontId="150" fillId="0" borderId="38" xfId="0" applyNumberFormat="1" applyFont="1" applyBorder="1" applyAlignment="1">
      <alignment vertical="center" readingOrder="2"/>
    </xf>
    <xf numFmtId="0" fontId="145" fillId="0" borderId="154" xfId="0" applyFont="1" applyBorder="1" applyAlignment="1">
      <alignment horizontal="center" vertical="center"/>
    </xf>
    <xf numFmtId="0" fontId="145" fillId="0" borderId="157" xfId="0" applyFont="1" applyBorder="1" applyAlignment="1">
      <alignment horizontal="center" vertical="center"/>
    </xf>
    <xf numFmtId="0" fontId="145" fillId="0" borderId="159" xfId="0" applyFont="1" applyBorder="1" applyAlignment="1">
      <alignment horizontal="center" vertical="center"/>
    </xf>
    <xf numFmtId="3" fontId="145" fillId="0" borderId="159" xfId="0" applyNumberFormat="1" applyFont="1" applyBorder="1" applyAlignment="1">
      <alignment horizontal="center" vertical="center"/>
    </xf>
    <xf numFmtId="1" fontId="145" fillId="0" borderId="159" xfId="0" applyNumberFormat="1" applyFont="1" applyBorder="1" applyAlignment="1">
      <alignment horizontal="center" vertical="center"/>
    </xf>
    <xf numFmtId="0" fontId="145" fillId="0" borderId="172" xfId="0" applyFont="1" applyBorder="1" applyAlignment="1">
      <alignment horizontal="center" vertical="center"/>
    </xf>
    <xf numFmtId="0" fontId="143" fillId="5" borderId="14" xfId="0" applyFont="1" applyFill="1" applyBorder="1" applyAlignment="1">
      <alignment horizontal="center" vertical="center" wrapText="1" readingOrder="1"/>
    </xf>
    <xf numFmtId="0" fontId="0" fillId="5" borderId="0" xfId="0" applyFill="1"/>
    <xf numFmtId="0" fontId="39" fillId="0" borderId="0" xfId="0" applyFont="1" applyAlignment="1">
      <alignment horizontal="right" wrapText="1"/>
    </xf>
    <xf numFmtId="0" fontId="39" fillId="0" borderId="0" xfId="0" applyFont="1" applyAlignment="1">
      <alignment horizontal="center" vertical="center" wrapText="1"/>
    </xf>
    <xf numFmtId="0" fontId="137" fillId="9" borderId="31" xfId="0" applyFont="1" applyFill="1" applyBorder="1" applyAlignment="1">
      <alignment vertical="center"/>
    </xf>
    <xf numFmtId="0" fontId="0" fillId="0" borderId="26" xfId="0" applyBorder="1"/>
    <xf numFmtId="0" fontId="140" fillId="9" borderId="31" xfId="0" applyFont="1" applyFill="1" applyBorder="1" applyAlignment="1">
      <alignment horizontal="center"/>
    </xf>
    <xf numFmtId="0" fontId="109" fillId="5" borderId="31" xfId="0" applyFont="1" applyFill="1" applyBorder="1" applyAlignment="1">
      <alignment horizontal="center" vertical="center"/>
    </xf>
    <xf numFmtId="0" fontId="109" fillId="5" borderId="26" xfId="0" applyFont="1" applyFill="1" applyBorder="1" applyAlignment="1">
      <alignment horizontal="center" vertical="center"/>
    </xf>
    <xf numFmtId="0" fontId="144" fillId="9" borderId="31" xfId="0" applyFont="1" applyFill="1" applyBorder="1" applyAlignment="1">
      <alignment horizontal="right" vertical="center" wrapText="1"/>
    </xf>
    <xf numFmtId="0" fontId="109" fillId="5" borderId="31" xfId="0" applyFont="1" applyFill="1" applyBorder="1" applyAlignment="1">
      <alignment horizontal="center" vertical="top"/>
    </xf>
    <xf numFmtId="0" fontId="109" fillId="5" borderId="26" xfId="0" applyFont="1" applyFill="1" applyBorder="1" applyAlignment="1">
      <alignment horizontal="center" vertical="top"/>
    </xf>
    <xf numFmtId="0" fontId="39" fillId="0" borderId="31" xfId="0" applyFont="1" applyBorder="1" applyAlignment="1">
      <alignment horizontal="center" vertical="center" wrapText="1"/>
    </xf>
    <xf numFmtId="0" fontId="39" fillId="0" borderId="26" xfId="0" applyFont="1" applyBorder="1" applyAlignment="1">
      <alignment horizontal="center" vertical="center" wrapText="1"/>
    </xf>
    <xf numFmtId="0" fontId="39" fillId="0" borderId="0" xfId="0" applyFont="1" applyAlignment="1">
      <alignment horizontal="right" vertical="center" wrapText="1" readingOrder="1"/>
    </xf>
    <xf numFmtId="0" fontId="39" fillId="9" borderId="32" xfId="0" applyFont="1" applyFill="1" applyBorder="1" applyAlignment="1">
      <alignment horizontal="right" vertical="top" wrapText="1"/>
    </xf>
    <xf numFmtId="0" fontId="39" fillId="9" borderId="28" xfId="0" applyFont="1" applyFill="1" applyBorder="1" applyAlignment="1">
      <alignment horizontal="right" vertical="top" wrapText="1"/>
    </xf>
    <xf numFmtId="0" fontId="39" fillId="9" borderId="29" xfId="0" applyFont="1" applyFill="1" applyBorder="1" applyAlignment="1">
      <alignment horizontal="right" vertical="top" wrapText="1"/>
    </xf>
    <xf numFmtId="0" fontId="39" fillId="0" borderId="31" xfId="0" applyFont="1" applyBorder="1" applyAlignment="1">
      <alignment vertical="center" wrapText="1"/>
    </xf>
    <xf numFmtId="0" fontId="109" fillId="5" borderId="2" xfId="0" applyFont="1" applyFill="1" applyBorder="1" applyAlignment="1">
      <alignment horizontal="center" vertical="center"/>
    </xf>
    <xf numFmtId="0" fontId="109" fillId="5" borderId="4" xfId="0" applyFont="1" applyFill="1" applyBorder="1" applyAlignment="1">
      <alignment horizontal="center" vertical="center"/>
    </xf>
    <xf numFmtId="0" fontId="109" fillId="5" borderId="30" xfId="0" applyFont="1" applyFill="1" applyBorder="1" applyAlignment="1">
      <alignment horizontal="center" vertical="center"/>
    </xf>
    <xf numFmtId="0" fontId="109" fillId="5" borderId="24" xfId="0" applyFont="1" applyFill="1" applyBorder="1" applyAlignment="1">
      <alignment horizontal="center" vertical="center"/>
    </xf>
    <xf numFmtId="0" fontId="39" fillId="9" borderId="32" xfId="0" applyFont="1" applyFill="1" applyBorder="1" applyAlignment="1">
      <alignment horizontal="right" vertical="center" wrapText="1"/>
    </xf>
    <xf numFmtId="0" fontId="39" fillId="9" borderId="28" xfId="0" applyFont="1" applyFill="1" applyBorder="1" applyAlignment="1">
      <alignment horizontal="right" vertical="center" wrapText="1"/>
    </xf>
    <xf numFmtId="0" fontId="39" fillId="9" borderId="29" xfId="0" applyFont="1" applyFill="1" applyBorder="1" applyAlignment="1">
      <alignment horizontal="right" vertical="center" wrapText="1"/>
    </xf>
    <xf numFmtId="0" fontId="32" fillId="0" borderId="1" xfId="0" applyFont="1" applyBorder="1" applyAlignment="1">
      <alignment horizontal="center" readingOrder="2"/>
    </xf>
    <xf numFmtId="0" fontId="21" fillId="0" borderId="1" xfId="0" applyFont="1" applyBorder="1" applyAlignment="1">
      <alignment horizontal="center" readingOrder="2"/>
    </xf>
    <xf numFmtId="3" fontId="8" fillId="9" borderId="0" xfId="0" applyNumberFormat="1" applyFont="1" applyFill="1" applyAlignment="1">
      <alignment horizontal="center" readingOrder="2"/>
    </xf>
    <xf numFmtId="0" fontId="11" fillId="9" borderId="0" xfId="0" applyFont="1" applyFill="1" applyAlignment="1">
      <alignment horizontal="center" vertical="center" readingOrder="2"/>
    </xf>
    <xf numFmtId="0" fontId="78" fillId="13" borderId="2" xfId="0" applyFont="1" applyFill="1" applyBorder="1" applyAlignment="1">
      <alignment horizontal="center" vertical="center" readingOrder="2"/>
    </xf>
    <xf numFmtId="0" fontId="78" fillId="13" borderId="3" xfId="0" applyFont="1" applyFill="1" applyBorder="1" applyAlignment="1">
      <alignment horizontal="center" vertical="center" readingOrder="2"/>
    </xf>
    <xf numFmtId="3" fontId="62" fillId="13" borderId="2" xfId="0" applyNumberFormat="1" applyFont="1" applyFill="1" applyBorder="1" applyAlignment="1">
      <alignment horizontal="center" vertical="center" readingOrder="2"/>
    </xf>
    <xf numFmtId="3" fontId="62" fillId="13" borderId="3" xfId="0" applyNumberFormat="1" applyFont="1" applyFill="1" applyBorder="1" applyAlignment="1">
      <alignment horizontal="center" vertical="center" readingOrder="2"/>
    </xf>
    <xf numFmtId="3" fontId="62" fillId="13" borderId="4" xfId="0" applyNumberFormat="1" applyFont="1" applyFill="1" applyBorder="1" applyAlignment="1">
      <alignment horizontal="center" vertical="center" readingOrder="2"/>
    </xf>
    <xf numFmtId="3" fontId="42" fillId="0" borderId="0" xfId="0" applyNumberFormat="1" applyFont="1" applyAlignment="1">
      <alignment horizontal="right" vertical="top" wrapText="1" indent="1" readingOrder="2"/>
    </xf>
    <xf numFmtId="3" fontId="51" fillId="0" borderId="0" xfId="0" applyNumberFormat="1" applyFont="1" applyAlignment="1">
      <alignment horizontal="center" vertical="top"/>
    </xf>
    <xf numFmtId="0" fontId="101" fillId="14" borderId="2" xfId="0" applyFont="1" applyFill="1" applyBorder="1" applyAlignment="1">
      <alignment horizontal="center" vertical="center" readingOrder="2"/>
    </xf>
    <xf numFmtId="0" fontId="101" fillId="14" borderId="3" xfId="0" applyFont="1" applyFill="1" applyBorder="1" applyAlignment="1">
      <alignment horizontal="center" vertical="center" readingOrder="2"/>
    </xf>
    <xf numFmtId="0" fontId="101" fillId="14" borderId="4" xfId="0" applyFont="1" applyFill="1" applyBorder="1" applyAlignment="1">
      <alignment horizontal="center" vertical="center" readingOrder="2"/>
    </xf>
    <xf numFmtId="0" fontId="106" fillId="0" borderId="28" xfId="0" applyFont="1" applyBorder="1" applyAlignment="1">
      <alignment horizontal="center" readingOrder="2"/>
    </xf>
    <xf numFmtId="3" fontId="106" fillId="0" borderId="0" xfId="0" applyNumberFormat="1" applyFont="1" applyAlignment="1">
      <alignment horizontal="center" readingOrder="2"/>
    </xf>
    <xf numFmtId="0" fontId="11" fillId="3" borderId="1" xfId="0" applyFont="1" applyFill="1" applyBorder="1" applyAlignment="1">
      <alignment vertical="center" readingOrder="2"/>
    </xf>
    <xf numFmtId="0" fontId="17" fillId="9" borderId="57" xfId="0" applyFont="1" applyFill="1" applyBorder="1" applyAlignment="1">
      <alignment horizontal="right" vertical="center" wrapText="1" indent="1" readingOrder="2"/>
    </xf>
    <xf numFmtId="0" fontId="17" fillId="9" borderId="19" xfId="0" applyFont="1" applyFill="1" applyBorder="1" applyAlignment="1">
      <alignment horizontal="right" vertical="center" wrapText="1" indent="1" readingOrder="2"/>
    </xf>
    <xf numFmtId="0" fontId="15" fillId="9" borderId="19" xfId="0" applyFont="1" applyFill="1" applyBorder="1" applyAlignment="1">
      <alignment horizontal="center" vertical="center" readingOrder="2"/>
    </xf>
    <xf numFmtId="0" fontId="17" fillId="9" borderId="19" xfId="0" applyFont="1" applyFill="1" applyBorder="1" applyAlignment="1">
      <alignment horizontal="right" vertical="center" indent="1" readingOrder="2"/>
    </xf>
    <xf numFmtId="0" fontId="11" fillId="9" borderId="19" xfId="0" applyFont="1" applyFill="1" applyBorder="1" applyAlignment="1">
      <alignment horizontal="center" vertical="center" readingOrder="2"/>
    </xf>
    <xf numFmtId="3" fontId="159" fillId="0" borderId="6" xfId="0" applyNumberFormat="1" applyFont="1" applyBorder="1" applyAlignment="1">
      <alignment vertical="center"/>
    </xf>
    <xf numFmtId="3" fontId="81" fillId="3" borderId="30" xfId="0" applyNumberFormat="1" applyFont="1" applyFill="1" applyBorder="1" applyAlignment="1">
      <alignment vertical="center"/>
    </xf>
    <xf numFmtId="3" fontId="81" fillId="3" borderId="32" xfId="0" applyNumberFormat="1" applyFont="1" applyFill="1" applyBorder="1" applyAlignment="1">
      <alignment vertical="center"/>
    </xf>
    <xf numFmtId="3" fontId="61" fillId="0" borderId="2" xfId="0" applyNumberFormat="1" applyFont="1" applyBorder="1" applyAlignment="1">
      <alignment vertical="center"/>
    </xf>
    <xf numFmtId="3" fontId="61" fillId="0" borderId="3" xfId="0" applyNumberFormat="1" applyFont="1" applyBorder="1" applyAlignment="1">
      <alignment vertical="center"/>
    </xf>
    <xf numFmtId="0" fontId="35" fillId="0" borderId="0" xfId="0" applyFont="1"/>
    <xf numFmtId="0" fontId="35" fillId="0" borderId="177" xfId="0" applyFont="1" applyBorder="1"/>
    <xf numFmtId="0" fontId="35" fillId="0" borderId="154" xfId="0" applyFont="1" applyBorder="1"/>
    <xf numFmtId="0" fontId="35" fillId="9" borderId="190" xfId="0" applyFont="1" applyFill="1" applyBorder="1"/>
    <xf numFmtId="0" fontId="35" fillId="9" borderId="177" xfId="0" applyFont="1" applyFill="1" applyBorder="1"/>
    <xf numFmtId="0" fontId="35" fillId="9" borderId="186" xfId="0" applyFont="1" applyFill="1" applyBorder="1"/>
    <xf numFmtId="0" fontId="87" fillId="3" borderId="154" xfId="0" applyFont="1" applyFill="1" applyBorder="1" applyAlignment="1">
      <alignment vertical="center"/>
    </xf>
    <xf numFmtId="0" fontId="87" fillId="3" borderId="155" xfId="0" applyFont="1" applyFill="1" applyBorder="1" applyAlignment="1">
      <alignment vertical="center"/>
    </xf>
    <xf numFmtId="0" fontId="35" fillId="27" borderId="171" xfId="0" applyFont="1" applyFill="1" applyBorder="1" applyAlignment="1">
      <alignment horizontal="center" vertical="center" wrapText="1"/>
    </xf>
    <xf numFmtId="0" fontId="35" fillId="27" borderId="172" xfId="0" applyFont="1" applyFill="1" applyBorder="1" applyAlignment="1">
      <alignment horizontal="center" vertical="center" wrapText="1"/>
    </xf>
    <xf numFmtId="0" fontId="35" fillId="27" borderId="173" xfId="0" applyFont="1" applyFill="1" applyBorder="1" applyAlignment="1">
      <alignment horizontal="center" vertical="center" wrapText="1"/>
    </xf>
    <xf numFmtId="0" fontId="62" fillId="27" borderId="153" xfId="0" applyFont="1" applyFill="1" applyBorder="1" applyAlignment="1">
      <alignment horizontal="center" vertical="center" wrapText="1"/>
    </xf>
    <xf numFmtId="0" fontId="87" fillId="2" borderId="153" xfId="0" applyFont="1" applyFill="1" applyBorder="1" applyAlignment="1">
      <alignment horizontal="center" vertical="center" textRotation="90"/>
    </xf>
    <xf numFmtId="0" fontId="160" fillId="23" borderId="153" xfId="0" applyFont="1" applyFill="1" applyBorder="1" applyAlignment="1">
      <alignment horizontal="center" vertical="center" textRotation="90"/>
    </xf>
    <xf numFmtId="0" fontId="87" fillId="12" borderId="153" xfId="0" applyFont="1" applyFill="1" applyBorder="1" applyAlignment="1">
      <alignment horizontal="center" vertical="center" textRotation="90"/>
    </xf>
    <xf numFmtId="0" fontId="81" fillId="7" borderId="153" xfId="0" applyFont="1" applyFill="1" applyBorder="1" applyAlignment="1">
      <alignment horizontal="center" vertical="center"/>
    </xf>
    <xf numFmtId="0" fontId="81" fillId="7" borderId="154" xfId="0" applyFont="1" applyFill="1" applyBorder="1" applyAlignment="1">
      <alignment horizontal="center" vertical="center"/>
    </xf>
    <xf numFmtId="0" fontId="81" fillId="7" borderId="155" xfId="0" applyFont="1" applyFill="1" applyBorder="1" applyAlignment="1">
      <alignment horizontal="center" vertical="center"/>
    </xf>
    <xf numFmtId="0" fontId="35" fillId="0" borderId="177" xfId="0" applyFont="1" applyBorder="1" applyAlignment="1">
      <alignment horizontal="center" vertical="center"/>
    </xf>
    <xf numFmtId="0" fontId="35" fillId="0" borderId="154" xfId="0" applyFont="1" applyBorder="1" applyAlignment="1">
      <alignment horizontal="center" vertical="center"/>
    </xf>
    <xf numFmtId="0" fontId="35" fillId="0" borderId="186" xfId="0" applyFont="1" applyBorder="1"/>
    <xf numFmtId="0" fontId="35" fillId="0" borderId="178" xfId="0" applyFont="1" applyBorder="1"/>
    <xf numFmtId="0" fontId="35" fillId="0" borderId="0" xfId="0" applyFont="1" applyAlignment="1">
      <alignment horizontal="center" vertical="center"/>
    </xf>
    <xf numFmtId="0" fontId="166" fillId="0" borderId="0" xfId="0" applyFont="1" applyAlignment="1">
      <alignment horizontal="center" vertical="center"/>
    </xf>
    <xf numFmtId="0" fontId="166" fillId="0" borderId="154" xfId="0" applyFont="1" applyBorder="1" applyAlignment="1">
      <alignment horizontal="center" vertical="center"/>
    </xf>
    <xf numFmtId="0" fontId="35" fillId="0" borderId="175" xfId="0" applyFont="1" applyBorder="1"/>
    <xf numFmtId="0" fontId="35" fillId="13" borderId="154" xfId="0" applyFont="1" applyFill="1" applyBorder="1" applyAlignment="1">
      <alignment vertical="center"/>
    </xf>
    <xf numFmtId="0" fontId="21" fillId="0" borderId="0" xfId="0" applyFont="1" applyAlignment="1">
      <alignment vertical="top" wrapText="1" readingOrder="2"/>
    </xf>
    <xf numFmtId="0" fontId="21" fillId="0" borderId="30" xfId="0" applyFont="1" applyBorder="1" applyAlignment="1">
      <alignment vertical="top" wrapText="1" readingOrder="2"/>
    </xf>
    <xf numFmtId="0" fontId="21" fillId="0" borderId="23" xfId="0" applyFont="1" applyBorder="1" applyAlignment="1">
      <alignment vertical="top" wrapText="1" readingOrder="2"/>
    </xf>
    <xf numFmtId="0" fontId="21" fillId="0" borderId="24" xfId="0" applyFont="1" applyBorder="1" applyAlignment="1">
      <alignment vertical="top" wrapText="1" readingOrder="2"/>
    </xf>
    <xf numFmtId="0" fontId="21" fillId="0" borderId="32" xfId="0" applyFont="1" applyBorder="1" applyAlignment="1">
      <alignment vertical="top" wrapText="1" readingOrder="2"/>
    </xf>
    <xf numFmtId="0" fontId="21" fillId="0" borderId="28" xfId="0" applyFont="1" applyBorder="1" applyAlignment="1">
      <alignment vertical="top" wrapText="1" readingOrder="2"/>
    </xf>
    <xf numFmtId="0" fontId="21" fillId="0" borderId="29" xfId="0" applyFont="1" applyBorder="1" applyAlignment="1">
      <alignment vertical="top" wrapText="1" readingOrder="2"/>
    </xf>
    <xf numFmtId="0" fontId="140" fillId="9" borderId="1" xfId="0" applyFont="1" applyFill="1" applyBorder="1" applyAlignment="1">
      <alignment horizontal="center" vertical="center"/>
    </xf>
    <xf numFmtId="0" fontId="140" fillId="9" borderId="1" xfId="0" applyFont="1" applyFill="1" applyBorder="1" applyAlignment="1">
      <alignment vertical="center"/>
    </xf>
    <xf numFmtId="0" fontId="1" fillId="0" borderId="30" xfId="0" applyFont="1" applyBorder="1" applyAlignment="1">
      <alignment readingOrder="2"/>
    </xf>
    <xf numFmtId="0" fontId="1" fillId="0" borderId="23" xfId="0" applyFont="1" applyBorder="1" applyAlignment="1">
      <alignment readingOrder="2"/>
    </xf>
    <xf numFmtId="0" fontId="1" fillId="0" borderId="24" xfId="0" applyFont="1" applyBorder="1" applyAlignment="1">
      <alignment readingOrder="2"/>
    </xf>
    <xf numFmtId="0" fontId="1" fillId="0" borderId="32" xfId="0" applyFont="1" applyBorder="1" applyAlignment="1">
      <alignment readingOrder="2"/>
    </xf>
    <xf numFmtId="0" fontId="1" fillId="0" borderId="28" xfId="0" applyFont="1" applyBorder="1" applyAlignment="1">
      <alignment readingOrder="2"/>
    </xf>
    <xf numFmtId="0" fontId="1" fillId="0" borderId="29" xfId="0" applyFont="1" applyBorder="1" applyAlignment="1">
      <alignment readingOrder="2"/>
    </xf>
    <xf numFmtId="0" fontId="1" fillId="0" borderId="30" xfId="0" applyFont="1" applyBorder="1" applyAlignment="1">
      <alignment horizontal="center" vertical="center" readingOrder="2"/>
    </xf>
    <xf numFmtId="0" fontId="1" fillId="0" borderId="32" xfId="0" applyFont="1" applyBorder="1" applyAlignment="1">
      <alignment horizontal="center" vertical="center" readingOrder="2"/>
    </xf>
    <xf numFmtId="0" fontId="109" fillId="5" borderId="31" xfId="0" applyFont="1" applyFill="1" applyBorder="1" applyAlignment="1">
      <alignment horizontal="center" vertical="center" wrapText="1"/>
    </xf>
    <xf numFmtId="0" fontId="35" fillId="0" borderId="0" xfId="0" applyFont="1" applyAlignment="1">
      <alignment wrapText="1"/>
    </xf>
    <xf numFmtId="0" fontId="38" fillId="7" borderId="176" xfId="0" applyFont="1" applyFill="1" applyBorder="1" applyAlignment="1">
      <alignment vertical="top"/>
    </xf>
    <xf numFmtId="0" fontId="38" fillId="7" borderId="154" xfId="0" applyFont="1" applyFill="1" applyBorder="1" applyAlignment="1">
      <alignment vertical="center"/>
    </xf>
    <xf numFmtId="0" fontId="181" fillId="3" borderId="176" xfId="0" applyFont="1" applyFill="1" applyBorder="1" applyAlignment="1">
      <alignment vertical="center"/>
    </xf>
    <xf numFmtId="0" fontId="176" fillId="6" borderId="154" xfId="0" applyFont="1" applyFill="1" applyBorder="1" applyAlignment="1">
      <alignment vertical="center"/>
    </xf>
    <xf numFmtId="0" fontId="35" fillId="12" borderId="176" xfId="0" applyFont="1" applyFill="1" applyBorder="1" applyAlignment="1">
      <alignment vertical="center"/>
    </xf>
    <xf numFmtId="0" fontId="180" fillId="9" borderId="172" xfId="0" applyFont="1" applyFill="1" applyBorder="1" applyAlignment="1">
      <alignment vertical="center"/>
    </xf>
    <xf numFmtId="0" fontId="61" fillId="28" borderId="154" xfId="0" applyFont="1" applyFill="1" applyBorder="1" applyAlignment="1">
      <alignment vertical="center"/>
    </xf>
    <xf numFmtId="0" fontId="61" fillId="28" borderId="175" xfId="0" applyFont="1" applyFill="1" applyBorder="1" applyAlignment="1">
      <alignment vertical="center"/>
    </xf>
    <xf numFmtId="0" fontId="61" fillId="28" borderId="176" xfId="0" applyFont="1" applyFill="1" applyBorder="1" applyAlignment="1">
      <alignment vertical="center"/>
    </xf>
    <xf numFmtId="0" fontId="61" fillId="28" borderId="177" xfId="0" applyFont="1" applyFill="1" applyBorder="1" applyAlignment="1">
      <alignment vertical="center"/>
    </xf>
    <xf numFmtId="0" fontId="35" fillId="2" borderId="154" xfId="0" applyFont="1" applyFill="1" applyBorder="1" applyAlignment="1">
      <alignment vertical="center"/>
    </xf>
    <xf numFmtId="0" fontId="66" fillId="7" borderId="1" xfId="0" applyFont="1" applyFill="1" applyBorder="1" applyAlignment="1">
      <alignment horizontal="center" vertical="top" wrapText="1" readingOrder="2"/>
    </xf>
    <xf numFmtId="0" fontId="66" fillId="3" borderId="1" xfId="0" applyFont="1" applyFill="1" applyBorder="1" applyAlignment="1">
      <alignment horizontal="center" vertical="top" readingOrder="2"/>
    </xf>
    <xf numFmtId="0" fontId="66" fillId="3" borderId="1" xfId="0" applyFont="1" applyFill="1" applyBorder="1" applyAlignment="1">
      <alignment vertical="top" readingOrder="2"/>
    </xf>
    <xf numFmtId="0" fontId="66" fillId="9" borderId="2" xfId="0" applyFont="1" applyFill="1" applyBorder="1" applyAlignment="1">
      <alignment vertical="center" readingOrder="2"/>
    </xf>
    <xf numFmtId="0" fontId="66" fillId="0" borderId="42" xfId="0" applyFont="1" applyBorder="1" applyAlignment="1">
      <alignment vertical="center" readingOrder="2"/>
    </xf>
    <xf numFmtId="0" fontId="66" fillId="0" borderId="5" xfId="0" applyFont="1" applyBorder="1" applyAlignment="1">
      <alignment vertical="center" readingOrder="2"/>
    </xf>
    <xf numFmtId="0" fontId="66" fillId="0" borderId="1" xfId="0" applyFont="1" applyBorder="1" applyAlignment="1">
      <alignment vertical="center" readingOrder="2"/>
    </xf>
    <xf numFmtId="0" fontId="66" fillId="0" borderId="66" xfId="0" applyFont="1" applyBorder="1" applyAlignment="1">
      <alignment vertical="center" readingOrder="2"/>
    </xf>
    <xf numFmtId="0" fontId="66" fillId="0" borderId="2" xfId="0" applyFont="1" applyBorder="1" applyAlignment="1">
      <alignment vertical="center" readingOrder="2"/>
    </xf>
    <xf numFmtId="0" fontId="66" fillId="0" borderId="30" xfId="0" applyFont="1" applyBorder="1" applyAlignment="1">
      <alignment vertical="center" readingOrder="2"/>
    </xf>
    <xf numFmtId="0" fontId="66" fillId="0" borderId="32" xfId="0" applyFont="1" applyBorder="1" applyAlignment="1">
      <alignment vertical="center" readingOrder="2"/>
    </xf>
    <xf numFmtId="0" fontId="66" fillId="0" borderId="30" xfId="0" applyFont="1" applyBorder="1" applyAlignment="1">
      <alignment horizontal="center" vertical="center" readingOrder="2"/>
    </xf>
    <xf numFmtId="0" fontId="66" fillId="0" borderId="31" xfId="0" applyFont="1" applyBorder="1" applyAlignment="1">
      <alignment horizontal="center" vertical="center" readingOrder="2"/>
    </xf>
    <xf numFmtId="0" fontId="66" fillId="0" borderId="32" xfId="0" applyFont="1" applyBorder="1" applyAlignment="1">
      <alignment horizontal="center" vertical="center" readingOrder="2"/>
    </xf>
    <xf numFmtId="0" fontId="66" fillId="3" borderId="42" xfId="0" applyFont="1" applyFill="1" applyBorder="1" applyAlignment="1">
      <alignment vertical="top" readingOrder="2"/>
    </xf>
    <xf numFmtId="0" fontId="66" fillId="0" borderId="31" xfId="0" applyFont="1" applyBorder="1" applyAlignment="1">
      <alignment vertical="center" readingOrder="2"/>
    </xf>
    <xf numFmtId="0" fontId="66" fillId="0" borderId="5" xfId="0" applyFont="1" applyBorder="1" applyAlignment="1">
      <alignment horizontal="center" vertical="top" readingOrder="2"/>
    </xf>
    <xf numFmtId="0" fontId="66" fillId="0" borderId="1" xfId="0" applyFont="1" applyBorder="1" applyAlignment="1">
      <alignment horizontal="center" vertical="top" readingOrder="2"/>
    </xf>
    <xf numFmtId="0" fontId="66" fillId="0" borderId="1" xfId="0" applyFont="1" applyBorder="1" applyAlignment="1">
      <alignment vertical="top" readingOrder="2"/>
    </xf>
    <xf numFmtId="0" fontId="71" fillId="0" borderId="32" xfId="0" applyFont="1" applyBorder="1" applyAlignment="1">
      <alignment horizontal="center" vertical="center" readingOrder="2"/>
    </xf>
    <xf numFmtId="0" fontId="71" fillId="0" borderId="28" xfId="0" applyFont="1" applyBorder="1" applyAlignment="1">
      <alignment horizontal="center" vertical="center" readingOrder="2"/>
    </xf>
    <xf numFmtId="0" fontId="71" fillId="0" borderId="28" xfId="0" applyFont="1" applyBorder="1" applyAlignment="1">
      <alignment horizontal="left" vertical="justify"/>
    </xf>
    <xf numFmtId="0" fontId="71" fillId="0" borderId="29" xfId="0" applyFont="1" applyBorder="1" applyAlignment="1">
      <alignment horizontal="center" vertical="center" readingOrder="2"/>
    </xf>
    <xf numFmtId="0" fontId="74" fillId="3" borderId="23" xfId="0" applyFont="1" applyFill="1" applyBorder="1" applyAlignment="1">
      <alignment horizontal="center" vertical="center" readingOrder="2"/>
    </xf>
    <xf numFmtId="0" fontId="71" fillId="3" borderId="23" xfId="0" applyFont="1" applyFill="1" applyBorder="1" applyAlignment="1">
      <alignment vertical="center" readingOrder="2"/>
    </xf>
    <xf numFmtId="0" fontId="71" fillId="3" borderId="24" xfId="0" applyFont="1" applyFill="1" applyBorder="1" applyAlignment="1">
      <alignment vertical="center" readingOrder="2"/>
    </xf>
    <xf numFmtId="0" fontId="71" fillId="3" borderId="28" xfId="0" applyFont="1" applyFill="1" applyBorder="1" applyAlignment="1">
      <alignment vertical="center" readingOrder="2"/>
    </xf>
    <xf numFmtId="0" fontId="71" fillId="3" borderId="29" xfId="0" applyFont="1" applyFill="1" applyBorder="1" applyAlignment="1">
      <alignment vertical="center" readingOrder="2"/>
    </xf>
    <xf numFmtId="3" fontId="30" fillId="2" borderId="2" xfId="0" applyNumberFormat="1" applyFont="1" applyFill="1" applyBorder="1" applyAlignment="1">
      <alignment vertical="center"/>
    </xf>
    <xf numFmtId="3" fontId="30" fillId="2" borderId="3" xfId="0" applyNumberFormat="1" applyFont="1" applyFill="1" applyBorder="1" applyAlignment="1">
      <alignment vertical="center"/>
    </xf>
    <xf numFmtId="3" fontId="30" fillId="2" borderId="4" xfId="0" applyNumberFormat="1" applyFont="1" applyFill="1" applyBorder="1" applyAlignment="1">
      <alignment vertical="center"/>
    </xf>
    <xf numFmtId="0" fontId="66" fillId="3" borderId="28" xfId="0" applyFont="1" applyFill="1" applyBorder="1" applyAlignment="1">
      <alignment vertical="center" readingOrder="2"/>
    </xf>
    <xf numFmtId="0" fontId="66" fillId="3" borderId="29" xfId="0" applyFont="1" applyFill="1" applyBorder="1" applyAlignment="1">
      <alignment vertical="center" readingOrder="2"/>
    </xf>
    <xf numFmtId="0" fontId="66" fillId="0" borderId="28" xfId="0" applyFont="1" applyBorder="1" applyAlignment="1">
      <alignment horizontal="center" vertical="center" readingOrder="2"/>
    </xf>
    <xf numFmtId="0" fontId="66" fillId="0" borderId="28" xfId="0" applyFont="1" applyBorder="1" applyAlignment="1">
      <alignment horizontal="left" vertical="justify"/>
    </xf>
    <xf numFmtId="0" fontId="66" fillId="0" borderId="29" xfId="0" applyFont="1" applyBorder="1" applyAlignment="1">
      <alignment horizontal="center" vertical="center" readingOrder="2"/>
    </xf>
    <xf numFmtId="0" fontId="145" fillId="0" borderId="0" xfId="0" applyFont="1"/>
    <xf numFmtId="0" fontId="35" fillId="7" borderId="153" xfId="0" applyFont="1" applyFill="1" applyBorder="1" applyAlignment="1">
      <alignment horizontal="center" vertical="center"/>
    </xf>
    <xf numFmtId="0" fontId="35" fillId="7" borderId="154" xfId="0" applyFont="1" applyFill="1" applyBorder="1" applyAlignment="1">
      <alignment horizontal="center" vertical="center"/>
    </xf>
    <xf numFmtId="0" fontId="8" fillId="7" borderId="154" xfId="0" applyFont="1" applyFill="1" applyBorder="1" applyAlignment="1">
      <alignment horizontal="center" vertical="center"/>
    </xf>
    <xf numFmtId="49" fontId="145" fillId="0" borderId="0" xfId="0" applyNumberFormat="1" applyFont="1"/>
    <xf numFmtId="0" fontId="239" fillId="0" borderId="0" xfId="0" applyFont="1" applyAlignment="1">
      <alignment vertical="center" readingOrder="2"/>
    </xf>
    <xf numFmtId="49" fontId="239" fillId="0" borderId="0" xfId="0" applyNumberFormat="1" applyFont="1" applyAlignment="1">
      <alignment vertical="center" readingOrder="2"/>
    </xf>
    <xf numFmtId="0" fontId="39" fillId="0" borderId="0" xfId="0" applyFont="1"/>
    <xf numFmtId="0" fontId="235" fillId="3" borderId="1" xfId="0" applyFont="1" applyFill="1" applyBorder="1" applyAlignment="1">
      <alignment horizontal="center" vertical="center" wrapText="1" readingOrder="2"/>
    </xf>
    <xf numFmtId="49" fontId="235" fillId="3" borderId="1" xfId="0" applyNumberFormat="1" applyFont="1" applyFill="1" applyBorder="1" applyAlignment="1">
      <alignment horizontal="center" vertical="center" wrapText="1" readingOrder="2"/>
    </xf>
    <xf numFmtId="0" fontId="240" fillId="3" borderId="1" xfId="0" applyFont="1" applyFill="1" applyBorder="1" applyAlignment="1">
      <alignment horizontal="center" vertical="center" wrapText="1" readingOrder="2"/>
    </xf>
    <xf numFmtId="49" fontId="236" fillId="3" borderId="1" xfId="0" applyNumberFormat="1" applyFont="1" applyFill="1" applyBorder="1" applyAlignment="1">
      <alignment horizontal="center" vertical="center" wrapText="1" readingOrder="2"/>
    </xf>
    <xf numFmtId="0" fontId="237" fillId="3" borderId="2" xfId="0" applyFont="1" applyFill="1" applyBorder="1" applyAlignment="1">
      <alignment horizontal="center" vertical="center"/>
    </xf>
    <xf numFmtId="0" fontId="37" fillId="7" borderId="0" xfId="0" applyFont="1" applyFill="1" applyAlignment="1">
      <alignment horizontal="center" vertical="center"/>
    </xf>
    <xf numFmtId="49" fontId="244" fillId="7" borderId="0" xfId="0" applyNumberFormat="1" applyFont="1" applyFill="1" applyAlignment="1">
      <alignment horizontal="right" vertical="center" readingOrder="2"/>
    </xf>
    <xf numFmtId="49" fontId="243" fillId="7" borderId="0" xfId="0" applyNumberFormat="1" applyFont="1" applyFill="1" applyAlignment="1">
      <alignment horizontal="right" vertical="center" readingOrder="2"/>
    </xf>
    <xf numFmtId="0" fontId="37" fillId="3" borderId="0" xfId="0" applyFont="1" applyFill="1" applyAlignment="1">
      <alignment horizontal="center" vertical="center"/>
    </xf>
    <xf numFmtId="49" fontId="238" fillId="3" borderId="1" xfId="0" applyNumberFormat="1" applyFont="1" applyFill="1" applyBorder="1" applyAlignment="1">
      <alignment horizontal="center" vertical="center" wrapText="1" readingOrder="2"/>
    </xf>
    <xf numFmtId="0" fontId="142" fillId="20" borderId="26" xfId="0" applyFont="1" applyFill="1" applyBorder="1" applyAlignment="1">
      <alignment vertical="center"/>
    </xf>
    <xf numFmtId="0" fontId="11" fillId="21" borderId="57" xfId="0" applyFont="1" applyFill="1" applyBorder="1" applyAlignment="1">
      <alignment horizontal="center" vertical="center" readingOrder="2"/>
    </xf>
    <xf numFmtId="0" fontId="11" fillId="21" borderId="19" xfId="0" applyFont="1" applyFill="1" applyBorder="1" applyAlignment="1">
      <alignment horizontal="center" vertical="center" readingOrder="2"/>
    </xf>
    <xf numFmtId="0" fontId="11" fillId="21" borderId="56" xfId="0" applyFont="1" applyFill="1" applyBorder="1" applyAlignment="1">
      <alignment horizontal="center" vertical="center" readingOrder="2"/>
    </xf>
    <xf numFmtId="0" fontId="11" fillId="21" borderId="13" xfId="0" applyFont="1" applyFill="1" applyBorder="1" applyAlignment="1">
      <alignment horizontal="center" vertical="center" readingOrder="2"/>
    </xf>
    <xf numFmtId="0" fontId="11" fillId="21" borderId="14" xfId="0" applyFont="1" applyFill="1" applyBorder="1" applyAlignment="1">
      <alignment horizontal="center" vertical="center" readingOrder="2"/>
    </xf>
    <xf numFmtId="166" fontId="221" fillId="21" borderId="14" xfId="0" applyNumberFormat="1" applyFont="1" applyFill="1" applyBorder="1" applyAlignment="1">
      <alignment horizontal="center" vertical="center" readingOrder="2"/>
    </xf>
    <xf numFmtId="0" fontId="11" fillId="32" borderId="14" xfId="0" applyFont="1" applyFill="1" applyBorder="1" applyAlignment="1">
      <alignment horizontal="center" vertical="center" readingOrder="2"/>
    </xf>
    <xf numFmtId="166" fontId="221" fillId="32" borderId="14" xfId="0" applyNumberFormat="1" applyFont="1" applyFill="1" applyBorder="1" applyAlignment="1">
      <alignment horizontal="center" vertical="center" readingOrder="2"/>
    </xf>
    <xf numFmtId="0" fontId="221" fillId="21" borderId="55" xfId="0" applyFont="1" applyFill="1" applyBorder="1" applyAlignment="1">
      <alignment horizontal="center" vertical="center" readingOrder="2"/>
    </xf>
    <xf numFmtId="0" fontId="221" fillId="21" borderId="19" xfId="0" applyFont="1" applyFill="1" applyBorder="1" applyAlignment="1">
      <alignment horizontal="center" vertical="center" readingOrder="2"/>
    </xf>
    <xf numFmtId="0" fontId="221" fillId="21" borderId="56" xfId="0" applyFont="1" applyFill="1" applyBorder="1" applyAlignment="1">
      <alignment horizontal="center" vertical="center" readingOrder="2"/>
    </xf>
    <xf numFmtId="0" fontId="11" fillId="32" borderId="55" xfId="0" applyFont="1" applyFill="1" applyBorder="1" applyAlignment="1">
      <alignment horizontal="center" vertical="center" readingOrder="2"/>
    </xf>
    <xf numFmtId="0" fontId="11" fillId="32" borderId="19" xfId="0" applyFont="1" applyFill="1" applyBorder="1" applyAlignment="1">
      <alignment horizontal="center" vertical="center" readingOrder="2"/>
    </xf>
    <xf numFmtId="0" fontId="11" fillId="32" borderId="58" xfId="0" applyFont="1" applyFill="1" applyBorder="1" applyAlignment="1">
      <alignment horizontal="center" vertical="center" readingOrder="2"/>
    </xf>
    <xf numFmtId="49" fontId="221" fillId="21" borderId="14" xfId="0" applyNumberFormat="1" applyFont="1" applyFill="1" applyBorder="1" applyAlignment="1">
      <alignment horizontal="center" vertical="center" readingOrder="2"/>
    </xf>
    <xf numFmtId="0" fontId="221" fillId="32" borderId="14" xfId="0" applyFont="1" applyFill="1" applyBorder="1" applyAlignment="1">
      <alignment horizontal="center" vertical="center" readingOrder="2"/>
    </xf>
    <xf numFmtId="0" fontId="221" fillId="32" borderId="15" xfId="0" applyFont="1" applyFill="1" applyBorder="1" applyAlignment="1">
      <alignment horizontal="center" vertical="center" readingOrder="2"/>
    </xf>
    <xf numFmtId="0" fontId="221" fillId="21" borderId="14" xfId="0" applyFont="1" applyFill="1" applyBorder="1" applyAlignment="1">
      <alignment horizontal="center" vertical="center" readingOrder="2"/>
    </xf>
    <xf numFmtId="49" fontId="221" fillId="32" borderId="14" xfId="0" applyNumberFormat="1" applyFont="1" applyFill="1" applyBorder="1" applyAlignment="1">
      <alignment horizontal="center" vertical="center" readingOrder="2"/>
    </xf>
    <xf numFmtId="49" fontId="221" fillId="32" borderId="15" xfId="0" applyNumberFormat="1" applyFont="1" applyFill="1" applyBorder="1" applyAlignment="1">
      <alignment horizontal="center" vertical="center" readingOrder="2"/>
    </xf>
    <xf numFmtId="49" fontId="221" fillId="21" borderId="55" xfId="0" applyNumberFormat="1" applyFont="1" applyFill="1" applyBorder="1" applyAlignment="1">
      <alignment horizontal="center" vertical="center" readingOrder="2"/>
    </xf>
    <xf numFmtId="49" fontId="221" fillId="21" borderId="19" xfId="0" applyNumberFormat="1" applyFont="1" applyFill="1" applyBorder="1" applyAlignment="1">
      <alignment horizontal="center" vertical="center" readingOrder="2"/>
    </xf>
    <xf numFmtId="49" fontId="221" fillId="21" borderId="56" xfId="0" applyNumberFormat="1" applyFont="1" applyFill="1" applyBorder="1" applyAlignment="1">
      <alignment horizontal="center" vertical="center" readingOrder="2"/>
    </xf>
    <xf numFmtId="0" fontId="11" fillId="32" borderId="56" xfId="0" applyFont="1" applyFill="1" applyBorder="1" applyAlignment="1">
      <alignment horizontal="center" vertical="center" readingOrder="2"/>
    </xf>
    <xf numFmtId="178" fontId="221" fillId="32" borderId="14" xfId="0" applyNumberFormat="1" applyFont="1" applyFill="1" applyBorder="1" applyAlignment="1">
      <alignment horizontal="center" vertical="center" readingOrder="2"/>
    </xf>
    <xf numFmtId="3" fontId="221" fillId="32" borderId="14" xfId="0" applyNumberFormat="1" applyFont="1" applyFill="1" applyBorder="1" applyAlignment="1">
      <alignment horizontal="center" vertical="center" readingOrder="2"/>
    </xf>
    <xf numFmtId="178" fontId="221" fillId="21" borderId="14" xfId="0" applyNumberFormat="1" applyFont="1" applyFill="1" applyBorder="1" applyAlignment="1">
      <alignment horizontal="center" vertical="center" readingOrder="2"/>
    </xf>
    <xf numFmtId="179" fontId="221" fillId="32" borderId="14" xfId="0" applyNumberFormat="1" applyFont="1" applyFill="1" applyBorder="1" applyAlignment="1">
      <alignment horizontal="center" vertical="center" readingOrder="2"/>
    </xf>
    <xf numFmtId="179" fontId="221" fillId="32" borderId="15" xfId="0" applyNumberFormat="1" applyFont="1" applyFill="1" applyBorder="1" applyAlignment="1">
      <alignment horizontal="center" vertical="center" readingOrder="2"/>
    </xf>
    <xf numFmtId="0" fontId="11" fillId="21" borderId="11" xfId="0" applyFont="1" applyFill="1" applyBorder="1" applyAlignment="1">
      <alignment horizontal="center" vertical="center" readingOrder="2"/>
    </xf>
    <xf numFmtId="0" fontId="11" fillId="21" borderId="1" xfId="0" applyFont="1" applyFill="1" applyBorder="1" applyAlignment="1">
      <alignment horizontal="center" vertical="center" readingOrder="2"/>
    </xf>
    <xf numFmtId="0" fontId="221" fillId="21" borderId="1" xfId="0" applyFont="1" applyFill="1" applyBorder="1" applyAlignment="1">
      <alignment horizontal="center" vertical="center" readingOrder="2"/>
    </xf>
    <xf numFmtId="0" fontId="11" fillId="32" borderId="1" xfId="0" applyFont="1" applyFill="1" applyBorder="1" applyAlignment="1">
      <alignment horizontal="center" vertical="center" readingOrder="2"/>
    </xf>
    <xf numFmtId="0" fontId="221" fillId="32" borderId="1" xfId="0" applyFont="1" applyFill="1" applyBorder="1" applyAlignment="1">
      <alignment horizontal="center" vertical="center" readingOrder="2"/>
    </xf>
    <xf numFmtId="2" fontId="221" fillId="32" borderId="1" xfId="0" applyNumberFormat="1" applyFont="1" applyFill="1" applyBorder="1" applyAlignment="1">
      <alignment horizontal="center" vertical="center" readingOrder="2"/>
    </xf>
    <xf numFmtId="2" fontId="221" fillId="32" borderId="12" xfId="0" applyNumberFormat="1" applyFont="1" applyFill="1" applyBorder="1" applyAlignment="1">
      <alignment horizontal="center" vertical="center" readingOrder="2"/>
    </xf>
    <xf numFmtId="0" fontId="41" fillId="6" borderId="59" xfId="0" applyFont="1" applyFill="1" applyBorder="1" applyAlignment="1">
      <alignment horizontal="center" vertical="center" readingOrder="2"/>
    </xf>
    <xf numFmtId="0" fontId="41" fillId="6" borderId="60" xfId="0" applyFont="1" applyFill="1" applyBorder="1" applyAlignment="1">
      <alignment horizontal="center" vertical="center" readingOrder="2"/>
    </xf>
    <xf numFmtId="0" fontId="41" fillId="6" borderId="61" xfId="0" applyFont="1" applyFill="1" applyBorder="1" applyAlignment="1">
      <alignment horizontal="center" vertical="center" readingOrder="2"/>
    </xf>
    <xf numFmtId="0" fontId="11" fillId="32" borderId="13" xfId="0" applyFont="1" applyFill="1" applyBorder="1" applyAlignment="1">
      <alignment horizontal="center" vertical="center" readingOrder="2"/>
    </xf>
    <xf numFmtId="0" fontId="221" fillId="32" borderId="12" xfId="0" applyFont="1" applyFill="1" applyBorder="1" applyAlignment="1">
      <alignment horizontal="center" vertical="center" readingOrder="2"/>
    </xf>
    <xf numFmtId="0" fontId="41" fillId="21" borderId="67" xfId="0" applyFont="1" applyFill="1" applyBorder="1" applyAlignment="1">
      <alignment horizontal="center" vertical="center" readingOrder="2"/>
    </xf>
    <xf numFmtId="0" fontId="41" fillId="21" borderId="52" xfId="0" applyFont="1" applyFill="1" applyBorder="1" applyAlignment="1">
      <alignment horizontal="center" vertical="center" readingOrder="2"/>
    </xf>
    <xf numFmtId="0" fontId="41" fillId="21" borderId="68" xfId="0" applyFont="1" applyFill="1" applyBorder="1" applyAlignment="1">
      <alignment horizontal="center" vertical="center" readingOrder="2"/>
    </xf>
    <xf numFmtId="0" fontId="41" fillId="32" borderId="62" xfId="0" applyFont="1" applyFill="1" applyBorder="1" applyAlignment="1">
      <alignment horizontal="center" vertical="center" readingOrder="2"/>
    </xf>
    <xf numFmtId="0" fontId="41" fillId="32" borderId="52" xfId="0" applyFont="1" applyFill="1" applyBorder="1" applyAlignment="1">
      <alignment horizontal="center" vertical="center" readingOrder="2"/>
    </xf>
    <xf numFmtId="0" fontId="41" fillId="32" borderId="53" xfId="0" applyFont="1" applyFill="1" applyBorder="1" applyAlignment="1">
      <alignment horizontal="center" vertical="center" readingOrder="2"/>
    </xf>
    <xf numFmtId="0" fontId="204" fillId="0" borderId="175" xfId="0" applyFont="1" applyBorder="1" applyAlignment="1">
      <alignment horizontal="center" vertical="center" wrapText="1"/>
    </xf>
    <xf numFmtId="0" fontId="204" fillId="0" borderId="176" xfId="0" applyFont="1" applyBorder="1" applyAlignment="1">
      <alignment horizontal="center" vertical="center" wrapText="1"/>
    </xf>
    <xf numFmtId="0" fontId="204" fillId="0" borderId="177" xfId="0" applyFont="1" applyBorder="1" applyAlignment="1">
      <alignment horizontal="center" vertical="center" wrapText="1"/>
    </xf>
    <xf numFmtId="0" fontId="35" fillId="0" borderId="154" xfId="0" applyFont="1" applyBorder="1" applyAlignment="1">
      <alignment horizontal="center" vertical="center" wrapText="1"/>
    </xf>
    <xf numFmtId="0" fontId="231" fillId="7" borderId="175" xfId="0" applyFont="1" applyFill="1" applyBorder="1" applyAlignment="1">
      <alignment horizontal="center" vertical="center"/>
    </xf>
    <xf numFmtId="0" fontId="231" fillId="7" borderId="176" xfId="0" applyFont="1" applyFill="1" applyBorder="1" applyAlignment="1">
      <alignment horizontal="center" vertical="center"/>
    </xf>
    <xf numFmtId="0" fontId="231" fillId="7" borderId="177" xfId="0" applyFont="1" applyFill="1" applyBorder="1" applyAlignment="1">
      <alignment horizontal="center" vertical="center"/>
    </xf>
    <xf numFmtId="0" fontId="205" fillId="3" borderId="180" xfId="0" applyFont="1" applyFill="1" applyBorder="1" applyAlignment="1">
      <alignment horizontal="center" vertical="center"/>
    </xf>
    <xf numFmtId="0" fontId="205" fillId="3" borderId="176" xfId="0" applyFont="1" applyFill="1" applyBorder="1" applyAlignment="1">
      <alignment horizontal="center" vertical="center"/>
    </xf>
    <xf numFmtId="0" fontId="205" fillId="3" borderId="177" xfId="0" applyFont="1" applyFill="1" applyBorder="1" applyAlignment="1">
      <alignment horizontal="center" vertical="center"/>
    </xf>
    <xf numFmtId="0" fontId="229" fillId="3" borderId="175" xfId="0" applyFont="1" applyFill="1" applyBorder="1" applyAlignment="1">
      <alignment horizontal="center" vertical="center"/>
    </xf>
    <xf numFmtId="0" fontId="229" fillId="3" borderId="176" xfId="0" applyFont="1" applyFill="1" applyBorder="1" applyAlignment="1">
      <alignment horizontal="center" vertical="center"/>
    </xf>
    <xf numFmtId="0" fontId="229" fillId="3" borderId="177" xfId="0" applyFont="1" applyFill="1" applyBorder="1" applyAlignment="1">
      <alignment horizontal="center" vertical="center"/>
    </xf>
    <xf numFmtId="0" fontId="35" fillId="23" borderId="175" xfId="0" applyFont="1" applyFill="1" applyBorder="1" applyAlignment="1">
      <alignment horizontal="center" vertical="center"/>
    </xf>
    <xf numFmtId="0" fontId="35" fillId="23" borderId="176" xfId="0" applyFont="1" applyFill="1" applyBorder="1" applyAlignment="1">
      <alignment horizontal="center" vertical="center"/>
    </xf>
    <xf numFmtId="0" fontId="204" fillId="13" borderId="175" xfId="0" applyFont="1" applyFill="1" applyBorder="1" applyAlignment="1">
      <alignment horizontal="center" vertical="center" wrapText="1"/>
    </xf>
    <xf numFmtId="0" fontId="204" fillId="13" borderId="176" xfId="0" applyFont="1" applyFill="1" applyBorder="1" applyAlignment="1">
      <alignment horizontal="center" vertical="center" wrapText="1"/>
    </xf>
    <xf numFmtId="0" fontId="204" fillId="13" borderId="177" xfId="0" applyFont="1" applyFill="1" applyBorder="1" applyAlignment="1">
      <alignment horizontal="center" vertical="center" wrapText="1"/>
    </xf>
    <xf numFmtId="0" fontId="204" fillId="0" borderId="176" xfId="0" applyFont="1" applyBorder="1" applyAlignment="1">
      <alignment horizontal="center" vertical="center"/>
    </xf>
    <xf numFmtId="0" fontId="204" fillId="0" borderId="177" xfId="0" applyFont="1" applyBorder="1" applyAlignment="1">
      <alignment horizontal="center" vertical="center"/>
    </xf>
    <xf numFmtId="0" fontId="38" fillId="0" borderId="175" xfId="0" applyFont="1" applyBorder="1" applyAlignment="1">
      <alignment horizontal="center" vertical="center" wrapText="1"/>
    </xf>
    <xf numFmtId="0" fontId="38" fillId="0" borderId="176" xfId="0" applyFont="1" applyBorder="1" applyAlignment="1">
      <alignment horizontal="center" vertical="center" wrapText="1"/>
    </xf>
    <xf numFmtId="0" fontId="38" fillId="13" borderId="175" xfId="0" applyFont="1" applyFill="1" applyBorder="1" applyAlignment="1">
      <alignment horizontal="center" vertical="center"/>
    </xf>
    <xf numFmtId="0" fontId="38" fillId="13" borderId="176" xfId="0" applyFont="1" applyFill="1" applyBorder="1" applyAlignment="1">
      <alignment horizontal="center" vertical="center"/>
    </xf>
    <xf numFmtId="0" fontId="38" fillId="13" borderId="177" xfId="0" applyFont="1" applyFill="1" applyBorder="1" applyAlignment="1">
      <alignment horizontal="center" vertical="center"/>
    </xf>
    <xf numFmtId="0" fontId="218" fillId="28" borderId="153" xfId="0" applyFont="1" applyFill="1" applyBorder="1" applyAlignment="1">
      <alignment horizontal="center" vertical="center" textRotation="90"/>
    </xf>
    <xf numFmtId="175" fontId="191" fillId="23" borderId="154" xfId="0" applyNumberFormat="1" applyFont="1" applyFill="1" applyBorder="1" applyAlignment="1">
      <alignment horizontal="center" vertical="center"/>
    </xf>
    <xf numFmtId="175" fontId="191" fillId="23" borderId="155" xfId="0" applyNumberFormat="1" applyFont="1" applyFill="1" applyBorder="1" applyAlignment="1">
      <alignment horizontal="center" vertical="center"/>
    </xf>
    <xf numFmtId="175" fontId="191" fillId="13" borderId="154" xfId="0" applyNumberFormat="1" applyFont="1" applyFill="1" applyBorder="1" applyAlignment="1">
      <alignment horizontal="center" vertical="center"/>
    </xf>
    <xf numFmtId="175" fontId="191" fillId="13" borderId="155" xfId="0" applyNumberFormat="1" applyFont="1" applyFill="1" applyBorder="1" applyAlignment="1">
      <alignment horizontal="center" vertical="center"/>
    </xf>
    <xf numFmtId="175" fontId="233" fillId="7" borderId="154" xfId="0" applyNumberFormat="1" applyFont="1" applyFill="1" applyBorder="1" applyAlignment="1">
      <alignment horizontal="center" vertical="center"/>
    </xf>
    <xf numFmtId="175" fontId="233" fillId="7" borderId="155" xfId="0" applyNumberFormat="1" applyFont="1" applyFill="1" applyBorder="1" applyAlignment="1">
      <alignment horizontal="center" vertical="center"/>
    </xf>
    <xf numFmtId="0" fontId="38" fillId="28" borderId="175" xfId="0" applyFont="1" applyFill="1" applyBorder="1" applyAlignment="1">
      <alignment horizontal="center" vertical="center" wrapText="1"/>
    </xf>
    <xf numFmtId="0" fontId="38" fillId="28" borderId="176" xfId="0" applyFont="1" applyFill="1" applyBorder="1" applyAlignment="1">
      <alignment horizontal="center" vertical="center" wrapText="1"/>
    </xf>
    <xf numFmtId="0" fontId="38" fillId="28" borderId="177" xfId="0" applyFont="1" applyFill="1" applyBorder="1" applyAlignment="1">
      <alignment horizontal="center" vertical="center" wrapText="1"/>
    </xf>
    <xf numFmtId="0" fontId="166" fillId="28" borderId="175" xfId="0" applyFont="1" applyFill="1" applyBorder="1" applyAlignment="1">
      <alignment horizontal="center" vertical="center" wrapText="1"/>
    </xf>
    <xf numFmtId="0" fontId="166" fillId="28" borderId="176" xfId="0" applyFont="1" applyFill="1" applyBorder="1" applyAlignment="1">
      <alignment horizontal="center" vertical="center" wrapText="1"/>
    </xf>
    <xf numFmtId="0" fontId="166" fillId="28" borderId="177" xfId="0" applyFont="1" applyFill="1" applyBorder="1" applyAlignment="1">
      <alignment horizontal="center" vertical="center" wrapText="1"/>
    </xf>
    <xf numFmtId="0" fontId="38" fillId="28" borderId="175" xfId="0" applyFont="1" applyFill="1" applyBorder="1" applyAlignment="1">
      <alignment horizontal="center" vertical="center"/>
    </xf>
    <xf numFmtId="0" fontId="38" fillId="28" borderId="176" xfId="0" applyFont="1" applyFill="1" applyBorder="1" applyAlignment="1">
      <alignment horizontal="center" vertical="center"/>
    </xf>
    <xf numFmtId="0" fontId="38" fillId="28" borderId="177" xfId="0" applyFont="1" applyFill="1" applyBorder="1" applyAlignment="1">
      <alignment horizontal="center" vertical="center"/>
    </xf>
    <xf numFmtId="0" fontId="8" fillId="28" borderId="175" xfId="0" applyFont="1" applyFill="1" applyBorder="1" applyAlignment="1">
      <alignment horizontal="center" vertical="center"/>
    </xf>
    <xf numFmtId="0" fontId="8" fillId="28" borderId="176" xfId="0" applyFont="1" applyFill="1" applyBorder="1" applyAlignment="1">
      <alignment horizontal="center" vertical="center"/>
    </xf>
    <xf numFmtId="0" fontId="8" fillId="28" borderId="177" xfId="0" applyFont="1" applyFill="1" applyBorder="1" applyAlignment="1">
      <alignment horizontal="center" vertical="center"/>
    </xf>
    <xf numFmtId="175" fontId="114" fillId="28" borderId="154" xfId="0" applyNumberFormat="1" applyFont="1" applyFill="1" applyBorder="1" applyAlignment="1">
      <alignment horizontal="center" vertical="center"/>
    </xf>
    <xf numFmtId="0" fontId="38" fillId="0" borderId="211" xfId="0" applyFont="1" applyBorder="1" applyAlignment="1">
      <alignment horizontal="center" vertical="center" wrapText="1"/>
    </xf>
    <xf numFmtId="0" fontId="38" fillId="0" borderId="23" xfId="0" applyFont="1" applyBorder="1" applyAlignment="1">
      <alignment horizontal="center" vertical="center" wrapText="1"/>
    </xf>
    <xf numFmtId="0" fontId="38" fillId="0" borderId="212" xfId="0" applyFont="1" applyBorder="1" applyAlignment="1">
      <alignment horizontal="center" vertical="center" wrapText="1"/>
    </xf>
    <xf numFmtId="0" fontId="38" fillId="0" borderId="195" xfId="0" applyFont="1" applyBorder="1" applyAlignment="1">
      <alignment horizontal="center" vertical="center" wrapText="1"/>
    </xf>
    <xf numFmtId="0" fontId="38" fillId="0" borderId="37" xfId="0" applyFont="1" applyBorder="1" applyAlignment="1">
      <alignment horizontal="center" vertical="center" wrapText="1"/>
    </xf>
    <xf numFmtId="0" fontId="38" fillId="0" borderId="196" xfId="0" applyFont="1" applyBorder="1" applyAlignment="1">
      <alignment horizontal="center" vertical="center" wrapText="1"/>
    </xf>
    <xf numFmtId="0" fontId="35" fillId="0" borderId="211" xfId="0" applyFont="1" applyBorder="1" applyAlignment="1">
      <alignment horizontal="center" vertical="center"/>
    </xf>
    <xf numFmtId="0" fontId="35" fillId="0" borderId="23" xfId="0" applyFont="1" applyBorder="1" applyAlignment="1">
      <alignment horizontal="center" vertical="center"/>
    </xf>
    <xf numFmtId="0" fontId="35" fillId="0" borderId="33" xfId="0" applyFont="1" applyBorder="1" applyAlignment="1">
      <alignment horizontal="center" vertical="center"/>
    </xf>
    <xf numFmtId="0" fontId="35" fillId="0" borderId="195" xfId="0" applyFont="1" applyBorder="1" applyAlignment="1">
      <alignment horizontal="center" vertical="center"/>
    </xf>
    <xf numFmtId="0" fontId="35" fillId="0" borderId="37" xfId="0" applyFont="1" applyBorder="1" applyAlignment="1">
      <alignment horizontal="center" vertical="center"/>
    </xf>
    <xf numFmtId="0" fontId="35" fillId="0" borderId="38" xfId="0" applyFont="1" applyBorder="1" applyAlignment="1">
      <alignment horizontal="center" vertical="center"/>
    </xf>
    <xf numFmtId="0" fontId="204" fillId="28" borderId="176" xfId="0" applyFont="1" applyFill="1" applyBorder="1" applyAlignment="1">
      <alignment horizontal="center" vertical="center"/>
    </xf>
    <xf numFmtId="0" fontId="204" fillId="28" borderId="177" xfId="0" applyFont="1" applyFill="1" applyBorder="1" applyAlignment="1">
      <alignment horizontal="center" vertical="center"/>
    </xf>
    <xf numFmtId="0" fontId="246" fillId="7" borderId="180" xfId="0" applyFont="1" applyFill="1" applyBorder="1" applyAlignment="1">
      <alignment horizontal="center" vertical="center"/>
    </xf>
    <xf numFmtId="0" fontId="246" fillId="7" borderId="176" xfId="0" applyFont="1" applyFill="1" applyBorder="1" applyAlignment="1">
      <alignment horizontal="center" vertical="center"/>
    </xf>
    <xf numFmtId="0" fontId="246" fillId="7" borderId="177" xfId="0" applyFont="1" applyFill="1" applyBorder="1" applyAlignment="1">
      <alignment horizontal="center" vertical="center"/>
    </xf>
    <xf numFmtId="0" fontId="81" fillId="3" borderId="180" xfId="0" applyFont="1" applyFill="1" applyBorder="1" applyAlignment="1">
      <alignment horizontal="center" vertical="center"/>
    </xf>
    <xf numFmtId="0" fontId="81" fillId="3" borderId="202" xfId="0" applyFont="1" applyFill="1" applyBorder="1" applyAlignment="1">
      <alignment horizontal="center" vertical="center"/>
    </xf>
    <xf numFmtId="0" fontId="81" fillId="3" borderId="186" xfId="0" applyFont="1" applyFill="1" applyBorder="1" applyAlignment="1">
      <alignment horizontal="center" vertical="center"/>
    </xf>
    <xf numFmtId="0" fontId="81" fillId="3" borderId="194" xfId="0" applyFont="1" applyFill="1" applyBorder="1" applyAlignment="1">
      <alignment horizontal="center" vertical="center"/>
    </xf>
    <xf numFmtId="0" fontId="81" fillId="3" borderId="210" xfId="0" applyFont="1" applyFill="1" applyBorder="1" applyAlignment="1">
      <alignment horizontal="center" vertical="center"/>
    </xf>
    <xf numFmtId="0" fontId="28" fillId="6" borderId="175" xfId="0" applyFont="1" applyFill="1" applyBorder="1" applyAlignment="1">
      <alignment horizontal="center" vertical="center"/>
    </xf>
    <xf numFmtId="0" fontId="28" fillId="6" borderId="176" xfId="0" applyFont="1" applyFill="1" applyBorder="1" applyAlignment="1">
      <alignment horizontal="center" vertical="center"/>
    </xf>
    <xf numFmtId="0" fontId="28" fillId="6" borderId="177" xfId="0" applyFont="1" applyFill="1" applyBorder="1" applyAlignment="1">
      <alignment horizontal="center" vertical="center"/>
    </xf>
    <xf numFmtId="0" fontId="159" fillId="6" borderId="180" xfId="0" applyFont="1" applyFill="1" applyBorder="1" applyAlignment="1">
      <alignment horizontal="center" vertical="center"/>
    </xf>
    <xf numFmtId="0" fontId="159" fillId="6" borderId="176" xfId="0" applyFont="1" applyFill="1" applyBorder="1" applyAlignment="1">
      <alignment horizontal="center" vertical="center"/>
    </xf>
    <xf numFmtId="0" fontId="159" fillId="6" borderId="177" xfId="0" applyFont="1" applyFill="1" applyBorder="1" applyAlignment="1">
      <alignment horizontal="center" vertical="center"/>
    </xf>
    <xf numFmtId="0" fontId="35" fillId="0" borderId="155" xfId="0" applyFont="1" applyBorder="1" applyAlignment="1">
      <alignment horizontal="center" vertical="center" wrapText="1"/>
    </xf>
    <xf numFmtId="0" fontId="78" fillId="7" borderId="180" xfId="0" applyFont="1" applyFill="1" applyBorder="1" applyAlignment="1">
      <alignment horizontal="center" vertical="center"/>
    </xf>
    <xf numFmtId="0" fontId="78" fillId="7" borderId="176" xfId="0" applyFont="1" applyFill="1" applyBorder="1" applyAlignment="1">
      <alignment horizontal="center" vertical="center"/>
    </xf>
    <xf numFmtId="0" fontId="78" fillId="7" borderId="177" xfId="0" applyFont="1" applyFill="1" applyBorder="1" applyAlignment="1">
      <alignment horizontal="center" vertical="center"/>
    </xf>
    <xf numFmtId="0" fontId="201" fillId="7" borderId="175" xfId="0" applyFont="1" applyFill="1" applyBorder="1" applyAlignment="1">
      <alignment horizontal="center" vertical="center"/>
    </xf>
    <xf numFmtId="0" fontId="201" fillId="7" borderId="176" xfId="0" applyFont="1" applyFill="1" applyBorder="1" applyAlignment="1">
      <alignment horizontal="center" vertical="center"/>
    </xf>
    <xf numFmtId="0" fontId="201" fillId="7" borderId="177" xfId="0" applyFont="1" applyFill="1" applyBorder="1" applyAlignment="1">
      <alignment horizontal="center" vertical="center"/>
    </xf>
    <xf numFmtId="175" fontId="191" fillId="12" borderId="154" xfId="0" applyNumberFormat="1" applyFont="1" applyFill="1" applyBorder="1" applyAlignment="1">
      <alignment horizontal="center" vertical="center"/>
    </xf>
    <xf numFmtId="175" fontId="191" fillId="12" borderId="155" xfId="0" applyNumberFormat="1" applyFont="1" applyFill="1" applyBorder="1" applyAlignment="1">
      <alignment horizontal="center" vertical="center"/>
    </xf>
    <xf numFmtId="175" fontId="216" fillId="9" borderId="154" xfId="0" applyNumberFormat="1" applyFont="1" applyFill="1" applyBorder="1" applyAlignment="1">
      <alignment horizontal="center" vertical="center"/>
    </xf>
    <xf numFmtId="175" fontId="216" fillId="9" borderId="155" xfId="0" applyNumberFormat="1" applyFont="1" applyFill="1" applyBorder="1" applyAlignment="1">
      <alignment horizontal="center" vertical="center"/>
    </xf>
    <xf numFmtId="175" fontId="216" fillId="9" borderId="157" xfId="0" applyNumberFormat="1" applyFont="1" applyFill="1" applyBorder="1" applyAlignment="1">
      <alignment horizontal="center" vertical="center"/>
    </xf>
    <xf numFmtId="175" fontId="216" fillId="9" borderId="158" xfId="0" applyNumberFormat="1" applyFont="1" applyFill="1" applyBorder="1" applyAlignment="1">
      <alignment horizontal="center" vertical="center"/>
    </xf>
    <xf numFmtId="175" fontId="36" fillId="3" borderId="154" xfId="0" applyNumberFormat="1" applyFont="1" applyFill="1" applyBorder="1" applyAlignment="1">
      <alignment horizontal="center"/>
    </xf>
    <xf numFmtId="0" fontId="36" fillId="3" borderId="154" xfId="0" applyFont="1" applyFill="1" applyBorder="1" applyAlignment="1">
      <alignment horizontal="center"/>
    </xf>
    <xf numFmtId="0" fontId="36" fillId="3" borderId="155" xfId="0" applyFont="1" applyFill="1" applyBorder="1" applyAlignment="1">
      <alignment horizontal="center"/>
    </xf>
    <xf numFmtId="0" fontId="197" fillId="24" borderId="207" xfId="0" applyFont="1" applyFill="1" applyBorder="1" applyAlignment="1">
      <alignment horizontal="center" vertical="center"/>
    </xf>
    <xf numFmtId="0" fontId="197" fillId="24" borderId="199" xfId="0" applyFont="1" applyFill="1" applyBorder="1" applyAlignment="1">
      <alignment horizontal="center" vertical="center"/>
    </xf>
    <xf numFmtId="0" fontId="197" fillId="24" borderId="200" xfId="0" applyFont="1" applyFill="1" applyBorder="1" applyAlignment="1">
      <alignment horizontal="center" vertical="center"/>
    </xf>
    <xf numFmtId="0" fontId="197" fillId="24" borderId="198" xfId="0" applyFont="1" applyFill="1" applyBorder="1" applyAlignment="1">
      <alignment horizontal="center" vertical="center"/>
    </xf>
    <xf numFmtId="0" fontId="197" fillId="24" borderId="201" xfId="0" applyFont="1" applyFill="1" applyBorder="1" applyAlignment="1">
      <alignment horizontal="center" vertical="center"/>
    </xf>
    <xf numFmtId="0" fontId="229" fillId="7" borderId="175" xfId="0" applyFont="1" applyFill="1" applyBorder="1" applyAlignment="1">
      <alignment horizontal="center" vertical="center" wrapText="1"/>
    </xf>
    <xf numFmtId="0" fontId="229" fillId="7" borderId="176" xfId="0" applyFont="1" applyFill="1" applyBorder="1" applyAlignment="1">
      <alignment horizontal="center" vertical="center" wrapText="1"/>
    </xf>
    <xf numFmtId="0" fontId="229" fillId="7" borderId="177" xfId="0" applyFont="1" applyFill="1" applyBorder="1" applyAlignment="1">
      <alignment horizontal="center" vertical="center" wrapText="1"/>
    </xf>
    <xf numFmtId="0" fontId="38" fillId="12" borderId="175" xfId="0" applyFont="1" applyFill="1" applyBorder="1" applyAlignment="1">
      <alignment horizontal="center" vertical="center"/>
    </xf>
    <xf numFmtId="0" fontId="38" fillId="12" borderId="176" xfId="0" applyFont="1" applyFill="1" applyBorder="1" applyAlignment="1">
      <alignment horizontal="center" vertical="center"/>
    </xf>
    <xf numFmtId="0" fontId="38" fillId="12" borderId="177" xfId="0" applyFont="1" applyFill="1" applyBorder="1" applyAlignment="1">
      <alignment horizontal="center" vertical="center"/>
    </xf>
    <xf numFmtId="0" fontId="8" fillId="12" borderId="175" xfId="0" applyFont="1" applyFill="1" applyBorder="1" applyAlignment="1">
      <alignment horizontal="center" vertical="center" wrapText="1"/>
    </xf>
    <xf numFmtId="0" fontId="8" fillId="12" borderId="176" xfId="0" applyFont="1" applyFill="1" applyBorder="1" applyAlignment="1">
      <alignment horizontal="center" vertical="center" wrapText="1"/>
    </xf>
    <xf numFmtId="0" fontId="8" fillId="12" borderId="177" xfId="0" applyFont="1" applyFill="1" applyBorder="1" applyAlignment="1">
      <alignment horizontal="center" vertical="center" wrapText="1"/>
    </xf>
    <xf numFmtId="175" fontId="114" fillId="13" borderId="154" xfId="0" applyNumberFormat="1" applyFont="1" applyFill="1" applyBorder="1" applyAlignment="1">
      <alignment horizontal="center" vertical="center"/>
    </xf>
    <xf numFmtId="0" fontId="182" fillId="0" borderId="208" xfId="0" applyFont="1" applyBorder="1" applyAlignment="1">
      <alignment horizontal="center" vertical="center" wrapText="1"/>
    </xf>
    <xf numFmtId="0" fontId="182" fillId="0" borderId="202" xfId="0" applyFont="1" applyBorder="1" applyAlignment="1">
      <alignment horizontal="center" vertical="center" wrapText="1"/>
    </xf>
    <xf numFmtId="0" fontId="182" fillId="0" borderId="186" xfId="0" applyFont="1" applyBorder="1" applyAlignment="1">
      <alignment horizontal="center" vertical="center" wrapText="1"/>
    </xf>
    <xf numFmtId="0" fontId="182" fillId="0" borderId="36" xfId="0" applyFont="1" applyBorder="1" applyAlignment="1">
      <alignment horizontal="center" vertical="center" wrapText="1"/>
    </xf>
    <xf numFmtId="0" fontId="182" fillId="0" borderId="37" xfId="0" applyFont="1" applyBorder="1" applyAlignment="1">
      <alignment horizontal="center" vertical="center" wrapText="1"/>
    </xf>
    <xf numFmtId="0" fontId="182" fillId="0" borderId="196" xfId="0" applyFont="1" applyBorder="1" applyAlignment="1">
      <alignment horizontal="center" vertical="center" wrapText="1"/>
    </xf>
    <xf numFmtId="0" fontId="228" fillId="0" borderId="194" xfId="0" applyFont="1" applyBorder="1" applyAlignment="1">
      <alignment horizontal="center" vertical="center" wrapText="1"/>
    </xf>
    <xf numFmtId="0" fontId="228" fillId="0" borderId="202" xfId="0" applyFont="1" applyBorder="1" applyAlignment="1">
      <alignment horizontal="center" vertical="center" wrapText="1"/>
    </xf>
    <xf numFmtId="0" fontId="228" fillId="0" borderId="186" xfId="0" applyFont="1" applyBorder="1" applyAlignment="1">
      <alignment horizontal="center" vertical="center" wrapText="1"/>
    </xf>
    <xf numFmtId="0" fontId="228" fillId="0" borderId="195" xfId="0" applyFont="1" applyBorder="1" applyAlignment="1">
      <alignment horizontal="center" vertical="center" wrapText="1"/>
    </xf>
    <xf numFmtId="0" fontId="228" fillId="0" borderId="37" xfId="0" applyFont="1" applyBorder="1" applyAlignment="1">
      <alignment horizontal="center" vertical="center" wrapText="1"/>
    </xf>
    <xf numFmtId="0" fontId="228" fillId="0" borderId="196" xfId="0" applyFont="1" applyBorder="1" applyAlignment="1">
      <alignment horizontal="center" vertical="center" wrapText="1"/>
    </xf>
    <xf numFmtId="0" fontId="204" fillId="13" borderId="175" xfId="0" applyFont="1" applyFill="1" applyBorder="1" applyAlignment="1">
      <alignment horizontal="center" vertical="center"/>
    </xf>
    <xf numFmtId="0" fontId="204" fillId="13" borderId="176" xfId="0" applyFont="1" applyFill="1" applyBorder="1" applyAlignment="1">
      <alignment horizontal="center" vertical="center"/>
    </xf>
    <xf numFmtId="0" fontId="204" fillId="13" borderId="177" xfId="0" applyFont="1" applyFill="1" applyBorder="1" applyAlignment="1">
      <alignment horizontal="center" vertical="center"/>
    </xf>
    <xf numFmtId="0" fontId="205" fillId="7" borderId="180" xfId="0" applyFont="1" applyFill="1" applyBorder="1" applyAlignment="1">
      <alignment horizontal="center" vertical="center"/>
    </xf>
    <xf numFmtId="0" fontId="205" fillId="7" borderId="176" xfId="0" applyFont="1" applyFill="1" applyBorder="1" applyAlignment="1">
      <alignment horizontal="center" vertical="center"/>
    </xf>
    <xf numFmtId="0" fontId="205" fillId="7" borderId="177" xfId="0" applyFont="1" applyFill="1" applyBorder="1" applyAlignment="1">
      <alignment horizontal="center" vertical="center"/>
    </xf>
    <xf numFmtId="0" fontId="229" fillId="7" borderId="175" xfId="0" applyFont="1" applyFill="1" applyBorder="1" applyAlignment="1">
      <alignment horizontal="center" vertical="center"/>
    </xf>
    <xf numFmtId="0" fontId="229" fillId="7" borderId="176" xfId="0" applyFont="1" applyFill="1" applyBorder="1" applyAlignment="1">
      <alignment horizontal="center" vertical="center"/>
    </xf>
    <xf numFmtId="0" fontId="229" fillId="7" borderId="177" xfId="0" applyFont="1" applyFill="1" applyBorder="1" applyAlignment="1">
      <alignment horizontal="center" vertical="center"/>
    </xf>
    <xf numFmtId="0" fontId="81" fillId="10" borderId="57" xfId="0" applyFont="1" applyFill="1" applyBorder="1" applyAlignment="1">
      <alignment horizontal="center" vertical="center"/>
    </xf>
    <xf numFmtId="0" fontId="81" fillId="10" borderId="19" xfId="0" applyFont="1" applyFill="1" applyBorder="1" applyAlignment="1">
      <alignment horizontal="center" vertical="center"/>
    </xf>
    <xf numFmtId="0" fontId="81" fillId="10" borderId="205" xfId="0" applyFont="1" applyFill="1" applyBorder="1" applyAlignment="1">
      <alignment horizontal="center" vertical="center"/>
    </xf>
    <xf numFmtId="0" fontId="81" fillId="10" borderId="206" xfId="0" applyFont="1" applyFill="1" applyBorder="1" applyAlignment="1">
      <alignment horizontal="center" vertical="center"/>
    </xf>
    <xf numFmtId="0" fontId="81" fillId="10" borderId="58" xfId="0" applyFont="1" applyFill="1" applyBorder="1" applyAlignment="1">
      <alignment horizontal="center" vertical="center"/>
    </xf>
    <xf numFmtId="0" fontId="8" fillId="13" borderId="175" xfId="0" applyFont="1" applyFill="1" applyBorder="1" applyAlignment="1">
      <alignment horizontal="center" vertical="center" wrapText="1"/>
    </xf>
    <xf numFmtId="0" fontId="8" fillId="13" borderId="176" xfId="0" applyFont="1" applyFill="1" applyBorder="1" applyAlignment="1">
      <alignment horizontal="center" vertical="center" wrapText="1"/>
    </xf>
    <xf numFmtId="0" fontId="8" fillId="13" borderId="177" xfId="0" applyFont="1" applyFill="1" applyBorder="1" applyAlignment="1">
      <alignment horizontal="center" vertical="center" wrapText="1"/>
    </xf>
    <xf numFmtId="0" fontId="159" fillId="25" borderId="154" xfId="0" applyFont="1" applyFill="1" applyBorder="1" applyAlignment="1">
      <alignment horizontal="center" vertical="center"/>
    </xf>
    <xf numFmtId="0" fontId="35" fillId="27" borderId="172" xfId="0" applyFont="1" applyFill="1" applyBorder="1" applyAlignment="1">
      <alignment horizontal="center" vertical="center" wrapText="1"/>
    </xf>
    <xf numFmtId="0" fontId="8" fillId="0" borderId="175" xfId="0" applyFont="1" applyBorder="1" applyAlignment="1">
      <alignment horizontal="center" vertical="center" wrapText="1"/>
    </xf>
    <xf numFmtId="0" fontId="8" fillId="0" borderId="176" xfId="0" applyFont="1" applyBorder="1" applyAlignment="1">
      <alignment horizontal="center" vertical="center" wrapText="1"/>
    </xf>
    <xf numFmtId="0" fontId="38" fillId="2" borderId="175" xfId="0" applyFont="1" applyFill="1" applyBorder="1" applyAlignment="1">
      <alignment horizontal="center" vertical="center" wrapText="1"/>
    </xf>
    <xf numFmtId="0" fontId="38" fillId="2" borderId="176" xfId="0" applyFont="1" applyFill="1" applyBorder="1" applyAlignment="1">
      <alignment horizontal="center" vertical="center" wrapText="1"/>
    </xf>
    <xf numFmtId="0" fontId="38" fillId="2" borderId="177" xfId="0" applyFont="1" applyFill="1" applyBorder="1" applyAlignment="1">
      <alignment horizontal="center" vertical="center" wrapText="1"/>
    </xf>
    <xf numFmtId="0" fontId="8" fillId="2" borderId="175" xfId="0" applyFont="1" applyFill="1" applyBorder="1" applyAlignment="1">
      <alignment horizontal="center" vertical="center" wrapText="1"/>
    </xf>
    <xf numFmtId="0" fontId="8" fillId="2" borderId="176" xfId="0" applyFont="1" applyFill="1" applyBorder="1" applyAlignment="1">
      <alignment horizontal="center" vertical="center" wrapText="1"/>
    </xf>
    <xf numFmtId="0" fontId="8" fillId="2" borderId="177" xfId="0" applyFont="1" applyFill="1" applyBorder="1" applyAlignment="1">
      <alignment horizontal="center" vertical="center" wrapText="1"/>
    </xf>
    <xf numFmtId="0" fontId="178" fillId="2" borderId="154" xfId="0" applyFont="1" applyFill="1" applyBorder="1" applyAlignment="1">
      <alignment horizontal="center" vertical="center"/>
    </xf>
    <xf numFmtId="0" fontId="204" fillId="2" borderId="175" xfId="0" applyFont="1" applyFill="1" applyBorder="1" applyAlignment="1">
      <alignment horizontal="center" vertical="center" wrapText="1"/>
    </xf>
    <xf numFmtId="0" fontId="204" fillId="2" borderId="176" xfId="0" applyFont="1" applyFill="1" applyBorder="1" applyAlignment="1">
      <alignment horizontal="center" vertical="center" wrapText="1"/>
    </xf>
    <xf numFmtId="0" fontId="204" fillId="2" borderId="177" xfId="0" applyFont="1" applyFill="1" applyBorder="1" applyAlignment="1">
      <alignment horizontal="center" vertical="center" wrapText="1"/>
    </xf>
    <xf numFmtId="0" fontId="77" fillId="2" borderId="175" xfId="0" applyFont="1" applyFill="1" applyBorder="1" applyAlignment="1">
      <alignment horizontal="center" vertical="center"/>
    </xf>
    <xf numFmtId="0" fontId="77" fillId="2" borderId="176" xfId="0" applyFont="1" applyFill="1" applyBorder="1" applyAlignment="1">
      <alignment horizontal="center" vertical="center"/>
    </xf>
    <xf numFmtId="0" fontId="77" fillId="2" borderId="177" xfId="0" applyFont="1" applyFill="1" applyBorder="1" applyAlignment="1">
      <alignment horizontal="center" vertical="center"/>
    </xf>
    <xf numFmtId="0" fontId="177" fillId="6" borderId="154" xfId="0" applyFont="1" applyFill="1" applyBorder="1" applyAlignment="1">
      <alignment horizontal="center" vertical="center"/>
    </xf>
    <xf numFmtId="0" fontId="87" fillId="3" borderId="175" xfId="0" applyFont="1" applyFill="1" applyBorder="1" applyAlignment="1">
      <alignment horizontal="center" vertical="center"/>
    </xf>
    <xf numFmtId="0" fontId="87" fillId="3" borderId="176" xfId="0" applyFont="1" applyFill="1" applyBorder="1" applyAlignment="1">
      <alignment horizontal="center" vertical="center"/>
    </xf>
    <xf numFmtId="0" fontId="87" fillId="3" borderId="181" xfId="0" applyFont="1" applyFill="1" applyBorder="1" applyAlignment="1">
      <alignment horizontal="center" vertical="center"/>
    </xf>
    <xf numFmtId="0" fontId="81" fillId="13" borderId="198" xfId="0" applyFont="1" applyFill="1" applyBorder="1" applyAlignment="1">
      <alignment horizontal="center" vertical="center"/>
    </xf>
    <xf numFmtId="0" fontId="81" fillId="13" borderId="199" xfId="0" applyFont="1" applyFill="1" applyBorder="1" applyAlignment="1">
      <alignment horizontal="center" vertical="center"/>
    </xf>
    <xf numFmtId="0" fontId="81" fillId="13" borderId="200" xfId="0" applyFont="1" applyFill="1" applyBorder="1" applyAlignment="1">
      <alignment horizontal="center" vertical="center"/>
    </xf>
    <xf numFmtId="0" fontId="81" fillId="13" borderId="201" xfId="0" applyFont="1" applyFill="1" applyBorder="1" applyAlignment="1">
      <alignment horizontal="center" vertical="center"/>
    </xf>
    <xf numFmtId="0" fontId="181" fillId="3" borderId="175" xfId="0" applyFont="1" applyFill="1" applyBorder="1" applyAlignment="1">
      <alignment horizontal="center" vertical="center"/>
    </xf>
    <xf numFmtId="0" fontId="181" fillId="3" borderId="176" xfId="0" applyFont="1" applyFill="1" applyBorder="1" applyAlignment="1">
      <alignment horizontal="center" vertical="center"/>
    </xf>
    <xf numFmtId="0" fontId="181" fillId="3" borderId="177" xfId="0" applyFont="1" applyFill="1" applyBorder="1" applyAlignment="1">
      <alignment horizontal="center" vertical="center"/>
    </xf>
    <xf numFmtId="0" fontId="165" fillId="26" borderId="175" xfId="0" applyFont="1" applyFill="1" applyBorder="1" applyAlignment="1">
      <alignment horizontal="center" vertical="center"/>
    </xf>
    <xf numFmtId="0" fontId="165" fillId="26" borderId="176" xfId="0" applyFont="1" applyFill="1" applyBorder="1" applyAlignment="1">
      <alignment horizontal="center" vertical="center"/>
    </xf>
    <xf numFmtId="0" fontId="165" fillId="26" borderId="177" xfId="0" applyFont="1" applyFill="1" applyBorder="1" applyAlignment="1">
      <alignment horizontal="center" vertical="center"/>
    </xf>
    <xf numFmtId="0" fontId="87" fillId="3" borderId="177" xfId="0" applyFont="1" applyFill="1" applyBorder="1" applyAlignment="1">
      <alignment horizontal="center" vertical="center"/>
    </xf>
    <xf numFmtId="0" fontId="87" fillId="15" borderId="175" xfId="0" applyFont="1" applyFill="1" applyBorder="1" applyAlignment="1">
      <alignment horizontal="center" vertical="center"/>
    </xf>
    <xf numFmtId="0" fontId="87" fillId="15" borderId="176" xfId="0" applyFont="1" applyFill="1" applyBorder="1" applyAlignment="1">
      <alignment horizontal="center" vertical="center"/>
    </xf>
    <xf numFmtId="0" fontId="87" fillId="15" borderId="177" xfId="0" applyFont="1" applyFill="1" applyBorder="1" applyAlignment="1">
      <alignment horizontal="center" vertical="center"/>
    </xf>
    <xf numFmtId="0" fontId="87" fillId="15" borderId="181" xfId="0" applyFont="1" applyFill="1" applyBorder="1" applyAlignment="1">
      <alignment horizontal="center" vertical="center"/>
    </xf>
    <xf numFmtId="0" fontId="38" fillId="12" borderId="175" xfId="0" applyFont="1" applyFill="1" applyBorder="1" applyAlignment="1">
      <alignment horizontal="center" vertical="center" wrapText="1"/>
    </xf>
    <xf numFmtId="0" fontId="38" fillId="12" borderId="176" xfId="0" applyFont="1" applyFill="1" applyBorder="1" applyAlignment="1">
      <alignment horizontal="center" vertical="center" wrapText="1"/>
    </xf>
    <xf numFmtId="0" fontId="38" fillId="12" borderId="177" xfId="0" applyFont="1" applyFill="1" applyBorder="1" applyAlignment="1">
      <alignment horizontal="center" vertical="center" wrapText="1"/>
    </xf>
    <xf numFmtId="3" fontId="111" fillId="23" borderId="154" xfId="0" applyNumberFormat="1" applyFont="1" applyFill="1" applyBorder="1" applyAlignment="1" applyProtection="1">
      <alignment horizontal="center" vertical="center"/>
      <protection locked="0"/>
    </xf>
    <xf numFmtId="3" fontId="163" fillId="13" borderId="154" xfId="0" applyNumberFormat="1" applyFont="1" applyFill="1" applyBorder="1" applyAlignment="1">
      <alignment horizontal="center" vertical="center"/>
    </xf>
    <xf numFmtId="0" fontId="163" fillId="13" borderId="154" xfId="0" applyFont="1" applyFill="1" applyBorder="1" applyAlignment="1">
      <alignment horizontal="center" vertical="center"/>
    </xf>
    <xf numFmtId="0" fontId="35" fillId="12" borderId="176" xfId="0" applyFont="1" applyFill="1" applyBorder="1" applyAlignment="1">
      <alignment horizontal="center" vertical="center"/>
    </xf>
    <xf numFmtId="0" fontId="35" fillId="12" borderId="177" xfId="0" applyFont="1" applyFill="1" applyBorder="1" applyAlignment="1">
      <alignment horizontal="center" vertical="center"/>
    </xf>
    <xf numFmtId="0" fontId="38" fillId="2" borderId="175" xfId="0" applyFont="1" applyFill="1" applyBorder="1" applyAlignment="1">
      <alignment horizontal="center" vertical="center"/>
    </xf>
    <xf numFmtId="0" fontId="38" fillId="2" borderId="176" xfId="0" applyFont="1" applyFill="1" applyBorder="1" applyAlignment="1">
      <alignment horizontal="center" vertical="center"/>
    </xf>
    <xf numFmtId="0" fontId="38" fillId="2" borderId="177" xfId="0" applyFont="1" applyFill="1" applyBorder="1" applyAlignment="1">
      <alignment horizontal="center" vertical="center"/>
    </xf>
    <xf numFmtId="0" fontId="114" fillId="28" borderId="175" xfId="0" applyFont="1" applyFill="1" applyBorder="1" applyAlignment="1">
      <alignment horizontal="center" vertical="center"/>
    </xf>
    <xf numFmtId="0" fontId="114" fillId="28" borderId="176" xfId="0" applyFont="1" applyFill="1" applyBorder="1" applyAlignment="1">
      <alignment horizontal="center" vertical="center"/>
    </xf>
    <xf numFmtId="0" fontId="114" fillId="28" borderId="177" xfId="0" applyFont="1" applyFill="1" applyBorder="1" applyAlignment="1">
      <alignment horizontal="center" vertical="center"/>
    </xf>
    <xf numFmtId="0" fontId="181" fillId="3" borderId="198" xfId="0" applyFont="1" applyFill="1" applyBorder="1" applyAlignment="1">
      <alignment horizontal="center" vertical="center"/>
    </xf>
    <xf numFmtId="0" fontId="181" fillId="3" borderId="199" xfId="0" applyFont="1" applyFill="1" applyBorder="1" applyAlignment="1">
      <alignment horizontal="center" vertical="center"/>
    </xf>
    <xf numFmtId="0" fontId="181" fillId="3" borderId="200" xfId="0" applyFont="1" applyFill="1" applyBorder="1" applyAlignment="1">
      <alignment horizontal="center" vertical="center"/>
    </xf>
    <xf numFmtId="0" fontId="38" fillId="23" borderId="175" xfId="0" applyFont="1" applyFill="1" applyBorder="1" applyAlignment="1">
      <alignment horizontal="center" vertical="center" wrapText="1"/>
    </xf>
    <xf numFmtId="0" fontId="38" fillId="23" borderId="176" xfId="0" applyFont="1" applyFill="1" applyBorder="1" applyAlignment="1">
      <alignment horizontal="center" vertical="center" wrapText="1"/>
    </xf>
    <xf numFmtId="0" fontId="38" fillId="23" borderId="177" xfId="0" applyFont="1" applyFill="1" applyBorder="1" applyAlignment="1">
      <alignment horizontal="center" vertical="center" wrapText="1"/>
    </xf>
    <xf numFmtId="0" fontId="178" fillId="13" borderId="154" xfId="0" applyFont="1" applyFill="1" applyBorder="1" applyAlignment="1">
      <alignment horizontal="center" vertical="center"/>
    </xf>
    <xf numFmtId="0" fontId="38" fillId="13" borderId="175" xfId="0" applyFont="1" applyFill="1" applyBorder="1" applyAlignment="1">
      <alignment horizontal="center" vertical="center" wrapText="1"/>
    </xf>
    <xf numFmtId="0" fontId="38" fillId="13" borderId="176" xfId="0" applyFont="1" applyFill="1" applyBorder="1" applyAlignment="1">
      <alignment horizontal="center" vertical="center" wrapText="1"/>
    </xf>
    <xf numFmtId="0" fontId="38" fillId="13" borderId="177" xfId="0" applyFont="1" applyFill="1" applyBorder="1" applyAlignment="1">
      <alignment horizontal="center" vertical="center" wrapText="1"/>
    </xf>
    <xf numFmtId="0" fontId="102" fillId="19" borderId="175" xfId="0" applyFont="1" applyFill="1" applyBorder="1" applyAlignment="1">
      <alignment horizontal="center" vertical="center"/>
    </xf>
    <xf numFmtId="0" fontId="102" fillId="19" borderId="176" xfId="0" applyFont="1" applyFill="1" applyBorder="1" applyAlignment="1">
      <alignment horizontal="center" vertical="center"/>
    </xf>
    <xf numFmtId="0" fontId="102" fillId="19" borderId="177" xfId="0" applyFont="1" applyFill="1" applyBorder="1" applyAlignment="1">
      <alignment horizontal="center" vertical="center"/>
    </xf>
    <xf numFmtId="0" fontId="202" fillId="19" borderId="175" xfId="0" applyFont="1" applyFill="1" applyBorder="1" applyAlignment="1">
      <alignment horizontal="center" vertical="center"/>
    </xf>
    <xf numFmtId="0" fontId="202" fillId="19" borderId="176" xfId="0" applyFont="1" applyFill="1" applyBorder="1" applyAlignment="1">
      <alignment horizontal="center" vertical="center"/>
    </xf>
    <xf numFmtId="0" fontId="202" fillId="19" borderId="177" xfId="0" applyFont="1" applyFill="1" applyBorder="1" applyAlignment="1">
      <alignment horizontal="center" vertical="center"/>
    </xf>
    <xf numFmtId="0" fontId="225" fillId="6" borderId="175" xfId="0" applyFont="1" applyFill="1" applyBorder="1" applyAlignment="1">
      <alignment horizontal="center" vertical="center"/>
    </xf>
    <xf numFmtId="0" fontId="225" fillId="6" borderId="176" xfId="0" applyFont="1" applyFill="1" applyBorder="1" applyAlignment="1">
      <alignment horizontal="center" vertical="center"/>
    </xf>
    <xf numFmtId="0" fontId="225" fillId="6" borderId="177" xfId="0" applyFont="1" applyFill="1" applyBorder="1" applyAlignment="1">
      <alignment horizontal="center" vertical="center"/>
    </xf>
    <xf numFmtId="0" fontId="38" fillId="13" borderId="175" xfId="0" applyFont="1" applyFill="1" applyBorder="1" applyAlignment="1">
      <alignment horizontal="center" vertical="top" wrapText="1"/>
    </xf>
    <xf numFmtId="0" fontId="38" fillId="13" borderId="176" xfId="0" applyFont="1" applyFill="1" applyBorder="1" applyAlignment="1">
      <alignment horizontal="center" vertical="top" wrapText="1"/>
    </xf>
    <xf numFmtId="0" fontId="38" fillId="13" borderId="177" xfId="0" applyFont="1" applyFill="1" applyBorder="1" applyAlignment="1">
      <alignment horizontal="center" vertical="top" wrapText="1"/>
    </xf>
    <xf numFmtId="0" fontId="60" fillId="4" borderId="178" xfId="0" applyFont="1" applyFill="1" applyBorder="1" applyAlignment="1">
      <alignment horizontal="center" vertical="center"/>
    </xf>
    <xf numFmtId="0" fontId="35" fillId="0" borderId="172" xfId="0" applyFont="1" applyBorder="1" applyAlignment="1">
      <alignment horizontal="center" vertical="center"/>
    </xf>
    <xf numFmtId="0" fontId="8" fillId="2" borderId="175" xfId="0" applyFont="1" applyFill="1" applyBorder="1" applyAlignment="1">
      <alignment horizontal="center" vertical="center"/>
    </xf>
    <xf numFmtId="0" fontId="8" fillId="2" borderId="176" xfId="0" applyFont="1" applyFill="1" applyBorder="1" applyAlignment="1">
      <alignment horizontal="center" vertical="center"/>
    </xf>
    <xf numFmtId="0" fontId="8" fillId="2" borderId="177" xfId="0" applyFont="1" applyFill="1" applyBorder="1" applyAlignment="1">
      <alignment horizontal="center" vertical="center"/>
    </xf>
    <xf numFmtId="0" fontId="35" fillId="9" borderId="154" xfId="0" applyFont="1" applyFill="1" applyBorder="1" applyAlignment="1">
      <alignment horizontal="center" vertical="center"/>
    </xf>
    <xf numFmtId="0" fontId="204" fillId="13" borderId="175" xfId="0" applyFont="1" applyFill="1" applyBorder="1" applyAlignment="1" applyProtection="1">
      <alignment horizontal="center" vertical="center" wrapText="1"/>
      <protection locked="0"/>
    </xf>
    <xf numFmtId="0" fontId="204" fillId="13" borderId="176" xfId="0" applyFont="1" applyFill="1" applyBorder="1" applyAlignment="1" applyProtection="1">
      <alignment horizontal="center" vertical="center" wrapText="1"/>
      <protection locked="0"/>
    </xf>
    <xf numFmtId="0" fontId="204" fillId="13" borderId="177" xfId="0" applyFont="1" applyFill="1" applyBorder="1" applyAlignment="1" applyProtection="1">
      <alignment horizontal="center" vertical="center" wrapText="1"/>
      <protection locked="0"/>
    </xf>
    <xf numFmtId="0" fontId="8" fillId="23" borderId="175" xfId="0" applyFont="1" applyFill="1" applyBorder="1" applyAlignment="1">
      <alignment horizontal="center" vertical="center" wrapText="1"/>
    </xf>
    <xf numFmtId="0" fontId="8" fillId="23" borderId="176" xfId="0" applyFont="1" applyFill="1" applyBorder="1" applyAlignment="1">
      <alignment horizontal="center" vertical="center" wrapText="1"/>
    </xf>
    <xf numFmtId="0" fontId="8" fillId="23" borderId="177" xfId="0" applyFont="1" applyFill="1" applyBorder="1" applyAlignment="1">
      <alignment horizontal="center" vertical="center" wrapText="1"/>
    </xf>
    <xf numFmtId="0" fontId="178" fillId="23" borderId="154" xfId="0" applyFont="1" applyFill="1" applyBorder="1" applyAlignment="1">
      <alignment horizontal="center" vertical="center"/>
    </xf>
    <xf numFmtId="0" fontId="166" fillId="23" borderId="154" xfId="0" applyFont="1" applyFill="1" applyBorder="1" applyAlignment="1">
      <alignment horizontal="center" vertical="center" wrapText="1"/>
    </xf>
    <xf numFmtId="0" fontId="111" fillId="23" borderId="154" xfId="0" applyFont="1" applyFill="1" applyBorder="1" applyAlignment="1" applyProtection="1">
      <alignment horizontal="center" vertical="center"/>
      <protection locked="0"/>
    </xf>
    <xf numFmtId="0" fontId="169" fillId="6" borderId="154" xfId="0" applyFont="1" applyFill="1" applyBorder="1" applyAlignment="1" applyProtection="1">
      <alignment horizontal="center" vertical="center"/>
      <protection locked="0"/>
    </xf>
    <xf numFmtId="3" fontId="62" fillId="13" borderId="154" xfId="0" applyNumberFormat="1" applyFont="1" applyFill="1" applyBorder="1" applyAlignment="1">
      <alignment horizontal="center" vertical="center"/>
    </xf>
    <xf numFmtId="3" fontId="62" fillId="13" borderId="155" xfId="0" applyNumberFormat="1" applyFont="1" applyFill="1" applyBorder="1" applyAlignment="1">
      <alignment horizontal="center" vertical="center"/>
    </xf>
    <xf numFmtId="0" fontId="181" fillId="3" borderId="181" xfId="0" applyFont="1" applyFill="1" applyBorder="1" applyAlignment="1">
      <alignment horizontal="center" vertical="center"/>
    </xf>
    <xf numFmtId="3" fontId="163" fillId="13" borderId="154" xfId="0" applyNumberFormat="1" applyFont="1" applyFill="1" applyBorder="1" applyAlignment="1" applyProtection="1">
      <alignment horizontal="center" vertical="center"/>
      <protection locked="0"/>
    </xf>
    <xf numFmtId="0" fontId="210" fillId="13" borderId="154" xfId="0" applyFont="1" applyFill="1" applyBorder="1" applyAlignment="1">
      <alignment horizontal="center" vertical="center" wrapText="1"/>
    </xf>
    <xf numFmtId="0" fontId="204" fillId="13" borderId="154" xfId="0" applyFont="1" applyFill="1" applyBorder="1" applyAlignment="1">
      <alignment horizontal="center" vertical="center" wrapText="1"/>
    </xf>
    <xf numFmtId="0" fontId="204" fillId="13" borderId="154" xfId="0" applyFont="1" applyFill="1" applyBorder="1" applyAlignment="1">
      <alignment horizontal="center" vertical="center"/>
    </xf>
    <xf numFmtId="0" fontId="245" fillId="13" borderId="154" xfId="0" applyFont="1" applyFill="1" applyBorder="1" applyAlignment="1">
      <alignment horizontal="center" vertical="center"/>
    </xf>
    <xf numFmtId="0" fontId="111" fillId="13" borderId="154" xfId="0" applyFont="1" applyFill="1" applyBorder="1" applyAlignment="1" applyProtection="1">
      <alignment horizontal="center" vertical="center"/>
      <protection locked="0"/>
    </xf>
    <xf numFmtId="0" fontId="209" fillId="19" borderId="175" xfId="0" applyFont="1" applyFill="1" applyBorder="1" applyAlignment="1">
      <alignment horizontal="center" vertical="center"/>
    </xf>
    <xf numFmtId="0" fontId="209" fillId="19" borderId="176" xfId="0" applyFont="1" applyFill="1" applyBorder="1" applyAlignment="1">
      <alignment horizontal="center" vertical="center"/>
    </xf>
    <xf numFmtId="0" fontId="209" fillId="19" borderId="177" xfId="0" applyFont="1" applyFill="1" applyBorder="1" applyAlignment="1">
      <alignment horizontal="center" vertical="center"/>
    </xf>
    <xf numFmtId="0" fontId="218" fillId="3" borderId="175" xfId="0" applyFont="1" applyFill="1" applyBorder="1" applyAlignment="1">
      <alignment horizontal="center" vertical="center" wrapText="1"/>
    </xf>
    <xf numFmtId="0" fontId="218" fillId="3" borderId="176" xfId="0" applyFont="1" applyFill="1" applyBorder="1" applyAlignment="1">
      <alignment horizontal="center" vertical="center" wrapText="1"/>
    </xf>
    <xf numFmtId="0" fontId="218" fillId="3" borderId="181" xfId="0" applyFont="1" applyFill="1" applyBorder="1" applyAlignment="1">
      <alignment horizontal="center" vertical="center" wrapText="1"/>
    </xf>
    <xf numFmtId="0" fontId="77" fillId="13" borderId="175" xfId="0" applyFont="1" applyFill="1" applyBorder="1" applyAlignment="1">
      <alignment horizontal="center" vertical="center"/>
    </xf>
    <xf numFmtId="0" fontId="77" fillId="13" borderId="176" xfId="0" applyFont="1" applyFill="1" applyBorder="1" applyAlignment="1">
      <alignment horizontal="center" vertical="center"/>
    </xf>
    <xf numFmtId="0" fontId="77" fillId="13" borderId="177" xfId="0" applyFont="1" applyFill="1" applyBorder="1" applyAlignment="1">
      <alignment horizontal="center" vertical="center"/>
    </xf>
    <xf numFmtId="0" fontId="230" fillId="13" borderId="175" xfId="0" applyFont="1" applyFill="1" applyBorder="1" applyAlignment="1">
      <alignment horizontal="center" vertical="center"/>
    </xf>
    <xf numFmtId="0" fontId="230" fillId="13" borderId="176" xfId="0" applyFont="1" applyFill="1" applyBorder="1" applyAlignment="1">
      <alignment horizontal="center" vertical="center"/>
    </xf>
    <xf numFmtId="0" fontId="230" fillId="13" borderId="177" xfId="0" applyFont="1" applyFill="1" applyBorder="1" applyAlignment="1">
      <alignment horizontal="center" vertical="center"/>
    </xf>
    <xf numFmtId="0" fontId="165" fillId="26" borderId="203" xfId="0" applyFont="1" applyFill="1" applyBorder="1" applyAlignment="1">
      <alignment horizontal="center" vertical="center"/>
    </xf>
    <xf numFmtId="0" fontId="165" fillId="26" borderId="182" xfId="0" applyFont="1" applyFill="1" applyBorder="1" applyAlignment="1">
      <alignment horizontal="center" vertical="center"/>
    </xf>
    <xf numFmtId="0" fontId="165" fillId="26" borderId="204" xfId="0" applyFont="1" applyFill="1" applyBorder="1" applyAlignment="1">
      <alignment horizontal="center" vertical="center"/>
    </xf>
    <xf numFmtId="0" fontId="226" fillId="19" borderId="175" xfId="0" applyFont="1" applyFill="1" applyBorder="1" applyAlignment="1">
      <alignment horizontal="center" vertical="center"/>
    </xf>
    <xf numFmtId="0" fontId="226" fillId="19" borderId="176" xfId="0" applyFont="1" applyFill="1" applyBorder="1" applyAlignment="1">
      <alignment horizontal="center" vertical="center"/>
    </xf>
    <xf numFmtId="0" fontId="226" fillId="19" borderId="177" xfId="0" applyFont="1" applyFill="1" applyBorder="1" applyAlignment="1">
      <alignment horizontal="center" vertical="center"/>
    </xf>
    <xf numFmtId="3" fontId="168" fillId="6" borderId="154" xfId="0" applyNumberFormat="1" applyFont="1" applyFill="1" applyBorder="1" applyAlignment="1">
      <alignment horizontal="center" vertical="center"/>
    </xf>
    <xf numFmtId="3" fontId="168" fillId="6" borderId="155" xfId="0" applyNumberFormat="1" applyFont="1" applyFill="1" applyBorder="1" applyAlignment="1">
      <alignment horizontal="center" vertical="center"/>
    </xf>
    <xf numFmtId="0" fontId="175" fillId="6" borderId="154" xfId="0" applyFont="1" applyFill="1" applyBorder="1" applyAlignment="1">
      <alignment horizontal="center" vertical="center" wrapText="1"/>
    </xf>
    <xf numFmtId="3" fontId="169" fillId="6" borderId="154" xfId="0" applyNumberFormat="1" applyFont="1" applyFill="1" applyBorder="1" applyAlignment="1" applyProtection="1">
      <alignment horizontal="center" vertical="center"/>
      <protection locked="0"/>
    </xf>
    <xf numFmtId="0" fontId="170" fillId="28" borderId="175" xfId="0" applyFont="1" applyFill="1" applyBorder="1" applyAlignment="1">
      <alignment horizontal="center" vertical="center"/>
    </xf>
    <xf numFmtId="0" fontId="170" fillId="28" borderId="176" xfId="0" applyFont="1" applyFill="1" applyBorder="1" applyAlignment="1">
      <alignment horizontal="center" vertical="center"/>
    </xf>
    <xf numFmtId="0" fontId="170" fillId="28" borderId="177" xfId="0" applyFont="1" applyFill="1" applyBorder="1" applyAlignment="1">
      <alignment horizontal="center" vertical="center"/>
    </xf>
    <xf numFmtId="0" fontId="170" fillId="28" borderId="203" xfId="0" applyFont="1" applyFill="1" applyBorder="1" applyAlignment="1">
      <alignment horizontal="center" vertical="center"/>
    </xf>
    <xf numFmtId="0" fontId="170" fillId="28" borderId="182" xfId="0" applyFont="1" applyFill="1" applyBorder="1" applyAlignment="1">
      <alignment horizontal="center" vertical="center"/>
    </xf>
    <xf numFmtId="0" fontId="170" fillId="28" borderId="204" xfId="0" applyFont="1" applyFill="1" applyBorder="1" applyAlignment="1">
      <alignment horizontal="center" vertical="center"/>
    </xf>
    <xf numFmtId="0" fontId="194" fillId="2" borderId="175" xfId="0" applyFont="1" applyFill="1" applyBorder="1" applyAlignment="1">
      <alignment horizontal="center" vertical="center"/>
    </xf>
    <xf numFmtId="0" fontId="194" fillId="2" borderId="176" xfId="0" applyFont="1" applyFill="1" applyBorder="1" applyAlignment="1">
      <alignment horizontal="center" vertical="center"/>
    </xf>
    <xf numFmtId="0" fontId="194" fillId="2" borderId="181" xfId="0" applyFont="1" applyFill="1" applyBorder="1" applyAlignment="1">
      <alignment horizontal="center" vertical="center"/>
    </xf>
    <xf numFmtId="0" fontId="114" fillId="28" borderId="203" xfId="0" applyFont="1" applyFill="1" applyBorder="1" applyAlignment="1">
      <alignment horizontal="center" vertical="center"/>
    </xf>
    <xf numFmtId="0" fontId="114" fillId="28" borderId="182" xfId="0" applyFont="1" applyFill="1" applyBorder="1" applyAlignment="1">
      <alignment horizontal="center" vertical="center"/>
    </xf>
    <xf numFmtId="0" fontId="114" fillId="28" borderId="204" xfId="0" applyFont="1" applyFill="1" applyBorder="1" applyAlignment="1">
      <alignment horizontal="center" vertical="center"/>
    </xf>
    <xf numFmtId="0" fontId="8" fillId="13" borderId="175" xfId="0" applyFont="1" applyFill="1" applyBorder="1" applyAlignment="1">
      <alignment horizontal="center" vertical="center"/>
    </xf>
    <xf numFmtId="0" fontId="8" fillId="13" borderId="176" xfId="0" applyFont="1" applyFill="1" applyBorder="1" applyAlignment="1">
      <alignment horizontal="center" vertical="center"/>
    </xf>
    <xf numFmtId="0" fontId="8" fillId="13" borderId="177" xfId="0" applyFont="1" applyFill="1" applyBorder="1" applyAlignment="1">
      <alignment horizontal="center" vertical="center"/>
    </xf>
    <xf numFmtId="0" fontId="218" fillId="3" borderId="175" xfId="0" applyFont="1" applyFill="1" applyBorder="1" applyAlignment="1">
      <alignment horizontal="center" vertical="center"/>
    </xf>
    <xf numFmtId="0" fontId="218" fillId="3" borderId="176" xfId="0" applyFont="1" applyFill="1" applyBorder="1" applyAlignment="1">
      <alignment horizontal="center" vertical="center"/>
    </xf>
    <xf numFmtId="0" fontId="218" fillId="3" borderId="177" xfId="0" applyFont="1" applyFill="1" applyBorder="1" applyAlignment="1">
      <alignment horizontal="center" vertical="center"/>
    </xf>
    <xf numFmtId="0" fontId="193" fillId="3" borderId="175" xfId="0" applyFont="1" applyFill="1" applyBorder="1" applyAlignment="1">
      <alignment horizontal="center" vertical="center"/>
    </xf>
    <xf numFmtId="0" fontId="193" fillId="3" borderId="176" xfId="0" applyFont="1" applyFill="1" applyBorder="1" applyAlignment="1">
      <alignment horizontal="center" vertical="center"/>
    </xf>
    <xf numFmtId="0" fontId="193" fillId="3" borderId="177" xfId="0" applyFont="1" applyFill="1" applyBorder="1" applyAlignment="1">
      <alignment horizontal="center" vertical="center"/>
    </xf>
    <xf numFmtId="0" fontId="193" fillId="3" borderId="181" xfId="0" applyFont="1" applyFill="1" applyBorder="1" applyAlignment="1">
      <alignment horizontal="center" vertical="center"/>
    </xf>
    <xf numFmtId="0" fontId="35" fillId="7" borderId="175" xfId="0" applyFont="1" applyFill="1" applyBorder="1" applyAlignment="1">
      <alignment horizontal="center" vertical="center"/>
    </xf>
    <xf numFmtId="0" fontId="35" fillId="7" borderId="176" xfId="0" applyFont="1" applyFill="1" applyBorder="1" applyAlignment="1">
      <alignment horizontal="center" vertical="center"/>
    </xf>
    <xf numFmtId="0" fontId="35" fillId="7" borderId="177" xfId="0" applyFont="1" applyFill="1" applyBorder="1" applyAlignment="1">
      <alignment horizontal="center" vertical="center"/>
    </xf>
    <xf numFmtId="0" fontId="35" fillId="29" borderId="180" xfId="0" applyFont="1" applyFill="1" applyBorder="1" applyAlignment="1">
      <alignment horizontal="center" vertical="center"/>
    </xf>
    <xf numFmtId="0" fontId="35" fillId="29" borderId="176" xfId="0" applyFont="1" applyFill="1" applyBorder="1" applyAlignment="1">
      <alignment horizontal="center" vertical="center"/>
    </xf>
    <xf numFmtId="0" fontId="35" fillId="29" borderId="177" xfId="0" applyFont="1" applyFill="1" applyBorder="1" applyAlignment="1">
      <alignment horizontal="center" vertical="center"/>
    </xf>
    <xf numFmtId="0" fontId="38" fillId="29" borderId="180" xfId="0" applyFont="1" applyFill="1" applyBorder="1" applyAlignment="1">
      <alignment horizontal="center" vertical="center"/>
    </xf>
    <xf numFmtId="0" fontId="38" fillId="29" borderId="176" xfId="0" applyFont="1" applyFill="1" applyBorder="1" applyAlignment="1">
      <alignment horizontal="center" vertical="center"/>
    </xf>
    <xf numFmtId="0" fontId="14" fillId="6" borderId="175" xfId="0" applyFont="1" applyFill="1" applyBorder="1" applyAlignment="1">
      <alignment horizontal="center" vertical="center"/>
    </xf>
    <xf numFmtId="0" fontId="14" fillId="6" borderId="176" xfId="0" applyFont="1" applyFill="1" applyBorder="1" applyAlignment="1">
      <alignment horizontal="center" vertical="center"/>
    </xf>
    <xf numFmtId="0" fontId="14" fillId="6" borderId="177" xfId="0" applyFont="1" applyFill="1" applyBorder="1" applyAlignment="1">
      <alignment horizontal="center" vertical="center"/>
    </xf>
    <xf numFmtId="0" fontId="14" fillId="6" borderId="175" xfId="0" applyFont="1" applyFill="1" applyBorder="1" applyAlignment="1">
      <alignment horizontal="center" vertical="center" wrapText="1"/>
    </xf>
    <xf numFmtId="0" fontId="14" fillId="6" borderId="176" xfId="0" applyFont="1" applyFill="1" applyBorder="1" applyAlignment="1">
      <alignment horizontal="center" vertical="center" wrapText="1"/>
    </xf>
    <xf numFmtId="0" fontId="14" fillId="6" borderId="177" xfId="0" applyFont="1" applyFill="1" applyBorder="1" applyAlignment="1">
      <alignment horizontal="center" vertical="center" wrapText="1"/>
    </xf>
    <xf numFmtId="0" fontId="181" fillId="3" borderId="201" xfId="0" applyFont="1" applyFill="1" applyBorder="1" applyAlignment="1">
      <alignment horizontal="center" vertical="center"/>
    </xf>
    <xf numFmtId="0" fontId="62" fillId="9" borderId="154" xfId="0" applyFont="1" applyFill="1" applyBorder="1" applyAlignment="1">
      <alignment horizontal="center" vertical="center"/>
    </xf>
    <xf numFmtId="0" fontId="178" fillId="6" borderId="154" xfId="0" applyFont="1" applyFill="1" applyBorder="1" applyAlignment="1">
      <alignment horizontal="center" vertical="center"/>
    </xf>
    <xf numFmtId="0" fontId="173" fillId="6" borderId="175" xfId="0" applyFont="1" applyFill="1" applyBorder="1" applyAlignment="1">
      <alignment horizontal="center" vertical="center"/>
    </xf>
    <xf numFmtId="0" fontId="173" fillId="6" borderId="176" xfId="0" applyFont="1" applyFill="1" applyBorder="1" applyAlignment="1">
      <alignment horizontal="center" vertical="center"/>
    </xf>
    <xf numFmtId="0" fontId="173" fillId="6" borderId="177" xfId="0" applyFont="1" applyFill="1" applyBorder="1" applyAlignment="1">
      <alignment horizontal="center" vertical="center"/>
    </xf>
    <xf numFmtId="0" fontId="211" fillId="7" borderId="180" xfId="0" applyFont="1" applyFill="1" applyBorder="1" applyAlignment="1">
      <alignment horizontal="center" vertical="center"/>
    </xf>
    <xf numFmtId="0" fontId="211" fillId="7" borderId="176" xfId="0" applyFont="1" applyFill="1" applyBorder="1" applyAlignment="1">
      <alignment horizontal="center" vertical="center"/>
    </xf>
    <xf numFmtId="0" fontId="211" fillId="7" borderId="177" xfId="0" applyFont="1" applyFill="1" applyBorder="1" applyAlignment="1">
      <alignment horizontal="center" vertical="center"/>
    </xf>
    <xf numFmtId="0" fontId="188" fillId="7" borderId="175" xfId="0" applyFont="1" applyFill="1" applyBorder="1" applyAlignment="1">
      <alignment horizontal="center" vertical="center" wrapText="1"/>
    </xf>
    <xf numFmtId="0" fontId="188" fillId="7" borderId="176" xfId="0" applyFont="1" applyFill="1" applyBorder="1" applyAlignment="1">
      <alignment horizontal="center" vertical="center" wrapText="1"/>
    </xf>
    <xf numFmtId="0" fontId="188" fillId="7" borderId="181" xfId="0" applyFont="1" applyFill="1" applyBorder="1" applyAlignment="1">
      <alignment horizontal="center" vertical="center" wrapText="1"/>
    </xf>
    <xf numFmtId="0" fontId="28" fillId="7" borderId="180" xfId="0" applyFont="1" applyFill="1" applyBorder="1" applyAlignment="1">
      <alignment horizontal="center" vertical="center"/>
    </xf>
    <xf numFmtId="0" fontId="28" fillId="7" borderId="176" xfId="0" applyFont="1" applyFill="1" applyBorder="1" applyAlignment="1">
      <alignment horizontal="center" vertical="center"/>
    </xf>
    <xf numFmtId="0" fontId="28" fillId="7" borderId="177" xfId="0" applyFont="1" applyFill="1" applyBorder="1" applyAlignment="1">
      <alignment horizontal="center" vertical="center"/>
    </xf>
    <xf numFmtId="0" fontId="188" fillId="7" borderId="175" xfId="0" applyFont="1" applyFill="1" applyBorder="1" applyAlignment="1">
      <alignment horizontal="center" vertical="center"/>
    </xf>
    <xf numFmtId="0" fontId="188" fillId="7" borderId="176" xfId="0" applyFont="1" applyFill="1" applyBorder="1" applyAlignment="1">
      <alignment horizontal="center" vertical="center"/>
    </xf>
    <xf numFmtId="0" fontId="188" fillId="7" borderId="181" xfId="0" applyFont="1" applyFill="1" applyBorder="1" applyAlignment="1">
      <alignment horizontal="center" vertical="center"/>
    </xf>
    <xf numFmtId="0" fontId="192" fillId="28" borderId="198" xfId="0" applyFont="1" applyFill="1" applyBorder="1" applyAlignment="1">
      <alignment horizontal="center" vertical="center"/>
    </xf>
    <xf numFmtId="0" fontId="192" fillId="28" borderId="199" xfId="0" applyFont="1" applyFill="1" applyBorder="1" applyAlignment="1">
      <alignment horizontal="center" vertical="center"/>
    </xf>
    <xf numFmtId="0" fontId="192" fillId="28" borderId="201" xfId="0" applyFont="1" applyFill="1" applyBorder="1" applyAlignment="1">
      <alignment horizontal="center" vertical="center"/>
    </xf>
    <xf numFmtId="0" fontId="35" fillId="0" borderId="183" xfId="0" applyFont="1" applyBorder="1" applyAlignment="1">
      <alignment horizontal="center"/>
    </xf>
    <xf numFmtId="0" fontId="35" fillId="0" borderId="182" xfId="0" applyFont="1" applyBorder="1" applyAlignment="1">
      <alignment horizontal="center"/>
    </xf>
    <xf numFmtId="0" fontId="35" fillId="0" borderId="187" xfId="0" applyFont="1" applyBorder="1" applyAlignment="1">
      <alignment horizontal="center"/>
    </xf>
    <xf numFmtId="0" fontId="181" fillId="13" borderId="185" xfId="0" applyFont="1" applyFill="1" applyBorder="1" applyAlignment="1">
      <alignment horizontal="center" vertical="center" textRotation="90"/>
    </xf>
    <xf numFmtId="0" fontId="181" fillId="13" borderId="179" xfId="0" applyFont="1" applyFill="1" applyBorder="1" applyAlignment="1">
      <alignment horizontal="center" vertical="center" textRotation="90"/>
    </xf>
    <xf numFmtId="0" fontId="181" fillId="13" borderId="184" xfId="0" applyFont="1" applyFill="1" applyBorder="1" applyAlignment="1">
      <alignment horizontal="center" vertical="center" textRotation="90"/>
    </xf>
    <xf numFmtId="0" fontId="225" fillId="6" borderId="175" xfId="0" applyFont="1" applyFill="1" applyBorder="1" applyAlignment="1">
      <alignment horizontal="center" vertical="center" wrapText="1"/>
    </xf>
    <xf numFmtId="0" fontId="225" fillId="6" borderId="176" xfId="0" applyFont="1" applyFill="1" applyBorder="1" applyAlignment="1">
      <alignment horizontal="center" vertical="center" wrapText="1"/>
    </xf>
    <xf numFmtId="0" fontId="225" fillId="6" borderId="177" xfId="0" applyFont="1" applyFill="1" applyBorder="1" applyAlignment="1">
      <alignment horizontal="center" vertical="center" wrapText="1"/>
    </xf>
    <xf numFmtId="0" fontId="35" fillId="9" borderId="154" xfId="0" applyFont="1" applyFill="1" applyBorder="1" applyAlignment="1">
      <alignment horizontal="center"/>
    </xf>
    <xf numFmtId="0" fontId="206" fillId="6" borderId="175" xfId="0" applyFont="1" applyFill="1" applyBorder="1" applyAlignment="1">
      <alignment horizontal="center" vertical="center"/>
    </xf>
    <xf numFmtId="0" fontId="206" fillId="6" borderId="176" xfId="0" applyFont="1" applyFill="1" applyBorder="1" applyAlignment="1">
      <alignment horizontal="center" vertical="center"/>
    </xf>
    <xf numFmtId="0" fontId="206" fillId="6" borderId="177" xfId="0" applyFont="1" applyFill="1" applyBorder="1" applyAlignment="1">
      <alignment horizontal="center" vertical="center"/>
    </xf>
    <xf numFmtId="0" fontId="207" fillId="28" borderId="203" xfId="0" applyFont="1" applyFill="1" applyBorder="1" applyAlignment="1">
      <alignment horizontal="center" vertical="center"/>
    </xf>
    <xf numFmtId="0" fontId="207" fillId="28" borderId="182" xfId="0" applyFont="1" applyFill="1" applyBorder="1" applyAlignment="1">
      <alignment horizontal="center" vertical="center"/>
    </xf>
    <xf numFmtId="0" fontId="207" fillId="28" borderId="204" xfId="0" applyFont="1" applyFill="1" applyBorder="1" applyAlignment="1">
      <alignment horizontal="center" vertical="center"/>
    </xf>
    <xf numFmtId="0" fontId="179" fillId="12" borderId="154" xfId="0" applyFont="1" applyFill="1" applyBorder="1" applyAlignment="1">
      <alignment horizontal="center" vertical="center" wrapText="1"/>
    </xf>
    <xf numFmtId="0" fontId="185" fillId="3" borderId="154" xfId="0" applyFont="1" applyFill="1" applyBorder="1" applyAlignment="1">
      <alignment horizontal="center" vertical="center"/>
    </xf>
    <xf numFmtId="0" fontId="87" fillId="3" borderId="154" xfId="0" applyFont="1" applyFill="1" applyBorder="1" applyAlignment="1">
      <alignment horizontal="center" vertical="center"/>
    </xf>
    <xf numFmtId="0" fontId="167" fillId="13" borderId="154" xfId="0" applyFont="1" applyFill="1" applyBorder="1" applyAlignment="1" applyProtection="1">
      <alignment horizontal="center" vertical="center" wrapText="1"/>
      <protection locked="0"/>
    </xf>
    <xf numFmtId="0" fontId="165" fillId="26" borderId="198" xfId="0" applyFont="1" applyFill="1" applyBorder="1" applyAlignment="1">
      <alignment horizontal="center" vertical="center"/>
    </xf>
    <xf numFmtId="0" fontId="165" fillId="26" borderId="199" xfId="0" applyFont="1" applyFill="1" applyBorder="1" applyAlignment="1">
      <alignment horizontal="center" vertical="center"/>
    </xf>
    <xf numFmtId="0" fontId="165" fillId="26" borderId="200" xfId="0" applyFont="1" applyFill="1" applyBorder="1" applyAlignment="1">
      <alignment horizontal="center" vertical="center"/>
    </xf>
    <xf numFmtId="0" fontId="194" fillId="2" borderId="177" xfId="0" applyFont="1" applyFill="1" applyBorder="1" applyAlignment="1">
      <alignment horizontal="center" vertical="center"/>
    </xf>
    <xf numFmtId="0" fontId="111" fillId="12" borderId="154" xfId="0" applyFont="1" applyFill="1" applyBorder="1" applyAlignment="1" applyProtection="1">
      <alignment horizontal="center" vertical="center"/>
      <protection locked="0"/>
    </xf>
    <xf numFmtId="3" fontId="111" fillId="13" borderId="154" xfId="0" applyNumberFormat="1" applyFont="1" applyFill="1" applyBorder="1" applyAlignment="1" applyProtection="1">
      <alignment horizontal="center" vertical="center"/>
      <protection locked="0"/>
    </xf>
    <xf numFmtId="0" fontId="8" fillId="12" borderId="175" xfId="0" applyFont="1" applyFill="1" applyBorder="1" applyAlignment="1">
      <alignment horizontal="center" vertical="center"/>
    </xf>
    <xf numFmtId="0" fontId="8" fillId="12" borderId="176" xfId="0" applyFont="1" applyFill="1" applyBorder="1" applyAlignment="1">
      <alignment horizontal="center" vertical="center"/>
    </xf>
    <xf numFmtId="0" fontId="8" fillId="12" borderId="177" xfId="0" applyFont="1" applyFill="1" applyBorder="1" applyAlignment="1">
      <alignment horizontal="center" vertical="center"/>
    </xf>
    <xf numFmtId="3" fontId="111" fillId="12" borderId="154" xfId="0" applyNumberFormat="1" applyFont="1" applyFill="1" applyBorder="1" applyAlignment="1" applyProtection="1">
      <alignment horizontal="center" vertical="center"/>
      <protection locked="0"/>
    </xf>
    <xf numFmtId="0" fontId="35" fillId="27" borderId="191" xfId="0" applyFont="1" applyFill="1" applyBorder="1" applyAlignment="1">
      <alignment horizontal="center" vertical="center" wrapText="1"/>
    </xf>
    <xf numFmtId="0" fontId="35" fillId="27" borderId="65" xfId="0" applyFont="1" applyFill="1" applyBorder="1" applyAlignment="1">
      <alignment horizontal="center" vertical="center" wrapText="1"/>
    </xf>
    <xf numFmtId="0" fontId="35" fillId="27" borderId="190" xfId="0" applyFont="1" applyFill="1" applyBorder="1" applyAlignment="1">
      <alignment horizontal="center" vertical="center" wrapText="1"/>
    </xf>
    <xf numFmtId="0" fontId="35" fillId="27" borderId="172" xfId="0" applyFont="1" applyFill="1" applyBorder="1" applyAlignment="1">
      <alignment horizontal="center" vertical="center"/>
    </xf>
    <xf numFmtId="0" fontId="38" fillId="13" borderId="175" xfId="0" applyFont="1" applyFill="1" applyBorder="1" applyAlignment="1" applyProtection="1">
      <alignment horizontal="center" vertical="center" wrapText="1"/>
      <protection locked="0"/>
    </xf>
    <xf numFmtId="0" fontId="38" fillId="13" borderId="176" xfId="0" applyFont="1" applyFill="1" applyBorder="1" applyAlignment="1" applyProtection="1">
      <alignment horizontal="center" vertical="center" wrapText="1"/>
      <protection locked="0"/>
    </xf>
    <xf numFmtId="0" fontId="38" fillId="13" borderId="177" xfId="0" applyFont="1" applyFill="1" applyBorder="1" applyAlignment="1" applyProtection="1">
      <alignment horizontal="center" vertical="center" wrapText="1"/>
      <protection locked="0"/>
    </xf>
    <xf numFmtId="0" fontId="35" fillId="13" borderId="154" xfId="0" applyFont="1" applyFill="1" applyBorder="1" applyAlignment="1" applyProtection="1">
      <alignment horizontal="center" vertical="center" wrapText="1"/>
      <protection locked="0"/>
    </xf>
    <xf numFmtId="0" fontId="35" fillId="13" borderId="154" xfId="0" applyFont="1" applyFill="1" applyBorder="1" applyAlignment="1" applyProtection="1">
      <alignment horizontal="center" vertical="top" wrapText="1"/>
      <protection locked="0"/>
    </xf>
    <xf numFmtId="3" fontId="62" fillId="12" borderId="154" xfId="0" applyNumberFormat="1" applyFont="1" applyFill="1" applyBorder="1" applyAlignment="1">
      <alignment horizontal="center" vertical="center"/>
    </xf>
    <xf numFmtId="3" fontId="62" fillId="12" borderId="155" xfId="0" applyNumberFormat="1" applyFont="1" applyFill="1" applyBorder="1" applyAlignment="1">
      <alignment horizontal="center" vertical="center"/>
    </xf>
    <xf numFmtId="0" fontId="178" fillId="12" borderId="154" xfId="0" applyFont="1" applyFill="1" applyBorder="1" applyAlignment="1">
      <alignment horizontal="center" vertical="center"/>
    </xf>
    <xf numFmtId="175" fontId="165" fillId="26" borderId="154" xfId="0" applyNumberFormat="1" applyFont="1" applyFill="1" applyBorder="1" applyAlignment="1">
      <alignment horizontal="center" vertical="center"/>
    </xf>
    <xf numFmtId="175" fontId="165" fillId="26" borderId="155" xfId="0" applyNumberFormat="1" applyFont="1" applyFill="1" applyBorder="1" applyAlignment="1">
      <alignment horizontal="center" vertical="center"/>
    </xf>
    <xf numFmtId="0" fontId="81" fillId="23" borderId="198" xfId="0" applyFont="1" applyFill="1" applyBorder="1" applyAlignment="1">
      <alignment horizontal="center" vertical="center"/>
    </xf>
    <xf numFmtId="0" fontId="81" fillId="23" borderId="199" xfId="0" applyFont="1" applyFill="1" applyBorder="1" applyAlignment="1">
      <alignment horizontal="center" vertical="center"/>
    </xf>
    <xf numFmtId="0" fontId="81" fillId="23" borderId="201" xfId="0" applyFont="1" applyFill="1" applyBorder="1" applyAlignment="1">
      <alignment horizontal="center" vertical="center"/>
    </xf>
    <xf numFmtId="0" fontId="247" fillId="6" borderId="175" xfId="0" applyFont="1" applyFill="1" applyBorder="1" applyAlignment="1">
      <alignment horizontal="center" vertical="center" wrapText="1"/>
    </xf>
    <xf numFmtId="0" fontId="247" fillId="6" borderId="176" xfId="0" applyFont="1" applyFill="1" applyBorder="1" applyAlignment="1">
      <alignment horizontal="center" vertical="center" wrapText="1"/>
    </xf>
    <xf numFmtId="0" fontId="247" fillId="6" borderId="177" xfId="0" applyFont="1" applyFill="1" applyBorder="1" applyAlignment="1">
      <alignment horizontal="center" vertical="center" wrapText="1"/>
    </xf>
    <xf numFmtId="3" fontId="163" fillId="2" borderId="154" xfId="0" applyNumberFormat="1" applyFont="1" applyFill="1" applyBorder="1" applyAlignment="1" applyProtection="1">
      <alignment horizontal="center" vertical="center"/>
      <protection locked="0"/>
    </xf>
    <xf numFmtId="0" fontId="163" fillId="2" borderId="154" xfId="0" applyFont="1" applyFill="1" applyBorder="1" applyAlignment="1" applyProtection="1">
      <alignment horizontal="center" vertical="center"/>
      <protection locked="0"/>
    </xf>
    <xf numFmtId="0" fontId="166" fillId="13" borderId="154" xfId="0" applyFont="1" applyFill="1" applyBorder="1" applyAlignment="1">
      <alignment horizontal="center" vertical="center" wrapText="1"/>
    </xf>
    <xf numFmtId="0" fontId="208" fillId="26" borderId="194" xfId="0" applyFont="1" applyFill="1" applyBorder="1" applyAlignment="1">
      <alignment horizontal="center" vertical="center"/>
    </xf>
    <xf numFmtId="0" fontId="208" fillId="26" borderId="202" xfId="0" applyFont="1" applyFill="1" applyBorder="1" applyAlignment="1">
      <alignment horizontal="center" vertical="center"/>
    </xf>
    <xf numFmtId="0" fontId="208" fillId="26" borderId="186" xfId="0" applyFont="1" applyFill="1" applyBorder="1" applyAlignment="1">
      <alignment horizontal="center" vertical="center"/>
    </xf>
    <xf numFmtId="0" fontId="62" fillId="2" borderId="154" xfId="0" applyFont="1" applyFill="1" applyBorder="1" applyAlignment="1">
      <alignment horizontal="center" vertical="center"/>
    </xf>
    <xf numFmtId="0" fontId="174" fillId="6" borderId="154" xfId="0" applyFont="1" applyFill="1" applyBorder="1" applyAlignment="1">
      <alignment horizontal="center" vertical="center" wrapText="1"/>
    </xf>
    <xf numFmtId="0" fontId="169" fillId="6" borderId="154" xfId="0" applyFont="1" applyFill="1" applyBorder="1" applyAlignment="1" applyProtection="1">
      <alignment horizontal="center" vertical="center" wrapText="1"/>
      <protection locked="0"/>
    </xf>
    <xf numFmtId="3" fontId="62" fillId="6" borderId="154" xfId="0" applyNumberFormat="1" applyFont="1" applyFill="1" applyBorder="1" applyAlignment="1">
      <alignment horizontal="center" vertical="center"/>
    </xf>
    <xf numFmtId="3" fontId="62" fillId="6" borderId="155" xfId="0" applyNumberFormat="1" applyFont="1" applyFill="1" applyBorder="1" applyAlignment="1">
      <alignment horizontal="center" vertical="center"/>
    </xf>
    <xf numFmtId="0" fontId="166" fillId="2" borderId="175" xfId="0" applyFont="1" applyFill="1" applyBorder="1" applyAlignment="1">
      <alignment horizontal="center" vertical="center" wrapText="1"/>
    </xf>
    <xf numFmtId="0" fontId="166" fillId="2" borderId="176" xfId="0" applyFont="1" applyFill="1" applyBorder="1" applyAlignment="1">
      <alignment horizontal="center" vertical="center" wrapText="1"/>
    </xf>
    <xf numFmtId="0" fontId="166" fillId="2" borderId="177" xfId="0" applyFont="1" applyFill="1" applyBorder="1" applyAlignment="1">
      <alignment horizontal="center" vertical="center" wrapText="1"/>
    </xf>
    <xf numFmtId="0" fontId="165" fillId="26" borderId="194" xfId="0" applyFont="1" applyFill="1" applyBorder="1" applyAlignment="1">
      <alignment horizontal="center" vertical="center"/>
    </xf>
    <xf numFmtId="0" fontId="165" fillId="26" borderId="202" xfId="0" applyFont="1" applyFill="1" applyBorder="1" applyAlignment="1">
      <alignment horizontal="center" vertical="center"/>
    </xf>
    <xf numFmtId="0" fontId="165" fillId="26" borderId="186" xfId="0" applyFont="1" applyFill="1" applyBorder="1" applyAlignment="1">
      <alignment horizontal="center" vertical="center"/>
    </xf>
    <xf numFmtId="3" fontId="62" fillId="2" borderId="154" xfId="0" applyNumberFormat="1" applyFont="1" applyFill="1" applyBorder="1" applyAlignment="1">
      <alignment horizontal="center" vertical="center"/>
    </xf>
    <xf numFmtId="3" fontId="62" fillId="2" borderId="155" xfId="0" applyNumberFormat="1" applyFont="1" applyFill="1" applyBorder="1" applyAlignment="1">
      <alignment horizontal="center" vertical="center"/>
    </xf>
    <xf numFmtId="3" fontId="62" fillId="9" borderId="154" xfId="0" applyNumberFormat="1" applyFont="1" applyFill="1" applyBorder="1" applyAlignment="1">
      <alignment horizontal="center" vertical="center"/>
    </xf>
    <xf numFmtId="0" fontId="35" fillId="0" borderId="172" xfId="0" applyFont="1" applyBorder="1" applyAlignment="1">
      <alignment horizontal="center"/>
    </xf>
    <xf numFmtId="0" fontId="159" fillId="27" borderId="154" xfId="0" applyFont="1" applyFill="1" applyBorder="1" applyAlignment="1">
      <alignment horizontal="center" vertical="center"/>
    </xf>
    <xf numFmtId="0" fontId="169" fillId="27" borderId="154" xfId="0" applyFont="1" applyFill="1" applyBorder="1" applyAlignment="1">
      <alignment horizontal="center" vertical="center"/>
    </xf>
    <xf numFmtId="0" fontId="169" fillId="25" borderId="154" xfId="0" applyFont="1" applyFill="1" applyBorder="1" applyAlignment="1">
      <alignment horizontal="center" vertical="center"/>
    </xf>
    <xf numFmtId="175" fontId="122" fillId="28" borderId="154" xfId="0" applyNumberFormat="1" applyFont="1" applyFill="1" applyBorder="1" applyAlignment="1">
      <alignment horizontal="center" vertical="center"/>
    </xf>
    <xf numFmtId="175" fontId="122" fillId="28" borderId="155" xfId="0" applyNumberFormat="1" applyFont="1" applyFill="1" applyBorder="1" applyAlignment="1">
      <alignment horizontal="center" vertical="center"/>
    </xf>
    <xf numFmtId="3" fontId="163" fillId="13" borderId="175" xfId="0" applyNumberFormat="1" applyFont="1" applyFill="1" applyBorder="1" applyAlignment="1" applyProtection="1">
      <alignment horizontal="center" vertical="center"/>
      <protection locked="0"/>
    </xf>
    <xf numFmtId="0" fontId="163" fillId="13" borderId="176" xfId="0" applyFont="1" applyFill="1" applyBorder="1" applyAlignment="1" applyProtection="1">
      <alignment horizontal="center" vertical="center"/>
      <protection locked="0"/>
    </xf>
    <xf numFmtId="0" fontId="163" fillId="13" borderId="177" xfId="0" applyFont="1" applyFill="1" applyBorder="1" applyAlignment="1" applyProtection="1">
      <alignment horizontal="center" vertical="center"/>
      <protection locked="0"/>
    </xf>
    <xf numFmtId="0" fontId="160" fillId="9" borderId="154" xfId="0" applyFont="1" applyFill="1" applyBorder="1" applyAlignment="1">
      <alignment horizontal="center" vertical="center"/>
    </xf>
    <xf numFmtId="0" fontId="35" fillId="0" borderId="0" xfId="0" applyFont="1" applyAlignment="1">
      <alignment horizontal="center"/>
    </xf>
    <xf numFmtId="0" fontId="166" fillId="2" borderId="154" xfId="0" applyFont="1" applyFill="1" applyBorder="1" applyAlignment="1">
      <alignment horizontal="center" vertical="center" wrapText="1"/>
    </xf>
    <xf numFmtId="0" fontId="111" fillId="2" borderId="154" xfId="0" applyFont="1" applyFill="1" applyBorder="1" applyAlignment="1" applyProtection="1">
      <alignment horizontal="center" vertical="center"/>
      <protection locked="0"/>
    </xf>
    <xf numFmtId="0" fontId="76" fillId="2" borderId="154" xfId="0" applyFont="1" applyFill="1" applyBorder="1" applyAlignment="1" applyProtection="1">
      <alignment horizontal="center" vertical="center" wrapText="1"/>
      <protection locked="0"/>
    </xf>
    <xf numFmtId="0" fontId="35" fillId="9" borderId="154" xfId="0" applyFont="1" applyFill="1" applyBorder="1" applyAlignment="1">
      <alignment horizontal="right" vertical="center"/>
    </xf>
    <xf numFmtId="0" fontId="163" fillId="13" borderId="154" xfId="0" applyFont="1" applyFill="1" applyBorder="1" applyAlignment="1" applyProtection="1">
      <alignment horizontal="center" vertical="center"/>
      <protection locked="0"/>
    </xf>
    <xf numFmtId="175" fontId="195" fillId="28" borderId="154" xfId="0" applyNumberFormat="1" applyFont="1" applyFill="1" applyBorder="1" applyAlignment="1">
      <alignment horizontal="center" vertical="center"/>
    </xf>
    <xf numFmtId="175" fontId="195" fillId="28" borderId="155" xfId="0" applyNumberFormat="1" applyFont="1" applyFill="1" applyBorder="1" applyAlignment="1">
      <alignment horizontal="center" vertical="center"/>
    </xf>
    <xf numFmtId="0" fontId="184" fillId="2" borderId="154" xfId="0" applyFont="1" applyFill="1" applyBorder="1" applyAlignment="1">
      <alignment horizontal="center" vertical="center"/>
    </xf>
    <xf numFmtId="3" fontId="161" fillId="4" borderId="178" xfId="0" applyNumberFormat="1" applyFont="1" applyFill="1" applyBorder="1" applyAlignment="1">
      <alignment horizontal="center"/>
    </xf>
    <xf numFmtId="0" fontId="204" fillId="2" borderId="175" xfId="0" applyFont="1" applyFill="1" applyBorder="1" applyAlignment="1">
      <alignment horizontal="center" vertical="center"/>
    </xf>
    <xf numFmtId="0" fontId="204" fillId="2" borderId="176" xfId="0" applyFont="1" applyFill="1" applyBorder="1" applyAlignment="1">
      <alignment horizontal="center" vertical="center"/>
    </xf>
    <xf numFmtId="0" fontId="204" fillId="2" borderId="177" xfId="0" applyFont="1" applyFill="1" applyBorder="1" applyAlignment="1">
      <alignment horizontal="center" vertical="center"/>
    </xf>
    <xf numFmtId="0" fontId="166" fillId="2" borderId="154" xfId="0" applyFont="1" applyFill="1" applyBorder="1" applyAlignment="1">
      <alignment horizontal="center" vertical="center"/>
    </xf>
    <xf numFmtId="0" fontId="111" fillId="6" borderId="154" xfId="0" applyFont="1" applyFill="1" applyBorder="1" applyAlignment="1" applyProtection="1">
      <alignment horizontal="center" vertical="center"/>
      <protection locked="0"/>
    </xf>
    <xf numFmtId="0" fontId="111" fillId="6" borderId="154" xfId="0" applyFont="1" applyFill="1" applyBorder="1" applyAlignment="1" applyProtection="1">
      <alignment horizontal="center" vertical="center" wrapText="1"/>
      <protection locked="0"/>
    </xf>
    <xf numFmtId="0" fontId="171" fillId="6" borderId="154" xfId="0" applyFont="1" applyFill="1" applyBorder="1" applyAlignment="1" applyProtection="1">
      <alignment horizontal="center" vertical="center"/>
      <protection locked="0"/>
    </xf>
    <xf numFmtId="3" fontId="171" fillId="6" borderId="154" xfId="0" applyNumberFormat="1" applyFont="1" applyFill="1" applyBorder="1" applyAlignment="1" applyProtection="1">
      <alignment horizontal="center" vertical="center"/>
      <protection locked="0"/>
    </xf>
    <xf numFmtId="3" fontId="62" fillId="2" borderId="154" xfId="0" applyNumberFormat="1" applyFont="1" applyFill="1" applyBorder="1" applyAlignment="1" applyProtection="1">
      <alignment horizontal="center" vertical="center"/>
      <protection locked="0"/>
    </xf>
    <xf numFmtId="0" fontId="203" fillId="3" borderId="175" xfId="0" applyFont="1" applyFill="1" applyBorder="1" applyAlignment="1">
      <alignment horizontal="center" vertical="center"/>
    </xf>
    <xf numFmtId="0" fontId="203" fillId="3" borderId="176" xfId="0" applyFont="1" applyFill="1" applyBorder="1" applyAlignment="1">
      <alignment horizontal="center" vertical="center"/>
    </xf>
    <xf numFmtId="3" fontId="111" fillId="6" borderId="154" xfId="0" applyNumberFormat="1" applyFont="1" applyFill="1" applyBorder="1" applyAlignment="1" applyProtection="1">
      <alignment horizontal="center" vertical="center"/>
      <protection locked="0"/>
    </xf>
    <xf numFmtId="175" fontId="196" fillId="28" borderId="154" xfId="0" applyNumberFormat="1" applyFont="1" applyFill="1" applyBorder="1" applyAlignment="1">
      <alignment horizontal="center" vertical="center"/>
    </xf>
    <xf numFmtId="175" fontId="196" fillId="28" borderId="155" xfId="0" applyNumberFormat="1" applyFont="1" applyFill="1" applyBorder="1" applyAlignment="1">
      <alignment horizontal="center" vertical="center"/>
    </xf>
    <xf numFmtId="3" fontId="169" fillId="6" borderId="154" xfId="0" applyNumberFormat="1" applyFont="1" applyFill="1" applyBorder="1" applyAlignment="1" applyProtection="1">
      <alignment horizontal="center" vertical="center" wrapText="1"/>
      <protection locked="0"/>
    </xf>
    <xf numFmtId="3" fontId="168" fillId="6" borderId="154" xfId="0" applyNumberFormat="1" applyFont="1" applyFill="1" applyBorder="1" applyAlignment="1">
      <alignment horizontal="center" vertical="center" wrapText="1"/>
    </xf>
    <xf numFmtId="3" fontId="168" fillId="6" borderId="155" xfId="0" applyNumberFormat="1" applyFont="1" applyFill="1" applyBorder="1" applyAlignment="1">
      <alignment horizontal="center" vertical="center" wrapText="1"/>
    </xf>
    <xf numFmtId="0" fontId="159" fillId="25" borderId="151" xfId="0" applyFont="1" applyFill="1" applyBorder="1" applyAlignment="1">
      <alignment horizontal="center" vertical="center"/>
    </xf>
    <xf numFmtId="175" fontId="122" fillId="28" borderId="157" xfId="0" applyNumberFormat="1" applyFont="1" applyFill="1" applyBorder="1" applyAlignment="1">
      <alignment horizontal="center" vertical="center"/>
    </xf>
    <xf numFmtId="175" fontId="122" fillId="28" borderId="158" xfId="0" applyNumberFormat="1" applyFont="1" applyFill="1" applyBorder="1" applyAlignment="1">
      <alignment horizontal="center" vertical="center"/>
    </xf>
    <xf numFmtId="0" fontId="173" fillId="6" borderId="154" xfId="0" applyFont="1" applyFill="1" applyBorder="1" applyAlignment="1">
      <alignment horizontal="center" vertical="center" wrapText="1"/>
    </xf>
    <xf numFmtId="0" fontId="170" fillId="28" borderId="175" xfId="0" applyFont="1" applyFill="1" applyBorder="1" applyAlignment="1">
      <alignment horizontal="center" vertical="center" wrapText="1"/>
    </xf>
    <xf numFmtId="0" fontId="170" fillId="28" borderId="176" xfId="0" applyFont="1" applyFill="1" applyBorder="1" applyAlignment="1">
      <alignment horizontal="center" vertical="center" wrapText="1"/>
    </xf>
    <xf numFmtId="0" fontId="170" fillId="28" borderId="177" xfId="0" applyFont="1" applyFill="1" applyBorder="1" applyAlignment="1">
      <alignment horizontal="center" vertical="center" wrapText="1"/>
    </xf>
    <xf numFmtId="0" fontId="35" fillId="9" borderId="180" xfId="0" applyFont="1" applyFill="1" applyBorder="1" applyAlignment="1">
      <alignment horizontal="center"/>
    </xf>
    <xf numFmtId="0" fontId="35" fillId="9" borderId="176" xfId="0" applyFont="1" applyFill="1" applyBorder="1" applyAlignment="1">
      <alignment horizontal="center"/>
    </xf>
    <xf numFmtId="0" fontId="35" fillId="9" borderId="181" xfId="0" applyFont="1" applyFill="1" applyBorder="1" applyAlignment="1">
      <alignment horizontal="center"/>
    </xf>
    <xf numFmtId="3" fontId="62" fillId="23" borderId="154" xfId="0" applyNumberFormat="1" applyFont="1" applyFill="1" applyBorder="1" applyAlignment="1">
      <alignment horizontal="center" vertical="center"/>
    </xf>
    <xf numFmtId="3" fontId="62" fillId="23" borderId="155" xfId="0" applyNumberFormat="1" applyFont="1" applyFill="1" applyBorder="1" applyAlignment="1">
      <alignment horizontal="center" vertical="center"/>
    </xf>
    <xf numFmtId="175" fontId="122" fillId="19" borderId="154" xfId="0" applyNumberFormat="1" applyFont="1" applyFill="1" applyBorder="1" applyAlignment="1">
      <alignment horizontal="center" vertical="center"/>
    </xf>
    <xf numFmtId="175" fontId="122" fillId="19" borderId="155" xfId="0" applyNumberFormat="1" applyFont="1" applyFill="1" applyBorder="1" applyAlignment="1">
      <alignment horizontal="center" vertical="center"/>
    </xf>
    <xf numFmtId="0" fontId="167" fillId="0" borderId="154" xfId="0" applyFont="1" applyBorder="1" applyAlignment="1">
      <alignment horizontal="center" vertical="center"/>
    </xf>
    <xf numFmtId="0" fontId="167" fillId="0" borderId="155" xfId="0" applyFont="1" applyBorder="1" applyAlignment="1">
      <alignment horizontal="center" vertical="center"/>
    </xf>
    <xf numFmtId="175" fontId="199" fillId="7" borderId="154" xfId="0" applyNumberFormat="1" applyFont="1" applyFill="1" applyBorder="1" applyAlignment="1">
      <alignment horizontal="center" vertical="center"/>
    </xf>
    <xf numFmtId="175" fontId="199" fillId="7" borderId="155" xfId="0" applyNumberFormat="1" applyFont="1" applyFill="1" applyBorder="1" applyAlignment="1">
      <alignment horizontal="center" vertical="center"/>
    </xf>
    <xf numFmtId="175" fontId="199" fillId="3" borderId="154" xfId="0" applyNumberFormat="1" applyFont="1" applyFill="1" applyBorder="1" applyAlignment="1">
      <alignment horizontal="center" vertical="center"/>
    </xf>
    <xf numFmtId="175" fontId="199" fillId="3" borderId="155" xfId="0" applyNumberFormat="1" applyFont="1" applyFill="1" applyBorder="1" applyAlignment="1">
      <alignment horizontal="center" vertical="center"/>
    </xf>
    <xf numFmtId="0" fontId="102" fillId="19" borderId="154" xfId="0" applyFont="1" applyFill="1" applyBorder="1" applyAlignment="1">
      <alignment horizontal="center" vertical="center"/>
    </xf>
    <xf numFmtId="3" fontId="8" fillId="13" borderId="154" xfId="0" applyNumberFormat="1" applyFont="1" applyFill="1" applyBorder="1" applyAlignment="1">
      <alignment horizontal="center" vertical="center" wrapText="1"/>
    </xf>
    <xf numFmtId="0" fontId="8" fillId="13" borderId="154" xfId="0" applyFont="1" applyFill="1" applyBorder="1" applyAlignment="1">
      <alignment horizontal="center" vertical="center" wrapText="1"/>
    </xf>
    <xf numFmtId="0" fontId="166" fillId="13" borderId="154" xfId="0" applyFont="1" applyFill="1" applyBorder="1" applyAlignment="1">
      <alignment horizontal="center" vertical="center"/>
    </xf>
    <xf numFmtId="175" fontId="114" fillId="23" borderId="154" xfId="0" applyNumberFormat="1" applyFont="1" applyFill="1" applyBorder="1" applyAlignment="1">
      <alignment horizontal="center" vertical="center"/>
    </xf>
    <xf numFmtId="0" fontId="38" fillId="0" borderId="175" xfId="0" applyFont="1" applyBorder="1" applyAlignment="1">
      <alignment horizontal="center" vertical="center"/>
    </xf>
    <xf numFmtId="0" fontId="38" fillId="0" borderId="176" xfId="0" applyFont="1" applyBorder="1" applyAlignment="1">
      <alignment horizontal="center" vertical="center"/>
    </xf>
    <xf numFmtId="0" fontId="210" fillId="4" borderId="194" xfId="0" applyFont="1" applyFill="1" applyBorder="1" applyAlignment="1">
      <alignment horizontal="center" vertical="center" wrapText="1"/>
    </xf>
    <xf numFmtId="0" fontId="210" fillId="4" borderId="202" xfId="0" applyFont="1" applyFill="1" applyBorder="1" applyAlignment="1">
      <alignment horizontal="center" vertical="center" wrapText="1"/>
    </xf>
    <xf numFmtId="0" fontId="210" fillId="4" borderId="186" xfId="0" applyFont="1" applyFill="1" applyBorder="1" applyAlignment="1">
      <alignment horizontal="center" vertical="center" wrapText="1"/>
    </xf>
    <xf numFmtId="0" fontId="210" fillId="4" borderId="195" xfId="0" applyFont="1" applyFill="1" applyBorder="1" applyAlignment="1">
      <alignment horizontal="center" vertical="center" wrapText="1"/>
    </xf>
    <xf numFmtId="0" fontId="210" fillId="4" borderId="37" xfId="0" applyFont="1" applyFill="1" applyBorder="1" applyAlignment="1">
      <alignment horizontal="center" vertical="center" wrapText="1"/>
    </xf>
    <xf numFmtId="0" fontId="210" fillId="4" borderId="196" xfId="0" applyFont="1" applyFill="1" applyBorder="1" applyAlignment="1">
      <alignment horizontal="center" vertical="center" wrapText="1"/>
    </xf>
    <xf numFmtId="0" fontId="227" fillId="4" borderId="194" xfId="0" applyFont="1" applyFill="1" applyBorder="1" applyAlignment="1">
      <alignment horizontal="center" vertical="center" wrapText="1"/>
    </xf>
    <xf numFmtId="0" fontId="227" fillId="4" borderId="202" xfId="0" applyFont="1" applyFill="1" applyBorder="1" applyAlignment="1">
      <alignment horizontal="center" vertical="center" wrapText="1"/>
    </xf>
    <xf numFmtId="0" fontId="227" fillId="4" borderId="186" xfId="0" applyFont="1" applyFill="1" applyBorder="1" applyAlignment="1">
      <alignment horizontal="center" vertical="center" wrapText="1"/>
    </xf>
    <xf numFmtId="0" fontId="227" fillId="4" borderId="195" xfId="0" applyFont="1" applyFill="1" applyBorder="1" applyAlignment="1">
      <alignment horizontal="center" vertical="center" wrapText="1"/>
    </xf>
    <xf numFmtId="0" fontId="227" fillId="4" borderId="37" xfId="0" applyFont="1" applyFill="1" applyBorder="1" applyAlignment="1">
      <alignment horizontal="center" vertical="center" wrapText="1"/>
    </xf>
    <xf numFmtId="0" fontId="227" fillId="4" borderId="196" xfId="0" applyFont="1" applyFill="1" applyBorder="1" applyAlignment="1">
      <alignment horizontal="center" vertical="center" wrapText="1"/>
    </xf>
    <xf numFmtId="0" fontId="35" fillId="12" borderId="175" xfId="0" applyFont="1" applyFill="1" applyBorder="1" applyAlignment="1">
      <alignment horizontal="center" vertical="center"/>
    </xf>
    <xf numFmtId="0" fontId="35" fillId="12" borderId="181" xfId="0" applyFont="1" applyFill="1" applyBorder="1" applyAlignment="1">
      <alignment horizontal="center" vertical="center"/>
    </xf>
    <xf numFmtId="0" fontId="81" fillId="23" borderId="200" xfId="0" applyFont="1" applyFill="1" applyBorder="1" applyAlignment="1">
      <alignment horizontal="center" vertical="center"/>
    </xf>
    <xf numFmtId="0" fontId="167" fillId="9" borderId="153" xfId="0" applyFont="1" applyFill="1" applyBorder="1" applyAlignment="1">
      <alignment horizontal="center" vertical="center"/>
    </xf>
    <xf numFmtId="0" fontId="167" fillId="9" borderId="154" xfId="0" applyFont="1" applyFill="1" applyBorder="1" applyAlignment="1">
      <alignment horizontal="center" vertical="center"/>
    </xf>
    <xf numFmtId="0" fontId="35" fillId="9" borderId="153" xfId="0" applyFont="1" applyFill="1" applyBorder="1" applyAlignment="1">
      <alignment horizontal="center"/>
    </xf>
    <xf numFmtId="0" fontId="35" fillId="9" borderId="155" xfId="0" applyFont="1" applyFill="1" applyBorder="1" applyAlignment="1">
      <alignment horizontal="center"/>
    </xf>
    <xf numFmtId="0" fontId="35" fillId="7" borderId="154" xfId="0" applyFont="1" applyFill="1" applyBorder="1" applyAlignment="1">
      <alignment horizontal="center" vertical="center"/>
    </xf>
    <xf numFmtId="175" fontId="36" fillId="7" borderId="154" xfId="0" applyNumberFormat="1" applyFont="1" applyFill="1" applyBorder="1" applyAlignment="1">
      <alignment horizontal="center"/>
    </xf>
    <xf numFmtId="0" fontId="36" fillId="7" borderId="154" xfId="0" applyFont="1" applyFill="1" applyBorder="1" applyAlignment="1">
      <alignment horizontal="center"/>
    </xf>
    <xf numFmtId="0" fontId="36" fillId="7" borderId="155" xfId="0" applyFont="1" applyFill="1" applyBorder="1" applyAlignment="1">
      <alignment horizontal="center"/>
    </xf>
    <xf numFmtId="175" fontId="36" fillId="9" borderId="154" xfId="0" applyNumberFormat="1" applyFont="1" applyFill="1" applyBorder="1" applyAlignment="1">
      <alignment horizontal="center"/>
    </xf>
    <xf numFmtId="0" fontId="36" fillId="9" borderId="154" xfId="0" applyFont="1" applyFill="1" applyBorder="1" applyAlignment="1">
      <alignment horizontal="center"/>
    </xf>
    <xf numFmtId="0" fontId="36" fillId="9" borderId="155" xfId="0" applyFont="1" applyFill="1" applyBorder="1" applyAlignment="1">
      <alignment horizontal="center"/>
    </xf>
    <xf numFmtId="0" fontId="181" fillId="13" borderId="153" xfId="0" applyFont="1" applyFill="1" applyBorder="1" applyAlignment="1">
      <alignment horizontal="center" vertical="center" textRotation="90"/>
    </xf>
    <xf numFmtId="0" fontId="181" fillId="23" borderId="150" xfId="0" applyFont="1" applyFill="1" applyBorder="1" applyAlignment="1">
      <alignment horizontal="center" vertical="center" textRotation="90"/>
    </xf>
    <xf numFmtId="0" fontId="181" fillId="23" borderId="153" xfId="0" applyFont="1" applyFill="1" applyBorder="1" applyAlignment="1">
      <alignment horizontal="center" vertical="center" textRotation="90"/>
    </xf>
    <xf numFmtId="3" fontId="62" fillId="13" borderId="154" xfId="0" applyNumberFormat="1" applyFont="1" applyFill="1" applyBorder="1" applyAlignment="1" applyProtection="1">
      <alignment horizontal="center" vertical="center"/>
      <protection locked="0"/>
    </xf>
    <xf numFmtId="0" fontId="215" fillId="0" borderId="154" xfId="0" applyFont="1" applyBorder="1" applyAlignment="1">
      <alignment horizontal="center" vertical="center" textRotation="90"/>
    </xf>
    <xf numFmtId="0" fontId="215" fillId="0" borderId="157" xfId="0" applyFont="1" applyBorder="1" applyAlignment="1">
      <alignment horizontal="center" vertical="center" textRotation="90"/>
    </xf>
    <xf numFmtId="175" fontId="114" fillId="2" borderId="154" xfId="0" applyNumberFormat="1" applyFont="1" applyFill="1" applyBorder="1" applyAlignment="1">
      <alignment horizontal="center" vertical="center"/>
    </xf>
    <xf numFmtId="0" fontId="35" fillId="23" borderId="209" xfId="0" applyFont="1" applyFill="1" applyBorder="1" applyAlignment="1">
      <alignment horizontal="center" vertical="center"/>
    </xf>
    <xf numFmtId="0" fontId="35" fillId="23" borderId="177" xfId="0" applyFont="1" applyFill="1" applyBorder="1" applyAlignment="1">
      <alignment horizontal="center" vertical="center"/>
    </xf>
    <xf numFmtId="3" fontId="161" fillId="4" borderId="189" xfId="0" applyNumberFormat="1" applyFont="1" applyFill="1" applyBorder="1" applyAlignment="1">
      <alignment horizontal="center" vertical="center"/>
    </xf>
    <xf numFmtId="3" fontId="161" fillId="4" borderId="192" xfId="0" applyNumberFormat="1" applyFont="1" applyFill="1" applyBorder="1" applyAlignment="1">
      <alignment horizontal="center" vertical="center"/>
    </xf>
    <xf numFmtId="0" fontId="35" fillId="27" borderId="154" xfId="0" applyFont="1" applyFill="1" applyBorder="1" applyAlignment="1">
      <alignment horizontal="center" vertical="center" wrapText="1"/>
    </xf>
    <xf numFmtId="0" fontId="35" fillId="27" borderId="157" xfId="0" applyFont="1" applyFill="1" applyBorder="1" applyAlignment="1">
      <alignment horizontal="center" vertical="center" wrapText="1"/>
    </xf>
    <xf numFmtId="175" fontId="114" fillId="12" borderId="154" xfId="0" applyNumberFormat="1" applyFont="1" applyFill="1" applyBorder="1" applyAlignment="1">
      <alignment horizontal="center" vertical="center"/>
    </xf>
    <xf numFmtId="0" fontId="14" fillId="3" borderId="154" xfId="0" applyFont="1" applyFill="1" applyBorder="1" applyAlignment="1">
      <alignment horizontal="center" vertical="center"/>
    </xf>
    <xf numFmtId="175" fontId="191" fillId="28" borderId="154" xfId="0" applyNumberFormat="1" applyFont="1" applyFill="1" applyBorder="1" applyAlignment="1">
      <alignment horizontal="center" vertical="center"/>
    </xf>
    <xf numFmtId="175" fontId="191" fillId="28" borderId="155" xfId="0" applyNumberFormat="1" applyFont="1" applyFill="1" applyBorder="1" applyAlignment="1">
      <alignment horizontal="center" vertical="center"/>
    </xf>
    <xf numFmtId="0" fontId="229" fillId="3" borderId="175" xfId="0" applyFont="1" applyFill="1" applyBorder="1" applyAlignment="1">
      <alignment horizontal="center" vertical="center" wrapText="1"/>
    </xf>
    <xf numFmtId="0" fontId="229" fillId="3" borderId="176" xfId="0" applyFont="1" applyFill="1" applyBorder="1" applyAlignment="1">
      <alignment horizontal="center" vertical="center" wrapText="1"/>
    </xf>
    <xf numFmtId="0" fontId="229" fillId="3" borderId="177" xfId="0" applyFont="1" applyFill="1" applyBorder="1" applyAlignment="1">
      <alignment horizontal="center" vertical="center" wrapText="1"/>
    </xf>
    <xf numFmtId="0" fontId="232" fillId="7" borderId="180" xfId="0" applyFont="1" applyFill="1" applyBorder="1" applyAlignment="1">
      <alignment horizontal="center" vertical="center"/>
    </xf>
    <xf numFmtId="0" fontId="232" fillId="7" borderId="176" xfId="0" applyFont="1" applyFill="1" applyBorder="1" applyAlignment="1">
      <alignment horizontal="center" vertical="center"/>
    </xf>
    <xf numFmtId="0" fontId="232" fillId="7" borderId="177" xfId="0" applyFont="1" applyFill="1" applyBorder="1" applyAlignment="1">
      <alignment horizontal="center" vertical="center"/>
    </xf>
    <xf numFmtId="3" fontId="250" fillId="13" borderId="154" xfId="0" applyNumberFormat="1" applyFont="1" applyFill="1" applyBorder="1" applyAlignment="1">
      <alignment horizontal="center" vertical="center"/>
    </xf>
    <xf numFmtId="3" fontId="250" fillId="13" borderId="155" xfId="0" applyNumberFormat="1" applyFont="1" applyFill="1" applyBorder="1" applyAlignment="1">
      <alignment horizontal="center" vertical="center"/>
    </xf>
    <xf numFmtId="175" fontId="165" fillId="26" borderId="157" xfId="0" applyNumberFormat="1" applyFont="1" applyFill="1" applyBorder="1" applyAlignment="1">
      <alignment horizontal="center" vertical="center"/>
    </xf>
    <xf numFmtId="175" fontId="165" fillId="26" borderId="158" xfId="0" applyNumberFormat="1" applyFont="1" applyFill="1" applyBorder="1" applyAlignment="1">
      <alignment horizontal="center" vertical="center"/>
    </xf>
    <xf numFmtId="0" fontId="250" fillId="13" borderId="154" xfId="0" applyFont="1" applyFill="1" applyBorder="1" applyAlignment="1" applyProtection="1">
      <alignment horizontal="center" vertical="center"/>
      <protection locked="0"/>
    </xf>
    <xf numFmtId="3" fontId="250" fillId="13" borderId="154" xfId="0" applyNumberFormat="1" applyFont="1" applyFill="1" applyBorder="1" applyAlignment="1" applyProtection="1">
      <alignment horizontal="center" vertical="center"/>
      <protection locked="0"/>
    </xf>
    <xf numFmtId="0" fontId="87" fillId="12" borderId="153" xfId="0" applyFont="1" applyFill="1" applyBorder="1" applyAlignment="1">
      <alignment horizontal="center" vertical="center" textRotation="90"/>
    </xf>
    <xf numFmtId="0" fontId="81" fillId="2" borderId="175" xfId="0" applyFont="1" applyFill="1" applyBorder="1" applyAlignment="1">
      <alignment horizontal="center" vertical="center"/>
    </xf>
    <xf numFmtId="0" fontId="81" fillId="2" borderId="176" xfId="0" applyFont="1" applyFill="1" applyBorder="1" applyAlignment="1">
      <alignment horizontal="center" vertical="center"/>
    </xf>
    <xf numFmtId="0" fontId="81" fillId="2" borderId="177" xfId="0" applyFont="1" applyFill="1" applyBorder="1" applyAlignment="1">
      <alignment horizontal="center" vertical="center"/>
    </xf>
    <xf numFmtId="0" fontId="180" fillId="9" borderId="207" xfId="0" applyFont="1" applyFill="1" applyBorder="1" applyAlignment="1">
      <alignment horizontal="center" vertical="center"/>
    </xf>
    <xf numFmtId="0" fontId="180" fillId="9" borderId="199" xfId="0" applyFont="1" applyFill="1" applyBorder="1" applyAlignment="1">
      <alignment horizontal="center" vertical="center"/>
    </xf>
    <xf numFmtId="0" fontId="180" fillId="9" borderId="200" xfId="0" applyFont="1" applyFill="1" applyBorder="1" applyAlignment="1">
      <alignment horizontal="center" vertical="center"/>
    </xf>
    <xf numFmtId="0" fontId="180" fillId="9" borderId="198" xfId="0" applyFont="1" applyFill="1" applyBorder="1" applyAlignment="1">
      <alignment horizontal="center" vertical="center"/>
    </xf>
    <xf numFmtId="0" fontId="180" fillId="9" borderId="201" xfId="0" applyFont="1" applyFill="1" applyBorder="1" applyAlignment="1">
      <alignment horizontal="center" vertical="center"/>
    </xf>
    <xf numFmtId="3" fontId="161" fillId="4" borderId="178" xfId="0" applyNumberFormat="1" applyFont="1" applyFill="1" applyBorder="1" applyAlignment="1">
      <alignment horizontal="center" vertical="center"/>
    </xf>
    <xf numFmtId="3" fontId="161" fillId="4" borderId="193" xfId="0" applyNumberFormat="1" applyFont="1" applyFill="1" applyBorder="1" applyAlignment="1">
      <alignment horizontal="center" vertical="center"/>
    </xf>
    <xf numFmtId="3" fontId="161" fillId="4" borderId="194" xfId="0" applyNumberFormat="1" applyFont="1" applyFill="1" applyBorder="1" applyAlignment="1">
      <alignment horizontal="center" vertical="center"/>
    </xf>
    <xf numFmtId="3" fontId="161" fillId="4" borderId="186" xfId="0" applyNumberFormat="1" applyFont="1" applyFill="1" applyBorder="1" applyAlignment="1">
      <alignment horizontal="center" vertical="center"/>
    </xf>
    <xf numFmtId="3" fontId="161" fillId="4" borderId="195" xfId="0" applyNumberFormat="1" applyFont="1" applyFill="1" applyBorder="1" applyAlignment="1">
      <alignment horizontal="center" vertical="center"/>
    </xf>
    <xf numFmtId="3" fontId="161" fillId="4" borderId="196" xfId="0" applyNumberFormat="1" applyFont="1" applyFill="1" applyBorder="1" applyAlignment="1">
      <alignment horizontal="center" vertical="center"/>
    </xf>
    <xf numFmtId="0" fontId="62" fillId="27" borderId="153" xfId="0" applyFont="1" applyFill="1" applyBorder="1" applyAlignment="1">
      <alignment horizontal="center" vertical="center" wrapText="1"/>
    </xf>
    <xf numFmtId="0" fontId="62" fillId="27" borderId="156" xfId="0" applyFont="1" applyFill="1" applyBorder="1" applyAlignment="1">
      <alignment horizontal="center" vertical="center" wrapText="1"/>
    </xf>
    <xf numFmtId="0" fontId="60" fillId="4" borderId="154" xfId="0" applyFont="1" applyFill="1" applyBorder="1" applyAlignment="1">
      <alignment horizontal="center" vertical="center" wrapText="1"/>
    </xf>
    <xf numFmtId="0" fontId="60" fillId="4" borderId="157" xfId="0" applyFont="1" applyFill="1" applyBorder="1" applyAlignment="1">
      <alignment horizontal="center" vertical="center" wrapText="1"/>
    </xf>
    <xf numFmtId="3" fontId="161" fillId="4" borderId="154" xfId="0" applyNumberFormat="1" applyFont="1" applyFill="1" applyBorder="1" applyAlignment="1">
      <alignment horizontal="center" vertical="center"/>
    </xf>
    <xf numFmtId="3" fontId="161" fillId="4" borderId="157" xfId="0" applyNumberFormat="1" applyFont="1" applyFill="1" applyBorder="1" applyAlignment="1">
      <alignment horizontal="center" vertical="center"/>
    </xf>
    <xf numFmtId="0" fontId="104" fillId="19" borderId="154" xfId="0" applyFont="1" applyFill="1" applyBorder="1" applyAlignment="1">
      <alignment horizontal="center" vertical="center"/>
    </xf>
    <xf numFmtId="0" fontId="104" fillId="19" borderId="155" xfId="0" applyFont="1" applyFill="1" applyBorder="1" applyAlignment="1">
      <alignment horizontal="center" vertical="center"/>
    </xf>
    <xf numFmtId="0" fontId="181" fillId="2" borderId="153" xfId="0" applyFont="1" applyFill="1" applyBorder="1" applyAlignment="1">
      <alignment horizontal="center" vertical="center" textRotation="90"/>
    </xf>
    <xf numFmtId="0" fontId="181" fillId="2" borderId="188" xfId="0" applyFont="1" applyFill="1" applyBorder="1" applyAlignment="1">
      <alignment horizontal="center" vertical="center" textRotation="90"/>
    </xf>
    <xf numFmtId="0" fontId="35" fillId="7" borderId="155" xfId="0" applyFont="1" applyFill="1" applyBorder="1" applyAlignment="1">
      <alignment horizontal="center" vertical="center"/>
    </xf>
    <xf numFmtId="0" fontId="35" fillId="7" borderId="188" xfId="0" applyFont="1" applyFill="1" applyBorder="1" applyAlignment="1">
      <alignment horizontal="center" vertical="center"/>
    </xf>
    <xf numFmtId="0" fontId="35" fillId="7" borderId="178" xfId="0" applyFont="1" applyFill="1" applyBorder="1" applyAlignment="1">
      <alignment horizontal="center" vertical="center"/>
    </xf>
    <xf numFmtId="0" fontId="35" fillId="7" borderId="189" xfId="0" applyFont="1" applyFill="1" applyBorder="1" applyAlignment="1">
      <alignment horizontal="center" vertical="center"/>
    </xf>
    <xf numFmtId="175" fontId="191" fillId="2" borderId="154" xfId="0" applyNumberFormat="1" applyFont="1" applyFill="1" applyBorder="1" applyAlignment="1">
      <alignment horizontal="center" vertical="center"/>
    </xf>
    <xf numFmtId="175" fontId="191" fillId="2" borderId="155" xfId="0" applyNumberFormat="1" applyFont="1" applyFill="1" applyBorder="1" applyAlignment="1">
      <alignment horizontal="center" vertical="center"/>
    </xf>
    <xf numFmtId="175" fontId="196" fillId="28" borderId="157" xfId="0" applyNumberFormat="1" applyFont="1" applyFill="1" applyBorder="1" applyAlignment="1">
      <alignment horizontal="center" vertical="center"/>
    </xf>
    <xf numFmtId="175" fontId="196" fillId="28" borderId="158" xfId="0" applyNumberFormat="1" applyFont="1" applyFill="1" applyBorder="1" applyAlignment="1">
      <alignment horizontal="center" vertical="center"/>
    </xf>
    <xf numFmtId="0" fontId="164" fillId="25" borderId="150" xfId="0" applyFont="1" applyFill="1" applyBorder="1" applyAlignment="1">
      <alignment horizontal="center" vertical="center"/>
    </xf>
    <xf numFmtId="0" fontId="164" fillId="25" borderId="151" xfId="0" applyFont="1" applyFill="1" applyBorder="1" applyAlignment="1">
      <alignment horizontal="center" vertical="center"/>
    </xf>
    <xf numFmtId="0" fontId="164" fillId="25" borderId="152" xfId="0" applyFont="1" applyFill="1" applyBorder="1" applyAlignment="1">
      <alignment horizontal="center" vertical="center"/>
    </xf>
    <xf numFmtId="0" fontId="223" fillId="3" borderId="153" xfId="0" applyFont="1" applyFill="1" applyBorder="1" applyAlignment="1">
      <alignment horizontal="center" vertical="center"/>
    </xf>
    <xf numFmtId="0" fontId="223" fillId="3" borderId="154" xfId="0" applyFont="1" applyFill="1" applyBorder="1" applyAlignment="1">
      <alignment horizontal="center" vertical="center"/>
    </xf>
    <xf numFmtId="0" fontId="223" fillId="3" borderId="155" xfId="0" applyFont="1" applyFill="1" applyBorder="1" applyAlignment="1">
      <alignment horizontal="center" vertical="center"/>
    </xf>
    <xf numFmtId="0" fontId="61" fillId="7" borderId="153" xfId="0" applyFont="1" applyFill="1" applyBorder="1" applyAlignment="1">
      <alignment horizontal="center" vertical="center"/>
    </xf>
    <xf numFmtId="0" fontId="61" fillId="7" borderId="154" xfId="0" applyFont="1" applyFill="1" applyBorder="1" applyAlignment="1">
      <alignment horizontal="center" vertical="center"/>
    </xf>
    <xf numFmtId="0" fontId="38" fillId="7" borderId="153" xfId="0" applyFont="1" applyFill="1" applyBorder="1" applyAlignment="1">
      <alignment horizontal="center" vertical="center"/>
    </xf>
    <xf numFmtId="0" fontId="38" fillId="7" borderId="154" xfId="0" applyFont="1" applyFill="1" applyBorder="1" applyAlignment="1">
      <alignment horizontal="center" vertical="center"/>
    </xf>
    <xf numFmtId="0" fontId="61" fillId="0" borderId="154" xfId="0" quotePrefix="1" applyFont="1" applyBorder="1" applyAlignment="1">
      <alignment horizontal="center" vertical="center"/>
    </xf>
    <xf numFmtId="0" fontId="190" fillId="0" borderId="154" xfId="0" quotePrefix="1" applyFont="1" applyBorder="1" applyAlignment="1">
      <alignment horizontal="center" vertical="center"/>
    </xf>
    <xf numFmtId="0" fontId="61" fillId="0" borderId="154" xfId="0" applyFont="1" applyBorder="1" applyAlignment="1">
      <alignment horizontal="center" vertical="center"/>
    </xf>
    <xf numFmtId="0" fontId="61" fillId="0" borderId="155" xfId="0" applyFont="1" applyBorder="1" applyAlignment="1">
      <alignment horizontal="center" vertical="center"/>
    </xf>
    <xf numFmtId="2" fontId="190" fillId="0" borderId="154" xfId="0" quotePrefix="1" applyNumberFormat="1" applyFont="1" applyBorder="1" applyAlignment="1">
      <alignment horizontal="center" vertical="center"/>
    </xf>
    <xf numFmtId="0" fontId="190" fillId="0" borderId="154" xfId="0" applyFont="1" applyBorder="1" applyAlignment="1">
      <alignment horizontal="center" vertical="center"/>
    </xf>
    <xf numFmtId="0" fontId="190" fillId="0" borderId="155" xfId="0" applyFont="1" applyBorder="1" applyAlignment="1">
      <alignment horizontal="center" vertical="center"/>
    </xf>
    <xf numFmtId="49" fontId="61" fillId="0" borderId="154" xfId="0" quotePrefix="1" applyNumberFormat="1" applyFont="1" applyBorder="1" applyAlignment="1">
      <alignment horizontal="center" vertical="center"/>
    </xf>
    <xf numFmtId="49" fontId="35" fillId="7" borderId="154" xfId="0" quotePrefix="1" applyNumberFormat="1" applyFont="1" applyFill="1" applyBorder="1" applyAlignment="1">
      <alignment horizontal="center" vertical="center"/>
    </xf>
    <xf numFmtId="0" fontId="35" fillId="7" borderId="154" xfId="0" quotePrefix="1" applyFont="1" applyFill="1" applyBorder="1" applyAlignment="1">
      <alignment horizontal="center" vertical="center"/>
    </xf>
    <xf numFmtId="0" fontId="35" fillId="7" borderId="155" xfId="0" quotePrefix="1" applyFont="1" applyFill="1" applyBorder="1" applyAlignment="1">
      <alignment horizontal="center" vertical="center"/>
    </xf>
    <xf numFmtId="3" fontId="62" fillId="29" borderId="154" xfId="0" applyNumberFormat="1" applyFont="1" applyFill="1" applyBorder="1" applyAlignment="1">
      <alignment horizontal="center" vertical="center"/>
    </xf>
    <xf numFmtId="0" fontId="8" fillId="29" borderId="175" xfId="0" applyFont="1" applyFill="1" applyBorder="1" applyAlignment="1">
      <alignment horizontal="center" vertical="center"/>
    </xf>
    <xf numFmtId="0" fontId="8" fillId="29" borderId="176" xfId="0" applyFont="1" applyFill="1" applyBorder="1" applyAlignment="1">
      <alignment horizontal="center" vertical="center"/>
    </xf>
    <xf numFmtId="0" fontId="8" fillId="29" borderId="177" xfId="0" applyFont="1" applyFill="1" applyBorder="1" applyAlignment="1">
      <alignment horizontal="center" vertical="center"/>
    </xf>
    <xf numFmtId="167" fontId="35" fillId="7" borderId="154" xfId="0" applyNumberFormat="1" applyFont="1" applyFill="1" applyBorder="1" applyAlignment="1">
      <alignment horizontal="center" vertical="center"/>
    </xf>
    <xf numFmtId="0" fontId="35" fillId="0" borderId="153" xfId="0" applyFont="1" applyBorder="1" applyAlignment="1">
      <alignment horizontal="center" vertical="center"/>
    </xf>
    <xf numFmtId="0" fontId="35" fillId="0" borderId="154" xfId="0" applyFont="1" applyBorder="1" applyAlignment="1">
      <alignment horizontal="center" vertical="center"/>
    </xf>
    <xf numFmtId="0" fontId="35" fillId="0" borderId="155" xfId="0" applyFont="1" applyBorder="1" applyAlignment="1">
      <alignment horizontal="center" vertical="center"/>
    </xf>
    <xf numFmtId="0" fontId="81" fillId="3" borderId="153" xfId="0" applyFont="1" applyFill="1" applyBorder="1" applyAlignment="1">
      <alignment horizontal="center" vertical="center"/>
    </xf>
    <xf numFmtId="0" fontId="81" fillId="3" borderId="154" xfId="0" applyFont="1" applyFill="1" applyBorder="1" applyAlignment="1">
      <alignment horizontal="center" vertical="center"/>
    </xf>
    <xf numFmtId="0" fontId="35" fillId="0" borderId="153" xfId="0" applyFont="1" applyBorder="1" applyAlignment="1">
      <alignment horizontal="center"/>
    </xf>
    <xf numFmtId="0" fontId="35" fillId="0" borderId="154" xfId="0" applyFont="1" applyBorder="1" applyAlignment="1">
      <alignment horizontal="center"/>
    </xf>
    <xf numFmtId="0" fontId="35" fillId="0" borderId="155" xfId="0" applyFont="1" applyBorder="1" applyAlignment="1">
      <alignment horizontal="center"/>
    </xf>
    <xf numFmtId="0" fontId="38" fillId="7" borderId="180" xfId="0" applyFont="1" applyFill="1" applyBorder="1" applyAlignment="1">
      <alignment horizontal="center" vertical="center"/>
    </xf>
    <xf numFmtId="0" fontId="38" fillId="7" borderId="197" xfId="0" applyFont="1" applyFill="1" applyBorder="1" applyAlignment="1">
      <alignment horizontal="center" vertical="center"/>
    </xf>
    <xf numFmtId="0" fontId="8" fillId="7" borderId="176" xfId="0" applyFont="1" applyFill="1" applyBorder="1" applyAlignment="1">
      <alignment horizontal="center" vertical="center"/>
    </xf>
    <xf numFmtId="0" fontId="8" fillId="7" borderId="177" xfId="0" applyFont="1" applyFill="1" applyBorder="1" applyAlignment="1">
      <alignment horizontal="center" vertical="center"/>
    </xf>
    <xf numFmtId="0" fontId="38" fillId="7" borderId="177" xfId="0" applyFont="1" applyFill="1" applyBorder="1" applyAlignment="1">
      <alignment horizontal="center" vertical="center"/>
    </xf>
    <xf numFmtId="0" fontId="38" fillId="7" borderId="175" xfId="0" applyFont="1" applyFill="1" applyBorder="1" applyAlignment="1">
      <alignment horizontal="center" vertical="center"/>
    </xf>
    <xf numFmtId="0" fontId="38" fillId="7" borderId="176" xfId="0" applyFont="1" applyFill="1" applyBorder="1" applyAlignment="1">
      <alignment horizontal="center" vertical="center"/>
    </xf>
    <xf numFmtId="0" fontId="38" fillId="7" borderId="175" xfId="0" applyFont="1" applyFill="1" applyBorder="1" applyAlignment="1">
      <alignment horizontal="center" vertical="center" wrapText="1"/>
    </xf>
    <xf numFmtId="0" fontId="38" fillId="7" borderId="176" xfId="0" applyFont="1" applyFill="1" applyBorder="1" applyAlignment="1">
      <alignment horizontal="center" vertical="center" wrapText="1"/>
    </xf>
    <xf numFmtId="0" fontId="38" fillId="7" borderId="177" xfId="0" applyFont="1" applyFill="1" applyBorder="1" applyAlignment="1">
      <alignment horizontal="center" vertical="center" wrapText="1"/>
    </xf>
    <xf numFmtId="0" fontId="61" fillId="3" borderId="154" xfId="0" applyFont="1" applyFill="1" applyBorder="1" applyAlignment="1">
      <alignment horizontal="center" vertical="center"/>
    </xf>
    <xf numFmtId="0" fontId="61" fillId="3" borderId="155" xfId="0" applyFont="1" applyFill="1" applyBorder="1" applyAlignment="1">
      <alignment horizontal="center" vertical="center"/>
    </xf>
    <xf numFmtId="1" fontId="35" fillId="7" borderId="154" xfId="0" applyNumberFormat="1" applyFont="1" applyFill="1" applyBorder="1" applyAlignment="1">
      <alignment horizontal="center" vertical="center"/>
    </xf>
    <xf numFmtId="1" fontId="35" fillId="7" borderId="155" xfId="0" applyNumberFormat="1" applyFont="1" applyFill="1" applyBorder="1" applyAlignment="1">
      <alignment horizontal="center" vertical="center"/>
    </xf>
    <xf numFmtId="49" fontId="35" fillId="7" borderId="154" xfId="0" applyNumberFormat="1" applyFont="1" applyFill="1" applyBorder="1" applyAlignment="1">
      <alignment horizontal="center" vertical="center"/>
    </xf>
    <xf numFmtId="49" fontId="35" fillId="7" borderId="155" xfId="0" applyNumberFormat="1" applyFont="1" applyFill="1" applyBorder="1" applyAlignment="1">
      <alignment horizontal="center" vertical="center"/>
    </xf>
    <xf numFmtId="0" fontId="172" fillId="7" borderId="175" xfId="0" applyFont="1" applyFill="1" applyBorder="1" applyAlignment="1">
      <alignment horizontal="center" vertical="center"/>
    </xf>
    <xf numFmtId="0" fontId="172" fillId="7" borderId="176" xfId="0" applyFont="1" applyFill="1" applyBorder="1" applyAlignment="1">
      <alignment horizontal="center" vertical="center"/>
    </xf>
    <xf numFmtId="0" fontId="172" fillId="7" borderId="181" xfId="0" applyFont="1" applyFill="1" applyBorder="1" applyAlignment="1">
      <alignment horizontal="center" vertical="center"/>
    </xf>
    <xf numFmtId="0" fontId="172" fillId="7" borderId="180" xfId="0" applyFont="1" applyFill="1" applyBorder="1" applyAlignment="1">
      <alignment horizontal="center" vertical="center"/>
    </xf>
    <xf numFmtId="0" fontId="172" fillId="7" borderId="177" xfId="0" applyFont="1" applyFill="1" applyBorder="1" applyAlignment="1">
      <alignment horizontal="center" vertical="center"/>
    </xf>
    <xf numFmtId="3" fontId="249" fillId="6" borderId="154" xfId="0" applyNumberFormat="1" applyFont="1" applyFill="1" applyBorder="1" applyAlignment="1">
      <alignment horizontal="center" vertical="center" wrapText="1"/>
    </xf>
    <xf numFmtId="3" fontId="249" fillId="6" borderId="155" xfId="0" applyNumberFormat="1" applyFont="1" applyFill="1" applyBorder="1" applyAlignment="1">
      <alignment horizontal="center" vertical="center" wrapText="1"/>
    </xf>
    <xf numFmtId="0" fontId="248" fillId="6" borderId="154" xfId="0" applyFont="1" applyFill="1" applyBorder="1" applyAlignment="1">
      <alignment horizontal="center" vertical="center" wrapText="1"/>
    </xf>
    <xf numFmtId="3" fontId="111" fillId="2" borderId="154" xfId="0" applyNumberFormat="1" applyFont="1" applyFill="1" applyBorder="1" applyAlignment="1" applyProtection="1">
      <alignment horizontal="center" vertical="center"/>
      <protection locked="0"/>
    </xf>
    <xf numFmtId="0" fontId="76" fillId="2" borderId="175" xfId="0" applyFont="1" applyFill="1" applyBorder="1" applyAlignment="1" applyProtection="1">
      <alignment horizontal="center" vertical="center" wrapText="1"/>
      <protection locked="0"/>
    </xf>
    <xf numFmtId="0" fontId="76" fillId="2" borderId="176" xfId="0" applyFont="1" applyFill="1" applyBorder="1" applyAlignment="1" applyProtection="1">
      <alignment horizontal="center" vertical="center" wrapText="1"/>
      <protection locked="0"/>
    </xf>
    <xf numFmtId="0" fontId="76" fillId="2" borderId="177" xfId="0" applyFont="1" applyFill="1" applyBorder="1" applyAlignment="1" applyProtection="1">
      <alignment horizontal="center" vertical="center" wrapText="1"/>
      <protection locked="0"/>
    </xf>
    <xf numFmtId="175" fontId="165" fillId="26" borderId="178" xfId="0" applyNumberFormat="1" applyFont="1" applyFill="1" applyBorder="1" applyAlignment="1">
      <alignment horizontal="center" vertical="center"/>
    </xf>
    <xf numFmtId="175" fontId="165" fillId="26" borderId="189" xfId="0" applyNumberFormat="1" applyFont="1" applyFill="1" applyBorder="1" applyAlignment="1">
      <alignment horizontal="center" vertical="center"/>
    </xf>
    <xf numFmtId="0" fontId="158" fillId="0" borderId="153" xfId="0" applyFont="1" applyBorder="1" applyAlignment="1">
      <alignment horizontal="center" vertical="center" textRotation="90"/>
    </xf>
    <xf numFmtId="0" fontId="158" fillId="0" borderId="154" xfId="0" applyFont="1" applyBorder="1" applyAlignment="1">
      <alignment horizontal="center" vertical="center" textRotation="90"/>
    </xf>
    <xf numFmtId="0" fontId="158" fillId="0" borderId="155" xfId="0" applyFont="1" applyBorder="1" applyAlignment="1">
      <alignment horizontal="center" vertical="center" textRotation="90"/>
    </xf>
    <xf numFmtId="0" fontId="35" fillId="7" borderId="153" xfId="0" applyFont="1" applyFill="1" applyBorder="1" applyAlignment="1">
      <alignment horizontal="center" vertical="center"/>
    </xf>
    <xf numFmtId="0" fontId="167" fillId="0" borderId="153" xfId="0" applyFont="1" applyBorder="1" applyAlignment="1">
      <alignment horizontal="center" vertical="center"/>
    </xf>
    <xf numFmtId="0" fontId="35" fillId="3" borderId="180" xfId="0" applyFont="1" applyFill="1" applyBorder="1" applyAlignment="1">
      <alignment horizontal="center" vertical="center"/>
    </xf>
    <xf numFmtId="0" fontId="38" fillId="0" borderId="23" xfId="0" applyFont="1" applyBorder="1" applyAlignment="1">
      <alignment horizontal="center" vertical="center"/>
    </xf>
    <xf numFmtId="0" fontId="38" fillId="0" borderId="28" xfId="0" applyFont="1" applyBorder="1" applyAlignment="1">
      <alignment horizontal="center" vertical="center"/>
    </xf>
    <xf numFmtId="0" fontId="38" fillId="0" borderId="211" xfId="0" applyFont="1" applyBorder="1" applyAlignment="1">
      <alignment horizontal="center" vertical="center"/>
    </xf>
    <xf numFmtId="0" fontId="38" fillId="0" borderId="2" xfId="0" applyFont="1" applyBorder="1" applyAlignment="1">
      <alignment horizontal="center" vertical="center"/>
    </xf>
    <xf numFmtId="0" fontId="38" fillId="0" borderId="3" xfId="0" applyFont="1" applyBorder="1" applyAlignment="1">
      <alignment horizontal="center" vertical="center"/>
    </xf>
    <xf numFmtId="0" fontId="38" fillId="0" borderId="4" xfId="0" applyFont="1" applyBorder="1" applyAlignment="1">
      <alignment horizontal="center" vertical="center"/>
    </xf>
    <xf numFmtId="0" fontId="35" fillId="3" borderId="153" xfId="0" applyFont="1" applyFill="1" applyBorder="1" applyAlignment="1">
      <alignment horizontal="center" vertical="center"/>
    </xf>
    <xf numFmtId="0" fontId="35" fillId="3" borderId="156" xfId="0" applyFont="1" applyFill="1" applyBorder="1" applyAlignment="1">
      <alignment horizontal="center" vertical="center"/>
    </xf>
    <xf numFmtId="0" fontId="38" fillId="0" borderId="30" xfId="0" applyFont="1" applyBorder="1" applyAlignment="1">
      <alignment horizontal="center" vertical="center"/>
    </xf>
    <xf numFmtId="0" fontId="38" fillId="0" borderId="24" xfId="0" applyFont="1" applyBorder="1" applyAlignment="1">
      <alignment horizontal="center" vertical="center"/>
    </xf>
    <xf numFmtId="0" fontId="38" fillId="0" borderId="32" xfId="0" applyFont="1" applyBorder="1" applyAlignment="1">
      <alignment horizontal="center" vertical="center"/>
    </xf>
    <xf numFmtId="0" fontId="38" fillId="0" borderId="29" xfId="0" applyFont="1" applyBorder="1" applyAlignment="1">
      <alignment horizontal="center" vertical="center"/>
    </xf>
    <xf numFmtId="0" fontId="38" fillId="0" borderId="30" xfId="0" applyFont="1" applyBorder="1" applyAlignment="1">
      <alignment horizontal="center" vertical="center" wrapText="1"/>
    </xf>
    <xf numFmtId="0" fontId="38" fillId="0" borderId="24" xfId="0" applyFont="1" applyBorder="1" applyAlignment="1">
      <alignment horizontal="center" vertical="center" wrapText="1"/>
    </xf>
    <xf numFmtId="0" fontId="38" fillId="0" borderId="32" xfId="0" applyFont="1" applyBorder="1" applyAlignment="1">
      <alignment horizontal="center" vertical="center" wrapText="1"/>
    </xf>
    <xf numFmtId="0" fontId="38" fillId="0" borderId="28" xfId="0" applyFont="1" applyBorder="1" applyAlignment="1">
      <alignment horizontal="center" vertical="center" wrapText="1"/>
    </xf>
    <xf numFmtId="0" fontId="38" fillId="0" borderId="29" xfId="0" applyFont="1" applyBorder="1" applyAlignment="1">
      <alignment horizontal="center" vertical="center" wrapText="1"/>
    </xf>
    <xf numFmtId="0" fontId="189" fillId="28" borderId="185" xfId="0" applyFont="1" applyFill="1" applyBorder="1" applyAlignment="1">
      <alignment horizontal="center" vertical="center" textRotation="90"/>
    </xf>
    <xf numFmtId="0" fontId="189" fillId="28" borderId="179" xfId="0" applyFont="1" applyFill="1" applyBorder="1" applyAlignment="1">
      <alignment horizontal="center" vertical="center" textRotation="90"/>
    </xf>
    <xf numFmtId="0" fontId="189" fillId="28" borderId="184" xfId="0" applyFont="1" applyFill="1" applyBorder="1" applyAlignment="1">
      <alignment horizontal="center" vertical="center" textRotation="90"/>
    </xf>
    <xf numFmtId="0" fontId="93" fillId="28" borderId="185" xfId="0" applyFont="1" applyFill="1" applyBorder="1" applyAlignment="1">
      <alignment horizontal="center" vertical="center" textRotation="90"/>
    </xf>
    <xf numFmtId="0" fontId="93" fillId="28" borderId="179" xfId="0" applyFont="1" applyFill="1" applyBorder="1" applyAlignment="1">
      <alignment horizontal="center" vertical="center" textRotation="90"/>
    </xf>
    <xf numFmtId="0" fontId="93" fillId="28" borderId="171" xfId="0" applyFont="1" applyFill="1" applyBorder="1" applyAlignment="1">
      <alignment horizontal="center" vertical="center" textRotation="90"/>
    </xf>
    <xf numFmtId="0" fontId="242" fillId="0" borderId="0" xfId="0" applyFont="1" applyAlignment="1">
      <alignment horizontal="center" vertical="center" readingOrder="2"/>
    </xf>
    <xf numFmtId="49" fontId="238" fillId="0" borderId="0" xfId="0" applyNumberFormat="1" applyFont="1" applyAlignment="1">
      <alignment horizontal="center" vertical="center" readingOrder="2"/>
    </xf>
    <xf numFmtId="0" fontId="239" fillId="0" borderId="0" xfId="0" applyFont="1" applyAlignment="1">
      <alignment horizontal="center" vertical="center" readingOrder="2"/>
    </xf>
    <xf numFmtId="0" fontId="236" fillId="3" borderId="2" xfId="0" applyFont="1" applyFill="1" applyBorder="1" applyAlignment="1">
      <alignment horizontal="center" vertical="center" wrapText="1" readingOrder="2"/>
    </xf>
    <xf numFmtId="0" fontId="236" fillId="3" borderId="4" xfId="0" applyFont="1" applyFill="1" applyBorder="1" applyAlignment="1">
      <alignment horizontal="center" vertical="center" wrapText="1" readingOrder="2"/>
    </xf>
    <xf numFmtId="0" fontId="235" fillId="3" borderId="3" xfId="0" applyFont="1" applyFill="1" applyBorder="1" applyAlignment="1">
      <alignment horizontal="center" vertical="center" wrapText="1" readingOrder="2"/>
    </xf>
    <xf numFmtId="0" fontId="235" fillId="3" borderId="4" xfId="0" applyFont="1" applyFill="1" applyBorder="1" applyAlignment="1">
      <alignment horizontal="center" vertical="center" wrapText="1" readingOrder="2"/>
    </xf>
    <xf numFmtId="0" fontId="235" fillId="3" borderId="2" xfId="0" applyFont="1" applyFill="1" applyBorder="1" applyAlignment="1">
      <alignment horizontal="center" vertical="center" wrapText="1" readingOrder="2"/>
    </xf>
    <xf numFmtId="0" fontId="239" fillId="7" borderId="0" xfId="0" applyFont="1" applyFill="1" applyAlignment="1">
      <alignment horizontal="right" vertical="center" wrapText="1" readingOrder="2"/>
    </xf>
    <xf numFmtId="0" fontId="39" fillId="7" borderId="0" xfId="0" applyFont="1" applyFill="1" applyAlignment="1">
      <alignment horizontal="right"/>
    </xf>
    <xf numFmtId="0" fontId="241" fillId="7" borderId="0" xfId="0" applyFont="1" applyFill="1" applyAlignment="1">
      <alignment horizontal="right" vertical="center" wrapText="1" readingOrder="2"/>
    </xf>
    <xf numFmtId="0" fontId="241" fillId="7" borderId="0" xfId="0" applyFont="1" applyFill="1" applyAlignment="1">
      <alignment horizontal="right" vertical="center" readingOrder="2"/>
    </xf>
    <xf numFmtId="0" fontId="235" fillId="3" borderId="1" xfId="0" applyFont="1" applyFill="1" applyBorder="1" applyAlignment="1">
      <alignment horizontal="center" vertical="center" wrapText="1" readingOrder="2"/>
    </xf>
    <xf numFmtId="0" fontId="234" fillId="0" borderId="0" xfId="0" applyFont="1" applyAlignment="1">
      <alignment horizontal="center" vertical="center" readingOrder="2"/>
    </xf>
    <xf numFmtId="166" fontId="236" fillId="3" borderId="1" xfId="0" applyNumberFormat="1" applyFont="1" applyFill="1" applyBorder="1" applyAlignment="1">
      <alignment horizontal="center" vertical="center" wrapText="1" readingOrder="2"/>
    </xf>
    <xf numFmtId="166" fontId="235" fillId="3" borderId="1" xfId="0" applyNumberFormat="1" applyFont="1" applyFill="1" applyBorder="1" applyAlignment="1">
      <alignment horizontal="center" vertical="center" wrapText="1" readingOrder="2"/>
    </xf>
    <xf numFmtId="0" fontId="107" fillId="14" borderId="2" xfId="0" applyFont="1" applyFill="1" applyBorder="1" applyAlignment="1">
      <alignment horizontal="center" vertical="center" readingOrder="2"/>
    </xf>
    <xf numFmtId="0" fontId="107" fillId="14" borderId="3" xfId="0" applyFont="1" applyFill="1" applyBorder="1" applyAlignment="1">
      <alignment horizontal="center" vertical="center" readingOrder="2"/>
    </xf>
    <xf numFmtId="0" fontId="107" fillId="14" borderId="4" xfId="0" applyFont="1" applyFill="1" applyBorder="1" applyAlignment="1">
      <alignment horizontal="center" vertical="center" readingOrder="2"/>
    </xf>
    <xf numFmtId="0" fontId="37" fillId="14" borderId="2" xfId="0" applyFont="1" applyFill="1" applyBorder="1" applyAlignment="1">
      <alignment horizontal="center" vertical="center" readingOrder="2"/>
    </xf>
    <xf numFmtId="0" fontId="37" fillId="14" borderId="3" xfId="0" applyFont="1" applyFill="1" applyBorder="1" applyAlignment="1">
      <alignment horizontal="center" vertical="center" readingOrder="2"/>
    </xf>
    <xf numFmtId="0" fontId="37" fillId="14" borderId="4" xfId="0" applyFont="1" applyFill="1" applyBorder="1" applyAlignment="1">
      <alignment horizontal="center" vertical="center" readingOrder="2"/>
    </xf>
    <xf numFmtId="0" fontId="78" fillId="18" borderId="2" xfId="0" applyFont="1" applyFill="1" applyBorder="1" applyAlignment="1">
      <alignment horizontal="center" vertical="center" readingOrder="2"/>
    </xf>
    <xf numFmtId="0" fontId="78" fillId="18" borderId="3" xfId="0" applyFont="1" applyFill="1" applyBorder="1" applyAlignment="1">
      <alignment horizontal="center" vertical="center" readingOrder="2"/>
    </xf>
    <xf numFmtId="0" fontId="78" fillId="18" borderId="4" xfId="0" applyFont="1" applyFill="1" applyBorder="1" applyAlignment="1">
      <alignment horizontal="center" vertical="center" readingOrder="2"/>
    </xf>
    <xf numFmtId="0" fontId="54" fillId="0" borderId="1" xfId="0" applyFont="1" applyBorder="1" applyAlignment="1">
      <alignment horizontal="center" readingOrder="2"/>
    </xf>
    <xf numFmtId="0" fontId="54" fillId="0" borderId="0" xfId="0" applyFont="1" applyAlignment="1">
      <alignment horizontal="center" readingOrder="2"/>
    </xf>
    <xf numFmtId="0" fontId="54" fillId="11" borderId="1" xfId="0" applyFont="1" applyFill="1" applyBorder="1" applyAlignment="1">
      <alignment horizontal="center" readingOrder="2"/>
    </xf>
    <xf numFmtId="0" fontId="30" fillId="0" borderId="1" xfId="0" applyFont="1" applyBorder="1" applyAlignment="1">
      <alignment horizontal="center" readingOrder="2"/>
    </xf>
    <xf numFmtId="0" fontId="107" fillId="3" borderId="1" xfId="0" applyFont="1" applyFill="1" applyBorder="1" applyAlignment="1">
      <alignment horizontal="center" vertical="center" readingOrder="2"/>
    </xf>
    <xf numFmtId="0" fontId="37" fillId="3" borderId="2" xfId="0" applyFont="1" applyFill="1" applyBorder="1" applyAlignment="1">
      <alignment horizontal="center" vertical="center" readingOrder="2"/>
    </xf>
    <xf numFmtId="0" fontId="37" fillId="3" borderId="3" xfId="0" applyFont="1" applyFill="1" applyBorder="1" applyAlignment="1">
      <alignment horizontal="center" vertical="center" readingOrder="2"/>
    </xf>
    <xf numFmtId="0" fontId="37" fillId="3" borderId="4" xfId="0" applyFont="1" applyFill="1" applyBorder="1" applyAlignment="1">
      <alignment horizontal="center" vertical="center" readingOrder="2"/>
    </xf>
    <xf numFmtId="0" fontId="101" fillId="3" borderId="2" xfId="0" applyFont="1" applyFill="1" applyBorder="1" applyAlignment="1">
      <alignment horizontal="center" vertical="center" readingOrder="2"/>
    </xf>
    <xf numFmtId="0" fontId="101" fillId="3" borderId="3" xfId="0" applyFont="1" applyFill="1" applyBorder="1" applyAlignment="1">
      <alignment horizontal="center" vertical="center" readingOrder="2"/>
    </xf>
    <xf numFmtId="0" fontId="101" fillId="3" borderId="4" xfId="0" applyFont="1" applyFill="1" applyBorder="1" applyAlignment="1">
      <alignment horizontal="center" vertical="center" readingOrder="2"/>
    </xf>
    <xf numFmtId="0" fontId="107" fillId="14" borderId="1" xfId="0" applyFont="1" applyFill="1" applyBorder="1" applyAlignment="1">
      <alignment horizontal="center" vertical="center" readingOrder="2"/>
    </xf>
    <xf numFmtId="0" fontId="101" fillId="14" borderId="2" xfId="0" applyFont="1" applyFill="1" applyBorder="1" applyAlignment="1">
      <alignment horizontal="center" vertical="center" readingOrder="2"/>
    </xf>
    <xf numFmtId="0" fontId="101" fillId="14" borderId="3" xfId="0" applyFont="1" applyFill="1" applyBorder="1" applyAlignment="1">
      <alignment horizontal="center" vertical="center" readingOrder="2"/>
    </xf>
    <xf numFmtId="0" fontId="101" fillId="14" borderId="4" xfId="0" applyFont="1" applyFill="1" applyBorder="1" applyAlignment="1">
      <alignment horizontal="center" vertical="center" readingOrder="2"/>
    </xf>
    <xf numFmtId="0" fontId="107" fillId="14" borderId="30" xfId="0" applyFont="1" applyFill="1" applyBorder="1" applyAlignment="1">
      <alignment horizontal="center" vertical="center" readingOrder="2"/>
    </xf>
    <xf numFmtId="0" fontId="107" fillId="14" borderId="23" xfId="0" applyFont="1" applyFill="1" applyBorder="1" applyAlignment="1">
      <alignment horizontal="center" vertical="center" readingOrder="2"/>
    </xf>
    <xf numFmtId="0" fontId="107" fillId="14" borderId="24" xfId="0" applyFont="1" applyFill="1" applyBorder="1" applyAlignment="1">
      <alignment horizontal="center" vertical="center" readingOrder="2"/>
    </xf>
    <xf numFmtId="0" fontId="107" fillId="14" borderId="32" xfId="0" applyFont="1" applyFill="1" applyBorder="1" applyAlignment="1">
      <alignment horizontal="center" vertical="center" readingOrder="2"/>
    </xf>
    <xf numFmtId="0" fontId="107" fillId="14" borderId="28" xfId="0" applyFont="1" applyFill="1" applyBorder="1" applyAlignment="1">
      <alignment horizontal="center" vertical="center" readingOrder="2"/>
    </xf>
    <xf numFmtId="0" fontId="107" fillId="14" borderId="29" xfId="0" applyFont="1" applyFill="1" applyBorder="1" applyAlignment="1">
      <alignment horizontal="center" vertical="center" readingOrder="2"/>
    </xf>
    <xf numFmtId="0" fontId="101" fillId="14" borderId="30" xfId="0" applyFont="1" applyFill="1" applyBorder="1" applyAlignment="1">
      <alignment horizontal="center" vertical="center" readingOrder="2"/>
    </xf>
    <xf numFmtId="0" fontId="101" fillId="14" borderId="23" xfId="0" applyFont="1" applyFill="1" applyBorder="1" applyAlignment="1">
      <alignment horizontal="center" vertical="center" readingOrder="2"/>
    </xf>
    <xf numFmtId="0" fontId="101" fillId="14" borderId="24" xfId="0" applyFont="1" applyFill="1" applyBorder="1" applyAlignment="1">
      <alignment horizontal="center" vertical="center" readingOrder="2"/>
    </xf>
    <xf numFmtId="0" fontId="101" fillId="14" borderId="32" xfId="0" applyFont="1" applyFill="1" applyBorder="1" applyAlignment="1">
      <alignment horizontal="center" vertical="center" readingOrder="2"/>
    </xf>
    <xf numFmtId="0" fontId="101" fillId="14" borderId="28" xfId="0" applyFont="1" applyFill="1" applyBorder="1" applyAlignment="1">
      <alignment horizontal="center" vertical="center" readingOrder="2"/>
    </xf>
    <xf numFmtId="0" fontId="101" fillId="14" borderId="29" xfId="0" applyFont="1" applyFill="1" applyBorder="1" applyAlignment="1">
      <alignment horizontal="center" vertical="center" readingOrder="2"/>
    </xf>
    <xf numFmtId="0" fontId="101" fillId="7" borderId="2" xfId="0" applyFont="1" applyFill="1" applyBorder="1" applyAlignment="1">
      <alignment horizontal="center" vertical="center" readingOrder="2"/>
    </xf>
    <xf numFmtId="0" fontId="101" fillId="7" borderId="3" xfId="0" applyFont="1" applyFill="1" applyBorder="1" applyAlignment="1">
      <alignment horizontal="center" vertical="center" readingOrder="2"/>
    </xf>
    <xf numFmtId="0" fontId="101" fillId="7" borderId="4" xfId="0" applyFont="1" applyFill="1" applyBorder="1" applyAlignment="1">
      <alignment horizontal="center" vertical="center" readingOrder="2"/>
    </xf>
    <xf numFmtId="0" fontId="110" fillId="14" borderId="1" xfId="0" applyFont="1" applyFill="1" applyBorder="1" applyAlignment="1">
      <alignment horizontal="center" vertical="center" readingOrder="2"/>
    </xf>
    <xf numFmtId="0" fontId="77" fillId="3" borderId="1" xfId="0" applyFont="1" applyFill="1" applyBorder="1" applyAlignment="1">
      <alignment horizontal="center" vertical="center" readingOrder="2"/>
    </xf>
    <xf numFmtId="0" fontId="78" fillId="14" borderId="1" xfId="0" applyFont="1" applyFill="1" applyBorder="1" applyAlignment="1">
      <alignment horizontal="center" vertical="center" readingOrder="2"/>
    </xf>
    <xf numFmtId="0" fontId="107" fillId="18" borderId="1" xfId="0" applyFont="1" applyFill="1" applyBorder="1" applyAlignment="1">
      <alignment horizontal="center" vertical="center" readingOrder="2"/>
    </xf>
    <xf numFmtId="0" fontId="37" fillId="18" borderId="1" xfId="0" applyFont="1" applyFill="1" applyBorder="1" applyAlignment="1">
      <alignment horizontal="center" vertical="center" readingOrder="2"/>
    </xf>
    <xf numFmtId="0" fontId="78" fillId="18" borderId="1" xfId="0" applyFont="1" applyFill="1" applyBorder="1" applyAlignment="1">
      <alignment horizontal="center" vertical="center" readingOrder="2"/>
    </xf>
    <xf numFmtId="3" fontId="62" fillId="18" borderId="1" xfId="0" applyNumberFormat="1" applyFont="1" applyFill="1" applyBorder="1" applyAlignment="1">
      <alignment horizontal="center" vertical="center" readingOrder="2"/>
    </xf>
    <xf numFmtId="0" fontId="108" fillId="19" borderId="2" xfId="0" applyFont="1" applyFill="1" applyBorder="1" applyAlignment="1">
      <alignment horizontal="center" vertical="center"/>
    </xf>
    <xf numFmtId="0" fontId="108" fillId="19" borderId="3" xfId="0" applyFont="1" applyFill="1" applyBorder="1" applyAlignment="1">
      <alignment horizontal="center" vertical="center"/>
    </xf>
    <xf numFmtId="0" fontId="108" fillId="19" borderId="4" xfId="0" applyFont="1" applyFill="1" applyBorder="1" applyAlignment="1">
      <alignment horizontal="center" vertical="center"/>
    </xf>
    <xf numFmtId="0" fontId="11" fillId="0" borderId="0" xfId="0" applyFont="1" applyAlignment="1">
      <alignment horizontal="center" vertical="center" readingOrder="2"/>
    </xf>
    <xf numFmtId="0" fontId="108" fillId="19" borderId="2" xfId="0" applyFont="1" applyFill="1" applyBorder="1" applyAlignment="1">
      <alignment horizontal="center" vertical="top"/>
    </xf>
    <xf numFmtId="0" fontId="108" fillId="19" borderId="3" xfId="0" applyFont="1" applyFill="1" applyBorder="1" applyAlignment="1">
      <alignment horizontal="center" vertical="top"/>
    </xf>
    <xf numFmtId="0" fontId="108" fillId="19" borderId="4" xfId="0" applyFont="1" applyFill="1" applyBorder="1" applyAlignment="1">
      <alignment horizontal="center" vertical="top"/>
    </xf>
    <xf numFmtId="0" fontId="78" fillId="13" borderId="2" xfId="0" applyFont="1" applyFill="1" applyBorder="1" applyAlignment="1">
      <alignment horizontal="center" vertical="center" readingOrder="2"/>
    </xf>
    <xf numFmtId="0" fontId="78" fillId="13" borderId="3" xfId="0" applyFont="1" applyFill="1" applyBorder="1" applyAlignment="1">
      <alignment horizontal="center" vertical="center" readingOrder="2"/>
    </xf>
    <xf numFmtId="0" fontId="78" fillId="13" borderId="4" xfId="0" applyFont="1" applyFill="1" applyBorder="1" applyAlignment="1">
      <alignment horizontal="center" vertical="center" readingOrder="2"/>
    </xf>
    <xf numFmtId="3" fontId="62" fillId="13" borderId="2" xfId="0" applyNumberFormat="1" applyFont="1" applyFill="1" applyBorder="1" applyAlignment="1">
      <alignment horizontal="center" vertical="center" readingOrder="2"/>
    </xf>
    <xf numFmtId="3" fontId="62" fillId="13" borderId="3" xfId="0" applyNumberFormat="1" applyFont="1" applyFill="1" applyBorder="1" applyAlignment="1">
      <alignment horizontal="center" vertical="center" readingOrder="2"/>
    </xf>
    <xf numFmtId="3" fontId="62" fillId="13" borderId="4" xfId="0" applyNumberFormat="1" applyFont="1" applyFill="1" applyBorder="1" applyAlignment="1">
      <alignment horizontal="center" vertical="center" readingOrder="2"/>
    </xf>
    <xf numFmtId="0" fontId="107" fillId="2" borderId="2" xfId="0" applyFont="1" applyFill="1" applyBorder="1" applyAlignment="1">
      <alignment horizontal="center" vertical="center" readingOrder="2"/>
    </xf>
    <xf numFmtId="0" fontId="107" fillId="2" borderId="3" xfId="0" applyFont="1" applyFill="1" applyBorder="1" applyAlignment="1">
      <alignment horizontal="center" vertical="center" readingOrder="2"/>
    </xf>
    <xf numFmtId="0" fontId="107" fillId="2" borderId="4" xfId="0" applyFont="1" applyFill="1" applyBorder="1" applyAlignment="1">
      <alignment horizontal="center" vertical="center" readingOrder="2"/>
    </xf>
    <xf numFmtId="0" fontId="78" fillId="2" borderId="2" xfId="0" applyFont="1" applyFill="1" applyBorder="1" applyAlignment="1">
      <alignment horizontal="center" vertical="center" readingOrder="2"/>
    </xf>
    <xf numFmtId="0" fontId="78" fillId="2" borderId="3" xfId="0" applyFont="1" applyFill="1" applyBorder="1" applyAlignment="1">
      <alignment horizontal="center" vertical="center" readingOrder="2"/>
    </xf>
    <xf numFmtId="0" fontId="78" fillId="2" borderId="4" xfId="0" applyFont="1" applyFill="1" applyBorder="1" applyAlignment="1">
      <alignment horizontal="center" vertical="center" readingOrder="2"/>
    </xf>
    <xf numFmtId="0" fontId="77" fillId="2" borderId="2" xfId="0" applyFont="1" applyFill="1" applyBorder="1" applyAlignment="1">
      <alignment horizontal="center" vertical="center" readingOrder="2"/>
    </xf>
    <xf numFmtId="0" fontId="77" fillId="2" borderId="3" xfId="0" applyFont="1" applyFill="1" applyBorder="1" applyAlignment="1">
      <alignment horizontal="center" vertical="center" readingOrder="2"/>
    </xf>
    <xf numFmtId="0" fontId="77" fillId="2" borderId="4" xfId="0" applyFont="1" applyFill="1" applyBorder="1" applyAlignment="1">
      <alignment horizontal="center" vertical="center" readingOrder="2"/>
    </xf>
    <xf numFmtId="0" fontId="104" fillId="19" borderId="2" xfId="0" applyFont="1" applyFill="1" applyBorder="1" applyAlignment="1">
      <alignment horizontal="center" vertical="center" readingOrder="2"/>
    </xf>
    <xf numFmtId="0" fontId="104" fillId="19" borderId="3" xfId="0" applyFont="1" applyFill="1" applyBorder="1" applyAlignment="1">
      <alignment horizontal="center" vertical="center" readingOrder="2"/>
    </xf>
    <xf numFmtId="0" fontId="104" fillId="19" borderId="4" xfId="0" applyFont="1" applyFill="1" applyBorder="1" applyAlignment="1">
      <alignment horizontal="center" vertical="center" readingOrder="2"/>
    </xf>
    <xf numFmtId="0" fontId="11" fillId="9" borderId="0" xfId="0" applyFont="1" applyFill="1" applyAlignment="1">
      <alignment horizontal="center" vertical="center" readingOrder="2"/>
    </xf>
    <xf numFmtId="3" fontId="28" fillId="18" borderId="32" xfId="0" applyNumberFormat="1" applyFont="1" applyFill="1" applyBorder="1" applyAlignment="1">
      <alignment horizontal="center" wrapText="1" readingOrder="2"/>
    </xf>
    <xf numFmtId="0" fontId="28" fillId="18" borderId="28" xfId="0" applyFont="1" applyFill="1" applyBorder="1" applyAlignment="1">
      <alignment horizontal="center" wrapText="1" readingOrder="2"/>
    </xf>
    <xf numFmtId="0" fontId="28" fillId="18" borderId="29" xfId="0" applyFont="1" applyFill="1" applyBorder="1" applyAlignment="1">
      <alignment horizontal="center" wrapText="1" readingOrder="2"/>
    </xf>
    <xf numFmtId="0" fontId="32" fillId="7" borderId="1" xfId="0" applyFont="1" applyFill="1" applyBorder="1" applyAlignment="1">
      <alignment horizontal="center" vertical="center" wrapText="1" readingOrder="2"/>
    </xf>
    <xf numFmtId="0" fontId="201" fillId="0" borderId="1" xfId="0" applyFont="1" applyBorder="1" applyAlignment="1">
      <alignment horizontal="center" vertical="center" readingOrder="2"/>
    </xf>
    <xf numFmtId="3" fontId="62" fillId="0" borderId="1" xfId="0" applyNumberFormat="1" applyFont="1" applyBorder="1" applyAlignment="1">
      <alignment horizontal="center" vertical="center" readingOrder="2"/>
    </xf>
    <xf numFmtId="0" fontId="43" fillId="17" borderId="49" xfId="0" applyFont="1" applyFill="1" applyBorder="1" applyAlignment="1">
      <alignment horizontal="center" vertical="center" readingOrder="2"/>
    </xf>
    <xf numFmtId="0" fontId="43" fillId="17" borderId="41" xfId="0" applyFont="1" applyFill="1" applyBorder="1" applyAlignment="1">
      <alignment horizontal="center" vertical="center" readingOrder="2"/>
    </xf>
    <xf numFmtId="0" fontId="43" fillId="17" borderId="54" xfId="0" applyFont="1" applyFill="1" applyBorder="1" applyAlignment="1">
      <alignment horizontal="center" vertical="center" readingOrder="2"/>
    </xf>
    <xf numFmtId="0" fontId="76" fillId="9" borderId="69" xfId="0" applyFont="1" applyFill="1" applyBorder="1" applyAlignment="1">
      <alignment horizontal="center" vertical="center" wrapText="1" readingOrder="2"/>
    </xf>
    <xf numFmtId="0" fontId="76" fillId="9" borderId="66" xfId="0" applyFont="1" applyFill="1" applyBorder="1" applyAlignment="1">
      <alignment horizontal="center" vertical="center" readingOrder="2"/>
    </xf>
    <xf numFmtId="0" fontId="76" fillId="9" borderId="70" xfId="0" applyFont="1" applyFill="1" applyBorder="1" applyAlignment="1">
      <alignment horizontal="center" vertical="center" readingOrder="2"/>
    </xf>
    <xf numFmtId="0" fontId="76" fillId="9" borderId="69" xfId="0" applyFont="1" applyFill="1" applyBorder="1" applyAlignment="1">
      <alignment horizontal="center" vertical="center" readingOrder="2"/>
    </xf>
    <xf numFmtId="0" fontId="76" fillId="9" borderId="43" xfId="0" applyFont="1" applyFill="1" applyBorder="1" applyAlignment="1">
      <alignment horizontal="center" vertical="center" readingOrder="2"/>
    </xf>
    <xf numFmtId="0" fontId="76" fillId="9" borderId="44" xfId="0" applyFont="1" applyFill="1" applyBorder="1" applyAlignment="1">
      <alignment horizontal="center" vertical="center" readingOrder="2"/>
    </xf>
    <xf numFmtId="0" fontId="76" fillId="9" borderId="45" xfId="0" applyFont="1" applyFill="1" applyBorder="1" applyAlignment="1">
      <alignment horizontal="center" vertical="center" readingOrder="2"/>
    </xf>
    <xf numFmtId="0" fontId="38" fillId="0" borderId="1" xfId="0" applyFont="1" applyBorder="1" applyAlignment="1">
      <alignment horizontal="center" vertical="center" wrapText="1" readingOrder="2"/>
    </xf>
    <xf numFmtId="0" fontId="28" fillId="0" borderId="30" xfId="0" applyFont="1" applyBorder="1" applyAlignment="1">
      <alignment horizontal="center" readingOrder="2"/>
    </xf>
    <xf numFmtId="0" fontId="28" fillId="0" borderId="23" xfId="0" applyFont="1" applyBorder="1" applyAlignment="1">
      <alignment horizontal="center" readingOrder="2"/>
    </xf>
    <xf numFmtId="0" fontId="28" fillId="0" borderId="24" xfId="0" applyFont="1" applyBorder="1" applyAlignment="1">
      <alignment horizontal="center" readingOrder="2"/>
    </xf>
    <xf numFmtId="0" fontId="81" fillId="0" borderId="30" xfId="0" applyFont="1" applyBorder="1" applyAlignment="1">
      <alignment horizontal="center" vertical="center" wrapText="1" readingOrder="2"/>
    </xf>
    <xf numFmtId="0" fontId="81" fillId="0" borderId="23" xfId="0" applyFont="1" applyBorder="1" applyAlignment="1">
      <alignment horizontal="center" vertical="center" wrapText="1" readingOrder="2"/>
    </xf>
    <xf numFmtId="0" fontId="81" fillId="0" borderId="24" xfId="0" applyFont="1" applyBorder="1" applyAlignment="1">
      <alignment horizontal="center" vertical="center" wrapText="1" readingOrder="2"/>
    </xf>
    <xf numFmtId="0" fontId="81" fillId="0" borderId="31" xfId="0" applyFont="1" applyBorder="1" applyAlignment="1">
      <alignment horizontal="center" vertical="center" wrapText="1" readingOrder="2"/>
    </xf>
    <xf numFmtId="0" fontId="81" fillId="0" borderId="0" xfId="0" applyFont="1" applyAlignment="1">
      <alignment horizontal="center" vertical="center" wrapText="1" readingOrder="2"/>
    </xf>
    <xf numFmtId="0" fontId="81" fillId="0" borderId="26" xfId="0" applyFont="1" applyBorder="1" applyAlignment="1">
      <alignment horizontal="center" vertical="center" wrapText="1" readingOrder="2"/>
    </xf>
    <xf numFmtId="0" fontId="38" fillId="0" borderId="30" xfId="0" applyFont="1" applyBorder="1" applyAlignment="1">
      <alignment horizontal="center" vertical="center" wrapText="1" readingOrder="2"/>
    </xf>
    <xf numFmtId="0" fontId="38" fillId="0" borderId="23" xfId="0" applyFont="1" applyBorder="1" applyAlignment="1">
      <alignment horizontal="center" vertical="center" wrapText="1" readingOrder="2"/>
    </xf>
    <xf numFmtId="0" fontId="38" fillId="0" borderId="24" xfId="0" applyFont="1" applyBorder="1" applyAlignment="1">
      <alignment horizontal="center" vertical="center" wrapText="1" readingOrder="2"/>
    </xf>
    <xf numFmtId="0" fontId="38" fillId="0" borderId="31" xfId="0" applyFont="1" applyBorder="1" applyAlignment="1">
      <alignment horizontal="center" vertical="center" wrapText="1" readingOrder="2"/>
    </xf>
    <xf numFmtId="0" fontId="38" fillId="0" borderId="0" xfId="0" applyFont="1" applyAlignment="1">
      <alignment horizontal="center" vertical="center" wrapText="1" readingOrder="2"/>
    </xf>
    <xf numFmtId="0" fontId="38" fillId="0" borderId="26" xfId="0" applyFont="1" applyBorder="1" applyAlignment="1">
      <alignment horizontal="center" vertical="center" wrapText="1" readingOrder="2"/>
    </xf>
    <xf numFmtId="0" fontId="38" fillId="0" borderId="32" xfId="0" applyFont="1" applyBorder="1" applyAlignment="1">
      <alignment horizontal="center" vertical="center" wrapText="1" readingOrder="2"/>
    </xf>
    <xf numFmtId="0" fontId="38" fillId="0" borderId="28" xfId="0" applyFont="1" applyBorder="1" applyAlignment="1">
      <alignment horizontal="center" vertical="center" wrapText="1" readingOrder="2"/>
    </xf>
    <xf numFmtId="0" fontId="38" fillId="0" borderId="29" xfId="0" applyFont="1" applyBorder="1" applyAlignment="1">
      <alignment horizontal="center" vertical="center" wrapText="1" readingOrder="2"/>
    </xf>
    <xf numFmtId="0" fontId="105" fillId="10" borderId="30" xfId="0" applyFont="1" applyFill="1" applyBorder="1" applyAlignment="1">
      <alignment horizontal="center" vertical="center" readingOrder="2"/>
    </xf>
    <xf numFmtId="0" fontId="105" fillId="10" borderId="23" xfId="0" applyFont="1" applyFill="1" applyBorder="1" applyAlignment="1">
      <alignment horizontal="center" vertical="center" readingOrder="2"/>
    </xf>
    <xf numFmtId="0" fontId="105" fillId="10" borderId="24" xfId="0" applyFont="1" applyFill="1" applyBorder="1" applyAlignment="1">
      <alignment horizontal="center" vertical="center" readingOrder="2"/>
    </xf>
    <xf numFmtId="0" fontId="105" fillId="10" borderId="31" xfId="0" applyFont="1" applyFill="1" applyBorder="1" applyAlignment="1">
      <alignment horizontal="center" vertical="center" readingOrder="2"/>
    </xf>
    <xf numFmtId="0" fontId="105" fillId="10" borderId="0" xfId="0" applyFont="1" applyFill="1" applyAlignment="1">
      <alignment horizontal="center" vertical="center" readingOrder="2"/>
    </xf>
    <xf numFmtId="0" fontId="105" fillId="10" borderId="26" xfId="0" applyFont="1" applyFill="1" applyBorder="1" applyAlignment="1">
      <alignment horizontal="center" vertical="center" readingOrder="2"/>
    </xf>
    <xf numFmtId="0" fontId="13" fillId="10" borderId="1" xfId="0" applyFont="1" applyFill="1" applyBorder="1" applyAlignment="1">
      <alignment horizontal="center" vertical="center" readingOrder="2"/>
    </xf>
    <xf numFmtId="3" fontId="62" fillId="10" borderId="1" xfId="0" applyNumberFormat="1" applyFont="1" applyFill="1" applyBorder="1" applyAlignment="1">
      <alignment horizontal="center" vertical="center" readingOrder="2"/>
    </xf>
    <xf numFmtId="0" fontId="28" fillId="10" borderId="30" xfId="0" applyFont="1" applyFill="1" applyBorder="1" applyAlignment="1">
      <alignment horizontal="center" readingOrder="2"/>
    </xf>
    <xf numFmtId="0" fontId="28" fillId="10" borderId="23" xfId="0" applyFont="1" applyFill="1" applyBorder="1" applyAlignment="1">
      <alignment horizontal="center" readingOrder="2"/>
    </xf>
    <xf numFmtId="0" fontId="28" fillId="10" borderId="24" xfId="0" applyFont="1" applyFill="1" applyBorder="1" applyAlignment="1">
      <alignment horizontal="center" readingOrder="2"/>
    </xf>
    <xf numFmtId="0" fontId="101" fillId="10" borderId="1" xfId="0" applyFont="1" applyFill="1" applyBorder="1" applyAlignment="1">
      <alignment horizontal="right" vertical="center" readingOrder="2"/>
    </xf>
    <xf numFmtId="3" fontId="28" fillId="10" borderId="32" xfId="0" applyNumberFormat="1" applyFont="1" applyFill="1" applyBorder="1" applyAlignment="1">
      <alignment horizontal="center" readingOrder="2"/>
    </xf>
    <xf numFmtId="0" fontId="28" fillId="10" borderId="28" xfId="0" applyFont="1" applyFill="1" applyBorder="1" applyAlignment="1">
      <alignment horizontal="center" readingOrder="2"/>
    </xf>
    <xf numFmtId="0" fontId="28" fillId="10" borderId="29" xfId="0" applyFont="1" applyFill="1" applyBorder="1" applyAlignment="1">
      <alignment horizontal="center" readingOrder="2"/>
    </xf>
    <xf numFmtId="0" fontId="101" fillId="10" borderId="30" xfId="0" applyFont="1" applyFill="1" applyBorder="1" applyAlignment="1">
      <alignment horizontal="center" vertical="center" readingOrder="2"/>
    </xf>
    <xf numFmtId="0" fontId="101" fillId="10" borderId="23" xfId="0" applyFont="1" applyFill="1" applyBorder="1" applyAlignment="1">
      <alignment horizontal="center" vertical="center" readingOrder="2"/>
    </xf>
    <xf numFmtId="0" fontId="101" fillId="10" borderId="24" xfId="0" applyFont="1" applyFill="1" applyBorder="1" applyAlignment="1">
      <alignment horizontal="center" vertical="center" readingOrder="2"/>
    </xf>
    <xf numFmtId="0" fontId="101" fillId="10" borderId="32" xfId="0" applyFont="1" applyFill="1" applyBorder="1" applyAlignment="1">
      <alignment horizontal="center" vertical="center" readingOrder="2"/>
    </xf>
    <xf numFmtId="0" fontId="101" fillId="10" borderId="28" xfId="0" applyFont="1" applyFill="1" applyBorder="1" applyAlignment="1">
      <alignment horizontal="center" vertical="center" readingOrder="2"/>
    </xf>
    <xf numFmtId="0" fontId="101" fillId="10" borderId="29" xfId="0" applyFont="1" applyFill="1" applyBorder="1" applyAlignment="1">
      <alignment horizontal="center" vertical="center" readingOrder="2"/>
    </xf>
    <xf numFmtId="3" fontId="28" fillId="0" borderId="32" xfId="0" applyNumberFormat="1" applyFont="1" applyBorder="1" applyAlignment="1">
      <alignment horizontal="center" vertical="center" readingOrder="2"/>
    </xf>
    <xf numFmtId="0" fontId="28" fillId="0" borderId="28" xfId="0" applyFont="1" applyBorder="1" applyAlignment="1">
      <alignment horizontal="center" vertical="center" readingOrder="2"/>
    </xf>
    <xf numFmtId="0" fontId="28" fillId="0" borderId="29" xfId="0" applyFont="1" applyBorder="1" applyAlignment="1">
      <alignment horizontal="center" vertical="center" readingOrder="2"/>
    </xf>
    <xf numFmtId="0" fontId="101" fillId="0" borderId="1" xfId="0" applyFont="1" applyBorder="1" applyAlignment="1">
      <alignment horizontal="right" vertical="center" readingOrder="2"/>
    </xf>
    <xf numFmtId="0" fontId="13" fillId="0" borderId="1" xfId="0" applyFont="1" applyBorder="1" applyAlignment="1">
      <alignment horizontal="center" vertical="center" readingOrder="2"/>
    </xf>
    <xf numFmtId="0" fontId="16" fillId="9" borderId="23" xfId="0" applyFont="1" applyFill="1" applyBorder="1" applyAlignment="1">
      <alignment horizontal="right" vertical="center" readingOrder="2"/>
    </xf>
    <xf numFmtId="0" fontId="13" fillId="9" borderId="23" xfId="0" applyFont="1" applyFill="1" applyBorder="1" applyAlignment="1">
      <alignment horizontal="center" vertical="center" readingOrder="2"/>
    </xf>
    <xf numFmtId="3" fontId="14" fillId="9" borderId="23" xfId="0" applyNumberFormat="1" applyFont="1" applyFill="1" applyBorder="1" applyAlignment="1">
      <alignment horizontal="center" vertical="center" readingOrder="2"/>
    </xf>
    <xf numFmtId="0" fontId="32" fillId="0" borderId="2" xfId="0" applyFont="1" applyBorder="1" applyAlignment="1">
      <alignment horizontal="right" vertical="top" wrapText="1" readingOrder="2"/>
    </xf>
    <xf numFmtId="0" fontId="32" fillId="0" borderId="3" xfId="0" applyFont="1" applyBorder="1" applyAlignment="1">
      <alignment horizontal="right" vertical="top" wrapText="1" readingOrder="2"/>
    </xf>
    <xf numFmtId="0" fontId="32" fillId="0" borderId="2" xfId="0" applyFont="1" applyBorder="1" applyAlignment="1">
      <alignment horizontal="center" vertical="top" wrapText="1" readingOrder="2"/>
    </xf>
    <xf numFmtId="0" fontId="32" fillId="0" borderId="3" xfId="0" applyFont="1" applyBorder="1" applyAlignment="1">
      <alignment horizontal="center" vertical="top" wrapText="1" readingOrder="2"/>
    </xf>
    <xf numFmtId="0" fontId="32" fillId="0" borderId="4" xfId="0" applyFont="1" applyBorder="1" applyAlignment="1">
      <alignment horizontal="center" vertical="top" wrapText="1" readingOrder="2"/>
    </xf>
    <xf numFmtId="0" fontId="11" fillId="9" borderId="3" xfId="0" applyFont="1" applyFill="1" applyBorder="1" applyAlignment="1">
      <alignment horizontal="center" vertical="center" readingOrder="2"/>
    </xf>
    <xf numFmtId="0" fontId="105" fillId="0" borderId="30" xfId="0" applyFont="1" applyBorder="1" applyAlignment="1">
      <alignment horizontal="center" vertical="center" readingOrder="2"/>
    </xf>
    <xf numFmtId="0" fontId="105" fillId="0" borderId="23" xfId="0" applyFont="1" applyBorder="1" applyAlignment="1">
      <alignment horizontal="center" vertical="center" readingOrder="2"/>
    </xf>
    <xf numFmtId="0" fontId="105" fillId="0" borderId="24" xfId="0" applyFont="1" applyBorder="1" applyAlignment="1">
      <alignment horizontal="center" vertical="center" readingOrder="2"/>
    </xf>
    <xf numFmtId="0" fontId="105" fillId="0" borderId="31" xfId="0" applyFont="1" applyBorder="1" applyAlignment="1">
      <alignment horizontal="center" vertical="center" readingOrder="2"/>
    </xf>
    <xf numFmtId="0" fontId="105" fillId="0" borderId="0" xfId="0" applyFont="1" applyAlignment="1">
      <alignment horizontal="center" vertical="center" readingOrder="2"/>
    </xf>
    <xf numFmtId="0" fontId="105" fillId="0" borderId="26" xfId="0" applyFont="1" applyBorder="1" applyAlignment="1">
      <alignment horizontal="center" vertical="center" readingOrder="2"/>
    </xf>
    <xf numFmtId="0" fontId="230" fillId="0" borderId="2" xfId="0" applyFont="1" applyBorder="1" applyAlignment="1">
      <alignment horizontal="center" vertical="center" readingOrder="2"/>
    </xf>
    <xf numFmtId="0" fontId="230" fillId="0" borderId="3" xfId="0" applyFont="1" applyBorder="1" applyAlignment="1">
      <alignment horizontal="center" vertical="center" readingOrder="2"/>
    </xf>
    <xf numFmtId="0" fontId="230" fillId="0" borderId="4" xfId="0" applyFont="1" applyBorder="1" applyAlignment="1">
      <alignment horizontal="center" vertical="center" readingOrder="2"/>
    </xf>
    <xf numFmtId="0" fontId="101" fillId="0" borderId="2" xfId="0" applyFont="1" applyBorder="1" applyAlignment="1">
      <alignment horizontal="center" vertical="center" readingOrder="2"/>
    </xf>
    <xf numFmtId="0" fontId="101" fillId="0" borderId="3" xfId="0" applyFont="1" applyBorder="1" applyAlignment="1">
      <alignment horizontal="center" vertical="center" readingOrder="2"/>
    </xf>
    <xf numFmtId="0" fontId="101" fillId="0" borderId="4" xfId="0" applyFont="1" applyBorder="1" applyAlignment="1">
      <alignment horizontal="center" vertical="center" readingOrder="2"/>
    </xf>
    <xf numFmtId="3" fontId="106" fillId="0" borderId="30" xfId="0" applyNumberFormat="1" applyFont="1" applyBorder="1" applyAlignment="1">
      <alignment horizontal="center" readingOrder="2"/>
    </xf>
    <xf numFmtId="3" fontId="106" fillId="0" borderId="23" xfId="0" applyNumberFormat="1" applyFont="1" applyBorder="1" applyAlignment="1">
      <alignment horizontal="center" readingOrder="2"/>
    </xf>
    <xf numFmtId="3" fontId="106" fillId="0" borderId="24" xfId="0" applyNumberFormat="1" applyFont="1" applyBorder="1" applyAlignment="1">
      <alignment horizontal="center" readingOrder="2"/>
    </xf>
    <xf numFmtId="0" fontId="28" fillId="2" borderId="30" xfId="0" applyFont="1" applyFill="1" applyBorder="1" applyAlignment="1">
      <alignment horizontal="center" readingOrder="2"/>
    </xf>
    <xf numFmtId="0" fontId="28" fillId="2" borderId="23" xfId="0" applyFont="1" applyFill="1" applyBorder="1" applyAlignment="1">
      <alignment horizontal="center" readingOrder="2"/>
    </xf>
    <xf numFmtId="0" fontId="28" fillId="2" borderId="24" xfId="0" applyFont="1" applyFill="1" applyBorder="1" applyAlignment="1">
      <alignment horizontal="center" readingOrder="2"/>
    </xf>
    <xf numFmtId="0" fontId="77" fillId="2" borderId="1" xfId="0" applyFont="1" applyFill="1" applyBorder="1" applyAlignment="1">
      <alignment horizontal="right" vertical="center" readingOrder="2"/>
    </xf>
    <xf numFmtId="0" fontId="13" fillId="2" borderId="1" xfId="0" applyFont="1" applyFill="1" applyBorder="1" applyAlignment="1">
      <alignment horizontal="center" vertical="center" readingOrder="2"/>
    </xf>
    <xf numFmtId="3" fontId="62" fillId="2" borderId="1" xfId="0" applyNumberFormat="1" applyFont="1" applyFill="1" applyBorder="1" applyAlignment="1">
      <alignment horizontal="center" vertical="center" readingOrder="2"/>
    </xf>
    <xf numFmtId="3" fontId="159" fillId="2" borderId="32" xfId="0" applyNumberFormat="1" applyFont="1" applyFill="1" applyBorder="1" applyAlignment="1">
      <alignment horizontal="center" readingOrder="2"/>
    </xf>
    <xf numFmtId="3" fontId="159" fillId="2" borderId="28" xfId="0" applyNumberFormat="1" applyFont="1" applyFill="1" applyBorder="1" applyAlignment="1">
      <alignment horizontal="center" readingOrder="2"/>
    </xf>
    <xf numFmtId="3" fontId="159" fillId="2" borderId="29" xfId="0" applyNumberFormat="1" applyFont="1" applyFill="1" applyBorder="1" applyAlignment="1">
      <alignment horizontal="center" readingOrder="2"/>
    </xf>
    <xf numFmtId="0" fontId="101" fillId="2" borderId="1" xfId="0" applyFont="1" applyFill="1" applyBorder="1" applyAlignment="1">
      <alignment horizontal="right" vertical="center" readingOrder="2"/>
    </xf>
    <xf numFmtId="3" fontId="62" fillId="2" borderId="2" xfId="0" applyNumberFormat="1" applyFont="1" applyFill="1" applyBorder="1" applyAlignment="1">
      <alignment horizontal="center" vertical="center" readingOrder="2"/>
    </xf>
    <xf numFmtId="3" fontId="62" fillId="2" borderId="3" xfId="0" applyNumberFormat="1" applyFont="1" applyFill="1" applyBorder="1" applyAlignment="1">
      <alignment horizontal="center" vertical="center" readingOrder="2"/>
    </xf>
    <xf numFmtId="3" fontId="62" fillId="2" borderId="4" xfId="0" applyNumberFormat="1" applyFont="1" applyFill="1" applyBorder="1" applyAlignment="1">
      <alignment horizontal="center" vertical="center" readingOrder="2"/>
    </xf>
    <xf numFmtId="0" fontId="105" fillId="2" borderId="30" xfId="0" applyFont="1" applyFill="1" applyBorder="1" applyAlignment="1">
      <alignment horizontal="center" vertical="center" readingOrder="2"/>
    </xf>
    <xf numFmtId="0" fontId="105" fillId="2" borderId="23" xfId="0" applyFont="1" applyFill="1" applyBorder="1" applyAlignment="1">
      <alignment horizontal="center" vertical="center" readingOrder="2"/>
    </xf>
    <xf numFmtId="0" fontId="105" fillId="2" borderId="24" xfId="0" applyFont="1" applyFill="1" applyBorder="1" applyAlignment="1">
      <alignment horizontal="center" vertical="center" readingOrder="2"/>
    </xf>
    <xf numFmtId="0" fontId="105" fillId="2" borderId="31" xfId="0" applyFont="1" applyFill="1" applyBorder="1" applyAlignment="1">
      <alignment horizontal="center" vertical="center" readingOrder="2"/>
    </xf>
    <xf numFmtId="0" fontId="105" fillId="2" borderId="0" xfId="0" applyFont="1" applyFill="1" applyAlignment="1">
      <alignment horizontal="center" vertical="center" readingOrder="2"/>
    </xf>
    <xf numFmtId="0" fontId="105" fillId="2" borderId="26" xfId="0" applyFont="1" applyFill="1" applyBorder="1" applyAlignment="1">
      <alignment horizontal="center" vertical="center" readingOrder="2"/>
    </xf>
    <xf numFmtId="0" fontId="103" fillId="17" borderId="57" xfId="0" applyFont="1" applyFill="1" applyBorder="1" applyAlignment="1">
      <alignment horizontal="center" vertical="center" readingOrder="2"/>
    </xf>
    <xf numFmtId="0" fontId="103" fillId="17" borderId="19" xfId="0" applyFont="1" applyFill="1" applyBorder="1" applyAlignment="1">
      <alignment horizontal="center" vertical="center" readingOrder="2"/>
    </xf>
    <xf numFmtId="0" fontId="103" fillId="17" borderId="58" xfId="0" applyFont="1" applyFill="1" applyBorder="1" applyAlignment="1">
      <alignment horizontal="center" vertical="center" readingOrder="2"/>
    </xf>
    <xf numFmtId="0" fontId="104" fillId="7" borderId="1" xfId="0" applyFont="1" applyFill="1" applyBorder="1" applyAlignment="1">
      <alignment horizontal="center" vertical="center" readingOrder="2"/>
    </xf>
    <xf numFmtId="0" fontId="17" fillId="0" borderId="50" xfId="0" applyFont="1" applyBorder="1" applyAlignment="1">
      <alignment horizontal="right" vertical="center" wrapText="1" readingOrder="2"/>
    </xf>
    <xf numFmtId="0" fontId="17" fillId="0" borderId="46" xfId="0" applyFont="1" applyBorder="1" applyAlignment="1">
      <alignment horizontal="right" vertical="center" wrapText="1" readingOrder="2"/>
    </xf>
    <xf numFmtId="0" fontId="17" fillId="0" borderId="92" xfId="0" applyFont="1" applyBorder="1" applyAlignment="1">
      <alignment horizontal="right" vertical="center" wrapText="1" readingOrder="2"/>
    </xf>
    <xf numFmtId="0" fontId="15" fillId="0" borderId="91" xfId="0" applyFont="1" applyBorder="1" applyAlignment="1">
      <alignment horizontal="center" vertical="center" readingOrder="2"/>
    </xf>
    <xf numFmtId="0" fontId="15" fillId="0" borderId="46" xfId="0" applyFont="1" applyBorder="1" applyAlignment="1">
      <alignment horizontal="center" vertical="center" readingOrder="2"/>
    </xf>
    <xf numFmtId="0" fontId="15" fillId="0" borderId="92" xfId="0" applyFont="1" applyBorder="1" applyAlignment="1">
      <alignment horizontal="center" vertical="center" readingOrder="2"/>
    </xf>
    <xf numFmtId="0" fontId="17" fillId="5" borderId="91" xfId="0" applyFont="1" applyFill="1" applyBorder="1" applyAlignment="1">
      <alignment horizontal="right" vertical="center" readingOrder="2"/>
    </xf>
    <xf numFmtId="0" fontId="17" fillId="5" borderId="46" xfId="0" applyFont="1" applyFill="1" applyBorder="1" applyAlignment="1">
      <alignment horizontal="right" vertical="center" readingOrder="2"/>
    </xf>
    <xf numFmtId="0" fontId="17" fillId="5" borderId="92" xfId="0" applyFont="1" applyFill="1" applyBorder="1" applyAlignment="1">
      <alignment horizontal="right" vertical="center" readingOrder="2"/>
    </xf>
    <xf numFmtId="0" fontId="11" fillId="5" borderId="91" xfId="0" applyFont="1" applyFill="1" applyBorder="1" applyAlignment="1">
      <alignment horizontal="center" vertical="center" readingOrder="2"/>
    </xf>
    <xf numFmtId="0" fontId="11" fillId="5" borderId="46" xfId="0" applyFont="1" applyFill="1" applyBorder="1" applyAlignment="1">
      <alignment horizontal="center" vertical="center" readingOrder="2"/>
    </xf>
    <xf numFmtId="0" fontId="11" fillId="5" borderId="51" xfId="0" applyFont="1" applyFill="1" applyBorder="1" applyAlignment="1">
      <alignment horizontal="center" vertical="center" readingOrder="2"/>
    </xf>
    <xf numFmtId="0" fontId="102" fillId="7" borderId="91" xfId="0" applyFont="1" applyFill="1" applyBorder="1" applyAlignment="1">
      <alignment horizontal="center" vertical="center" readingOrder="2"/>
    </xf>
    <xf numFmtId="0" fontId="102" fillId="7" borderId="46" xfId="0" applyFont="1" applyFill="1" applyBorder="1" applyAlignment="1">
      <alignment horizontal="center" vertical="center" readingOrder="2"/>
    </xf>
    <xf numFmtId="0" fontId="102" fillId="7" borderId="92" xfId="0" applyFont="1" applyFill="1" applyBorder="1" applyAlignment="1">
      <alignment horizontal="center" vertical="center" readingOrder="2"/>
    </xf>
    <xf numFmtId="0" fontId="102" fillId="7" borderId="42" xfId="0" applyFont="1" applyFill="1" applyBorder="1" applyAlignment="1">
      <alignment horizontal="center" vertical="center" readingOrder="2"/>
    </xf>
    <xf numFmtId="0" fontId="17" fillId="9" borderId="57" xfId="0" applyFont="1" applyFill="1" applyBorder="1" applyAlignment="1">
      <alignment horizontal="center" vertical="center" wrapText="1" readingOrder="2"/>
    </xf>
    <xf numFmtId="0" fontId="17" fillId="9" borderId="19" xfId="0" applyFont="1" applyFill="1" applyBorder="1" applyAlignment="1">
      <alignment horizontal="center" vertical="center" wrapText="1" readingOrder="2"/>
    </xf>
    <xf numFmtId="49" fontId="17" fillId="9" borderId="57" xfId="0" applyNumberFormat="1" applyFont="1" applyFill="1" applyBorder="1" applyAlignment="1">
      <alignment horizontal="center" vertical="center" wrapText="1" readingOrder="2"/>
    </xf>
    <xf numFmtId="0" fontId="17" fillId="9" borderId="58" xfId="0" applyFont="1" applyFill="1" applyBorder="1" applyAlignment="1">
      <alignment horizontal="center" vertical="center" wrapText="1" readingOrder="2"/>
    </xf>
    <xf numFmtId="0" fontId="17" fillId="0" borderId="6" xfId="0" applyFont="1" applyBorder="1" applyAlignment="1">
      <alignment horizontal="right" vertical="center" wrapText="1" readingOrder="2"/>
    </xf>
    <xf numFmtId="0" fontId="17" fillId="0" borderId="3" xfId="0" applyFont="1" applyBorder="1" applyAlignment="1">
      <alignment horizontal="right" vertical="center" wrapText="1" readingOrder="2"/>
    </xf>
    <xf numFmtId="0" fontId="17" fillId="0" borderId="4" xfId="0" applyFont="1" applyBorder="1" applyAlignment="1">
      <alignment horizontal="right" vertical="center" wrapText="1" readingOrder="2"/>
    </xf>
    <xf numFmtId="0" fontId="15" fillId="0" borderId="2" xfId="0" applyFont="1" applyBorder="1" applyAlignment="1">
      <alignment horizontal="center" vertical="center" readingOrder="2"/>
    </xf>
    <xf numFmtId="0" fontId="15" fillId="0" borderId="3" xfId="0" applyFont="1" applyBorder="1" applyAlignment="1">
      <alignment horizontal="center" vertical="center" readingOrder="2"/>
    </xf>
    <xf numFmtId="0" fontId="15" fillId="0" borderId="4" xfId="0" applyFont="1" applyBorder="1" applyAlignment="1">
      <alignment horizontal="center" vertical="center" readingOrder="2"/>
    </xf>
    <xf numFmtId="0" fontId="17" fillId="0" borderId="2" xfId="0" applyFont="1" applyBorder="1" applyAlignment="1">
      <alignment horizontal="right" vertical="center" readingOrder="2"/>
    </xf>
    <xf numFmtId="0" fontId="17" fillId="0" borderId="3" xfId="0" applyFont="1" applyBorder="1" applyAlignment="1">
      <alignment horizontal="right" vertical="center" readingOrder="2"/>
    </xf>
    <xf numFmtId="0" fontId="17" fillId="0" borderId="4" xfId="0" applyFont="1" applyBorder="1" applyAlignment="1">
      <alignment horizontal="right" vertical="center" readingOrder="2"/>
    </xf>
    <xf numFmtId="0" fontId="11" fillId="0" borderId="2" xfId="0" applyFont="1" applyBorder="1" applyAlignment="1">
      <alignment horizontal="center" vertical="center" readingOrder="2"/>
    </xf>
    <xf numFmtId="0" fontId="11" fillId="0" borderId="3" xfId="0" applyFont="1" applyBorder="1" applyAlignment="1">
      <alignment horizontal="center" vertical="center" readingOrder="2"/>
    </xf>
    <xf numFmtId="0" fontId="11" fillId="0" borderId="7" xfId="0" applyFont="1" applyBorder="1" applyAlignment="1">
      <alignment horizontal="center" vertical="center" readingOrder="2"/>
    </xf>
    <xf numFmtId="0" fontId="17" fillId="7" borderId="6" xfId="0" applyFont="1" applyFill="1" applyBorder="1" applyAlignment="1">
      <alignment horizontal="right" vertical="center" wrapText="1" readingOrder="2"/>
    </xf>
    <xf numFmtId="0" fontId="17" fillId="7" borderId="3" xfId="0" applyFont="1" applyFill="1" applyBorder="1" applyAlignment="1">
      <alignment horizontal="right" vertical="center" wrapText="1" readingOrder="2"/>
    </xf>
    <xf numFmtId="0" fontId="17" fillId="7" borderId="4" xfId="0" applyFont="1" applyFill="1" applyBorder="1" applyAlignment="1">
      <alignment horizontal="right" vertical="center" wrapText="1" readingOrder="2"/>
    </xf>
    <xf numFmtId="0" fontId="11" fillId="7" borderId="2" xfId="0" applyFont="1" applyFill="1" applyBorder="1" applyAlignment="1">
      <alignment horizontal="center" vertical="center" readingOrder="2"/>
    </xf>
    <xf numFmtId="0" fontId="11" fillId="7" borderId="3" xfId="0" applyFont="1" applyFill="1" applyBorder="1" applyAlignment="1">
      <alignment horizontal="center" vertical="center" readingOrder="2"/>
    </xf>
    <xf numFmtId="0" fontId="11" fillId="7" borderId="4" xfId="0" applyFont="1" applyFill="1" applyBorder="1" applyAlignment="1">
      <alignment horizontal="center" vertical="center" readingOrder="2"/>
    </xf>
    <xf numFmtId="0" fontId="17" fillId="7" borderId="2" xfId="0" applyFont="1" applyFill="1" applyBorder="1" applyAlignment="1">
      <alignment horizontal="right" vertical="center" readingOrder="2"/>
    </xf>
    <xf numFmtId="0" fontId="17" fillId="7" borderId="3" xfId="0" applyFont="1" applyFill="1" applyBorder="1" applyAlignment="1">
      <alignment horizontal="right" vertical="center" readingOrder="2"/>
    </xf>
    <xf numFmtId="0" fontId="17" fillId="7" borderId="4" xfId="0" applyFont="1" applyFill="1" applyBorder="1" applyAlignment="1">
      <alignment horizontal="right" vertical="center" readingOrder="2"/>
    </xf>
    <xf numFmtId="0" fontId="11" fillId="7" borderId="7" xfId="0" applyFont="1" applyFill="1" applyBorder="1" applyAlignment="1">
      <alignment horizontal="center" vertical="center" readingOrder="2"/>
    </xf>
    <xf numFmtId="0" fontId="15" fillId="7" borderId="2" xfId="0" applyFont="1" applyFill="1" applyBorder="1" applyAlignment="1">
      <alignment horizontal="center" vertical="center" readingOrder="2"/>
    </xf>
    <xf numFmtId="0" fontId="15" fillId="7" borderId="3" xfId="0" applyFont="1" applyFill="1" applyBorder="1" applyAlignment="1">
      <alignment horizontal="center" vertical="center" readingOrder="2"/>
    </xf>
    <xf numFmtId="0" fontId="15" fillId="7" borderId="4" xfId="0" applyFont="1" applyFill="1" applyBorder="1" applyAlignment="1">
      <alignment horizontal="center" vertical="center" readingOrder="2"/>
    </xf>
    <xf numFmtId="0" fontId="58" fillId="7" borderId="2" xfId="0" applyFont="1" applyFill="1" applyBorder="1" applyAlignment="1">
      <alignment horizontal="center" vertical="center" readingOrder="2"/>
    </xf>
    <xf numFmtId="0" fontId="58" fillId="7" borderId="3" xfId="0" applyFont="1" applyFill="1" applyBorder="1" applyAlignment="1">
      <alignment horizontal="center" vertical="center" readingOrder="2"/>
    </xf>
    <xf numFmtId="0" fontId="58" fillId="7" borderId="7" xfId="0" applyFont="1" applyFill="1" applyBorder="1" applyAlignment="1">
      <alignment horizontal="center" vertical="center" readingOrder="2"/>
    </xf>
    <xf numFmtId="0" fontId="15" fillId="0" borderId="7" xfId="0" applyFont="1" applyBorder="1" applyAlignment="1">
      <alignment horizontal="center" vertical="center" readingOrder="2"/>
    </xf>
    <xf numFmtId="0" fontId="17" fillId="0" borderId="22" xfId="0" applyFont="1" applyBorder="1" applyAlignment="1">
      <alignment horizontal="right" vertical="center" wrapText="1" readingOrder="2"/>
    </xf>
    <xf numFmtId="0" fontId="17" fillId="0" borderId="23" xfId="0" applyFont="1" applyBorder="1" applyAlignment="1">
      <alignment horizontal="right" vertical="center" wrapText="1" readingOrder="2"/>
    </xf>
    <xf numFmtId="0" fontId="17" fillId="0" borderId="24" xfId="0" applyFont="1" applyBorder="1" applyAlignment="1">
      <alignment horizontal="right" vertical="center" wrapText="1" readingOrder="2"/>
    </xf>
    <xf numFmtId="0" fontId="17" fillId="0" borderId="27" xfId="0" applyFont="1" applyBorder="1" applyAlignment="1">
      <alignment horizontal="right" vertical="center" wrapText="1" readingOrder="2"/>
    </xf>
    <xf numFmtId="0" fontId="17" fillId="0" borderId="28" xfId="0" applyFont="1" applyBorder="1" applyAlignment="1">
      <alignment horizontal="right" vertical="center" wrapText="1" readingOrder="2"/>
    </xf>
    <xf numFmtId="0" fontId="17" fillId="0" borderId="29" xfId="0" applyFont="1" applyBorder="1" applyAlignment="1">
      <alignment horizontal="right" vertical="center" wrapText="1" readingOrder="2"/>
    </xf>
    <xf numFmtId="0" fontId="15" fillId="0" borderId="30" xfId="0" applyFont="1" applyBorder="1" applyAlignment="1">
      <alignment horizontal="center" vertical="center" readingOrder="2"/>
    </xf>
    <xf numFmtId="0" fontId="15" fillId="0" borderId="23" xfId="0" applyFont="1" applyBorder="1" applyAlignment="1">
      <alignment horizontal="center" vertical="center" readingOrder="2"/>
    </xf>
    <xf numFmtId="0" fontId="15" fillId="0" borderId="24" xfId="0" applyFont="1" applyBorder="1" applyAlignment="1">
      <alignment horizontal="center" vertical="center" readingOrder="2"/>
    </xf>
    <xf numFmtId="0" fontId="15" fillId="0" borderId="32" xfId="0" applyFont="1" applyBorder="1" applyAlignment="1">
      <alignment horizontal="center" vertical="center" readingOrder="2"/>
    </xf>
    <xf numFmtId="0" fontId="15" fillId="0" borderId="28" xfId="0" applyFont="1" applyBorder="1" applyAlignment="1">
      <alignment horizontal="center" vertical="center" readingOrder="2"/>
    </xf>
    <xf numFmtId="0" fontId="15" fillId="0" borderId="29" xfId="0" applyFont="1" applyBorder="1" applyAlignment="1">
      <alignment horizontal="center" vertical="center" readingOrder="2"/>
    </xf>
    <xf numFmtId="0" fontId="17" fillId="0" borderId="30" xfId="0" applyFont="1" applyBorder="1" applyAlignment="1">
      <alignment horizontal="right" vertical="center" readingOrder="2"/>
    </xf>
    <xf numFmtId="0" fontId="17" fillId="0" borderId="23" xfId="0" applyFont="1" applyBorder="1" applyAlignment="1">
      <alignment horizontal="right" vertical="center" readingOrder="2"/>
    </xf>
    <xf numFmtId="0" fontId="17" fillId="0" borderId="24" xfId="0" applyFont="1" applyBorder="1" applyAlignment="1">
      <alignment horizontal="right" vertical="center" readingOrder="2"/>
    </xf>
    <xf numFmtId="0" fontId="17" fillId="0" borderId="32" xfId="0" applyFont="1" applyBorder="1" applyAlignment="1">
      <alignment horizontal="right" vertical="center" readingOrder="2"/>
    </xf>
    <xf numFmtId="0" fontId="17" fillId="0" borderId="28" xfId="0" applyFont="1" applyBorder="1" applyAlignment="1">
      <alignment horizontal="right" vertical="center" readingOrder="2"/>
    </xf>
    <xf numFmtId="0" fontId="17" fillId="0" borderId="29" xfId="0" applyFont="1" applyBorder="1" applyAlignment="1">
      <alignment horizontal="right" vertical="center" readingOrder="2"/>
    </xf>
    <xf numFmtId="0" fontId="57" fillId="0" borderId="2" xfId="0" applyFont="1" applyBorder="1" applyAlignment="1">
      <alignment horizontal="center" vertical="center" readingOrder="2"/>
    </xf>
    <xf numFmtId="0" fontId="57" fillId="0" borderId="3" xfId="0" applyFont="1" applyBorder="1" applyAlignment="1">
      <alignment horizontal="center" vertical="center" readingOrder="2"/>
    </xf>
    <xf numFmtId="0" fontId="57" fillId="0" borderId="7" xfId="0" applyFont="1" applyBorder="1" applyAlignment="1">
      <alignment horizontal="center" vertical="center" readingOrder="2"/>
    </xf>
    <xf numFmtId="0" fontId="17" fillId="7" borderId="22" xfId="0" applyFont="1" applyFill="1" applyBorder="1" applyAlignment="1">
      <alignment horizontal="right" vertical="center" wrapText="1" readingOrder="2"/>
    </xf>
    <xf numFmtId="0" fontId="17" fillId="7" borderId="23" xfId="0" applyFont="1" applyFill="1" applyBorder="1" applyAlignment="1">
      <alignment horizontal="right" vertical="center" wrapText="1" readingOrder="2"/>
    </xf>
    <xf numFmtId="0" fontId="17" fillId="7" borderId="24" xfId="0" applyFont="1" applyFill="1" applyBorder="1" applyAlignment="1">
      <alignment horizontal="right" vertical="center" wrapText="1" readingOrder="2"/>
    </xf>
    <xf numFmtId="0" fontId="17" fillId="7" borderId="27" xfId="0" applyFont="1" applyFill="1" applyBorder="1" applyAlignment="1">
      <alignment horizontal="right" vertical="center" wrapText="1" readingOrder="2"/>
    </xf>
    <xf numFmtId="0" fontId="17" fillId="7" borderId="28" xfId="0" applyFont="1" applyFill="1" applyBorder="1" applyAlignment="1">
      <alignment horizontal="right" vertical="center" wrapText="1" readingOrder="2"/>
    </xf>
    <xf numFmtId="0" fontId="17" fillId="7" borderId="29" xfId="0" applyFont="1" applyFill="1" applyBorder="1" applyAlignment="1">
      <alignment horizontal="right" vertical="center" wrapText="1" readingOrder="2"/>
    </xf>
    <xf numFmtId="0" fontId="15" fillId="7" borderId="30" xfId="0" applyFont="1" applyFill="1" applyBorder="1" applyAlignment="1">
      <alignment horizontal="center" vertical="center" readingOrder="2"/>
    </xf>
    <xf numFmtId="0" fontId="15" fillId="7" borderId="23" xfId="0" applyFont="1" applyFill="1" applyBorder="1" applyAlignment="1">
      <alignment horizontal="center" vertical="center" readingOrder="2"/>
    </xf>
    <xf numFmtId="0" fontId="15" fillId="7" borderId="24" xfId="0" applyFont="1" applyFill="1" applyBorder="1" applyAlignment="1">
      <alignment horizontal="center" vertical="center" readingOrder="2"/>
    </xf>
    <xf numFmtId="0" fontId="15" fillId="7" borderId="32" xfId="0" applyFont="1" applyFill="1" applyBorder="1" applyAlignment="1">
      <alignment horizontal="center" vertical="center" readingOrder="2"/>
    </xf>
    <xf numFmtId="0" fontId="15" fillId="7" borderId="28" xfId="0" applyFont="1" applyFill="1" applyBorder="1" applyAlignment="1">
      <alignment horizontal="center" vertical="center" readingOrder="2"/>
    </xf>
    <xf numFmtId="0" fontId="15" fillId="7" borderId="29" xfId="0" applyFont="1" applyFill="1" applyBorder="1" applyAlignment="1">
      <alignment horizontal="center" vertical="center" readingOrder="2"/>
    </xf>
    <xf numFmtId="0" fontId="17" fillId="7" borderId="30" xfId="0" applyFont="1" applyFill="1" applyBorder="1" applyAlignment="1">
      <alignment horizontal="right" vertical="center" readingOrder="2"/>
    </xf>
    <xf numFmtId="0" fontId="17" fillId="7" borderId="23" xfId="0" applyFont="1" applyFill="1" applyBorder="1" applyAlignment="1">
      <alignment horizontal="right" vertical="center" readingOrder="2"/>
    </xf>
    <xf numFmtId="0" fontId="17" fillId="7" borderId="24" xfId="0" applyFont="1" applyFill="1" applyBorder="1" applyAlignment="1">
      <alignment horizontal="right" vertical="center" readingOrder="2"/>
    </xf>
    <xf numFmtId="0" fontId="17" fillId="7" borderId="32" xfId="0" applyFont="1" applyFill="1" applyBorder="1" applyAlignment="1">
      <alignment horizontal="right" vertical="center" readingOrder="2"/>
    </xf>
    <xf numFmtId="0" fontId="17" fillId="7" borderId="28" xfId="0" applyFont="1" applyFill="1" applyBorder="1" applyAlignment="1">
      <alignment horizontal="right" vertical="center" readingOrder="2"/>
    </xf>
    <xf numFmtId="0" fontId="17" fillId="7" borderId="29" xfId="0" applyFont="1" applyFill="1" applyBorder="1" applyAlignment="1">
      <alignment horizontal="right" vertical="center" readingOrder="2"/>
    </xf>
    <xf numFmtId="0" fontId="17" fillId="5" borderId="22" xfId="0" applyFont="1" applyFill="1" applyBorder="1" applyAlignment="1">
      <alignment horizontal="right" vertical="center" wrapText="1" readingOrder="2"/>
    </xf>
    <xf numFmtId="0" fontId="17" fillId="5" borderId="23" xfId="0" applyFont="1" applyFill="1" applyBorder="1" applyAlignment="1">
      <alignment horizontal="right" vertical="center" wrapText="1" readingOrder="2"/>
    </xf>
    <xf numFmtId="0" fontId="17" fillId="5" borderId="24" xfId="0" applyFont="1" applyFill="1" applyBorder="1" applyAlignment="1">
      <alignment horizontal="right" vertical="center" wrapText="1" readingOrder="2"/>
    </xf>
    <xf numFmtId="0" fontId="17" fillId="5" borderId="25" xfId="0" applyFont="1" applyFill="1" applyBorder="1" applyAlignment="1">
      <alignment horizontal="right" vertical="center" wrapText="1" readingOrder="2"/>
    </xf>
    <xf numFmtId="0" fontId="17" fillId="5" borderId="0" xfId="0" applyFont="1" applyFill="1" applyAlignment="1">
      <alignment horizontal="right" vertical="center" wrapText="1" readingOrder="2"/>
    </xf>
    <xf numFmtId="0" fontId="17" fillId="5" borderId="26" xfId="0" applyFont="1" applyFill="1" applyBorder="1" applyAlignment="1">
      <alignment horizontal="right" vertical="center" wrapText="1" readingOrder="2"/>
    </xf>
    <xf numFmtId="0" fontId="17" fillId="5" borderId="27" xfId="0" applyFont="1" applyFill="1" applyBorder="1" applyAlignment="1">
      <alignment horizontal="right" vertical="center" wrapText="1" readingOrder="2"/>
    </xf>
    <xf numFmtId="0" fontId="17" fillId="5" borderId="28" xfId="0" applyFont="1" applyFill="1" applyBorder="1" applyAlignment="1">
      <alignment horizontal="right" vertical="center" wrapText="1" readingOrder="2"/>
    </xf>
    <xf numFmtId="0" fontId="17" fillId="5" borderId="29" xfId="0" applyFont="1" applyFill="1" applyBorder="1" applyAlignment="1">
      <alignment horizontal="right" vertical="center" wrapText="1" readingOrder="2"/>
    </xf>
    <xf numFmtId="0" fontId="15" fillId="5" borderId="2" xfId="0" applyFont="1" applyFill="1" applyBorder="1" applyAlignment="1">
      <alignment horizontal="center" vertical="center" readingOrder="2"/>
    </xf>
    <xf numFmtId="0" fontId="15" fillId="5" borderId="3" xfId="0" applyFont="1" applyFill="1" applyBorder="1" applyAlignment="1">
      <alignment horizontal="center" vertical="center" readingOrder="2"/>
    </xf>
    <xf numFmtId="0" fontId="15" fillId="5" borderId="4" xfId="0" applyFont="1" applyFill="1" applyBorder="1" applyAlignment="1">
      <alignment horizontal="center" vertical="center" readingOrder="2"/>
    </xf>
    <xf numFmtId="0" fontId="17" fillId="5" borderId="30" xfId="0" applyFont="1" applyFill="1" applyBorder="1" applyAlignment="1">
      <alignment horizontal="right" vertical="center" readingOrder="2"/>
    </xf>
    <xf numFmtId="0" fontId="17" fillId="5" borderId="23" xfId="0" applyFont="1" applyFill="1" applyBorder="1" applyAlignment="1">
      <alignment horizontal="right" vertical="center" readingOrder="2"/>
    </xf>
    <xf numFmtId="0" fontId="17" fillId="5" borderId="24" xfId="0" applyFont="1" applyFill="1" applyBorder="1" applyAlignment="1">
      <alignment horizontal="right" vertical="center" readingOrder="2"/>
    </xf>
    <xf numFmtId="0" fontId="17" fillId="5" borderId="31" xfId="0" applyFont="1" applyFill="1" applyBorder="1" applyAlignment="1">
      <alignment horizontal="right" vertical="center" readingOrder="2"/>
    </xf>
    <xf numFmtId="0" fontId="17" fillId="5" borderId="0" xfId="0" applyFont="1" applyFill="1" applyAlignment="1">
      <alignment horizontal="right" vertical="center" readingOrder="2"/>
    </xf>
    <xf numFmtId="0" fontId="17" fillId="5" borderId="26" xfId="0" applyFont="1" applyFill="1" applyBorder="1" applyAlignment="1">
      <alignment horizontal="right" vertical="center" readingOrder="2"/>
    </xf>
    <xf numFmtId="0" fontId="17" fillId="5" borderId="32" xfId="0" applyFont="1" applyFill="1" applyBorder="1" applyAlignment="1">
      <alignment horizontal="right" vertical="center" readingOrder="2"/>
    </xf>
    <xf numFmtId="0" fontId="17" fillId="5" borderId="28" xfId="0" applyFont="1" applyFill="1" applyBorder="1" applyAlignment="1">
      <alignment horizontal="right" vertical="center" readingOrder="2"/>
    </xf>
    <xf numFmtId="0" fontId="17" fillId="5" borderId="29" xfId="0" applyFont="1" applyFill="1" applyBorder="1" applyAlignment="1">
      <alignment horizontal="right" vertical="center" readingOrder="2"/>
    </xf>
    <xf numFmtId="0" fontId="11" fillId="5" borderId="2" xfId="0" applyFont="1" applyFill="1" applyBorder="1" applyAlignment="1">
      <alignment horizontal="center" vertical="center" readingOrder="2"/>
    </xf>
    <xf numFmtId="0" fontId="11" fillId="5" borderId="3" xfId="0" applyFont="1" applyFill="1" applyBorder="1" applyAlignment="1">
      <alignment horizontal="center" vertical="center" readingOrder="2"/>
    </xf>
    <xf numFmtId="0" fontId="11" fillId="5" borderId="7" xfId="0" applyFont="1" applyFill="1" applyBorder="1" applyAlignment="1">
      <alignment horizontal="center" vertical="center" readingOrder="2"/>
    </xf>
    <xf numFmtId="0" fontId="15" fillId="5" borderId="30" xfId="0" applyFont="1" applyFill="1" applyBorder="1" applyAlignment="1">
      <alignment horizontal="center" vertical="center" readingOrder="2"/>
    </xf>
    <xf numFmtId="0" fontId="15" fillId="5" borderId="23" xfId="0" applyFont="1" applyFill="1" applyBorder="1" applyAlignment="1">
      <alignment horizontal="center" vertical="center" readingOrder="2"/>
    </xf>
    <xf numFmtId="0" fontId="15" fillId="5" borderId="24" xfId="0" applyFont="1" applyFill="1" applyBorder="1" applyAlignment="1">
      <alignment horizontal="center" vertical="center" readingOrder="2"/>
    </xf>
    <xf numFmtId="0" fontId="15" fillId="5" borderId="32" xfId="0" applyFont="1" applyFill="1" applyBorder="1" applyAlignment="1">
      <alignment horizontal="center" vertical="center" readingOrder="2"/>
    </xf>
    <xf numFmtId="0" fontId="15" fillId="5" borderId="28" xfId="0" applyFont="1" applyFill="1" applyBorder="1" applyAlignment="1">
      <alignment horizontal="center" vertical="center" readingOrder="2"/>
    </xf>
    <xf numFmtId="0" fontId="15" fillId="5" borderId="29" xfId="0" applyFont="1" applyFill="1" applyBorder="1" applyAlignment="1">
      <alignment horizontal="center" vertical="center" readingOrder="2"/>
    </xf>
    <xf numFmtId="0" fontId="15" fillId="0" borderId="2" xfId="0" applyFont="1" applyBorder="1" applyAlignment="1">
      <alignment horizontal="center" vertical="center" readingOrder="1"/>
    </xf>
    <xf numFmtId="0" fontId="15" fillId="0" borderId="3" xfId="0" applyFont="1" applyBorder="1" applyAlignment="1">
      <alignment horizontal="center" vertical="center" readingOrder="1"/>
    </xf>
    <xf numFmtId="0" fontId="15" fillId="0" borderId="7" xfId="0" applyFont="1" applyBorder="1" applyAlignment="1">
      <alignment horizontal="center" vertical="center" readingOrder="1"/>
    </xf>
    <xf numFmtId="0" fontId="15" fillId="7" borderId="62" xfId="0" applyFont="1" applyFill="1" applyBorder="1" applyAlignment="1">
      <alignment horizontal="center" vertical="center" readingOrder="2"/>
    </xf>
    <xf numFmtId="0" fontId="15" fillId="7" borderId="52" xfId="0" applyFont="1" applyFill="1" applyBorder="1" applyAlignment="1">
      <alignment horizontal="center" vertical="center" readingOrder="2"/>
    </xf>
    <xf numFmtId="0" fontId="15" fillId="7" borderId="53" xfId="0" applyFont="1" applyFill="1" applyBorder="1" applyAlignment="1">
      <alignment horizontal="center" vertical="center" readingOrder="2"/>
    </xf>
    <xf numFmtId="0" fontId="17" fillId="7" borderId="2" xfId="0" applyFont="1" applyFill="1" applyBorder="1" applyAlignment="1">
      <alignment horizontal="center" vertical="center" readingOrder="2"/>
    </xf>
    <xf numFmtId="0" fontId="17" fillId="7" borderId="3" xfId="0" applyFont="1" applyFill="1" applyBorder="1" applyAlignment="1">
      <alignment horizontal="center" vertical="center" readingOrder="2"/>
    </xf>
    <xf numFmtId="0" fontId="17" fillId="7" borderId="4" xfId="0" applyFont="1" applyFill="1" applyBorder="1" applyAlignment="1">
      <alignment horizontal="center" vertical="center" readingOrder="2"/>
    </xf>
    <xf numFmtId="0" fontId="58" fillId="7" borderId="4" xfId="0" applyFont="1" applyFill="1" applyBorder="1" applyAlignment="1">
      <alignment horizontal="center" vertical="center" readingOrder="2"/>
    </xf>
    <xf numFmtId="0" fontId="15" fillId="7" borderId="7" xfId="0" applyFont="1" applyFill="1" applyBorder="1" applyAlignment="1">
      <alignment horizontal="center" vertical="center" readingOrder="2"/>
    </xf>
    <xf numFmtId="0" fontId="107" fillId="14" borderId="1" xfId="0" applyFont="1" applyFill="1" applyBorder="1" applyAlignment="1">
      <alignment horizontal="right" vertical="center" readingOrder="2"/>
    </xf>
    <xf numFmtId="0" fontId="41" fillId="7" borderId="62" xfId="0" applyFont="1" applyFill="1" applyBorder="1" applyAlignment="1">
      <alignment horizontal="center" vertical="center" readingOrder="2"/>
    </xf>
    <xf numFmtId="0" fontId="41" fillId="7" borderId="52" xfId="0" applyFont="1" applyFill="1" applyBorder="1" applyAlignment="1">
      <alignment horizontal="center" vertical="center" readingOrder="2"/>
    </xf>
    <xf numFmtId="0" fontId="41" fillId="7" borderId="68" xfId="0" applyFont="1" applyFill="1" applyBorder="1" applyAlignment="1">
      <alignment horizontal="center" vertical="center" readingOrder="2"/>
    </xf>
    <xf numFmtId="0" fontId="41" fillId="7" borderId="53" xfId="0" applyFont="1" applyFill="1" applyBorder="1" applyAlignment="1">
      <alignment horizontal="center" vertical="center" readingOrder="2"/>
    </xf>
    <xf numFmtId="3" fontId="40" fillId="0" borderId="50" xfId="0" applyNumberFormat="1" applyFont="1" applyBorder="1" applyAlignment="1">
      <alignment horizontal="center" vertical="center" readingOrder="2"/>
    </xf>
    <xf numFmtId="0" fontId="40" fillId="0" borderId="46" xfId="0" applyFont="1" applyBorder="1" applyAlignment="1">
      <alignment horizontal="center" vertical="center" readingOrder="2"/>
    </xf>
    <xf numFmtId="0" fontId="40" fillId="0" borderId="51" xfId="0" applyFont="1" applyBorder="1" applyAlignment="1">
      <alignment horizontal="center" vertical="center" readingOrder="2"/>
    </xf>
    <xf numFmtId="0" fontId="41" fillId="3" borderId="49" xfId="0" applyFont="1" applyFill="1" applyBorder="1" applyAlignment="1">
      <alignment horizontal="center" vertical="center" readingOrder="2"/>
    </xf>
    <xf numFmtId="0" fontId="41" fillId="3" borderId="41" xfId="0" applyFont="1" applyFill="1" applyBorder="1" applyAlignment="1">
      <alignment horizontal="center" vertical="center" readingOrder="2"/>
    </xf>
    <xf numFmtId="0" fontId="41" fillId="3" borderId="54" xfId="0" applyFont="1" applyFill="1" applyBorder="1" applyAlignment="1">
      <alignment horizontal="center" vertical="center" readingOrder="2"/>
    </xf>
    <xf numFmtId="0" fontId="58" fillId="7" borderId="62" xfId="0" applyFont="1" applyFill="1" applyBorder="1" applyAlignment="1">
      <alignment horizontal="center" vertical="center" readingOrder="2"/>
    </xf>
    <xf numFmtId="0" fontId="58" fillId="7" borderId="52" xfId="0" applyFont="1" applyFill="1" applyBorder="1" applyAlignment="1">
      <alignment horizontal="center" vertical="center" readingOrder="2"/>
    </xf>
    <xf numFmtId="0" fontId="58" fillId="7" borderId="68" xfId="0" applyFont="1" applyFill="1" applyBorder="1" applyAlignment="1">
      <alignment horizontal="center" vertical="center" readingOrder="2"/>
    </xf>
    <xf numFmtId="0" fontId="17" fillId="7" borderId="62" xfId="0" applyFont="1" applyFill="1" applyBorder="1" applyAlignment="1">
      <alignment horizontal="right" vertical="center" readingOrder="2"/>
    </xf>
    <xf numFmtId="0" fontId="17" fillId="7" borderId="52" xfId="0" applyFont="1" applyFill="1" applyBorder="1" applyAlignment="1">
      <alignment horizontal="right" vertical="center" readingOrder="2"/>
    </xf>
    <xf numFmtId="0" fontId="17" fillId="7" borderId="68" xfId="0" applyFont="1" applyFill="1" applyBorder="1" applyAlignment="1">
      <alignment horizontal="right" vertical="center" readingOrder="2"/>
    </xf>
    <xf numFmtId="0" fontId="41" fillId="7" borderId="67" xfId="0" applyFont="1" applyFill="1" applyBorder="1" applyAlignment="1">
      <alignment horizontal="center" vertical="center" readingOrder="2"/>
    </xf>
    <xf numFmtId="0" fontId="17" fillId="0" borderId="91" xfId="0" applyFont="1" applyBorder="1" applyAlignment="1">
      <alignment horizontal="right" vertical="center" readingOrder="2"/>
    </xf>
    <xf numFmtId="0" fontId="17" fillId="0" borderId="46" xfId="0" applyFont="1" applyBorder="1" applyAlignment="1">
      <alignment horizontal="right" vertical="center" readingOrder="2"/>
    </xf>
    <xf numFmtId="0" fontId="17" fillId="0" borderId="92" xfId="0" applyFont="1" applyBorder="1" applyAlignment="1">
      <alignment horizontal="right" vertical="center" readingOrder="2"/>
    </xf>
    <xf numFmtId="0" fontId="15" fillId="0" borderId="51" xfId="0" applyFont="1" applyBorder="1" applyAlignment="1">
      <alignment horizontal="center" vertical="center" readingOrder="2"/>
    </xf>
    <xf numFmtId="0" fontId="15" fillId="7" borderId="68" xfId="0" applyFont="1" applyFill="1" applyBorder="1" applyAlignment="1">
      <alignment horizontal="center" vertical="center" readingOrder="2"/>
    </xf>
    <xf numFmtId="0" fontId="27" fillId="0" borderId="0" xfId="0" applyFont="1" applyAlignment="1">
      <alignment horizontal="right" vertical="center" readingOrder="2"/>
    </xf>
    <xf numFmtId="49" fontId="54" fillId="0" borderId="30" xfId="0" applyNumberFormat="1" applyFont="1" applyBorder="1" applyAlignment="1">
      <alignment horizontal="center" vertical="center" readingOrder="2"/>
    </xf>
    <xf numFmtId="0" fontId="54" fillId="0" borderId="23" xfId="0" applyFont="1" applyBorder="1" applyAlignment="1">
      <alignment horizontal="center" vertical="center" readingOrder="2"/>
    </xf>
    <xf numFmtId="0" fontId="54" fillId="0" borderId="24" xfId="0" applyFont="1" applyBorder="1" applyAlignment="1">
      <alignment horizontal="center" vertical="center" readingOrder="2"/>
    </xf>
    <xf numFmtId="0" fontId="54" fillId="0" borderId="32" xfId="0" applyFont="1" applyBorder="1" applyAlignment="1">
      <alignment horizontal="center" vertical="center" readingOrder="2"/>
    </xf>
    <xf numFmtId="0" fontId="54" fillId="0" borderId="28" xfId="0" applyFont="1" applyBorder="1" applyAlignment="1">
      <alignment horizontal="center" vertical="center" readingOrder="2"/>
    </xf>
    <xf numFmtId="0" fontId="54" fillId="0" borderId="29" xfId="0" applyFont="1" applyBorder="1" applyAlignment="1">
      <alignment horizontal="center" vertical="center" readingOrder="2"/>
    </xf>
    <xf numFmtId="0" fontId="23" fillId="0" borderId="0" xfId="0" applyFont="1" applyAlignment="1">
      <alignment horizontal="center" vertical="top" wrapText="1" readingOrder="2"/>
    </xf>
    <xf numFmtId="0" fontId="25" fillId="0" borderId="0" xfId="0" applyFont="1" applyAlignment="1">
      <alignment horizontal="center" vertical="center" readingOrder="2"/>
    </xf>
    <xf numFmtId="0" fontId="21" fillId="0" borderId="30" xfId="0" applyFont="1" applyBorder="1" applyAlignment="1">
      <alignment horizontal="center" vertical="center"/>
    </xf>
    <xf numFmtId="0" fontId="21" fillId="0" borderId="23" xfId="0" applyFont="1" applyBorder="1" applyAlignment="1">
      <alignment horizontal="center" vertical="center"/>
    </xf>
    <xf numFmtId="0" fontId="21" fillId="0" borderId="24" xfId="0" applyFont="1" applyBorder="1" applyAlignment="1">
      <alignment horizontal="center" vertical="center"/>
    </xf>
    <xf numFmtId="0" fontId="21" fillId="0" borderId="32" xfId="0" applyFont="1" applyBorder="1" applyAlignment="1">
      <alignment horizontal="center" vertical="center"/>
    </xf>
    <xf numFmtId="0" fontId="21" fillId="0" borderId="28" xfId="0" applyFont="1" applyBorder="1" applyAlignment="1">
      <alignment horizontal="center" vertical="center"/>
    </xf>
    <xf numFmtId="0" fontId="21" fillId="0" borderId="29" xfId="0" applyFont="1" applyBorder="1" applyAlignment="1">
      <alignment horizontal="center" vertical="center"/>
    </xf>
    <xf numFmtId="0" fontId="54" fillId="0" borderId="30" xfId="0" applyFont="1" applyBorder="1" applyAlignment="1">
      <alignment horizontal="center" vertical="center" readingOrder="2"/>
    </xf>
    <xf numFmtId="0" fontId="22" fillId="0" borderId="30" xfId="0" applyFont="1" applyBorder="1" applyAlignment="1">
      <alignment horizontal="center" vertical="center"/>
    </xf>
    <xf numFmtId="0" fontId="22" fillId="0" borderId="23" xfId="0" applyFont="1" applyBorder="1" applyAlignment="1">
      <alignment horizontal="center" vertical="center"/>
    </xf>
    <xf numFmtId="0" fontId="22" fillId="0" borderId="24" xfId="0" applyFont="1" applyBorder="1" applyAlignment="1">
      <alignment horizontal="center" vertical="center"/>
    </xf>
    <xf numFmtId="0" fontId="22" fillId="0" borderId="32" xfId="0" applyFont="1" applyBorder="1" applyAlignment="1">
      <alignment horizontal="center" vertical="center"/>
    </xf>
    <xf numFmtId="0" fontId="22" fillId="0" borderId="28" xfId="0" applyFont="1" applyBorder="1" applyAlignment="1">
      <alignment horizontal="center" vertical="center"/>
    </xf>
    <xf numFmtId="0" fontId="22" fillId="0" borderId="29" xfId="0" applyFont="1" applyBorder="1" applyAlignment="1">
      <alignment horizontal="center" vertical="center"/>
    </xf>
    <xf numFmtId="0" fontId="21" fillId="0" borderId="30" xfId="0" applyFont="1" applyBorder="1" applyAlignment="1">
      <alignment horizontal="center" vertical="top" wrapText="1" readingOrder="2"/>
    </xf>
    <xf numFmtId="0" fontId="21" fillId="0" borderId="23" xfId="0" applyFont="1" applyBorder="1" applyAlignment="1">
      <alignment horizontal="center" vertical="top" wrapText="1" readingOrder="2"/>
    </xf>
    <xf numFmtId="0" fontId="21" fillId="0" borderId="24" xfId="0" applyFont="1" applyBorder="1" applyAlignment="1">
      <alignment horizontal="center" vertical="top" wrapText="1" readingOrder="2"/>
    </xf>
    <xf numFmtId="0" fontId="21" fillId="0" borderId="32" xfId="0" applyFont="1" applyBorder="1" applyAlignment="1">
      <alignment horizontal="center" vertical="top" wrapText="1" readingOrder="2"/>
    </xf>
    <xf numFmtId="0" fontId="21" fillId="0" borderId="28" xfId="0" applyFont="1" applyBorder="1" applyAlignment="1">
      <alignment horizontal="center" vertical="top" wrapText="1" readingOrder="2"/>
    </xf>
    <xf numFmtId="0" fontId="21" fillId="0" borderId="29" xfId="0" applyFont="1" applyBorder="1" applyAlignment="1">
      <alignment horizontal="center" vertical="top" wrapText="1" readingOrder="2"/>
    </xf>
    <xf numFmtId="0" fontId="26" fillId="0" borderId="0" xfId="0" applyFont="1" applyAlignment="1">
      <alignment horizontal="right" vertical="center" indent="1" readingOrder="2"/>
    </xf>
    <xf numFmtId="0" fontId="9" fillId="0" borderId="0" xfId="0" applyFont="1" applyAlignment="1">
      <alignment horizontal="right" vertical="justify" wrapText="1" indent="1" readingOrder="2"/>
    </xf>
    <xf numFmtId="0" fontId="9" fillId="0" borderId="0" xfId="0" applyFont="1" applyAlignment="1">
      <alignment horizontal="right" vertical="top" wrapText="1" indent="1" readingOrder="2"/>
    </xf>
    <xf numFmtId="0" fontId="25" fillId="0" borderId="0" xfId="0" applyFont="1" applyAlignment="1">
      <alignment horizontal="right" vertical="center" readingOrder="2"/>
    </xf>
    <xf numFmtId="0" fontId="24" fillId="0" borderId="0" xfId="0" applyFont="1" applyAlignment="1">
      <alignment horizontal="right" vertical="center" indent="1" readingOrder="2"/>
    </xf>
    <xf numFmtId="0" fontId="9" fillId="0" borderId="0" xfId="0" applyFont="1" applyAlignment="1">
      <alignment horizontal="right" vertical="top" indent="1" readingOrder="2"/>
    </xf>
    <xf numFmtId="0" fontId="126" fillId="33" borderId="28" xfId="3" applyBorder="1" applyAlignment="1">
      <alignment horizontal="center" vertical="center" readingOrder="2"/>
    </xf>
    <xf numFmtId="0" fontId="1" fillId="0" borderId="0" xfId="0" applyFont="1" applyAlignment="1">
      <alignment horizontal="center" readingOrder="2"/>
    </xf>
    <xf numFmtId="0" fontId="1" fillId="0" borderId="1" xfId="0" applyFont="1" applyBorder="1" applyAlignment="1">
      <alignment horizontal="center" readingOrder="2"/>
    </xf>
    <xf numFmtId="0" fontId="22" fillId="0" borderId="0" xfId="0" applyFont="1" applyAlignment="1">
      <alignment horizontal="center" vertical="center"/>
    </xf>
    <xf numFmtId="0" fontId="21" fillId="0" borderId="0" xfId="0" applyFont="1" applyAlignment="1">
      <alignment horizontal="center" vertical="center"/>
    </xf>
    <xf numFmtId="0" fontId="21" fillId="0" borderId="0" xfId="0" applyFont="1" applyAlignment="1">
      <alignment horizontal="center" vertical="top" wrapText="1" readingOrder="2"/>
    </xf>
    <xf numFmtId="0" fontId="0" fillId="0" borderId="30" xfId="0" applyBorder="1" applyAlignment="1">
      <alignment horizontal="center"/>
    </xf>
    <xf numFmtId="0" fontId="0" fillId="0" borderId="24" xfId="0" applyBorder="1" applyAlignment="1">
      <alignment horizontal="center"/>
    </xf>
    <xf numFmtId="0" fontId="0" fillId="0" borderId="31" xfId="0" applyBorder="1" applyAlignment="1">
      <alignment horizontal="center"/>
    </xf>
    <xf numFmtId="0" fontId="0" fillId="0" borderId="26" xfId="0" applyBorder="1" applyAlignment="1">
      <alignment horizontal="center"/>
    </xf>
    <xf numFmtId="0" fontId="0" fillId="0" borderId="32" xfId="0" applyBorder="1" applyAlignment="1">
      <alignment horizontal="center"/>
    </xf>
    <xf numFmtId="0" fontId="0" fillId="0" borderId="29" xfId="0" applyBorder="1" applyAlignment="1">
      <alignment horizontal="center"/>
    </xf>
    <xf numFmtId="0" fontId="0" fillId="0" borderId="23" xfId="0" applyBorder="1" applyAlignment="1">
      <alignment horizontal="center"/>
    </xf>
    <xf numFmtId="0" fontId="0" fillId="0" borderId="0" xfId="0" applyAlignment="1">
      <alignment horizontal="center"/>
    </xf>
    <xf numFmtId="0" fontId="0" fillId="0" borderId="28" xfId="0" applyBorder="1" applyAlignment="1">
      <alignment horizontal="center"/>
    </xf>
    <xf numFmtId="0" fontId="109" fillId="5" borderId="31" xfId="0" applyFont="1" applyFill="1" applyBorder="1" applyAlignment="1">
      <alignment horizontal="center" vertical="top"/>
    </xf>
    <xf numFmtId="0" fontId="109" fillId="5" borderId="0" xfId="0" applyFont="1" applyFill="1" applyAlignment="1">
      <alignment horizontal="center" vertical="top"/>
    </xf>
    <xf numFmtId="0" fontId="109" fillId="5" borderId="26" xfId="0" applyFont="1" applyFill="1" applyBorder="1" applyAlignment="1">
      <alignment horizontal="center" vertical="top"/>
    </xf>
    <xf numFmtId="0" fontId="37" fillId="5" borderId="1" xfId="0" applyFont="1" applyFill="1" applyBorder="1" applyAlignment="1">
      <alignment horizontal="center" vertical="center" wrapText="1"/>
    </xf>
    <xf numFmtId="0" fontId="0" fillId="0" borderId="1" xfId="0" applyBorder="1" applyAlignment="1">
      <alignment horizontal="center"/>
    </xf>
    <xf numFmtId="0" fontId="143" fillId="0" borderId="1" xfId="0" applyFont="1" applyBorder="1" applyAlignment="1">
      <alignment horizontal="center"/>
    </xf>
    <xf numFmtId="0" fontId="11" fillId="3" borderId="2" xfId="0" applyFont="1" applyFill="1" applyBorder="1" applyAlignment="1">
      <alignment horizontal="center" vertical="center" readingOrder="2"/>
    </xf>
    <xf numFmtId="0" fontId="11" fillId="3" borderId="3" xfId="0" applyFont="1" applyFill="1" applyBorder="1" applyAlignment="1">
      <alignment horizontal="center" vertical="center" readingOrder="2"/>
    </xf>
    <xf numFmtId="0" fontId="11" fillId="3" borderId="4" xfId="0" applyFont="1" applyFill="1" applyBorder="1" applyAlignment="1">
      <alignment horizontal="center" vertical="center" readingOrder="2"/>
    </xf>
    <xf numFmtId="0" fontId="39" fillId="0" borderId="31" xfId="0" applyFont="1" applyBorder="1" applyAlignment="1">
      <alignment horizontal="right" vertical="center" wrapText="1"/>
    </xf>
    <xf numFmtId="0" fontId="39" fillId="0" borderId="0" xfId="0" applyFont="1" applyAlignment="1">
      <alignment horizontal="right" vertical="center" wrapText="1"/>
    </xf>
    <xf numFmtId="0" fontId="39" fillId="0" borderId="26" xfId="0" applyFont="1" applyBorder="1" applyAlignment="1">
      <alignment horizontal="right" vertical="center" wrapText="1"/>
    </xf>
    <xf numFmtId="0" fontId="39" fillId="0" borderId="31" xfId="0" applyFont="1" applyBorder="1" applyAlignment="1">
      <alignment horizontal="center" vertical="center" wrapText="1"/>
    </xf>
    <xf numFmtId="0" fontId="39" fillId="0" borderId="0" xfId="0" applyFont="1" applyAlignment="1">
      <alignment horizontal="center" vertical="center" wrapText="1"/>
    </xf>
    <xf numFmtId="0" fontId="39" fillId="0" borderId="26" xfId="0" applyFont="1" applyBorder="1" applyAlignment="1">
      <alignment horizontal="center" vertical="center" wrapText="1"/>
    </xf>
    <xf numFmtId="0" fontId="39" fillId="9" borderId="31" xfId="0" applyFont="1" applyFill="1" applyBorder="1" applyAlignment="1">
      <alignment horizontal="right" vertical="center" wrapText="1"/>
    </xf>
    <xf numFmtId="0" fontId="39" fillId="9" borderId="0" xfId="0" applyFont="1" applyFill="1" applyAlignment="1">
      <alignment horizontal="right" vertical="center" wrapText="1"/>
    </xf>
    <xf numFmtId="0" fontId="39" fillId="9" borderId="26" xfId="0" applyFont="1" applyFill="1" applyBorder="1" applyAlignment="1">
      <alignment horizontal="right" vertical="center" wrapText="1"/>
    </xf>
    <xf numFmtId="0" fontId="39" fillId="0" borderId="32" xfId="0" applyFont="1" applyBorder="1" applyAlignment="1">
      <alignment horizontal="center" vertical="center" wrapText="1"/>
    </xf>
    <xf numFmtId="0" fontId="39" fillId="0" borderId="28" xfId="0" applyFont="1" applyBorder="1" applyAlignment="1">
      <alignment horizontal="center" vertical="center" wrapText="1"/>
    </xf>
    <xf numFmtId="0" fontId="39" fillId="0" borderId="29" xfId="0" applyFont="1" applyBorder="1" applyAlignment="1">
      <alignment horizontal="center" vertical="center" wrapText="1"/>
    </xf>
    <xf numFmtId="0" fontId="39" fillId="0" borderId="31" xfId="0" applyFont="1" applyBorder="1" applyAlignment="1">
      <alignment horizontal="right" vertical="top" wrapText="1"/>
    </xf>
    <xf numFmtId="0" fontId="39" fillId="0" borderId="0" xfId="0" applyFont="1" applyAlignment="1">
      <alignment horizontal="right" vertical="top" wrapText="1"/>
    </xf>
    <xf numFmtId="0" fontId="39" fillId="0" borderId="26" xfId="0" applyFont="1" applyBorder="1" applyAlignment="1">
      <alignment horizontal="right" vertical="top" wrapText="1"/>
    </xf>
    <xf numFmtId="0" fontId="39" fillId="9" borderId="32" xfId="0" applyFont="1" applyFill="1" applyBorder="1" applyAlignment="1">
      <alignment horizontal="right" vertical="center" wrapText="1"/>
    </xf>
    <xf numFmtId="0" fontId="39" fillId="9" borderId="28" xfId="0" applyFont="1" applyFill="1" applyBorder="1" applyAlignment="1">
      <alignment horizontal="right" vertical="center" wrapText="1"/>
    </xf>
    <xf numFmtId="0" fontId="39" fillId="9" borderId="29" xfId="0" applyFont="1" applyFill="1" applyBorder="1" applyAlignment="1">
      <alignment horizontal="right" vertical="center" wrapText="1"/>
    </xf>
    <xf numFmtId="0" fontId="39" fillId="0" borderId="32" xfId="0" applyFont="1" applyBorder="1" applyAlignment="1">
      <alignment horizontal="right" vertical="center" wrapText="1"/>
    </xf>
    <xf numFmtId="0" fontId="39" fillId="0" borderId="28" xfId="0" applyFont="1" applyBorder="1" applyAlignment="1">
      <alignment horizontal="right" vertical="center" wrapText="1"/>
    </xf>
    <xf numFmtId="0" fontId="39" fillId="0" borderId="29" xfId="0" applyFont="1" applyBorder="1" applyAlignment="1">
      <alignment horizontal="right" vertical="center" wrapText="1"/>
    </xf>
    <xf numFmtId="0" fontId="156" fillId="0" borderId="31" xfId="0" applyFont="1" applyBorder="1" applyAlignment="1">
      <alignment horizontal="right" vertical="center" wrapText="1"/>
    </xf>
    <xf numFmtId="0" fontId="156" fillId="0" borderId="0" xfId="0" applyFont="1" applyAlignment="1">
      <alignment horizontal="right" vertical="center" wrapText="1"/>
    </xf>
    <xf numFmtId="0" fontId="156" fillId="0" borderId="26" xfId="0" applyFont="1" applyBorder="1" applyAlignment="1">
      <alignment horizontal="right" vertical="center" wrapText="1"/>
    </xf>
    <xf numFmtId="0" fontId="109" fillId="5" borderId="23" xfId="0" applyFont="1" applyFill="1" applyBorder="1" applyAlignment="1">
      <alignment horizontal="center" vertical="top"/>
    </xf>
    <xf numFmtId="0" fontId="39" fillId="0" borderId="32" xfId="0" applyFont="1" applyBorder="1" applyAlignment="1">
      <alignment horizontal="right" vertical="top" wrapText="1"/>
    </xf>
    <xf numFmtId="0" fontId="39" fillId="0" borderId="28" xfId="0" applyFont="1" applyBorder="1" applyAlignment="1">
      <alignment horizontal="right" vertical="top" wrapText="1"/>
    </xf>
    <xf numFmtId="0" fontId="39" fillId="0" borderId="29" xfId="0" applyFont="1" applyBorder="1" applyAlignment="1">
      <alignment horizontal="right" vertical="top" wrapText="1"/>
    </xf>
    <xf numFmtId="0" fontId="39" fillId="0" borderId="30" xfId="0" applyFont="1" applyBorder="1" applyAlignment="1">
      <alignment horizontal="right" vertical="center" wrapText="1"/>
    </xf>
    <xf numFmtId="0" fontId="39" fillId="0" borderId="23" xfId="0" applyFont="1" applyBorder="1" applyAlignment="1">
      <alignment horizontal="right" vertical="center" wrapText="1"/>
    </xf>
    <xf numFmtId="0" fontId="39" fillId="0" borderId="24" xfId="0" applyFont="1" applyBorder="1" applyAlignment="1">
      <alignment horizontal="right" vertical="center" wrapText="1"/>
    </xf>
    <xf numFmtId="0" fontId="155" fillId="0" borderId="0" xfId="0" applyFont="1" applyAlignment="1">
      <alignment horizontal="right" vertical="center" wrapText="1"/>
    </xf>
    <xf numFmtId="0" fontId="155" fillId="0" borderId="26" xfId="0" applyFont="1" applyBorder="1" applyAlignment="1">
      <alignment horizontal="right" vertical="center" wrapText="1"/>
    </xf>
    <xf numFmtId="0" fontId="39" fillId="0" borderId="31" xfId="0" applyFont="1" applyBorder="1" applyAlignment="1">
      <alignment vertical="center" wrapText="1"/>
    </xf>
    <xf numFmtId="0" fontId="39" fillId="0" borderId="0" xfId="0" applyFont="1" applyAlignment="1">
      <alignment vertical="center" wrapText="1"/>
    </xf>
    <xf numFmtId="0" fontId="39" fillId="0" borderId="26" xfId="0" applyFont="1" applyBorder="1" applyAlignment="1">
      <alignment vertical="center" wrapText="1"/>
    </xf>
    <xf numFmtId="0" fontId="37" fillId="0" borderId="31" xfId="0" applyFont="1" applyBorder="1" applyAlignment="1">
      <alignment horizontal="center" vertical="center" wrapText="1"/>
    </xf>
    <xf numFmtId="0" fontId="37" fillId="0" borderId="0" xfId="0" applyFont="1" applyAlignment="1">
      <alignment horizontal="center" vertical="center" wrapText="1"/>
    </xf>
    <xf numFmtId="0" fontId="37" fillId="0" borderId="26" xfId="0" applyFont="1" applyBorder="1" applyAlignment="1">
      <alignment horizontal="center" vertical="center" wrapText="1"/>
    </xf>
    <xf numFmtId="0" fontId="39" fillId="9" borderId="31" xfId="0" applyFont="1" applyFill="1" applyBorder="1" applyAlignment="1">
      <alignment horizontal="right" vertical="top" wrapText="1"/>
    </xf>
    <xf numFmtId="0" fontId="39" fillId="9" borderId="0" xfId="0" applyFont="1" applyFill="1" applyAlignment="1">
      <alignment horizontal="right" vertical="top" wrapText="1"/>
    </xf>
    <xf numFmtId="0" fontId="39" fillId="9" borderId="26" xfId="0" applyFont="1" applyFill="1" applyBorder="1" applyAlignment="1">
      <alignment horizontal="right" vertical="top" wrapText="1"/>
    </xf>
    <xf numFmtId="0" fontId="109" fillId="5" borderId="3" xfId="0" applyFont="1" applyFill="1" applyBorder="1" applyAlignment="1">
      <alignment horizontal="center" vertical="top"/>
    </xf>
    <xf numFmtId="0" fontId="39" fillId="9" borderId="32" xfId="0" applyFont="1" applyFill="1" applyBorder="1" applyAlignment="1">
      <alignment horizontal="right" vertical="top" wrapText="1"/>
    </xf>
    <xf numFmtId="0" fontId="39" fillId="9" borderId="28" xfId="0" applyFont="1" applyFill="1" applyBorder="1" applyAlignment="1">
      <alignment horizontal="right" vertical="top" wrapText="1"/>
    </xf>
    <xf numFmtId="0" fontId="39" fillId="9" borderId="29" xfId="0" applyFont="1" applyFill="1" applyBorder="1" applyAlignment="1">
      <alignment horizontal="right" vertical="top" wrapText="1"/>
    </xf>
    <xf numFmtId="0" fontId="39" fillId="0" borderId="2" xfId="0" applyFont="1" applyBorder="1" applyAlignment="1">
      <alignment horizontal="right" vertical="top" wrapText="1"/>
    </xf>
    <xf numFmtId="0" fontId="39" fillId="0" borderId="3" xfId="0" applyFont="1" applyBorder="1" applyAlignment="1">
      <alignment horizontal="right" vertical="top" wrapText="1"/>
    </xf>
    <xf numFmtId="0" fontId="39" fillId="0" borderId="4" xfId="0" applyFont="1" applyBorder="1" applyAlignment="1">
      <alignment horizontal="right" vertical="top" wrapText="1"/>
    </xf>
    <xf numFmtId="0" fontId="156" fillId="9" borderId="31" xfId="0" applyFont="1" applyFill="1" applyBorder="1" applyAlignment="1">
      <alignment horizontal="right" vertical="center" wrapText="1"/>
    </xf>
    <xf numFmtId="0" fontId="156" fillId="9" borderId="0" xfId="0" applyFont="1" applyFill="1" applyAlignment="1">
      <alignment horizontal="right" vertical="center" wrapText="1"/>
    </xf>
    <xf numFmtId="0" fontId="156" fillId="9" borderId="26" xfId="0" applyFont="1" applyFill="1" applyBorder="1" applyAlignment="1">
      <alignment horizontal="right" vertical="center" wrapText="1"/>
    </xf>
    <xf numFmtId="0" fontId="39" fillId="0" borderId="31" xfId="0" applyFont="1" applyBorder="1" applyAlignment="1">
      <alignment horizontal="right" vertical="center" wrapText="1" readingOrder="1"/>
    </xf>
    <xf numFmtId="0" fontId="39" fillId="0" borderId="0" xfId="0" applyFont="1" applyAlignment="1">
      <alignment horizontal="right" vertical="center" wrapText="1" readingOrder="1"/>
    </xf>
    <xf numFmtId="0" fontId="39" fillId="0" borderId="26" xfId="0" applyFont="1" applyBorder="1" applyAlignment="1">
      <alignment horizontal="right" vertical="center" wrapText="1" readingOrder="1"/>
    </xf>
    <xf numFmtId="0" fontId="109" fillId="9" borderId="30" xfId="0" applyFont="1" applyFill="1" applyBorder="1" applyAlignment="1">
      <alignment horizontal="center" vertical="center"/>
    </xf>
    <xf numFmtId="0" fontId="109" fillId="9" borderId="23" xfId="0" applyFont="1" applyFill="1" applyBorder="1" applyAlignment="1">
      <alignment horizontal="center" vertical="center"/>
    </xf>
    <xf numFmtId="0" fontId="109" fillId="9" borderId="24" xfId="0" applyFont="1" applyFill="1" applyBorder="1" applyAlignment="1">
      <alignment horizontal="center" vertical="center"/>
    </xf>
    <xf numFmtId="0" fontId="137" fillId="5" borderId="31" xfId="0" applyFont="1" applyFill="1" applyBorder="1" applyAlignment="1">
      <alignment horizontal="center" vertical="center"/>
    </xf>
    <xf numFmtId="0" fontId="137" fillId="5" borderId="0" xfId="0" applyFont="1" applyFill="1" applyAlignment="1">
      <alignment horizontal="center" vertical="center"/>
    </xf>
    <xf numFmtId="0" fontId="137" fillId="5" borderId="26" xfId="0" applyFont="1" applyFill="1" applyBorder="1" applyAlignment="1">
      <alignment horizontal="center" vertical="center"/>
    </xf>
    <xf numFmtId="0" fontId="37" fillId="7" borderId="31" xfId="0" applyFont="1" applyFill="1" applyBorder="1" applyAlignment="1">
      <alignment horizontal="right" vertical="center" wrapText="1"/>
    </xf>
    <xf numFmtId="0" fontId="37" fillId="7" borderId="0" xfId="0" applyFont="1" applyFill="1" applyAlignment="1">
      <alignment horizontal="right" vertical="center" wrapText="1"/>
    </xf>
    <xf numFmtId="0" fontId="37" fillId="7" borderId="26" xfId="0" applyFont="1" applyFill="1" applyBorder="1" applyAlignment="1">
      <alignment horizontal="right" vertical="center" wrapText="1"/>
    </xf>
    <xf numFmtId="0" fontId="0" fillId="0" borderId="42" xfId="0" applyBorder="1" applyAlignment="1">
      <alignment horizontal="center"/>
    </xf>
    <xf numFmtId="0" fontId="0" fillId="0" borderId="66" xfId="0" applyBorder="1" applyAlignment="1">
      <alignment horizontal="center"/>
    </xf>
    <xf numFmtId="0" fontId="0" fillId="0" borderId="5" xfId="0" applyBorder="1" applyAlignment="1">
      <alignment horizontal="center"/>
    </xf>
    <xf numFmtId="0" fontId="137" fillId="5" borderId="30" xfId="0" applyFont="1" applyFill="1" applyBorder="1" applyAlignment="1">
      <alignment horizontal="center" vertical="center"/>
    </xf>
    <xf numFmtId="0" fontId="137" fillId="5" borderId="23" xfId="0" applyFont="1" applyFill="1" applyBorder="1" applyAlignment="1">
      <alignment horizontal="center" vertical="center"/>
    </xf>
    <xf numFmtId="0" fontId="137" fillId="5" borderId="24" xfId="0" applyFont="1" applyFill="1" applyBorder="1" applyAlignment="1">
      <alignment horizontal="center" vertical="center"/>
    </xf>
    <xf numFmtId="0" fontId="109" fillId="9" borderId="31" xfId="0" applyFont="1" applyFill="1" applyBorder="1" applyAlignment="1">
      <alignment horizontal="center" vertical="center"/>
    </xf>
    <xf numFmtId="0" fontId="109" fillId="9" borderId="0" xfId="0" applyFont="1" applyFill="1" applyAlignment="1">
      <alignment horizontal="center" vertical="center"/>
    </xf>
    <xf numFmtId="0" fontId="109" fillId="9" borderId="26" xfId="0" applyFont="1" applyFill="1" applyBorder="1" applyAlignment="1">
      <alignment horizontal="center" vertical="center"/>
    </xf>
    <xf numFmtId="0" fontId="142" fillId="0" borderId="30" xfId="0" applyFont="1" applyBorder="1" applyAlignment="1">
      <alignment horizontal="center"/>
    </xf>
    <xf numFmtId="0" fontId="142" fillId="0" borderId="23" xfId="0" applyFont="1" applyBorder="1" applyAlignment="1">
      <alignment horizontal="center"/>
    </xf>
    <xf numFmtId="0" fontId="142" fillId="0" borderId="24" xfId="0" applyFont="1" applyBorder="1" applyAlignment="1">
      <alignment horizontal="center"/>
    </xf>
    <xf numFmtId="0" fontId="142" fillId="20" borderId="31" xfId="0" applyFont="1" applyFill="1" applyBorder="1" applyAlignment="1">
      <alignment horizontal="center" vertical="center"/>
    </xf>
    <xf numFmtId="0" fontId="142" fillId="20" borderId="0" xfId="0" applyFont="1" applyFill="1" applyAlignment="1">
      <alignment horizontal="center" vertical="center"/>
    </xf>
    <xf numFmtId="0" fontId="142" fillId="20" borderId="26" xfId="0" applyFont="1" applyFill="1" applyBorder="1" applyAlignment="1">
      <alignment horizontal="center" vertical="center"/>
    </xf>
    <xf numFmtId="0" fontId="142" fillId="0" borderId="32" xfId="0" applyFont="1" applyBorder="1" applyAlignment="1">
      <alignment horizontal="center" vertical="center"/>
    </xf>
    <xf numFmtId="0" fontId="142" fillId="0" borderId="28" xfId="0" applyFont="1" applyBorder="1" applyAlignment="1">
      <alignment horizontal="center" vertical="center"/>
    </xf>
    <xf numFmtId="0" fontId="142" fillId="0" borderId="29" xfId="0" applyFont="1" applyBorder="1" applyAlignment="1">
      <alignment horizontal="center" vertical="center"/>
    </xf>
    <xf numFmtId="0" fontId="142" fillId="0" borderId="2" xfId="0" applyFont="1" applyBorder="1" applyAlignment="1">
      <alignment horizontal="center" vertical="center"/>
    </xf>
    <xf numFmtId="0" fontId="142" fillId="0" borderId="3" xfId="0" applyFont="1" applyBorder="1" applyAlignment="1">
      <alignment horizontal="center" vertical="center"/>
    </xf>
    <xf numFmtId="0" fontId="142" fillId="0" borderId="4" xfId="0" applyFont="1" applyBorder="1" applyAlignment="1">
      <alignment horizontal="center" vertical="center"/>
    </xf>
    <xf numFmtId="0" fontId="37" fillId="5" borderId="42" xfId="0" applyFont="1" applyFill="1" applyBorder="1" applyAlignment="1">
      <alignment horizontal="center" vertical="center" wrapText="1"/>
    </xf>
    <xf numFmtId="0" fontId="140" fillId="9" borderId="1" xfId="0" applyFont="1" applyFill="1" applyBorder="1" applyAlignment="1">
      <alignment horizontal="right" vertical="center"/>
    </xf>
    <xf numFmtId="0" fontId="109" fillId="9" borderId="1" xfId="0" applyFont="1" applyFill="1" applyBorder="1" applyAlignment="1">
      <alignment horizontal="center" vertical="center"/>
    </xf>
    <xf numFmtId="3" fontId="142" fillId="5" borderId="1" xfId="0" applyNumberFormat="1" applyFont="1" applyFill="1" applyBorder="1" applyAlignment="1">
      <alignment horizontal="center" vertical="center"/>
    </xf>
    <xf numFmtId="0" fontId="142" fillId="5" borderId="1" xfId="0" applyFont="1" applyFill="1" applyBorder="1" applyAlignment="1">
      <alignment horizontal="center" vertical="center"/>
    </xf>
    <xf numFmtId="3" fontId="37" fillId="5" borderId="2" xfId="0" applyNumberFormat="1" applyFont="1" applyFill="1" applyBorder="1" applyAlignment="1">
      <alignment horizontal="center" vertical="center" wrapText="1"/>
    </xf>
    <xf numFmtId="0" fontId="37" fillId="5" borderId="3" xfId="0" applyFont="1" applyFill="1" applyBorder="1" applyAlignment="1">
      <alignment horizontal="center" vertical="center" wrapText="1"/>
    </xf>
    <xf numFmtId="0" fontId="37" fillId="5" borderId="4" xfId="0" applyFont="1" applyFill="1" applyBorder="1" applyAlignment="1">
      <alignment horizontal="center" vertical="center" wrapText="1"/>
    </xf>
    <xf numFmtId="0" fontId="141" fillId="0" borderId="31" xfId="0" applyFont="1" applyBorder="1" applyAlignment="1">
      <alignment horizontal="center"/>
    </xf>
    <xf numFmtId="0" fontId="141" fillId="0" borderId="0" xfId="0" applyFont="1" applyAlignment="1">
      <alignment horizontal="center"/>
    </xf>
    <xf numFmtId="0" fontId="141" fillId="0" borderId="26" xfId="0" applyFont="1" applyBorder="1" applyAlignment="1">
      <alignment horizontal="center"/>
    </xf>
    <xf numFmtId="0" fontId="140" fillId="9" borderId="31" xfId="0" applyFont="1" applyFill="1" applyBorder="1" applyAlignment="1">
      <alignment horizontal="center"/>
    </xf>
    <xf numFmtId="0" fontId="140" fillId="9" borderId="0" xfId="0" applyFont="1" applyFill="1" applyAlignment="1">
      <alignment horizontal="center"/>
    </xf>
    <xf numFmtId="0" fontId="140" fillId="9" borderId="26" xfId="0" applyFont="1" applyFill="1" applyBorder="1" applyAlignment="1">
      <alignment horizontal="center"/>
    </xf>
    <xf numFmtId="0" fontId="109" fillId="5" borderId="31" xfId="0" applyFont="1" applyFill="1" applyBorder="1" applyAlignment="1">
      <alignment horizontal="center" vertical="center"/>
    </xf>
    <xf numFmtId="0" fontId="109" fillId="5" borderId="0" xfId="0" applyFont="1" applyFill="1" applyAlignment="1">
      <alignment horizontal="center" vertical="center"/>
    </xf>
    <xf numFmtId="0" fontId="109" fillId="5" borderId="26" xfId="0" applyFont="1" applyFill="1" applyBorder="1" applyAlignment="1">
      <alignment horizontal="center" vertical="center"/>
    </xf>
    <xf numFmtId="0" fontId="109" fillId="9" borderId="2" xfId="0" applyFont="1" applyFill="1" applyBorder="1" applyAlignment="1">
      <alignment horizontal="center" vertical="center"/>
    </xf>
    <xf numFmtId="0" fontId="109" fillId="9" borderId="3" xfId="0" applyFont="1" applyFill="1" applyBorder="1" applyAlignment="1">
      <alignment horizontal="center" vertical="center"/>
    </xf>
    <xf numFmtId="0" fontId="109" fillId="9" borderId="4" xfId="0" applyFont="1" applyFill="1" applyBorder="1" applyAlignment="1">
      <alignment horizontal="center" vertical="center"/>
    </xf>
    <xf numFmtId="0" fontId="139" fillId="0" borderId="2" xfId="0" applyFont="1" applyBorder="1" applyAlignment="1">
      <alignment horizontal="center" vertical="center"/>
    </xf>
    <xf numFmtId="0" fontId="139" fillId="0" borderId="4" xfId="0" applyFont="1" applyBorder="1" applyAlignment="1">
      <alignment horizontal="center" vertical="center"/>
    </xf>
    <xf numFmtId="49" fontId="139" fillId="0" borderId="2" xfId="0" applyNumberFormat="1" applyFont="1" applyBorder="1" applyAlignment="1">
      <alignment horizontal="center" vertical="center"/>
    </xf>
    <xf numFmtId="49" fontId="139" fillId="0" borderId="3" xfId="0" applyNumberFormat="1" applyFont="1" applyBorder="1" applyAlignment="1">
      <alignment horizontal="center" vertical="center"/>
    </xf>
    <xf numFmtId="49" fontId="139" fillId="0" borderId="4" xfId="0" applyNumberFormat="1" applyFont="1" applyBorder="1" applyAlignment="1">
      <alignment horizontal="center" vertical="center"/>
    </xf>
    <xf numFmtId="0" fontId="139" fillId="0" borderId="1" xfId="0" applyFont="1" applyBorder="1" applyAlignment="1">
      <alignment horizontal="center" vertical="center"/>
    </xf>
    <xf numFmtId="0" fontId="140" fillId="7" borderId="31" xfId="0" applyFont="1" applyFill="1" applyBorder="1" applyAlignment="1">
      <alignment horizontal="center" vertical="center"/>
    </xf>
    <xf numFmtId="0" fontId="140" fillId="7" borderId="0" xfId="0" applyFont="1" applyFill="1" applyAlignment="1">
      <alignment horizontal="center" vertical="center"/>
    </xf>
    <xf numFmtId="0" fontId="140" fillId="7" borderId="26" xfId="0" applyFont="1" applyFill="1" applyBorder="1" applyAlignment="1">
      <alignment horizontal="center" vertical="center"/>
    </xf>
    <xf numFmtId="0" fontId="140" fillId="5" borderId="31" xfId="0" applyFont="1" applyFill="1" applyBorder="1" applyAlignment="1">
      <alignment horizontal="center" vertical="center"/>
    </xf>
    <xf numFmtId="0" fontId="140" fillId="5" borderId="0" xfId="0" applyFont="1" applyFill="1" applyAlignment="1">
      <alignment horizontal="center" vertical="center"/>
    </xf>
    <xf numFmtId="0" fontId="140" fillId="5" borderId="26" xfId="0" applyFont="1" applyFill="1" applyBorder="1" applyAlignment="1">
      <alignment horizontal="center" vertical="center"/>
    </xf>
    <xf numFmtId="0" fontId="140" fillId="7" borderId="31" xfId="0" applyFont="1" applyFill="1" applyBorder="1" applyAlignment="1">
      <alignment horizontal="center"/>
    </xf>
    <xf numFmtId="0" fontId="140" fillId="7" borderId="0" xfId="0" applyFont="1" applyFill="1" applyAlignment="1">
      <alignment horizontal="center"/>
    </xf>
    <xf numFmtId="0" fontId="140" fillId="7" borderId="26" xfId="0" applyFont="1" applyFill="1" applyBorder="1" applyAlignment="1">
      <alignment horizontal="center"/>
    </xf>
    <xf numFmtId="0" fontId="66" fillId="0" borderId="42" xfId="0" applyFont="1" applyBorder="1" applyAlignment="1">
      <alignment horizontal="center" vertical="top" readingOrder="2"/>
    </xf>
    <xf numFmtId="0" fontId="66" fillId="0" borderId="5" xfId="0" applyFont="1" applyBorder="1" applyAlignment="1">
      <alignment horizontal="center" vertical="top" readingOrder="2"/>
    </xf>
    <xf numFmtId="0" fontId="71" fillId="0" borderId="30" xfId="0" applyFont="1" applyBorder="1" applyAlignment="1">
      <alignment horizontal="center" vertical="top" wrapText="1" readingOrder="2"/>
    </xf>
    <xf numFmtId="0" fontId="71" fillId="0" borderId="23" xfId="0" applyFont="1" applyBorder="1" applyAlignment="1">
      <alignment horizontal="center" vertical="top" wrapText="1" readingOrder="2"/>
    </xf>
    <xf numFmtId="0" fontId="71" fillId="0" borderId="24" xfId="0" applyFont="1" applyBorder="1" applyAlignment="1">
      <alignment horizontal="center" vertical="top" wrapText="1" readingOrder="2"/>
    </xf>
    <xf numFmtId="0" fontId="71" fillId="0" borderId="32" xfId="0" applyFont="1" applyBorder="1" applyAlignment="1">
      <alignment horizontal="center" vertical="top" wrapText="1" readingOrder="2"/>
    </xf>
    <xf numFmtId="0" fontId="71" fillId="0" borderId="28" xfId="0" applyFont="1" applyBorder="1" applyAlignment="1">
      <alignment horizontal="center" vertical="top" wrapText="1" readingOrder="2"/>
    </xf>
    <xf numFmtId="0" fontId="71" fillId="0" borderId="29" xfId="0" applyFont="1" applyBorder="1" applyAlignment="1">
      <alignment horizontal="center" vertical="top" wrapText="1" readingOrder="2"/>
    </xf>
    <xf numFmtId="0" fontId="71" fillId="3" borderId="2" xfId="0" applyFont="1" applyFill="1" applyBorder="1" applyAlignment="1">
      <alignment horizontal="center" vertical="top" wrapText="1" readingOrder="2"/>
    </xf>
    <xf numFmtId="0" fontId="71" fillId="3" borderId="3" xfId="0" applyFont="1" applyFill="1" applyBorder="1" applyAlignment="1">
      <alignment horizontal="center" vertical="top" wrapText="1" readingOrder="2"/>
    </xf>
    <xf numFmtId="0" fontId="71" fillId="3" borderId="4" xfId="0" applyFont="1" applyFill="1" applyBorder="1" applyAlignment="1">
      <alignment horizontal="center" vertical="top" wrapText="1" readingOrder="2"/>
    </xf>
    <xf numFmtId="49" fontId="66" fillId="0" borderId="2" xfId="0" applyNumberFormat="1" applyFont="1" applyBorder="1" applyAlignment="1">
      <alignment horizontal="center" vertical="center" readingOrder="2"/>
    </xf>
    <xf numFmtId="0" fontId="66" fillId="0" borderId="3" xfId="0" applyFont="1" applyBorder="1" applyAlignment="1">
      <alignment horizontal="center" vertical="center" readingOrder="2"/>
    </xf>
    <xf numFmtId="0" fontId="66" fillId="0" borderId="4" xfId="0" applyFont="1" applyBorder="1" applyAlignment="1">
      <alignment horizontal="center" vertical="center" readingOrder="2"/>
    </xf>
    <xf numFmtId="0" fontId="66" fillId="0" borderId="2" xfId="0" applyFont="1" applyBorder="1" applyAlignment="1">
      <alignment horizontal="center" vertical="center" readingOrder="2"/>
    </xf>
    <xf numFmtId="0" fontId="66" fillId="3" borderId="42" xfId="0" applyFont="1" applyFill="1" applyBorder="1" applyAlignment="1">
      <alignment horizontal="center" vertical="top" readingOrder="2"/>
    </xf>
    <xf numFmtId="0" fontId="66" fillId="3" borderId="5" xfId="0" applyFont="1" applyFill="1" applyBorder="1" applyAlignment="1">
      <alignment horizontal="center" vertical="top" readingOrder="2"/>
    </xf>
    <xf numFmtId="0" fontId="71" fillId="3" borderId="30" xfId="0" applyFont="1" applyFill="1" applyBorder="1" applyAlignment="1">
      <alignment horizontal="center" vertical="top" wrapText="1" readingOrder="2"/>
    </xf>
    <xf numFmtId="0" fontId="71" fillId="3" borderId="23" xfId="0" applyFont="1" applyFill="1" applyBorder="1" applyAlignment="1">
      <alignment horizontal="center" vertical="top" wrapText="1" readingOrder="2"/>
    </xf>
    <xf numFmtId="0" fontId="71" fillId="3" borderId="24" xfId="0" applyFont="1" applyFill="1" applyBorder="1" applyAlignment="1">
      <alignment horizontal="center" vertical="top" wrapText="1" readingOrder="2"/>
    </xf>
    <xf numFmtId="0" fontId="71" fillId="3" borderId="32" xfId="0" applyFont="1" applyFill="1" applyBorder="1" applyAlignment="1">
      <alignment horizontal="center" vertical="top" wrapText="1" readingOrder="2"/>
    </xf>
    <xf numFmtId="0" fontId="71" fillId="3" borderId="28" xfId="0" applyFont="1" applyFill="1" applyBorder="1" applyAlignment="1">
      <alignment horizontal="center" vertical="top" wrapText="1" readingOrder="2"/>
    </xf>
    <xf numFmtId="0" fontId="71" fillId="3" borderId="29" xfId="0" applyFont="1" applyFill="1" applyBorder="1" applyAlignment="1">
      <alignment horizontal="center" vertical="top" wrapText="1" readingOrder="2"/>
    </xf>
    <xf numFmtId="0" fontId="71" fillId="0" borderId="2" xfId="0" applyFont="1" applyBorder="1" applyAlignment="1">
      <alignment horizontal="center" vertical="top" wrapText="1" readingOrder="2"/>
    </xf>
    <xf numFmtId="0" fontId="71" fillId="0" borderId="3" xfId="0" applyFont="1" applyBorder="1" applyAlignment="1">
      <alignment horizontal="center" vertical="top" wrapText="1" readingOrder="2"/>
    </xf>
    <xf numFmtId="0" fontId="71" fillId="0" borderId="4" xfId="0" applyFont="1" applyBorder="1" applyAlignment="1">
      <alignment horizontal="center" vertical="top" wrapText="1" readingOrder="2"/>
    </xf>
    <xf numFmtId="0" fontId="71" fillId="0" borderId="2" xfId="0" applyFont="1" applyBorder="1" applyAlignment="1">
      <alignment horizontal="center" vertical="center" wrapText="1" readingOrder="2"/>
    </xf>
    <xf numFmtId="0" fontId="71" fillId="0" borderId="3" xfId="0" applyFont="1" applyBorder="1" applyAlignment="1">
      <alignment horizontal="center" vertical="center" wrapText="1" readingOrder="2"/>
    </xf>
    <xf numFmtId="0" fontId="71" fillId="0" borderId="4" xfId="0" applyFont="1" applyBorder="1" applyAlignment="1">
      <alignment horizontal="center" vertical="center" wrapText="1" readingOrder="2"/>
    </xf>
    <xf numFmtId="0" fontId="66" fillId="0" borderId="66" xfId="0" applyFont="1" applyBorder="1" applyAlignment="1">
      <alignment horizontal="center" vertical="top" readingOrder="2"/>
    </xf>
    <xf numFmtId="0" fontId="71" fillId="0" borderId="31" xfId="0" applyFont="1" applyBorder="1" applyAlignment="1">
      <alignment horizontal="center" vertical="top" wrapText="1" readingOrder="2"/>
    </xf>
    <xf numFmtId="0" fontId="71" fillId="0" borderId="0" xfId="0" applyFont="1" applyAlignment="1">
      <alignment horizontal="center" vertical="top" wrapText="1" readingOrder="2"/>
    </xf>
    <xf numFmtId="0" fontId="71" fillId="0" borderId="26" xfId="0" applyFont="1" applyBorder="1" applyAlignment="1">
      <alignment horizontal="center" vertical="top" wrapText="1" readingOrder="2"/>
    </xf>
    <xf numFmtId="0" fontId="66" fillId="3" borderId="2" xfId="0" applyFont="1" applyFill="1" applyBorder="1" applyAlignment="1">
      <alignment horizontal="center" vertical="center" readingOrder="2"/>
    </xf>
    <xf numFmtId="0" fontId="66" fillId="3" borderId="3" xfId="0" applyFont="1" applyFill="1" applyBorder="1" applyAlignment="1">
      <alignment horizontal="center" vertical="center" readingOrder="2"/>
    </xf>
    <xf numFmtId="0" fontId="66" fillId="3" borderId="4" xfId="0" applyFont="1" applyFill="1" applyBorder="1" applyAlignment="1">
      <alignment horizontal="center" vertical="center" readingOrder="2"/>
    </xf>
    <xf numFmtId="0" fontId="66" fillId="0" borderId="0" xfId="0" applyFont="1" applyAlignment="1">
      <alignment horizontal="center" vertical="center" readingOrder="2"/>
    </xf>
    <xf numFmtId="0" fontId="214" fillId="0" borderId="30" xfId="0" applyFont="1" applyBorder="1" applyAlignment="1">
      <alignment horizontal="center" vertical="center" wrapText="1" readingOrder="2"/>
    </xf>
    <xf numFmtId="0" fontId="214" fillId="0" borderId="23" xfId="0" applyFont="1" applyBorder="1" applyAlignment="1">
      <alignment horizontal="center" vertical="center" wrapText="1" readingOrder="2"/>
    </xf>
    <xf numFmtId="0" fontId="214" fillId="0" borderId="24" xfId="0" applyFont="1" applyBorder="1" applyAlignment="1">
      <alignment horizontal="center" vertical="center" wrapText="1" readingOrder="2"/>
    </xf>
    <xf numFmtId="0" fontId="214" fillId="0" borderId="31" xfId="0" applyFont="1" applyBorder="1" applyAlignment="1">
      <alignment horizontal="center" vertical="center" wrapText="1" readingOrder="2"/>
    </xf>
    <xf numFmtId="0" fontId="214" fillId="0" borderId="0" xfId="0" applyFont="1" applyAlignment="1">
      <alignment horizontal="center" vertical="center" wrapText="1" readingOrder="2"/>
    </xf>
    <xf numFmtId="0" fontId="214" fillId="0" borderId="26" xfId="0" applyFont="1" applyBorder="1" applyAlignment="1">
      <alignment horizontal="center" vertical="center" wrapText="1" readingOrder="2"/>
    </xf>
    <xf numFmtId="0" fontId="68" fillId="0" borderId="0" xfId="0" applyFont="1" applyAlignment="1">
      <alignment horizontal="center" vertical="center" readingOrder="2"/>
    </xf>
    <xf numFmtId="0" fontId="214" fillId="0" borderId="2" xfId="0" applyFont="1" applyBorder="1" applyAlignment="1">
      <alignment horizontal="center" vertical="center" readingOrder="2"/>
    </xf>
    <xf numFmtId="0" fontId="214" fillId="0" borderId="3" xfId="0" applyFont="1" applyBorder="1" applyAlignment="1">
      <alignment horizontal="center" vertical="center" readingOrder="2"/>
    </xf>
    <xf numFmtId="0" fontId="214" fillId="0" borderId="4" xfId="0" applyFont="1" applyBorder="1" applyAlignment="1">
      <alignment horizontal="center" vertical="center" readingOrder="2"/>
    </xf>
    <xf numFmtId="0" fontId="66" fillId="0" borderId="0" xfId="0" applyFont="1" applyAlignment="1">
      <alignment horizontal="right" vertical="center" readingOrder="2"/>
    </xf>
    <xf numFmtId="0" fontId="66" fillId="3" borderId="30" xfId="0" applyFont="1" applyFill="1" applyBorder="1" applyAlignment="1">
      <alignment horizontal="center" vertical="top" readingOrder="2"/>
    </xf>
    <xf numFmtId="0" fontId="66" fillId="3" borderId="32" xfId="0" applyFont="1" applyFill="1" applyBorder="1" applyAlignment="1">
      <alignment horizontal="center" vertical="top" readingOrder="2"/>
    </xf>
    <xf numFmtId="0" fontId="67" fillId="0" borderId="0" xfId="0" applyFont="1" applyAlignment="1">
      <alignment horizontal="right" vertical="center" readingOrder="2"/>
    </xf>
    <xf numFmtId="0" fontId="212" fillId="7" borderId="2" xfId="0" applyFont="1" applyFill="1" applyBorder="1" applyAlignment="1">
      <alignment horizontal="center" vertical="top" wrapText="1" readingOrder="2"/>
    </xf>
    <xf numFmtId="0" fontId="212" fillId="7" borderId="3" xfId="0" applyFont="1" applyFill="1" applyBorder="1" applyAlignment="1">
      <alignment horizontal="center" vertical="top" wrapText="1" readingOrder="2"/>
    </xf>
    <xf numFmtId="0" fontId="212" fillId="7" borderId="4" xfId="0" applyFont="1" applyFill="1" applyBorder="1" applyAlignment="1">
      <alignment horizontal="center" vertical="top" wrapText="1" readingOrder="2"/>
    </xf>
    <xf numFmtId="0" fontId="66" fillId="7" borderId="42" xfId="0" applyFont="1" applyFill="1" applyBorder="1" applyAlignment="1">
      <alignment horizontal="center" vertical="top" readingOrder="2"/>
    </xf>
    <xf numFmtId="0" fontId="66" fillId="7" borderId="66" xfId="0" applyFont="1" applyFill="1" applyBorder="1" applyAlignment="1">
      <alignment horizontal="center" vertical="top" readingOrder="2"/>
    </xf>
    <xf numFmtId="0" fontId="66" fillId="7" borderId="5" xfId="0" applyFont="1" applyFill="1" applyBorder="1" applyAlignment="1">
      <alignment horizontal="center" vertical="top" readingOrder="2"/>
    </xf>
    <xf numFmtId="0" fontId="212" fillId="7" borderId="30" xfId="0" applyFont="1" applyFill="1" applyBorder="1" applyAlignment="1">
      <alignment horizontal="center" vertical="top" wrapText="1" readingOrder="2"/>
    </xf>
    <xf numFmtId="0" fontId="212" fillId="7" borderId="23" xfId="0" applyFont="1" applyFill="1" applyBorder="1" applyAlignment="1">
      <alignment horizontal="center" vertical="top" wrapText="1" readingOrder="2"/>
    </xf>
    <xf numFmtId="0" fontId="212" fillId="7" borderId="24" xfId="0" applyFont="1" applyFill="1" applyBorder="1" applyAlignment="1">
      <alignment horizontal="center" vertical="top" wrapText="1" readingOrder="2"/>
    </xf>
    <xf numFmtId="0" fontId="212" fillId="7" borderId="31" xfId="0" applyFont="1" applyFill="1" applyBorder="1" applyAlignment="1">
      <alignment horizontal="center" vertical="top" wrapText="1" readingOrder="2"/>
    </xf>
    <xf numFmtId="0" fontId="212" fillId="7" borderId="0" xfId="0" applyFont="1" applyFill="1" applyAlignment="1">
      <alignment horizontal="center" vertical="top" wrapText="1" readingOrder="2"/>
    </xf>
    <xf numFmtId="0" fontId="212" fillId="7" borderId="26" xfId="0" applyFont="1" applyFill="1" applyBorder="1" applyAlignment="1">
      <alignment horizontal="center" vertical="top" wrapText="1" readingOrder="2"/>
    </xf>
    <xf numFmtId="0" fontId="212" fillId="7" borderId="32" xfId="0" applyFont="1" applyFill="1" applyBorder="1" applyAlignment="1">
      <alignment horizontal="center" vertical="top" wrapText="1" readingOrder="2"/>
    </xf>
    <xf numFmtId="0" fontId="212" fillId="7" borderId="28" xfId="0" applyFont="1" applyFill="1" applyBorder="1" applyAlignment="1">
      <alignment horizontal="center" vertical="top" wrapText="1" readingOrder="2"/>
    </xf>
    <xf numFmtId="0" fontId="212" fillId="7" borderId="29" xfId="0" applyFont="1" applyFill="1" applyBorder="1" applyAlignment="1">
      <alignment horizontal="center" vertical="top" wrapText="1" readingOrder="2"/>
    </xf>
    <xf numFmtId="0" fontId="66" fillId="0" borderId="0" xfId="0" applyFont="1" applyAlignment="1">
      <alignment horizontal="right" vertical="center" wrapText="1" readingOrder="2"/>
    </xf>
    <xf numFmtId="0" fontId="66" fillId="0" borderId="0" xfId="0" applyFont="1" applyAlignment="1">
      <alignment horizontal="left" vertical="justify"/>
    </xf>
    <xf numFmtId="0" fontId="65" fillId="0" borderId="0" xfId="0" applyFont="1" applyAlignment="1">
      <alignment horizontal="center" vertical="center" readingOrder="2"/>
    </xf>
    <xf numFmtId="0" fontId="71" fillId="3" borderId="30" xfId="0" applyFont="1" applyFill="1" applyBorder="1" applyAlignment="1">
      <alignment horizontal="center" vertical="center" wrapText="1" readingOrder="2"/>
    </xf>
    <xf numFmtId="0" fontId="71" fillId="3" borderId="23" xfId="0" applyFont="1" applyFill="1" applyBorder="1" applyAlignment="1">
      <alignment horizontal="center" vertical="center" wrapText="1" readingOrder="2"/>
    </xf>
    <xf numFmtId="0" fontId="71" fillId="3" borderId="32" xfId="0" applyFont="1" applyFill="1" applyBorder="1" applyAlignment="1">
      <alignment horizontal="center" vertical="center" wrapText="1" readingOrder="2"/>
    </xf>
    <xf numFmtId="0" fontId="71" fillId="3" borderId="28" xfId="0" applyFont="1" applyFill="1" applyBorder="1" applyAlignment="1">
      <alignment horizontal="center" vertical="center" wrapText="1" readingOrder="2"/>
    </xf>
    <xf numFmtId="49" fontId="71" fillId="3" borderId="23" xfId="0" applyNumberFormat="1" applyFont="1" applyFill="1" applyBorder="1" applyAlignment="1">
      <alignment horizontal="center" vertical="center" wrapText="1" readingOrder="2"/>
    </xf>
    <xf numFmtId="49" fontId="71" fillId="3" borderId="28" xfId="0" applyNumberFormat="1" applyFont="1" applyFill="1" applyBorder="1" applyAlignment="1">
      <alignment horizontal="center" vertical="center" wrapText="1" readingOrder="2"/>
    </xf>
    <xf numFmtId="166" fontId="71" fillId="3" borderId="23" xfId="0" applyNumberFormat="1" applyFont="1" applyFill="1" applyBorder="1" applyAlignment="1">
      <alignment horizontal="center" vertical="center" wrapText="1" readingOrder="2"/>
    </xf>
    <xf numFmtId="166" fontId="71" fillId="3" borderId="28" xfId="0" applyNumberFormat="1" applyFont="1" applyFill="1" applyBorder="1" applyAlignment="1">
      <alignment horizontal="center" vertical="center" wrapText="1" readingOrder="2"/>
    </xf>
    <xf numFmtId="166" fontId="71" fillId="3" borderId="23" xfId="0" applyNumberFormat="1" applyFont="1" applyFill="1" applyBorder="1" applyAlignment="1">
      <alignment horizontal="right" vertical="center" wrapText="1" readingOrder="2"/>
    </xf>
    <xf numFmtId="166" fontId="71" fillId="3" borderId="28" xfId="0" applyNumberFormat="1" applyFont="1" applyFill="1" applyBorder="1" applyAlignment="1">
      <alignment horizontal="right" vertical="center" wrapText="1" readingOrder="2"/>
    </xf>
    <xf numFmtId="0" fontId="35" fillId="0" borderId="157" xfId="0" applyFont="1" applyBorder="1" applyAlignment="1">
      <alignment horizontal="center" vertical="center"/>
    </xf>
    <xf numFmtId="0" fontId="35" fillId="0" borderId="158" xfId="0" applyFont="1" applyBorder="1" applyAlignment="1">
      <alignment horizontal="center" vertical="center"/>
    </xf>
    <xf numFmtId="0" fontId="81" fillId="3" borderId="176" xfId="0" applyFont="1" applyFill="1" applyBorder="1" applyAlignment="1">
      <alignment horizontal="center" vertical="center"/>
    </xf>
    <xf numFmtId="0" fontId="81" fillId="3" borderId="177" xfId="0" applyFont="1" applyFill="1" applyBorder="1" applyAlignment="1">
      <alignment horizontal="center" vertical="center"/>
    </xf>
    <xf numFmtId="0" fontId="81" fillId="3" borderId="175" xfId="0" applyFont="1" applyFill="1" applyBorder="1" applyAlignment="1">
      <alignment horizontal="center" vertical="center"/>
    </xf>
    <xf numFmtId="0" fontId="81" fillId="3" borderId="181" xfId="0" applyFont="1" applyFill="1" applyBorder="1" applyAlignment="1">
      <alignment horizontal="center" vertical="center"/>
    </xf>
    <xf numFmtId="0" fontId="81" fillId="7" borderId="154" xfId="0" applyFont="1" applyFill="1" applyBorder="1" applyAlignment="1">
      <alignment horizontal="center" vertical="center"/>
    </xf>
    <xf numFmtId="0" fontId="81" fillId="7" borderId="155" xfId="0" applyFont="1" applyFill="1" applyBorder="1" applyAlignment="1">
      <alignment horizontal="center" vertical="center"/>
    </xf>
    <xf numFmtId="0" fontId="78" fillId="7" borderId="175" xfId="0" applyFont="1" applyFill="1" applyBorder="1" applyAlignment="1">
      <alignment horizontal="center" vertical="center"/>
    </xf>
    <xf numFmtId="0" fontId="76" fillId="6" borderId="175" xfId="0" applyFont="1" applyFill="1" applyBorder="1" applyAlignment="1">
      <alignment horizontal="center" vertical="center"/>
    </xf>
    <xf numFmtId="0" fontId="76" fillId="6" borderId="176" xfId="0" applyFont="1" applyFill="1" applyBorder="1" applyAlignment="1">
      <alignment horizontal="center" vertical="center"/>
    </xf>
    <xf numFmtId="0" fontId="76" fillId="6" borderId="177" xfId="0" applyFont="1" applyFill="1" applyBorder="1" applyAlignment="1">
      <alignment horizontal="center" vertical="center"/>
    </xf>
    <xf numFmtId="0" fontId="198" fillId="7" borderId="180" xfId="0" applyFont="1" applyFill="1" applyBorder="1" applyAlignment="1">
      <alignment horizontal="center" vertical="center"/>
    </xf>
    <xf numFmtId="0" fontId="198" fillId="7" borderId="176" xfId="0" applyFont="1" applyFill="1" applyBorder="1" applyAlignment="1">
      <alignment horizontal="center" vertical="center"/>
    </xf>
    <xf numFmtId="0" fontId="198" fillId="7" borderId="177" xfId="0" applyFont="1" applyFill="1" applyBorder="1" applyAlignment="1">
      <alignment horizontal="center" vertical="center"/>
    </xf>
    <xf numFmtId="0" fontId="205" fillId="7" borderId="175" xfId="0" applyFont="1" applyFill="1" applyBorder="1" applyAlignment="1">
      <alignment horizontal="center" vertical="center"/>
    </xf>
    <xf numFmtId="0" fontId="198" fillId="3" borderId="180" xfId="0" applyFont="1" applyFill="1" applyBorder="1" applyAlignment="1">
      <alignment horizontal="center" vertical="center"/>
    </xf>
    <xf numFmtId="0" fontId="198" fillId="3" borderId="176" xfId="0" applyFont="1" applyFill="1" applyBorder="1" applyAlignment="1">
      <alignment horizontal="center" vertical="center"/>
    </xf>
    <xf numFmtId="0" fontId="198" fillId="3" borderId="177" xfId="0" applyFont="1" applyFill="1" applyBorder="1" applyAlignment="1">
      <alignment horizontal="center" vertical="center"/>
    </xf>
    <xf numFmtId="0" fontId="205" fillId="3" borderId="175" xfId="0" applyFont="1" applyFill="1" applyBorder="1" applyAlignment="1">
      <alignment horizontal="center" vertical="center"/>
    </xf>
    <xf numFmtId="0" fontId="219" fillId="7" borderId="175" xfId="0" applyFont="1" applyFill="1" applyBorder="1" applyAlignment="1">
      <alignment horizontal="center" vertical="center" wrapText="1"/>
    </xf>
    <xf numFmtId="0" fontId="219" fillId="7" borderId="176" xfId="0" applyFont="1" applyFill="1" applyBorder="1" applyAlignment="1">
      <alignment horizontal="center" vertical="center" wrapText="1"/>
    </xf>
    <xf numFmtId="0" fontId="219" fillId="7" borderId="177" xfId="0" applyFont="1" applyFill="1" applyBorder="1" applyAlignment="1">
      <alignment horizontal="center" vertical="center" wrapText="1"/>
    </xf>
    <xf numFmtId="0" fontId="219" fillId="3" borderId="175" xfId="0" applyFont="1" applyFill="1" applyBorder="1" applyAlignment="1">
      <alignment horizontal="center" vertical="center" wrapText="1"/>
    </xf>
    <xf numFmtId="0" fontId="219" fillId="3" borderId="176" xfId="0" applyFont="1" applyFill="1" applyBorder="1" applyAlignment="1">
      <alignment horizontal="center" vertical="center" wrapText="1"/>
    </xf>
    <xf numFmtId="0" fontId="219" fillId="3" borderId="177" xfId="0" applyFont="1" applyFill="1" applyBorder="1" applyAlignment="1">
      <alignment horizontal="center" vertical="center" wrapText="1"/>
    </xf>
    <xf numFmtId="0" fontId="217" fillId="0" borderId="194" xfId="0" applyFont="1" applyBorder="1" applyAlignment="1">
      <alignment horizontal="center" vertical="center" wrapText="1"/>
    </xf>
    <xf numFmtId="0" fontId="217" fillId="0" borderId="202" xfId="0" applyFont="1" applyBorder="1" applyAlignment="1">
      <alignment horizontal="center" vertical="center" wrapText="1"/>
    </xf>
    <xf numFmtId="0" fontId="217" fillId="0" borderId="186" xfId="0" applyFont="1" applyBorder="1" applyAlignment="1">
      <alignment horizontal="center" vertical="center" wrapText="1"/>
    </xf>
    <xf numFmtId="0" fontId="217" fillId="0" borderId="195" xfId="0" applyFont="1" applyBorder="1" applyAlignment="1">
      <alignment horizontal="center" vertical="center" wrapText="1"/>
    </xf>
    <xf numFmtId="0" fontId="217" fillId="0" borderId="37" xfId="0" applyFont="1" applyBorder="1" applyAlignment="1">
      <alignment horizontal="center" vertical="center" wrapText="1"/>
    </xf>
    <xf numFmtId="0" fontId="217" fillId="0" borderId="196" xfId="0" applyFont="1" applyBorder="1" applyAlignment="1">
      <alignment horizontal="center" vertical="center" wrapText="1"/>
    </xf>
    <xf numFmtId="0" fontId="61" fillId="28" borderId="175" xfId="0" applyFont="1" applyFill="1" applyBorder="1" applyAlignment="1">
      <alignment vertical="center"/>
    </xf>
    <xf numFmtId="0" fontId="61" fillId="28" borderId="176" xfId="0" applyFont="1" applyFill="1" applyBorder="1" applyAlignment="1">
      <alignment vertical="center"/>
    </xf>
    <xf numFmtId="0" fontId="61" fillId="28" borderId="177" xfId="0" applyFont="1" applyFill="1" applyBorder="1" applyAlignment="1">
      <alignment vertical="center"/>
    </xf>
    <xf numFmtId="0" fontId="38" fillId="28" borderId="175" xfId="0" applyFont="1" applyFill="1" applyBorder="1" applyAlignment="1">
      <alignment vertical="center"/>
    </xf>
    <xf numFmtId="0" fontId="38" fillId="28" borderId="176" xfId="0" applyFont="1" applyFill="1" applyBorder="1" applyAlignment="1">
      <alignment vertical="center"/>
    </xf>
    <xf numFmtId="0" fontId="38" fillId="28" borderId="175" xfId="0" applyFont="1" applyFill="1" applyBorder="1" applyAlignment="1">
      <alignment vertical="center" wrapText="1"/>
    </xf>
    <xf numFmtId="0" fontId="38" fillId="28" borderId="176" xfId="0" applyFont="1" applyFill="1" applyBorder="1" applyAlignment="1">
      <alignment vertical="center" wrapText="1"/>
    </xf>
    <xf numFmtId="0" fontId="38" fillId="28" borderId="177" xfId="0" applyFont="1" applyFill="1" applyBorder="1" applyAlignment="1">
      <alignment vertical="center" wrapText="1"/>
    </xf>
    <xf numFmtId="0" fontId="204" fillId="28" borderId="175" xfId="0" applyFont="1" applyFill="1" applyBorder="1" applyAlignment="1">
      <alignment horizontal="center" vertical="center" wrapText="1"/>
    </xf>
    <xf numFmtId="0" fontId="204" fillId="28" borderId="176" xfId="0" applyFont="1" applyFill="1" applyBorder="1" applyAlignment="1">
      <alignment horizontal="center" vertical="center" wrapText="1"/>
    </xf>
    <xf numFmtId="0" fontId="204" fillId="28" borderId="177" xfId="0" applyFont="1" applyFill="1" applyBorder="1" applyAlignment="1">
      <alignment horizontal="center" vertical="center" wrapText="1"/>
    </xf>
    <xf numFmtId="0" fontId="8" fillId="0" borderId="177" xfId="0" applyFont="1" applyBorder="1" applyAlignment="1">
      <alignment horizontal="center" vertical="center" wrapText="1"/>
    </xf>
    <xf numFmtId="0" fontId="38" fillId="0" borderId="177" xfId="0" applyFont="1" applyBorder="1" applyAlignment="1">
      <alignment horizontal="center" vertical="center" wrapText="1"/>
    </xf>
    <xf numFmtId="0" fontId="38" fillId="0" borderId="177" xfId="0" applyFont="1" applyBorder="1" applyAlignment="1">
      <alignment horizontal="center" vertical="center"/>
    </xf>
    <xf numFmtId="0" fontId="35" fillId="12" borderId="175" xfId="0" applyFont="1" applyFill="1" applyBorder="1" applyAlignment="1">
      <alignment horizontal="center" vertical="center" wrapText="1"/>
    </xf>
    <xf numFmtId="0" fontId="35" fillId="12" borderId="176" xfId="0" applyFont="1" applyFill="1" applyBorder="1" applyAlignment="1">
      <alignment horizontal="center" vertical="center" wrapText="1"/>
    </xf>
    <xf numFmtId="0" fontId="35" fillId="12" borderId="177" xfId="0" applyFont="1" applyFill="1" applyBorder="1" applyAlignment="1">
      <alignment horizontal="center" vertical="center" wrapText="1"/>
    </xf>
    <xf numFmtId="0" fontId="35" fillId="23" borderId="175" xfId="0" applyFont="1" applyFill="1" applyBorder="1" applyAlignment="1">
      <alignment horizontal="center" vertical="top" wrapText="1"/>
    </xf>
    <xf numFmtId="0" fontId="35" fillId="23" borderId="176" xfId="0" applyFont="1" applyFill="1" applyBorder="1" applyAlignment="1">
      <alignment horizontal="center" vertical="top" wrapText="1"/>
    </xf>
    <xf numFmtId="0" fontId="35" fillId="23" borderId="177" xfId="0" applyFont="1" applyFill="1" applyBorder="1" applyAlignment="1">
      <alignment horizontal="center" vertical="top" wrapText="1"/>
    </xf>
    <xf numFmtId="0" fontId="8" fillId="23" borderId="175" xfId="0" applyFont="1" applyFill="1" applyBorder="1" applyAlignment="1">
      <alignment horizontal="center" vertical="top" wrapText="1"/>
    </xf>
    <xf numFmtId="0" fontId="8" fillId="23" borderId="176" xfId="0" applyFont="1" applyFill="1" applyBorder="1" applyAlignment="1">
      <alignment horizontal="center" vertical="top" wrapText="1"/>
    </xf>
    <xf numFmtId="0" fontId="8" fillId="23" borderId="177" xfId="0" applyFont="1" applyFill="1" applyBorder="1" applyAlignment="1">
      <alignment horizontal="center" vertical="top" wrapText="1"/>
    </xf>
    <xf numFmtId="0" fontId="35" fillId="13" borderId="175" xfId="0" applyFont="1" applyFill="1" applyBorder="1" applyAlignment="1">
      <alignment horizontal="center" vertical="center"/>
    </xf>
    <xf numFmtId="0" fontId="35" fillId="13" borderId="176" xfId="0" applyFont="1" applyFill="1" applyBorder="1" applyAlignment="1">
      <alignment horizontal="center" vertical="center"/>
    </xf>
    <xf numFmtId="0" fontId="35" fillId="13" borderId="177" xfId="0" applyFont="1" applyFill="1" applyBorder="1" applyAlignment="1">
      <alignment horizontal="center" vertical="center"/>
    </xf>
    <xf numFmtId="0" fontId="162" fillId="13" borderId="154" xfId="0" applyFont="1" applyFill="1" applyBorder="1" applyAlignment="1">
      <alignment horizontal="center" vertical="center"/>
    </xf>
    <xf numFmtId="0" fontId="35" fillId="13" borderId="175" xfId="0" applyFont="1" applyFill="1" applyBorder="1" applyAlignment="1">
      <alignment horizontal="center" vertical="top" wrapText="1"/>
    </xf>
    <xf numFmtId="0" fontId="35" fillId="13" borderId="176" xfId="0" applyFont="1" applyFill="1" applyBorder="1" applyAlignment="1">
      <alignment horizontal="center" vertical="top" wrapText="1"/>
    </xf>
    <xf numFmtId="0" fontId="35" fillId="13" borderId="177" xfId="0" applyFont="1" applyFill="1" applyBorder="1" applyAlignment="1">
      <alignment horizontal="center" vertical="top" wrapText="1"/>
    </xf>
    <xf numFmtId="0" fontId="8" fillId="13" borderId="175" xfId="0" applyFont="1" applyFill="1" applyBorder="1" applyAlignment="1" applyProtection="1">
      <alignment horizontal="center" vertical="center" wrapText="1"/>
      <protection locked="0"/>
    </xf>
    <xf numFmtId="0" fontId="8" fillId="13" borderId="176" xfId="0" applyFont="1" applyFill="1" applyBorder="1" applyAlignment="1" applyProtection="1">
      <alignment horizontal="center" vertical="center" wrapText="1"/>
      <protection locked="0"/>
    </xf>
    <xf numFmtId="0" fontId="8" fillId="13" borderId="177" xfId="0" applyFont="1" applyFill="1" applyBorder="1" applyAlignment="1" applyProtection="1">
      <alignment horizontal="center" vertical="center" wrapText="1"/>
      <protection locked="0"/>
    </xf>
    <xf numFmtId="0" fontId="160" fillId="3" borderId="175" xfId="0" applyFont="1" applyFill="1" applyBorder="1" applyAlignment="1">
      <alignment horizontal="center" vertical="center"/>
    </xf>
    <xf numFmtId="0" fontId="160" fillId="3" borderId="176" xfId="0" applyFont="1" applyFill="1" applyBorder="1" applyAlignment="1">
      <alignment horizontal="center" vertical="center"/>
    </xf>
    <xf numFmtId="0" fontId="160" fillId="3" borderId="177" xfId="0" applyFont="1" applyFill="1" applyBorder="1" applyAlignment="1">
      <alignment horizontal="center" vertical="center"/>
    </xf>
    <xf numFmtId="0" fontId="35" fillId="13" borderId="175" xfId="0" applyFont="1" applyFill="1" applyBorder="1" applyAlignment="1">
      <alignment horizontal="center" vertical="center" wrapText="1"/>
    </xf>
    <xf numFmtId="0" fontId="35" fillId="13" borderId="176" xfId="0" applyFont="1" applyFill="1" applyBorder="1" applyAlignment="1">
      <alignment horizontal="center" vertical="center" wrapText="1"/>
    </xf>
    <xf numFmtId="0" fontId="35" fillId="13" borderId="177" xfId="0" applyFont="1" applyFill="1" applyBorder="1" applyAlignment="1">
      <alignment horizontal="center" vertical="center" wrapText="1"/>
    </xf>
    <xf numFmtId="3" fontId="166" fillId="13" borderId="154" xfId="0" applyNumberFormat="1" applyFont="1" applyFill="1" applyBorder="1" applyAlignment="1">
      <alignment horizontal="center" vertical="center" wrapText="1"/>
    </xf>
    <xf numFmtId="0" fontId="8" fillId="13" borderId="175" xfId="0" applyFont="1" applyFill="1" applyBorder="1" applyAlignment="1">
      <alignment horizontal="center" vertical="top" wrapText="1"/>
    </xf>
    <xf numFmtId="0" fontId="8" fillId="13" borderId="176" xfId="0" applyFont="1" applyFill="1" applyBorder="1" applyAlignment="1">
      <alignment horizontal="center" vertical="top" wrapText="1"/>
    </xf>
    <xf numFmtId="0" fontId="8" fillId="13" borderId="177" xfId="0" applyFont="1" applyFill="1" applyBorder="1" applyAlignment="1">
      <alignment horizontal="center" vertical="top" wrapText="1"/>
    </xf>
    <xf numFmtId="0" fontId="8" fillId="13" borderId="175" xfId="0" applyFont="1" applyFill="1" applyBorder="1" applyAlignment="1">
      <alignment horizontal="center" vertical="top"/>
    </xf>
    <xf numFmtId="0" fontId="8" fillId="13" borderId="176" xfId="0" applyFont="1" applyFill="1" applyBorder="1" applyAlignment="1">
      <alignment horizontal="center" vertical="top"/>
    </xf>
    <xf numFmtId="0" fontId="8" fillId="13" borderId="177" xfId="0" applyFont="1" applyFill="1" applyBorder="1" applyAlignment="1">
      <alignment horizontal="center" vertical="top"/>
    </xf>
    <xf numFmtId="0" fontId="163" fillId="13" borderId="175" xfId="0" applyFont="1" applyFill="1" applyBorder="1" applyAlignment="1" applyProtection="1">
      <alignment horizontal="center" vertical="center"/>
      <protection locked="0"/>
    </xf>
    <xf numFmtId="0" fontId="35" fillId="2" borderId="175" xfId="0" applyFont="1" applyFill="1" applyBorder="1" applyAlignment="1">
      <alignment horizontal="center" vertical="center" wrapText="1"/>
    </xf>
    <xf numFmtId="0" fontId="35" fillId="2" borderId="176" xfId="0" applyFont="1" applyFill="1" applyBorder="1" applyAlignment="1">
      <alignment horizontal="center" vertical="center" wrapText="1"/>
    </xf>
    <xf numFmtId="0" fontId="35" fillId="2" borderId="177" xfId="0" applyFont="1" applyFill="1" applyBorder="1" applyAlignment="1">
      <alignment horizontal="center" vertical="center" wrapText="1"/>
    </xf>
    <xf numFmtId="0" fontId="8" fillId="2" borderId="175" xfId="0" applyFont="1" applyFill="1" applyBorder="1" applyAlignment="1">
      <alignment horizontal="center" vertical="top" wrapText="1"/>
    </xf>
    <xf numFmtId="0" fontId="8" fillId="2" borderId="176" xfId="0" applyFont="1" applyFill="1" applyBorder="1" applyAlignment="1">
      <alignment horizontal="center" vertical="top" wrapText="1"/>
    </xf>
    <xf numFmtId="0" fontId="8" fillId="2" borderId="177" xfId="0" applyFont="1" applyFill="1" applyBorder="1" applyAlignment="1">
      <alignment horizontal="center" vertical="top" wrapText="1"/>
    </xf>
    <xf numFmtId="0" fontId="35" fillId="2" borderId="175" xfId="0" applyFont="1" applyFill="1" applyBorder="1" applyAlignment="1">
      <alignment horizontal="center" vertical="center"/>
    </xf>
    <xf numFmtId="0" fontId="35" fillId="2" borderId="176" xfId="0" applyFont="1" applyFill="1" applyBorder="1" applyAlignment="1">
      <alignment horizontal="center" vertical="center"/>
    </xf>
    <xf numFmtId="0" fontId="35" fillId="2" borderId="177" xfId="0" applyFont="1" applyFill="1" applyBorder="1" applyAlignment="1">
      <alignment horizontal="center" vertical="center"/>
    </xf>
    <xf numFmtId="0" fontId="176" fillId="6" borderId="175" xfId="0" applyFont="1" applyFill="1" applyBorder="1" applyAlignment="1">
      <alignment horizontal="center" vertical="center"/>
    </xf>
    <xf numFmtId="0" fontId="176" fillId="6" borderId="176" xfId="0" applyFont="1" applyFill="1" applyBorder="1" applyAlignment="1">
      <alignment horizontal="center" vertical="center"/>
    </xf>
    <xf numFmtId="0" fontId="176" fillId="6" borderId="177" xfId="0" applyFont="1" applyFill="1" applyBorder="1" applyAlignment="1">
      <alignment horizontal="center" vertical="center"/>
    </xf>
    <xf numFmtId="0" fontId="78" fillId="2" borderId="175" xfId="0" applyFont="1" applyFill="1" applyBorder="1" applyAlignment="1">
      <alignment horizontal="center" vertical="center"/>
    </xf>
    <xf numFmtId="0" fontId="78" fillId="2" borderId="176" xfId="0" applyFont="1" applyFill="1" applyBorder="1" applyAlignment="1">
      <alignment horizontal="center" vertical="center"/>
    </xf>
    <xf numFmtId="0" fontId="78" fillId="2" borderId="177" xfId="0" applyFont="1" applyFill="1" applyBorder="1" applyAlignment="1">
      <alignment horizontal="center" vertical="center"/>
    </xf>
    <xf numFmtId="0" fontId="62" fillId="6" borderId="175" xfId="0" applyFont="1" applyFill="1" applyBorder="1" applyAlignment="1">
      <alignment horizontal="center" vertical="center"/>
    </xf>
    <xf numFmtId="0" fontId="62" fillId="6" borderId="176" xfId="0" applyFont="1" applyFill="1" applyBorder="1" applyAlignment="1">
      <alignment horizontal="center" vertical="center"/>
    </xf>
    <xf numFmtId="0" fontId="62" fillId="6" borderId="177" xfId="0" applyFont="1" applyFill="1" applyBorder="1" applyAlignment="1">
      <alignment horizontal="center" vertical="center"/>
    </xf>
    <xf numFmtId="0" fontId="62" fillId="6" borderId="175" xfId="0" applyFont="1" applyFill="1" applyBorder="1" applyAlignment="1">
      <alignment horizontal="center" vertical="center" wrapText="1"/>
    </xf>
    <xf numFmtId="0" fontId="62" fillId="6" borderId="176" xfId="0" applyFont="1" applyFill="1" applyBorder="1" applyAlignment="1">
      <alignment horizontal="center" vertical="center" wrapText="1"/>
    </xf>
    <xf numFmtId="0" fontId="62" fillId="6" borderId="177" xfId="0" applyFont="1" applyFill="1" applyBorder="1" applyAlignment="1">
      <alignment horizontal="center" vertical="center" wrapText="1"/>
    </xf>
    <xf numFmtId="0" fontId="176" fillId="6" borderId="175" xfId="0" applyFont="1" applyFill="1" applyBorder="1" applyAlignment="1">
      <alignment horizontal="center" vertical="center" wrapText="1"/>
    </xf>
    <xf numFmtId="0" fontId="176" fillId="6" borderId="176" xfId="0" applyFont="1" applyFill="1" applyBorder="1" applyAlignment="1">
      <alignment horizontal="center" vertical="center" wrapText="1"/>
    </xf>
    <xf numFmtId="0" fontId="176" fillId="6" borderId="177" xfId="0" applyFont="1" applyFill="1" applyBorder="1" applyAlignment="1">
      <alignment horizontal="center" vertical="center" wrapText="1"/>
    </xf>
    <xf numFmtId="0" fontId="35" fillId="29" borderId="180" xfId="0" applyFont="1" applyFill="1" applyBorder="1" applyAlignment="1">
      <alignment horizontal="right" vertical="center"/>
    </xf>
    <xf numFmtId="0" fontId="35" fillId="29" borderId="176" xfId="0" applyFont="1" applyFill="1" applyBorder="1" applyAlignment="1">
      <alignment horizontal="right" vertical="center"/>
    </xf>
    <xf numFmtId="0" fontId="35" fillId="29" borderId="177" xfId="0" applyFont="1" applyFill="1" applyBorder="1" applyAlignment="1">
      <alignment horizontal="right" vertical="center"/>
    </xf>
    <xf numFmtId="14" fontId="35" fillId="7" borderId="154" xfId="0" applyNumberFormat="1" applyFont="1" applyFill="1" applyBorder="1" applyAlignment="1">
      <alignment horizontal="center" vertical="center"/>
    </xf>
    <xf numFmtId="0" fontId="183" fillId="3" borderId="153" xfId="0" applyFont="1" applyFill="1" applyBorder="1" applyAlignment="1">
      <alignment horizontal="center" vertical="center"/>
    </xf>
    <xf numFmtId="0" fontId="183" fillId="3" borderId="154" xfId="0" applyFont="1" applyFill="1" applyBorder="1" applyAlignment="1">
      <alignment horizontal="center" vertical="center"/>
    </xf>
    <xf numFmtId="0" fontId="183" fillId="3" borderId="155" xfId="0" applyFont="1" applyFill="1" applyBorder="1" applyAlignment="1">
      <alignment horizontal="center" vertical="center"/>
    </xf>
    <xf numFmtId="0" fontId="107" fillId="3" borderId="1" xfId="0" applyFont="1" applyFill="1" applyBorder="1" applyAlignment="1">
      <alignment horizontal="right" vertical="center" readingOrder="2"/>
    </xf>
    <xf numFmtId="0" fontId="110" fillId="14" borderId="1" xfId="0" applyFont="1" applyFill="1" applyBorder="1" applyAlignment="1">
      <alignment horizontal="right" vertical="center" readingOrder="2"/>
    </xf>
    <xf numFmtId="0" fontId="77" fillId="3" borderId="1" xfId="0" applyFont="1" applyFill="1" applyBorder="1" applyAlignment="1">
      <alignment horizontal="right" vertical="center" readingOrder="2"/>
    </xf>
    <xf numFmtId="0" fontId="78" fillId="14" borderId="1" xfId="0" applyFont="1" applyFill="1" applyBorder="1" applyAlignment="1">
      <alignment horizontal="right" vertical="center" readingOrder="2"/>
    </xf>
    <xf numFmtId="0" fontId="107" fillId="18" borderId="1" xfId="0" applyFont="1" applyFill="1" applyBorder="1" applyAlignment="1">
      <alignment horizontal="right" vertical="center" readingOrder="2"/>
    </xf>
    <xf numFmtId="0" fontId="107" fillId="13" borderId="2" xfId="0" applyFont="1" applyFill="1" applyBorder="1" applyAlignment="1">
      <alignment horizontal="right" vertical="center" readingOrder="2"/>
    </xf>
    <xf numFmtId="0" fontId="107" fillId="13" borderId="3" xfId="0" applyFont="1" applyFill="1" applyBorder="1" applyAlignment="1">
      <alignment horizontal="right" vertical="center" readingOrder="2"/>
    </xf>
    <xf numFmtId="0" fontId="107" fillId="13" borderId="4" xfId="0" applyFont="1" applyFill="1" applyBorder="1" applyAlignment="1">
      <alignment horizontal="right" vertical="center" readingOrder="2"/>
    </xf>
    <xf numFmtId="3" fontId="106" fillId="18" borderId="32" xfId="0" applyNumberFormat="1" applyFont="1" applyFill="1" applyBorder="1" applyAlignment="1">
      <alignment horizontal="center" wrapText="1" readingOrder="2"/>
    </xf>
    <xf numFmtId="0" fontId="106" fillId="18" borderId="28" xfId="0" applyFont="1" applyFill="1" applyBorder="1" applyAlignment="1">
      <alignment horizontal="center" wrapText="1" readingOrder="2"/>
    </xf>
    <xf numFmtId="0" fontId="106" fillId="18" borderId="29" xfId="0" applyFont="1" applyFill="1" applyBorder="1" applyAlignment="1">
      <alignment horizontal="center" wrapText="1" readingOrder="2"/>
    </xf>
    <xf numFmtId="3" fontId="106" fillId="10" borderId="32" xfId="0" applyNumberFormat="1" applyFont="1" applyFill="1" applyBorder="1" applyAlignment="1">
      <alignment horizontal="center" readingOrder="2"/>
    </xf>
    <xf numFmtId="0" fontId="106" fillId="10" borderId="28" xfId="0" applyFont="1" applyFill="1" applyBorder="1" applyAlignment="1">
      <alignment horizontal="center" readingOrder="2"/>
    </xf>
    <xf numFmtId="0" fontId="106" fillId="10" borderId="29" xfId="0" applyFont="1" applyFill="1" applyBorder="1" applyAlignment="1">
      <alignment horizontal="center" readingOrder="2"/>
    </xf>
    <xf numFmtId="3" fontId="106" fillId="0" borderId="32" xfId="0" applyNumberFormat="1" applyFont="1" applyBorder="1" applyAlignment="1">
      <alignment horizontal="center" readingOrder="2"/>
    </xf>
    <xf numFmtId="0" fontId="106" fillId="0" borderId="28" xfId="0" applyFont="1" applyBorder="1" applyAlignment="1">
      <alignment horizontal="center" readingOrder="2"/>
    </xf>
    <xf numFmtId="0" fontId="106" fillId="0" borderId="29" xfId="0" applyFont="1" applyBorder="1" applyAlignment="1">
      <alignment horizontal="center" readingOrder="2"/>
    </xf>
    <xf numFmtId="0" fontId="201" fillId="0" borderId="2" xfId="0" applyFont="1" applyBorder="1" applyAlignment="1">
      <alignment horizontal="center" vertical="center" readingOrder="2"/>
    </xf>
    <xf numFmtId="0" fontId="201" fillId="0" borderId="3" xfId="0" applyFont="1" applyBorder="1" applyAlignment="1">
      <alignment horizontal="center" vertical="center" readingOrder="2"/>
    </xf>
    <xf numFmtId="0" fontId="201" fillId="0" borderId="4" xfId="0" applyFont="1" applyBorder="1" applyAlignment="1">
      <alignment horizontal="center" vertical="center" readingOrder="2"/>
    </xf>
    <xf numFmtId="3" fontId="106" fillId="2" borderId="32" xfId="0" applyNumberFormat="1" applyFont="1" applyFill="1" applyBorder="1" applyAlignment="1">
      <alignment horizontal="center" readingOrder="2"/>
    </xf>
    <xf numFmtId="0" fontId="106" fillId="2" borderId="28" xfId="0" applyFont="1" applyFill="1" applyBorder="1" applyAlignment="1">
      <alignment horizontal="center" readingOrder="2"/>
    </xf>
    <xf numFmtId="0" fontId="106" fillId="2" borderId="29" xfId="0" applyFont="1" applyFill="1" applyBorder="1" applyAlignment="1">
      <alignment horizontal="center" readingOrder="2"/>
    </xf>
    <xf numFmtId="0" fontId="186" fillId="9" borderId="57" xfId="0" applyFont="1" applyFill="1" applyBorder="1" applyAlignment="1">
      <alignment horizontal="center" vertical="center" readingOrder="2"/>
    </xf>
    <xf numFmtId="0" fontId="186" fillId="9" borderId="19" xfId="0" applyFont="1" applyFill="1" applyBorder="1" applyAlignment="1">
      <alignment horizontal="center" vertical="center" readingOrder="2"/>
    </xf>
    <xf numFmtId="0" fontId="186" fillId="9" borderId="58" xfId="0" applyFont="1" applyFill="1" applyBorder="1" applyAlignment="1">
      <alignment horizontal="center" vertical="center" readingOrder="2"/>
    </xf>
    <xf numFmtId="49" fontId="109" fillId="9" borderId="1" xfId="0" applyNumberFormat="1" applyFont="1" applyFill="1" applyBorder="1" applyAlignment="1">
      <alignment horizontal="center" vertical="center"/>
    </xf>
    <xf numFmtId="3" fontId="139" fillId="6" borderId="1" xfId="0" applyNumberFormat="1" applyFont="1" applyFill="1" applyBorder="1" applyAlignment="1">
      <alignment horizontal="center" vertical="center"/>
    </xf>
    <xf numFmtId="3" fontId="139" fillId="6" borderId="12" xfId="0" applyNumberFormat="1" applyFont="1" applyFill="1" applyBorder="1" applyAlignment="1">
      <alignment horizontal="center" vertical="center"/>
    </xf>
    <xf numFmtId="3" fontId="140" fillId="0" borderId="11" xfId="0" applyNumberFormat="1" applyFont="1" applyBorder="1" applyAlignment="1">
      <alignment horizontal="center" vertical="center"/>
    </xf>
    <xf numFmtId="3" fontId="140" fillId="0" borderId="1" xfId="0" applyNumberFormat="1" applyFont="1" applyBorder="1" applyAlignment="1">
      <alignment horizontal="center" vertical="center"/>
    </xf>
    <xf numFmtId="9" fontId="139" fillId="13" borderId="1" xfId="0" applyNumberFormat="1" applyFont="1" applyFill="1" applyBorder="1" applyAlignment="1">
      <alignment horizontal="center" vertical="center"/>
    </xf>
    <xf numFmtId="3" fontId="139" fillId="13" borderId="1" xfId="0" applyNumberFormat="1" applyFont="1" applyFill="1" applyBorder="1" applyAlignment="1">
      <alignment horizontal="center" vertical="center"/>
    </xf>
    <xf numFmtId="3" fontId="139" fillId="13" borderId="12" xfId="0" applyNumberFormat="1" applyFont="1" applyFill="1" applyBorder="1" applyAlignment="1">
      <alignment horizontal="center" vertical="center"/>
    </xf>
    <xf numFmtId="9" fontId="139" fillId="2" borderId="1" xfId="0" applyNumberFormat="1" applyFont="1" applyFill="1" applyBorder="1" applyAlignment="1">
      <alignment horizontal="center" vertical="center"/>
    </xf>
    <xf numFmtId="3" fontId="139" fillId="2" borderId="1" xfId="0" applyNumberFormat="1" applyFont="1" applyFill="1" applyBorder="1" applyAlignment="1">
      <alignment horizontal="center" vertical="center"/>
    </xf>
    <xf numFmtId="3" fontId="140" fillId="13" borderId="11" xfId="0" applyNumberFormat="1" applyFont="1" applyFill="1" applyBorder="1" applyAlignment="1">
      <alignment horizontal="center" vertical="center"/>
    </xf>
    <xf numFmtId="3" fontId="140" fillId="13" borderId="1" xfId="0" applyNumberFormat="1" applyFont="1" applyFill="1" applyBorder="1" applyAlignment="1">
      <alignment horizontal="center" vertical="center"/>
    </xf>
    <xf numFmtId="3" fontId="30" fillId="13" borderId="1" xfId="0" applyNumberFormat="1" applyFont="1" applyFill="1" applyBorder="1" applyAlignment="1">
      <alignment horizontal="right" vertical="center"/>
    </xf>
    <xf numFmtId="3" fontId="221" fillId="2" borderId="2" xfId="0" applyNumberFormat="1" applyFont="1" applyFill="1" applyBorder="1" applyAlignment="1">
      <alignment horizontal="center" vertical="center"/>
    </xf>
    <xf numFmtId="3" fontId="221" fillId="2" borderId="3" xfId="0" applyNumberFormat="1" applyFont="1" applyFill="1" applyBorder="1" applyAlignment="1">
      <alignment horizontal="center" vertical="center"/>
    </xf>
    <xf numFmtId="3" fontId="221" fillId="2" borderId="4" xfId="0" applyNumberFormat="1" applyFont="1" applyFill="1" applyBorder="1" applyAlignment="1">
      <alignment horizontal="center" vertical="center"/>
    </xf>
    <xf numFmtId="3" fontId="35" fillId="0" borderId="11" xfId="0" applyNumberFormat="1" applyFont="1" applyBorder="1" applyAlignment="1">
      <alignment horizontal="center" vertical="top"/>
    </xf>
    <xf numFmtId="3" fontId="35" fillId="0" borderId="1" xfId="0" applyNumberFormat="1" applyFont="1" applyBorder="1" applyAlignment="1">
      <alignment horizontal="center" vertical="top"/>
    </xf>
    <xf numFmtId="3" fontId="37" fillId="0" borderId="1" xfId="0" applyNumberFormat="1" applyFont="1" applyBorder="1" applyAlignment="1">
      <alignment horizontal="center" vertical="top"/>
    </xf>
    <xf numFmtId="3" fontId="37" fillId="0" borderId="12" xfId="0" applyNumberFormat="1" applyFont="1" applyBorder="1" applyAlignment="1">
      <alignment horizontal="center" vertical="top"/>
    </xf>
    <xf numFmtId="3" fontId="35" fillId="0" borderId="12" xfId="0" applyNumberFormat="1" applyFont="1" applyBorder="1" applyAlignment="1">
      <alignment horizontal="center" vertical="top"/>
    </xf>
    <xf numFmtId="3" fontId="0" fillId="0" borderId="11" xfId="0" applyNumberFormat="1" applyBorder="1" applyAlignment="1">
      <alignment horizontal="center" vertical="top"/>
    </xf>
    <xf numFmtId="3" fontId="0" fillId="0" borderId="1" xfId="0" applyNumberFormat="1" applyBorder="1" applyAlignment="1">
      <alignment horizontal="center" vertical="top"/>
    </xf>
    <xf numFmtId="3" fontId="0" fillId="0" borderId="13" xfId="0" applyNumberFormat="1" applyBorder="1" applyAlignment="1">
      <alignment horizontal="center" vertical="top"/>
    </xf>
    <xf numFmtId="3" fontId="0" fillId="0" borderId="14" xfId="0" applyNumberFormat="1" applyBorder="1" applyAlignment="1">
      <alignment horizontal="center" vertical="top"/>
    </xf>
    <xf numFmtId="3" fontId="0" fillId="0" borderId="12" xfId="0" applyNumberFormat="1" applyBorder="1" applyAlignment="1">
      <alignment horizontal="center" vertical="top"/>
    </xf>
    <xf numFmtId="3" fontId="0" fillId="0" borderId="15" xfId="0" applyNumberFormat="1" applyBorder="1" applyAlignment="1">
      <alignment horizontal="center" vertical="top"/>
    </xf>
    <xf numFmtId="3" fontId="38" fillId="0" borderId="11" xfId="0" applyNumberFormat="1" applyFont="1" applyBorder="1" applyAlignment="1">
      <alignment horizontal="center" vertical="top"/>
    </xf>
    <xf numFmtId="3" fontId="38" fillId="0" borderId="1" xfId="0" applyNumberFormat="1" applyFont="1" applyBorder="1" applyAlignment="1">
      <alignment horizontal="center" vertical="top"/>
    </xf>
    <xf numFmtId="9" fontId="140" fillId="0" borderId="1" xfId="0" applyNumberFormat="1" applyFont="1" applyBorder="1" applyAlignment="1">
      <alignment horizontal="center" vertical="center"/>
    </xf>
    <xf numFmtId="3" fontId="140" fillId="0" borderId="12" xfId="0" applyNumberFormat="1" applyFont="1" applyBorder="1" applyAlignment="1">
      <alignment horizontal="center" vertical="center"/>
    </xf>
    <xf numFmtId="3" fontId="30" fillId="0" borderId="1" xfId="0" applyNumberFormat="1" applyFont="1" applyBorder="1" applyAlignment="1">
      <alignment horizontal="right" vertical="center"/>
    </xf>
    <xf numFmtId="9" fontId="139" fillId="0" borderId="1" xfId="0" applyNumberFormat="1" applyFont="1" applyBorder="1" applyAlignment="1">
      <alignment horizontal="center" vertical="center"/>
    </xf>
    <xf numFmtId="3" fontId="139" fillId="0" borderId="1" xfId="0" applyNumberFormat="1" applyFont="1" applyBorder="1" applyAlignment="1">
      <alignment horizontal="center" vertical="center"/>
    </xf>
    <xf numFmtId="3" fontId="139" fillId="0" borderId="12" xfId="0" applyNumberFormat="1" applyFont="1" applyBorder="1" applyAlignment="1">
      <alignment horizontal="center" vertical="center"/>
    </xf>
    <xf numFmtId="3" fontId="30" fillId="0" borderId="2" xfId="0" applyNumberFormat="1" applyFont="1" applyBorder="1" applyAlignment="1">
      <alignment horizontal="right" vertical="center"/>
    </xf>
    <xf numFmtId="3" fontId="30" fillId="0" borderId="3" xfId="0" applyNumberFormat="1" applyFont="1" applyBorder="1" applyAlignment="1">
      <alignment horizontal="right" vertical="center"/>
    </xf>
    <xf numFmtId="3" fontId="30" fillId="0" borderId="4" xfId="0" applyNumberFormat="1" applyFont="1" applyBorder="1" applyAlignment="1">
      <alignment horizontal="right" vertical="center"/>
    </xf>
    <xf numFmtId="3" fontId="139" fillId="0" borderId="2" xfId="0" applyNumberFormat="1" applyFont="1" applyBorder="1" applyAlignment="1">
      <alignment horizontal="center" vertical="center"/>
    </xf>
    <xf numFmtId="3" fontId="139" fillId="0" borderId="3" xfId="0" applyNumberFormat="1" applyFont="1" applyBorder="1" applyAlignment="1">
      <alignment horizontal="center" vertical="center"/>
    </xf>
    <xf numFmtId="3" fontId="139" fillId="0" borderId="7" xfId="0" applyNumberFormat="1" applyFont="1" applyBorder="1" applyAlignment="1">
      <alignment horizontal="center" vertical="center"/>
    </xf>
    <xf numFmtId="3" fontId="140" fillId="0" borderId="6" xfId="0" applyNumberFormat="1" applyFont="1" applyBorder="1" applyAlignment="1">
      <alignment horizontal="center" vertical="center"/>
    </xf>
    <xf numFmtId="3" fontId="140" fillId="0" borderId="4" xfId="0" applyNumberFormat="1" applyFont="1" applyBorder="1" applyAlignment="1">
      <alignment horizontal="center" vertical="center"/>
    </xf>
    <xf numFmtId="3" fontId="30" fillId="3" borderId="2" xfId="0" applyNumberFormat="1" applyFont="1" applyFill="1" applyBorder="1" applyAlignment="1">
      <alignment horizontal="right" vertical="center"/>
    </xf>
    <xf numFmtId="3" fontId="30" fillId="3" borderId="3" xfId="0" applyNumberFormat="1" applyFont="1" applyFill="1" applyBorder="1" applyAlignment="1">
      <alignment horizontal="right" vertical="center"/>
    </xf>
    <xf numFmtId="3" fontId="30" fillId="3" borderId="4" xfId="0" applyNumberFormat="1" applyFont="1" applyFill="1" applyBorder="1" applyAlignment="1">
      <alignment horizontal="right" vertical="center"/>
    </xf>
    <xf numFmtId="9" fontId="139" fillId="3" borderId="2" xfId="0" applyNumberFormat="1" applyFont="1" applyFill="1" applyBorder="1" applyAlignment="1">
      <alignment horizontal="center" vertical="center"/>
    </xf>
    <xf numFmtId="9" fontId="139" fillId="3" borderId="4" xfId="0" applyNumberFormat="1" applyFont="1" applyFill="1" applyBorder="1" applyAlignment="1">
      <alignment horizontal="center" vertical="center"/>
    </xf>
    <xf numFmtId="3" fontId="139" fillId="3" borderId="2" xfId="0" applyNumberFormat="1" applyFont="1" applyFill="1" applyBorder="1" applyAlignment="1">
      <alignment horizontal="center" vertical="center"/>
    </xf>
    <xf numFmtId="3" fontId="139" fillId="3" borderId="3" xfId="0" applyNumberFormat="1" applyFont="1" applyFill="1" applyBorder="1" applyAlignment="1">
      <alignment horizontal="center" vertical="center"/>
    </xf>
    <xf numFmtId="3" fontId="139" fillId="3" borderId="4" xfId="0" applyNumberFormat="1" applyFont="1" applyFill="1" applyBorder="1" applyAlignment="1">
      <alignment horizontal="center" vertical="center"/>
    </xf>
    <xf numFmtId="3" fontId="139" fillId="3" borderId="7" xfId="0" applyNumberFormat="1" applyFont="1" applyFill="1" applyBorder="1" applyAlignment="1">
      <alignment horizontal="center" vertical="center"/>
    </xf>
    <xf numFmtId="3" fontId="139" fillId="3" borderId="1" xfId="0" applyNumberFormat="1" applyFont="1" applyFill="1" applyBorder="1" applyAlignment="1">
      <alignment horizontal="center" vertical="center"/>
    </xf>
    <xf numFmtId="3" fontId="140" fillId="32" borderId="11" xfId="0" applyNumberFormat="1" applyFont="1" applyFill="1" applyBorder="1" applyAlignment="1">
      <alignment horizontal="center" vertical="center"/>
    </xf>
    <xf numFmtId="3" fontId="140" fillId="32" borderId="1" xfId="0" applyNumberFormat="1" applyFont="1" applyFill="1" applyBorder="1" applyAlignment="1">
      <alignment horizontal="center" vertical="center"/>
    </xf>
    <xf numFmtId="3" fontId="30" fillId="32" borderId="1" xfId="0" applyNumberFormat="1" applyFont="1" applyFill="1" applyBorder="1" applyAlignment="1">
      <alignment horizontal="right" vertical="center"/>
    </xf>
    <xf numFmtId="9" fontId="139" fillId="32" borderId="1" xfId="0" applyNumberFormat="1" applyFont="1" applyFill="1" applyBorder="1" applyAlignment="1">
      <alignment horizontal="center" vertical="center"/>
    </xf>
    <xf numFmtId="3" fontId="139" fillId="32" borderId="1" xfId="0" applyNumberFormat="1" applyFont="1" applyFill="1" applyBorder="1" applyAlignment="1">
      <alignment horizontal="center" vertical="center"/>
    </xf>
    <xf numFmtId="9" fontId="139" fillId="12" borderId="1" xfId="0" applyNumberFormat="1" applyFont="1" applyFill="1" applyBorder="1" applyAlignment="1">
      <alignment horizontal="center" vertical="center"/>
    </xf>
    <xf numFmtId="3" fontId="139" fillId="12" borderId="1" xfId="0" applyNumberFormat="1" applyFont="1" applyFill="1" applyBorder="1" applyAlignment="1">
      <alignment horizontal="center" vertical="center"/>
    </xf>
    <xf numFmtId="3" fontId="139" fillId="12" borderId="12" xfId="0" applyNumberFormat="1" applyFont="1" applyFill="1" applyBorder="1" applyAlignment="1">
      <alignment horizontal="center" vertical="center"/>
    </xf>
    <xf numFmtId="3" fontId="139" fillId="2" borderId="12" xfId="0" applyNumberFormat="1" applyFont="1" applyFill="1" applyBorder="1" applyAlignment="1">
      <alignment horizontal="center" vertical="center"/>
    </xf>
    <xf numFmtId="3" fontId="30" fillId="6" borderId="1" xfId="0" applyNumberFormat="1" applyFont="1" applyFill="1" applyBorder="1" applyAlignment="1">
      <alignment horizontal="right" vertical="center"/>
    </xf>
    <xf numFmtId="9" fontId="139" fillId="6" borderId="1" xfId="0" applyNumberFormat="1" applyFont="1" applyFill="1" applyBorder="1" applyAlignment="1">
      <alignment horizontal="center" vertical="center"/>
    </xf>
    <xf numFmtId="3" fontId="30" fillId="2" borderId="2" xfId="0" applyNumberFormat="1" applyFont="1" applyFill="1" applyBorder="1" applyAlignment="1">
      <alignment horizontal="right" vertical="center"/>
    </xf>
    <xf numFmtId="3" fontId="30" fillId="2" borderId="3" xfId="0" applyNumberFormat="1" applyFont="1" applyFill="1" applyBorder="1" applyAlignment="1">
      <alignment horizontal="right" vertical="center"/>
    </xf>
    <xf numFmtId="3" fontId="30" fillId="2" borderId="4" xfId="0" applyNumberFormat="1" applyFont="1" applyFill="1" applyBorder="1" applyAlignment="1">
      <alignment horizontal="right" vertical="center"/>
    </xf>
    <xf numFmtId="3" fontId="30" fillId="2" borderId="2" xfId="0" applyNumberFormat="1" applyFont="1" applyFill="1" applyBorder="1" applyAlignment="1">
      <alignment horizontal="center" vertical="center"/>
    </xf>
    <xf numFmtId="3" fontId="30" fillId="2" borderId="3" xfId="0" applyNumberFormat="1" applyFont="1" applyFill="1" applyBorder="1" applyAlignment="1">
      <alignment horizontal="center" vertical="center"/>
    </xf>
    <xf numFmtId="3" fontId="30" fillId="2" borderId="4" xfId="0" applyNumberFormat="1" applyFont="1" applyFill="1" applyBorder="1" applyAlignment="1">
      <alignment horizontal="center" vertical="center"/>
    </xf>
    <xf numFmtId="3" fontId="30" fillId="6" borderId="2" xfId="0" applyNumberFormat="1" applyFont="1" applyFill="1" applyBorder="1" applyAlignment="1">
      <alignment horizontal="right" vertical="center"/>
    </xf>
    <xf numFmtId="3" fontId="30" fillId="6" borderId="3" xfId="0" applyNumberFormat="1" applyFont="1" applyFill="1" applyBorder="1" applyAlignment="1">
      <alignment horizontal="right" vertical="center"/>
    </xf>
    <xf numFmtId="3" fontId="30" fillId="6" borderId="4" xfId="0" applyNumberFormat="1" applyFont="1" applyFill="1" applyBorder="1" applyAlignment="1">
      <alignment horizontal="right" vertical="center"/>
    </xf>
    <xf numFmtId="3" fontId="221" fillId="6" borderId="3" xfId="0" applyNumberFormat="1" applyFont="1" applyFill="1" applyBorder="1" applyAlignment="1">
      <alignment horizontal="center" vertical="center"/>
    </xf>
    <xf numFmtId="3" fontId="221" fillId="6" borderId="4" xfId="0" applyNumberFormat="1" applyFont="1" applyFill="1" applyBorder="1" applyAlignment="1">
      <alignment horizontal="center" vertical="center"/>
    </xf>
    <xf numFmtId="3" fontId="38" fillId="0" borderId="11" xfId="0" applyNumberFormat="1" applyFont="1" applyBorder="1" applyAlignment="1">
      <alignment horizontal="center" vertical="center" wrapText="1"/>
    </xf>
    <xf numFmtId="3" fontId="38" fillId="0" borderId="1" xfId="0" applyNumberFormat="1" applyFont="1" applyBorder="1" applyAlignment="1">
      <alignment horizontal="center" vertical="center" wrapText="1"/>
    </xf>
    <xf numFmtId="3" fontId="38" fillId="0" borderId="12" xfId="0" applyNumberFormat="1" applyFont="1" applyBorder="1" applyAlignment="1">
      <alignment horizontal="center" vertical="center" wrapText="1"/>
    </xf>
    <xf numFmtId="3" fontId="38" fillId="3" borderId="11" xfId="0" applyNumberFormat="1" applyFont="1" applyFill="1" applyBorder="1" applyAlignment="1">
      <alignment horizontal="center" vertical="center"/>
    </xf>
    <xf numFmtId="3" fontId="38" fillId="3" borderId="1" xfId="0" applyNumberFormat="1" applyFont="1" applyFill="1" applyBorder="1" applyAlignment="1">
      <alignment horizontal="center" vertical="center"/>
    </xf>
    <xf numFmtId="177" fontId="140" fillId="30" borderId="1" xfId="0" applyNumberFormat="1" applyFont="1" applyFill="1" applyBorder="1" applyAlignment="1">
      <alignment horizontal="center" vertical="center"/>
    </xf>
    <xf numFmtId="177" fontId="140" fillId="30" borderId="12" xfId="0" applyNumberFormat="1" applyFont="1" applyFill="1" applyBorder="1" applyAlignment="1">
      <alignment horizontal="center" vertical="center"/>
    </xf>
    <xf numFmtId="3" fontId="159" fillId="0" borderId="3" xfId="0" applyNumberFormat="1" applyFont="1" applyBorder="1" applyAlignment="1">
      <alignment horizontal="center" vertical="center"/>
    </xf>
    <xf numFmtId="14" fontId="159" fillId="0" borderId="2" xfId="0" applyNumberFormat="1" applyFont="1" applyBorder="1" applyAlignment="1">
      <alignment horizontal="center" vertical="center"/>
    </xf>
    <xf numFmtId="14" fontId="159" fillId="0" borderId="3" xfId="0" applyNumberFormat="1" applyFont="1" applyBorder="1" applyAlignment="1">
      <alignment horizontal="center" vertical="center"/>
    </xf>
    <xf numFmtId="14" fontId="159" fillId="0" borderId="4" xfId="0" applyNumberFormat="1" applyFont="1" applyBorder="1" applyAlignment="1">
      <alignment horizontal="center" vertical="center"/>
    </xf>
    <xf numFmtId="3" fontId="159" fillId="0" borderId="2" xfId="0" applyNumberFormat="1" applyFont="1" applyBorder="1" applyAlignment="1">
      <alignment horizontal="center" vertical="center"/>
    </xf>
    <xf numFmtId="3" fontId="159" fillId="0" borderId="4" xfId="0" applyNumberFormat="1" applyFont="1" applyBorder="1" applyAlignment="1">
      <alignment horizontal="center" vertical="center"/>
    </xf>
    <xf numFmtId="3" fontId="159" fillId="0" borderId="7" xfId="0" applyNumberFormat="1" applyFont="1" applyBorder="1" applyAlignment="1">
      <alignment horizontal="center" vertical="center"/>
    </xf>
    <xf numFmtId="1" fontId="140" fillId="0" borderId="1" xfId="0" applyNumberFormat="1" applyFont="1" applyBorder="1" applyAlignment="1">
      <alignment horizontal="center" vertical="center"/>
    </xf>
    <xf numFmtId="3" fontId="38" fillId="0" borderId="1" xfId="0" applyNumberFormat="1" applyFont="1" applyBorder="1" applyAlignment="1">
      <alignment horizontal="center" vertical="center"/>
    </xf>
    <xf numFmtId="3" fontId="38" fillId="0" borderId="12" xfId="0" applyNumberFormat="1" applyFont="1" applyBorder="1" applyAlignment="1">
      <alignment horizontal="center" vertical="center"/>
    </xf>
    <xf numFmtId="3" fontId="36" fillId="3" borderId="8" xfId="0" applyNumberFormat="1" applyFont="1" applyFill="1" applyBorder="1" applyAlignment="1">
      <alignment horizontal="center" vertical="center"/>
    </xf>
    <xf numFmtId="3" fontId="36" fillId="3" borderId="9" xfId="0" applyNumberFormat="1" applyFont="1" applyFill="1" applyBorder="1" applyAlignment="1">
      <alignment horizontal="center" vertical="center"/>
    </xf>
    <xf numFmtId="3" fontId="36" fillId="3" borderId="10" xfId="0" applyNumberFormat="1" applyFont="1" applyFill="1" applyBorder="1" applyAlignment="1">
      <alignment horizontal="center" vertical="center"/>
    </xf>
    <xf numFmtId="3" fontId="36" fillId="3" borderId="11" xfId="0" applyNumberFormat="1" applyFont="1" applyFill="1" applyBorder="1" applyAlignment="1">
      <alignment horizontal="center" vertical="center"/>
    </xf>
    <xf numFmtId="3" fontId="36" fillId="3" borderId="1" xfId="0" applyNumberFormat="1" applyFont="1" applyFill="1" applyBorder="1" applyAlignment="1">
      <alignment horizontal="center" vertical="center"/>
    </xf>
    <xf numFmtId="3" fontId="36" fillId="3" borderId="12" xfId="0" applyNumberFormat="1" applyFont="1" applyFill="1" applyBorder="1" applyAlignment="1">
      <alignment horizontal="center" vertical="center"/>
    </xf>
    <xf numFmtId="3" fontId="35" fillId="0" borderId="11" xfId="0" applyNumberFormat="1" applyFont="1" applyBorder="1" applyAlignment="1">
      <alignment horizontal="center" vertical="center"/>
    </xf>
    <xf numFmtId="3" fontId="35" fillId="0" borderId="1" xfId="0" applyNumberFormat="1" applyFont="1" applyBorder="1" applyAlignment="1">
      <alignment horizontal="center" vertical="center"/>
    </xf>
    <xf numFmtId="3" fontId="35" fillId="0" borderId="12" xfId="0" applyNumberFormat="1" applyFont="1" applyBorder="1" applyAlignment="1">
      <alignment horizontal="center" vertical="center"/>
    </xf>
    <xf numFmtId="3" fontId="37" fillId="0" borderId="1" xfId="0" applyNumberFormat="1" applyFont="1" applyBorder="1" applyAlignment="1">
      <alignment horizontal="center" vertical="center"/>
    </xf>
    <xf numFmtId="3" fontId="37" fillId="0" borderId="12" xfId="0" applyNumberFormat="1" applyFont="1" applyBorder="1" applyAlignment="1">
      <alignment horizontal="center" vertical="center"/>
    </xf>
    <xf numFmtId="3" fontId="128" fillId="0" borderId="0" xfId="0" applyNumberFormat="1" applyFont="1" applyAlignment="1">
      <alignment horizontal="center" vertical="top"/>
    </xf>
    <xf numFmtId="3" fontId="0" fillId="0" borderId="0" xfId="0" applyNumberFormat="1" applyAlignment="1">
      <alignment horizontal="center" vertical="top"/>
    </xf>
    <xf numFmtId="3" fontId="220" fillId="0" borderId="0" xfId="0" applyNumberFormat="1" applyFont="1" applyAlignment="1">
      <alignment horizontal="center" vertical="top"/>
    </xf>
    <xf numFmtId="3" fontId="30" fillId="13" borderId="2" xfId="0" applyNumberFormat="1" applyFont="1" applyFill="1" applyBorder="1" applyAlignment="1">
      <alignment horizontal="center" vertical="center"/>
    </xf>
    <xf numFmtId="3" fontId="30" fillId="13" borderId="3" xfId="0" applyNumberFormat="1" applyFont="1" applyFill="1" applyBorder="1" applyAlignment="1">
      <alignment horizontal="center" vertical="center"/>
    </xf>
    <xf numFmtId="3" fontId="221" fillId="13" borderId="2" xfId="0" applyNumberFormat="1" applyFont="1" applyFill="1" applyBorder="1" applyAlignment="1">
      <alignment horizontal="center" vertical="center"/>
    </xf>
    <xf numFmtId="3" fontId="221" fillId="13" borderId="3" xfId="0" applyNumberFormat="1" applyFont="1" applyFill="1" applyBorder="1" applyAlignment="1">
      <alignment horizontal="center" vertical="center"/>
    </xf>
    <xf numFmtId="3" fontId="221" fillId="13" borderId="4" xfId="0" applyNumberFormat="1" applyFont="1" applyFill="1" applyBorder="1" applyAlignment="1">
      <alignment horizontal="center" vertical="center"/>
    </xf>
    <xf numFmtId="3" fontId="30" fillId="12" borderId="2" xfId="0" applyNumberFormat="1" applyFont="1" applyFill="1" applyBorder="1" applyAlignment="1">
      <alignment horizontal="right" vertical="center"/>
    </xf>
    <xf numFmtId="3" fontId="30" fillId="12" borderId="3" xfId="0" applyNumberFormat="1" applyFont="1" applyFill="1" applyBorder="1" applyAlignment="1">
      <alignment horizontal="right" vertical="center"/>
    </xf>
    <xf numFmtId="3" fontId="30" fillId="12" borderId="4" xfId="0" applyNumberFormat="1" applyFont="1" applyFill="1" applyBorder="1" applyAlignment="1">
      <alignment horizontal="right" vertical="center"/>
    </xf>
    <xf numFmtId="3" fontId="30" fillId="12" borderId="2" xfId="0" applyNumberFormat="1" applyFont="1" applyFill="1" applyBorder="1" applyAlignment="1">
      <alignment horizontal="center" vertical="center"/>
    </xf>
    <xf numFmtId="3" fontId="30" fillId="12" borderId="3" xfId="0" applyNumberFormat="1" applyFont="1" applyFill="1" applyBorder="1" applyAlignment="1">
      <alignment horizontal="center" vertical="center"/>
    </xf>
    <xf numFmtId="3" fontId="30" fillId="12" borderId="4" xfId="0" applyNumberFormat="1" applyFont="1" applyFill="1" applyBorder="1" applyAlignment="1">
      <alignment horizontal="center" vertical="center"/>
    </xf>
    <xf numFmtId="9" fontId="30" fillId="12" borderId="2" xfId="0" applyNumberFormat="1" applyFont="1" applyFill="1" applyBorder="1" applyAlignment="1">
      <alignment horizontal="center" vertical="center"/>
    </xf>
    <xf numFmtId="9" fontId="30" fillId="12" borderId="3" xfId="0" applyNumberFormat="1" applyFont="1" applyFill="1" applyBorder="1" applyAlignment="1">
      <alignment horizontal="center" vertical="center"/>
    </xf>
    <xf numFmtId="9" fontId="30" fillId="12" borderId="4" xfId="0" applyNumberFormat="1" applyFont="1" applyFill="1" applyBorder="1" applyAlignment="1">
      <alignment horizontal="center" vertical="center"/>
    </xf>
    <xf numFmtId="3" fontId="30" fillId="12" borderId="1" xfId="0" applyNumberFormat="1" applyFont="1" applyFill="1" applyBorder="1" applyAlignment="1">
      <alignment horizontal="right" vertical="center"/>
    </xf>
    <xf numFmtId="3" fontId="30" fillId="3" borderId="1" xfId="0" applyNumberFormat="1" applyFont="1" applyFill="1" applyBorder="1" applyAlignment="1">
      <alignment horizontal="right" vertical="center"/>
    </xf>
    <xf numFmtId="9" fontId="139" fillId="3" borderId="1" xfId="0" applyNumberFormat="1" applyFont="1" applyFill="1" applyBorder="1" applyAlignment="1">
      <alignment horizontal="center" vertical="center"/>
    </xf>
    <xf numFmtId="3" fontId="139" fillId="32" borderId="12" xfId="0" applyNumberFormat="1" applyFont="1" applyFill="1" applyBorder="1" applyAlignment="1">
      <alignment horizontal="center" vertical="center"/>
    </xf>
    <xf numFmtId="3" fontId="135" fillId="0" borderId="0" xfId="0" applyNumberFormat="1" applyFont="1" applyAlignment="1">
      <alignment horizontal="center" vertical="top"/>
    </xf>
    <xf numFmtId="3" fontId="139" fillId="3" borderId="12" xfId="0" applyNumberFormat="1" applyFont="1" applyFill="1" applyBorder="1" applyAlignment="1">
      <alignment horizontal="center" vertical="center"/>
    </xf>
    <xf numFmtId="3" fontId="220" fillId="0" borderId="30" xfId="0" applyNumberFormat="1" applyFont="1" applyBorder="1" applyAlignment="1">
      <alignment horizontal="center" vertical="top"/>
    </xf>
    <xf numFmtId="3" fontId="220" fillId="0" borderId="23" xfId="0" applyNumberFormat="1" applyFont="1" applyBorder="1" applyAlignment="1">
      <alignment horizontal="center" vertical="top"/>
    </xf>
    <xf numFmtId="3" fontId="220" fillId="0" borderId="24" xfId="0" applyNumberFormat="1" applyFont="1" applyBorder="1" applyAlignment="1">
      <alignment horizontal="center" vertical="top"/>
    </xf>
    <xf numFmtId="3" fontId="220" fillId="0" borderId="32" xfId="0" applyNumberFormat="1" applyFont="1" applyBorder="1" applyAlignment="1">
      <alignment horizontal="center" vertical="top"/>
    </xf>
    <xf numFmtId="3" fontId="220" fillId="0" borderId="28" xfId="0" applyNumberFormat="1" applyFont="1" applyBorder="1" applyAlignment="1">
      <alignment horizontal="center" vertical="top"/>
    </xf>
    <xf numFmtId="3" fontId="220" fillId="0" borderId="29" xfId="0" applyNumberFormat="1" applyFont="1" applyBorder="1" applyAlignment="1">
      <alignment horizontal="center" vertical="top"/>
    </xf>
    <xf numFmtId="3" fontId="222" fillId="0" borderId="30" xfId="0" applyNumberFormat="1" applyFont="1" applyBorder="1" applyAlignment="1">
      <alignment horizontal="center" vertical="top"/>
    </xf>
    <xf numFmtId="3" fontId="222" fillId="0" borderId="23" xfId="0" applyNumberFormat="1" applyFont="1" applyBorder="1" applyAlignment="1">
      <alignment horizontal="center" vertical="top"/>
    </xf>
    <xf numFmtId="3" fontId="222" fillId="0" borderId="24" xfId="0" applyNumberFormat="1" applyFont="1" applyBorder="1" applyAlignment="1">
      <alignment horizontal="center" vertical="top"/>
    </xf>
    <xf numFmtId="3" fontId="222" fillId="0" borderId="32" xfId="0" applyNumberFormat="1" applyFont="1" applyBorder="1" applyAlignment="1">
      <alignment horizontal="center" vertical="top"/>
    </xf>
    <xf numFmtId="3" fontId="222" fillId="0" borderId="28" xfId="0" applyNumberFormat="1" applyFont="1" applyBorder="1" applyAlignment="1">
      <alignment horizontal="center" vertical="top"/>
    </xf>
    <xf numFmtId="3" fontId="222" fillId="0" borderId="29" xfId="0" applyNumberFormat="1" applyFont="1" applyBorder="1" applyAlignment="1">
      <alignment horizontal="center" vertical="top"/>
    </xf>
    <xf numFmtId="3" fontId="135" fillId="0" borderId="30" xfId="0" applyNumberFormat="1" applyFont="1" applyBorder="1" applyAlignment="1">
      <alignment horizontal="center" vertical="top"/>
    </xf>
    <xf numFmtId="3" fontId="135" fillId="0" borderId="23" xfId="0" applyNumberFormat="1" applyFont="1" applyBorder="1" applyAlignment="1">
      <alignment horizontal="center" vertical="top"/>
    </xf>
    <xf numFmtId="3" fontId="135" fillId="0" borderId="32" xfId="0" applyNumberFormat="1" applyFont="1" applyBorder="1" applyAlignment="1">
      <alignment horizontal="center" vertical="top"/>
    </xf>
    <xf numFmtId="3" fontId="135" fillId="0" borderId="28" xfId="0" applyNumberFormat="1" applyFont="1" applyBorder="1" applyAlignment="1">
      <alignment horizontal="center" vertical="top"/>
    </xf>
    <xf numFmtId="3" fontId="135" fillId="0" borderId="24" xfId="0" applyNumberFormat="1" applyFont="1" applyBorder="1" applyAlignment="1">
      <alignment horizontal="center" vertical="top"/>
    </xf>
    <xf numFmtId="3" fontId="135" fillId="0" borderId="29" xfId="0" applyNumberFormat="1" applyFont="1" applyBorder="1" applyAlignment="1">
      <alignment horizontal="center" vertical="top"/>
    </xf>
    <xf numFmtId="9" fontId="128" fillId="0" borderId="2" xfId="0" applyNumberFormat="1" applyFont="1" applyBorder="1" applyAlignment="1">
      <alignment horizontal="center" vertical="top"/>
    </xf>
    <xf numFmtId="9" fontId="128" fillId="0" borderId="3" xfId="0" applyNumberFormat="1" applyFont="1" applyBorder="1" applyAlignment="1">
      <alignment horizontal="center" vertical="top"/>
    </xf>
    <xf numFmtId="9" fontId="128" fillId="0" borderId="4" xfId="0" applyNumberFormat="1" applyFont="1" applyBorder="1" applyAlignment="1">
      <alignment horizontal="center" vertical="top"/>
    </xf>
    <xf numFmtId="3" fontId="128" fillId="0" borderId="2" xfId="0" applyNumberFormat="1" applyFont="1" applyBorder="1" applyAlignment="1">
      <alignment horizontal="center" vertical="top"/>
    </xf>
    <xf numFmtId="3" fontId="128" fillId="0" borderId="3" xfId="0" applyNumberFormat="1" applyFont="1" applyBorder="1" applyAlignment="1">
      <alignment horizontal="center" vertical="top"/>
    </xf>
    <xf numFmtId="3" fontId="128" fillId="0" borderId="4" xfId="0" applyNumberFormat="1" applyFont="1" applyBorder="1" applyAlignment="1">
      <alignment horizontal="center" vertical="top"/>
    </xf>
    <xf numFmtId="3" fontId="140" fillId="30" borderId="1" xfId="0" applyNumberFormat="1" applyFont="1" applyFill="1" applyBorder="1" applyAlignment="1">
      <alignment horizontal="center" vertical="center"/>
    </xf>
    <xf numFmtId="3" fontId="140" fillId="30" borderId="12" xfId="0" applyNumberFormat="1" applyFont="1" applyFill="1" applyBorder="1" applyAlignment="1">
      <alignment horizontal="center" vertical="center"/>
    </xf>
    <xf numFmtId="3" fontId="30" fillId="31" borderId="1" xfId="0" applyNumberFormat="1" applyFont="1" applyFill="1" applyBorder="1" applyAlignment="1">
      <alignment horizontal="right" vertical="center" wrapText="1"/>
    </xf>
    <xf numFmtId="9" fontId="139" fillId="31" borderId="1" xfId="0" applyNumberFormat="1" applyFont="1" applyFill="1" applyBorder="1" applyAlignment="1">
      <alignment horizontal="center" vertical="center"/>
    </xf>
    <xf numFmtId="3" fontId="139" fillId="31" borderId="1" xfId="0" applyNumberFormat="1" applyFont="1" applyFill="1" applyBorder="1" applyAlignment="1">
      <alignment horizontal="center" vertical="center"/>
    </xf>
    <xf numFmtId="3" fontId="139" fillId="31" borderId="12" xfId="0" applyNumberFormat="1" applyFont="1" applyFill="1" applyBorder="1" applyAlignment="1">
      <alignment horizontal="center" vertical="center"/>
    </xf>
    <xf numFmtId="3" fontId="30" fillId="31" borderId="1" xfId="0" applyNumberFormat="1" applyFont="1" applyFill="1" applyBorder="1" applyAlignment="1">
      <alignment horizontal="right" vertical="center"/>
    </xf>
    <xf numFmtId="0" fontId="1" fillId="0" borderId="66" xfId="0" applyFont="1" applyBorder="1" applyAlignment="1">
      <alignment horizontal="center" readingOrder="2"/>
    </xf>
    <xf numFmtId="0" fontId="1" fillId="0" borderId="5" xfId="0" applyFont="1" applyBorder="1" applyAlignment="1">
      <alignment horizontal="center" readingOrder="2"/>
    </xf>
    <xf numFmtId="0" fontId="1" fillId="0" borderId="66" xfId="0" applyFont="1" applyBorder="1" applyAlignment="1">
      <alignment horizontal="center" vertical="center" readingOrder="2"/>
    </xf>
    <xf numFmtId="0" fontId="1" fillId="0" borderId="5" xfId="0" applyFont="1" applyBorder="1" applyAlignment="1">
      <alignment horizontal="center" vertical="center" readingOrder="2"/>
    </xf>
    <xf numFmtId="0" fontId="1" fillId="9" borderId="0" xfId="0" applyFont="1" applyFill="1" applyAlignment="1">
      <alignment horizontal="center" readingOrder="2"/>
    </xf>
    <xf numFmtId="0" fontId="35" fillId="7" borderId="16" xfId="0" applyFont="1" applyFill="1" applyBorder="1" applyAlignment="1" applyProtection="1">
      <alignment horizontal="center" vertical="center" readingOrder="2"/>
      <protection locked="0"/>
    </xf>
    <xf numFmtId="0" fontId="35" fillId="7" borderId="17" xfId="0" applyFont="1" applyFill="1" applyBorder="1" applyAlignment="1" applyProtection="1">
      <alignment horizontal="center" vertical="center" readingOrder="2"/>
      <protection locked="0"/>
    </xf>
    <xf numFmtId="0" fontId="35" fillId="7" borderId="18" xfId="0" applyFont="1" applyFill="1" applyBorder="1" applyAlignment="1" applyProtection="1">
      <alignment horizontal="center" vertical="center" readingOrder="2"/>
      <protection locked="0"/>
    </xf>
    <xf numFmtId="0" fontId="35" fillId="0" borderId="16" xfId="0" applyFont="1" applyBorder="1" applyAlignment="1">
      <alignment horizontal="center" readingOrder="2"/>
    </xf>
    <xf numFmtId="0" fontId="35" fillId="0" borderId="17" xfId="0" applyFont="1" applyBorder="1" applyAlignment="1">
      <alignment horizontal="center" readingOrder="2"/>
    </xf>
    <xf numFmtId="0" fontId="35" fillId="0" borderId="18" xfId="0" applyFont="1" applyBorder="1" applyAlignment="1">
      <alignment horizontal="center" readingOrder="2"/>
    </xf>
    <xf numFmtId="3" fontId="95" fillId="9" borderId="77" xfId="0" applyNumberFormat="1" applyFont="1" applyFill="1" applyBorder="1" applyAlignment="1">
      <alignment horizontal="center" vertical="center" readingOrder="2"/>
    </xf>
    <xf numFmtId="3" fontId="95" fillId="9" borderId="79" xfId="0" applyNumberFormat="1" applyFont="1" applyFill="1" applyBorder="1" applyAlignment="1">
      <alignment horizontal="center" vertical="center" readingOrder="2"/>
    </xf>
    <xf numFmtId="0" fontId="43" fillId="6" borderId="81" xfId="0" applyFont="1" applyFill="1" applyBorder="1" applyAlignment="1">
      <alignment horizontal="center" vertical="center" readingOrder="2"/>
    </xf>
    <xf numFmtId="0" fontId="43" fillId="6" borderId="76" xfId="0" applyFont="1" applyFill="1" applyBorder="1" applyAlignment="1">
      <alignment horizontal="center" vertical="center" readingOrder="2"/>
    </xf>
    <xf numFmtId="0" fontId="43" fillId="6" borderId="90" xfId="0" applyFont="1" applyFill="1" applyBorder="1" applyAlignment="1">
      <alignment horizontal="center" vertical="center" readingOrder="2"/>
    </xf>
    <xf numFmtId="9" fontId="95" fillId="6" borderId="75" xfId="0" applyNumberFormat="1" applyFont="1" applyFill="1" applyBorder="1" applyAlignment="1">
      <alignment horizontal="center" vertical="center" readingOrder="2"/>
    </xf>
    <xf numFmtId="9" fontId="95" fillId="6" borderId="76" xfId="0" applyNumberFormat="1" applyFont="1" applyFill="1" applyBorder="1" applyAlignment="1">
      <alignment horizontal="center" vertical="center" readingOrder="2"/>
    </xf>
    <xf numFmtId="9" fontId="95" fillId="6" borderId="87" xfId="0" applyNumberFormat="1" applyFont="1" applyFill="1" applyBorder="1" applyAlignment="1">
      <alignment horizontal="center" vertical="center" readingOrder="2"/>
    </xf>
    <xf numFmtId="0" fontId="105" fillId="9" borderId="82" xfId="0" applyFont="1" applyFill="1" applyBorder="1" applyAlignment="1">
      <alignment horizontal="center" vertical="center" readingOrder="2"/>
    </xf>
    <xf numFmtId="0" fontId="105" fillId="9" borderId="71" xfId="0" applyFont="1" applyFill="1" applyBorder="1" applyAlignment="1">
      <alignment horizontal="center" vertical="center" readingOrder="2"/>
    </xf>
    <xf numFmtId="3" fontId="94" fillId="6" borderId="86" xfId="0" applyNumberFormat="1" applyFont="1" applyFill="1" applyBorder="1" applyAlignment="1">
      <alignment horizontal="center" vertical="center" readingOrder="2"/>
    </xf>
    <xf numFmtId="3" fontId="94" fillId="6" borderId="77" xfId="0" applyNumberFormat="1" applyFont="1" applyFill="1" applyBorder="1" applyAlignment="1">
      <alignment horizontal="center" vertical="center" readingOrder="2"/>
    </xf>
    <xf numFmtId="3" fontId="94" fillId="6" borderId="78" xfId="0" applyNumberFormat="1" applyFont="1" applyFill="1" applyBorder="1" applyAlignment="1">
      <alignment horizontal="center" vertical="center" readingOrder="2"/>
    </xf>
    <xf numFmtId="3" fontId="94" fillId="6" borderId="85" xfId="0" applyNumberFormat="1" applyFont="1" applyFill="1" applyBorder="1" applyAlignment="1">
      <alignment horizontal="center" vertical="center" readingOrder="2"/>
    </xf>
    <xf numFmtId="3" fontId="94" fillId="6" borderId="79" xfId="0" applyNumberFormat="1" applyFont="1" applyFill="1" applyBorder="1" applyAlignment="1">
      <alignment horizontal="center" vertical="center" readingOrder="2"/>
    </xf>
    <xf numFmtId="3" fontId="94" fillId="6" borderId="80" xfId="0" applyNumberFormat="1" applyFont="1" applyFill="1" applyBorder="1" applyAlignment="1">
      <alignment horizontal="center" vertical="center" readingOrder="2"/>
    </xf>
    <xf numFmtId="3" fontId="96" fillId="9" borderId="83" xfId="0" applyNumberFormat="1" applyFont="1" applyFill="1" applyBorder="1" applyAlignment="1">
      <alignment horizontal="center" vertical="center" readingOrder="2"/>
    </xf>
    <xf numFmtId="0" fontId="96" fillId="9" borderId="84" xfId="0" applyFont="1" applyFill="1" applyBorder="1" applyAlignment="1">
      <alignment horizontal="center" vertical="center" readingOrder="2"/>
    </xf>
    <xf numFmtId="3" fontId="96" fillId="9" borderId="84" xfId="0" applyNumberFormat="1" applyFont="1" applyFill="1" applyBorder="1" applyAlignment="1">
      <alignment horizontal="center" vertical="center" readingOrder="2"/>
    </xf>
    <xf numFmtId="0" fontId="43" fillId="6" borderId="89" xfId="0" applyFont="1" applyFill="1" applyBorder="1" applyAlignment="1">
      <alignment horizontal="center" readingOrder="2"/>
    </xf>
    <xf numFmtId="0" fontId="43" fillId="6" borderId="77" xfId="0" applyFont="1" applyFill="1" applyBorder="1" applyAlignment="1">
      <alignment horizontal="center" readingOrder="2"/>
    </xf>
    <xf numFmtId="0" fontId="43" fillId="6" borderId="78" xfId="0" applyFont="1" applyFill="1" applyBorder="1" applyAlignment="1">
      <alignment horizontal="center" readingOrder="2"/>
    </xf>
    <xf numFmtId="0" fontId="43" fillId="9" borderId="57" xfId="0" applyFont="1" applyFill="1" applyBorder="1" applyAlignment="1">
      <alignment horizontal="center" readingOrder="2"/>
    </xf>
    <xf numFmtId="0" fontId="43" fillId="9" borderId="19" xfId="0" applyFont="1" applyFill="1" applyBorder="1" applyAlignment="1">
      <alignment horizontal="center" readingOrder="2"/>
    </xf>
    <xf numFmtId="0" fontId="43" fillId="9" borderId="58" xfId="0" applyFont="1" applyFill="1" applyBorder="1" applyAlignment="1">
      <alignment horizontal="center" readingOrder="2"/>
    </xf>
    <xf numFmtId="3" fontId="94" fillId="6" borderId="93" xfId="0" applyNumberFormat="1" applyFont="1" applyFill="1" applyBorder="1" applyAlignment="1">
      <alignment horizontal="center" vertical="center" readingOrder="2"/>
    </xf>
    <xf numFmtId="3" fontId="94" fillId="6" borderId="94" xfId="0" applyNumberFormat="1" applyFont="1" applyFill="1" applyBorder="1" applyAlignment="1">
      <alignment horizontal="center" vertical="center" readingOrder="2"/>
    </xf>
    <xf numFmtId="3" fontId="94" fillId="6" borderId="84" xfId="0" applyNumberFormat="1" applyFont="1" applyFill="1" applyBorder="1" applyAlignment="1">
      <alignment horizontal="center" vertical="center" readingOrder="2"/>
    </xf>
    <xf numFmtId="3" fontId="94" fillId="6" borderId="88" xfId="0" applyNumberFormat="1" applyFont="1" applyFill="1" applyBorder="1" applyAlignment="1">
      <alignment horizontal="center" vertical="center" readingOrder="2"/>
    </xf>
    <xf numFmtId="3" fontId="95" fillId="9" borderId="83" xfId="0" applyNumberFormat="1" applyFont="1" applyFill="1" applyBorder="1" applyAlignment="1">
      <alignment horizontal="center" vertical="center" readingOrder="2"/>
    </xf>
    <xf numFmtId="3" fontId="95" fillId="9" borderId="84" xfId="0" applyNumberFormat="1" applyFont="1" applyFill="1" applyBorder="1" applyAlignment="1">
      <alignment horizontal="center" vertical="center" readingOrder="2"/>
    </xf>
    <xf numFmtId="0" fontId="61" fillId="10" borderId="1" xfId="0" applyFont="1" applyFill="1" applyBorder="1" applyAlignment="1">
      <alignment horizontal="center" vertical="center" readingOrder="2"/>
    </xf>
    <xf numFmtId="0" fontId="38" fillId="0" borderId="1" xfId="0" applyFont="1" applyBorder="1" applyAlignment="1">
      <alignment horizontal="right" vertical="center" readingOrder="2"/>
    </xf>
    <xf numFmtId="10" fontId="81" fillId="9" borderId="1" xfId="0" applyNumberFormat="1" applyFont="1" applyFill="1" applyBorder="1" applyAlignment="1">
      <alignment horizontal="center" vertical="center" readingOrder="2"/>
    </xf>
    <xf numFmtId="3" fontId="83" fillId="9" borderId="2" xfId="0" applyNumberFormat="1" applyFont="1" applyFill="1" applyBorder="1" applyAlignment="1">
      <alignment horizontal="center" vertical="center" readingOrder="2"/>
    </xf>
    <xf numFmtId="3" fontId="83" fillId="9" borderId="3" xfId="0" applyNumberFormat="1" applyFont="1" applyFill="1" applyBorder="1" applyAlignment="1">
      <alignment horizontal="center" vertical="center" readingOrder="2"/>
    </xf>
    <xf numFmtId="3" fontId="83" fillId="9" borderId="4" xfId="0" applyNumberFormat="1" applyFont="1" applyFill="1" applyBorder="1" applyAlignment="1">
      <alignment horizontal="center" vertical="center" readingOrder="2"/>
    </xf>
    <xf numFmtId="0" fontId="88" fillId="5" borderId="1" xfId="0" applyFont="1" applyFill="1" applyBorder="1" applyAlignment="1">
      <alignment horizontal="right" vertical="center" readingOrder="2"/>
    </xf>
    <xf numFmtId="10" fontId="36" fillId="5" borderId="1" xfId="0" applyNumberFormat="1" applyFont="1" applyFill="1" applyBorder="1" applyAlignment="1">
      <alignment horizontal="center" vertical="center" readingOrder="2"/>
    </xf>
    <xf numFmtId="3" fontId="93" fillId="5" borderId="1" xfId="0" applyNumberFormat="1" applyFont="1" applyFill="1" applyBorder="1" applyAlignment="1">
      <alignment horizontal="center" vertical="center" readingOrder="2"/>
    </xf>
    <xf numFmtId="3" fontId="83" fillId="9" borderId="1" xfId="0" applyNumberFormat="1" applyFont="1" applyFill="1" applyBorder="1" applyAlignment="1">
      <alignment horizontal="center" vertical="center" readingOrder="2"/>
    </xf>
    <xf numFmtId="0" fontId="35" fillId="9" borderId="0" xfId="0" applyFont="1" applyFill="1" applyAlignment="1">
      <alignment horizontal="center" readingOrder="2"/>
    </xf>
    <xf numFmtId="0" fontId="81" fillId="3" borderId="1" xfId="0" applyFont="1" applyFill="1" applyBorder="1" applyAlignment="1">
      <alignment horizontal="center" vertical="center" readingOrder="2"/>
    </xf>
    <xf numFmtId="3" fontId="86" fillId="0" borderId="1" xfId="0" applyNumberFormat="1" applyFont="1" applyBorder="1" applyAlignment="1">
      <alignment horizontal="center" vertical="center" readingOrder="2"/>
    </xf>
    <xf numFmtId="0" fontId="60" fillId="4" borderId="13" xfId="0" applyFont="1" applyFill="1" applyBorder="1" applyAlignment="1">
      <alignment horizontal="center" vertical="center" readingOrder="2"/>
    </xf>
    <xf numFmtId="0" fontId="60" fillId="4" borderId="14" xfId="0" applyFont="1" applyFill="1" applyBorder="1" applyAlignment="1">
      <alignment horizontal="center" vertical="center" readingOrder="2"/>
    </xf>
    <xf numFmtId="3" fontId="90" fillId="4" borderId="44" xfId="0" applyNumberFormat="1" applyFont="1" applyFill="1" applyBorder="1" applyAlignment="1">
      <alignment horizontal="center" readingOrder="2"/>
    </xf>
    <xf numFmtId="0" fontId="90" fillId="4" borderId="44" xfId="0" applyFont="1" applyFill="1" applyBorder="1" applyAlignment="1">
      <alignment horizontal="center" readingOrder="2"/>
    </xf>
    <xf numFmtId="0" fontId="90" fillId="4" borderId="45" xfId="0" applyFont="1" applyFill="1" applyBorder="1" applyAlignment="1">
      <alignment horizontal="center" readingOrder="2"/>
    </xf>
    <xf numFmtId="0" fontId="5" fillId="9" borderId="37" xfId="0" applyFont="1" applyFill="1" applyBorder="1" applyAlignment="1">
      <alignment horizontal="center" vertical="center" readingOrder="2"/>
    </xf>
    <xf numFmtId="0" fontId="81" fillId="16" borderId="49" xfId="0" applyFont="1" applyFill="1" applyBorder="1" applyAlignment="1">
      <alignment horizontal="center" readingOrder="2"/>
    </xf>
    <xf numFmtId="0" fontId="81" fillId="16" borderId="41" xfId="0" applyFont="1" applyFill="1" applyBorder="1" applyAlignment="1">
      <alignment horizontal="center" readingOrder="2"/>
    </xf>
    <xf numFmtId="0" fontId="81" fillId="16" borderId="63" xfId="0" applyFont="1" applyFill="1" applyBorder="1" applyAlignment="1">
      <alignment horizontal="center" readingOrder="2"/>
    </xf>
    <xf numFmtId="3" fontId="92" fillId="16" borderId="60" xfId="0" applyNumberFormat="1" applyFont="1" applyFill="1" applyBorder="1" applyAlignment="1">
      <alignment horizontal="center" readingOrder="2"/>
    </xf>
    <xf numFmtId="0" fontId="92" fillId="16" borderId="60" xfId="0" applyFont="1" applyFill="1" applyBorder="1" applyAlignment="1">
      <alignment horizontal="center" readingOrder="2"/>
    </xf>
    <xf numFmtId="0" fontId="92" fillId="16" borderId="61" xfId="0" applyFont="1" applyFill="1" applyBorder="1" applyAlignment="1">
      <alignment horizontal="center" readingOrder="2"/>
    </xf>
    <xf numFmtId="0" fontId="3" fillId="0" borderId="11" xfId="0" applyFont="1" applyBorder="1" applyAlignment="1">
      <alignment horizontal="center" readingOrder="2"/>
    </xf>
    <xf numFmtId="0" fontId="3" fillId="0" borderId="1" xfId="0" applyFont="1" applyBorder="1" applyAlignment="1">
      <alignment horizontal="center" readingOrder="2"/>
    </xf>
    <xf numFmtId="0" fontId="30" fillId="0" borderId="2" xfId="0" applyFont="1" applyBorder="1" applyAlignment="1">
      <alignment horizontal="center" vertical="center" readingOrder="2"/>
    </xf>
    <xf numFmtId="0" fontId="30" fillId="0" borderId="3" xfId="0" applyFont="1" applyBorder="1" applyAlignment="1">
      <alignment horizontal="center" vertical="center" readingOrder="2"/>
    </xf>
    <xf numFmtId="3" fontId="30" fillId="0" borderId="3" xfId="0" applyNumberFormat="1" applyFont="1" applyBorder="1" applyAlignment="1">
      <alignment horizontal="center" vertical="center" readingOrder="2"/>
    </xf>
    <xf numFmtId="0" fontId="32" fillId="0" borderId="1" xfId="0" applyFont="1" applyBorder="1" applyAlignment="1">
      <alignment horizontal="center" vertical="center" wrapText="1" readingOrder="1"/>
    </xf>
    <xf numFmtId="0" fontId="82" fillId="13" borderId="1" xfId="0" applyFont="1" applyFill="1" applyBorder="1" applyAlignment="1" applyProtection="1">
      <alignment horizontal="center" vertical="center" readingOrder="2"/>
      <protection locked="0"/>
    </xf>
    <xf numFmtId="3" fontId="82" fillId="13" borderId="1" xfId="0" applyNumberFormat="1" applyFont="1" applyFill="1" applyBorder="1" applyAlignment="1" applyProtection="1">
      <alignment horizontal="center" vertical="center" readingOrder="2"/>
      <protection locked="0"/>
    </xf>
    <xf numFmtId="3" fontId="1" fillId="0" borderId="0" xfId="0" applyNumberFormat="1" applyFont="1" applyAlignment="1">
      <alignment horizontal="center" readingOrder="2"/>
    </xf>
    <xf numFmtId="0" fontId="32" fillId="0" borderId="2" xfId="0" applyFont="1" applyBorder="1" applyAlignment="1">
      <alignment horizontal="right" vertical="center" indent="1" readingOrder="2"/>
    </xf>
    <xf numFmtId="0" fontId="32" fillId="0" borderId="3" xfId="0" applyFont="1" applyBorder="1" applyAlignment="1">
      <alignment horizontal="right" vertical="center" indent="1" readingOrder="2"/>
    </xf>
    <xf numFmtId="0" fontId="32" fillId="0" borderId="4" xfId="0" applyFont="1" applyBorder="1" applyAlignment="1">
      <alignment horizontal="right" vertical="center" indent="1" readingOrder="2"/>
    </xf>
    <xf numFmtId="0" fontId="81" fillId="10" borderId="16" xfId="0" applyFont="1" applyFill="1" applyBorder="1" applyAlignment="1">
      <alignment horizontal="center" vertical="center" readingOrder="2"/>
    </xf>
    <xf numFmtId="0" fontId="81" fillId="10" borderId="17" xfId="0" applyFont="1" applyFill="1" applyBorder="1" applyAlignment="1">
      <alignment horizontal="center" vertical="center" readingOrder="2"/>
    </xf>
    <xf numFmtId="0" fontId="81" fillId="10" borderId="18" xfId="0" applyFont="1" applyFill="1" applyBorder="1" applyAlignment="1">
      <alignment horizontal="center" vertical="center" readingOrder="2"/>
    </xf>
    <xf numFmtId="0" fontId="87" fillId="3" borderId="67" xfId="0" applyFont="1" applyFill="1" applyBorder="1" applyAlignment="1">
      <alignment horizontal="center" vertical="center" readingOrder="2"/>
    </xf>
    <xf numFmtId="0" fontId="87" fillId="3" borderId="52" xfId="0" applyFont="1" applyFill="1" applyBorder="1" applyAlignment="1">
      <alignment horizontal="center" vertical="center" readingOrder="2"/>
    </xf>
    <xf numFmtId="0" fontId="87" fillId="3" borderId="53" xfId="0" applyFont="1" applyFill="1" applyBorder="1" applyAlignment="1">
      <alignment horizontal="center" vertical="center" readingOrder="2"/>
    </xf>
    <xf numFmtId="0" fontId="32" fillId="0" borderId="1" xfId="0" applyFont="1" applyBorder="1" applyAlignment="1">
      <alignment horizontal="center" readingOrder="2"/>
    </xf>
    <xf numFmtId="0" fontId="21" fillId="0" borderId="2" xfId="0" applyFont="1" applyBorder="1" applyAlignment="1">
      <alignment horizontal="center" readingOrder="2"/>
    </xf>
    <xf numFmtId="0" fontId="21" fillId="0" borderId="3" xfId="0" applyFont="1" applyBorder="1" applyAlignment="1">
      <alignment horizontal="center" readingOrder="2"/>
    </xf>
    <xf numFmtId="0" fontId="21" fillId="0" borderId="4" xfId="0" applyFont="1" applyBorder="1" applyAlignment="1">
      <alignment horizontal="center" readingOrder="2"/>
    </xf>
    <xf numFmtId="0" fontId="61" fillId="11" borderId="1" xfId="0" applyFont="1" applyFill="1" applyBorder="1" applyAlignment="1">
      <alignment horizontal="center" readingOrder="2"/>
    </xf>
    <xf numFmtId="0" fontId="82" fillId="9" borderId="1" xfId="0" applyFont="1" applyFill="1" applyBorder="1" applyAlignment="1" applyProtection="1">
      <alignment horizontal="center" vertical="center" readingOrder="2"/>
      <protection locked="0"/>
    </xf>
    <xf numFmtId="3" fontId="90" fillId="4" borderId="14" xfId="0" applyNumberFormat="1" applyFont="1" applyFill="1" applyBorder="1" applyAlignment="1">
      <alignment horizontal="center" readingOrder="2"/>
    </xf>
    <xf numFmtId="0" fontId="90" fillId="4" borderId="14" xfId="0" applyFont="1" applyFill="1" applyBorder="1" applyAlignment="1">
      <alignment horizontal="center" readingOrder="2"/>
    </xf>
    <xf numFmtId="0" fontId="90" fillId="4" borderId="15" xfId="0" applyFont="1" applyFill="1" applyBorder="1" applyAlignment="1">
      <alignment horizontal="center" readingOrder="2"/>
    </xf>
    <xf numFmtId="0" fontId="81" fillId="16" borderId="57" xfId="0" applyFont="1" applyFill="1" applyBorder="1" applyAlignment="1">
      <alignment horizontal="center" readingOrder="2"/>
    </xf>
    <xf numFmtId="0" fontId="81" fillId="16" borderId="19" xfId="0" applyFont="1" applyFill="1" applyBorder="1" applyAlignment="1">
      <alignment horizontal="center" readingOrder="2"/>
    </xf>
    <xf numFmtId="0" fontId="81" fillId="16" borderId="56" xfId="0" applyFont="1" applyFill="1" applyBorder="1" applyAlignment="1">
      <alignment horizontal="center" readingOrder="2"/>
    </xf>
    <xf numFmtId="3" fontId="92" fillId="16" borderId="17" xfId="0" applyNumberFormat="1" applyFont="1" applyFill="1" applyBorder="1" applyAlignment="1">
      <alignment horizontal="center" readingOrder="2"/>
    </xf>
    <xf numFmtId="0" fontId="92" fillId="16" borderId="17" xfId="0" applyFont="1" applyFill="1" applyBorder="1" applyAlignment="1">
      <alignment horizontal="center" readingOrder="2"/>
    </xf>
    <xf numFmtId="0" fontId="92" fillId="16" borderId="18" xfId="0" applyFont="1" applyFill="1" applyBorder="1" applyAlignment="1">
      <alignment horizontal="center" readingOrder="2"/>
    </xf>
    <xf numFmtId="0" fontId="84" fillId="9" borderId="11" xfId="0" applyFont="1" applyFill="1" applyBorder="1" applyAlignment="1">
      <alignment horizontal="center" vertical="center" readingOrder="2"/>
    </xf>
    <xf numFmtId="0" fontId="84" fillId="9" borderId="1" xfId="0" applyFont="1" applyFill="1" applyBorder="1" applyAlignment="1">
      <alignment horizontal="center" vertical="center" readingOrder="2"/>
    </xf>
    <xf numFmtId="0" fontId="54" fillId="9" borderId="1" xfId="0" applyFont="1" applyFill="1" applyBorder="1" applyAlignment="1">
      <alignment horizontal="right" vertical="top" wrapText="1" readingOrder="2"/>
    </xf>
    <xf numFmtId="3" fontId="98" fillId="0" borderId="1" xfId="0" applyNumberFormat="1" applyFont="1" applyBorder="1" applyAlignment="1">
      <alignment horizontal="center" vertical="center" readingOrder="2"/>
    </xf>
    <xf numFmtId="0" fontId="98" fillId="0" borderId="1" xfId="0" applyFont="1" applyBorder="1" applyAlignment="1">
      <alignment horizontal="center" vertical="center" readingOrder="2"/>
    </xf>
    <xf numFmtId="0" fontId="32" fillId="0" borderId="1" xfId="0" applyFont="1" applyBorder="1" applyAlignment="1">
      <alignment horizontal="center" vertical="center" wrapText="1" readingOrder="2"/>
    </xf>
    <xf numFmtId="0" fontId="32" fillId="0" borderId="1" xfId="0" applyFont="1" applyBorder="1" applyAlignment="1">
      <alignment horizontal="center" vertical="center" readingOrder="2"/>
    </xf>
    <xf numFmtId="0" fontId="21" fillId="9" borderId="1" xfId="0" applyFont="1" applyFill="1" applyBorder="1" applyAlignment="1">
      <alignment horizontal="right" vertical="top" wrapText="1" readingOrder="2"/>
    </xf>
    <xf numFmtId="0" fontId="61" fillId="11" borderId="12" xfId="0" applyFont="1" applyFill="1" applyBorder="1" applyAlignment="1">
      <alignment horizontal="center" readingOrder="2"/>
    </xf>
    <xf numFmtId="3" fontId="99" fillId="0" borderId="1" xfId="0" applyNumberFormat="1" applyFont="1" applyBorder="1" applyAlignment="1">
      <alignment horizontal="center" vertical="center" readingOrder="2"/>
    </xf>
    <xf numFmtId="0" fontId="99" fillId="0" borderId="1" xfId="0" applyFont="1" applyBorder="1" applyAlignment="1">
      <alignment horizontal="center" vertical="center" readingOrder="2"/>
    </xf>
    <xf numFmtId="0" fontId="60" fillId="4" borderId="43" xfId="0" applyFont="1" applyFill="1" applyBorder="1" applyAlignment="1">
      <alignment horizontal="center" vertical="center" readingOrder="2"/>
    </xf>
    <xf numFmtId="0" fontId="60" fillId="4" borderId="44" xfId="0" applyFont="1" applyFill="1" applyBorder="1" applyAlignment="1">
      <alignment horizontal="center" vertical="center" readingOrder="2"/>
    </xf>
    <xf numFmtId="0" fontId="87" fillId="3" borderId="8" xfId="0" applyFont="1" applyFill="1" applyBorder="1" applyAlignment="1">
      <alignment horizontal="center" vertical="center" readingOrder="2"/>
    </xf>
    <xf numFmtId="0" fontId="87" fillId="3" borderId="9" xfId="0" applyFont="1" applyFill="1" applyBorder="1" applyAlignment="1">
      <alignment horizontal="center" vertical="center" readingOrder="2"/>
    </xf>
    <xf numFmtId="0" fontId="87" fillId="3" borderId="10" xfId="0" applyFont="1" applyFill="1" applyBorder="1" applyAlignment="1">
      <alignment horizontal="center" vertical="center" readingOrder="2"/>
    </xf>
    <xf numFmtId="0" fontId="32" fillId="0" borderId="11" xfId="0" applyFont="1" applyBorder="1" applyAlignment="1">
      <alignment horizontal="center" readingOrder="2"/>
    </xf>
    <xf numFmtId="0" fontId="21" fillId="0" borderId="1" xfId="0" applyFont="1" applyBorder="1" applyAlignment="1">
      <alignment horizontal="center" readingOrder="2"/>
    </xf>
    <xf numFmtId="0" fontId="38" fillId="11" borderId="1" xfId="0" applyFont="1" applyFill="1" applyBorder="1" applyAlignment="1">
      <alignment horizontal="center" readingOrder="2"/>
    </xf>
    <xf numFmtId="0" fontId="84" fillId="9" borderId="13" xfId="0" applyFont="1" applyFill="1" applyBorder="1" applyAlignment="1">
      <alignment horizontal="center" vertical="center" readingOrder="2"/>
    </xf>
    <xf numFmtId="0" fontId="84" fillId="9" borderId="14" xfId="0" applyFont="1" applyFill="1" applyBorder="1" applyAlignment="1">
      <alignment horizontal="center" vertical="center" readingOrder="2"/>
    </xf>
    <xf numFmtId="0" fontId="21" fillId="9" borderId="14" xfId="0" applyFont="1" applyFill="1" applyBorder="1" applyAlignment="1">
      <alignment horizontal="right" vertical="top" wrapText="1" readingOrder="2"/>
    </xf>
    <xf numFmtId="0" fontId="128" fillId="0" borderId="2" xfId="0" applyFont="1" applyBorder="1" applyAlignment="1">
      <alignment horizontal="right"/>
    </xf>
    <xf numFmtId="0" fontId="128" fillId="0" borderId="3" xfId="0" applyFont="1" applyBorder="1" applyAlignment="1">
      <alignment horizontal="right"/>
    </xf>
    <xf numFmtId="0" fontId="128" fillId="0" borderId="4" xfId="0" applyFont="1" applyBorder="1" applyAlignment="1">
      <alignment horizontal="right"/>
    </xf>
    <xf numFmtId="3" fontId="86" fillId="0" borderId="12" xfId="0" applyNumberFormat="1" applyFont="1" applyBorder="1" applyAlignment="1">
      <alignment horizontal="center" vertical="center" readingOrder="2"/>
    </xf>
    <xf numFmtId="0" fontId="128" fillId="0" borderId="2" xfId="0" applyFont="1" applyBorder="1" applyAlignment="1">
      <alignment horizontal="right" vertical="center"/>
    </xf>
    <xf numFmtId="0" fontId="128" fillId="0" borderId="3" xfId="0" applyFont="1" applyBorder="1" applyAlignment="1">
      <alignment horizontal="right" vertical="center"/>
    </xf>
    <xf numFmtId="0" fontId="128" fillId="0" borderId="4" xfId="0" applyFont="1" applyBorder="1" applyAlignment="1">
      <alignment horizontal="right" vertical="center"/>
    </xf>
    <xf numFmtId="0" fontId="84" fillId="0" borderId="11" xfId="0" applyFont="1" applyBorder="1" applyAlignment="1">
      <alignment horizontal="center" vertical="center" readingOrder="2"/>
    </xf>
    <xf numFmtId="0" fontId="84" fillId="0" borderId="1" xfId="0" applyFont="1" applyBorder="1" applyAlignment="1">
      <alignment horizontal="center" vertical="center" readingOrder="2"/>
    </xf>
    <xf numFmtId="0" fontId="30" fillId="0" borderId="11" xfId="0" applyFont="1" applyBorder="1" applyAlignment="1">
      <alignment horizontal="center" readingOrder="2"/>
    </xf>
    <xf numFmtId="0" fontId="79" fillId="0" borderId="11" xfId="0" applyFont="1" applyBorder="1" applyAlignment="1">
      <alignment horizontal="center" readingOrder="2"/>
    </xf>
    <xf numFmtId="0" fontId="79" fillId="0" borderId="1" xfId="0" applyFont="1" applyBorder="1" applyAlignment="1">
      <alignment horizontal="center" readingOrder="2"/>
    </xf>
    <xf numFmtId="3" fontId="86" fillId="0" borderId="1" xfId="0" applyNumberFormat="1" applyFont="1" applyBorder="1" applyAlignment="1" applyProtection="1">
      <alignment horizontal="center" vertical="center" readingOrder="2"/>
      <protection locked="0"/>
    </xf>
    <xf numFmtId="3" fontId="86" fillId="0" borderId="12" xfId="0" applyNumberFormat="1" applyFont="1" applyBorder="1" applyAlignment="1" applyProtection="1">
      <alignment horizontal="center" vertical="center" readingOrder="2"/>
      <protection locked="0"/>
    </xf>
    <xf numFmtId="0" fontId="54" fillId="0" borderId="1" xfId="0" applyFont="1" applyBorder="1" applyAlignment="1">
      <alignment horizontal="right" vertical="center" readingOrder="2"/>
    </xf>
    <xf numFmtId="3" fontId="90" fillId="4" borderId="15" xfId="0" applyNumberFormat="1" applyFont="1" applyFill="1" applyBorder="1" applyAlignment="1">
      <alignment horizontal="center" readingOrder="2"/>
    </xf>
    <xf numFmtId="0" fontId="1" fillId="9" borderId="34" xfId="0" applyFont="1" applyFill="1" applyBorder="1" applyAlignment="1">
      <alignment horizontal="center" readingOrder="2"/>
    </xf>
    <xf numFmtId="0" fontId="64" fillId="0" borderId="6" xfId="0" applyFont="1" applyBorder="1" applyAlignment="1">
      <alignment horizontal="center" readingOrder="2"/>
    </xf>
    <xf numFmtId="0" fontId="64" fillId="0" borderId="3" xfId="0" applyFont="1" applyBorder="1" applyAlignment="1">
      <alignment horizontal="center" readingOrder="2"/>
    </xf>
    <xf numFmtId="0" fontId="64" fillId="0" borderId="4" xfId="0" applyFont="1" applyBorder="1" applyAlignment="1">
      <alignment horizontal="center" readingOrder="2"/>
    </xf>
    <xf numFmtId="0" fontId="21" fillId="0" borderId="1" xfId="0" applyFont="1" applyBorder="1" applyAlignment="1">
      <alignment horizontal="right" vertical="center" readingOrder="2"/>
    </xf>
    <xf numFmtId="0" fontId="32" fillId="0" borderId="2" xfId="0" applyFont="1" applyBorder="1" applyAlignment="1">
      <alignment horizontal="center" vertical="center" wrapText="1" readingOrder="1"/>
    </xf>
    <xf numFmtId="0" fontId="32" fillId="0" borderId="3" xfId="0" applyFont="1" applyBorder="1" applyAlignment="1">
      <alignment horizontal="center" vertical="center" wrapText="1" readingOrder="1"/>
    </xf>
    <xf numFmtId="0" fontId="32" fillId="0" borderId="4" xfId="0" applyFont="1" applyBorder="1" applyAlignment="1">
      <alignment horizontal="center" vertical="center" wrapText="1" readingOrder="1"/>
    </xf>
    <xf numFmtId="3" fontId="97" fillId="13" borderId="1" xfId="0" applyNumberFormat="1" applyFont="1" applyFill="1" applyBorder="1" applyAlignment="1">
      <alignment horizontal="center" vertical="center" readingOrder="2"/>
    </xf>
    <xf numFmtId="0" fontId="97" fillId="13" borderId="1" xfId="0" applyFont="1" applyFill="1" applyBorder="1" applyAlignment="1">
      <alignment horizontal="center" vertical="center" readingOrder="2"/>
    </xf>
    <xf numFmtId="0" fontId="42" fillId="0" borderId="2" xfId="0" applyFont="1" applyBorder="1" applyAlignment="1">
      <alignment horizontal="right" vertical="center" readingOrder="2"/>
    </xf>
    <xf numFmtId="0" fontId="42" fillId="0" borderId="3" xfId="0" applyFont="1" applyBorder="1" applyAlignment="1">
      <alignment horizontal="right" vertical="center" readingOrder="2"/>
    </xf>
    <xf numFmtId="0" fontId="42" fillId="0" borderId="4" xfId="0" applyFont="1" applyBorder="1" applyAlignment="1">
      <alignment horizontal="right" vertical="center" readingOrder="2"/>
    </xf>
    <xf numFmtId="0" fontId="82" fillId="13" borderId="2" xfId="0" applyFont="1" applyFill="1" applyBorder="1" applyAlignment="1" applyProtection="1">
      <alignment horizontal="center" vertical="center" readingOrder="2"/>
      <protection locked="0"/>
    </xf>
    <xf numFmtId="0" fontId="82" fillId="13" borderId="3" xfId="0" applyFont="1" applyFill="1" applyBorder="1" applyAlignment="1" applyProtection="1">
      <alignment horizontal="center" vertical="center" readingOrder="2"/>
      <protection locked="0"/>
    </xf>
    <xf numFmtId="0" fontId="82" fillId="13" borderId="4" xfId="0" applyFont="1" applyFill="1" applyBorder="1" applyAlignment="1" applyProtection="1">
      <alignment horizontal="center" vertical="center" readingOrder="2"/>
      <protection locked="0"/>
    </xf>
    <xf numFmtId="3" fontId="97" fillId="13" borderId="2" xfId="0" applyNumberFormat="1" applyFont="1" applyFill="1" applyBorder="1" applyAlignment="1">
      <alignment horizontal="center" vertical="center" readingOrder="2"/>
    </xf>
    <xf numFmtId="3" fontId="97" fillId="13" borderId="3" xfId="0" applyNumberFormat="1" applyFont="1" applyFill="1" applyBorder="1" applyAlignment="1">
      <alignment horizontal="center" vertical="center" readingOrder="2"/>
    </xf>
    <xf numFmtId="3" fontId="97" fillId="13" borderId="4" xfId="0" applyNumberFormat="1" applyFont="1" applyFill="1" applyBorder="1" applyAlignment="1">
      <alignment horizontal="center" vertical="center" readingOrder="2"/>
    </xf>
    <xf numFmtId="3" fontId="86" fillId="0" borderId="2" xfId="0" applyNumberFormat="1" applyFont="1" applyBorder="1" applyAlignment="1" applyProtection="1">
      <alignment horizontal="center" vertical="center" readingOrder="2"/>
      <protection locked="0"/>
    </xf>
    <xf numFmtId="3" fontId="86" fillId="0" borderId="3" xfId="0" applyNumberFormat="1" applyFont="1" applyBorder="1" applyAlignment="1" applyProtection="1">
      <alignment horizontal="center" vertical="center" readingOrder="2"/>
      <protection locked="0"/>
    </xf>
    <xf numFmtId="3" fontId="86" fillId="0" borderId="7" xfId="0" applyNumberFormat="1" applyFont="1" applyBorder="1" applyAlignment="1" applyProtection="1">
      <alignment horizontal="center" vertical="center" readingOrder="2"/>
      <protection locked="0"/>
    </xf>
    <xf numFmtId="0" fontId="21" fillId="0" borderId="2" xfId="0" applyFont="1" applyBorder="1" applyAlignment="1">
      <alignment horizontal="right" vertical="center" readingOrder="2"/>
    </xf>
    <xf numFmtId="0" fontId="21" fillId="0" borderId="3" xfId="0" applyFont="1" applyBorder="1" applyAlignment="1">
      <alignment horizontal="right" vertical="center" readingOrder="2"/>
    </xf>
    <xf numFmtId="0" fontId="21" fillId="0" borderId="4" xfId="0" applyFont="1" applyBorder="1" applyAlignment="1">
      <alignment horizontal="right" vertical="center" readingOrder="2"/>
    </xf>
    <xf numFmtId="0" fontId="21" fillId="9" borderId="2" xfId="0" applyFont="1" applyFill="1" applyBorder="1" applyAlignment="1">
      <alignment horizontal="right" vertical="center" readingOrder="2"/>
    </xf>
    <xf numFmtId="0" fontId="21" fillId="9" borderId="3" xfId="0" applyFont="1" applyFill="1" applyBorder="1" applyAlignment="1">
      <alignment horizontal="right" vertical="center" readingOrder="2"/>
    </xf>
    <xf numFmtId="0" fontId="21" fillId="9" borderId="4" xfId="0" applyFont="1" applyFill="1" applyBorder="1" applyAlignment="1">
      <alignment horizontal="right" vertical="center" readingOrder="2"/>
    </xf>
    <xf numFmtId="0" fontId="5" fillId="4" borderId="22" xfId="0" applyFont="1" applyFill="1" applyBorder="1" applyAlignment="1">
      <alignment horizontal="center" vertical="center" readingOrder="2"/>
    </xf>
    <xf numFmtId="0" fontId="5" fillId="4" borderId="23" xfId="0" applyFont="1" applyFill="1" applyBorder="1" applyAlignment="1">
      <alignment horizontal="center" vertical="center" readingOrder="2"/>
    </xf>
    <xf numFmtId="0" fontId="5" fillId="4" borderId="24" xfId="0" applyFont="1" applyFill="1" applyBorder="1" applyAlignment="1">
      <alignment horizontal="center" vertical="center" readingOrder="2"/>
    </xf>
    <xf numFmtId="3" fontId="6" fillId="4" borderId="30" xfId="0" applyNumberFormat="1" applyFont="1" applyFill="1" applyBorder="1" applyAlignment="1">
      <alignment horizontal="center" readingOrder="2"/>
    </xf>
    <xf numFmtId="3" fontId="6" fillId="4" borderId="23" xfId="0" applyNumberFormat="1" applyFont="1" applyFill="1" applyBorder="1" applyAlignment="1">
      <alignment horizontal="center" readingOrder="2"/>
    </xf>
    <xf numFmtId="3" fontId="6" fillId="4" borderId="33" xfId="0" applyNumberFormat="1" applyFont="1" applyFill="1" applyBorder="1" applyAlignment="1">
      <alignment horizontal="center" readingOrder="2"/>
    </xf>
    <xf numFmtId="0" fontId="32" fillId="0" borderId="6" xfId="0" applyFont="1" applyBorder="1" applyAlignment="1">
      <alignment horizontal="center" readingOrder="2"/>
    </xf>
    <xf numFmtId="0" fontId="32" fillId="0" borderId="3" xfId="0" applyFont="1" applyBorder="1" applyAlignment="1">
      <alignment horizontal="center" readingOrder="2"/>
    </xf>
    <xf numFmtId="0" fontId="32" fillId="0" borderId="4" xfId="0" applyFont="1" applyBorder="1" applyAlignment="1">
      <alignment horizontal="center" readingOrder="2"/>
    </xf>
    <xf numFmtId="0" fontId="61" fillId="11" borderId="2" xfId="0" applyFont="1" applyFill="1" applyBorder="1" applyAlignment="1">
      <alignment horizontal="center" readingOrder="2"/>
    </xf>
    <xf numFmtId="0" fontId="61" fillId="11" borderId="3" xfId="0" applyFont="1" applyFill="1" applyBorder="1" applyAlignment="1">
      <alignment horizontal="center" readingOrder="2"/>
    </xf>
    <xf numFmtId="0" fontId="61" fillId="11" borderId="4" xfId="0" applyFont="1" applyFill="1" applyBorder="1" applyAlignment="1">
      <alignment horizontal="center" readingOrder="2"/>
    </xf>
    <xf numFmtId="0" fontId="61" fillId="11" borderId="7" xfId="0" applyFont="1" applyFill="1" applyBorder="1" applyAlignment="1">
      <alignment horizontal="center" readingOrder="2"/>
    </xf>
    <xf numFmtId="0" fontId="3" fillId="9" borderId="6" xfId="0" applyFont="1" applyFill="1" applyBorder="1" applyAlignment="1">
      <alignment horizontal="center" readingOrder="2"/>
    </xf>
    <xf numFmtId="0" fontId="3" fillId="9" borderId="3" xfId="0" applyFont="1" applyFill="1" applyBorder="1" applyAlignment="1">
      <alignment horizontal="center" readingOrder="2"/>
    </xf>
    <xf numFmtId="0" fontId="3" fillId="9" borderId="4" xfId="0" applyFont="1" applyFill="1" applyBorder="1" applyAlignment="1">
      <alignment horizontal="center" readingOrder="2"/>
    </xf>
    <xf numFmtId="0" fontId="1" fillId="9" borderId="2" xfId="0" applyFont="1" applyFill="1" applyBorder="1" applyAlignment="1">
      <alignment horizontal="right" vertical="center" indent="1" readingOrder="2"/>
    </xf>
    <xf numFmtId="0" fontId="1" fillId="9" borderId="3" xfId="0" applyFont="1" applyFill="1" applyBorder="1" applyAlignment="1">
      <alignment horizontal="right" vertical="center" indent="1" readingOrder="2"/>
    </xf>
    <xf numFmtId="0" fontId="1" fillId="9" borderId="4" xfId="0" applyFont="1" applyFill="1" applyBorder="1" applyAlignment="1">
      <alignment horizontal="right" vertical="center" indent="1" readingOrder="2"/>
    </xf>
    <xf numFmtId="0" fontId="4" fillId="9" borderId="2" xfId="0" applyFont="1" applyFill="1" applyBorder="1" applyAlignment="1">
      <alignment horizontal="center" vertical="center" readingOrder="2"/>
    </xf>
    <xf numFmtId="0" fontId="4" fillId="9" borderId="3" xfId="0" applyFont="1" applyFill="1" applyBorder="1" applyAlignment="1">
      <alignment horizontal="center" vertical="center" readingOrder="2"/>
    </xf>
    <xf numFmtId="0" fontId="4" fillId="9" borderId="4" xfId="0" applyFont="1" applyFill="1" applyBorder="1" applyAlignment="1">
      <alignment horizontal="center" vertical="center" readingOrder="2"/>
    </xf>
    <xf numFmtId="0" fontId="4" fillId="9" borderId="2" xfId="0" applyFont="1" applyFill="1" applyBorder="1" applyAlignment="1" applyProtection="1">
      <alignment horizontal="center" vertical="center" readingOrder="2"/>
      <protection locked="0"/>
    </xf>
    <xf numFmtId="0" fontId="4" fillId="9" borderId="3" xfId="0" applyFont="1" applyFill="1" applyBorder="1" applyAlignment="1" applyProtection="1">
      <alignment horizontal="center" vertical="center" readingOrder="2"/>
      <protection locked="0"/>
    </xf>
    <xf numFmtId="0" fontId="4" fillId="9" borderId="4" xfId="0" applyFont="1" applyFill="1" applyBorder="1" applyAlignment="1" applyProtection="1">
      <alignment horizontal="center" vertical="center" readingOrder="2"/>
      <protection locked="0"/>
    </xf>
    <xf numFmtId="3" fontId="19" fillId="9" borderId="2" xfId="0" applyNumberFormat="1" applyFont="1" applyFill="1" applyBorder="1" applyAlignment="1" applyProtection="1">
      <alignment horizontal="center" vertical="center" readingOrder="2"/>
      <protection locked="0"/>
    </xf>
    <xf numFmtId="3" fontId="19" fillId="9" borderId="3" xfId="0" applyNumberFormat="1" applyFont="1" applyFill="1" applyBorder="1" applyAlignment="1" applyProtection="1">
      <alignment horizontal="center" vertical="center" readingOrder="2"/>
      <protection locked="0"/>
    </xf>
    <xf numFmtId="3" fontId="19" fillId="9" borderId="4" xfId="0" applyNumberFormat="1" applyFont="1" applyFill="1" applyBorder="1" applyAlignment="1" applyProtection="1">
      <alignment horizontal="center" vertical="center" readingOrder="2"/>
      <protection locked="0"/>
    </xf>
    <xf numFmtId="3" fontId="19" fillId="9" borderId="2" xfId="0" applyNumberFormat="1" applyFont="1" applyFill="1" applyBorder="1" applyAlignment="1">
      <alignment horizontal="center" vertical="center" readingOrder="2"/>
    </xf>
    <xf numFmtId="3" fontId="19" fillId="9" borderId="3" xfId="0" applyNumberFormat="1" applyFont="1" applyFill="1" applyBorder="1" applyAlignment="1">
      <alignment horizontal="center" vertical="center" readingOrder="2"/>
    </xf>
    <xf numFmtId="3" fontId="19" fillId="9" borderId="7" xfId="0" applyNumberFormat="1" applyFont="1" applyFill="1" applyBorder="1" applyAlignment="1">
      <alignment horizontal="center" vertical="center" readingOrder="2"/>
    </xf>
    <xf numFmtId="0" fontId="7" fillId="9" borderId="67" xfId="0" applyFont="1" applyFill="1" applyBorder="1" applyAlignment="1">
      <alignment horizontal="center" vertical="center" readingOrder="2"/>
    </xf>
    <xf numFmtId="0" fontId="7" fillId="9" borderId="52" xfId="0" applyFont="1" applyFill="1" applyBorder="1" applyAlignment="1">
      <alignment horizontal="center" vertical="center" readingOrder="2"/>
    </xf>
    <xf numFmtId="0" fontId="7" fillId="9" borderId="53" xfId="0" applyFont="1" applyFill="1" applyBorder="1" applyAlignment="1">
      <alignment horizontal="center" vertical="center" readingOrder="2"/>
    </xf>
    <xf numFmtId="0" fontId="1" fillId="9" borderId="6" xfId="0" applyFont="1" applyFill="1" applyBorder="1" applyAlignment="1">
      <alignment horizontal="center" readingOrder="2"/>
    </xf>
    <xf numFmtId="0" fontId="1" fillId="9" borderId="3" xfId="0" applyFont="1" applyFill="1" applyBorder="1" applyAlignment="1">
      <alignment horizontal="center" readingOrder="2"/>
    </xf>
    <xf numFmtId="0" fontId="1" fillId="9" borderId="4" xfId="0" applyFont="1" applyFill="1" applyBorder="1" applyAlignment="1">
      <alignment horizontal="center" readingOrder="2"/>
    </xf>
    <xf numFmtId="0" fontId="1" fillId="9" borderId="2" xfId="0" applyFont="1" applyFill="1" applyBorder="1" applyAlignment="1">
      <alignment horizontal="center" readingOrder="2"/>
    </xf>
    <xf numFmtId="0" fontId="1" fillId="9" borderId="7" xfId="0" applyFont="1" applyFill="1" applyBorder="1" applyAlignment="1">
      <alignment horizontal="center" readingOrder="2"/>
    </xf>
    <xf numFmtId="0" fontId="64" fillId="0" borderId="11" xfId="0" applyFont="1" applyBorder="1" applyAlignment="1">
      <alignment horizontal="center" readingOrder="2"/>
    </xf>
    <xf numFmtId="0" fontId="64" fillId="0" borderId="1" xfId="0" applyFont="1" applyBorder="1" applyAlignment="1">
      <alignment horizontal="center" readingOrder="2"/>
    </xf>
    <xf numFmtId="1" fontId="82" fillId="13" borderId="1" xfId="0" applyNumberFormat="1" applyFont="1" applyFill="1" applyBorder="1" applyAlignment="1" applyProtection="1">
      <alignment horizontal="center" vertical="center" readingOrder="2"/>
      <protection locked="0"/>
    </xf>
    <xf numFmtId="0" fontId="21" fillId="13" borderId="1" xfId="0" applyFont="1" applyFill="1" applyBorder="1" applyAlignment="1" applyProtection="1">
      <alignment horizontal="center" vertical="center" wrapText="1" readingOrder="1"/>
      <protection locked="0"/>
    </xf>
    <xf numFmtId="0" fontId="32" fillId="0" borderId="1" xfId="0" applyFont="1" applyBorder="1" applyAlignment="1">
      <alignment horizontal="right" vertical="center" readingOrder="2"/>
    </xf>
    <xf numFmtId="0" fontId="5" fillId="0" borderId="19" xfId="0" applyFont="1" applyBorder="1" applyAlignment="1">
      <alignment horizontal="center" vertical="center" readingOrder="2"/>
    </xf>
    <xf numFmtId="0" fontId="88" fillId="4" borderId="13" xfId="0" applyFont="1" applyFill="1" applyBorder="1" applyAlignment="1">
      <alignment horizontal="center" vertical="center" readingOrder="2"/>
    </xf>
    <xf numFmtId="0" fontId="88" fillId="4" borderId="14" xfId="0" applyFont="1" applyFill="1" applyBorder="1" applyAlignment="1">
      <alignment horizontal="center" vertical="center" readingOrder="2"/>
    </xf>
    <xf numFmtId="3" fontId="89" fillId="4" borderId="14" xfId="0" applyNumberFormat="1" applyFont="1" applyFill="1" applyBorder="1" applyAlignment="1">
      <alignment horizontal="center" readingOrder="2"/>
    </xf>
    <xf numFmtId="0" fontId="89" fillId="4" borderId="14" xfId="0" applyFont="1" applyFill="1" applyBorder="1" applyAlignment="1">
      <alignment horizontal="center" readingOrder="2"/>
    </xf>
    <xf numFmtId="0" fontId="89" fillId="4" borderId="15" xfId="0" applyFont="1" applyFill="1" applyBorder="1" applyAlignment="1">
      <alignment horizontal="center" readingOrder="2"/>
    </xf>
    <xf numFmtId="0" fontId="8" fillId="9" borderId="0" xfId="0" applyFont="1" applyFill="1" applyAlignment="1">
      <alignment horizontal="center" readingOrder="2"/>
    </xf>
    <xf numFmtId="0" fontId="8" fillId="9" borderId="34" xfId="0" applyFont="1" applyFill="1" applyBorder="1" applyAlignment="1">
      <alignment horizontal="center" readingOrder="2"/>
    </xf>
    <xf numFmtId="3" fontId="85" fillId="13" borderId="1" xfId="0" applyNumberFormat="1" applyFont="1" applyFill="1" applyBorder="1" applyAlignment="1" applyProtection="1">
      <alignment horizontal="center" vertical="center" readingOrder="2"/>
      <protection locked="0"/>
    </xf>
    <xf numFmtId="3" fontId="91" fillId="4" borderId="14" xfId="0" applyNumberFormat="1" applyFont="1" applyFill="1" applyBorder="1" applyAlignment="1">
      <alignment horizontal="center" readingOrder="2"/>
    </xf>
    <xf numFmtId="0" fontId="91" fillId="4" borderId="14" xfId="0" applyFont="1" applyFill="1" applyBorder="1" applyAlignment="1">
      <alignment horizontal="center" readingOrder="2"/>
    </xf>
    <xf numFmtId="0" fontId="91" fillId="4" borderId="15" xfId="0" applyFont="1" applyFill="1" applyBorder="1" applyAlignment="1">
      <alignment horizontal="center" readingOrder="2"/>
    </xf>
    <xf numFmtId="0" fontId="42" fillId="0" borderId="1" xfId="0" applyFont="1" applyBorder="1" applyAlignment="1">
      <alignment horizontal="right" vertical="center" readingOrder="2"/>
    </xf>
    <xf numFmtId="0" fontId="64" fillId="0" borderId="11" xfId="0" applyFont="1" applyBorder="1" applyAlignment="1">
      <alignment horizontal="center" vertical="center" readingOrder="2"/>
    </xf>
    <xf numFmtId="0" fontId="64" fillId="0" borderId="1" xfId="0" applyFont="1" applyBorder="1" applyAlignment="1">
      <alignment horizontal="center" vertical="center" readingOrder="2"/>
    </xf>
    <xf numFmtId="0" fontId="54" fillId="0" borderId="1" xfId="0" applyFont="1" applyBorder="1" applyAlignment="1">
      <alignment horizontal="right" vertical="center" wrapText="1" readingOrder="2"/>
    </xf>
    <xf numFmtId="3" fontId="8" fillId="9" borderId="0" xfId="0" applyNumberFormat="1" applyFont="1" applyFill="1" applyAlignment="1">
      <alignment horizontal="center" readingOrder="2"/>
    </xf>
    <xf numFmtId="3" fontId="8" fillId="9" borderId="34" xfId="0" applyNumberFormat="1" applyFont="1" applyFill="1" applyBorder="1" applyAlignment="1">
      <alignment horizontal="center" readingOrder="2"/>
    </xf>
    <xf numFmtId="0" fontId="1" fillId="0" borderId="11" xfId="0" applyFont="1" applyBorder="1" applyAlignment="1">
      <alignment horizontal="center" readingOrder="2"/>
    </xf>
    <xf numFmtId="0" fontId="81" fillId="11" borderId="1" xfId="0" applyFont="1" applyFill="1" applyBorder="1" applyAlignment="1">
      <alignment horizontal="center" readingOrder="2"/>
    </xf>
    <xf numFmtId="0" fontId="81" fillId="11" borderId="12" xfId="0" applyFont="1" applyFill="1" applyBorder="1" applyAlignment="1">
      <alignment horizontal="center" readingOrder="2"/>
    </xf>
    <xf numFmtId="0" fontId="42" fillId="9" borderId="1" xfId="0" applyFont="1" applyFill="1" applyBorder="1" applyAlignment="1">
      <alignment horizontal="right" vertical="center" readingOrder="2"/>
    </xf>
    <xf numFmtId="0" fontId="1" fillId="0" borderId="19" xfId="0" applyFont="1" applyBorder="1" applyAlignment="1">
      <alignment horizontal="center" readingOrder="2"/>
    </xf>
    <xf numFmtId="0" fontId="1" fillId="0" borderId="58" xfId="0" applyFont="1" applyBorder="1" applyAlignment="1">
      <alignment horizontal="center" readingOrder="2"/>
    </xf>
    <xf numFmtId="0" fontId="3" fillId="0" borderId="47" xfId="0" applyFont="1" applyBorder="1" applyAlignment="1">
      <alignment horizontal="center" readingOrder="2"/>
    </xf>
    <xf numFmtId="0" fontId="3" fillId="0" borderId="42" xfId="0" applyFont="1" applyBorder="1" applyAlignment="1">
      <alignment horizontal="center" readingOrder="2"/>
    </xf>
    <xf numFmtId="0" fontId="54" fillId="0" borderId="42" xfId="0" applyFont="1" applyBorder="1" applyAlignment="1">
      <alignment horizontal="right" vertical="center" readingOrder="2"/>
    </xf>
    <xf numFmtId="0" fontId="32" fillId="0" borderId="42" xfId="0" applyFont="1" applyBorder="1" applyAlignment="1">
      <alignment horizontal="center" vertical="center" wrapText="1" readingOrder="1"/>
    </xf>
    <xf numFmtId="0" fontId="82" fillId="13" borderId="42" xfId="0" applyFont="1" applyFill="1" applyBorder="1" applyAlignment="1" applyProtection="1">
      <alignment horizontal="center" vertical="center" readingOrder="2"/>
      <protection locked="0"/>
    </xf>
    <xf numFmtId="3" fontId="86" fillId="0" borderId="42" xfId="0" applyNumberFormat="1" applyFont="1" applyBorder="1" applyAlignment="1">
      <alignment horizontal="center" vertical="center" readingOrder="2"/>
    </xf>
    <xf numFmtId="3" fontId="86" fillId="0" borderId="48" xfId="0" applyNumberFormat="1" applyFont="1" applyBorder="1" applyAlignment="1">
      <alignment horizontal="center" vertical="center" readingOrder="2"/>
    </xf>
    <xf numFmtId="0" fontId="3" fillId="0" borderId="0" xfId="0" applyFont="1" applyAlignment="1">
      <alignment horizontal="center" readingOrder="2"/>
    </xf>
    <xf numFmtId="0" fontId="81" fillId="11" borderId="9" xfId="0" applyFont="1" applyFill="1" applyBorder="1" applyAlignment="1">
      <alignment horizontal="center" readingOrder="2"/>
    </xf>
    <xf numFmtId="0" fontId="81" fillId="11" borderId="10" xfId="0" applyFont="1" applyFill="1" applyBorder="1" applyAlignment="1">
      <alignment horizontal="center" readingOrder="2"/>
    </xf>
    <xf numFmtId="0" fontId="87" fillId="3" borderId="69" xfId="0" applyFont="1" applyFill="1" applyBorder="1" applyAlignment="1">
      <alignment horizontal="center" vertical="center" readingOrder="2"/>
    </xf>
    <xf numFmtId="0" fontId="87" fillId="3" borderId="66" xfId="0" applyFont="1" applyFill="1" applyBorder="1" applyAlignment="1">
      <alignment horizontal="center" vertical="center" readingOrder="2"/>
    </xf>
    <xf numFmtId="0" fontId="87" fillId="3" borderId="70" xfId="0" applyFont="1" applyFill="1" applyBorder="1" applyAlignment="1">
      <alignment horizontal="center" vertical="center" readingOrder="2"/>
    </xf>
    <xf numFmtId="0" fontId="32" fillId="0" borderId="8" xfId="0" applyFont="1" applyBorder="1" applyAlignment="1">
      <alignment horizontal="center" readingOrder="2"/>
    </xf>
    <xf numFmtId="0" fontId="32" fillId="0" borderId="9" xfId="0" applyFont="1" applyBorder="1" applyAlignment="1">
      <alignment horizontal="center" readingOrder="2"/>
    </xf>
    <xf numFmtId="0" fontId="21" fillId="0" borderId="9" xfId="0" applyFont="1" applyBorder="1" applyAlignment="1">
      <alignment horizontal="center" readingOrder="2"/>
    </xf>
    <xf numFmtId="0" fontId="1" fillId="0" borderId="0" xfId="0" applyFont="1" applyAlignment="1">
      <alignment horizontal="center" vertical="center" readingOrder="2"/>
    </xf>
    <xf numFmtId="0" fontId="60" fillId="3" borderId="1" xfId="0" applyFont="1" applyFill="1" applyBorder="1" applyAlignment="1">
      <alignment horizontal="center" vertical="center" readingOrder="2"/>
    </xf>
    <xf numFmtId="0" fontId="35" fillId="7" borderId="1" xfId="0" applyFont="1" applyFill="1" applyBorder="1" applyAlignment="1">
      <alignment horizontal="center" vertical="center" readingOrder="2"/>
    </xf>
    <xf numFmtId="0" fontId="35" fillId="7" borderId="1" xfId="0" applyFont="1" applyFill="1" applyBorder="1" applyAlignment="1" applyProtection="1">
      <alignment horizontal="center" vertical="center" readingOrder="2"/>
      <protection locked="0"/>
    </xf>
    <xf numFmtId="14" fontId="32" fillId="0" borderId="1" xfId="0" applyNumberFormat="1" applyFont="1" applyBorder="1" applyAlignment="1" applyProtection="1">
      <alignment horizontal="center" vertical="center" readingOrder="2"/>
      <protection locked="0"/>
    </xf>
    <xf numFmtId="49" fontId="32" fillId="0" borderId="1" xfId="0" applyNumberFormat="1" applyFont="1" applyBorder="1" applyAlignment="1" applyProtection="1">
      <alignment horizontal="center" vertical="center" readingOrder="2"/>
      <protection locked="0"/>
    </xf>
    <xf numFmtId="0" fontId="32" fillId="0" borderId="1" xfId="0" applyFont="1" applyBorder="1" applyAlignment="1" applyProtection="1">
      <alignment horizontal="center" vertical="center" readingOrder="2"/>
      <protection locked="0"/>
    </xf>
    <xf numFmtId="0" fontId="1" fillId="0" borderId="73" xfId="0" applyFont="1" applyBorder="1" applyAlignment="1">
      <alignment horizontal="center" vertical="center" readingOrder="2"/>
    </xf>
    <xf numFmtId="0" fontId="1" fillId="0" borderId="28" xfId="0" applyFont="1" applyBorder="1" applyAlignment="1">
      <alignment horizontal="center" vertical="center" readingOrder="2"/>
    </xf>
    <xf numFmtId="0" fontId="38" fillId="7" borderId="1" xfId="0" applyFont="1" applyFill="1" applyBorder="1" applyAlignment="1">
      <alignment horizontal="center" vertical="center" readingOrder="2"/>
    </xf>
    <xf numFmtId="0" fontId="30" fillId="0" borderId="1" xfId="0" applyFont="1" applyBorder="1" applyAlignment="1">
      <alignment horizontal="center" vertical="center" readingOrder="2"/>
    </xf>
    <xf numFmtId="2" fontId="30" fillId="0" borderId="1" xfId="0" applyNumberFormat="1" applyFont="1" applyBorder="1" applyAlignment="1">
      <alignment horizontal="center" vertical="center" readingOrder="2"/>
    </xf>
    <xf numFmtId="0" fontId="8" fillId="0" borderId="0" xfId="0" applyFont="1" applyAlignment="1">
      <alignment horizontal="center" vertical="center" readingOrder="2"/>
    </xf>
    <xf numFmtId="0" fontId="63" fillId="7" borderId="72" xfId="0" applyFont="1" applyFill="1" applyBorder="1" applyAlignment="1">
      <alignment horizontal="center" vertical="center" readingOrder="2"/>
    </xf>
    <xf numFmtId="0" fontId="63" fillId="7" borderId="73" xfId="0" applyFont="1" applyFill="1" applyBorder="1" applyAlignment="1">
      <alignment horizontal="center" vertical="center" readingOrder="2"/>
    </xf>
    <xf numFmtId="0" fontId="63" fillId="7" borderId="74" xfId="0" applyFont="1" applyFill="1" applyBorder="1" applyAlignment="1">
      <alignment horizontal="center" vertical="center" readingOrder="2"/>
    </xf>
    <xf numFmtId="0" fontId="18" fillId="3" borderId="1" xfId="0" applyFont="1" applyFill="1" applyBorder="1" applyAlignment="1">
      <alignment horizontal="center" vertical="center" readingOrder="2"/>
    </xf>
    <xf numFmtId="49" fontId="30" fillId="0" borderId="1" xfId="0" applyNumberFormat="1" applyFont="1" applyBorder="1" applyAlignment="1">
      <alignment horizontal="center" vertical="center" readingOrder="2"/>
    </xf>
    <xf numFmtId="0" fontId="66" fillId="0" borderId="30" xfId="0" applyFont="1" applyBorder="1" applyAlignment="1">
      <alignment horizontal="center" vertical="top" wrapText="1" readingOrder="2"/>
    </xf>
    <xf numFmtId="0" fontId="66" fillId="0" borderId="23" xfId="0" applyFont="1" applyBorder="1" applyAlignment="1">
      <alignment horizontal="center" vertical="top" wrapText="1" readingOrder="2"/>
    </xf>
    <xf numFmtId="0" fontId="66" fillId="0" borderId="24" xfId="0" applyFont="1" applyBorder="1" applyAlignment="1">
      <alignment horizontal="center" vertical="top" wrapText="1" readingOrder="2"/>
    </xf>
    <xf numFmtId="0" fontId="66" fillId="0" borderId="31" xfId="0" applyFont="1" applyBorder="1" applyAlignment="1">
      <alignment horizontal="center" vertical="top" wrapText="1" readingOrder="2"/>
    </xf>
    <xf numFmtId="0" fontId="66" fillId="0" borderId="0" xfId="0" applyFont="1" applyAlignment="1">
      <alignment horizontal="center" vertical="top" wrapText="1" readingOrder="2"/>
    </xf>
    <xf numFmtId="0" fontId="66" fillId="0" borderId="26" xfId="0" applyFont="1" applyBorder="1" applyAlignment="1">
      <alignment horizontal="center" vertical="top" wrapText="1" readingOrder="2"/>
    </xf>
    <xf numFmtId="0" fontId="66" fillId="0" borderId="32" xfId="0" applyFont="1" applyBorder="1" applyAlignment="1">
      <alignment horizontal="center" vertical="top" wrapText="1" readingOrder="2"/>
    </xf>
    <xf numFmtId="0" fontId="66" fillId="0" borderId="28" xfId="0" applyFont="1" applyBorder="1" applyAlignment="1">
      <alignment horizontal="center" vertical="top" wrapText="1" readingOrder="2"/>
    </xf>
    <xf numFmtId="0" fontId="66" fillId="0" borderId="29" xfId="0" applyFont="1" applyBorder="1" applyAlignment="1">
      <alignment horizontal="center" vertical="top" wrapText="1" readingOrder="2"/>
    </xf>
    <xf numFmtId="0" fontId="66" fillId="0" borderId="2" xfId="0" applyFont="1" applyBorder="1" applyAlignment="1">
      <alignment horizontal="center" vertical="center" wrapText="1" readingOrder="2"/>
    </xf>
    <xf numFmtId="0" fontId="66" fillId="0" borderId="3" xfId="0" applyFont="1" applyBorder="1" applyAlignment="1">
      <alignment horizontal="center" vertical="center" wrapText="1" readingOrder="2"/>
    </xf>
    <xf numFmtId="0" fontId="66" fillId="0" borderId="4" xfId="0" applyFont="1" applyBorder="1" applyAlignment="1">
      <alignment horizontal="center" vertical="center" wrapText="1" readingOrder="2"/>
    </xf>
    <xf numFmtId="0" fontId="66" fillId="3" borderId="30" xfId="0" applyFont="1" applyFill="1" applyBorder="1" applyAlignment="1">
      <alignment horizontal="center" vertical="top" wrapText="1" readingOrder="2"/>
    </xf>
    <xf numFmtId="0" fontId="66" fillId="3" borderId="23" xfId="0" applyFont="1" applyFill="1" applyBorder="1" applyAlignment="1">
      <alignment horizontal="center" vertical="top" wrapText="1" readingOrder="2"/>
    </xf>
    <xf numFmtId="0" fontId="66" fillId="3" borderId="24" xfId="0" applyFont="1" applyFill="1" applyBorder="1" applyAlignment="1">
      <alignment horizontal="center" vertical="top" wrapText="1" readingOrder="2"/>
    </xf>
    <xf numFmtId="0" fontId="66" fillId="3" borderId="32" xfId="0" applyFont="1" applyFill="1" applyBorder="1" applyAlignment="1">
      <alignment horizontal="center" vertical="top" wrapText="1" readingOrder="2"/>
    </xf>
    <xf numFmtId="0" fontId="66" fillId="3" borderId="28" xfId="0" applyFont="1" applyFill="1" applyBorder="1" applyAlignment="1">
      <alignment horizontal="center" vertical="top" wrapText="1" readingOrder="2"/>
    </xf>
    <xf numFmtId="0" fontId="66" fillId="3" borderId="29" xfId="0" applyFont="1" applyFill="1" applyBorder="1" applyAlignment="1">
      <alignment horizontal="center" vertical="top" wrapText="1" readingOrder="2"/>
    </xf>
    <xf numFmtId="0" fontId="66" fillId="3" borderId="2" xfId="0" applyFont="1" applyFill="1" applyBorder="1" applyAlignment="1">
      <alignment horizontal="center" vertical="top" wrapText="1" readingOrder="2"/>
    </xf>
    <xf numFmtId="0" fontId="66" fillId="3" borderId="3" xfId="0" applyFont="1" applyFill="1" applyBorder="1" applyAlignment="1">
      <alignment horizontal="center" vertical="top" wrapText="1" readingOrder="2"/>
    </xf>
    <xf numFmtId="0" fontId="66" fillId="3" borderId="4" xfId="0" applyFont="1" applyFill="1" applyBorder="1" applyAlignment="1">
      <alignment horizontal="center" vertical="top" wrapText="1" readingOrder="2"/>
    </xf>
    <xf numFmtId="0" fontId="224" fillId="0" borderId="30" xfId="0" applyFont="1" applyBorder="1" applyAlignment="1">
      <alignment horizontal="center" vertical="center" wrapText="1" readingOrder="2"/>
    </xf>
    <xf numFmtId="0" fontId="224" fillId="0" borderId="23" xfId="0" applyFont="1" applyBorder="1" applyAlignment="1">
      <alignment horizontal="center" vertical="center" wrapText="1" readingOrder="2"/>
    </xf>
    <xf numFmtId="0" fontId="224" fillId="0" borderId="24" xfId="0" applyFont="1" applyBorder="1" applyAlignment="1">
      <alignment horizontal="center" vertical="center" wrapText="1" readingOrder="2"/>
    </xf>
    <xf numFmtId="0" fontId="224" fillId="0" borderId="31" xfId="0" applyFont="1" applyBorder="1" applyAlignment="1">
      <alignment horizontal="center" vertical="center" wrapText="1" readingOrder="2"/>
    </xf>
    <xf numFmtId="0" fontId="224" fillId="0" borderId="0" xfId="0" applyFont="1" applyAlignment="1">
      <alignment horizontal="center" vertical="center" wrapText="1" readingOrder="2"/>
    </xf>
    <xf numFmtId="0" fontId="224" fillId="0" borderId="26" xfId="0" applyFont="1" applyBorder="1" applyAlignment="1">
      <alignment horizontal="center" vertical="center" wrapText="1" readingOrder="2"/>
    </xf>
    <xf numFmtId="0" fontId="224" fillId="0" borderId="2" xfId="0" applyFont="1" applyBorder="1" applyAlignment="1">
      <alignment horizontal="center" vertical="center" readingOrder="2"/>
    </xf>
    <xf numFmtId="0" fontId="224" fillId="0" borderId="3" xfId="0" applyFont="1" applyBorder="1" applyAlignment="1">
      <alignment horizontal="center" vertical="center" readingOrder="2"/>
    </xf>
    <xf numFmtId="0" fontId="224" fillId="0" borderId="4" xfId="0" applyFont="1" applyBorder="1" applyAlignment="1">
      <alignment horizontal="center" vertical="center" readingOrder="2"/>
    </xf>
    <xf numFmtId="0" fontId="66" fillId="7" borderId="2" xfId="0" applyFont="1" applyFill="1" applyBorder="1" applyAlignment="1">
      <alignment horizontal="center" vertical="top" wrapText="1" readingOrder="2"/>
    </xf>
    <xf numFmtId="0" fontId="66" fillId="7" borderId="3" xfId="0" applyFont="1" applyFill="1" applyBorder="1" applyAlignment="1">
      <alignment horizontal="center" vertical="top" wrapText="1" readingOrder="2"/>
    </xf>
    <xf numFmtId="0" fontId="66" fillId="7" borderId="4" xfId="0" applyFont="1" applyFill="1" applyBorder="1" applyAlignment="1">
      <alignment horizontal="center" vertical="top" wrapText="1" readingOrder="2"/>
    </xf>
    <xf numFmtId="0" fontId="66" fillId="7" borderId="30" xfId="0" applyFont="1" applyFill="1" applyBorder="1" applyAlignment="1">
      <alignment horizontal="center" vertical="top" wrapText="1" readingOrder="2"/>
    </xf>
    <xf numFmtId="0" fontId="66" fillId="7" borderId="23" xfId="0" applyFont="1" applyFill="1" applyBorder="1" applyAlignment="1">
      <alignment horizontal="center" vertical="top" wrapText="1" readingOrder="2"/>
    </xf>
    <xf numFmtId="0" fontId="66" fillId="7" borderId="24" xfId="0" applyFont="1" applyFill="1" applyBorder="1" applyAlignment="1">
      <alignment horizontal="center" vertical="top" wrapText="1" readingOrder="2"/>
    </xf>
    <xf numFmtId="0" fontId="66" fillId="7" borderId="31" xfId="0" applyFont="1" applyFill="1" applyBorder="1" applyAlignment="1">
      <alignment horizontal="center" vertical="top" wrapText="1" readingOrder="2"/>
    </xf>
    <xf numFmtId="0" fontId="66" fillId="7" borderId="0" xfId="0" applyFont="1" applyFill="1" applyAlignment="1">
      <alignment horizontal="center" vertical="top" wrapText="1" readingOrder="2"/>
    </xf>
    <xf numFmtId="0" fontId="66" fillId="7" borderId="26" xfId="0" applyFont="1" applyFill="1" applyBorder="1" applyAlignment="1">
      <alignment horizontal="center" vertical="top" wrapText="1" readingOrder="2"/>
    </xf>
    <xf numFmtId="0" fontId="66" fillId="7" borderId="32" xfId="0" applyFont="1" applyFill="1" applyBorder="1" applyAlignment="1">
      <alignment horizontal="center" vertical="top" wrapText="1" readingOrder="2"/>
    </xf>
    <xf numFmtId="0" fontId="66" fillId="7" borderId="28" xfId="0" applyFont="1" applyFill="1" applyBorder="1" applyAlignment="1">
      <alignment horizontal="center" vertical="top" wrapText="1" readingOrder="2"/>
    </xf>
    <xf numFmtId="0" fontId="66" fillId="7" borderId="29" xfId="0" applyFont="1" applyFill="1" applyBorder="1" applyAlignment="1">
      <alignment horizontal="center" vertical="top" wrapText="1" readingOrder="2"/>
    </xf>
    <xf numFmtId="0" fontId="66" fillId="0" borderId="2" xfId="0" applyFont="1" applyBorder="1" applyAlignment="1">
      <alignment horizontal="center" vertical="top" wrapText="1" readingOrder="2"/>
    </xf>
    <xf numFmtId="0" fontId="66" fillId="0" borderId="3" xfId="0" applyFont="1" applyBorder="1" applyAlignment="1">
      <alignment horizontal="center" vertical="top" wrapText="1" readingOrder="2"/>
    </xf>
    <xf numFmtId="0" fontId="66" fillId="0" borderId="4" xfId="0" applyFont="1" applyBorder="1" applyAlignment="1">
      <alignment horizontal="center" vertical="top" wrapText="1" readingOrder="2"/>
    </xf>
    <xf numFmtId="0" fontId="70" fillId="0" borderId="0" xfId="0" applyFont="1" applyAlignment="1">
      <alignment horizontal="right" vertical="center" wrapText="1" readingOrder="2"/>
    </xf>
    <xf numFmtId="0" fontId="70" fillId="0" borderId="0" xfId="0" applyFont="1" applyAlignment="1">
      <alignment horizontal="right" vertical="center" readingOrder="2"/>
    </xf>
    <xf numFmtId="0" fontId="70" fillId="0" borderId="0" xfId="0" applyFont="1" applyAlignment="1">
      <alignment horizontal="center" vertical="center" readingOrder="2"/>
    </xf>
    <xf numFmtId="0" fontId="70" fillId="0" borderId="0" xfId="0" applyFont="1" applyAlignment="1">
      <alignment horizontal="center" vertical="top" wrapText="1" readingOrder="2"/>
    </xf>
    <xf numFmtId="0" fontId="70" fillId="0" borderId="0" xfId="0" applyFont="1" applyAlignment="1">
      <alignment horizontal="right" vertical="top" wrapText="1" readingOrder="2"/>
    </xf>
    <xf numFmtId="0" fontId="69" fillId="0" borderId="0" xfId="0" applyFont="1" applyAlignment="1">
      <alignment horizontal="center" vertical="center" readingOrder="2"/>
    </xf>
    <xf numFmtId="166" fontId="71" fillId="0" borderId="0" xfId="0" applyNumberFormat="1" applyFont="1" applyAlignment="1">
      <alignment horizontal="right" vertical="center" readingOrder="2"/>
    </xf>
    <xf numFmtId="0" fontId="70" fillId="0" borderId="0" xfId="0" applyFont="1" applyAlignment="1">
      <alignment horizontal="center" vertical="center" wrapText="1" readingOrder="2"/>
    </xf>
    <xf numFmtId="49" fontId="70" fillId="0" borderId="0" xfId="0" applyNumberFormat="1" applyFont="1" applyAlignment="1">
      <alignment horizontal="center" vertical="top" wrapText="1" readingOrder="2"/>
    </xf>
    <xf numFmtId="3" fontId="42" fillId="0" borderId="0" xfId="0" applyNumberFormat="1" applyFont="1" applyAlignment="1">
      <alignment horizontal="center" vertical="top" wrapText="1" readingOrder="2"/>
    </xf>
    <xf numFmtId="3" fontId="42" fillId="0" borderId="26" xfId="0" applyNumberFormat="1" applyFont="1" applyBorder="1" applyAlignment="1">
      <alignment horizontal="center" vertical="top" wrapText="1" readingOrder="2"/>
    </xf>
    <xf numFmtId="3" fontId="42" fillId="0" borderId="31" xfId="0" applyNumberFormat="1" applyFont="1" applyBorder="1" applyAlignment="1">
      <alignment horizontal="center" vertical="top" wrapText="1" readingOrder="1"/>
    </xf>
    <xf numFmtId="3" fontId="42" fillId="0" borderId="0" xfId="0" applyNumberFormat="1" applyFont="1" applyAlignment="1">
      <alignment horizontal="center" vertical="top" wrapText="1" readingOrder="1"/>
    </xf>
    <xf numFmtId="3" fontId="42" fillId="0" borderId="34" xfId="0" applyNumberFormat="1" applyFont="1" applyBorder="1" applyAlignment="1">
      <alignment horizontal="center" vertical="top" wrapText="1" readingOrder="1"/>
    </xf>
    <xf numFmtId="3" fontId="42" fillId="0" borderId="25" xfId="0" applyNumberFormat="1" applyFont="1" applyBorder="1" applyAlignment="1">
      <alignment horizontal="center" vertical="top" wrapText="1" readingOrder="2"/>
    </xf>
    <xf numFmtId="3" fontId="42" fillId="0" borderId="27" xfId="0" applyNumberFormat="1" applyFont="1" applyBorder="1" applyAlignment="1">
      <alignment horizontal="center" vertical="top" wrapText="1" readingOrder="2"/>
    </xf>
    <xf numFmtId="3" fontId="42" fillId="0" borderId="28" xfId="0" applyNumberFormat="1" applyFont="1" applyBorder="1" applyAlignment="1">
      <alignment horizontal="center" vertical="top" wrapText="1" readingOrder="2"/>
    </xf>
    <xf numFmtId="3" fontId="42" fillId="0" borderId="29" xfId="0" applyNumberFormat="1" applyFont="1" applyBorder="1" applyAlignment="1">
      <alignment horizontal="center" vertical="top" wrapText="1" readingOrder="2"/>
    </xf>
    <xf numFmtId="3" fontId="42" fillId="0" borderId="31" xfId="0" applyNumberFormat="1" applyFont="1" applyBorder="1" applyAlignment="1">
      <alignment horizontal="center" vertical="top" wrapText="1" readingOrder="2"/>
    </xf>
    <xf numFmtId="3" fontId="42" fillId="0" borderId="34" xfId="0" applyNumberFormat="1" applyFont="1" applyBorder="1" applyAlignment="1">
      <alignment horizontal="center" vertical="top" wrapText="1" readingOrder="2"/>
    </xf>
    <xf numFmtId="3" fontId="42" fillId="0" borderId="32" xfId="0" applyNumberFormat="1" applyFont="1" applyBorder="1" applyAlignment="1">
      <alignment horizontal="center" vertical="top" wrapText="1" readingOrder="2"/>
    </xf>
    <xf numFmtId="3" fontId="42" fillId="0" borderId="35" xfId="0" applyNumberFormat="1" applyFont="1" applyBorder="1" applyAlignment="1">
      <alignment horizontal="center" vertical="top" wrapText="1" readingOrder="2"/>
    </xf>
    <xf numFmtId="3" fontId="42" fillId="0" borderId="23" xfId="0" applyNumberFormat="1" applyFont="1" applyBorder="1" applyAlignment="1">
      <alignment horizontal="center" vertical="top" wrapText="1" readingOrder="2"/>
    </xf>
    <xf numFmtId="3" fontId="42" fillId="0" borderId="36" xfId="0" applyNumberFormat="1" applyFont="1" applyBorder="1" applyAlignment="1">
      <alignment horizontal="center" vertical="top" wrapText="1" readingOrder="2"/>
    </xf>
    <xf numFmtId="3" fontId="42" fillId="0" borderId="37" xfId="0" applyNumberFormat="1" applyFont="1" applyBorder="1" applyAlignment="1">
      <alignment horizontal="center" vertical="top" wrapText="1" readingOrder="2"/>
    </xf>
    <xf numFmtId="3" fontId="42" fillId="0" borderId="38" xfId="0" applyNumberFormat="1" applyFont="1" applyBorder="1" applyAlignment="1">
      <alignment horizontal="center" vertical="top" wrapText="1" readingOrder="2"/>
    </xf>
    <xf numFmtId="3" fontId="42" fillId="0" borderId="57" xfId="0" applyNumberFormat="1" applyFont="1" applyBorder="1" applyAlignment="1">
      <alignment horizontal="center" vertical="top" wrapText="1" readingOrder="2"/>
    </xf>
    <xf numFmtId="3" fontId="42" fillId="0" borderId="19" xfId="0" applyNumberFormat="1" applyFont="1" applyBorder="1" applyAlignment="1">
      <alignment horizontal="center" vertical="top" wrapText="1" readingOrder="2"/>
    </xf>
    <xf numFmtId="3" fontId="42" fillId="0" borderId="58" xfId="0" applyNumberFormat="1" applyFont="1" applyBorder="1" applyAlignment="1">
      <alignment horizontal="center" vertical="top" wrapText="1" readingOrder="2"/>
    </xf>
    <xf numFmtId="3" fontId="36" fillId="3" borderId="57" xfId="0" applyNumberFormat="1" applyFont="1" applyFill="1" applyBorder="1" applyAlignment="1">
      <alignment horizontal="center" vertical="center" wrapText="1"/>
    </xf>
    <xf numFmtId="3" fontId="36" fillId="3" borderId="56" xfId="0" applyNumberFormat="1" applyFont="1" applyFill="1" applyBorder="1" applyAlignment="1">
      <alignment horizontal="center" vertical="center" wrapText="1"/>
    </xf>
    <xf numFmtId="3" fontId="44" fillId="3" borderId="55" xfId="0" applyNumberFormat="1" applyFont="1" applyFill="1" applyBorder="1" applyAlignment="1">
      <alignment horizontal="center" vertical="center" wrapText="1"/>
    </xf>
    <xf numFmtId="3" fontId="44" fillId="3" borderId="19" xfId="0" applyNumberFormat="1" applyFont="1" applyFill="1" applyBorder="1" applyAlignment="1">
      <alignment horizontal="center" vertical="center" wrapText="1"/>
    </xf>
    <xf numFmtId="3" fontId="52" fillId="3" borderId="55" xfId="0" applyNumberFormat="1" applyFont="1" applyFill="1" applyBorder="1" applyAlignment="1">
      <alignment horizontal="center" vertical="center" wrapText="1"/>
    </xf>
    <xf numFmtId="3" fontId="52" fillId="3" borderId="58" xfId="0" applyNumberFormat="1" applyFont="1" applyFill="1" applyBorder="1" applyAlignment="1">
      <alignment horizontal="center" vertical="center" wrapText="1"/>
    </xf>
    <xf numFmtId="3" fontId="42" fillId="0" borderId="49" xfId="0" applyNumberFormat="1" applyFont="1" applyBorder="1" applyAlignment="1">
      <alignment horizontal="center" vertical="top" wrapText="1" readingOrder="2"/>
    </xf>
    <xf numFmtId="3" fontId="42" fillId="0" borderId="41" xfId="0" applyNumberFormat="1" applyFont="1" applyBorder="1" applyAlignment="1">
      <alignment horizontal="center" vertical="top" wrapText="1" readingOrder="2"/>
    </xf>
    <xf numFmtId="3" fontId="42" fillId="0" borderId="54" xfId="0" applyNumberFormat="1" applyFont="1" applyBorder="1" applyAlignment="1">
      <alignment horizontal="center" vertical="top" wrapText="1" readingOrder="2"/>
    </xf>
    <xf numFmtId="3" fontId="42" fillId="0" borderId="63" xfId="0" applyNumberFormat="1" applyFont="1" applyBorder="1" applyAlignment="1">
      <alignment horizontal="center" vertical="top" wrapText="1" readingOrder="2"/>
    </xf>
    <xf numFmtId="3" fontId="42" fillId="0" borderId="64" xfId="0" applyNumberFormat="1" applyFont="1" applyBorder="1" applyAlignment="1">
      <alignment horizontal="center" vertical="top" wrapText="1" readingOrder="1"/>
    </xf>
    <xf numFmtId="3" fontId="42" fillId="0" borderId="41" xfId="0" applyNumberFormat="1" applyFont="1" applyBorder="1" applyAlignment="1">
      <alignment horizontal="center" vertical="top" wrapText="1" readingOrder="1"/>
    </xf>
    <xf numFmtId="3" fontId="42" fillId="0" borderId="54" xfId="0" applyNumberFormat="1" applyFont="1" applyBorder="1" applyAlignment="1">
      <alignment horizontal="center" vertical="top" wrapText="1" readingOrder="1"/>
    </xf>
    <xf numFmtId="3" fontId="42" fillId="0" borderId="49" xfId="0" applyNumberFormat="1" applyFont="1" applyBorder="1" applyAlignment="1">
      <alignment horizontal="right" vertical="top" wrapText="1" indent="1" readingOrder="2"/>
    </xf>
    <xf numFmtId="3" fontId="42" fillId="0" borderId="41" xfId="0" applyNumberFormat="1" applyFont="1" applyBorder="1" applyAlignment="1">
      <alignment horizontal="right" vertical="top" wrapText="1" indent="1" readingOrder="2"/>
    </xf>
    <xf numFmtId="3" fontId="42" fillId="0" borderId="54" xfId="0" applyNumberFormat="1" applyFont="1" applyBorder="1" applyAlignment="1">
      <alignment horizontal="right" vertical="top" wrapText="1" indent="1" readingOrder="2"/>
    </xf>
    <xf numFmtId="3" fontId="42" fillId="0" borderId="25" xfId="0" applyNumberFormat="1" applyFont="1" applyBorder="1" applyAlignment="1">
      <alignment horizontal="right" vertical="top" wrapText="1" indent="1" readingOrder="2"/>
    </xf>
    <xf numFmtId="3" fontId="42" fillId="0" borderId="0" xfId="0" applyNumberFormat="1" applyFont="1" applyAlignment="1">
      <alignment horizontal="right" vertical="top" wrapText="1" indent="1" readingOrder="2"/>
    </xf>
    <xf numFmtId="3" fontId="42" fillId="0" borderId="34" xfId="0" applyNumberFormat="1" applyFont="1" applyBorder="1" applyAlignment="1">
      <alignment horizontal="right" vertical="top" wrapText="1" indent="1" readingOrder="2"/>
    </xf>
    <xf numFmtId="3" fontId="36" fillId="3" borderId="16" xfId="0" applyNumberFormat="1" applyFont="1" applyFill="1" applyBorder="1" applyAlignment="1">
      <alignment horizontal="center" vertical="center" wrapText="1"/>
    </xf>
    <xf numFmtId="3" fontId="36" fillId="3" borderId="17" xfId="0" applyNumberFormat="1" applyFont="1" applyFill="1" applyBorder="1" applyAlignment="1">
      <alignment horizontal="center" vertical="center" wrapText="1"/>
    </xf>
    <xf numFmtId="3" fontId="44" fillId="3" borderId="56" xfId="0" applyNumberFormat="1" applyFont="1" applyFill="1" applyBorder="1" applyAlignment="1">
      <alignment horizontal="center" vertical="center" wrapText="1"/>
    </xf>
    <xf numFmtId="3" fontId="52" fillId="3" borderId="17" xfId="0" applyNumberFormat="1" applyFont="1" applyFill="1" applyBorder="1" applyAlignment="1">
      <alignment horizontal="center" vertical="center" wrapText="1"/>
    </xf>
    <xf numFmtId="3" fontId="52" fillId="3" borderId="18" xfId="0" applyNumberFormat="1" applyFont="1" applyFill="1" applyBorder="1" applyAlignment="1">
      <alignment horizontal="center" vertical="center" wrapText="1"/>
    </xf>
    <xf numFmtId="3" fontId="42" fillId="0" borderId="36" xfId="0" applyNumberFormat="1" applyFont="1" applyBorder="1" applyAlignment="1">
      <alignment horizontal="right" vertical="top" wrapText="1" indent="1" readingOrder="2"/>
    </xf>
    <xf numFmtId="3" fontId="42" fillId="0" borderId="37" xfId="0" applyNumberFormat="1" applyFont="1" applyBorder="1" applyAlignment="1">
      <alignment horizontal="right" vertical="top" wrapText="1" indent="1" readingOrder="2"/>
    </xf>
    <xf numFmtId="3" fontId="42" fillId="0" borderId="38" xfId="0" applyNumberFormat="1" applyFont="1" applyBorder="1" applyAlignment="1">
      <alignment horizontal="right" vertical="top" wrapText="1" indent="1" readingOrder="2"/>
    </xf>
    <xf numFmtId="3" fontId="36" fillId="3" borderId="55" xfId="0" applyNumberFormat="1" applyFont="1" applyFill="1" applyBorder="1" applyAlignment="1">
      <alignment horizontal="center" vertical="center" wrapText="1"/>
    </xf>
    <xf numFmtId="3" fontId="36" fillId="3" borderId="19" xfId="0" applyNumberFormat="1" applyFont="1" applyFill="1" applyBorder="1" applyAlignment="1">
      <alignment horizontal="center" vertical="center" wrapText="1"/>
    </xf>
    <xf numFmtId="3" fontId="42" fillId="0" borderId="41" xfId="0" applyNumberFormat="1" applyFont="1" applyBorder="1" applyAlignment="1">
      <alignment horizontal="right" vertical="top" wrapText="1" readingOrder="2"/>
    </xf>
    <xf numFmtId="3" fontId="42" fillId="0" borderId="54" xfId="0" applyNumberFormat="1" applyFont="1" applyBorder="1" applyAlignment="1">
      <alignment horizontal="right" vertical="top" wrapText="1" readingOrder="2"/>
    </xf>
    <xf numFmtId="3" fontId="42" fillId="0" borderId="0" xfId="0" applyNumberFormat="1" applyFont="1" applyAlignment="1">
      <alignment horizontal="right" vertical="top" wrapText="1" readingOrder="2"/>
    </xf>
    <xf numFmtId="3" fontId="42" fillId="0" borderId="34" xfId="0" applyNumberFormat="1" applyFont="1" applyBorder="1" applyAlignment="1">
      <alignment horizontal="right" vertical="top" wrapText="1" readingOrder="2"/>
    </xf>
    <xf numFmtId="3" fontId="42" fillId="0" borderId="37" xfId="0" applyNumberFormat="1" applyFont="1" applyBorder="1" applyAlignment="1">
      <alignment horizontal="right" vertical="top" wrapText="1" readingOrder="2"/>
    </xf>
    <xf numFmtId="3" fontId="42" fillId="0" borderId="38" xfId="0" applyNumberFormat="1" applyFont="1" applyBorder="1" applyAlignment="1">
      <alignment horizontal="right" vertical="top" wrapText="1" readingOrder="2"/>
    </xf>
    <xf numFmtId="3" fontId="21" fillId="0" borderId="49" xfId="0" applyNumberFormat="1" applyFont="1" applyBorder="1" applyAlignment="1">
      <alignment horizontal="right" vertical="top" wrapText="1" indent="1" readingOrder="2"/>
    </xf>
    <xf numFmtId="3" fontId="21" fillId="0" borderId="41" xfId="0" applyNumberFormat="1" applyFont="1" applyBorder="1" applyAlignment="1">
      <alignment horizontal="right" vertical="top" wrapText="1" indent="1" readingOrder="2"/>
    </xf>
    <xf numFmtId="3" fontId="21" fillId="0" borderId="54" xfId="0" applyNumberFormat="1" applyFont="1" applyBorder="1" applyAlignment="1">
      <alignment horizontal="right" vertical="top" wrapText="1" indent="1" readingOrder="2"/>
    </xf>
    <xf numFmtId="3" fontId="21" fillId="0" borderId="25" xfId="0" applyNumberFormat="1" applyFont="1" applyBorder="1" applyAlignment="1">
      <alignment horizontal="right" vertical="top" wrapText="1" indent="1" readingOrder="2"/>
    </xf>
    <xf numFmtId="3" fontId="21" fillId="0" borderId="0" xfId="0" applyNumberFormat="1" applyFont="1" applyAlignment="1">
      <alignment horizontal="right" vertical="top" wrapText="1" indent="1" readingOrder="2"/>
    </xf>
    <xf numFmtId="3" fontId="21" fillId="0" borderId="34" xfId="0" applyNumberFormat="1" applyFont="1" applyBorder="1" applyAlignment="1">
      <alignment horizontal="right" vertical="top" wrapText="1" indent="1" readingOrder="2"/>
    </xf>
    <xf numFmtId="3" fontId="21" fillId="0" borderId="36" xfId="0" applyNumberFormat="1" applyFont="1" applyBorder="1" applyAlignment="1">
      <alignment horizontal="right" vertical="top" wrapText="1" indent="1" readingOrder="2"/>
    </xf>
    <xf numFmtId="3" fontId="21" fillId="0" borderId="37" xfId="0" applyNumberFormat="1" applyFont="1" applyBorder="1" applyAlignment="1">
      <alignment horizontal="right" vertical="top" wrapText="1" indent="1" readingOrder="2"/>
    </xf>
    <xf numFmtId="3" fontId="21" fillId="0" borderId="38" xfId="0" applyNumberFormat="1" applyFont="1" applyBorder="1" applyAlignment="1">
      <alignment horizontal="right" vertical="top" wrapText="1" indent="1" readingOrder="2"/>
    </xf>
    <xf numFmtId="3" fontId="42" fillId="9" borderId="49" xfId="0" applyNumberFormat="1" applyFont="1" applyFill="1" applyBorder="1" applyAlignment="1">
      <alignment horizontal="right" vertical="top" wrapText="1" indent="1" readingOrder="2"/>
    </xf>
    <xf numFmtId="3" fontId="42" fillId="9" borderId="41" xfId="0" applyNumberFormat="1" applyFont="1" applyFill="1" applyBorder="1" applyAlignment="1">
      <alignment horizontal="right" vertical="top" wrapText="1" indent="1" readingOrder="2"/>
    </xf>
    <xf numFmtId="3" fontId="42" fillId="9" borderId="54" xfId="0" applyNumberFormat="1" applyFont="1" applyFill="1" applyBorder="1" applyAlignment="1">
      <alignment horizontal="right" vertical="top" wrapText="1" indent="1" readingOrder="2"/>
    </xf>
    <xf numFmtId="3" fontId="42" fillId="9" borderId="25" xfId="0" applyNumberFormat="1" applyFont="1" applyFill="1" applyBorder="1" applyAlignment="1">
      <alignment horizontal="right" vertical="top" wrapText="1" indent="1" readingOrder="2"/>
    </xf>
    <xf numFmtId="3" fontId="42" fillId="9" borderId="0" xfId="0" applyNumberFormat="1" applyFont="1" applyFill="1" applyAlignment="1">
      <alignment horizontal="right" vertical="top" wrapText="1" indent="1" readingOrder="2"/>
    </xf>
    <xf numFmtId="3" fontId="42" fillId="9" borderId="34" xfId="0" applyNumberFormat="1" applyFont="1" applyFill="1" applyBorder="1" applyAlignment="1">
      <alignment horizontal="right" vertical="top" wrapText="1" indent="1" readingOrder="2"/>
    </xf>
    <xf numFmtId="3" fontId="42" fillId="9" borderId="36" xfId="0" applyNumberFormat="1" applyFont="1" applyFill="1" applyBorder="1" applyAlignment="1">
      <alignment horizontal="right" vertical="top" wrapText="1" indent="1" readingOrder="2"/>
    </xf>
    <xf numFmtId="3" fontId="42" fillId="9" borderId="37" xfId="0" applyNumberFormat="1" applyFont="1" applyFill="1" applyBorder="1" applyAlignment="1">
      <alignment horizontal="right" vertical="top" wrapText="1" indent="1" readingOrder="2"/>
    </xf>
    <xf numFmtId="3" fontId="42" fillId="9" borderId="38" xfId="0" applyNumberFormat="1" applyFont="1" applyFill="1" applyBorder="1" applyAlignment="1">
      <alignment horizontal="right" vertical="top" wrapText="1" indent="1" readingOrder="2"/>
    </xf>
    <xf numFmtId="3" fontId="42" fillId="0" borderId="49" xfId="0" applyNumberFormat="1" applyFont="1" applyBorder="1" applyAlignment="1">
      <alignment horizontal="right" vertical="center" wrapText="1" indent="1" readingOrder="2"/>
    </xf>
    <xf numFmtId="3" fontId="42" fillId="0" borderId="41" xfId="0" applyNumberFormat="1" applyFont="1" applyBorder="1" applyAlignment="1">
      <alignment horizontal="right" vertical="center" wrapText="1" indent="1" readingOrder="2"/>
    </xf>
    <xf numFmtId="3" fontId="42" fillId="0" borderId="54" xfId="0" applyNumberFormat="1" applyFont="1" applyBorder="1" applyAlignment="1">
      <alignment horizontal="right" vertical="center" wrapText="1" indent="1" readingOrder="2"/>
    </xf>
    <xf numFmtId="3" fontId="42" fillId="0" borderId="25" xfId="0" applyNumberFormat="1" applyFont="1" applyBorder="1" applyAlignment="1">
      <alignment horizontal="right" vertical="center" wrapText="1" indent="1" readingOrder="2"/>
    </xf>
    <xf numFmtId="3" fontId="42" fillId="0" borderId="0" xfId="0" applyNumberFormat="1" applyFont="1" applyAlignment="1">
      <alignment horizontal="right" vertical="center" wrapText="1" indent="1" readingOrder="2"/>
    </xf>
    <xf numFmtId="3" fontId="42" fillId="0" borderId="34" xfId="0" applyNumberFormat="1" applyFont="1" applyBorder="1" applyAlignment="1">
      <alignment horizontal="right" vertical="center" wrapText="1" indent="1" readingOrder="2"/>
    </xf>
    <xf numFmtId="3" fontId="42" fillId="0" borderId="36" xfId="0" applyNumberFormat="1" applyFont="1" applyBorder="1" applyAlignment="1">
      <alignment horizontal="right" vertical="center" wrapText="1" indent="1" readingOrder="2"/>
    </xf>
    <xf numFmtId="3" fontId="42" fillId="0" borderId="37" xfId="0" applyNumberFormat="1" applyFont="1" applyBorder="1" applyAlignment="1">
      <alignment horizontal="right" vertical="center" wrapText="1" indent="1" readingOrder="2"/>
    </xf>
    <xf numFmtId="3" fontId="42" fillId="0" borderId="38" xfId="0" applyNumberFormat="1" applyFont="1" applyBorder="1" applyAlignment="1">
      <alignment horizontal="right" vertical="center" wrapText="1" indent="1" readingOrder="2"/>
    </xf>
    <xf numFmtId="3" fontId="53" fillId="3" borderId="55" xfId="0" applyNumberFormat="1" applyFont="1" applyFill="1" applyBorder="1" applyAlignment="1">
      <alignment horizontal="center" vertical="center" wrapText="1"/>
    </xf>
    <xf numFmtId="3" fontId="53" fillId="3" borderId="19" xfId="0" applyNumberFormat="1" applyFont="1" applyFill="1" applyBorder="1" applyAlignment="1">
      <alignment horizontal="center" vertical="center" wrapText="1"/>
    </xf>
    <xf numFmtId="3" fontId="53" fillId="3" borderId="56" xfId="0" applyNumberFormat="1" applyFont="1" applyFill="1" applyBorder="1" applyAlignment="1">
      <alignment horizontal="center" vertical="center" wrapText="1"/>
    </xf>
    <xf numFmtId="3" fontId="45" fillId="0" borderId="25" xfId="0" applyNumberFormat="1" applyFont="1" applyBorder="1" applyAlignment="1">
      <alignment horizontal="right" vertical="center" wrapText="1" readingOrder="2"/>
    </xf>
    <xf numFmtId="3" fontId="45" fillId="0" borderId="0" xfId="0" applyNumberFormat="1" applyFont="1" applyAlignment="1">
      <alignment horizontal="right" vertical="center" wrapText="1" readingOrder="2"/>
    </xf>
    <xf numFmtId="3" fontId="45" fillId="0" borderId="26" xfId="0" applyNumberFormat="1" applyFont="1" applyBorder="1" applyAlignment="1">
      <alignment horizontal="right" vertical="center" wrapText="1" readingOrder="2"/>
    </xf>
    <xf numFmtId="3" fontId="51" fillId="0" borderId="0" xfId="0" applyNumberFormat="1" applyFont="1" applyAlignment="1">
      <alignment horizontal="center" vertical="top" wrapText="1"/>
    </xf>
    <xf numFmtId="3" fontId="51" fillId="0" borderId="0" xfId="0" applyNumberFormat="1" applyFont="1" applyAlignment="1">
      <alignment horizontal="center" vertical="top"/>
    </xf>
    <xf numFmtId="3" fontId="31" fillId="0" borderId="0" xfId="0" applyNumberFormat="1" applyFont="1" applyAlignment="1">
      <alignment horizontal="center" vertical="top"/>
    </xf>
    <xf numFmtId="3" fontId="36" fillId="0" borderId="57" xfId="0" applyNumberFormat="1" applyFont="1" applyBorder="1" applyAlignment="1">
      <alignment horizontal="center" vertical="center"/>
    </xf>
    <xf numFmtId="3" fontId="36" fillId="0" borderId="19" xfId="0" applyNumberFormat="1" applyFont="1" applyBorder="1" applyAlignment="1">
      <alignment horizontal="center" vertical="center"/>
    </xf>
    <xf numFmtId="3" fontId="36" fillId="0" borderId="58" xfId="0" applyNumberFormat="1" applyFont="1" applyBorder="1" applyAlignment="1">
      <alignment horizontal="center" vertical="center"/>
    </xf>
    <xf numFmtId="49" fontId="48" fillId="0" borderId="20" xfId="0" applyNumberFormat="1" applyFont="1" applyBorder="1" applyAlignment="1">
      <alignment horizontal="center" vertical="top" wrapText="1" readingOrder="2"/>
    </xf>
    <xf numFmtId="49" fontId="48" fillId="0" borderId="5" xfId="0" applyNumberFormat="1" applyFont="1" applyBorder="1" applyAlignment="1">
      <alignment horizontal="center" vertical="top" wrapText="1" readingOrder="2"/>
    </xf>
    <xf numFmtId="49" fontId="48" fillId="0" borderId="21" xfId="0" applyNumberFormat="1" applyFont="1" applyBorder="1" applyAlignment="1">
      <alignment horizontal="center" vertical="top" wrapText="1" readingOrder="2"/>
    </xf>
    <xf numFmtId="3" fontId="45" fillId="3" borderId="22" xfId="0" applyNumberFormat="1" applyFont="1" applyFill="1" applyBorder="1" applyAlignment="1">
      <alignment horizontal="center" vertical="center" wrapText="1" readingOrder="2"/>
    </xf>
    <xf numFmtId="3" fontId="45" fillId="3" borderId="27" xfId="0" applyNumberFormat="1" applyFont="1" applyFill="1" applyBorder="1" applyAlignment="1">
      <alignment horizontal="center" vertical="center" wrapText="1" readingOrder="2"/>
    </xf>
    <xf numFmtId="3" fontId="36" fillId="3" borderId="23" xfId="0" applyNumberFormat="1" applyFont="1" applyFill="1" applyBorder="1" applyAlignment="1">
      <alignment horizontal="center" vertical="center" wrapText="1" readingOrder="2"/>
    </xf>
    <xf numFmtId="3" fontId="36" fillId="3" borderId="28" xfId="0" applyNumberFormat="1" applyFont="1" applyFill="1" applyBorder="1" applyAlignment="1">
      <alignment horizontal="center" vertical="center" wrapText="1" readingOrder="2"/>
    </xf>
    <xf numFmtId="3" fontId="36" fillId="3" borderId="24" xfId="0" applyNumberFormat="1" applyFont="1" applyFill="1" applyBorder="1" applyAlignment="1">
      <alignment horizontal="center" vertical="center" wrapText="1" readingOrder="2"/>
    </xf>
    <xf numFmtId="3" fontId="36" fillId="3" borderId="29" xfId="0" applyNumberFormat="1" applyFont="1" applyFill="1" applyBorder="1" applyAlignment="1">
      <alignment horizontal="center" vertical="center" wrapText="1" readingOrder="2"/>
    </xf>
    <xf numFmtId="3" fontId="45" fillId="0" borderId="22" xfId="0" applyNumberFormat="1" applyFont="1" applyBorder="1" applyAlignment="1">
      <alignment horizontal="right" vertical="center" wrapText="1" readingOrder="2"/>
    </xf>
    <xf numFmtId="3" fontId="45" fillId="0" borderId="23" xfId="0" applyNumberFormat="1" applyFont="1" applyBorder="1" applyAlignment="1">
      <alignment horizontal="right" vertical="center" wrapText="1" readingOrder="2"/>
    </xf>
    <xf numFmtId="3" fontId="45" fillId="0" borderId="24" xfId="0" applyNumberFormat="1" applyFont="1" applyBorder="1" applyAlignment="1">
      <alignment horizontal="right" vertical="center" wrapText="1" readingOrder="2"/>
    </xf>
    <xf numFmtId="3" fontId="45" fillId="0" borderId="8" xfId="0" applyNumberFormat="1" applyFont="1" applyBorder="1" applyAlignment="1" applyProtection="1">
      <alignment horizontal="right" vertical="center"/>
      <protection locked="0"/>
    </xf>
    <xf numFmtId="3" fontId="45" fillId="0" borderId="9" xfId="0" applyNumberFormat="1" applyFont="1" applyBorder="1" applyAlignment="1" applyProtection="1">
      <alignment horizontal="right" vertical="center"/>
      <protection locked="0"/>
    </xf>
    <xf numFmtId="3" fontId="46" fillId="0" borderId="9" xfId="0" applyNumberFormat="1" applyFont="1" applyBorder="1" applyAlignment="1">
      <alignment horizontal="center" vertical="center"/>
    </xf>
    <xf numFmtId="0" fontId="46" fillId="0" borderId="9" xfId="0" applyFont="1" applyBorder="1" applyAlignment="1">
      <alignment horizontal="center" vertical="center"/>
    </xf>
    <xf numFmtId="3" fontId="45" fillId="0" borderId="62" xfId="0" applyNumberFormat="1" applyFont="1" applyBorder="1" applyAlignment="1">
      <alignment horizontal="center" vertical="top" wrapText="1"/>
    </xf>
    <xf numFmtId="3" fontId="45" fillId="0" borderId="52" xfId="0" applyNumberFormat="1" applyFont="1" applyBorder="1" applyAlignment="1">
      <alignment horizontal="center" vertical="top" wrapText="1"/>
    </xf>
    <xf numFmtId="3" fontId="45" fillId="0" borderId="53" xfId="0" applyNumberFormat="1" applyFont="1" applyBorder="1" applyAlignment="1">
      <alignment horizontal="center" vertical="top" wrapText="1"/>
    </xf>
    <xf numFmtId="0" fontId="56" fillId="0" borderId="0" xfId="0" applyFont="1" applyAlignment="1">
      <alignment horizontal="center" vertical="top" wrapText="1"/>
    </xf>
    <xf numFmtId="3" fontId="47" fillId="0" borderId="22" xfId="0" applyNumberFormat="1" applyFont="1" applyBorder="1" applyAlignment="1" applyProtection="1">
      <alignment horizontal="center" vertical="top" wrapText="1"/>
      <protection locked="0"/>
    </xf>
    <xf numFmtId="3" fontId="47" fillId="0" borderId="23" xfId="0" applyNumberFormat="1" applyFont="1" applyBorder="1" applyAlignment="1" applyProtection="1">
      <alignment horizontal="center" vertical="top" wrapText="1"/>
      <protection locked="0"/>
    </xf>
    <xf numFmtId="3" fontId="47" fillId="0" borderId="24" xfId="0" applyNumberFormat="1" applyFont="1" applyBorder="1" applyAlignment="1" applyProtection="1">
      <alignment horizontal="center" vertical="top" wrapText="1"/>
      <protection locked="0"/>
    </xf>
    <xf numFmtId="3" fontId="47" fillId="0" borderId="25" xfId="0" applyNumberFormat="1" applyFont="1" applyBorder="1" applyAlignment="1" applyProtection="1">
      <alignment horizontal="center" vertical="top" wrapText="1"/>
      <protection locked="0"/>
    </xf>
    <xf numFmtId="3" fontId="47" fillId="0" borderId="0" xfId="0" applyNumberFormat="1" applyFont="1" applyAlignment="1" applyProtection="1">
      <alignment horizontal="center" vertical="top" wrapText="1"/>
      <protection locked="0"/>
    </xf>
    <xf numFmtId="3" fontId="47" fillId="0" borderId="26" xfId="0" applyNumberFormat="1" applyFont="1" applyBorder="1" applyAlignment="1" applyProtection="1">
      <alignment horizontal="center" vertical="top" wrapText="1"/>
      <protection locked="0"/>
    </xf>
    <xf numFmtId="3" fontId="47" fillId="0" borderId="36" xfId="0" applyNumberFormat="1" applyFont="1" applyBorder="1" applyAlignment="1" applyProtection="1">
      <alignment horizontal="center" vertical="top" wrapText="1"/>
      <protection locked="0"/>
    </xf>
    <xf numFmtId="3" fontId="47" fillId="0" borderId="37" xfId="0" applyNumberFormat="1" applyFont="1" applyBorder="1" applyAlignment="1" applyProtection="1">
      <alignment horizontal="center" vertical="top" wrapText="1"/>
      <protection locked="0"/>
    </xf>
    <xf numFmtId="3" fontId="47" fillId="0" borderId="39" xfId="0" applyNumberFormat="1" applyFont="1" applyBorder="1" applyAlignment="1" applyProtection="1">
      <alignment horizontal="center" vertical="top" wrapText="1"/>
      <protection locked="0"/>
    </xf>
    <xf numFmtId="49" fontId="55" fillId="0" borderId="2" xfId="0" applyNumberFormat="1" applyFont="1" applyBorder="1" applyAlignment="1">
      <alignment horizontal="center" vertical="center" wrapText="1"/>
    </xf>
    <xf numFmtId="49" fontId="55" fillId="0" borderId="3" xfId="0" applyNumberFormat="1" applyFont="1" applyBorder="1" applyAlignment="1">
      <alignment horizontal="center" vertical="center" wrapText="1"/>
    </xf>
    <xf numFmtId="49" fontId="55" fillId="0" borderId="7" xfId="0" applyNumberFormat="1" applyFont="1" applyBorder="1" applyAlignment="1">
      <alignment horizontal="center" vertical="center" wrapText="1"/>
    </xf>
    <xf numFmtId="3" fontId="45" fillId="0" borderId="2" xfId="0" applyNumberFormat="1" applyFont="1" applyBorder="1" applyAlignment="1">
      <alignment horizontal="center" vertical="top" wrapText="1"/>
    </xf>
    <xf numFmtId="3" fontId="45" fillId="0" borderId="3" xfId="0" applyNumberFormat="1" applyFont="1" applyBorder="1" applyAlignment="1">
      <alignment horizontal="center" vertical="top" wrapText="1"/>
    </xf>
    <xf numFmtId="3" fontId="45" fillId="0" borderId="7" xfId="0" applyNumberFormat="1" applyFont="1" applyBorder="1" applyAlignment="1">
      <alignment horizontal="center" vertical="top" wrapText="1"/>
    </xf>
    <xf numFmtId="3" fontId="47" fillId="0" borderId="30" xfId="0" applyNumberFormat="1" applyFont="1" applyBorder="1" applyAlignment="1">
      <alignment horizontal="center" vertical="center" wrapText="1"/>
    </xf>
    <xf numFmtId="3" fontId="47" fillId="0" borderId="23" xfId="0" applyNumberFormat="1" applyFont="1" applyBorder="1" applyAlignment="1">
      <alignment horizontal="center" vertical="center" wrapText="1"/>
    </xf>
    <xf numFmtId="3" fontId="47" fillId="0" borderId="33" xfId="0" applyNumberFormat="1" applyFont="1" applyBorder="1" applyAlignment="1">
      <alignment horizontal="center" vertical="center" wrapText="1"/>
    </xf>
    <xf numFmtId="3" fontId="47" fillId="0" borderId="40" xfId="0" applyNumberFormat="1" applyFont="1" applyBorder="1" applyAlignment="1">
      <alignment horizontal="center" vertical="center" wrapText="1"/>
    </xf>
    <xf numFmtId="3" fontId="47" fillId="0" borderId="37" xfId="0" applyNumberFormat="1" applyFont="1" applyBorder="1" applyAlignment="1">
      <alignment horizontal="center" vertical="center" wrapText="1"/>
    </xf>
    <xf numFmtId="3" fontId="47" fillId="0" borderId="38" xfId="0" applyNumberFormat="1" applyFont="1" applyBorder="1" applyAlignment="1">
      <alignment horizontal="center" vertical="center" wrapText="1"/>
    </xf>
    <xf numFmtId="178" fontId="55" fillId="0" borderId="2" xfId="0" applyNumberFormat="1" applyFont="1" applyBorder="1" applyAlignment="1">
      <alignment horizontal="center" vertical="center" wrapText="1"/>
    </xf>
    <xf numFmtId="178" fontId="55" fillId="0" borderId="3" xfId="0" applyNumberFormat="1" applyFont="1" applyBorder="1" applyAlignment="1">
      <alignment horizontal="center" vertical="center" wrapText="1"/>
    </xf>
    <xf numFmtId="178" fontId="55" fillId="0" borderId="7" xfId="0" applyNumberFormat="1" applyFont="1" applyBorder="1" applyAlignment="1">
      <alignment horizontal="center" vertical="center" wrapText="1"/>
    </xf>
    <xf numFmtId="3" fontId="45" fillId="9" borderId="2" xfId="0" applyNumberFormat="1" applyFont="1" applyFill="1" applyBorder="1" applyAlignment="1">
      <alignment horizontal="center" vertical="top" wrapText="1"/>
    </xf>
    <xf numFmtId="3" fontId="45" fillId="9" borderId="3" xfId="0" applyNumberFormat="1" applyFont="1" applyFill="1" applyBorder="1" applyAlignment="1">
      <alignment horizontal="center" vertical="top" wrapText="1"/>
    </xf>
    <xf numFmtId="3" fontId="45" fillId="9" borderId="7" xfId="0" applyNumberFormat="1" applyFont="1" applyFill="1" applyBorder="1" applyAlignment="1">
      <alignment horizontal="center" vertical="top" wrapText="1"/>
    </xf>
    <xf numFmtId="3" fontId="47" fillId="9" borderId="30" xfId="0" applyNumberFormat="1" applyFont="1" applyFill="1" applyBorder="1" applyAlignment="1">
      <alignment horizontal="center" vertical="center" wrapText="1"/>
    </xf>
    <xf numFmtId="3" fontId="47" fillId="9" borderId="23" xfId="0" applyNumberFormat="1" applyFont="1" applyFill="1" applyBorder="1" applyAlignment="1">
      <alignment horizontal="center" vertical="center" wrapText="1"/>
    </xf>
    <xf numFmtId="3" fontId="47" fillId="9" borderId="33" xfId="0" applyNumberFormat="1" applyFont="1" applyFill="1" applyBorder="1" applyAlignment="1">
      <alignment horizontal="center" vertical="center" wrapText="1"/>
    </xf>
    <xf numFmtId="3" fontId="47" fillId="9" borderId="40" xfId="0" applyNumberFormat="1" applyFont="1" applyFill="1" applyBorder="1" applyAlignment="1">
      <alignment horizontal="center" vertical="center" wrapText="1"/>
    </xf>
    <xf numFmtId="3" fontId="47" fillId="9" borderId="37" xfId="0" applyNumberFormat="1" applyFont="1" applyFill="1" applyBorder="1" applyAlignment="1">
      <alignment horizontal="center" vertical="center" wrapText="1"/>
    </xf>
    <xf numFmtId="3" fontId="47" fillId="9" borderId="38" xfId="0" applyNumberFormat="1" applyFont="1" applyFill="1" applyBorder="1" applyAlignment="1">
      <alignment horizontal="center" vertical="center" wrapText="1"/>
    </xf>
    <xf numFmtId="3" fontId="45" fillId="0" borderId="11" xfId="0" applyNumberFormat="1" applyFont="1" applyBorder="1" applyAlignment="1">
      <alignment horizontal="right" vertical="center"/>
    </xf>
    <xf numFmtId="3" fontId="45" fillId="0" borderId="1" xfId="0" applyNumberFormat="1" applyFont="1" applyBorder="1" applyAlignment="1">
      <alignment horizontal="right" vertical="center"/>
    </xf>
    <xf numFmtId="3" fontId="46" fillId="0" borderId="1" xfId="0" applyNumberFormat="1" applyFont="1" applyBorder="1" applyAlignment="1">
      <alignment horizontal="center" vertical="center"/>
    </xf>
    <xf numFmtId="3" fontId="47" fillId="0" borderId="22" xfId="0" applyNumberFormat="1" applyFont="1" applyBorder="1" applyAlignment="1">
      <alignment horizontal="center" vertical="top" wrapText="1"/>
    </xf>
    <xf numFmtId="3" fontId="47" fillId="0" borderId="23" xfId="0" applyNumberFormat="1" applyFont="1" applyBorder="1" applyAlignment="1">
      <alignment horizontal="center" vertical="top" wrapText="1"/>
    </xf>
    <xf numFmtId="3" fontId="47" fillId="0" borderId="24" xfId="0" applyNumberFormat="1" applyFont="1" applyBorder="1" applyAlignment="1">
      <alignment horizontal="center" vertical="top" wrapText="1"/>
    </xf>
    <xf numFmtId="3" fontId="47" fillId="0" borderId="25" xfId="0" applyNumberFormat="1" applyFont="1" applyBorder="1" applyAlignment="1">
      <alignment horizontal="center" vertical="top" wrapText="1"/>
    </xf>
    <xf numFmtId="3" fontId="47" fillId="0" borderId="0" xfId="0" applyNumberFormat="1" applyFont="1" applyAlignment="1">
      <alignment horizontal="center" vertical="top" wrapText="1"/>
    </xf>
    <xf numFmtId="3" fontId="47" fillId="0" borderId="26" xfId="0" applyNumberFormat="1" applyFont="1" applyBorder="1" applyAlignment="1">
      <alignment horizontal="center" vertical="top" wrapText="1"/>
    </xf>
    <xf numFmtId="3" fontId="47" fillId="0" borderId="36" xfId="0" applyNumberFormat="1" applyFont="1" applyBorder="1" applyAlignment="1">
      <alignment horizontal="center" vertical="top" wrapText="1"/>
    </xf>
    <xf numFmtId="3" fontId="47" fillId="0" borderId="37" xfId="0" applyNumberFormat="1" applyFont="1" applyBorder="1" applyAlignment="1">
      <alignment horizontal="center" vertical="top" wrapText="1"/>
    </xf>
    <xf numFmtId="3" fontId="47" fillId="0" borderId="39" xfId="0" applyNumberFormat="1" applyFont="1" applyBorder="1" applyAlignment="1">
      <alignment horizontal="center" vertical="top" wrapText="1"/>
    </xf>
    <xf numFmtId="3" fontId="50" fillId="8" borderId="8" xfId="0" applyNumberFormat="1" applyFont="1" applyFill="1" applyBorder="1" applyAlignment="1">
      <alignment horizontal="center" vertical="top"/>
    </xf>
    <xf numFmtId="3" fontId="50" fillId="8" borderId="9" xfId="0" applyNumberFormat="1" applyFont="1" applyFill="1" applyBorder="1" applyAlignment="1">
      <alignment horizontal="center" vertical="top"/>
    </xf>
    <xf numFmtId="3" fontId="50" fillId="8" borderId="10" xfId="0" applyNumberFormat="1" applyFont="1" applyFill="1" applyBorder="1" applyAlignment="1">
      <alignment horizontal="center" vertical="top"/>
    </xf>
    <xf numFmtId="3" fontId="36" fillId="8" borderId="11" xfId="0" applyNumberFormat="1" applyFont="1" applyFill="1" applyBorder="1" applyAlignment="1">
      <alignment horizontal="center" vertical="top"/>
    </xf>
    <xf numFmtId="3" fontId="36" fillId="8" borderId="1" xfId="0" applyNumberFormat="1" applyFont="1" applyFill="1" applyBorder="1" applyAlignment="1">
      <alignment horizontal="center" vertical="top"/>
    </xf>
    <xf numFmtId="3" fontId="36" fillId="8" borderId="12" xfId="0" applyNumberFormat="1" applyFont="1" applyFill="1" applyBorder="1" applyAlignment="1">
      <alignment horizontal="center" vertical="top"/>
    </xf>
    <xf numFmtId="3" fontId="78" fillId="8" borderId="6" xfId="0" applyNumberFormat="1" applyFont="1" applyFill="1" applyBorder="1" applyAlignment="1">
      <alignment horizontal="center" vertical="center"/>
    </xf>
    <xf numFmtId="3" fontId="78" fillId="8" borderId="3" xfId="0" applyNumberFormat="1" applyFont="1" applyFill="1" applyBorder="1" applyAlignment="1">
      <alignment horizontal="center" vertical="center"/>
    </xf>
    <xf numFmtId="3" fontId="78" fillId="8" borderId="4" xfId="0" applyNumberFormat="1" applyFont="1" applyFill="1" applyBorder="1" applyAlignment="1">
      <alignment horizontal="center" vertical="center"/>
    </xf>
    <xf numFmtId="3" fontId="138" fillId="8" borderId="2" xfId="0" applyNumberFormat="1" applyFont="1" applyFill="1" applyBorder="1" applyAlignment="1">
      <alignment horizontal="center" vertical="center"/>
    </xf>
    <xf numFmtId="3" fontId="138" fillId="8" borderId="3" xfId="0" applyNumberFormat="1" applyFont="1" applyFill="1" applyBorder="1" applyAlignment="1">
      <alignment horizontal="center" vertical="center"/>
    </xf>
    <xf numFmtId="3" fontId="78" fillId="8" borderId="2" xfId="0" applyNumberFormat="1" applyFont="1" applyFill="1" applyBorder="1" applyAlignment="1">
      <alignment horizontal="center" vertical="center"/>
    </xf>
    <xf numFmtId="1" fontId="138" fillId="8" borderId="2" xfId="0" applyNumberFormat="1" applyFont="1" applyFill="1" applyBorder="1" applyAlignment="1">
      <alignment horizontal="center" vertical="center"/>
    </xf>
    <xf numFmtId="1" fontId="138" fillId="8" borderId="3" xfId="0" applyNumberFormat="1" applyFont="1" applyFill="1" applyBorder="1" applyAlignment="1">
      <alignment horizontal="center" vertical="center"/>
    </xf>
    <xf numFmtId="1" fontId="138" fillId="8" borderId="4" xfId="0" applyNumberFormat="1" applyFont="1" applyFill="1" applyBorder="1" applyAlignment="1">
      <alignment horizontal="center" vertical="center"/>
    </xf>
    <xf numFmtId="3" fontId="105" fillId="8" borderId="2" xfId="0" applyNumberFormat="1" applyFont="1" applyFill="1" applyBorder="1" applyAlignment="1">
      <alignment horizontal="center" vertical="center"/>
    </xf>
    <xf numFmtId="3" fontId="105" fillId="8" borderId="3" xfId="0" applyNumberFormat="1" applyFont="1" applyFill="1" applyBorder="1" applyAlignment="1">
      <alignment horizontal="center" vertical="center"/>
    </xf>
    <xf numFmtId="3" fontId="105" fillId="8" borderId="4" xfId="0" applyNumberFormat="1" applyFont="1" applyFill="1" applyBorder="1" applyAlignment="1">
      <alignment horizontal="center" vertical="center"/>
    </xf>
    <xf numFmtId="3" fontId="138" fillId="8" borderId="7" xfId="0" applyNumberFormat="1" applyFont="1" applyFill="1" applyBorder="1" applyAlignment="1">
      <alignment horizontal="center" vertical="center"/>
    </xf>
    <xf numFmtId="0" fontId="71" fillId="0" borderId="0" xfId="0" applyFont="1" applyAlignment="1">
      <alignment horizontal="center" vertical="top" readingOrder="2"/>
    </xf>
    <xf numFmtId="0" fontId="74" fillId="0" borderId="0" xfId="0" applyFont="1" applyAlignment="1">
      <alignment horizontal="center" vertical="top" readingOrder="2"/>
    </xf>
    <xf numFmtId="0" fontId="71" fillId="0" borderId="0" xfId="0" applyFont="1" applyAlignment="1">
      <alignment horizontal="center" vertical="center" readingOrder="2"/>
    </xf>
    <xf numFmtId="0" fontId="71" fillId="0" borderId="0" xfId="0" applyFont="1" applyAlignment="1">
      <alignment horizontal="right" vertical="center" readingOrder="2"/>
    </xf>
    <xf numFmtId="49" fontId="71" fillId="0" borderId="0" xfId="0" applyNumberFormat="1" applyFont="1" applyAlignment="1">
      <alignment horizontal="right" vertical="center" wrapText="1" readingOrder="2"/>
    </xf>
    <xf numFmtId="0" fontId="71" fillId="0" borderId="0" xfId="0" applyFont="1" applyAlignment="1">
      <alignment horizontal="right" vertical="center" wrapText="1" readingOrder="2"/>
    </xf>
    <xf numFmtId="0" fontId="71" fillId="0" borderId="0" xfId="0" applyFont="1" applyAlignment="1">
      <alignment horizontal="right" vertical="top" wrapText="1" readingOrder="2"/>
    </xf>
    <xf numFmtId="0" fontId="71" fillId="0" borderId="0" xfId="0" applyFont="1" applyAlignment="1">
      <alignment horizontal="right" vertical="top" readingOrder="2"/>
    </xf>
    <xf numFmtId="166" fontId="71" fillId="0" borderId="0" xfId="0" applyNumberFormat="1" applyFont="1" applyAlignment="1">
      <alignment horizontal="center" vertical="center" readingOrder="2"/>
    </xf>
    <xf numFmtId="166" fontId="71" fillId="0" borderId="0" xfId="0" applyNumberFormat="1" applyFont="1" applyAlignment="1">
      <alignment horizontal="right" vertical="top" wrapText="1" readingOrder="2"/>
    </xf>
    <xf numFmtId="0" fontId="69" fillId="0" borderId="0" xfId="0" applyFont="1" applyAlignment="1">
      <alignment horizontal="left" vertical="center" readingOrder="2"/>
    </xf>
    <xf numFmtId="0" fontId="69" fillId="0" borderId="0" xfId="0" applyFont="1" applyAlignment="1">
      <alignment horizontal="right" vertical="center" readingOrder="2"/>
    </xf>
    <xf numFmtId="0" fontId="74" fillId="0" borderId="0" xfId="0" applyFont="1" applyAlignment="1">
      <alignment horizontal="right" vertical="center" readingOrder="2"/>
    </xf>
    <xf numFmtId="3" fontId="71" fillId="0" borderId="0" xfId="0" applyNumberFormat="1" applyFont="1" applyAlignment="1">
      <alignment horizontal="center" vertical="center" readingOrder="2"/>
    </xf>
    <xf numFmtId="49" fontId="71" fillId="0" borderId="0" xfId="0" applyNumberFormat="1" applyFont="1" applyAlignment="1">
      <alignment horizontal="center" vertical="top" wrapText="1" readingOrder="2"/>
    </xf>
    <xf numFmtId="0" fontId="74" fillId="0" borderId="0" xfId="0" applyFont="1" applyAlignment="1">
      <alignment horizontal="right" vertical="top" readingOrder="2"/>
    </xf>
    <xf numFmtId="0" fontId="66" fillId="0" borderId="0" xfId="0" applyFont="1" applyAlignment="1">
      <alignment horizontal="center" vertical="top" readingOrder="2"/>
    </xf>
    <xf numFmtId="0" fontId="74" fillId="0" borderId="0" xfId="0" applyFont="1" applyAlignment="1">
      <alignment horizontal="center" vertical="top" wrapText="1" readingOrder="2"/>
    </xf>
    <xf numFmtId="0" fontId="71" fillId="0" borderId="0" xfId="0" applyFont="1" applyAlignment="1">
      <alignment horizontal="center" vertical="center" wrapText="1" readingOrder="2"/>
    </xf>
    <xf numFmtId="0" fontId="75" fillId="0" borderId="0" xfId="0" applyFont="1" applyAlignment="1">
      <alignment horizontal="center" vertical="center" readingOrder="2"/>
    </xf>
    <xf numFmtId="0" fontId="82" fillId="14" borderId="2" xfId="0" applyFont="1" applyFill="1" applyBorder="1" applyAlignment="1">
      <alignment horizontal="center" vertical="center" readingOrder="2"/>
    </xf>
    <xf numFmtId="0" fontId="82" fillId="14" borderId="3" xfId="0" applyFont="1" applyFill="1" applyBorder="1" applyAlignment="1">
      <alignment horizontal="center" vertical="center" readingOrder="2"/>
    </xf>
    <xf numFmtId="0" fontId="82" fillId="14" borderId="4" xfId="0" applyFont="1" applyFill="1" applyBorder="1" applyAlignment="1">
      <alignment horizontal="center" vertical="center" readingOrder="2"/>
    </xf>
    <xf numFmtId="167" fontId="82" fillId="14" borderId="2" xfId="0" applyNumberFormat="1" applyFont="1" applyFill="1" applyBorder="1" applyAlignment="1">
      <alignment horizontal="center" vertical="center" readingOrder="2"/>
    </xf>
    <xf numFmtId="167" fontId="82" fillId="14" borderId="3" xfId="0" applyNumberFormat="1" applyFont="1" applyFill="1" applyBorder="1" applyAlignment="1">
      <alignment horizontal="center" vertical="center" readingOrder="2"/>
    </xf>
    <xf numFmtId="167" fontId="82" fillId="14" borderId="4" xfId="0" applyNumberFormat="1" applyFont="1" applyFill="1" applyBorder="1" applyAlignment="1">
      <alignment horizontal="center" vertical="center" readingOrder="2"/>
    </xf>
    <xf numFmtId="1" fontId="84" fillId="14" borderId="2" xfId="0" applyNumberFormat="1" applyFont="1" applyFill="1" applyBorder="1" applyAlignment="1" applyProtection="1">
      <alignment horizontal="center" vertical="center" readingOrder="2"/>
      <protection locked="0"/>
    </xf>
    <xf numFmtId="1" fontId="84" fillId="14" borderId="3" xfId="0" applyNumberFormat="1" applyFont="1" applyFill="1" applyBorder="1" applyAlignment="1" applyProtection="1">
      <alignment horizontal="center" vertical="center" readingOrder="2"/>
      <protection locked="0"/>
    </xf>
    <xf numFmtId="1" fontId="84" fillId="14" borderId="4" xfId="0" applyNumberFormat="1" applyFont="1" applyFill="1" applyBorder="1" applyAlignment="1" applyProtection="1">
      <alignment horizontal="center" vertical="center" readingOrder="2"/>
      <protection locked="0"/>
    </xf>
    <xf numFmtId="1" fontId="21" fillId="14" borderId="2" xfId="0" applyNumberFormat="1" applyFont="1" applyFill="1" applyBorder="1" applyAlignment="1">
      <alignment horizontal="center" vertical="center" readingOrder="2"/>
    </xf>
    <xf numFmtId="1" fontId="21" fillId="14" borderId="3" xfId="0" applyNumberFormat="1" applyFont="1" applyFill="1" applyBorder="1" applyAlignment="1">
      <alignment horizontal="center" vertical="center" readingOrder="2"/>
    </xf>
    <xf numFmtId="1" fontId="21" fillId="14" borderId="4" xfId="0" applyNumberFormat="1" applyFont="1" applyFill="1" applyBorder="1" applyAlignment="1">
      <alignment horizontal="center" vertical="center" readingOrder="2"/>
    </xf>
    <xf numFmtId="1" fontId="21" fillId="9" borderId="2" xfId="0" applyNumberFormat="1" applyFont="1" applyFill="1" applyBorder="1" applyAlignment="1">
      <alignment horizontal="center" vertical="center" readingOrder="2"/>
    </xf>
    <xf numFmtId="1" fontId="21" fillId="9" borderId="3" xfId="0" applyNumberFormat="1" applyFont="1" applyFill="1" applyBorder="1" applyAlignment="1">
      <alignment horizontal="center" vertical="center" readingOrder="2"/>
    </xf>
    <xf numFmtId="1" fontId="21" fillId="9" borderId="4" xfId="0" applyNumberFormat="1" applyFont="1" applyFill="1" applyBorder="1" applyAlignment="1">
      <alignment horizontal="center" vertical="center" readingOrder="2"/>
    </xf>
    <xf numFmtId="167" fontId="21" fillId="14" borderId="2" xfId="0" applyNumberFormat="1" applyFont="1" applyFill="1" applyBorder="1" applyAlignment="1">
      <alignment horizontal="center" vertical="center" readingOrder="2"/>
    </xf>
    <xf numFmtId="167" fontId="21" fillId="14" borderId="3" xfId="0" applyNumberFormat="1" applyFont="1" applyFill="1" applyBorder="1" applyAlignment="1">
      <alignment horizontal="center" vertical="center" readingOrder="2"/>
    </xf>
    <xf numFmtId="167" fontId="21" fillId="14" borderId="4" xfId="0" applyNumberFormat="1" applyFont="1" applyFill="1" applyBorder="1" applyAlignment="1">
      <alignment horizontal="center" vertical="center" readingOrder="2"/>
    </xf>
    <xf numFmtId="0" fontId="81" fillId="9" borderId="1" xfId="0" applyFont="1" applyFill="1" applyBorder="1" applyAlignment="1">
      <alignment horizontal="center" vertical="center" readingOrder="2"/>
    </xf>
    <xf numFmtId="1" fontId="84" fillId="9" borderId="2" xfId="0" applyNumberFormat="1" applyFont="1" applyFill="1" applyBorder="1" applyAlignment="1" applyProtection="1">
      <alignment horizontal="right" vertical="center" readingOrder="2"/>
      <protection locked="0"/>
    </xf>
    <xf numFmtId="1" fontId="84" fillId="9" borderId="3" xfId="0" applyNumberFormat="1" applyFont="1" applyFill="1" applyBorder="1" applyAlignment="1" applyProtection="1">
      <alignment horizontal="right" vertical="center" readingOrder="2"/>
      <protection locked="0"/>
    </xf>
    <xf numFmtId="1" fontId="84" fillId="9" borderId="4" xfId="0" applyNumberFormat="1" applyFont="1" applyFill="1" applyBorder="1" applyAlignment="1" applyProtection="1">
      <alignment horizontal="right" vertical="center" readingOrder="2"/>
      <protection locked="0"/>
    </xf>
    <xf numFmtId="167" fontId="82" fillId="9" borderId="1" xfId="0" applyNumberFormat="1" applyFont="1" applyFill="1" applyBorder="1" applyAlignment="1">
      <alignment horizontal="center" vertical="center" readingOrder="2"/>
    </xf>
    <xf numFmtId="167" fontId="82" fillId="9" borderId="3" xfId="0" applyNumberFormat="1" applyFont="1" applyFill="1" applyBorder="1" applyAlignment="1">
      <alignment horizontal="center" vertical="center" readingOrder="2"/>
    </xf>
    <xf numFmtId="167" fontId="82" fillId="9" borderId="4" xfId="0" applyNumberFormat="1" applyFont="1" applyFill="1" applyBorder="1" applyAlignment="1">
      <alignment horizontal="center" vertical="center" readingOrder="2"/>
    </xf>
    <xf numFmtId="167" fontId="21" fillId="9" borderId="2" xfId="0" applyNumberFormat="1" applyFont="1" applyFill="1" applyBorder="1" applyAlignment="1">
      <alignment horizontal="center" vertical="center" readingOrder="2"/>
    </xf>
    <xf numFmtId="167" fontId="21" fillId="9" borderId="3" xfId="0" applyNumberFormat="1" applyFont="1" applyFill="1" applyBorder="1" applyAlignment="1">
      <alignment horizontal="center" vertical="center" readingOrder="2"/>
    </xf>
    <xf numFmtId="167" fontId="21" fillId="9" borderId="4" xfId="0" applyNumberFormat="1" applyFont="1" applyFill="1" applyBorder="1" applyAlignment="1">
      <alignment horizontal="center" vertical="center" readingOrder="2"/>
    </xf>
    <xf numFmtId="0" fontId="82" fillId="9" borderId="2" xfId="0" applyFont="1" applyFill="1" applyBorder="1" applyAlignment="1">
      <alignment horizontal="center" vertical="center" readingOrder="2"/>
    </xf>
    <xf numFmtId="0" fontId="82" fillId="9" borderId="3" xfId="0" applyFont="1" applyFill="1" applyBorder="1" applyAlignment="1">
      <alignment horizontal="center" vertical="center" readingOrder="2"/>
    </xf>
    <xf numFmtId="0" fontId="82" fillId="9" borderId="4" xfId="0" applyFont="1" applyFill="1" applyBorder="1" applyAlignment="1">
      <alignment horizontal="center" vertical="center" readingOrder="2"/>
    </xf>
    <xf numFmtId="167" fontId="82" fillId="9" borderId="2" xfId="0" applyNumberFormat="1" applyFont="1" applyFill="1" applyBorder="1" applyAlignment="1">
      <alignment horizontal="center" vertical="center" readingOrder="2"/>
    </xf>
    <xf numFmtId="0" fontId="115" fillId="14" borderId="1" xfId="0" applyFont="1" applyFill="1" applyBorder="1" applyAlignment="1">
      <alignment horizontal="center" vertical="center" readingOrder="2"/>
    </xf>
    <xf numFmtId="0" fontId="35" fillId="7" borderId="1" xfId="0" applyFont="1" applyFill="1" applyBorder="1" applyAlignment="1">
      <alignment horizontal="right" vertical="center" readingOrder="2"/>
    </xf>
    <xf numFmtId="1" fontId="82" fillId="9" borderId="2" xfId="0" applyNumberFormat="1" applyFont="1" applyFill="1" applyBorder="1" applyAlignment="1" applyProtection="1">
      <alignment horizontal="center" vertical="center" readingOrder="2"/>
      <protection locked="0"/>
    </xf>
    <xf numFmtId="1" fontId="82" fillId="9" borderId="3" xfId="0" applyNumberFormat="1" applyFont="1" applyFill="1" applyBorder="1" applyAlignment="1" applyProtection="1">
      <alignment horizontal="center" vertical="center" readingOrder="2"/>
      <protection locked="0"/>
    </xf>
    <xf numFmtId="1" fontId="82" fillId="9" borderId="4" xfId="0" applyNumberFormat="1" applyFont="1" applyFill="1" applyBorder="1" applyAlignment="1" applyProtection="1">
      <alignment horizontal="center" vertical="center" readingOrder="2"/>
      <protection locked="0"/>
    </xf>
    <xf numFmtId="0" fontId="32" fillId="0" borderId="2" xfId="0" applyFont="1" applyBorder="1" applyAlignment="1">
      <alignment horizontal="right" vertical="center" readingOrder="2"/>
    </xf>
    <xf numFmtId="0" fontId="32" fillId="0" borderId="3" xfId="0" applyFont="1" applyBorder="1" applyAlignment="1">
      <alignment horizontal="right" vertical="center" readingOrder="2"/>
    </xf>
    <xf numFmtId="0" fontId="32" fillId="0" borderId="4" xfId="0" applyFont="1" applyBorder="1" applyAlignment="1">
      <alignment horizontal="right" vertical="center" readingOrder="2"/>
    </xf>
    <xf numFmtId="1" fontId="21" fillId="14" borderId="1" xfId="0" applyNumberFormat="1" applyFont="1" applyFill="1" applyBorder="1" applyAlignment="1">
      <alignment horizontal="center" vertical="center" readingOrder="2"/>
    </xf>
    <xf numFmtId="0" fontId="30" fillId="0" borderId="4" xfId="0" applyFont="1" applyBorder="1" applyAlignment="1">
      <alignment horizontal="center" vertical="center" readingOrder="2"/>
    </xf>
    <xf numFmtId="0" fontId="21" fillId="9" borderId="26" xfId="0" applyFont="1" applyFill="1" applyBorder="1" applyAlignment="1">
      <alignment horizontal="center" readingOrder="2"/>
    </xf>
    <xf numFmtId="0" fontId="1" fillId="0" borderId="95" xfId="0" applyFont="1" applyBorder="1" applyAlignment="1">
      <alignment horizontal="center" readingOrder="2"/>
    </xf>
    <xf numFmtId="0" fontId="125" fillId="9" borderId="100" xfId="0" applyFont="1" applyFill="1" applyBorder="1" applyAlignment="1">
      <alignment horizontal="center" vertical="top" readingOrder="2"/>
    </xf>
    <xf numFmtId="0" fontId="117" fillId="11" borderId="96" xfId="0" applyFont="1" applyFill="1" applyBorder="1" applyAlignment="1">
      <alignment horizontal="right" vertical="center" readingOrder="2"/>
    </xf>
    <xf numFmtId="0" fontId="117" fillId="11" borderId="97" xfId="0" applyFont="1" applyFill="1" applyBorder="1" applyAlignment="1">
      <alignment horizontal="right" vertical="center" readingOrder="2"/>
    </xf>
    <xf numFmtId="0" fontId="117" fillId="11" borderId="98" xfId="0" applyFont="1" applyFill="1" applyBorder="1" applyAlignment="1">
      <alignment horizontal="right" vertical="center" readingOrder="2"/>
    </xf>
    <xf numFmtId="0" fontId="116" fillId="9" borderId="104" xfId="0" applyFont="1" applyFill="1" applyBorder="1" applyAlignment="1">
      <alignment horizontal="center" vertical="top" readingOrder="2"/>
    </xf>
    <xf numFmtId="0" fontId="125" fillId="9" borderId="99" xfId="0" applyFont="1" applyFill="1" applyBorder="1" applyAlignment="1">
      <alignment horizontal="center" vertical="top" readingOrder="2"/>
    </xf>
    <xf numFmtId="0" fontId="125" fillId="9" borderId="101" xfId="0" applyFont="1" applyFill="1" applyBorder="1" applyAlignment="1">
      <alignment horizontal="center" vertical="top" readingOrder="2"/>
    </xf>
    <xf numFmtId="0" fontId="112" fillId="9" borderId="102" xfId="0" applyFont="1" applyFill="1" applyBorder="1" applyAlignment="1">
      <alignment horizontal="center" readingOrder="2"/>
    </xf>
    <xf numFmtId="168" fontId="82" fillId="7" borderId="1" xfId="0" applyNumberFormat="1" applyFont="1" applyFill="1" applyBorder="1" applyAlignment="1">
      <alignment horizontal="center" vertical="center" readingOrder="2"/>
    </xf>
    <xf numFmtId="168" fontId="82" fillId="9" borderId="1" xfId="0" applyNumberFormat="1" applyFont="1" applyFill="1" applyBorder="1" applyAlignment="1">
      <alignment horizontal="center" vertical="center" readingOrder="2"/>
    </xf>
    <xf numFmtId="168" fontId="82" fillId="14" borderId="1" xfId="0" applyNumberFormat="1" applyFont="1" applyFill="1" applyBorder="1" applyAlignment="1">
      <alignment horizontal="center" vertical="center" readingOrder="2"/>
    </xf>
    <xf numFmtId="1" fontId="120" fillId="21" borderId="1" xfId="0" applyNumberFormat="1" applyFont="1" applyFill="1" applyBorder="1" applyAlignment="1">
      <alignment horizontal="center" vertical="center" readingOrder="2"/>
    </xf>
    <xf numFmtId="0" fontId="120" fillId="21" borderId="1" xfId="0" applyFont="1" applyFill="1" applyBorder="1" applyAlignment="1">
      <alignment horizontal="center" vertical="center" readingOrder="2"/>
    </xf>
    <xf numFmtId="1" fontId="122" fillId="9" borderId="1" xfId="0" applyNumberFormat="1" applyFont="1" applyFill="1" applyBorder="1" applyAlignment="1" applyProtection="1">
      <alignment horizontal="center" vertical="center" readingOrder="2"/>
      <protection locked="0"/>
    </xf>
    <xf numFmtId="1" fontId="122" fillId="7" borderId="1" xfId="0" applyNumberFormat="1" applyFont="1" applyFill="1" applyBorder="1" applyAlignment="1" applyProtection="1">
      <alignment horizontal="center" vertical="center" readingOrder="2"/>
      <protection locked="0"/>
    </xf>
    <xf numFmtId="168" fontId="82" fillId="9" borderId="2" xfId="0" applyNumberFormat="1" applyFont="1" applyFill="1" applyBorder="1" applyAlignment="1">
      <alignment horizontal="center" vertical="center" readingOrder="2"/>
    </xf>
    <xf numFmtId="168" fontId="82" fillId="9" borderId="3" xfId="0" applyNumberFormat="1" applyFont="1" applyFill="1" applyBorder="1" applyAlignment="1">
      <alignment horizontal="center" vertical="center" readingOrder="2"/>
    </xf>
    <xf numFmtId="168" fontId="82" fillId="9" borderId="4" xfId="0" applyNumberFormat="1" applyFont="1" applyFill="1" applyBorder="1" applyAlignment="1">
      <alignment horizontal="center" vertical="center" readingOrder="2"/>
    </xf>
    <xf numFmtId="168" fontId="82" fillId="7" borderId="2" xfId="0" applyNumberFormat="1" applyFont="1" applyFill="1" applyBorder="1" applyAlignment="1">
      <alignment horizontal="center" vertical="center" readingOrder="2"/>
    </xf>
    <xf numFmtId="168" fontId="82" fillId="7" borderId="3" xfId="0" applyNumberFormat="1" applyFont="1" applyFill="1" applyBorder="1" applyAlignment="1">
      <alignment horizontal="center" vertical="center" readingOrder="2"/>
    </xf>
    <xf numFmtId="168" fontId="82" fillId="7" borderId="4" xfId="0" applyNumberFormat="1" applyFont="1" applyFill="1" applyBorder="1" applyAlignment="1">
      <alignment horizontal="center" vertical="center" readingOrder="2"/>
    </xf>
    <xf numFmtId="0" fontId="123" fillId="7" borderId="42" xfId="0" applyFont="1" applyFill="1" applyBorder="1" applyAlignment="1">
      <alignment horizontal="right" vertical="center" readingOrder="2"/>
    </xf>
    <xf numFmtId="0" fontId="123" fillId="7" borderId="5" xfId="0" applyFont="1" applyFill="1" applyBorder="1" applyAlignment="1">
      <alignment horizontal="right" vertical="center" readingOrder="2"/>
    </xf>
    <xf numFmtId="0" fontId="124" fillId="0" borderId="42" xfId="0" applyFont="1" applyBorder="1" applyAlignment="1">
      <alignment horizontal="center" vertical="center" readingOrder="2"/>
    </xf>
    <xf numFmtId="0" fontId="124" fillId="0" borderId="5" xfId="0" applyFont="1" applyBorder="1" applyAlignment="1">
      <alignment horizontal="center" vertical="center" readingOrder="2"/>
    </xf>
    <xf numFmtId="0" fontId="123" fillId="9" borderId="42" xfId="0" applyFont="1" applyFill="1" applyBorder="1" applyAlignment="1">
      <alignment horizontal="center" vertical="center" readingOrder="2"/>
    </xf>
    <xf numFmtId="0" fontId="123" fillId="9" borderId="5" xfId="0" applyFont="1" applyFill="1" applyBorder="1" applyAlignment="1">
      <alignment horizontal="center" vertical="center" readingOrder="2"/>
    </xf>
    <xf numFmtId="0" fontId="119" fillId="14" borderId="0" xfId="0" applyFont="1" applyFill="1" applyAlignment="1">
      <alignment horizontal="center" vertical="center" readingOrder="2"/>
    </xf>
    <xf numFmtId="1" fontId="113" fillId="21" borderId="2" xfId="0" applyNumberFormat="1" applyFont="1" applyFill="1" applyBorder="1" applyAlignment="1">
      <alignment horizontal="center" vertical="center" readingOrder="2"/>
    </xf>
    <xf numFmtId="1" fontId="113" fillId="21" borderId="3" xfId="0" applyNumberFormat="1" applyFont="1" applyFill="1" applyBorder="1" applyAlignment="1">
      <alignment horizontal="center" vertical="center" readingOrder="2"/>
    </xf>
    <xf numFmtId="1" fontId="113" fillId="21" borderId="4" xfId="0" applyNumberFormat="1" applyFont="1" applyFill="1" applyBorder="1" applyAlignment="1">
      <alignment horizontal="center" vertical="center" readingOrder="2"/>
    </xf>
    <xf numFmtId="0" fontId="81" fillId="20" borderId="2" xfId="0" applyFont="1" applyFill="1" applyBorder="1" applyAlignment="1">
      <alignment horizontal="center" vertical="center" readingOrder="2"/>
    </xf>
    <xf numFmtId="0" fontId="81" fillId="20" borderId="3" xfId="0" applyFont="1" applyFill="1" applyBorder="1" applyAlignment="1">
      <alignment horizontal="center" vertical="center" readingOrder="2"/>
    </xf>
    <xf numFmtId="0" fontId="81" fillId="20" borderId="4" xfId="0" applyFont="1" applyFill="1" applyBorder="1" applyAlignment="1">
      <alignment horizontal="center" vertical="center" readingOrder="2"/>
    </xf>
    <xf numFmtId="176" fontId="200" fillId="0" borderId="57" xfId="0" applyNumberFormat="1" applyFont="1" applyBorder="1" applyAlignment="1">
      <alignment horizontal="center" vertical="top"/>
    </xf>
    <xf numFmtId="176" fontId="200" fillId="0" borderId="19" xfId="0" applyNumberFormat="1" applyFont="1" applyBorder="1" applyAlignment="1">
      <alignment horizontal="center" vertical="top"/>
    </xf>
    <xf numFmtId="176" fontId="200" fillId="0" borderId="58" xfId="0" applyNumberFormat="1" applyFont="1" applyBorder="1" applyAlignment="1">
      <alignment horizontal="center" vertical="top"/>
    </xf>
    <xf numFmtId="3" fontId="81" fillId="3" borderId="23" xfId="0" applyNumberFormat="1" applyFont="1" applyFill="1" applyBorder="1" applyAlignment="1">
      <alignment horizontal="center" vertical="center"/>
    </xf>
    <xf numFmtId="3" fontId="81" fillId="3" borderId="24" xfId="0" applyNumberFormat="1" applyFont="1" applyFill="1" applyBorder="1" applyAlignment="1">
      <alignment horizontal="center" vertical="center"/>
    </xf>
    <xf numFmtId="3" fontId="81" fillId="3" borderId="28" xfId="0" applyNumberFormat="1" applyFont="1" applyFill="1" applyBorder="1" applyAlignment="1">
      <alignment horizontal="center" vertical="center"/>
    </xf>
    <xf numFmtId="3" fontId="81" fillId="3" borderId="29" xfId="0" applyNumberFormat="1" applyFont="1" applyFill="1" applyBorder="1" applyAlignment="1">
      <alignment horizontal="center" vertical="center"/>
    </xf>
    <xf numFmtId="3" fontId="61" fillId="0" borderId="2" xfId="0" applyNumberFormat="1" applyFont="1" applyBorder="1" applyAlignment="1">
      <alignment horizontal="center" vertical="center"/>
    </xf>
    <xf numFmtId="3" fontId="61" fillId="0" borderId="3" xfId="0" applyNumberFormat="1" applyFont="1" applyBorder="1" applyAlignment="1">
      <alignment horizontal="center" vertical="center"/>
    </xf>
    <xf numFmtId="3" fontId="61" fillId="0" borderId="4" xfId="0" applyNumberFormat="1" applyFont="1" applyBorder="1" applyAlignment="1">
      <alignment horizontal="center" vertical="center"/>
    </xf>
    <xf numFmtId="3" fontId="123" fillId="3" borderId="1" xfId="0" applyNumberFormat="1" applyFont="1" applyFill="1" applyBorder="1" applyAlignment="1">
      <alignment horizontal="center" vertical="center"/>
    </xf>
    <xf numFmtId="1" fontId="129" fillId="0" borderId="30" xfId="0" applyNumberFormat="1" applyFont="1" applyBorder="1" applyAlignment="1">
      <alignment horizontal="center" vertical="top"/>
    </xf>
    <xf numFmtId="1" fontId="129" fillId="0" borderId="23" xfId="0" applyNumberFormat="1" applyFont="1" applyBorder="1" applyAlignment="1">
      <alignment horizontal="center" vertical="top"/>
    </xf>
    <xf numFmtId="1" fontId="129" fillId="0" borderId="32" xfId="0" applyNumberFormat="1" applyFont="1" applyBorder="1" applyAlignment="1">
      <alignment horizontal="center" vertical="top"/>
    </xf>
    <xf numFmtId="1" fontId="129" fillId="0" borderId="28" xfId="0" applyNumberFormat="1" applyFont="1" applyBorder="1" applyAlignment="1">
      <alignment horizontal="center" vertical="top"/>
    </xf>
    <xf numFmtId="1" fontId="129" fillId="0" borderId="24" xfId="0" applyNumberFormat="1" applyFont="1" applyBorder="1" applyAlignment="1">
      <alignment horizontal="center" vertical="top"/>
    </xf>
    <xf numFmtId="1" fontId="129" fillId="0" borderId="29" xfId="0" applyNumberFormat="1" applyFont="1" applyBorder="1" applyAlignment="1">
      <alignment horizontal="center" vertical="top"/>
    </xf>
    <xf numFmtId="3" fontId="54" fillId="0" borderId="1" xfId="0" applyNumberFormat="1" applyFont="1" applyBorder="1" applyAlignment="1">
      <alignment horizontal="center" vertical="center"/>
    </xf>
    <xf numFmtId="169" fontId="136" fillId="0" borderId="42" xfId="0" applyNumberFormat="1" applyFont="1" applyBorder="1" applyAlignment="1">
      <alignment horizontal="center" vertical="center"/>
    </xf>
    <xf numFmtId="169" fontId="136" fillId="0" borderId="5" xfId="0" applyNumberFormat="1" applyFont="1" applyBorder="1" applyAlignment="1">
      <alignment horizontal="center" vertical="center"/>
    </xf>
    <xf numFmtId="0" fontId="123" fillId="9" borderId="42" xfId="0" applyFont="1" applyFill="1" applyBorder="1" applyAlignment="1">
      <alignment horizontal="center" vertical="center"/>
    </xf>
    <xf numFmtId="3" fontId="123" fillId="9" borderId="42" xfId="0" applyNumberFormat="1" applyFont="1" applyFill="1" applyBorder="1" applyAlignment="1">
      <alignment horizontal="center" vertical="center"/>
    </xf>
    <xf numFmtId="3" fontId="123" fillId="9" borderId="5" xfId="0" applyNumberFormat="1" applyFont="1" applyFill="1" applyBorder="1" applyAlignment="1">
      <alignment horizontal="center" vertical="center"/>
    </xf>
    <xf numFmtId="3" fontId="0" fillId="0" borderId="23" xfId="0" applyNumberFormat="1" applyBorder="1" applyAlignment="1">
      <alignment horizontal="center" vertical="top"/>
    </xf>
    <xf numFmtId="169" fontId="129" fillId="0" borderId="1" xfId="0" applyNumberFormat="1" applyFont="1" applyBorder="1" applyAlignment="1">
      <alignment horizontal="center" vertical="center"/>
    </xf>
    <xf numFmtId="3" fontId="135" fillId="9" borderId="30" xfId="0" quotePrefix="1" applyNumberFormat="1" applyFont="1" applyFill="1" applyBorder="1" applyAlignment="1">
      <alignment horizontal="center" vertical="center"/>
    </xf>
    <xf numFmtId="3" fontId="135" fillId="9" borderId="23" xfId="0" quotePrefix="1" applyNumberFormat="1" applyFont="1" applyFill="1" applyBorder="1" applyAlignment="1">
      <alignment horizontal="center" vertical="center"/>
    </xf>
    <xf numFmtId="3" fontId="135" fillId="9" borderId="24" xfId="0" quotePrefix="1" applyNumberFormat="1" applyFont="1" applyFill="1" applyBorder="1" applyAlignment="1">
      <alignment horizontal="center" vertical="center"/>
    </xf>
    <xf numFmtId="3" fontId="135" fillId="9" borderId="31" xfId="0" quotePrefix="1" applyNumberFormat="1" applyFont="1" applyFill="1" applyBorder="1" applyAlignment="1">
      <alignment horizontal="center" vertical="center"/>
    </xf>
    <xf numFmtId="3" fontId="135" fillId="9" borderId="0" xfId="0" quotePrefix="1" applyNumberFormat="1" applyFont="1" applyFill="1" applyAlignment="1">
      <alignment horizontal="center" vertical="center"/>
    </xf>
    <xf numFmtId="3" fontId="135" fillId="9" borderId="26" xfId="0" quotePrefix="1" applyNumberFormat="1" applyFont="1" applyFill="1" applyBorder="1" applyAlignment="1">
      <alignment horizontal="center" vertical="center"/>
    </xf>
    <xf numFmtId="3" fontId="135" fillId="9" borderId="32" xfId="0" quotePrefix="1" applyNumberFormat="1" applyFont="1" applyFill="1" applyBorder="1" applyAlignment="1">
      <alignment horizontal="center" vertical="center"/>
    </xf>
    <xf numFmtId="3" fontId="135" fillId="9" borderId="28" xfId="0" quotePrefix="1" applyNumberFormat="1" applyFont="1" applyFill="1" applyBorder="1" applyAlignment="1">
      <alignment horizontal="center" vertical="center"/>
    </xf>
    <xf numFmtId="3" fontId="135" fillId="9" borderId="29" xfId="0" quotePrefix="1" applyNumberFormat="1" applyFont="1" applyFill="1" applyBorder="1" applyAlignment="1">
      <alignment horizontal="center" vertical="center"/>
    </xf>
    <xf numFmtId="169" fontId="136" fillId="0" borderId="30" xfId="0" applyNumberFormat="1" applyFont="1" applyBorder="1" applyAlignment="1">
      <alignment horizontal="center" vertical="center"/>
    </xf>
    <xf numFmtId="169" fontId="136" fillId="0" borderId="23" xfId="0" applyNumberFormat="1" applyFont="1" applyBorder="1" applyAlignment="1">
      <alignment horizontal="center" vertical="center"/>
    </xf>
    <xf numFmtId="169" fontId="136" fillId="0" borderId="24" xfId="0" applyNumberFormat="1" applyFont="1" applyBorder="1" applyAlignment="1">
      <alignment horizontal="center" vertical="center"/>
    </xf>
    <xf numFmtId="169" fontId="136" fillId="0" borderId="31" xfId="0" applyNumberFormat="1" applyFont="1" applyBorder="1" applyAlignment="1">
      <alignment horizontal="center" vertical="center"/>
    </xf>
    <xf numFmtId="169" fontId="136" fillId="0" borderId="0" xfId="0" applyNumberFormat="1" applyFont="1" applyAlignment="1">
      <alignment horizontal="center" vertical="center"/>
    </xf>
    <xf numFmtId="169" fontId="136" fillId="0" borderId="26" xfId="0" applyNumberFormat="1" applyFont="1" applyBorder="1" applyAlignment="1">
      <alignment horizontal="center" vertical="center"/>
    </xf>
    <xf numFmtId="169" fontId="136" fillId="0" borderId="32" xfId="0" applyNumberFormat="1" applyFont="1" applyBorder="1" applyAlignment="1">
      <alignment horizontal="center" vertical="center"/>
    </xf>
    <xf numFmtId="169" fontId="136" fillId="0" borderId="28" xfId="0" applyNumberFormat="1" applyFont="1" applyBorder="1" applyAlignment="1">
      <alignment horizontal="center" vertical="center"/>
    </xf>
    <xf numFmtId="169" fontId="136" fillId="0" borderId="29" xfId="0" applyNumberFormat="1" applyFont="1" applyBorder="1" applyAlignment="1">
      <alignment horizontal="center" vertical="center"/>
    </xf>
    <xf numFmtId="169" fontId="136" fillId="0" borderId="1" xfId="0" applyNumberFormat="1" applyFont="1" applyBorder="1" applyAlignment="1">
      <alignment horizontal="center" vertical="center"/>
    </xf>
    <xf numFmtId="3" fontId="0" fillId="9" borderId="0" xfId="0" applyNumberFormat="1" applyFill="1" applyAlignment="1">
      <alignment horizontal="center" vertical="top"/>
    </xf>
    <xf numFmtId="1" fontId="137" fillId="3" borderId="30" xfId="0" applyNumberFormat="1" applyFont="1" applyFill="1" applyBorder="1" applyAlignment="1">
      <alignment horizontal="center" vertical="center"/>
    </xf>
    <xf numFmtId="1" fontId="137" fillId="3" borderId="23" xfId="0" applyNumberFormat="1" applyFont="1" applyFill="1" applyBorder="1" applyAlignment="1">
      <alignment horizontal="center" vertical="center"/>
    </xf>
    <xf numFmtId="1" fontId="137" fillId="3" borderId="24" xfId="0" applyNumberFormat="1" applyFont="1" applyFill="1" applyBorder="1" applyAlignment="1">
      <alignment horizontal="center" vertical="center"/>
    </xf>
    <xf numFmtId="1" fontId="137" fillId="3" borderId="32" xfId="0" applyNumberFormat="1" applyFont="1" applyFill="1" applyBorder="1" applyAlignment="1">
      <alignment horizontal="center" vertical="center"/>
    </xf>
    <xf numFmtId="1" fontId="137" fillId="3" borderId="28" xfId="0" applyNumberFormat="1" applyFont="1" applyFill="1" applyBorder="1" applyAlignment="1">
      <alignment horizontal="center" vertical="center"/>
    </xf>
    <xf numFmtId="1" fontId="137" fillId="3" borderId="29" xfId="0" applyNumberFormat="1" applyFont="1" applyFill="1" applyBorder="1" applyAlignment="1">
      <alignment horizontal="center" vertical="center"/>
    </xf>
    <xf numFmtId="1" fontId="137" fillId="9" borderId="1" xfId="0" applyNumberFormat="1" applyFont="1" applyFill="1" applyBorder="1" applyAlignment="1">
      <alignment horizontal="center" vertical="center"/>
    </xf>
    <xf numFmtId="3" fontId="123" fillId="9" borderId="30" xfId="0" applyNumberFormat="1" applyFont="1" applyFill="1" applyBorder="1" applyAlignment="1">
      <alignment horizontal="center" vertical="center"/>
    </xf>
    <xf numFmtId="3" fontId="123" fillId="9" borderId="23" xfId="0" applyNumberFormat="1" applyFont="1" applyFill="1" applyBorder="1" applyAlignment="1">
      <alignment horizontal="center" vertical="center"/>
    </xf>
    <xf numFmtId="3" fontId="123" fillId="9" borderId="24" xfId="0" applyNumberFormat="1" applyFont="1" applyFill="1" applyBorder="1" applyAlignment="1">
      <alignment horizontal="center" vertical="center"/>
    </xf>
    <xf numFmtId="3" fontId="123" fillId="9" borderId="32" xfId="0" applyNumberFormat="1" applyFont="1" applyFill="1" applyBorder="1" applyAlignment="1">
      <alignment horizontal="center" vertical="center"/>
    </xf>
    <xf numFmtId="3" fontId="123" fillId="9" borderId="28" xfId="0" applyNumberFormat="1" applyFont="1" applyFill="1" applyBorder="1" applyAlignment="1">
      <alignment horizontal="center" vertical="center"/>
    </xf>
    <xf numFmtId="3" fontId="123" fillId="9" borderId="29" xfId="0" applyNumberFormat="1" applyFont="1" applyFill="1" applyBorder="1" applyAlignment="1">
      <alignment horizontal="center" vertical="center"/>
    </xf>
    <xf numFmtId="3" fontId="0" fillId="12" borderId="3" xfId="0" applyNumberFormat="1" applyFill="1" applyBorder="1" applyAlignment="1">
      <alignment horizontal="center" vertical="top"/>
    </xf>
    <xf numFmtId="3" fontId="61" fillId="15" borderId="2" xfId="0" applyNumberFormat="1" applyFont="1" applyFill="1" applyBorder="1" applyAlignment="1">
      <alignment horizontal="center" vertical="center"/>
    </xf>
    <xf numFmtId="3" fontId="61" fillId="15" borderId="3" xfId="0" applyNumberFormat="1" applyFont="1" applyFill="1" applyBorder="1" applyAlignment="1">
      <alignment horizontal="center" vertical="center"/>
    </xf>
    <xf numFmtId="3" fontId="61" fillId="15" borderId="4" xfId="0" applyNumberFormat="1" applyFont="1" applyFill="1" applyBorder="1" applyAlignment="1">
      <alignment horizontal="center" vertical="center"/>
    </xf>
    <xf numFmtId="3" fontId="109" fillId="9" borderId="5" xfId="0" applyNumberFormat="1" applyFont="1" applyFill="1" applyBorder="1" applyAlignment="1">
      <alignment horizontal="center" vertical="top"/>
    </xf>
    <xf numFmtId="3" fontId="109" fillId="9" borderId="30" xfId="0" applyNumberFormat="1" applyFont="1" applyFill="1" applyBorder="1" applyAlignment="1">
      <alignment horizontal="center" vertical="top"/>
    </xf>
    <xf numFmtId="3" fontId="109" fillId="9" borderId="23" xfId="0" applyNumberFormat="1" applyFont="1" applyFill="1" applyBorder="1" applyAlignment="1">
      <alignment horizontal="center" vertical="top"/>
    </xf>
    <xf numFmtId="3" fontId="109" fillId="9" borderId="2" xfId="0" applyNumberFormat="1" applyFont="1" applyFill="1" applyBorder="1" applyAlignment="1">
      <alignment horizontal="center" vertical="top"/>
    </xf>
    <xf numFmtId="3" fontId="109" fillId="9" borderId="3" xfId="0" applyNumberFormat="1" applyFont="1" applyFill="1" applyBorder="1" applyAlignment="1">
      <alignment horizontal="center" vertical="top"/>
    </xf>
    <xf numFmtId="3" fontId="109" fillId="9" borderId="4" xfId="0" applyNumberFormat="1" applyFont="1" applyFill="1" applyBorder="1" applyAlignment="1">
      <alignment horizontal="center" vertical="top"/>
    </xf>
    <xf numFmtId="3" fontId="109" fillId="9" borderId="32" xfId="0" applyNumberFormat="1" applyFont="1" applyFill="1" applyBorder="1" applyAlignment="1">
      <alignment horizontal="center" vertical="top"/>
    </xf>
    <xf numFmtId="3" fontId="109" fillId="9" borderId="28" xfId="0" applyNumberFormat="1" applyFont="1" applyFill="1" applyBorder="1" applyAlignment="1">
      <alignment horizontal="center" vertical="top"/>
    </xf>
    <xf numFmtId="1" fontId="109" fillId="7" borderId="30" xfId="0" applyNumberFormat="1" applyFont="1" applyFill="1" applyBorder="1" applyAlignment="1">
      <alignment horizontal="center" vertical="top"/>
    </xf>
    <xf numFmtId="1" fontId="109" fillId="7" borderId="23" xfId="0" applyNumberFormat="1" applyFont="1" applyFill="1" applyBorder="1" applyAlignment="1">
      <alignment horizontal="center" vertical="top"/>
    </xf>
    <xf numFmtId="1" fontId="109" fillId="7" borderId="32" xfId="0" applyNumberFormat="1" applyFont="1" applyFill="1" applyBorder="1" applyAlignment="1">
      <alignment horizontal="center" vertical="top"/>
    </xf>
    <xf numFmtId="1" fontId="109" fillId="7" borderId="28" xfId="0" applyNumberFormat="1" applyFont="1" applyFill="1" applyBorder="1" applyAlignment="1">
      <alignment horizontal="center" vertical="top"/>
    </xf>
    <xf numFmtId="3" fontId="133" fillId="7" borderId="30" xfId="0" applyNumberFormat="1" applyFont="1" applyFill="1" applyBorder="1" applyAlignment="1">
      <alignment horizontal="center" vertical="center"/>
    </xf>
    <xf numFmtId="3" fontId="133" fillId="7" borderId="23" xfId="0" applyNumberFormat="1" applyFont="1" applyFill="1" applyBorder="1" applyAlignment="1">
      <alignment horizontal="center" vertical="center"/>
    </xf>
    <xf numFmtId="3" fontId="133" fillId="7" borderId="24" xfId="0" applyNumberFormat="1" applyFont="1" applyFill="1" applyBorder="1" applyAlignment="1">
      <alignment horizontal="center" vertical="center"/>
    </xf>
    <xf numFmtId="3" fontId="133" fillId="7" borderId="32" xfId="0" applyNumberFormat="1" applyFont="1" applyFill="1" applyBorder="1" applyAlignment="1">
      <alignment horizontal="center" vertical="center"/>
    </xf>
    <xf numFmtId="3" fontId="133" fillId="7" borderId="28" xfId="0" applyNumberFormat="1" applyFont="1" applyFill="1" applyBorder="1" applyAlignment="1">
      <alignment horizontal="center" vertical="center"/>
    </xf>
    <xf numFmtId="3" fontId="133" fillId="7" borderId="29" xfId="0" applyNumberFormat="1" applyFont="1" applyFill="1" applyBorder="1" applyAlignment="1">
      <alignment horizontal="center" vertical="center"/>
    </xf>
    <xf numFmtId="1" fontId="109" fillId="7" borderId="24" xfId="0" applyNumberFormat="1" applyFont="1" applyFill="1" applyBorder="1" applyAlignment="1">
      <alignment horizontal="center" vertical="top"/>
    </xf>
    <xf numFmtId="1" fontId="109" fillId="7" borderId="29" xfId="0" applyNumberFormat="1" applyFont="1" applyFill="1" applyBorder="1" applyAlignment="1">
      <alignment horizontal="center" vertical="top"/>
    </xf>
    <xf numFmtId="169" fontId="133" fillId="7" borderId="30" xfId="0" applyNumberFormat="1" applyFont="1" applyFill="1" applyBorder="1" applyAlignment="1">
      <alignment horizontal="center" vertical="center"/>
    </xf>
    <xf numFmtId="169" fontId="133" fillId="7" borderId="23" xfId="0" applyNumberFormat="1" applyFont="1" applyFill="1" applyBorder="1" applyAlignment="1">
      <alignment horizontal="center" vertical="center"/>
    </xf>
    <xf numFmtId="169" fontId="133" fillId="7" borderId="24" xfId="0" applyNumberFormat="1" applyFont="1" applyFill="1" applyBorder="1" applyAlignment="1">
      <alignment horizontal="center" vertical="center"/>
    </xf>
    <xf numFmtId="169" fontId="133" fillId="7" borderId="32" xfId="0" applyNumberFormat="1" applyFont="1" applyFill="1" applyBorder="1" applyAlignment="1">
      <alignment horizontal="center" vertical="center"/>
    </xf>
    <xf numFmtId="169" fontId="133" fillId="7" borderId="28" xfId="0" applyNumberFormat="1" applyFont="1" applyFill="1" applyBorder="1" applyAlignment="1">
      <alignment horizontal="center" vertical="center"/>
    </xf>
    <xf numFmtId="169" fontId="133" fillId="7" borderId="29" xfId="0" applyNumberFormat="1" applyFont="1" applyFill="1" applyBorder="1" applyAlignment="1">
      <alignment horizontal="center" vertical="center"/>
    </xf>
    <xf numFmtId="164" fontId="134" fillId="7" borderId="1" xfId="0" applyNumberFormat="1" applyFont="1" applyFill="1" applyBorder="1" applyAlignment="1">
      <alignment horizontal="center" vertical="center"/>
    </xf>
    <xf numFmtId="164" fontId="134" fillId="7" borderId="30" xfId="0" applyNumberFormat="1" applyFont="1" applyFill="1" applyBorder="1" applyAlignment="1">
      <alignment horizontal="center" vertical="center"/>
    </xf>
    <xf numFmtId="164" fontId="134" fillId="7" borderId="23" xfId="0" applyNumberFormat="1" applyFont="1" applyFill="1" applyBorder="1" applyAlignment="1">
      <alignment horizontal="center" vertical="center"/>
    </xf>
    <xf numFmtId="164" fontId="134" fillId="7" borderId="24" xfId="0" applyNumberFormat="1" applyFont="1" applyFill="1" applyBorder="1" applyAlignment="1">
      <alignment horizontal="center" vertical="center"/>
    </xf>
    <xf numFmtId="164" fontId="134" fillId="7" borderId="32" xfId="0" applyNumberFormat="1" applyFont="1" applyFill="1" applyBorder="1" applyAlignment="1">
      <alignment horizontal="center" vertical="center"/>
    </xf>
    <xf numFmtId="164" fontId="134" fillId="7" borderId="28" xfId="0" applyNumberFormat="1" applyFont="1" applyFill="1" applyBorder="1" applyAlignment="1">
      <alignment horizontal="center" vertical="center"/>
    </xf>
    <xf numFmtId="164" fontId="134" fillId="7" borderId="29" xfId="0" applyNumberFormat="1" applyFont="1" applyFill="1" applyBorder="1" applyAlignment="1">
      <alignment horizontal="center" vertical="center"/>
    </xf>
    <xf numFmtId="1" fontId="109" fillId="7" borderId="30" xfId="0" applyNumberFormat="1" applyFont="1" applyFill="1" applyBorder="1" applyAlignment="1">
      <alignment horizontal="center" vertical="center"/>
    </xf>
    <xf numFmtId="1" fontId="109" fillId="7" borderId="23" xfId="0" applyNumberFormat="1" applyFont="1" applyFill="1" applyBorder="1" applyAlignment="1">
      <alignment horizontal="center" vertical="center"/>
    </xf>
    <xf numFmtId="1" fontId="109" fillId="7" borderId="24" xfId="0" applyNumberFormat="1" applyFont="1" applyFill="1" applyBorder="1" applyAlignment="1">
      <alignment horizontal="center" vertical="center"/>
    </xf>
    <xf numFmtId="1" fontId="109" fillId="7" borderId="32" xfId="0" applyNumberFormat="1" applyFont="1" applyFill="1" applyBorder="1" applyAlignment="1">
      <alignment horizontal="center" vertical="center"/>
    </xf>
    <xf numFmtId="1" fontId="109" fillId="7" borderId="28" xfId="0" applyNumberFormat="1" applyFont="1" applyFill="1" applyBorder="1" applyAlignment="1">
      <alignment horizontal="center" vertical="center"/>
    </xf>
    <xf numFmtId="1" fontId="109" fillId="7" borderId="29" xfId="0" applyNumberFormat="1" applyFont="1" applyFill="1" applyBorder="1" applyAlignment="1">
      <alignment horizontal="center" vertical="center"/>
    </xf>
    <xf numFmtId="169" fontId="132" fillId="7" borderId="30" xfId="0" applyNumberFormat="1" applyFont="1" applyFill="1" applyBorder="1" applyAlignment="1">
      <alignment horizontal="center" vertical="center"/>
    </xf>
    <xf numFmtId="169" fontId="132" fillId="7" borderId="23" xfId="0" applyNumberFormat="1" applyFont="1" applyFill="1" applyBorder="1" applyAlignment="1">
      <alignment horizontal="center" vertical="center"/>
    </xf>
    <xf numFmtId="169" fontId="132" fillId="7" borderId="24" xfId="0" applyNumberFormat="1" applyFont="1" applyFill="1" applyBorder="1" applyAlignment="1">
      <alignment horizontal="center" vertical="center"/>
    </xf>
    <xf numFmtId="169" fontId="132" fillId="7" borderId="32" xfId="0" applyNumberFormat="1" applyFont="1" applyFill="1" applyBorder="1" applyAlignment="1">
      <alignment horizontal="center" vertical="center"/>
    </xf>
    <xf numFmtId="169" fontId="132" fillId="7" borderId="28" xfId="0" applyNumberFormat="1" applyFont="1" applyFill="1" applyBorder="1" applyAlignment="1">
      <alignment horizontal="center" vertical="center"/>
    </xf>
    <xf numFmtId="169" fontId="132" fillId="7" borderId="29" xfId="0" applyNumberFormat="1" applyFont="1" applyFill="1" applyBorder="1" applyAlignment="1">
      <alignment horizontal="center" vertical="center"/>
    </xf>
    <xf numFmtId="1" fontId="130" fillId="0" borderId="5" xfId="0" applyNumberFormat="1" applyFont="1" applyBorder="1" applyAlignment="1">
      <alignment horizontal="center" vertical="center"/>
    </xf>
    <xf numFmtId="1" fontId="130" fillId="0" borderId="1" xfId="0" applyNumberFormat="1" applyFont="1" applyBorder="1" applyAlignment="1">
      <alignment horizontal="center" vertical="center"/>
    </xf>
    <xf numFmtId="3" fontId="130" fillId="0" borderId="5" xfId="0" applyNumberFormat="1" applyFont="1" applyBorder="1" applyAlignment="1">
      <alignment horizontal="center" vertical="center"/>
    </xf>
    <xf numFmtId="3" fontId="130" fillId="0" borderId="1" xfId="0" applyNumberFormat="1" applyFont="1" applyBorder="1" applyAlignment="1">
      <alignment horizontal="center" vertical="center"/>
    </xf>
    <xf numFmtId="169" fontId="130" fillId="0" borderId="2" xfId="0" applyNumberFormat="1" applyFont="1" applyBorder="1" applyAlignment="1">
      <alignment horizontal="center" vertical="center"/>
    </xf>
    <xf numFmtId="169" fontId="130" fillId="0" borderId="3" xfId="0" applyNumberFormat="1" applyFont="1" applyBorder="1" applyAlignment="1">
      <alignment horizontal="center" vertical="center"/>
    </xf>
    <xf numFmtId="169" fontId="130" fillId="0" borderId="4" xfId="0" applyNumberFormat="1" applyFont="1" applyBorder="1" applyAlignment="1">
      <alignment horizontal="center" vertical="center"/>
    </xf>
    <xf numFmtId="1" fontId="130" fillId="0" borderId="2" xfId="0" applyNumberFormat="1" applyFont="1" applyBorder="1" applyAlignment="1">
      <alignment horizontal="center" vertical="center"/>
    </xf>
    <xf numFmtId="1" fontId="130" fillId="0" borderId="3" xfId="0" applyNumberFormat="1" applyFont="1" applyBorder="1" applyAlignment="1">
      <alignment horizontal="center" vertical="center"/>
    </xf>
    <xf numFmtId="1" fontId="130" fillId="0" borderId="4" xfId="0" applyNumberFormat="1" applyFont="1" applyBorder="1" applyAlignment="1">
      <alignment horizontal="center" vertical="center"/>
    </xf>
    <xf numFmtId="169" fontId="130" fillId="0" borderId="5" xfId="0" applyNumberFormat="1" applyFont="1" applyBorder="1" applyAlignment="1">
      <alignment horizontal="center" vertical="center"/>
    </xf>
    <xf numFmtId="169" fontId="130" fillId="0" borderId="1" xfId="0" applyNumberFormat="1" applyFont="1" applyBorder="1" applyAlignment="1">
      <alignment horizontal="center" vertical="center"/>
    </xf>
    <xf numFmtId="37" fontId="130" fillId="0" borderId="5" xfId="0" applyNumberFormat="1" applyFont="1" applyBorder="1" applyAlignment="1">
      <alignment horizontal="center" vertical="center"/>
    </xf>
    <xf numFmtId="37" fontId="130" fillId="0" borderId="1" xfId="0" applyNumberFormat="1" applyFont="1" applyBorder="1" applyAlignment="1">
      <alignment horizontal="center" vertical="center"/>
    </xf>
    <xf numFmtId="3" fontId="109" fillId="15" borderId="1" xfId="0" applyNumberFormat="1" applyFont="1" applyFill="1" applyBorder="1" applyAlignment="1">
      <alignment horizontal="center" vertical="top"/>
    </xf>
    <xf numFmtId="169" fontId="131" fillId="0" borderId="30" xfId="0" applyNumberFormat="1" applyFont="1" applyBorder="1" applyAlignment="1">
      <alignment horizontal="center" vertical="center"/>
    </xf>
    <xf numFmtId="169" fontId="131" fillId="0" borderId="23" xfId="0" applyNumberFormat="1" applyFont="1" applyBorder="1" applyAlignment="1">
      <alignment horizontal="center" vertical="center"/>
    </xf>
    <xf numFmtId="169" fontId="131" fillId="0" borderId="24" xfId="0" applyNumberFormat="1" applyFont="1" applyBorder="1" applyAlignment="1">
      <alignment horizontal="center" vertical="center"/>
    </xf>
    <xf numFmtId="169" fontId="131" fillId="0" borderId="31" xfId="0" applyNumberFormat="1" applyFont="1" applyBorder="1" applyAlignment="1">
      <alignment horizontal="center" vertical="center"/>
    </xf>
    <xf numFmtId="169" fontId="131" fillId="0" borderId="0" xfId="0" applyNumberFormat="1" applyFont="1" applyAlignment="1">
      <alignment horizontal="center" vertical="center"/>
    </xf>
    <xf numFmtId="169" fontId="131" fillId="0" borderId="26" xfId="0" applyNumberFormat="1" applyFont="1" applyBorder="1" applyAlignment="1">
      <alignment horizontal="center" vertical="center"/>
    </xf>
    <xf numFmtId="169" fontId="131" fillId="0" borderId="32" xfId="0" applyNumberFormat="1" applyFont="1" applyBorder="1" applyAlignment="1">
      <alignment horizontal="center" vertical="center"/>
    </xf>
    <xf numFmtId="169" fontId="131" fillId="0" borderId="28" xfId="0" applyNumberFormat="1" applyFont="1" applyBorder="1" applyAlignment="1">
      <alignment horizontal="center" vertical="center"/>
    </xf>
    <xf numFmtId="169" fontId="131" fillId="0" borderId="29" xfId="0" applyNumberFormat="1" applyFont="1" applyBorder="1" applyAlignment="1">
      <alignment horizontal="center" vertical="center"/>
    </xf>
    <xf numFmtId="3" fontId="109" fillId="9" borderId="1" xfId="0" applyNumberFormat="1" applyFont="1" applyFill="1" applyBorder="1" applyAlignment="1">
      <alignment horizontal="center" vertical="top"/>
    </xf>
    <xf numFmtId="3" fontId="81" fillId="3" borderId="1" xfId="0" applyNumberFormat="1" applyFont="1" applyFill="1" applyBorder="1" applyAlignment="1">
      <alignment horizontal="center" vertical="center"/>
    </xf>
    <xf numFmtId="3" fontId="129" fillId="0" borderId="1" xfId="0" applyNumberFormat="1" applyFont="1" applyBorder="1" applyAlignment="1">
      <alignment horizontal="center" vertical="center"/>
    </xf>
    <xf numFmtId="3" fontId="127" fillId="11" borderId="16" xfId="0" applyNumberFormat="1" applyFont="1" applyFill="1" applyBorder="1" applyAlignment="1">
      <alignment horizontal="center" vertical="center"/>
    </xf>
    <xf numFmtId="3" fontId="127" fillId="11" borderId="17" xfId="0" applyNumberFormat="1" applyFont="1" applyFill="1" applyBorder="1" applyAlignment="1">
      <alignment horizontal="center" vertical="center"/>
    </xf>
    <xf numFmtId="3" fontId="127" fillId="11" borderId="18" xfId="0" applyNumberFormat="1" applyFont="1" applyFill="1" applyBorder="1" applyAlignment="1">
      <alignment horizontal="center" vertical="center"/>
    </xf>
    <xf numFmtId="3" fontId="61" fillId="3" borderId="1" xfId="0" applyNumberFormat="1" applyFont="1" applyFill="1" applyBorder="1" applyAlignment="1">
      <alignment horizontal="center" vertical="center"/>
    </xf>
    <xf numFmtId="1" fontId="200" fillId="0" borderId="1" xfId="0" applyNumberFormat="1" applyFont="1" applyBorder="1" applyAlignment="1">
      <alignment horizontal="center" vertical="center"/>
    </xf>
    <xf numFmtId="3" fontId="21" fillId="9" borderId="2" xfId="0" applyNumberFormat="1" applyFont="1" applyFill="1" applyBorder="1" applyAlignment="1">
      <alignment horizontal="center" vertical="center"/>
    </xf>
    <xf numFmtId="3" fontId="21" fillId="9" borderId="3" xfId="0" applyNumberFormat="1" applyFont="1" applyFill="1" applyBorder="1" applyAlignment="1">
      <alignment horizontal="center" vertical="center"/>
    </xf>
    <xf numFmtId="3" fontId="21" fillId="9" borderId="4" xfId="0" applyNumberFormat="1" applyFont="1" applyFill="1" applyBorder="1" applyAlignment="1">
      <alignment horizontal="center" vertical="center"/>
    </xf>
    <xf numFmtId="3" fontId="54" fillId="0" borderId="2" xfId="0" applyNumberFormat="1" applyFont="1" applyBorder="1" applyAlignment="1">
      <alignment horizontal="center" vertical="center"/>
    </xf>
    <xf numFmtId="3" fontId="54" fillId="0" borderId="3" xfId="0" applyNumberFormat="1" applyFont="1" applyBorder="1" applyAlignment="1">
      <alignment horizontal="center" vertical="center"/>
    </xf>
    <xf numFmtId="3" fontId="54" fillId="0" borderId="4" xfId="0" applyNumberFormat="1" applyFont="1" applyBorder="1" applyAlignment="1">
      <alignment horizontal="center" vertical="center"/>
    </xf>
    <xf numFmtId="0" fontId="32" fillId="0" borderId="2" xfId="0" applyFont="1" applyBorder="1" applyAlignment="1" applyProtection="1">
      <alignment horizontal="center" vertical="center" readingOrder="2"/>
      <protection locked="0"/>
    </xf>
    <xf numFmtId="0" fontId="32" fillId="0" borderId="3" xfId="0" applyFont="1" applyBorder="1" applyAlignment="1" applyProtection="1">
      <alignment horizontal="center" vertical="center" readingOrder="2"/>
      <protection locked="0"/>
    </xf>
    <xf numFmtId="0" fontId="32" fillId="0" borderId="4" xfId="0" applyFont="1" applyBorder="1" applyAlignment="1" applyProtection="1">
      <alignment horizontal="center" vertical="center" readingOrder="2"/>
      <protection locked="0"/>
    </xf>
    <xf numFmtId="0" fontId="1" fillId="0" borderId="1" xfId="0" applyFont="1" applyBorder="1" applyAlignment="1">
      <alignment horizontal="center" vertical="center" readingOrder="2"/>
    </xf>
    <xf numFmtId="0" fontId="37" fillId="5" borderId="2" xfId="0" applyFont="1" applyFill="1" applyBorder="1" applyAlignment="1">
      <alignment horizontal="center" vertical="center" wrapText="1"/>
    </xf>
    <xf numFmtId="0" fontId="140" fillId="9" borderId="0" xfId="0" applyFont="1" applyFill="1" applyAlignment="1">
      <alignment horizontal="right" vertical="center"/>
    </xf>
    <xf numFmtId="0" fontId="139" fillId="0" borderId="0" xfId="0" applyFont="1" applyAlignment="1">
      <alignment horizontal="center" vertical="center"/>
    </xf>
    <xf numFmtId="0" fontId="139" fillId="0" borderId="0" xfId="0" applyFont="1" applyAlignment="1">
      <alignment horizontal="center"/>
    </xf>
    <xf numFmtId="0" fontId="144" fillId="7" borderId="0" xfId="0" applyFont="1" applyFill="1" applyAlignment="1">
      <alignment horizontal="right" vertical="center"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142" fillId="0" borderId="31" xfId="0" applyFont="1" applyBorder="1" applyAlignment="1">
      <alignment horizontal="center" vertical="center"/>
    </xf>
    <xf numFmtId="0" fontId="142" fillId="0" borderId="0" xfId="0" applyFont="1" applyAlignment="1">
      <alignment horizontal="center" vertical="center"/>
    </xf>
    <xf numFmtId="0" fontId="142" fillId="0" borderId="26" xfId="0" applyFont="1" applyBorder="1" applyAlignment="1">
      <alignment horizontal="center" vertical="center"/>
    </xf>
    <xf numFmtId="0" fontId="145" fillId="0" borderId="115" xfId="0" applyFont="1" applyBorder="1" applyAlignment="1">
      <alignment horizontal="left" vertical="center"/>
    </xf>
    <xf numFmtId="0" fontId="145" fillId="0" borderId="0" xfId="0" applyFont="1" applyAlignment="1">
      <alignment horizontal="center" vertical="center"/>
    </xf>
    <xf numFmtId="2" fontId="146" fillId="0" borderId="114" xfId="0" applyNumberFormat="1" applyFont="1" applyBorder="1" applyAlignment="1">
      <alignment horizontal="left" vertical="center"/>
    </xf>
    <xf numFmtId="2" fontId="146" fillId="0" borderId="115" xfId="0" applyNumberFormat="1" applyFont="1" applyBorder="1" applyAlignment="1">
      <alignment horizontal="left" vertical="center"/>
    </xf>
    <xf numFmtId="0" fontId="145" fillId="0" borderId="146" xfId="0" applyFont="1" applyBorder="1" applyAlignment="1">
      <alignment horizontal="right" vertical="center"/>
    </xf>
    <xf numFmtId="0" fontId="145" fillId="0" borderId="126" xfId="0" applyFont="1" applyBorder="1" applyAlignment="1">
      <alignment horizontal="right" vertical="center" readingOrder="2"/>
    </xf>
    <xf numFmtId="0" fontId="145" fillId="0" borderId="127" xfId="0" applyFont="1" applyBorder="1" applyAlignment="1">
      <alignment horizontal="right" vertical="center" readingOrder="2"/>
    </xf>
    <xf numFmtId="0" fontId="145" fillId="0" borderId="127" xfId="0" applyFont="1" applyBorder="1" applyAlignment="1">
      <alignment horizontal="left" vertical="center" readingOrder="1"/>
    </xf>
    <xf numFmtId="0" fontId="145" fillId="0" borderId="131" xfId="0" applyFont="1" applyBorder="1" applyAlignment="1">
      <alignment horizontal="center" vertical="center"/>
    </xf>
    <xf numFmtId="0" fontId="145" fillId="0" borderId="130" xfId="0" applyFont="1" applyBorder="1" applyAlignment="1">
      <alignment horizontal="center" vertical="center"/>
    </xf>
    <xf numFmtId="3" fontId="145" fillId="0" borderId="127" xfId="0" applyNumberFormat="1" applyFont="1" applyBorder="1" applyAlignment="1">
      <alignment horizontal="center" vertical="center"/>
    </xf>
    <xf numFmtId="3" fontId="145" fillId="0" borderId="128" xfId="0" applyNumberFormat="1" applyFont="1" applyBorder="1" applyAlignment="1">
      <alignment horizontal="center" vertical="center"/>
    </xf>
    <xf numFmtId="0" fontId="147" fillId="6" borderId="137" xfId="0" applyFont="1" applyFill="1" applyBorder="1" applyAlignment="1">
      <alignment horizontal="center" vertical="center"/>
    </xf>
    <xf numFmtId="0" fontId="147" fillId="6" borderId="138" xfId="0" applyFont="1" applyFill="1" applyBorder="1" applyAlignment="1">
      <alignment horizontal="center" vertical="center"/>
    </xf>
    <xf numFmtId="170" fontId="149" fillId="0" borderId="138" xfId="0" applyNumberFormat="1" applyFont="1" applyBorder="1" applyAlignment="1">
      <alignment horizontal="center" vertical="center"/>
    </xf>
    <xf numFmtId="170" fontId="149" fillId="0" borderId="139" xfId="0" applyNumberFormat="1" applyFont="1" applyBorder="1" applyAlignment="1">
      <alignment horizontal="center" vertical="center"/>
    </xf>
    <xf numFmtId="0" fontId="145" fillId="0" borderId="140" xfId="0" applyFont="1" applyBorder="1" applyAlignment="1">
      <alignment horizontal="right" vertical="center"/>
    </xf>
    <xf numFmtId="0" fontId="145" fillId="0" borderId="141" xfId="0" applyFont="1" applyBorder="1" applyAlignment="1">
      <alignment horizontal="right" vertical="center"/>
    </xf>
    <xf numFmtId="0" fontId="145" fillId="0" borderId="142" xfId="0" applyFont="1" applyBorder="1" applyAlignment="1">
      <alignment horizontal="right" vertical="center"/>
    </xf>
    <xf numFmtId="171" fontId="151" fillId="0" borderId="144" xfId="0" applyNumberFormat="1" applyFont="1" applyBorder="1" applyAlignment="1">
      <alignment horizontal="left" vertical="center" readingOrder="2"/>
    </xf>
    <xf numFmtId="172" fontId="151" fillId="0" borderId="144" xfId="0" applyNumberFormat="1" applyFont="1" applyBorder="1" applyAlignment="1">
      <alignment horizontal="right" vertical="center" readingOrder="2"/>
    </xf>
    <xf numFmtId="170" fontId="148" fillId="0" borderId="138" xfId="0" applyNumberFormat="1" applyFont="1" applyBorder="1" applyAlignment="1">
      <alignment horizontal="center" vertical="center"/>
    </xf>
    <xf numFmtId="170" fontId="148" fillId="0" borderId="139" xfId="0" applyNumberFormat="1" applyFont="1" applyBorder="1" applyAlignment="1">
      <alignment horizontal="center" vertical="center"/>
    </xf>
    <xf numFmtId="0" fontId="140" fillId="6" borderId="123" xfId="0" applyFont="1" applyFill="1" applyBorder="1" applyAlignment="1">
      <alignment horizontal="center" vertical="center"/>
    </xf>
    <xf numFmtId="0" fontId="140" fillId="6" borderId="124" xfId="0" applyFont="1" applyFill="1" applyBorder="1" applyAlignment="1">
      <alignment horizontal="center" vertical="center"/>
    </xf>
    <xf numFmtId="0" fontId="140" fillId="6" borderId="125" xfId="0" applyFont="1" applyFill="1" applyBorder="1" applyAlignment="1">
      <alignment horizontal="center" vertical="center"/>
    </xf>
    <xf numFmtId="0" fontId="140" fillId="6" borderId="126" xfId="0" applyFont="1" applyFill="1" applyBorder="1" applyAlignment="1">
      <alignment horizontal="center" vertical="center"/>
    </xf>
    <xf numFmtId="0" fontId="140" fillId="6" borderId="127" xfId="0" applyFont="1" applyFill="1" applyBorder="1" applyAlignment="1">
      <alignment horizontal="center" vertical="center"/>
    </xf>
    <xf numFmtId="0" fontId="143" fillId="6" borderId="131" xfId="0" applyFont="1" applyFill="1" applyBorder="1" applyAlignment="1">
      <alignment horizontal="center" vertical="center" wrapText="1"/>
    </xf>
    <xf numFmtId="0" fontId="143" fillId="6" borderId="130" xfId="0" applyFont="1" applyFill="1" applyBorder="1" applyAlignment="1">
      <alignment horizontal="center" vertical="center" wrapText="1"/>
    </xf>
    <xf numFmtId="0" fontId="143" fillId="6" borderId="127" xfId="0" applyFont="1" applyFill="1" applyBorder="1" applyAlignment="1">
      <alignment horizontal="center" vertical="center" wrapText="1"/>
    </xf>
    <xf numFmtId="0" fontId="143" fillId="6" borderId="128" xfId="0" applyFont="1" applyFill="1" applyBorder="1" applyAlignment="1">
      <alignment horizontal="center" vertical="center"/>
    </xf>
    <xf numFmtId="0" fontId="145" fillId="0" borderId="129" xfId="0" applyFont="1" applyBorder="1" applyAlignment="1">
      <alignment horizontal="right" vertical="center" readingOrder="2"/>
    </xf>
    <xf numFmtId="0" fontId="145" fillId="0" borderId="130" xfId="0" applyFont="1" applyBorder="1" applyAlignment="1">
      <alignment horizontal="right" vertical="center" readingOrder="2"/>
    </xf>
    <xf numFmtId="0" fontId="145" fillId="0" borderId="131" xfId="0" applyFont="1" applyBorder="1" applyAlignment="1">
      <alignment horizontal="left" vertical="center" readingOrder="1"/>
    </xf>
    <xf numFmtId="0" fontId="145" fillId="0" borderId="132" xfId="0" applyFont="1" applyBorder="1" applyAlignment="1">
      <alignment horizontal="left" vertical="center" readingOrder="1"/>
    </xf>
    <xf numFmtId="0" fontId="145" fillId="0" borderId="130" xfId="0" applyFont="1" applyBorder="1" applyAlignment="1">
      <alignment horizontal="left" vertical="center" readingOrder="1"/>
    </xf>
    <xf numFmtId="3" fontId="145" fillId="0" borderId="131" xfId="0" applyNumberFormat="1" applyFont="1" applyBorder="1" applyAlignment="1">
      <alignment horizontal="center" vertical="center"/>
    </xf>
    <xf numFmtId="3" fontId="145" fillId="0" borderId="133" xfId="0" applyNumberFormat="1" applyFont="1" applyBorder="1" applyAlignment="1">
      <alignment horizontal="center" vertical="center"/>
    </xf>
    <xf numFmtId="0" fontId="145" fillId="0" borderId="134" xfId="0" applyFont="1" applyBorder="1" applyAlignment="1">
      <alignment horizontal="right" vertical="center" readingOrder="2"/>
    </xf>
    <xf numFmtId="0" fontId="145" fillId="0" borderId="135" xfId="0" applyFont="1" applyBorder="1" applyAlignment="1">
      <alignment horizontal="right" vertical="center" readingOrder="2"/>
    </xf>
    <xf numFmtId="0" fontId="145" fillId="0" borderId="135" xfId="0" applyFont="1" applyBorder="1" applyAlignment="1">
      <alignment horizontal="left" vertical="center" readingOrder="1"/>
    </xf>
    <xf numFmtId="3" fontId="145" fillId="0" borderId="135" xfId="0" applyNumberFormat="1" applyFont="1" applyBorder="1" applyAlignment="1">
      <alignment horizontal="center" vertical="center"/>
    </xf>
    <xf numFmtId="3" fontId="145" fillId="0" borderId="136" xfId="0" applyNumberFormat="1" applyFont="1" applyBorder="1" applyAlignment="1">
      <alignment horizontal="center" vertical="center"/>
    </xf>
    <xf numFmtId="0" fontId="145" fillId="0" borderId="121" xfId="0" applyFont="1" applyBorder="1" applyAlignment="1">
      <alignment horizontal="right" vertical="center" readingOrder="2"/>
    </xf>
    <xf numFmtId="0" fontId="146" fillId="0" borderId="121" xfId="0" applyFont="1" applyBorder="1" applyAlignment="1">
      <alignment horizontal="left" vertical="center"/>
    </xf>
    <xf numFmtId="0" fontId="145" fillId="0" borderId="112" xfId="0" applyFont="1" applyBorder="1" applyAlignment="1">
      <alignment horizontal="center" vertical="center" readingOrder="2"/>
    </xf>
    <xf numFmtId="0" fontId="145" fillId="0" borderId="113" xfId="0" applyFont="1" applyBorder="1" applyAlignment="1">
      <alignment horizontal="center" vertical="center" readingOrder="2"/>
    </xf>
    <xf numFmtId="2" fontId="145" fillId="0" borderId="114" xfId="0" applyNumberFormat="1" applyFont="1" applyBorder="1" applyAlignment="1">
      <alignment horizontal="right" vertical="center" readingOrder="2"/>
    </xf>
    <xf numFmtId="0" fontId="145" fillId="0" borderId="115" xfId="0" applyFont="1" applyBorder="1" applyAlignment="1">
      <alignment horizontal="right" vertical="center" readingOrder="2"/>
    </xf>
    <xf numFmtId="0" fontId="145" fillId="0" borderId="113" xfId="0" applyFont="1" applyBorder="1" applyAlignment="1">
      <alignment horizontal="right" vertical="center" readingOrder="2"/>
    </xf>
    <xf numFmtId="0" fontId="145" fillId="0" borderId="118" xfId="0" applyFont="1" applyBorder="1" applyAlignment="1">
      <alignment horizontal="right" vertical="center" readingOrder="2"/>
    </xf>
    <xf numFmtId="0" fontId="146" fillId="0" borderId="118" xfId="0" applyFont="1" applyBorder="1" applyAlignment="1">
      <alignment horizontal="left" vertical="center"/>
    </xf>
    <xf numFmtId="0" fontId="140" fillId="6" borderId="106" xfId="0" applyFont="1" applyFill="1" applyBorder="1" applyAlignment="1">
      <alignment horizontal="center" vertical="center"/>
    </xf>
    <xf numFmtId="0" fontId="140" fillId="6" borderId="107" xfId="0" applyFont="1" applyFill="1" applyBorder="1" applyAlignment="1">
      <alignment horizontal="center" vertical="center"/>
    </xf>
    <xf numFmtId="0" fontId="140" fillId="6" borderId="108" xfId="0" applyFont="1" applyFill="1" applyBorder="1" applyAlignment="1">
      <alignment horizontal="center" vertical="center"/>
    </xf>
    <xf numFmtId="0" fontId="145" fillId="0" borderId="110" xfId="0" applyFont="1" applyBorder="1" applyAlignment="1">
      <alignment horizontal="right" vertical="center" readingOrder="2"/>
    </xf>
    <xf numFmtId="0" fontId="146" fillId="0" borderId="110" xfId="0" applyFont="1" applyBorder="1" applyAlignment="1">
      <alignment horizontal="left" vertical="center"/>
    </xf>
    <xf numFmtId="0" fontId="145" fillId="0" borderId="109" xfId="0" applyFont="1" applyBorder="1" applyAlignment="1">
      <alignment horizontal="right" vertical="center" readingOrder="2"/>
    </xf>
    <xf numFmtId="0" fontId="146" fillId="0" borderId="114" xfId="0" applyFont="1" applyBorder="1" applyAlignment="1">
      <alignment horizontal="left" vertical="center"/>
    </xf>
    <xf numFmtId="0" fontId="146" fillId="0" borderId="115" xfId="0" applyFont="1" applyBorder="1" applyAlignment="1">
      <alignment horizontal="left" vertical="center"/>
    </xf>
    <xf numFmtId="0" fontId="146" fillId="0" borderId="113" xfId="0" applyFont="1" applyBorder="1" applyAlignment="1">
      <alignment horizontal="left" vertical="center"/>
    </xf>
    <xf numFmtId="170" fontId="152" fillId="0" borderId="0" xfId="0" applyNumberFormat="1" applyFont="1" applyAlignment="1">
      <alignment horizontal="center" vertical="center"/>
    </xf>
    <xf numFmtId="170" fontId="152" fillId="0" borderId="1" xfId="0" applyNumberFormat="1" applyFont="1" applyBorder="1" applyAlignment="1">
      <alignment horizontal="center" vertical="center"/>
    </xf>
    <xf numFmtId="170" fontId="152" fillId="0" borderId="14" xfId="0" applyNumberFormat="1" applyFont="1" applyBorder="1" applyAlignment="1">
      <alignment horizontal="center" vertical="center"/>
    </xf>
    <xf numFmtId="173" fontId="152" fillId="0" borderId="1" xfId="0" applyNumberFormat="1" applyFont="1" applyBorder="1" applyAlignment="1">
      <alignment horizontal="center" vertical="center"/>
    </xf>
    <xf numFmtId="173" fontId="152" fillId="0" borderId="14" xfId="0" applyNumberFormat="1" applyFont="1" applyBorder="1" applyAlignment="1">
      <alignment horizontal="center" vertical="center"/>
    </xf>
    <xf numFmtId="170" fontId="152" fillId="0" borderId="9" xfId="0" applyNumberFormat="1" applyFont="1" applyBorder="1" applyAlignment="1">
      <alignment horizontal="center" vertical="center"/>
    </xf>
    <xf numFmtId="170" fontId="152" fillId="0" borderId="10" xfId="0" applyNumberFormat="1" applyFont="1" applyBorder="1" applyAlignment="1">
      <alignment horizontal="center" vertical="center"/>
    </xf>
    <xf numFmtId="171" fontId="151" fillId="0" borderId="37" xfId="0" applyNumberFormat="1" applyFont="1" applyBorder="1" applyAlignment="1">
      <alignment horizontal="left" vertical="center" readingOrder="2"/>
    </xf>
    <xf numFmtId="172" fontId="151" fillId="0" borderId="37" xfId="0" applyNumberFormat="1" applyFont="1" applyBorder="1" applyAlignment="1">
      <alignment horizontal="right" vertical="center" readingOrder="2"/>
    </xf>
    <xf numFmtId="0" fontId="145" fillId="5" borderId="174" xfId="0" applyFont="1" applyFill="1" applyBorder="1" applyAlignment="1">
      <alignment horizontal="center" vertical="center"/>
    </xf>
    <xf numFmtId="0" fontId="145" fillId="0" borderId="49" xfId="0" applyFont="1" applyBorder="1" applyAlignment="1">
      <alignment horizontal="right" vertical="center"/>
    </xf>
    <xf numFmtId="0" fontId="145" fillId="0" borderId="41" xfId="0" applyFont="1" applyBorder="1" applyAlignment="1">
      <alignment horizontal="right" vertical="center"/>
    </xf>
    <xf numFmtId="0" fontId="145" fillId="0" borderId="54" xfId="0" applyFont="1" applyBorder="1" applyAlignment="1">
      <alignment horizontal="right" vertical="center"/>
    </xf>
    <xf numFmtId="0" fontId="145" fillId="0" borderId="156" xfId="0" applyFont="1" applyBorder="1" applyAlignment="1">
      <alignment horizontal="right" vertical="center" readingOrder="2"/>
    </xf>
    <xf numFmtId="0" fontId="145" fillId="0" borderId="157" xfId="0" applyFont="1" applyBorder="1" applyAlignment="1">
      <alignment horizontal="right" vertical="center" readingOrder="2"/>
    </xf>
    <xf numFmtId="0" fontId="145" fillId="0" borderId="157" xfId="0" applyFont="1" applyBorder="1" applyAlignment="1">
      <alignment horizontal="left" vertical="center" readingOrder="1"/>
    </xf>
    <xf numFmtId="0" fontId="145" fillId="0" borderId="157" xfId="0" applyFont="1" applyBorder="1" applyAlignment="1">
      <alignment horizontal="center" vertical="center"/>
    </xf>
    <xf numFmtId="3" fontId="145" fillId="0" borderId="157" xfId="0" applyNumberFormat="1" applyFont="1" applyBorder="1" applyAlignment="1">
      <alignment horizontal="center" vertical="center"/>
    </xf>
    <xf numFmtId="3" fontId="145" fillId="0" borderId="158" xfId="0" applyNumberFormat="1" applyFont="1" applyBorder="1" applyAlignment="1">
      <alignment horizontal="center" vertical="center"/>
    </xf>
    <xf numFmtId="0" fontId="145" fillId="0" borderId="160" xfId="0" applyFont="1" applyBorder="1" applyAlignment="1">
      <alignment horizontal="right" vertical="center" readingOrder="2"/>
    </xf>
    <xf numFmtId="0" fontId="145" fillId="0" borderId="161" xfId="0" applyFont="1" applyBorder="1" applyAlignment="1">
      <alignment horizontal="right" vertical="center" readingOrder="2"/>
    </xf>
    <xf numFmtId="0" fontId="145" fillId="0" borderId="161" xfId="0" applyFont="1" applyBorder="1" applyAlignment="1">
      <alignment horizontal="left" vertical="center" readingOrder="1"/>
    </xf>
    <xf numFmtId="3" fontId="145" fillId="0" borderId="161" xfId="0" applyNumberFormat="1" applyFont="1" applyBorder="1" applyAlignment="1">
      <alignment horizontal="center" vertical="center"/>
    </xf>
    <xf numFmtId="3" fontId="145" fillId="0" borderId="162" xfId="0" applyNumberFormat="1" applyFont="1" applyBorder="1" applyAlignment="1">
      <alignment horizontal="center" vertical="center"/>
    </xf>
    <xf numFmtId="0" fontId="147" fillId="5" borderId="16" xfId="0" applyFont="1" applyFill="1" applyBorder="1" applyAlignment="1">
      <alignment horizontal="center" vertical="center"/>
    </xf>
    <xf numFmtId="0" fontId="147" fillId="5" borderId="17" xfId="0" applyFont="1" applyFill="1" applyBorder="1" applyAlignment="1">
      <alignment horizontal="center" vertical="center"/>
    </xf>
    <xf numFmtId="170" fontId="149" fillId="5" borderId="17" xfId="0" applyNumberFormat="1" applyFont="1" applyFill="1" applyBorder="1" applyAlignment="1">
      <alignment horizontal="center" vertical="center"/>
    </xf>
    <xf numFmtId="170" fontId="149" fillId="5" borderId="18" xfId="0" applyNumberFormat="1" applyFont="1" applyFill="1" applyBorder="1" applyAlignment="1">
      <alignment horizontal="center" vertical="center"/>
    </xf>
    <xf numFmtId="0" fontId="145" fillId="0" borderId="153" xfId="0" applyFont="1" applyBorder="1" applyAlignment="1">
      <alignment horizontal="right" vertical="center" readingOrder="2"/>
    </xf>
    <xf numFmtId="0" fontId="145" fillId="0" borderId="154" xfId="0" applyFont="1" applyBorder="1" applyAlignment="1">
      <alignment horizontal="right" vertical="center" readingOrder="2"/>
    </xf>
    <xf numFmtId="0" fontId="145" fillId="0" borderId="154" xfId="0" applyFont="1" applyBorder="1" applyAlignment="1">
      <alignment horizontal="left" vertical="center" readingOrder="1"/>
    </xf>
    <xf numFmtId="0" fontId="145" fillId="0" borderId="154" xfId="0" applyFont="1" applyBorder="1" applyAlignment="1">
      <alignment horizontal="center" vertical="center"/>
    </xf>
    <xf numFmtId="3" fontId="145" fillId="0" borderId="154" xfId="0" applyNumberFormat="1" applyFont="1" applyBorder="1" applyAlignment="1">
      <alignment horizontal="center" vertical="center"/>
    </xf>
    <xf numFmtId="3" fontId="145" fillId="0" borderId="155" xfId="0" applyNumberFormat="1" applyFont="1" applyBorder="1" applyAlignment="1">
      <alignment horizontal="center" vertical="center"/>
    </xf>
    <xf numFmtId="0" fontId="140" fillId="5" borderId="13" xfId="0" applyFont="1" applyFill="1" applyBorder="1" applyAlignment="1">
      <alignment horizontal="center" vertical="center"/>
    </xf>
    <xf numFmtId="0" fontId="140" fillId="5" borderId="14" xfId="0" applyFont="1" applyFill="1" applyBorder="1" applyAlignment="1">
      <alignment horizontal="center" vertical="center"/>
    </xf>
    <xf numFmtId="0" fontId="143" fillId="5" borderId="14" xfId="0" applyFont="1" applyFill="1" applyBorder="1" applyAlignment="1">
      <alignment horizontal="center" vertical="center" wrapText="1"/>
    </xf>
    <xf numFmtId="0" fontId="143" fillId="5" borderId="15" xfId="0" applyFont="1" applyFill="1" applyBorder="1" applyAlignment="1">
      <alignment horizontal="center" vertical="center"/>
    </xf>
    <xf numFmtId="0" fontId="145" fillId="0" borderId="171" xfId="0" applyFont="1" applyBorder="1" applyAlignment="1">
      <alignment horizontal="right" vertical="center" readingOrder="2"/>
    </xf>
    <xf numFmtId="0" fontId="145" fillId="0" borderId="172" xfId="0" applyFont="1" applyBorder="1" applyAlignment="1">
      <alignment horizontal="right" vertical="center" readingOrder="2"/>
    </xf>
    <xf numFmtId="0" fontId="145" fillId="0" borderId="172" xfId="0" applyFont="1" applyBorder="1" applyAlignment="1">
      <alignment horizontal="left" vertical="center" readingOrder="1"/>
    </xf>
    <xf numFmtId="0" fontId="145" fillId="0" borderId="172" xfId="0" applyFont="1" applyBorder="1" applyAlignment="1">
      <alignment horizontal="center" vertical="center"/>
    </xf>
    <xf numFmtId="3" fontId="145" fillId="0" borderId="172" xfId="0" applyNumberFormat="1" applyFont="1" applyBorder="1" applyAlignment="1">
      <alignment horizontal="center" vertical="center"/>
    </xf>
    <xf numFmtId="3" fontId="145" fillId="0" borderId="173" xfId="0" applyNumberFormat="1" applyFont="1" applyBorder="1" applyAlignment="1">
      <alignment horizontal="center" vertical="center"/>
    </xf>
    <xf numFmtId="0" fontId="140" fillId="5" borderId="8" xfId="0" applyFont="1" applyFill="1" applyBorder="1" applyAlignment="1">
      <alignment horizontal="center" vertical="center"/>
    </xf>
    <xf numFmtId="0" fontId="140" fillId="5" borderId="9" xfId="0" applyFont="1" applyFill="1" applyBorder="1" applyAlignment="1">
      <alignment horizontal="center" vertical="center"/>
    </xf>
    <xf numFmtId="0" fontId="140" fillId="5" borderId="10" xfId="0" applyFont="1" applyFill="1" applyBorder="1" applyAlignment="1">
      <alignment horizontal="center" vertical="center"/>
    </xf>
    <xf numFmtId="0" fontId="145" fillId="0" borderId="159" xfId="0" applyFont="1" applyBorder="1" applyAlignment="1">
      <alignment horizontal="right" vertical="center" readingOrder="2"/>
    </xf>
    <xf numFmtId="0" fontId="145" fillId="0" borderId="159" xfId="0" applyFont="1" applyBorder="1" applyAlignment="1">
      <alignment horizontal="left" vertical="center" readingOrder="1"/>
    </xf>
    <xf numFmtId="3" fontId="145" fillId="0" borderId="159" xfId="0" applyNumberFormat="1" applyFont="1" applyBorder="1" applyAlignment="1">
      <alignment horizontal="center" vertical="center"/>
    </xf>
    <xf numFmtId="0" fontId="145" fillId="0" borderId="166" xfId="0" applyFont="1" applyBorder="1" applyAlignment="1">
      <alignment horizontal="right" vertical="center" readingOrder="2"/>
    </xf>
    <xf numFmtId="0" fontId="145" fillId="0" borderId="167" xfId="0" applyFont="1" applyBorder="1" applyAlignment="1">
      <alignment horizontal="right" vertical="center" readingOrder="2"/>
    </xf>
    <xf numFmtId="0" fontId="145" fillId="0" borderId="168" xfId="0" applyFont="1" applyBorder="1" applyAlignment="1">
      <alignment horizontal="left" vertical="center" readingOrder="1"/>
    </xf>
    <xf numFmtId="0" fontId="145" fillId="0" borderId="169" xfId="0" applyFont="1" applyBorder="1" applyAlignment="1">
      <alignment horizontal="left" vertical="center" readingOrder="1"/>
    </xf>
    <xf numFmtId="0" fontId="145" fillId="0" borderId="167" xfId="0" applyFont="1" applyBorder="1" applyAlignment="1">
      <alignment horizontal="left" vertical="center" readingOrder="1"/>
    </xf>
    <xf numFmtId="3" fontId="145" fillId="0" borderId="168" xfId="0" applyNumberFormat="1" applyFont="1" applyBorder="1" applyAlignment="1">
      <alignment horizontal="center" vertical="center"/>
    </xf>
    <xf numFmtId="3" fontId="145" fillId="0" borderId="170" xfId="0" applyNumberFormat="1" applyFont="1" applyBorder="1" applyAlignment="1">
      <alignment horizontal="center" vertical="center"/>
    </xf>
    <xf numFmtId="0" fontId="147" fillId="5" borderId="163" xfId="0" applyFont="1" applyFill="1" applyBorder="1" applyAlignment="1">
      <alignment horizontal="center" vertical="center"/>
    </xf>
    <xf numFmtId="0" fontId="147" fillId="5" borderId="164" xfId="0" applyFont="1" applyFill="1" applyBorder="1" applyAlignment="1">
      <alignment horizontal="center" vertical="center"/>
    </xf>
    <xf numFmtId="170" fontId="148" fillId="5" borderId="164" xfId="0" applyNumberFormat="1" applyFont="1" applyFill="1" applyBorder="1" applyAlignment="1">
      <alignment horizontal="center" vertical="center"/>
    </xf>
    <xf numFmtId="170" fontId="148" fillId="5" borderId="165" xfId="0" applyNumberFormat="1" applyFont="1" applyFill="1" applyBorder="1" applyAlignment="1">
      <alignment horizontal="center" vertical="center"/>
    </xf>
    <xf numFmtId="0" fontId="140" fillId="5" borderId="159" xfId="0" applyFont="1" applyFill="1" applyBorder="1" applyAlignment="1">
      <alignment horizontal="center" vertical="center"/>
    </xf>
    <xf numFmtId="0" fontId="143" fillId="5" borderId="159" xfId="0" applyFont="1" applyFill="1" applyBorder="1" applyAlignment="1">
      <alignment horizontal="center" vertical="center" wrapText="1"/>
    </xf>
    <xf numFmtId="0" fontId="143" fillId="5" borderId="159" xfId="0" applyFont="1" applyFill="1" applyBorder="1" applyAlignment="1">
      <alignment horizontal="center" vertical="center"/>
    </xf>
    <xf numFmtId="0" fontId="146" fillId="0" borderId="157" xfId="0" applyFont="1" applyBorder="1" applyAlignment="1">
      <alignment horizontal="left" vertical="center"/>
    </xf>
    <xf numFmtId="0" fontId="140" fillId="5" borderId="147" xfId="0" applyFont="1" applyFill="1" applyBorder="1" applyAlignment="1">
      <alignment horizontal="center" vertical="center"/>
    </xf>
    <xf numFmtId="0" fontId="140" fillId="5" borderId="148" xfId="0" applyFont="1" applyFill="1" applyBorder="1" applyAlignment="1">
      <alignment horizontal="center" vertical="center"/>
    </xf>
    <xf numFmtId="0" fontId="140" fillId="5" borderId="149" xfId="0" applyFont="1" applyFill="1" applyBorder="1" applyAlignment="1">
      <alignment horizontal="center" vertical="center"/>
    </xf>
    <xf numFmtId="0" fontId="145" fillId="0" borderId="151" xfId="0" applyFont="1" applyBorder="1" applyAlignment="1">
      <alignment horizontal="right" vertical="center" readingOrder="2"/>
    </xf>
    <xf numFmtId="0" fontId="146" fillId="0" borderId="151" xfId="0" applyFont="1" applyBorder="1" applyAlignment="1">
      <alignment horizontal="left" vertical="center"/>
    </xf>
    <xf numFmtId="0" fontId="146" fillId="0" borderId="154" xfId="0" applyFont="1" applyBorder="1" applyAlignment="1">
      <alignment horizontal="left" vertical="center"/>
    </xf>
    <xf numFmtId="0" fontId="145" fillId="0" borderId="153" xfId="0" applyFont="1" applyBorder="1" applyAlignment="1">
      <alignment horizontal="center" vertical="center" readingOrder="2"/>
    </xf>
    <xf numFmtId="0" fontId="145" fillId="0" borderId="154" xfId="0" applyFont="1" applyBorder="1" applyAlignment="1">
      <alignment horizontal="center" vertical="center" readingOrder="2"/>
    </xf>
    <xf numFmtId="2" fontId="145" fillId="0" borderId="154" xfId="0" applyNumberFormat="1" applyFont="1" applyBorder="1" applyAlignment="1">
      <alignment horizontal="right" vertical="center" readingOrder="2"/>
    </xf>
    <xf numFmtId="2" fontId="146" fillId="0" borderId="154" xfId="0" applyNumberFormat="1" applyFont="1" applyBorder="1" applyAlignment="1">
      <alignment horizontal="left" vertical="center"/>
    </xf>
  </cellXfs>
  <cellStyles count="4">
    <cellStyle name="20% - Accent5" xfId="3" builtinId="46"/>
    <cellStyle name="Comma 2" xfId="1" xr:uid="{00000000-0005-0000-0000-000000000000}"/>
    <cellStyle name="Normal" xfId="0" builtinId="0"/>
    <cellStyle name="Percent" xfId="2" builtinId="5"/>
  </cellStyles>
  <dxfs count="2">
    <dxf>
      <font>
        <color theme="0"/>
      </font>
      <fill>
        <patternFill patternType="none">
          <bgColor auto="1"/>
        </patternFill>
      </fill>
    </dxf>
    <dxf>
      <font>
        <color theme="0"/>
      </font>
      <fill>
        <patternFill patternType="none">
          <bgColor auto="1"/>
        </patternFill>
      </fill>
    </dxf>
  </dxfs>
  <tableStyles count="0" defaultTableStyle="TableStyleMedium2" defaultPivotStyle="PivotStyleLight16"/>
  <colors>
    <mruColors>
      <color rgb="FFC4F484"/>
      <color rgb="FFBBE3F1"/>
      <color rgb="FFF20000"/>
      <color rgb="FFD55DA2"/>
      <color rgb="FF0FACB4"/>
      <color rgb="FFEBF385"/>
      <color rgb="FFD8E250"/>
      <color rgb="FFBA4BE7"/>
      <color rgb="FF9933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sheetMetadata" Target="metadata.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microsoft.com/office/2017/06/relationships/rdRichValue" Target="richData/rdrichvalue.xml"/><Relationship Id="rId48" Type="http://schemas.microsoft.com/office/2022/10/relationships/richValueRel" Target="richData/richValueRel.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3" Type="http://schemas.microsoft.com/office/2011/relationships/webextension" Target="../webextensions/webextension2.xml"/><Relationship Id="rId2" Type="http://schemas.openxmlformats.org/officeDocument/2006/relationships/image" Target="../media/image12.png"/><Relationship Id="rId1" Type="http://schemas.microsoft.com/office/2011/relationships/webextension" Target="../webextensions/webextension1.xml"/></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7.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7.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7.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7.jpe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25.v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16.png"/><Relationship Id="rId1" Type="http://schemas.openxmlformats.org/officeDocument/2006/relationships/image" Target="../media/image15.jpe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124732</xdr:colOff>
      <xdr:row>5</xdr:row>
      <xdr:rowOff>513300</xdr:rowOff>
    </xdr:from>
    <xdr:to>
      <xdr:col>55</xdr:col>
      <xdr:colOff>668336</xdr:colOff>
      <xdr:row>22</xdr:row>
      <xdr:rowOff>2197667</xdr:rowOff>
    </xdr:to>
    <xdr:pic>
      <xdr:nvPicPr>
        <xdr:cNvPr id="3" name="Picture 2">
          <a:extLst>
            <a:ext uri="{FF2B5EF4-FFF2-40B4-BE49-F238E27FC236}">
              <a16:creationId xmlns:a16="http://schemas.microsoft.com/office/drawing/2014/main" id="{AF1991BA-4570-EA8A-F4A5-196028FD6C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7468" y="2588389"/>
          <a:ext cx="11225211" cy="54943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-126943666</xdr:colOff>
      <xdr:row>17</xdr:row>
      <xdr:rowOff>117475</xdr:rowOff>
    </xdr:from>
    <xdr:to>
      <xdr:col>0</xdr:col>
      <xdr:colOff>-124669339</xdr:colOff>
      <xdr:row>18</xdr:row>
      <xdr:rowOff>953100</xdr:rowOff>
    </xdr:to>
    <xdr:pic>
      <xdr:nvPicPr>
        <xdr:cNvPr id="2" name="Picture 1">
          <a:extLst>
            <a:ext uri="{FF2B5EF4-FFF2-40B4-BE49-F238E27FC236}">
              <a16:creationId xmlns:a16="http://schemas.microsoft.com/office/drawing/2014/main" id="{2D15229F-1F68-45E5-A53B-5767941678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17784989" y="13623925"/>
          <a:ext cx="2274327" cy="2030260"/>
        </a:xfrm>
        <a:prstGeom prst="rect">
          <a:avLst/>
        </a:prstGeom>
      </xdr:spPr>
    </xdr:pic>
    <xdr:clientData/>
  </xdr:twoCellAnchor>
  <xdr:twoCellAnchor editAs="oneCell">
    <xdr:from>
      <xdr:col>0</xdr:col>
      <xdr:colOff>-176570114</xdr:colOff>
      <xdr:row>19</xdr:row>
      <xdr:rowOff>0</xdr:rowOff>
    </xdr:from>
    <xdr:to>
      <xdr:col>0</xdr:col>
      <xdr:colOff>-174470233</xdr:colOff>
      <xdr:row>26</xdr:row>
      <xdr:rowOff>4659</xdr:rowOff>
    </xdr:to>
    <xdr:pic>
      <xdr:nvPicPr>
        <xdr:cNvPr id="3" name="Picture 1">
          <a:extLst>
            <a:ext uri="{FF2B5EF4-FFF2-40B4-BE49-F238E27FC236}">
              <a16:creationId xmlns:a16="http://schemas.microsoft.com/office/drawing/2014/main" id="{447B0305-4582-4806-9A57-095E488EEC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7585883" y="15573375"/>
          <a:ext cx="2099881" cy="2060484"/>
        </a:xfrm>
        <a:prstGeom prst="rect">
          <a:avLst/>
        </a:prstGeom>
      </xdr:spPr>
    </xdr:pic>
    <xdr:clientData/>
  </xdr:twoCellAnchor>
  <xdr:twoCellAnchor editAs="oneCell">
    <xdr:from>
      <xdr:col>10</xdr:col>
      <xdr:colOff>269552</xdr:colOff>
      <xdr:row>19</xdr:row>
      <xdr:rowOff>203612</xdr:rowOff>
    </xdr:from>
    <xdr:to>
      <xdr:col>11</xdr:col>
      <xdr:colOff>2416340</xdr:colOff>
      <xdr:row>31</xdr:row>
      <xdr:rowOff>180804</xdr:rowOff>
    </xdr:to>
    <xdr:pic>
      <xdr:nvPicPr>
        <xdr:cNvPr id="4" name="Picture 1">
          <a:extLst>
            <a:ext uri="{FF2B5EF4-FFF2-40B4-BE49-F238E27FC236}">
              <a16:creationId xmlns:a16="http://schemas.microsoft.com/office/drawing/2014/main" id="{8D7510B7-3949-4886-A0DC-925723F270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14063633" y="16977638"/>
          <a:ext cx="3299815" cy="31455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46</xdr:col>
      <xdr:colOff>60916</xdr:colOff>
      <xdr:row>28</xdr:row>
      <xdr:rowOff>81255</xdr:rowOff>
    </xdr:from>
    <xdr:to>
      <xdr:col>65</xdr:col>
      <xdr:colOff>94749</xdr:colOff>
      <xdr:row>39</xdr:row>
      <xdr:rowOff>10526</xdr:rowOff>
    </xdr:to>
    <xdr:pic>
      <xdr:nvPicPr>
        <xdr:cNvPr id="2" name="Picture 1">
          <a:extLst>
            <a:ext uri="{FF2B5EF4-FFF2-40B4-BE49-F238E27FC236}">
              <a16:creationId xmlns:a16="http://schemas.microsoft.com/office/drawing/2014/main" id="{5A2A7577-C5AF-4A26-83A5-22AD5D7850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6710001" y="8882355"/>
          <a:ext cx="2243633" cy="2062871"/>
        </a:xfrm>
        <a:prstGeom prst="rect">
          <a:avLst/>
        </a:prstGeom>
      </xdr:spPr>
    </xdr:pic>
    <xdr:clientData/>
  </xdr:twoCellAnchor>
  <xdr:twoCellAnchor>
    <xdr:from>
      <xdr:col>5</xdr:col>
      <xdr:colOff>76540</xdr:colOff>
      <xdr:row>0</xdr:row>
      <xdr:rowOff>313682</xdr:rowOff>
    </xdr:from>
    <xdr:to>
      <xdr:col>62</xdr:col>
      <xdr:colOff>51800</xdr:colOff>
      <xdr:row>23</xdr:row>
      <xdr:rowOff>60232</xdr:rowOff>
    </xdr:to>
    <xdr:sp macro="" textlink="">
      <xdr:nvSpPr>
        <xdr:cNvPr id="3" name="Rectangle 2">
          <a:extLst>
            <a:ext uri="{FF2B5EF4-FFF2-40B4-BE49-F238E27FC236}">
              <a16:creationId xmlns:a16="http://schemas.microsoft.com/office/drawing/2014/main" id="{BFF27A73-3C1D-4501-A487-37E107486995}"/>
            </a:ext>
          </a:extLst>
        </xdr:cNvPr>
        <xdr:cNvSpPr/>
      </xdr:nvSpPr>
      <xdr:spPr>
        <a:xfrm>
          <a:off x="1867095850" y="313682"/>
          <a:ext cx="6223660" cy="6661700"/>
        </a:xfrm>
        <a:prstGeom prst="rect">
          <a:avLst/>
        </a:prstGeom>
        <a:blipFill dpi="0" rotWithShape="1">
          <a:blip xmlns:r="http://schemas.openxmlformats.org/officeDocument/2006/relationships" r:embed="rId2">
            <a:alphaModFix amt="17000"/>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45</xdr:col>
      <xdr:colOff>19050</xdr:colOff>
      <xdr:row>28</xdr:row>
      <xdr:rowOff>157456</xdr:rowOff>
    </xdr:from>
    <xdr:to>
      <xdr:col>63</xdr:col>
      <xdr:colOff>113799</xdr:colOff>
      <xdr:row>39</xdr:row>
      <xdr:rowOff>37644</xdr:rowOff>
    </xdr:to>
    <xdr:pic>
      <xdr:nvPicPr>
        <xdr:cNvPr id="2" name="Picture 1">
          <a:extLst>
            <a:ext uri="{FF2B5EF4-FFF2-40B4-BE49-F238E27FC236}">
              <a16:creationId xmlns:a16="http://schemas.microsoft.com/office/drawing/2014/main" id="{45F16FF2-D10C-495C-8B75-A1BEAB1AF9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6805251" y="9301456"/>
          <a:ext cx="2190249" cy="20137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35</xdr:col>
      <xdr:colOff>7938</xdr:colOff>
      <xdr:row>30</xdr:row>
      <xdr:rowOff>172689</xdr:rowOff>
    </xdr:from>
    <xdr:to>
      <xdr:col>48</xdr:col>
      <xdr:colOff>57450</xdr:colOff>
      <xdr:row>36</xdr:row>
      <xdr:rowOff>200631</xdr:rowOff>
    </xdr:to>
    <xdr:pic>
      <xdr:nvPicPr>
        <xdr:cNvPr id="2" name="Picture 1">
          <a:extLst>
            <a:ext uri="{FF2B5EF4-FFF2-40B4-BE49-F238E27FC236}">
              <a16:creationId xmlns:a16="http://schemas.microsoft.com/office/drawing/2014/main" id="{E37B85F3-9E60-4D79-BDCF-71633F1341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7414050" y="6840189"/>
          <a:ext cx="1563987" cy="1399542"/>
        </a:xfrm>
        <a:prstGeom prst="rect">
          <a:avLst/>
        </a:prstGeom>
      </xdr:spPr>
    </xdr:pic>
    <xdr:clientData/>
  </xdr:twoCellAnchor>
  <xdr:twoCellAnchor>
    <xdr:from>
      <xdr:col>11</xdr:col>
      <xdr:colOff>40723</xdr:colOff>
      <xdr:row>10</xdr:row>
      <xdr:rowOff>43830</xdr:rowOff>
    </xdr:from>
    <xdr:to>
      <xdr:col>48</xdr:col>
      <xdr:colOff>38654</xdr:colOff>
      <xdr:row>27</xdr:row>
      <xdr:rowOff>16194</xdr:rowOff>
    </xdr:to>
    <xdr:sp macro="" textlink="">
      <xdr:nvSpPr>
        <xdr:cNvPr id="3" name="Rectangle 2">
          <a:extLst>
            <a:ext uri="{FF2B5EF4-FFF2-40B4-BE49-F238E27FC236}">
              <a16:creationId xmlns:a16="http://schemas.microsoft.com/office/drawing/2014/main" id="{14A1ECDD-5F48-46C2-9935-29003BCC0BF1}"/>
            </a:ext>
          </a:extLst>
        </xdr:cNvPr>
        <xdr:cNvSpPr/>
      </xdr:nvSpPr>
      <xdr:spPr>
        <a:xfrm>
          <a:off x="1816053409" y="2298080"/>
          <a:ext cx="4141306" cy="3750614"/>
        </a:xfrm>
        <a:prstGeom prst="rect">
          <a:avLst/>
        </a:prstGeom>
        <a:blipFill dpi="0" rotWithShape="1">
          <a:blip xmlns:r="http://schemas.openxmlformats.org/officeDocument/2006/relationships" r:embed="rId2">
            <a:alphaModFix amt="17000"/>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19</xdr:col>
      <xdr:colOff>13015</xdr:colOff>
      <xdr:row>26</xdr:row>
      <xdr:rowOff>64566</xdr:rowOff>
    </xdr:from>
    <xdr:to>
      <xdr:col>35</xdr:col>
      <xdr:colOff>115582</xdr:colOff>
      <xdr:row>33</xdr:row>
      <xdr:rowOff>150007</xdr:rowOff>
    </xdr:to>
    <xdr:pic>
      <xdr:nvPicPr>
        <xdr:cNvPr id="2" name="Picture 1">
          <a:extLst>
            <a:ext uri="{FF2B5EF4-FFF2-40B4-BE49-F238E27FC236}">
              <a16:creationId xmlns:a16="http://schemas.microsoft.com/office/drawing/2014/main" id="{88D522D7-ADE7-4A31-85ED-4A7C892842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5748701" y="5870675"/>
          <a:ext cx="1957871" cy="1725397"/>
        </a:xfrm>
        <a:prstGeom prst="rect">
          <a:avLst/>
        </a:prstGeom>
      </xdr:spPr>
    </xdr:pic>
    <xdr:clientData/>
  </xdr:twoCellAnchor>
  <xdr:twoCellAnchor>
    <xdr:from>
      <xdr:col>0</xdr:col>
      <xdr:colOff>57978</xdr:colOff>
      <xdr:row>0</xdr:row>
      <xdr:rowOff>254805</xdr:rowOff>
    </xdr:from>
    <xdr:to>
      <xdr:col>56</xdr:col>
      <xdr:colOff>51410</xdr:colOff>
      <xdr:row>21</xdr:row>
      <xdr:rowOff>239337</xdr:rowOff>
    </xdr:to>
    <xdr:sp macro="" textlink="">
      <xdr:nvSpPr>
        <xdr:cNvPr id="3" name="Rectangle 2">
          <a:extLst>
            <a:ext uri="{FF2B5EF4-FFF2-40B4-BE49-F238E27FC236}">
              <a16:creationId xmlns:a16="http://schemas.microsoft.com/office/drawing/2014/main" id="{65BADFE8-7815-4939-B7BB-EAF40C6A75A6}"/>
            </a:ext>
          </a:extLst>
        </xdr:cNvPr>
        <xdr:cNvSpPr/>
      </xdr:nvSpPr>
      <xdr:spPr>
        <a:xfrm>
          <a:off x="1893286677" y="254805"/>
          <a:ext cx="6594671" cy="4614510"/>
        </a:xfrm>
        <a:prstGeom prst="rect">
          <a:avLst/>
        </a:prstGeom>
        <a:blipFill dpi="0" rotWithShape="1">
          <a:blip xmlns:r="http://schemas.openxmlformats.org/officeDocument/2006/relationships" r:embed="rId2">
            <a:alphaModFix amt="17000"/>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36</xdr:col>
      <xdr:colOff>11206</xdr:colOff>
      <xdr:row>23</xdr:row>
      <xdr:rowOff>190500</xdr:rowOff>
    </xdr:from>
    <xdr:to>
      <xdr:col>52</xdr:col>
      <xdr:colOff>21830</xdr:colOff>
      <xdr:row>31</xdr:row>
      <xdr:rowOff>98242</xdr:rowOff>
    </xdr:to>
    <xdr:pic>
      <xdr:nvPicPr>
        <xdr:cNvPr id="2" name="Picture 1">
          <a:extLst>
            <a:ext uri="{FF2B5EF4-FFF2-40B4-BE49-F238E27FC236}">
              <a16:creationId xmlns:a16="http://schemas.microsoft.com/office/drawing/2014/main" id="{23BA42C1-17D9-4935-B5D0-614C3DE0C2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6744820" y="6448425"/>
          <a:ext cx="1867999" cy="1755592"/>
        </a:xfrm>
        <a:prstGeom prst="rect">
          <a:avLst/>
        </a:prstGeom>
      </xdr:spPr>
    </xdr:pic>
    <xdr:clientData/>
  </xdr:twoCellAnchor>
  <xdr:twoCellAnchor>
    <xdr:from>
      <xdr:col>48</xdr:col>
      <xdr:colOff>52244</xdr:colOff>
      <xdr:row>1</xdr:row>
      <xdr:rowOff>136978</xdr:rowOff>
    </xdr:from>
    <xdr:to>
      <xdr:col>106</xdr:col>
      <xdr:colOff>37273</xdr:colOff>
      <xdr:row>23</xdr:row>
      <xdr:rowOff>100980</xdr:rowOff>
    </xdr:to>
    <xdr:sp macro="" textlink="">
      <xdr:nvSpPr>
        <xdr:cNvPr id="3" name="Rectangle 2">
          <a:extLst>
            <a:ext uri="{FF2B5EF4-FFF2-40B4-BE49-F238E27FC236}">
              <a16:creationId xmlns:a16="http://schemas.microsoft.com/office/drawing/2014/main" id="{DA148A3A-FD5D-4586-9477-996BEC59FD94}"/>
            </a:ext>
          </a:extLst>
        </xdr:cNvPr>
        <xdr:cNvSpPr/>
      </xdr:nvSpPr>
      <xdr:spPr>
        <a:xfrm>
          <a:off x="1887502988" y="368891"/>
          <a:ext cx="6727072" cy="6010306"/>
        </a:xfrm>
        <a:prstGeom prst="rect">
          <a:avLst/>
        </a:prstGeom>
        <a:blipFill dpi="0" rotWithShape="1">
          <a:blip xmlns:r="http://schemas.openxmlformats.org/officeDocument/2006/relationships" r:embed="rId2">
            <a:alphaModFix amt="17000"/>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41</xdr:col>
      <xdr:colOff>431131</xdr:colOff>
      <xdr:row>11</xdr:row>
      <xdr:rowOff>0</xdr:rowOff>
    </xdr:from>
    <xdr:to>
      <xdr:col>63</xdr:col>
      <xdr:colOff>80212</xdr:colOff>
      <xdr:row>13</xdr:row>
      <xdr:rowOff>481265</xdr:rowOff>
    </xdr:to>
    <mc:AlternateContent xmlns:mc="http://schemas.openxmlformats.org/markup-compatibility/2006">
      <mc:Choice xmlns:we="http://schemas.microsoft.com/office/webextensions/webextension/2010/11" Requires="we">
        <xdr:graphicFrame macro="">
          <xdr:nvGraphicFramePr>
            <xdr:cNvPr id="2" name="Add-in 1">
              <a:extLst>
                <a:ext uri="{FF2B5EF4-FFF2-40B4-BE49-F238E27FC236}">
                  <a16:creationId xmlns:a16="http://schemas.microsoft.com/office/drawing/2014/main" id="{2997CA68-A751-41C9-B54A-CE5A78922518}"/>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dd-in 1">
              <a:extLst>
                <a:ext uri="{FF2B5EF4-FFF2-40B4-BE49-F238E27FC236}">
                  <a16:creationId xmlns:a16="http://schemas.microsoft.com/office/drawing/2014/main" id="{2997CA68-A751-41C9-B54A-CE5A78922518}"/>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twoCellAnchor>
    <xdr:from>
      <xdr:col>60</xdr:col>
      <xdr:colOff>90236</xdr:colOff>
      <xdr:row>12</xdr:row>
      <xdr:rowOff>155407</xdr:rowOff>
    </xdr:from>
    <xdr:to>
      <xdr:col>83</xdr:col>
      <xdr:colOff>70183</xdr:colOff>
      <xdr:row>14</xdr:row>
      <xdr:rowOff>0</xdr:rowOff>
    </xdr:to>
    <mc:AlternateContent xmlns:mc="http://schemas.openxmlformats.org/markup-compatibility/2006">
      <mc:Choice xmlns:we="http://schemas.microsoft.com/office/webextensions/webextension/2010/11" Requires="we">
        <xdr:graphicFrame macro="">
          <xdr:nvGraphicFramePr>
            <xdr:cNvPr id="3" name="Add-in 2" title="Mini Calendar and Date Picker">
              <a:extLst>
                <a:ext uri="{FF2B5EF4-FFF2-40B4-BE49-F238E27FC236}">
                  <a16:creationId xmlns:a16="http://schemas.microsoft.com/office/drawing/2014/main" id="{FAA82894-06D8-4494-A716-911937958B9A}"/>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3"/>
            </a:graphicData>
          </a:graphic>
        </xdr:graphicFrame>
      </mc:Choice>
      <mc:Fallback>
        <xdr:pic>
          <xdr:nvPicPr>
            <xdr:cNvPr id="3" name="Add-in 2" title="Mini Calendar and Date Picker">
              <a:extLst>
                <a:ext uri="{FF2B5EF4-FFF2-40B4-BE49-F238E27FC236}">
                  <a16:creationId xmlns:a16="http://schemas.microsoft.com/office/drawing/2014/main" id="{FAA82894-06D8-4494-A716-911937958B9A}"/>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190500</xdr:colOff>
      <xdr:row>7</xdr:row>
      <xdr:rowOff>13609</xdr:rowOff>
    </xdr:from>
    <xdr:to>
      <xdr:col>55</xdr:col>
      <xdr:colOff>765403</xdr:colOff>
      <xdr:row>23</xdr:row>
      <xdr:rowOff>476250</xdr:rowOff>
    </xdr:to>
    <xdr:pic>
      <xdr:nvPicPr>
        <xdr:cNvPr id="2" name="Picture 1">
          <a:extLst>
            <a:ext uri="{FF2B5EF4-FFF2-40B4-BE49-F238E27FC236}">
              <a16:creationId xmlns:a16="http://schemas.microsoft.com/office/drawing/2014/main" id="{1ADF2240-084C-49CD-BB15-FF942A2A4C48}"/>
            </a:ext>
          </a:extLst>
        </xdr:cNvPr>
        <xdr:cNvPicPr>
          <a:picLocks noChangeAspect="1"/>
        </xdr:cNvPicPr>
      </xdr:nvPicPr>
      <xdr:blipFill>
        <a:blip xmlns:r="http://schemas.openxmlformats.org/officeDocument/2006/relationships" r:embed="rId1"/>
        <a:stretch>
          <a:fillRect/>
        </a:stretch>
      </xdr:blipFill>
      <xdr:spPr>
        <a:xfrm>
          <a:off x="1710910435" y="2128159"/>
          <a:ext cx="9656990" cy="367256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28576</xdr:colOff>
      <xdr:row>0</xdr:row>
      <xdr:rowOff>66675</xdr:rowOff>
    </xdr:from>
    <xdr:to>
      <xdr:col>9</xdr:col>
      <xdr:colOff>600075</xdr:colOff>
      <xdr:row>33</xdr:row>
      <xdr:rowOff>23020</xdr:rowOff>
    </xdr:to>
    <xdr:pic>
      <xdr:nvPicPr>
        <xdr:cNvPr id="2" name="Picture 1">
          <a:extLst>
            <a:ext uri="{FF2B5EF4-FFF2-40B4-BE49-F238E27FC236}">
              <a16:creationId xmlns:a16="http://schemas.microsoft.com/office/drawing/2014/main" id="{ABD4B823-18F1-980B-627C-E71E4E3D2EDB}"/>
            </a:ext>
          </a:extLst>
        </xdr:cNvPr>
        <xdr:cNvPicPr>
          <a:picLocks noChangeAspect="1"/>
        </xdr:cNvPicPr>
      </xdr:nvPicPr>
      <xdr:blipFill>
        <a:blip xmlns:r="http://schemas.openxmlformats.org/officeDocument/2006/relationships" r:embed="rId1"/>
        <a:stretch>
          <a:fillRect/>
        </a:stretch>
      </xdr:blipFill>
      <xdr:spPr>
        <a:xfrm>
          <a:off x="9981599925" y="66675"/>
          <a:ext cx="6057899" cy="624284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18</xdr:col>
      <xdr:colOff>76200</xdr:colOff>
      <xdr:row>5</xdr:row>
      <xdr:rowOff>0</xdr:rowOff>
    </xdr:from>
    <xdr:to>
      <xdr:col>18</xdr:col>
      <xdr:colOff>279400</xdr:colOff>
      <xdr:row>6</xdr:row>
      <xdr:rowOff>3175</xdr:rowOff>
    </xdr:to>
    <xdr:sp macro="[8]!dp_core.gridDP_Click" textlink="">
      <xdr:nvSpPr>
        <xdr:cNvPr id="2" name="Rectangle 1">
          <a:extLst>
            <a:ext uri="{FF2B5EF4-FFF2-40B4-BE49-F238E27FC236}">
              <a16:creationId xmlns:a16="http://schemas.microsoft.com/office/drawing/2014/main" id="{E553E546-08D6-44BA-911E-BF1C2E426CC8}"/>
            </a:ext>
          </a:extLst>
        </xdr:cNvPr>
        <xdr:cNvSpPr/>
      </xdr:nvSpPr>
      <xdr:spPr>
        <a:xfrm>
          <a:off x="9976434200" y="952500"/>
          <a:ext cx="203200" cy="193675"/>
        </a:xfrm>
        <a:prstGeom prst="rect">
          <a:avLst/>
        </a:prstGeom>
        <a:blipFill dpi="0" rotWithShape="1">
          <a:blip xmlns:r="http://schemas.openxmlformats.org/officeDocument/2006/relationships" r:embed="rId1"/>
          <a:srcRect/>
          <a:stretch>
            <a:fillRect/>
          </a:stretch>
        </a:blip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112106</xdr:colOff>
      <xdr:row>40</xdr:row>
      <xdr:rowOff>7736</xdr:rowOff>
    </xdr:from>
    <xdr:to>
      <xdr:col>6</xdr:col>
      <xdr:colOff>340341</xdr:colOff>
      <xdr:row>45</xdr:row>
      <xdr:rowOff>152683</xdr:rowOff>
    </xdr:to>
    <xdr:pic>
      <xdr:nvPicPr>
        <xdr:cNvPr id="3" name="Picture 2">
          <a:extLst>
            <a:ext uri="{FF2B5EF4-FFF2-40B4-BE49-F238E27FC236}">
              <a16:creationId xmlns:a16="http://schemas.microsoft.com/office/drawing/2014/main" id="{106A7119-EB4C-4AD2-9A2C-A5D8C90842E3}"/>
            </a:ext>
          </a:extLst>
        </xdr:cNvPr>
        <xdr:cNvPicPr>
          <a:picLocks noChangeAspect="1"/>
        </xdr:cNvPicPr>
      </xdr:nvPicPr>
      <xdr:blipFill>
        <a:blip xmlns:r="http://schemas.openxmlformats.org/officeDocument/2006/relationships" r:embed="rId1"/>
        <a:stretch>
          <a:fillRect/>
        </a:stretch>
      </xdr:blipFill>
      <xdr:spPr>
        <a:xfrm>
          <a:off x="10004869781" y="7720915"/>
          <a:ext cx="1206618" cy="11026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atima\project%202024\last%20proposition%20a%20verifier%20basma%20%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project%202024/PROJECT%202025/IN%20PROGRESS%202025/&#1601;&#1607;&#1583;%20&#1575;&#1604;&#1588;&#1581;&#1610;/10-TENDER/3-CONTRACT%20+SPECIFICATION/10-BOQ%20FAHED%20SHEHI.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project%202024/000000%20----SAVANA%20PAPER-----00000000/NEW%20PROJECTE%20TEMPLATE/15-TENDER/3-CONTRACT%20+SPECIFICATION/SAVANA%20DESGN%20COPIE%200%2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atima\SAVANA%20ARCHIVE\SAVANA%20ARCHITECTURE\0A%20STORAGE%20SAVANA\&#1605;&#1588;&#1575;&#1585;&#1610;&#1593;%202023\&#1610;&#1608;&#1587;&#1601;%20&#1587;&#1593;&#1610;&#1583;%20&#1593;&#1604;&#1610;%20&#1575;&#1604;&#1588;&#1581;&#1610;%200509990768\09-CONTRACTS%20+SPECIFICATIONS\&#1580;&#1583;&#1608;&#1604;%20&#1575;&#1604;&#1603;&#1605;&#1610;&#1575;&#1578;%20&#1608;&#1575;&#1604;&#1605;&#1608;&#1575;&#1589;&#1601;&#1575;&#1578;%20&#1575;&#1604;&#1593;&#1575;&#1605;&#1577;.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project%202024/SAVANA%20DESGN%20COPIE%200%2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oject%202024/SAVANA%20DESGN%20COPIE%200%2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project%202024/000000%20----SAVANA%20PAPER-----00000000/NEW%20PROJECTE%20TEMPLATE/M106-Economic%20feasibility.xlsx"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Startup" Target="samradapps_datepicker_221114.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المدخلات"/>
      <sheetName val="حساب الكميات"/>
      <sheetName val="عقد المقاول"/>
      <sheetName val="المواصفات الفنية"/>
      <sheetName val="مواصافات المالك (3)"/>
      <sheetName val="أسعار توريد التشطيبات"/>
      <sheetName val="أسعار التوريد"/>
      <sheetName val="مواصافات المالك (2)"/>
      <sheetName val="اتفاق"/>
      <sheetName val="تكليف"/>
      <sheetName val="حاوية"/>
      <sheetName val="محضر تسليم موقع"/>
      <sheetName val="دفعات المالك"/>
      <sheetName val="جدول زمني "/>
      <sheetName val="متطلبات المالك"/>
      <sheetName val="PAYMENT 1"/>
      <sheetName val=" الدفعات"/>
      <sheetName val="جدول الدفعات"/>
      <sheetName val="طلب دفعة المقاول"/>
      <sheetName val="طلب دفعة  المالك"/>
      <sheetName val="طلب دفعة  المالك (2)"/>
      <sheetName val="مواصافات المالك"/>
    </sheetNames>
    <sheetDataSet>
      <sheetData sheetId="0" refreshError="1">
        <row r="126">
          <cell r="B126" t="str">
            <v>راكنور</v>
          </cell>
        </row>
        <row r="127">
          <cell r="B127" t="str">
            <v>راس الخيمة</v>
          </cell>
        </row>
        <row r="130">
          <cell r="B130" t="str">
            <v>الخليج</v>
          </cell>
        </row>
        <row r="131">
          <cell r="B131" t="str">
            <v>النعيمي</v>
          </cell>
        </row>
        <row r="132">
          <cell r="B132" t="str">
            <v>اوريميكس</v>
          </cell>
        </row>
        <row r="141">
          <cell r="B141" t="str">
            <v>داكت من تحت لفوق السطح</v>
          </cell>
        </row>
        <row r="142">
          <cell r="B142" t="str">
            <v>تحت الاسقف الي داكت الارضي</v>
          </cell>
        </row>
        <row r="147">
          <cell r="B147" t="str">
            <v xml:space="preserve">اكواثرم </v>
          </cell>
        </row>
        <row r="148">
          <cell r="B148" t="str">
            <v>راكثيرم</v>
          </cell>
        </row>
      </sheetData>
      <sheetData sheetId="1" refreshError="1">
        <row r="3">
          <cell r="P3" t="str">
            <v xml:space="preserve"> محمد ناصر المنصوري</v>
          </cell>
          <cell r="AR3" t="str">
            <v>Awafi</v>
          </cell>
        </row>
        <row r="4">
          <cell r="AR4">
            <v>406131934</v>
          </cell>
        </row>
        <row r="10">
          <cell r="AR10" t="str">
            <v>السفير</v>
          </cell>
        </row>
      </sheetData>
      <sheetData sheetId="2" refreshError="1">
        <row r="277">
          <cell r="AO277">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المدخلات"/>
      <sheetName val="اتفاق "/>
      <sheetName val="تكليف"/>
      <sheetName val="حساب الكميات"/>
      <sheetName val="أسعار التوريد2"/>
      <sheetName val="المواصفات الفنية"/>
      <sheetName val="عقد جديد "/>
      <sheetName val="جدول دفعات"/>
      <sheetName val="حساب الكميات بنك "/>
      <sheetName val="عقد المقاول بنك"/>
      <sheetName val="حاوية"/>
      <sheetName val="محضر تسليم موقع"/>
      <sheetName val="تواريخ الصب"/>
      <sheetName val="متباعة الاشراف "/>
      <sheetName val="التكلفة التقديرية"/>
      <sheetName val="basss"/>
      <sheetName val="EN TETE "/>
      <sheetName val="Economic feasibility"/>
      <sheetName val="man ref Economic feasibility"/>
      <sheetName val="Economic feasibility savana"/>
    </sheetNames>
    <sheetDataSet>
      <sheetData sheetId="0"/>
      <sheetData sheetId="1">
        <row r="3">
          <cell r="P3" t="str">
            <v>فهد سليمان الشحي</v>
          </cell>
          <cell r="AR3" t="str">
            <v>مدينة خليفة بن زايد</v>
          </cell>
        </row>
        <row r="4">
          <cell r="P4" t="str">
            <v>فيلا ارضي اول مع تعديل واجهة الملحق</v>
          </cell>
          <cell r="AR4">
            <v>412030315</v>
          </cell>
        </row>
        <row r="10">
          <cell r="AR10" t="str">
            <v>القيصر لمقاولات البناء</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المدخلات"/>
      <sheetName val="تكليف"/>
      <sheetName val="اتفاق"/>
      <sheetName val="عقد جديد "/>
      <sheetName val="بنود علي الماك وخارج العقد "/>
      <sheetName val="حساب الكميات"/>
      <sheetName val="عقد المقاول"/>
      <sheetName val="المواصفات الفنية"/>
      <sheetName val="أسعار التوريد"/>
      <sheetName val="عقد المقاول بنك"/>
      <sheetName val="حساب الكميات بنك"/>
      <sheetName val="النسب دبي"/>
      <sheetName val="جدول كميات900 بنك دبي "/>
      <sheetName val="جدول الدفعات البنك  "/>
      <sheetName val="حاوية"/>
      <sheetName val="محضر تسليم موقع"/>
      <sheetName val="تواريخ الصب"/>
      <sheetName val="متباعة الاشراف "/>
      <sheetName val="عقد  تغير "/>
      <sheetName val="التكلفة التقديرية"/>
      <sheetName val="EN TETE "/>
      <sheetName val="Economic feasibility"/>
      <sheetName val="man ref Economic feasibility"/>
      <sheetName val="Economic feasibility savana"/>
    </sheetNames>
    <sheetDataSet>
      <sheetData sheetId="0"/>
      <sheetData sheetId="1"/>
      <sheetData sheetId="2"/>
      <sheetData sheetId="3"/>
      <sheetData sheetId="4"/>
      <sheetData sheetId="5"/>
      <sheetData sheetId="6">
        <row r="270">
          <cell r="AO270" t="str">
            <v>سعر  الفيلا مع السور(بدون الضريبة)</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TENDER"/>
      <sheetName val="COTRACT"/>
      <sheetName val="BOQ"/>
      <sheetName val="QUOTATION"/>
      <sheetName val="PAYMENT"/>
    </sheetNames>
    <sheetDataSet>
      <sheetData sheetId="0">
        <row r="7">
          <cell r="C7" t="str">
            <v>راس الخيمة</v>
          </cell>
        </row>
      </sheetData>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المدخلات"/>
      <sheetName val="اتفاق"/>
      <sheetName val="تكليف"/>
      <sheetName val="حساب الكميات"/>
      <sheetName val="عقد المقاول"/>
      <sheetName val="عقد جديد "/>
      <sheetName val="المواصفات الفنية"/>
      <sheetName val="أسعار التوريد"/>
      <sheetName val="المدخلات (2)"/>
      <sheetName val="حساب الكميات بنك"/>
      <sheetName val="عقد المقاول بنك"/>
      <sheetName val="حاوية"/>
      <sheetName val="محضر تسليم موقع"/>
      <sheetName val="تواريخ الصب"/>
      <sheetName val="متباعة الاشراف "/>
      <sheetName val="عقد  تغير "/>
      <sheetName val="التكلفة التقديرية"/>
      <sheetName val="PAYMENT "/>
      <sheetName val="basss"/>
      <sheetName val="EN TETE "/>
      <sheetName val="Economic feasibility"/>
      <sheetName val="man ref Economic feasibility"/>
      <sheetName val="Economic feasibility savana"/>
    </sheetNames>
    <sheetDataSet>
      <sheetData sheetId="0"/>
      <sheetData sheetId="1">
        <row r="3">
          <cell r="P3">
            <v>1</v>
          </cell>
          <cell r="AD3" t="str">
            <v>المنطقة</v>
          </cell>
        </row>
        <row r="4">
          <cell r="B4" t="str">
            <v>وصف المشروع</v>
          </cell>
          <cell r="AD4" t="str">
            <v>رقم القسيمة</v>
          </cell>
        </row>
        <row r="6">
          <cell r="AR6" t="str">
            <v>راس الخيمة</v>
          </cell>
        </row>
        <row r="12">
          <cell r="AD12" t="str">
            <v xml:space="preserve"> رقم رخصة المقاول</v>
          </cell>
        </row>
      </sheetData>
      <sheetData sheetId="2"/>
      <sheetData sheetId="3"/>
      <sheetData sheetId="4">
        <row r="267">
          <cell r="AO267" t="str">
            <v>سعر  الفيلا مع السور(بدون الضريبة)</v>
          </cell>
        </row>
      </sheetData>
      <sheetData sheetId="5"/>
      <sheetData sheetId="6"/>
      <sheetData sheetId="7"/>
      <sheetData sheetId="8">
        <row r="49">
          <cell r="AW49">
            <v>15000</v>
          </cell>
        </row>
        <row r="50">
          <cell r="AW50">
            <v>0</v>
          </cell>
        </row>
        <row r="51">
          <cell r="AW51">
            <v>3000</v>
          </cell>
        </row>
        <row r="52">
          <cell r="AW52">
            <v>2000</v>
          </cell>
        </row>
        <row r="53">
          <cell r="R53" t="str">
            <v xml:space="preserve"> توريد بابي السور  كاست الومنيوم باب كبير و باب صغير</v>
          </cell>
        </row>
      </sheetData>
      <sheetData sheetId="9"/>
      <sheetData sheetId="10">
        <row r="33">
          <cell r="AC33">
            <v>800000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المدخلات"/>
      <sheetName val="اتفاق"/>
      <sheetName val="تكليف"/>
      <sheetName val="حساب الكميات"/>
      <sheetName val="عقد المقاول"/>
      <sheetName val="عقد جديد "/>
      <sheetName val="المواصفات الفنية"/>
      <sheetName val="أسعار التوريد"/>
      <sheetName val="المدخلات (2)"/>
      <sheetName val="حساب الكميات بنك"/>
      <sheetName val="عقد المقاول بنك"/>
      <sheetName val="حاوية"/>
      <sheetName val="محضر تسليم موقع"/>
      <sheetName val="تواريخ الصب"/>
      <sheetName val="متباعة الاشراف "/>
      <sheetName val="عقد  تغير "/>
      <sheetName val="التكلفة التقديرية"/>
      <sheetName val="PAYMENT "/>
      <sheetName val="basss"/>
      <sheetName val="EN TETE "/>
      <sheetName val="Economic feasibility"/>
      <sheetName val="man ref Economic feasibility"/>
      <sheetName val="Economic feasibility sav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49">
          <cell r="AW49">
            <v>15000</v>
          </cell>
        </row>
        <row r="50">
          <cell r="AW50">
            <v>0</v>
          </cell>
        </row>
        <row r="51">
          <cell r="AW51">
            <v>3000</v>
          </cell>
        </row>
        <row r="52">
          <cell r="AW52">
            <v>2000</v>
          </cell>
        </row>
        <row r="53">
          <cell r="R53" t="str">
            <v xml:space="preserve"> توريد بابي السور  كاست الومنيوم باب كبير و باب صغير</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Building"/>
      <sheetName val="Villa"/>
    </sheetNames>
    <sheetDataSet>
      <sheetData sheetId="0"/>
      <sheetData sheetId="1">
        <row r="21">
          <cell r="H21">
            <v>4772399.1193000004</v>
          </cell>
        </row>
        <row r="33">
          <cell r="H33">
            <v>432000</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data12345"/>
      <sheetName val="Sheet1"/>
      <sheetName val="samradapps_datepicker_221114"/>
    </sheetNames>
    <definedNames>
      <definedName name="dp_core.gridDP_Click"/>
    </definedNames>
    <sheetDataSet>
      <sheetData sheetId="0"/>
      <sheetData sheetId="1"/>
      <sheetData sheetId="2"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00.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webextension1.xml><?xml version="1.0" encoding="utf-8"?>
<we:webextension xmlns:we="http://schemas.microsoft.com/office/webextensions/webextension/2010/11" id="{2997CA68-A751-41C9-B54A-CE5A78922518}">
  <we:reference id="" version="1.0" store="" storeType="SPCatalog"/>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FAA82894-06D8-4494-A716-911937958B9A}">
  <we:reference id="" version="1.0" store="" storeType="SP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7.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8.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9.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12.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2:C190"/>
  <sheetViews>
    <sheetView rightToLeft="1" view="pageBreakPreview" zoomScale="178" zoomScaleNormal="100" zoomScaleSheetLayoutView="178" workbookViewId="0">
      <selection activeCell="A86" sqref="A86"/>
    </sheetView>
  </sheetViews>
  <sheetFormatPr defaultColWidth="9.109375" defaultRowHeight="20.100000000000001" customHeight="1"/>
  <cols>
    <col min="1" max="1" width="22.88671875" style="6" customWidth="1"/>
    <col min="2" max="2" width="30.88671875" style="6" customWidth="1"/>
    <col min="3" max="3" width="23.88671875" style="6" customWidth="1"/>
    <col min="4" max="16384" width="9.109375" style="6"/>
  </cols>
  <sheetData>
    <row r="2" spans="1:2" ht="20.100000000000001" customHeight="1">
      <c r="A2" s="6" t="s">
        <v>123</v>
      </c>
      <c r="B2" s="6" t="s">
        <v>1117</v>
      </c>
    </row>
    <row r="3" spans="1:2" ht="20.100000000000001" customHeight="1">
      <c r="B3" s="23" t="s">
        <v>1263</v>
      </c>
    </row>
    <row r="4" spans="1:2" ht="20.100000000000001" customHeight="1">
      <c r="B4" s="6" t="s">
        <v>530</v>
      </c>
    </row>
    <row r="5" spans="1:2" ht="20.100000000000001" customHeight="1">
      <c r="B5" s="23" t="s">
        <v>1270</v>
      </c>
    </row>
    <row r="7" spans="1:2" ht="20.100000000000001" customHeight="1">
      <c r="A7" s="6" t="s">
        <v>124</v>
      </c>
      <c r="B7" s="6" t="s">
        <v>531</v>
      </c>
    </row>
    <row r="8" spans="1:2" ht="20.100000000000001" customHeight="1">
      <c r="B8" s="6" t="s">
        <v>137</v>
      </c>
    </row>
    <row r="9" spans="1:2" ht="20.100000000000001" customHeight="1">
      <c r="B9" s="6" t="s">
        <v>532</v>
      </c>
    </row>
    <row r="11" spans="1:2" ht="20.100000000000001" customHeight="1">
      <c r="A11" s="6" t="s">
        <v>126</v>
      </c>
      <c r="B11" s="6" t="s">
        <v>313</v>
      </c>
    </row>
    <row r="12" spans="1:2" ht="20.100000000000001" customHeight="1">
      <c r="B12" s="6" t="s">
        <v>533</v>
      </c>
    </row>
    <row r="14" spans="1:2" ht="20.100000000000001" customHeight="1">
      <c r="A14" s="6" t="s">
        <v>127</v>
      </c>
      <c r="B14" s="6" t="s">
        <v>164</v>
      </c>
    </row>
    <row r="15" spans="1:2" ht="20.100000000000001" customHeight="1">
      <c r="B15" s="6" t="s">
        <v>163</v>
      </c>
    </row>
    <row r="16" spans="1:2" ht="20.100000000000001" customHeight="1">
      <c r="B16" s="6" t="s">
        <v>162</v>
      </c>
    </row>
    <row r="17" spans="1:3" ht="20.100000000000001" customHeight="1">
      <c r="B17" s="6" t="s">
        <v>128</v>
      </c>
    </row>
    <row r="19" spans="1:3" ht="20.100000000000001" customHeight="1">
      <c r="A19" s="6" t="s">
        <v>129</v>
      </c>
      <c r="B19" s="6" t="s">
        <v>534</v>
      </c>
    </row>
    <row r="20" spans="1:3" ht="20.100000000000001" customHeight="1">
      <c r="B20" s="6" t="s">
        <v>1264</v>
      </c>
    </row>
    <row r="22" spans="1:3" ht="20.100000000000001" customHeight="1">
      <c r="A22" s="6" t="s">
        <v>130</v>
      </c>
      <c r="B22" s="6" t="s">
        <v>535</v>
      </c>
      <c r="C22" s="6" t="e">
        <f>IF(#REF!="تحت الأرض","الغرفة طابوق متروس-كونكريت"," ")</f>
        <v>#REF!</v>
      </c>
    </row>
    <row r="23" spans="1:3" ht="20.100000000000001" customHeight="1">
      <c r="B23" s="6" t="s">
        <v>132</v>
      </c>
    </row>
    <row r="25" spans="1:3" ht="20.100000000000001" customHeight="1">
      <c r="A25" s="6" t="s">
        <v>133</v>
      </c>
      <c r="B25" s="6" t="s">
        <v>756</v>
      </c>
    </row>
    <row r="26" spans="1:3" ht="20.100000000000001" customHeight="1">
      <c r="B26" s="6" t="s">
        <v>757</v>
      </c>
    </row>
    <row r="27" spans="1:3" ht="20.100000000000001" customHeight="1">
      <c r="B27" s="6" t="s">
        <v>309</v>
      </c>
    </row>
    <row r="28" spans="1:3" ht="20.100000000000001" customHeight="1">
      <c r="A28" s="6" t="s">
        <v>134</v>
      </c>
      <c r="B28" s="6" t="s">
        <v>154</v>
      </c>
    </row>
    <row r="29" spans="1:3" ht="20.100000000000001" customHeight="1">
      <c r="B29" s="6" t="s">
        <v>125</v>
      </c>
    </row>
    <row r="31" spans="1:3" ht="20.100000000000001" customHeight="1">
      <c r="A31" s="6" t="s">
        <v>135</v>
      </c>
      <c r="B31" s="6" t="s">
        <v>136</v>
      </c>
      <c r="C31" s="6" t="e">
        <f>IF(#REF!="عادي","اتصالات-كهرباء-صرف","اتصالات-كهرباء")</f>
        <v>#REF!</v>
      </c>
    </row>
    <row r="32" spans="1:3" ht="20.100000000000001" customHeight="1">
      <c r="B32" s="6" t="s">
        <v>137</v>
      </c>
    </row>
    <row r="34" spans="1:2" ht="20.100000000000001" customHeight="1">
      <c r="A34" s="6" t="s">
        <v>138</v>
      </c>
      <c r="B34" s="6" t="s">
        <v>139</v>
      </c>
    </row>
    <row r="35" spans="1:2" ht="20.100000000000001" customHeight="1">
      <c r="B35" s="6" t="s">
        <v>140</v>
      </c>
    </row>
    <row r="36" spans="1:2" ht="20.100000000000001" customHeight="1">
      <c r="B36" s="6" t="s">
        <v>141</v>
      </c>
    </row>
    <row r="38" spans="1:2" ht="20.100000000000001" customHeight="1">
      <c r="A38" s="6" t="s">
        <v>142</v>
      </c>
      <c r="B38" s="6" t="s">
        <v>143</v>
      </c>
    </row>
    <row r="39" spans="1:2" ht="20.100000000000001" customHeight="1">
      <c r="B39" s="6" t="s">
        <v>144</v>
      </c>
    </row>
    <row r="40" spans="1:2" ht="20.100000000000001" customHeight="1">
      <c r="B40" s="6" t="s">
        <v>1269</v>
      </c>
    </row>
    <row r="41" spans="1:2" ht="20.100000000000001" customHeight="1">
      <c r="A41" s="6" t="s">
        <v>145</v>
      </c>
      <c r="B41" s="9" t="s">
        <v>150</v>
      </c>
    </row>
    <row r="42" spans="1:2" ht="20.100000000000001" customHeight="1">
      <c r="B42" s="9" t="s">
        <v>151</v>
      </c>
    </row>
    <row r="43" spans="1:2" ht="20.100000000000001" customHeight="1">
      <c r="B43" s="9" t="s">
        <v>152</v>
      </c>
    </row>
    <row r="44" spans="1:2" ht="20.100000000000001" customHeight="1">
      <c r="B44" s="6" t="s">
        <v>146</v>
      </c>
    </row>
    <row r="46" spans="1:2" ht="20.100000000000001" customHeight="1">
      <c r="A46" s="6" t="s">
        <v>148</v>
      </c>
      <c r="B46" s="6" t="s">
        <v>137</v>
      </c>
    </row>
    <row r="47" spans="1:2" ht="20.100000000000001" customHeight="1">
      <c r="B47" s="6" t="s">
        <v>153</v>
      </c>
    </row>
    <row r="48" spans="1:2" ht="20.100000000000001" customHeight="1">
      <c r="B48" s="6" t="s">
        <v>149</v>
      </c>
    </row>
    <row r="50" spans="1:2" ht="20.100000000000001" customHeight="1">
      <c r="A50" s="6" t="s">
        <v>271</v>
      </c>
      <c r="B50" s="6" t="s">
        <v>1265</v>
      </c>
    </row>
    <row r="51" spans="1:2" ht="20.100000000000001" customHeight="1">
      <c r="B51" s="6" t="s">
        <v>1267</v>
      </c>
    </row>
    <row r="52" spans="1:2" ht="20.100000000000001" customHeight="1">
      <c r="B52" s="6" t="s">
        <v>1266</v>
      </c>
    </row>
    <row r="54" spans="1:2" ht="20.100000000000001" customHeight="1">
      <c r="A54" s="6" t="s">
        <v>272</v>
      </c>
      <c r="B54" s="6" t="s">
        <v>538</v>
      </c>
    </row>
    <row r="55" spans="1:2" ht="20.100000000000001" customHeight="1">
      <c r="B55" s="6" t="s">
        <v>539</v>
      </c>
    </row>
    <row r="56" spans="1:2" ht="20.100000000000001" customHeight="1">
      <c r="B56" s="6" t="s">
        <v>541</v>
      </c>
    </row>
    <row r="57" spans="1:2" ht="20.100000000000001" customHeight="1">
      <c r="B57" s="6" t="s">
        <v>277</v>
      </c>
    </row>
    <row r="58" spans="1:2" ht="20.100000000000001" customHeight="1">
      <c r="B58" s="6" t="s">
        <v>540</v>
      </c>
    </row>
    <row r="59" spans="1:2" ht="20.100000000000001" customHeight="1">
      <c r="A59" s="6" t="s">
        <v>752</v>
      </c>
      <c r="B59" s="6" t="s">
        <v>276</v>
      </c>
    </row>
    <row r="60" spans="1:2" ht="20.100000000000001" customHeight="1">
      <c r="B60" s="6" t="s">
        <v>277</v>
      </c>
    </row>
    <row r="62" spans="1:2" ht="20.100000000000001" customHeight="1">
      <c r="A62" s="6" t="s">
        <v>278</v>
      </c>
      <c r="B62" s="6" t="s">
        <v>279</v>
      </c>
    </row>
    <row r="63" spans="1:2" ht="20.100000000000001" customHeight="1">
      <c r="B63" s="6" t="s">
        <v>280</v>
      </c>
    </row>
    <row r="64" spans="1:2" ht="20.100000000000001" customHeight="1">
      <c r="B64" s="6" t="s">
        <v>281</v>
      </c>
    </row>
    <row r="65" spans="1:2" ht="20.100000000000001" customHeight="1">
      <c r="B65" s="6" t="s">
        <v>282</v>
      </c>
    </row>
    <row r="67" spans="1:2" ht="20.100000000000001" customHeight="1">
      <c r="A67" s="6" t="s">
        <v>283</v>
      </c>
      <c r="B67" s="6">
        <v>1</v>
      </c>
    </row>
    <row r="68" spans="1:2" ht="20.100000000000001" customHeight="1">
      <c r="B68" s="6">
        <v>2</v>
      </c>
    </row>
    <row r="69" spans="1:2" ht="20.100000000000001" customHeight="1">
      <c r="B69" s="6">
        <v>3</v>
      </c>
    </row>
    <row r="70" spans="1:2" ht="20.100000000000001" customHeight="1">
      <c r="B70" s="6">
        <v>4</v>
      </c>
    </row>
    <row r="71" spans="1:2" ht="20.100000000000001" customHeight="1">
      <c r="B71" s="6">
        <v>5</v>
      </c>
    </row>
    <row r="72" spans="1:2" ht="20.100000000000001" customHeight="1">
      <c r="A72" s="6" t="s">
        <v>1268</v>
      </c>
      <c r="B72" s="6" t="s">
        <v>276</v>
      </c>
    </row>
    <row r="73" spans="1:2" ht="20.100000000000001" customHeight="1">
      <c r="B73" s="6" t="s">
        <v>277</v>
      </c>
    </row>
    <row r="78" spans="1:2" ht="20.100000000000001" customHeight="1">
      <c r="A78" s="6" t="s">
        <v>284</v>
      </c>
      <c r="B78" s="6">
        <v>0</v>
      </c>
    </row>
    <row r="79" spans="1:2" ht="20.100000000000001" customHeight="1">
      <c r="B79" s="6">
        <v>50</v>
      </c>
    </row>
    <row r="80" spans="1:2" ht="20.100000000000001" customHeight="1">
      <c r="B80" s="6">
        <v>70</v>
      </c>
    </row>
    <row r="81" spans="1:2" ht="20.100000000000001" customHeight="1">
      <c r="B81" s="6">
        <v>90</v>
      </c>
    </row>
    <row r="83" spans="1:2" ht="20.100000000000001" customHeight="1">
      <c r="A83" s="6" t="s">
        <v>287</v>
      </c>
      <c r="B83" s="6" t="s">
        <v>309</v>
      </c>
    </row>
    <row r="84" spans="1:2" ht="20.100000000000001" customHeight="1">
      <c r="B84" s="6">
        <v>4</v>
      </c>
    </row>
    <row r="85" spans="1:2" ht="20.100000000000001" customHeight="1">
      <c r="B85" s="6">
        <v>6</v>
      </c>
    </row>
    <row r="86" spans="1:2" ht="20.100000000000001" customHeight="1">
      <c r="B86" s="6">
        <v>8</v>
      </c>
    </row>
    <row r="87" spans="1:2" ht="20.100000000000001" customHeight="1">
      <c r="B87" s="6">
        <v>9</v>
      </c>
    </row>
    <row r="89" spans="1:2" ht="20.100000000000001" customHeight="1">
      <c r="A89" s="6" t="s">
        <v>288</v>
      </c>
      <c r="B89" s="6">
        <v>30</v>
      </c>
    </row>
    <row r="90" spans="1:2" ht="20.100000000000001" customHeight="1">
      <c r="B90" s="6">
        <v>40</v>
      </c>
    </row>
    <row r="91" spans="1:2" ht="20.100000000000001" customHeight="1">
      <c r="B91" s="6">
        <v>50</v>
      </c>
    </row>
    <row r="94" spans="1:2" ht="20.100000000000001" customHeight="1">
      <c r="A94" s="6" t="s">
        <v>290</v>
      </c>
      <c r="B94" s="6" t="s">
        <v>277</v>
      </c>
    </row>
    <row r="95" spans="1:2" ht="20.100000000000001" customHeight="1">
      <c r="B95" s="6">
        <v>1</v>
      </c>
    </row>
    <row r="96" spans="1:2" ht="20.100000000000001" customHeight="1">
      <c r="B96" s="6">
        <v>2</v>
      </c>
    </row>
    <row r="98" spans="1:2" ht="20.100000000000001" customHeight="1">
      <c r="A98" s="6" t="s">
        <v>305</v>
      </c>
      <c r="B98" s="6" t="s">
        <v>277</v>
      </c>
    </row>
    <row r="99" spans="1:2" ht="20.100000000000001" customHeight="1">
      <c r="B99" s="6">
        <v>1</v>
      </c>
    </row>
    <row r="100" spans="1:2" ht="20.100000000000001" customHeight="1">
      <c r="B100" s="6">
        <v>2</v>
      </c>
    </row>
    <row r="102" spans="1:2" ht="20.100000000000001" customHeight="1">
      <c r="A102" s="6" t="s">
        <v>306</v>
      </c>
      <c r="B102" s="6" t="s">
        <v>307</v>
      </c>
    </row>
    <row r="103" spans="1:2" ht="20.100000000000001" customHeight="1">
      <c r="B103" s="6" t="s">
        <v>308</v>
      </c>
    </row>
    <row r="105" spans="1:2" ht="20.100000000000001" customHeight="1">
      <c r="A105" s="6" t="s">
        <v>312</v>
      </c>
      <c r="B105" s="6" t="s">
        <v>307</v>
      </c>
    </row>
    <row r="106" spans="1:2" ht="20.100000000000001" customHeight="1">
      <c r="B106" s="6" t="s">
        <v>309</v>
      </c>
    </row>
    <row r="108" spans="1:2" ht="20.100000000000001" customHeight="1">
      <c r="A108" s="6" t="s">
        <v>478</v>
      </c>
      <c r="B108" s="6" t="s">
        <v>479</v>
      </c>
    </row>
    <row r="109" spans="1:2" ht="20.100000000000001" customHeight="1">
      <c r="B109" s="6" t="s">
        <v>480</v>
      </c>
    </row>
    <row r="110" spans="1:2" ht="20.100000000000001" customHeight="1">
      <c r="B110" s="6" t="s">
        <v>481</v>
      </c>
    </row>
    <row r="111" spans="1:2" ht="20.100000000000001" customHeight="1">
      <c r="B111" s="6" t="s">
        <v>482</v>
      </c>
    </row>
    <row r="112" spans="1:2" ht="20.100000000000001" customHeight="1">
      <c r="B112" s="6" t="s">
        <v>483</v>
      </c>
    </row>
    <row r="113" spans="1:2" ht="20.100000000000001" customHeight="1">
      <c r="B113" s="6" t="s">
        <v>484</v>
      </c>
    </row>
    <row r="114" spans="1:2" ht="20.100000000000001" customHeight="1">
      <c r="B114" s="6" t="s">
        <v>485</v>
      </c>
    </row>
    <row r="115" spans="1:2" ht="20.100000000000001" customHeight="1">
      <c r="B115" s="6" t="s">
        <v>486</v>
      </c>
    </row>
    <row r="116" spans="1:2" ht="20.100000000000001" customHeight="1">
      <c r="B116" s="6" t="s">
        <v>487</v>
      </c>
    </row>
    <row r="117" spans="1:2" ht="20.100000000000001" customHeight="1">
      <c r="B117" s="6" t="s">
        <v>488</v>
      </c>
    </row>
    <row r="118" spans="1:2" ht="20.100000000000001" customHeight="1">
      <c r="B118" s="6" t="s">
        <v>489</v>
      </c>
    </row>
    <row r="119" spans="1:2" ht="20.100000000000001" customHeight="1">
      <c r="B119" s="6" t="s">
        <v>490</v>
      </c>
    </row>
    <row r="120" spans="1:2" ht="20.100000000000001" customHeight="1">
      <c r="B120" s="6" t="s">
        <v>491</v>
      </c>
    </row>
    <row r="121" spans="1:2" ht="20.100000000000001" customHeight="1">
      <c r="B121" s="6" t="s">
        <v>492</v>
      </c>
    </row>
    <row r="122" spans="1:2" ht="20.100000000000001" customHeight="1">
      <c r="B122" s="6" t="s">
        <v>493</v>
      </c>
    </row>
    <row r="123" spans="1:2" ht="20.100000000000001" customHeight="1">
      <c r="B123" s="6" t="s">
        <v>494</v>
      </c>
    </row>
    <row r="124" spans="1:2" ht="20.100000000000001" customHeight="1">
      <c r="B124" s="6" t="s">
        <v>495</v>
      </c>
    </row>
    <row r="126" spans="1:2" ht="20.100000000000001" customHeight="1">
      <c r="A126" s="6" t="s">
        <v>513</v>
      </c>
      <c r="B126" s="6" t="s">
        <v>514</v>
      </c>
    </row>
    <row r="127" spans="1:2" ht="20.100000000000001" customHeight="1">
      <c r="B127" s="6" t="s">
        <v>511</v>
      </c>
    </row>
    <row r="130" spans="1:2" ht="20.100000000000001" customHeight="1">
      <c r="A130" s="6" t="s">
        <v>515</v>
      </c>
      <c r="B130" s="6" t="s">
        <v>516</v>
      </c>
    </row>
    <row r="131" spans="1:2" ht="20.100000000000001" customHeight="1">
      <c r="B131" s="6" t="s">
        <v>517</v>
      </c>
    </row>
    <row r="132" spans="1:2" ht="20.100000000000001" customHeight="1">
      <c r="B132" s="6" t="s">
        <v>518</v>
      </c>
    </row>
    <row r="135" spans="1:2" ht="20.100000000000001" customHeight="1">
      <c r="A135" s="6" t="s">
        <v>542</v>
      </c>
      <c r="B135" s="6" t="s">
        <v>543</v>
      </c>
    </row>
    <row r="136" spans="1:2" ht="20.100000000000001" customHeight="1">
      <c r="B136" s="6" t="s">
        <v>544</v>
      </c>
    </row>
    <row r="141" spans="1:2" ht="20.100000000000001" customHeight="1">
      <c r="A141" s="6" t="s">
        <v>545</v>
      </c>
      <c r="B141" s="6" t="s">
        <v>580</v>
      </c>
    </row>
    <row r="142" spans="1:2" ht="20.100000000000001" customHeight="1">
      <c r="B142" s="6" t="s">
        <v>547</v>
      </c>
    </row>
    <row r="144" spans="1:2" ht="20.100000000000001" customHeight="1">
      <c r="A144" s="6" t="s">
        <v>548</v>
      </c>
      <c r="B144" s="6" t="s">
        <v>549</v>
      </c>
    </row>
    <row r="145" spans="1:2" ht="20.100000000000001" customHeight="1">
      <c r="B145" s="6" t="s">
        <v>550</v>
      </c>
    </row>
    <row r="147" spans="1:2" ht="20.100000000000001" customHeight="1">
      <c r="A147" s="6" t="s">
        <v>551</v>
      </c>
      <c r="B147" s="6" t="s">
        <v>552</v>
      </c>
    </row>
    <row r="148" spans="1:2" ht="20.100000000000001" customHeight="1">
      <c r="B148" s="6" t="s">
        <v>553</v>
      </c>
    </row>
    <row r="150" spans="1:2" ht="20.100000000000001" customHeight="1">
      <c r="A150" s="6" t="s">
        <v>554</v>
      </c>
      <c r="B150" s="6" t="s">
        <v>555</v>
      </c>
    </row>
    <row r="151" spans="1:2" ht="20.100000000000001" customHeight="1">
      <c r="B151" s="6" t="s">
        <v>556</v>
      </c>
    </row>
    <row r="152" spans="1:2" ht="20.100000000000001" customHeight="1">
      <c r="B152" s="6" t="s">
        <v>557</v>
      </c>
    </row>
    <row r="154" spans="1:2" ht="20.100000000000001" customHeight="1">
      <c r="A154" s="6" t="s">
        <v>558</v>
      </c>
      <c r="B154" s="6" t="s">
        <v>559</v>
      </c>
    </row>
    <row r="156" spans="1:2" ht="20.100000000000001" customHeight="1">
      <c r="A156" s="6" t="s">
        <v>560</v>
      </c>
      <c r="B156" s="6" t="s">
        <v>561</v>
      </c>
    </row>
    <row r="157" spans="1:2" ht="20.100000000000001" customHeight="1">
      <c r="B157" s="6" t="s">
        <v>579</v>
      </c>
    </row>
    <row r="159" spans="1:2" ht="20.100000000000001" customHeight="1">
      <c r="A159" s="6" t="s">
        <v>562</v>
      </c>
      <c r="B159" s="6" t="s">
        <v>561</v>
      </c>
    </row>
    <row r="160" spans="1:2" ht="20.100000000000001" customHeight="1">
      <c r="B160" s="6" t="s">
        <v>579</v>
      </c>
    </row>
    <row r="162" spans="1:2" ht="20.100000000000001" customHeight="1">
      <c r="A162" s="6" t="s">
        <v>563</v>
      </c>
      <c r="B162" s="6" t="s">
        <v>561</v>
      </c>
    </row>
    <row r="163" spans="1:2" ht="20.100000000000001" customHeight="1">
      <c r="B163" s="6" t="s">
        <v>579</v>
      </c>
    </row>
    <row r="165" spans="1:2" ht="20.100000000000001" customHeight="1">
      <c r="A165" s="6" t="s">
        <v>564</v>
      </c>
      <c r="B165" s="6" t="s">
        <v>595</v>
      </c>
    </row>
    <row r="166" spans="1:2" ht="20.100000000000001" customHeight="1">
      <c r="B166" s="6" t="s">
        <v>579</v>
      </c>
    </row>
    <row r="167" spans="1:2" ht="20.100000000000001" customHeight="1">
      <c r="A167" s="6" t="s">
        <v>565</v>
      </c>
      <c r="B167" s="6" t="s">
        <v>566</v>
      </c>
    </row>
    <row r="170" spans="1:2" ht="20.100000000000001" customHeight="1">
      <c r="A170" s="6" t="s">
        <v>567</v>
      </c>
      <c r="B170" s="23" t="s">
        <v>568</v>
      </c>
    </row>
    <row r="172" spans="1:2" ht="20.100000000000001" customHeight="1">
      <c r="A172" s="6" t="s">
        <v>569</v>
      </c>
      <c r="B172" s="6" t="s">
        <v>589</v>
      </c>
    </row>
    <row r="173" spans="1:2" ht="20.100000000000001" customHeight="1">
      <c r="B173" s="6" t="s">
        <v>137</v>
      </c>
    </row>
    <row r="176" spans="1:2" ht="20.100000000000001" customHeight="1">
      <c r="A176" s="6" t="s">
        <v>571</v>
      </c>
      <c r="B176" s="6" t="s">
        <v>572</v>
      </c>
    </row>
    <row r="179" spans="1:2" ht="20.100000000000001" customHeight="1">
      <c r="A179" s="6" t="s">
        <v>573</v>
      </c>
      <c r="B179" s="6" t="s">
        <v>574</v>
      </c>
    </row>
    <row r="181" spans="1:2" ht="20.100000000000001" customHeight="1">
      <c r="A181" s="6" t="s">
        <v>575</v>
      </c>
      <c r="B181" s="6" t="s">
        <v>576</v>
      </c>
    </row>
    <row r="182" spans="1:2" ht="20.100000000000001" customHeight="1">
      <c r="B182" s="6" t="s">
        <v>577</v>
      </c>
    </row>
    <row r="185" spans="1:2" ht="20.100000000000001" customHeight="1">
      <c r="A185" s="6" t="s">
        <v>585</v>
      </c>
      <c r="B185" s="6" t="s">
        <v>584</v>
      </c>
    </row>
    <row r="187" spans="1:2" ht="20.100000000000001" customHeight="1">
      <c r="A187" s="6" t="s">
        <v>587</v>
      </c>
      <c r="B187" s="6" t="s">
        <v>588</v>
      </c>
    </row>
    <row r="188" spans="1:2" ht="20.100000000000001" customHeight="1">
      <c r="B188" s="6" t="s">
        <v>277</v>
      </c>
    </row>
    <row r="189" spans="1:2" ht="20.100000000000001" customHeight="1">
      <c r="A189" s="6" t="s">
        <v>753</v>
      </c>
      <c r="B189" s="6" t="s">
        <v>276</v>
      </c>
    </row>
    <row r="190" spans="1:2" ht="20.100000000000001" customHeight="1">
      <c r="B190" s="6" t="s">
        <v>277</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92D050"/>
    <pageSetUpPr fitToPage="1"/>
  </sheetPr>
  <dimension ref="B1:BE1205"/>
  <sheetViews>
    <sheetView rightToLeft="1" view="pageBreakPreview" zoomScale="140" zoomScaleNormal="100" zoomScaleSheetLayoutView="140" zoomScalePageLayoutView="70" workbookViewId="0">
      <selection activeCell="AD5" sqref="AD5:AQ5"/>
    </sheetView>
  </sheetViews>
  <sheetFormatPr defaultColWidth="2.33203125" defaultRowHeight="20.100000000000001" customHeight="1"/>
  <cols>
    <col min="1" max="2" width="2.33203125" style="1"/>
    <col min="3" max="3" width="2.33203125" style="5"/>
    <col min="4" max="37" width="2.33203125" style="1"/>
    <col min="38" max="38" width="9" style="1" bestFit="1" customWidth="1"/>
    <col min="39" max="73" width="2.33203125" style="1"/>
    <col min="74" max="74" width="10.44140625" style="1" bestFit="1" customWidth="1"/>
    <col min="75" max="16384" width="2.33203125" style="1"/>
  </cols>
  <sheetData>
    <row r="1" spans="2:57" ht="20.100000000000001" customHeight="1" thickBot="1">
      <c r="B1" s="412" t="s">
        <v>285</v>
      </c>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c r="AL1" s="413"/>
      <c r="AM1" s="413"/>
      <c r="AN1" s="413"/>
      <c r="AO1" s="413"/>
      <c r="AP1" s="413"/>
      <c r="AQ1" s="413"/>
      <c r="AR1" s="413"/>
      <c r="AS1" s="413"/>
      <c r="AT1" s="413"/>
      <c r="AU1" s="413"/>
      <c r="AV1" s="413"/>
      <c r="AW1" s="413"/>
      <c r="AX1" s="413"/>
      <c r="AY1" s="413"/>
      <c r="AZ1" s="413"/>
      <c r="BA1" s="413"/>
      <c r="BB1" s="413"/>
      <c r="BC1" s="413"/>
      <c r="BD1" s="413"/>
      <c r="BE1" s="414"/>
    </row>
    <row r="2" spans="2:57" ht="20.100000000000001" customHeight="1">
      <c r="B2" s="417" t="s">
        <v>1659</v>
      </c>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9"/>
      <c r="AD2" s="420" t="s">
        <v>1660</v>
      </c>
      <c r="AE2" s="421"/>
      <c r="AF2" s="421"/>
      <c r="AG2" s="421"/>
      <c r="AH2" s="421"/>
      <c r="AI2" s="421"/>
      <c r="AJ2" s="421"/>
      <c r="AK2" s="421"/>
      <c r="AL2" s="421"/>
      <c r="AM2" s="421"/>
      <c r="AN2" s="421"/>
      <c r="AO2" s="421"/>
      <c r="AP2" s="421"/>
      <c r="AQ2" s="421"/>
      <c r="AR2" s="421"/>
      <c r="AS2" s="421"/>
      <c r="AT2" s="421"/>
      <c r="AU2" s="421"/>
      <c r="AV2" s="421"/>
      <c r="AW2" s="421"/>
      <c r="AX2" s="421"/>
      <c r="AY2" s="421"/>
      <c r="AZ2" s="421"/>
      <c r="BA2" s="421"/>
      <c r="BB2" s="421"/>
      <c r="BC2" s="421"/>
      <c r="BD2" s="421"/>
      <c r="BE2" s="422"/>
    </row>
    <row r="3" spans="2:57" ht="20.100000000000001" customHeight="1" thickBot="1">
      <c r="B3" s="405" t="s">
        <v>1414</v>
      </c>
      <c r="C3" s="406"/>
      <c r="D3" s="406"/>
      <c r="E3" s="406"/>
      <c r="F3" s="406"/>
      <c r="G3" s="406"/>
      <c r="H3" s="406"/>
      <c r="I3" s="406"/>
      <c r="J3" s="406"/>
      <c r="K3" s="406"/>
      <c r="L3" s="406"/>
      <c r="M3" s="406"/>
      <c r="N3" s="406"/>
      <c r="O3" s="406"/>
      <c r="P3" s="407" t="s">
        <v>1680</v>
      </c>
      <c r="Q3" s="407"/>
      <c r="R3" s="407"/>
      <c r="S3" s="407"/>
      <c r="T3" s="407"/>
      <c r="U3" s="407"/>
      <c r="V3" s="407"/>
      <c r="W3" s="407"/>
      <c r="X3" s="407"/>
      <c r="Y3" s="407"/>
      <c r="Z3" s="407"/>
      <c r="AA3" s="407"/>
      <c r="AB3" s="407"/>
      <c r="AC3" s="407"/>
      <c r="AD3" s="415" t="s">
        <v>1662</v>
      </c>
      <c r="AE3" s="382"/>
      <c r="AF3" s="382"/>
      <c r="AG3" s="382"/>
      <c r="AH3" s="382"/>
      <c r="AI3" s="382"/>
      <c r="AJ3" s="382"/>
      <c r="AK3" s="382"/>
      <c r="AL3" s="382"/>
      <c r="AM3" s="382"/>
      <c r="AN3" s="382"/>
      <c r="AO3" s="382"/>
      <c r="AP3" s="382"/>
      <c r="AQ3" s="382"/>
      <c r="AR3" s="409"/>
      <c r="AS3" s="409"/>
      <c r="AT3" s="409"/>
      <c r="AU3" s="409"/>
      <c r="AV3" s="409"/>
      <c r="AW3" s="409"/>
      <c r="AX3" s="409"/>
      <c r="AY3" s="409"/>
      <c r="AZ3" s="409"/>
      <c r="BA3" s="409"/>
      <c r="BB3" s="409"/>
      <c r="BC3" s="409"/>
      <c r="BD3" s="409"/>
      <c r="BE3" s="416"/>
    </row>
    <row r="4" spans="2:57" ht="20.100000000000001" customHeight="1" thickBot="1">
      <c r="B4" s="405" t="s">
        <v>116</v>
      </c>
      <c r="C4" s="406"/>
      <c r="D4" s="406"/>
      <c r="E4" s="406"/>
      <c r="F4" s="406"/>
      <c r="G4" s="406"/>
      <c r="H4" s="406"/>
      <c r="I4" s="406"/>
      <c r="J4" s="406"/>
      <c r="K4" s="406"/>
      <c r="L4" s="406"/>
      <c r="M4" s="406"/>
      <c r="N4" s="406"/>
      <c r="O4" s="406"/>
      <c r="P4" s="407" t="s">
        <v>1679</v>
      </c>
      <c r="Q4" s="407"/>
      <c r="R4" s="407"/>
      <c r="S4" s="407"/>
      <c r="T4" s="407"/>
      <c r="U4" s="407"/>
      <c r="V4" s="407"/>
      <c r="W4" s="407"/>
      <c r="X4" s="407"/>
      <c r="Y4" s="407"/>
      <c r="Z4" s="407"/>
      <c r="AA4" s="407"/>
      <c r="AB4" s="407"/>
      <c r="AC4" s="407"/>
      <c r="AD4" s="382" t="s">
        <v>806</v>
      </c>
      <c r="AE4" s="382"/>
      <c r="AF4" s="382"/>
      <c r="AG4" s="382"/>
      <c r="AH4" s="382"/>
      <c r="AI4" s="382"/>
      <c r="AJ4" s="382"/>
      <c r="AK4" s="382"/>
      <c r="AL4" s="382"/>
      <c r="AM4" s="382"/>
      <c r="AN4" s="382"/>
      <c r="AO4" s="382"/>
      <c r="AP4" s="382"/>
      <c r="AQ4" s="382"/>
      <c r="AR4" s="394"/>
      <c r="AS4" s="394"/>
      <c r="AT4" s="394"/>
      <c r="AU4" s="394"/>
      <c r="AV4" s="394"/>
      <c r="AW4" s="394"/>
      <c r="AX4" s="394"/>
      <c r="AY4" s="394"/>
      <c r="AZ4" s="394"/>
      <c r="BA4" s="394"/>
      <c r="BB4" s="394"/>
      <c r="BC4" s="394"/>
      <c r="BD4" s="394"/>
      <c r="BE4" s="395"/>
    </row>
    <row r="5" spans="2:57" ht="20.100000000000001" customHeight="1">
      <c r="B5" s="405" t="s">
        <v>117</v>
      </c>
      <c r="C5" s="406"/>
      <c r="D5" s="406"/>
      <c r="E5" s="406"/>
      <c r="F5" s="406"/>
      <c r="G5" s="406"/>
      <c r="H5" s="406"/>
      <c r="I5" s="406"/>
      <c r="J5" s="406"/>
      <c r="K5" s="406"/>
      <c r="L5" s="406"/>
      <c r="M5" s="406"/>
      <c r="N5" s="406"/>
      <c r="O5" s="406"/>
      <c r="P5" s="407" t="s">
        <v>221</v>
      </c>
      <c r="Q5" s="407"/>
      <c r="R5" s="407"/>
      <c r="S5" s="407"/>
      <c r="T5" s="407"/>
      <c r="U5" s="407"/>
      <c r="V5" s="407"/>
      <c r="W5" s="407"/>
      <c r="X5" s="407"/>
      <c r="Y5" s="407"/>
      <c r="Z5" s="407"/>
      <c r="AA5" s="407"/>
      <c r="AB5" s="407"/>
      <c r="AC5" s="407"/>
      <c r="AD5" s="408" t="s">
        <v>121</v>
      </c>
      <c r="AE5" s="408"/>
      <c r="AF5" s="408"/>
      <c r="AG5" s="408"/>
      <c r="AH5" s="408"/>
      <c r="AI5" s="408"/>
      <c r="AJ5" s="408"/>
      <c r="AK5" s="408"/>
      <c r="AL5" s="408"/>
      <c r="AM5" s="408"/>
      <c r="AN5" s="408"/>
      <c r="AO5" s="408"/>
      <c r="AP5" s="408"/>
      <c r="AQ5" s="408"/>
      <c r="AR5" s="409">
        <v>118</v>
      </c>
      <c r="AS5" s="409"/>
      <c r="AT5" s="409"/>
      <c r="AU5" s="409"/>
      <c r="AV5" s="409"/>
      <c r="AW5" s="409"/>
      <c r="AX5" s="409"/>
      <c r="AY5" s="410">
        <v>5549</v>
      </c>
      <c r="AZ5" s="410"/>
      <c r="BA5" s="410"/>
      <c r="BB5" s="410"/>
      <c r="BC5" s="410"/>
      <c r="BD5" s="410"/>
      <c r="BE5" s="411"/>
    </row>
    <row r="6" spans="2:57" ht="20.100000000000001" customHeight="1" thickBot="1">
      <c r="B6" s="379" t="s">
        <v>503</v>
      </c>
      <c r="C6" s="380"/>
      <c r="D6" s="380"/>
      <c r="E6" s="380"/>
      <c r="F6" s="380"/>
      <c r="G6" s="380"/>
      <c r="H6" s="380"/>
      <c r="I6" s="380"/>
      <c r="J6" s="380"/>
      <c r="K6" s="380"/>
      <c r="L6" s="380"/>
      <c r="M6" s="380"/>
      <c r="N6" s="380"/>
      <c r="O6" s="380"/>
      <c r="P6" s="402"/>
      <c r="Q6" s="402"/>
      <c r="R6" s="402"/>
      <c r="S6" s="402"/>
      <c r="T6" s="402"/>
      <c r="U6" s="402"/>
      <c r="V6" s="402"/>
      <c r="W6" s="402"/>
      <c r="X6" s="402"/>
      <c r="Y6" s="402"/>
      <c r="Z6" s="402"/>
      <c r="AA6" s="402"/>
      <c r="AB6" s="402"/>
      <c r="AC6" s="402"/>
      <c r="AD6" s="382" t="s">
        <v>1670</v>
      </c>
      <c r="AE6" s="382"/>
      <c r="AF6" s="382"/>
      <c r="AG6" s="382"/>
      <c r="AH6" s="382"/>
      <c r="AI6" s="382"/>
      <c r="AJ6" s="382"/>
      <c r="AK6" s="382"/>
      <c r="AL6" s="382"/>
      <c r="AM6" s="382"/>
      <c r="AN6" s="382"/>
      <c r="AO6" s="382"/>
      <c r="AP6" s="382"/>
      <c r="AQ6" s="382"/>
      <c r="AR6" s="391"/>
      <c r="AS6" s="391"/>
      <c r="AT6" s="391"/>
      <c r="AU6" s="391"/>
      <c r="AV6" s="391"/>
      <c r="AW6" s="391"/>
      <c r="AX6" s="391"/>
      <c r="AY6" s="391"/>
      <c r="AZ6" s="391"/>
      <c r="BA6" s="391"/>
      <c r="BB6" s="391"/>
      <c r="BC6" s="391"/>
      <c r="BD6" s="391"/>
      <c r="BE6" s="392"/>
    </row>
    <row r="7" spans="2:57" ht="20.100000000000001" customHeight="1" thickBot="1">
      <c r="B7" s="379" t="s">
        <v>1661</v>
      </c>
      <c r="C7" s="380"/>
      <c r="D7" s="380"/>
      <c r="E7" s="380"/>
      <c r="F7" s="380"/>
      <c r="G7" s="380"/>
      <c r="H7" s="380"/>
      <c r="I7" s="380"/>
      <c r="J7" s="380"/>
      <c r="K7" s="380"/>
      <c r="L7" s="380"/>
      <c r="M7" s="380"/>
      <c r="N7" s="380"/>
      <c r="O7" s="380"/>
      <c r="P7" s="381"/>
      <c r="Q7" s="381"/>
      <c r="R7" s="381"/>
      <c r="S7" s="381"/>
      <c r="T7" s="381"/>
      <c r="U7" s="381"/>
      <c r="V7" s="381"/>
      <c r="W7" s="381"/>
      <c r="X7" s="381"/>
      <c r="Y7" s="381"/>
      <c r="Z7" s="381"/>
      <c r="AA7" s="381"/>
      <c r="AB7" s="381"/>
      <c r="AC7" s="381"/>
      <c r="AD7" s="382" t="s">
        <v>620</v>
      </c>
      <c r="AE7" s="382"/>
      <c r="AF7" s="382"/>
      <c r="AG7" s="382"/>
      <c r="AH7" s="382"/>
      <c r="AI7" s="382"/>
      <c r="AJ7" s="382"/>
      <c r="AK7" s="382"/>
      <c r="AL7" s="382"/>
      <c r="AM7" s="382"/>
      <c r="AN7" s="382"/>
      <c r="AO7" s="382"/>
      <c r="AP7" s="382"/>
      <c r="AQ7" s="382"/>
      <c r="AR7" s="403">
        <f ca="1">TODAY()</f>
        <v>46021</v>
      </c>
      <c r="AS7" s="403"/>
      <c r="AT7" s="403"/>
      <c r="AU7" s="403"/>
      <c r="AV7" s="403"/>
      <c r="AW7" s="403"/>
      <c r="AX7" s="403"/>
      <c r="AY7" s="403"/>
      <c r="AZ7" s="403"/>
      <c r="BA7" s="403"/>
      <c r="BB7" s="403"/>
      <c r="BC7" s="403"/>
      <c r="BD7" s="403"/>
      <c r="BE7" s="404"/>
    </row>
    <row r="8" spans="2:57" ht="20.100000000000001" customHeight="1" thickBot="1">
      <c r="B8" s="379" t="s">
        <v>617</v>
      </c>
      <c r="C8" s="380"/>
      <c r="D8" s="380"/>
      <c r="E8" s="380"/>
      <c r="F8" s="380"/>
      <c r="G8" s="380"/>
      <c r="H8" s="380"/>
      <c r="I8" s="380"/>
      <c r="J8" s="380"/>
      <c r="K8" s="380"/>
      <c r="L8" s="380"/>
      <c r="M8" s="380"/>
      <c r="N8" s="380"/>
      <c r="O8" s="380"/>
      <c r="P8" s="390" t="s">
        <v>1654</v>
      </c>
      <c r="Q8" s="390"/>
      <c r="R8" s="390"/>
      <c r="S8" s="390"/>
      <c r="T8" s="390"/>
      <c r="U8" s="390"/>
      <c r="V8" s="390"/>
      <c r="W8" s="390"/>
      <c r="X8" s="390"/>
      <c r="Y8" s="390"/>
      <c r="Z8" s="390"/>
      <c r="AA8" s="390"/>
      <c r="AB8" s="390"/>
      <c r="AC8" s="390"/>
      <c r="AD8" s="382" t="s">
        <v>621</v>
      </c>
      <c r="AE8" s="382"/>
      <c r="AF8" s="382"/>
      <c r="AG8" s="382"/>
      <c r="AH8" s="382"/>
      <c r="AI8" s="382"/>
      <c r="AJ8" s="382"/>
      <c r="AK8" s="382"/>
      <c r="AL8" s="382"/>
      <c r="AM8" s="382"/>
      <c r="AN8" s="382"/>
      <c r="AO8" s="382"/>
      <c r="AP8" s="382"/>
      <c r="AQ8" s="382"/>
      <c r="AR8" s="401"/>
      <c r="AS8" s="391"/>
      <c r="AT8" s="391"/>
      <c r="AU8" s="391"/>
      <c r="AV8" s="391"/>
      <c r="AW8" s="391"/>
      <c r="AX8" s="391"/>
      <c r="AY8" s="391"/>
      <c r="AZ8" s="391"/>
      <c r="BA8" s="391"/>
      <c r="BB8" s="391"/>
      <c r="BC8" s="391"/>
      <c r="BD8" s="391"/>
      <c r="BE8" s="392"/>
    </row>
    <row r="9" spans="2:57" ht="20.100000000000001" customHeight="1" thickBot="1">
      <c r="B9" s="379" t="s">
        <v>618</v>
      </c>
      <c r="C9" s="380"/>
      <c r="D9" s="380"/>
      <c r="E9" s="380"/>
      <c r="F9" s="380"/>
      <c r="G9" s="380"/>
      <c r="H9" s="380"/>
      <c r="I9" s="380"/>
      <c r="J9" s="380"/>
      <c r="K9" s="380"/>
      <c r="L9" s="380"/>
      <c r="M9" s="380"/>
      <c r="N9" s="380"/>
      <c r="O9" s="380"/>
      <c r="P9" s="390"/>
      <c r="Q9" s="390"/>
      <c r="R9" s="390"/>
      <c r="S9" s="390"/>
      <c r="T9" s="390"/>
      <c r="U9" s="390"/>
      <c r="V9" s="390"/>
      <c r="W9" s="390"/>
      <c r="X9" s="390"/>
      <c r="Y9" s="390"/>
      <c r="Z9" s="390"/>
      <c r="AA9" s="390"/>
      <c r="AB9" s="390"/>
      <c r="AC9" s="390"/>
      <c r="AD9" s="382" t="s">
        <v>478</v>
      </c>
      <c r="AE9" s="382"/>
      <c r="AF9" s="382"/>
      <c r="AG9" s="382"/>
      <c r="AH9" s="382"/>
      <c r="AI9" s="382"/>
      <c r="AJ9" s="382"/>
      <c r="AK9" s="382"/>
      <c r="AL9" s="382"/>
      <c r="AM9" s="382"/>
      <c r="AN9" s="382"/>
      <c r="AO9" s="382"/>
      <c r="AP9" s="382"/>
      <c r="AQ9" s="382"/>
      <c r="AR9" s="391" t="s">
        <v>489</v>
      </c>
      <c r="AS9" s="391"/>
      <c r="AT9" s="391"/>
      <c r="AU9" s="391"/>
      <c r="AV9" s="391"/>
      <c r="AW9" s="391"/>
      <c r="AX9" s="391"/>
      <c r="AY9" s="391"/>
      <c r="AZ9" s="391"/>
      <c r="BA9" s="391"/>
      <c r="BB9" s="391"/>
      <c r="BC9" s="391"/>
      <c r="BD9" s="391"/>
      <c r="BE9" s="392"/>
    </row>
    <row r="10" spans="2:57" ht="20.100000000000001" customHeight="1" thickBot="1">
      <c r="B10" s="379" t="s">
        <v>619</v>
      </c>
      <c r="C10" s="380"/>
      <c r="D10" s="380"/>
      <c r="E10" s="380"/>
      <c r="F10" s="380"/>
      <c r="G10" s="380"/>
      <c r="H10" s="380"/>
      <c r="I10" s="380"/>
      <c r="J10" s="380"/>
      <c r="K10" s="380"/>
      <c r="L10" s="380"/>
      <c r="M10" s="380"/>
      <c r="N10" s="380"/>
      <c r="O10" s="380"/>
      <c r="P10" s="390"/>
      <c r="Q10" s="390"/>
      <c r="R10" s="390"/>
      <c r="S10" s="390"/>
      <c r="T10" s="390"/>
      <c r="U10" s="390"/>
      <c r="V10" s="390"/>
      <c r="W10" s="390"/>
      <c r="X10" s="390"/>
      <c r="Y10" s="390"/>
      <c r="Z10" s="390"/>
      <c r="AA10" s="390"/>
      <c r="AB10" s="390"/>
      <c r="AC10" s="390"/>
      <c r="AD10" s="382"/>
      <c r="AE10" s="382"/>
      <c r="AF10" s="382"/>
      <c r="AG10" s="382"/>
      <c r="AH10" s="382"/>
      <c r="AI10" s="382"/>
      <c r="AJ10" s="382"/>
      <c r="AK10" s="382"/>
      <c r="AL10" s="382"/>
      <c r="AM10" s="382"/>
      <c r="AN10" s="382"/>
      <c r="AO10" s="382"/>
      <c r="AP10" s="382"/>
      <c r="AQ10" s="382"/>
      <c r="AR10" s="391"/>
      <c r="AS10" s="391"/>
      <c r="AT10" s="391"/>
      <c r="AU10" s="391"/>
      <c r="AV10" s="391"/>
      <c r="AW10" s="391"/>
      <c r="AX10" s="391"/>
      <c r="AY10" s="391"/>
      <c r="AZ10" s="391"/>
      <c r="BA10" s="391"/>
      <c r="BB10" s="391"/>
      <c r="BC10" s="391"/>
      <c r="BD10" s="391"/>
      <c r="BE10" s="392"/>
    </row>
    <row r="11" spans="2:57" ht="20.100000000000001" customHeight="1" thickBot="1">
      <c r="B11" s="376" t="s">
        <v>118</v>
      </c>
      <c r="C11" s="377"/>
      <c r="D11" s="377"/>
      <c r="E11" s="377"/>
      <c r="F11" s="377"/>
      <c r="G11" s="377"/>
      <c r="H11" s="377"/>
      <c r="I11" s="377"/>
      <c r="J11" s="377"/>
      <c r="K11" s="377"/>
      <c r="L11" s="377"/>
      <c r="M11" s="377"/>
      <c r="N11" s="377"/>
      <c r="O11" s="378"/>
      <c r="P11" s="396" t="s">
        <v>1678</v>
      </c>
      <c r="Q11" s="397"/>
      <c r="R11" s="397"/>
      <c r="S11" s="397"/>
      <c r="T11" s="397"/>
      <c r="U11" s="397"/>
      <c r="V11" s="397"/>
      <c r="W11" s="397"/>
      <c r="X11" s="397"/>
      <c r="Y11" s="397"/>
      <c r="Z11" s="397"/>
      <c r="AA11" s="397"/>
      <c r="AB11" s="397"/>
      <c r="AC11" s="398"/>
      <c r="AD11" s="387" t="s">
        <v>1663</v>
      </c>
      <c r="AE11" s="388"/>
      <c r="AF11" s="388"/>
      <c r="AG11" s="388"/>
      <c r="AH11" s="388"/>
      <c r="AI11" s="388"/>
      <c r="AJ11" s="388"/>
      <c r="AK11" s="388"/>
      <c r="AL11" s="388"/>
      <c r="AM11" s="388"/>
      <c r="AN11" s="388"/>
      <c r="AO11" s="388"/>
      <c r="AP11" s="388"/>
      <c r="AQ11" s="399"/>
      <c r="AR11" s="400"/>
      <c r="AS11" s="400"/>
      <c r="AT11" s="400"/>
      <c r="AU11" s="400"/>
      <c r="AV11" s="400"/>
      <c r="AW11" s="400"/>
      <c r="AX11" s="400"/>
      <c r="AY11" s="400"/>
      <c r="AZ11" s="400"/>
      <c r="BA11" s="400"/>
      <c r="BB11" s="400"/>
      <c r="BC11" s="400"/>
      <c r="BD11" s="400"/>
      <c r="BE11" s="400"/>
    </row>
    <row r="12" spans="2:57" ht="20.100000000000001" customHeight="1" thickBot="1">
      <c r="B12" s="379" t="s">
        <v>119</v>
      </c>
      <c r="C12" s="380"/>
      <c r="D12" s="380"/>
      <c r="E12" s="380"/>
      <c r="F12" s="380"/>
      <c r="G12" s="380"/>
      <c r="H12" s="380"/>
      <c r="I12" s="380"/>
      <c r="J12" s="380"/>
      <c r="K12" s="380"/>
      <c r="L12" s="380"/>
      <c r="M12" s="380"/>
      <c r="N12" s="380"/>
      <c r="O12" s="380"/>
      <c r="P12" s="393">
        <v>403100010</v>
      </c>
      <c r="Q12" s="393"/>
      <c r="R12" s="393"/>
      <c r="S12" s="393"/>
      <c r="T12" s="393"/>
      <c r="U12" s="393"/>
      <c r="V12" s="393"/>
      <c r="W12" s="393"/>
      <c r="X12" s="393"/>
      <c r="Y12" s="393"/>
      <c r="Z12" s="393"/>
      <c r="AA12" s="393"/>
      <c r="AB12" s="393"/>
      <c r="AC12" s="393"/>
      <c r="AD12" s="382"/>
      <c r="AE12" s="382"/>
      <c r="AF12" s="382"/>
      <c r="AG12" s="382"/>
      <c r="AH12" s="382"/>
      <c r="AI12" s="382"/>
      <c r="AJ12" s="382"/>
      <c r="AK12" s="382"/>
      <c r="AL12" s="382"/>
      <c r="AM12" s="382"/>
      <c r="AN12" s="382"/>
      <c r="AO12" s="382"/>
      <c r="AP12" s="382"/>
      <c r="AQ12" s="382"/>
      <c r="AR12" s="394"/>
      <c r="AS12" s="394"/>
      <c r="AT12" s="394"/>
      <c r="AU12" s="394"/>
      <c r="AV12" s="394"/>
      <c r="AW12" s="394"/>
      <c r="AX12" s="394"/>
      <c r="AY12" s="394"/>
      <c r="AZ12" s="394"/>
      <c r="BA12" s="394"/>
      <c r="BB12" s="394"/>
      <c r="BC12" s="394"/>
      <c r="BD12" s="394"/>
      <c r="BE12" s="395"/>
    </row>
    <row r="13" spans="2:57" ht="20.100000000000001" customHeight="1" thickBot="1">
      <c r="B13" s="376" t="s">
        <v>1658</v>
      </c>
      <c r="C13" s="377"/>
      <c r="D13" s="377"/>
      <c r="E13" s="377"/>
      <c r="F13" s="377"/>
      <c r="G13" s="377"/>
      <c r="H13" s="377"/>
      <c r="I13" s="377"/>
      <c r="J13" s="377"/>
      <c r="K13" s="377"/>
      <c r="L13" s="377"/>
      <c r="M13" s="377"/>
      <c r="N13" s="377"/>
      <c r="O13" s="378"/>
      <c r="P13" s="384" t="s">
        <v>511</v>
      </c>
      <c r="Q13" s="385"/>
      <c r="R13" s="385"/>
      <c r="S13" s="385"/>
      <c r="T13" s="385"/>
      <c r="U13" s="385"/>
      <c r="V13" s="385"/>
      <c r="W13" s="385"/>
      <c r="X13" s="385"/>
      <c r="Y13" s="385"/>
      <c r="Z13" s="385"/>
      <c r="AA13" s="385"/>
      <c r="AB13" s="385"/>
      <c r="AC13" s="386"/>
      <c r="AD13" s="387"/>
      <c r="AE13" s="388"/>
      <c r="AF13" s="388"/>
      <c r="AG13" s="388"/>
      <c r="AH13" s="388"/>
      <c r="AI13" s="388"/>
      <c r="AJ13" s="388"/>
      <c r="AK13" s="388"/>
      <c r="AL13" s="388"/>
      <c r="AM13" s="388"/>
      <c r="AN13" s="388"/>
      <c r="AO13" s="388"/>
      <c r="AP13" s="388"/>
      <c r="AQ13" s="388"/>
      <c r="AR13" s="388"/>
      <c r="AS13" s="388"/>
      <c r="AT13" s="388"/>
      <c r="AU13" s="388"/>
      <c r="AV13" s="388"/>
      <c r="AW13" s="388"/>
      <c r="AX13" s="388"/>
      <c r="AY13" s="388"/>
      <c r="AZ13" s="388"/>
      <c r="BA13" s="388"/>
      <c r="BB13" s="388"/>
      <c r="BC13" s="388"/>
      <c r="BD13" s="388"/>
      <c r="BE13" s="389"/>
    </row>
    <row r="14" spans="2:57" ht="20.100000000000001" customHeight="1" thickBot="1">
      <c r="B14" s="379"/>
      <c r="C14" s="380"/>
      <c r="D14" s="380"/>
      <c r="E14" s="380"/>
      <c r="F14" s="380"/>
      <c r="G14" s="380"/>
      <c r="H14" s="380"/>
      <c r="I14" s="380"/>
      <c r="J14" s="380"/>
      <c r="K14" s="380"/>
      <c r="L14" s="380"/>
      <c r="M14" s="380"/>
      <c r="N14" s="380"/>
      <c r="O14" s="380"/>
      <c r="P14" s="381"/>
      <c r="Q14" s="381"/>
      <c r="R14" s="381"/>
      <c r="S14" s="381"/>
      <c r="T14" s="381"/>
      <c r="U14" s="381"/>
      <c r="V14" s="381"/>
      <c r="W14" s="381"/>
      <c r="X14" s="381"/>
      <c r="Y14" s="381"/>
      <c r="Z14" s="381"/>
      <c r="AA14" s="381"/>
      <c r="AB14" s="381"/>
      <c r="AC14" s="381"/>
      <c r="AD14" s="382" t="s">
        <v>622</v>
      </c>
      <c r="AE14" s="382"/>
      <c r="AF14" s="382"/>
      <c r="AG14" s="382"/>
      <c r="AH14" s="382"/>
      <c r="AI14" s="382"/>
      <c r="AJ14" s="382"/>
      <c r="AK14" s="382"/>
      <c r="AL14" s="382"/>
      <c r="AM14" s="382"/>
      <c r="AN14" s="382"/>
      <c r="AO14" s="382"/>
      <c r="AP14" s="382"/>
      <c r="AQ14" s="382"/>
      <c r="AR14" s="383"/>
      <c r="AS14" s="383"/>
      <c r="AT14" s="383"/>
      <c r="AU14" s="383"/>
      <c r="AV14" s="383"/>
      <c r="AW14" s="383"/>
      <c r="AX14" s="383"/>
      <c r="AY14" s="383"/>
      <c r="AZ14" s="383"/>
      <c r="BA14" s="383"/>
      <c r="BB14" s="383"/>
      <c r="BC14" s="383"/>
      <c r="BD14" s="383"/>
      <c r="BE14" s="383"/>
    </row>
    <row r="15" spans="2:57" ht="20.100000000000001" customHeight="1">
      <c r="C15" s="2"/>
      <c r="D15" s="2"/>
      <c r="E15" s="2"/>
      <c r="AP15" s="2"/>
      <c r="AQ15" s="2"/>
      <c r="AR15" s="2"/>
      <c r="AS15" s="2"/>
      <c r="AT15" s="2"/>
      <c r="AU15" s="2"/>
      <c r="AV15" s="2"/>
      <c r="AW15" s="2"/>
      <c r="AX15" s="3"/>
      <c r="AY15" s="3"/>
      <c r="AZ15" s="3"/>
      <c r="BA15" s="3"/>
      <c r="BB15" s="3"/>
      <c r="BC15" s="3"/>
      <c r="BD15" s="3"/>
      <c r="BE15" s="3"/>
    </row>
    <row r="16" spans="2:57" ht="20.100000000000001" customHeight="1">
      <c r="C16" s="1"/>
    </row>
    <row r="17" spans="3:57" ht="20.100000000000001" customHeight="1">
      <c r="C17" s="2"/>
      <c r="D17" s="2"/>
      <c r="E17" s="2"/>
      <c r="AP17" s="2"/>
      <c r="AQ17" s="2"/>
      <c r="AR17" s="2"/>
      <c r="AS17" s="2"/>
      <c r="AT17" s="2"/>
      <c r="AU17" s="2"/>
      <c r="AV17" s="2"/>
      <c r="AW17" s="2"/>
      <c r="AX17" s="3"/>
      <c r="AY17" s="3"/>
      <c r="AZ17" s="3"/>
      <c r="BA17" s="3"/>
      <c r="BB17" s="3"/>
      <c r="BC17" s="3"/>
      <c r="BD17" s="3"/>
      <c r="BE17" s="3"/>
    </row>
    <row r="18" spans="3:57" ht="20.100000000000001" customHeight="1">
      <c r="C18" s="2"/>
      <c r="D18" s="2"/>
      <c r="E18" s="2"/>
      <c r="AP18" s="2"/>
      <c r="AQ18" s="2"/>
      <c r="AR18" s="2"/>
      <c r="AS18" s="2"/>
      <c r="AT18" s="2"/>
      <c r="AU18" s="2"/>
      <c r="AV18" s="2"/>
      <c r="AW18" s="2"/>
      <c r="AX18" s="3"/>
      <c r="AY18" s="3"/>
      <c r="AZ18" s="3"/>
      <c r="BA18" s="3"/>
      <c r="BB18" s="3"/>
      <c r="BC18" s="3"/>
      <c r="BD18" s="3"/>
      <c r="BE18" s="3"/>
    </row>
    <row r="19" spans="3:57" ht="20.100000000000001" customHeight="1">
      <c r="C19" s="2"/>
      <c r="D19" s="2"/>
      <c r="E19" s="2"/>
      <c r="AP19" s="2"/>
      <c r="AQ19" s="2"/>
      <c r="AR19" s="2"/>
      <c r="AS19" s="2"/>
      <c r="AT19" s="2"/>
      <c r="AU19" s="2"/>
      <c r="AV19" s="2"/>
      <c r="AW19" s="2"/>
      <c r="AX19" s="3"/>
      <c r="AY19" s="3"/>
      <c r="AZ19" s="3"/>
      <c r="BA19" s="3"/>
      <c r="BB19" s="3"/>
      <c r="BC19" s="3"/>
      <c r="BD19" s="3"/>
      <c r="BE19" s="3"/>
    </row>
    <row r="20" spans="3:57" ht="20.100000000000001" customHeight="1">
      <c r="C20" s="2"/>
      <c r="D20" s="2"/>
      <c r="E20" s="2"/>
      <c r="AP20" s="2"/>
      <c r="AQ20" s="2"/>
      <c r="AR20" s="2"/>
      <c r="AS20" s="2"/>
      <c r="AT20" s="2"/>
      <c r="AU20" s="2"/>
      <c r="AV20" s="2"/>
      <c r="AW20" s="2"/>
      <c r="AX20" s="3"/>
      <c r="AY20" s="3"/>
      <c r="AZ20" s="3"/>
      <c r="BA20" s="3"/>
      <c r="BB20" s="3"/>
      <c r="BC20" s="3"/>
      <c r="BD20" s="3"/>
      <c r="BE20" s="3"/>
    </row>
    <row r="21" spans="3:57" ht="20.100000000000001" customHeight="1">
      <c r="C21" s="2"/>
      <c r="D21" s="2"/>
      <c r="E21" s="2"/>
      <c r="AP21" s="2"/>
      <c r="AQ21" s="2"/>
      <c r="AR21" s="2"/>
      <c r="AS21" s="2"/>
      <c r="AT21" s="2"/>
      <c r="AU21" s="2"/>
      <c r="AV21" s="2"/>
      <c r="AW21" s="2"/>
      <c r="AX21" s="3"/>
      <c r="AY21" s="3"/>
      <c r="AZ21" s="3"/>
      <c r="BA21" s="3"/>
      <c r="BB21" s="3"/>
      <c r="BC21" s="3"/>
      <c r="BD21" s="3"/>
      <c r="BE21" s="3"/>
    </row>
    <row r="22" spans="3:57" ht="20.100000000000001" customHeight="1">
      <c r="C22" s="1"/>
      <c r="AP22" s="3"/>
      <c r="AQ22" s="2"/>
      <c r="AR22" s="2"/>
      <c r="AS22" s="2"/>
      <c r="AT22" s="2"/>
      <c r="AU22" s="2"/>
      <c r="AV22" s="2"/>
      <c r="AW22" s="2"/>
      <c r="AX22" s="2"/>
      <c r="AY22" s="2"/>
      <c r="AZ22" s="2"/>
      <c r="BA22" s="2"/>
      <c r="BB22" s="2"/>
      <c r="BC22" s="2"/>
      <c r="BD22" s="2"/>
      <c r="BE22" s="2"/>
    </row>
    <row r="23" spans="3:57" ht="20.100000000000001" customHeight="1">
      <c r="C23" s="1"/>
    </row>
    <row r="24" spans="3:57" ht="20.100000000000001" customHeight="1">
      <c r="C24" s="1"/>
    </row>
    <row r="25" spans="3:57" ht="20.100000000000001" customHeight="1">
      <c r="C25" s="1"/>
    </row>
    <row r="26" spans="3:57" ht="20.100000000000001" customHeight="1">
      <c r="C26" s="2"/>
      <c r="D26" s="2"/>
      <c r="E26" s="2"/>
      <c r="AP26" s="2"/>
      <c r="AQ26" s="2"/>
      <c r="AR26" s="2"/>
      <c r="AS26" s="2"/>
      <c r="AT26" s="2"/>
      <c r="AU26" s="2"/>
      <c r="AV26" s="2"/>
      <c r="AW26" s="2"/>
      <c r="AX26" s="3"/>
      <c r="AY26" s="3"/>
      <c r="AZ26" s="3"/>
      <c r="BA26" s="3"/>
      <c r="BB26" s="3"/>
      <c r="BC26" s="3"/>
      <c r="BD26" s="3"/>
      <c r="BE26" s="3"/>
    </row>
    <row r="27" spans="3:57" ht="20.100000000000001" customHeight="1">
      <c r="C27" s="2"/>
      <c r="D27" s="2"/>
      <c r="E27" s="2"/>
      <c r="AP27" s="2"/>
      <c r="AQ27" s="2"/>
      <c r="AR27" s="2"/>
      <c r="AS27" s="2"/>
      <c r="AT27" s="2"/>
      <c r="AU27" s="2"/>
      <c r="AV27" s="2"/>
      <c r="AW27" s="2"/>
      <c r="AX27" s="3"/>
      <c r="AY27" s="3"/>
      <c r="AZ27" s="3"/>
      <c r="BA27" s="3"/>
      <c r="BB27" s="3"/>
      <c r="BC27" s="3"/>
      <c r="BD27" s="3"/>
      <c r="BE27" s="3"/>
    </row>
    <row r="28" spans="3:57" ht="20.100000000000001" customHeight="1">
      <c r="C28" s="2"/>
      <c r="D28" s="2"/>
      <c r="E28" s="2"/>
      <c r="AP28" s="2"/>
      <c r="AQ28" s="2"/>
      <c r="AR28" s="2"/>
      <c r="AS28" s="2"/>
      <c r="AT28" s="2"/>
      <c r="AU28" s="2"/>
      <c r="AV28" s="2"/>
      <c r="AW28" s="2"/>
      <c r="AX28" s="3"/>
      <c r="AY28" s="3"/>
      <c r="AZ28" s="3"/>
      <c r="BA28" s="3"/>
      <c r="BB28" s="3"/>
      <c r="BC28" s="3"/>
      <c r="BD28" s="3"/>
      <c r="BE28" s="3"/>
    </row>
    <row r="29" spans="3:57" ht="20.100000000000001" customHeight="1">
      <c r="C29" s="1"/>
      <c r="AP29" s="3"/>
      <c r="AQ29" s="2"/>
      <c r="AR29" s="2"/>
      <c r="AS29" s="2"/>
      <c r="AT29" s="2"/>
      <c r="AU29" s="2"/>
      <c r="AV29" s="2"/>
      <c r="AW29" s="2"/>
      <c r="AX29" s="2"/>
      <c r="AY29" s="2"/>
      <c r="AZ29" s="2"/>
      <c r="BA29" s="2"/>
      <c r="BB29" s="2"/>
      <c r="BC29" s="2"/>
      <c r="BD29" s="2"/>
      <c r="BE29" s="2"/>
    </row>
    <row r="30" spans="3:57" ht="20.100000000000001" customHeight="1">
      <c r="C30" s="1"/>
    </row>
    <row r="31" spans="3:57" ht="20.100000000000001" customHeight="1">
      <c r="C31" s="1"/>
    </row>
    <row r="32" spans="3:57" ht="20.100000000000001" customHeight="1">
      <c r="C32" s="1"/>
    </row>
    <row r="33" spans="3:57" ht="20.100000000000001" customHeight="1">
      <c r="C33" s="2"/>
      <c r="D33" s="2"/>
      <c r="E33" s="2"/>
      <c r="AP33" s="2"/>
      <c r="AQ33" s="2"/>
      <c r="AR33" s="2"/>
      <c r="AS33" s="2"/>
      <c r="AT33" s="2"/>
      <c r="AU33" s="2"/>
      <c r="AV33" s="2"/>
      <c r="AW33" s="2"/>
      <c r="AX33" s="3"/>
      <c r="AY33" s="3"/>
      <c r="AZ33" s="3"/>
      <c r="BA33" s="3"/>
      <c r="BB33" s="3"/>
      <c r="BC33" s="3"/>
      <c r="BD33" s="3"/>
      <c r="BE33" s="3"/>
    </row>
    <row r="34" spans="3:57" ht="20.100000000000001" customHeight="1">
      <c r="C34" s="2"/>
      <c r="D34" s="2"/>
      <c r="E34" s="2"/>
      <c r="AP34" s="2"/>
      <c r="AQ34" s="2"/>
      <c r="AR34" s="2"/>
      <c r="AS34" s="2"/>
      <c r="AT34" s="2"/>
      <c r="AU34" s="2"/>
      <c r="AV34" s="2"/>
      <c r="AW34" s="2"/>
      <c r="AX34" s="3"/>
      <c r="AY34" s="3"/>
      <c r="AZ34" s="3"/>
      <c r="BA34" s="3"/>
      <c r="BB34" s="3"/>
      <c r="BC34" s="3"/>
      <c r="BD34" s="3"/>
      <c r="BE34" s="3"/>
    </row>
    <row r="35" spans="3:57" ht="20.100000000000001" customHeight="1">
      <c r="C35" s="1"/>
      <c r="AP35" s="3"/>
      <c r="AQ35" s="2"/>
      <c r="AR35" s="2"/>
      <c r="AS35" s="2"/>
      <c r="AT35" s="2"/>
      <c r="AU35" s="2"/>
      <c r="AV35" s="2"/>
      <c r="AW35" s="2"/>
      <c r="AX35" s="2"/>
      <c r="AY35" s="2"/>
      <c r="AZ35" s="2"/>
      <c r="BA35" s="2"/>
      <c r="BB35" s="2"/>
      <c r="BC35" s="2"/>
      <c r="BD35" s="2"/>
      <c r="BE35" s="2"/>
    </row>
    <row r="36" spans="3:57" ht="20.100000000000001" customHeight="1">
      <c r="C36" s="1"/>
    </row>
    <row r="37" spans="3:57" ht="20.100000000000001" customHeight="1">
      <c r="C37" s="1"/>
      <c r="AP37" s="3"/>
      <c r="AQ37" s="2"/>
      <c r="AR37" s="2"/>
      <c r="AS37" s="2"/>
      <c r="AT37" s="2"/>
      <c r="AU37" s="2"/>
      <c r="AV37" s="2"/>
      <c r="AW37" s="2"/>
      <c r="AX37" s="2"/>
      <c r="AY37" s="2"/>
      <c r="AZ37" s="2"/>
      <c r="BA37" s="2"/>
      <c r="BB37" s="2"/>
      <c r="BC37" s="2"/>
      <c r="BD37" s="2"/>
      <c r="BE37" s="2"/>
    </row>
    <row r="38" spans="3:57" ht="20.100000000000001" customHeight="1">
      <c r="C38" s="1"/>
    </row>
    <row r="39" spans="3:57" ht="20.100000000000001" customHeight="1">
      <c r="C39" s="1"/>
    </row>
    <row r="40" spans="3:57" ht="20.100000000000001" customHeight="1">
      <c r="C40" s="1"/>
    </row>
    <row r="41" spans="3:57" ht="20.100000000000001" customHeight="1">
      <c r="C41" s="2"/>
      <c r="D41" s="2"/>
      <c r="E41" s="2"/>
      <c r="AP41" s="2"/>
      <c r="AQ41" s="2"/>
      <c r="AR41" s="2"/>
      <c r="AS41" s="2"/>
      <c r="AT41" s="2"/>
      <c r="AU41" s="2"/>
      <c r="AV41" s="2"/>
      <c r="AW41" s="2"/>
      <c r="AX41" s="3"/>
      <c r="AY41" s="3"/>
      <c r="AZ41" s="3"/>
      <c r="BA41" s="3"/>
      <c r="BB41" s="3"/>
      <c r="BC41" s="3"/>
      <c r="BD41" s="3"/>
      <c r="BE41" s="3"/>
    </row>
    <row r="42" spans="3:57" ht="20.100000000000001" customHeight="1">
      <c r="C42" s="2"/>
      <c r="D42" s="2"/>
      <c r="E42" s="2"/>
      <c r="AP42" s="2"/>
      <c r="AQ42" s="2"/>
      <c r="AR42" s="2"/>
      <c r="AS42" s="2"/>
      <c r="AT42" s="2"/>
      <c r="AU42" s="2"/>
      <c r="AV42" s="2"/>
      <c r="AW42" s="2"/>
      <c r="AX42" s="3"/>
      <c r="AY42" s="3"/>
      <c r="AZ42" s="3"/>
      <c r="BA42" s="3"/>
      <c r="BB42" s="3"/>
      <c r="BC42" s="3"/>
      <c r="BD42" s="3"/>
      <c r="BE42" s="3"/>
    </row>
    <row r="43" spans="3:57" ht="20.100000000000001" customHeight="1">
      <c r="C43" s="2"/>
      <c r="D43" s="2"/>
      <c r="E43" s="2"/>
      <c r="AP43" s="2"/>
      <c r="AQ43" s="2"/>
      <c r="AR43" s="2"/>
      <c r="AS43" s="2"/>
      <c r="AT43" s="2"/>
      <c r="AU43" s="2"/>
      <c r="AV43" s="2"/>
      <c r="AW43" s="2"/>
      <c r="AX43" s="3"/>
      <c r="AY43" s="3"/>
      <c r="AZ43" s="3"/>
      <c r="BA43" s="3"/>
      <c r="BB43" s="3"/>
      <c r="BC43" s="3"/>
      <c r="BD43" s="3"/>
      <c r="BE43" s="3"/>
    </row>
    <row r="44" spans="3:57" ht="20.100000000000001" customHeight="1">
      <c r="C44" s="1"/>
      <c r="AP44" s="3"/>
      <c r="AQ44" s="2"/>
      <c r="AR44" s="2"/>
      <c r="AS44" s="2"/>
      <c r="AT44" s="2"/>
      <c r="AU44" s="2"/>
      <c r="AV44" s="2"/>
      <c r="AW44" s="2"/>
      <c r="AX44" s="2"/>
      <c r="AY44" s="2"/>
      <c r="AZ44" s="2"/>
      <c r="BA44" s="2"/>
      <c r="BB44" s="2"/>
      <c r="BC44" s="2"/>
      <c r="BD44" s="2"/>
      <c r="BE44" s="2"/>
    </row>
    <row r="45" spans="3:57" ht="20.100000000000001" customHeight="1">
      <c r="C45" s="1"/>
    </row>
    <row r="46" spans="3:57" ht="20.100000000000001" customHeight="1">
      <c r="C46" s="1"/>
    </row>
    <row r="47" spans="3:57" ht="20.100000000000001" customHeight="1">
      <c r="C47" s="1"/>
    </row>
    <row r="48" spans="3:57" ht="20.100000000000001" customHeight="1">
      <c r="C48" s="2"/>
      <c r="D48" s="2"/>
      <c r="E48" s="2"/>
      <c r="AP48" s="2"/>
      <c r="AQ48" s="2"/>
      <c r="AR48" s="2"/>
      <c r="AS48" s="2"/>
      <c r="AT48" s="2"/>
      <c r="AU48" s="2"/>
      <c r="AV48" s="2"/>
      <c r="AW48" s="2"/>
      <c r="AX48" s="3"/>
      <c r="AY48" s="3"/>
      <c r="AZ48" s="3"/>
      <c r="BA48" s="3"/>
      <c r="BB48" s="3"/>
      <c r="BC48" s="3"/>
      <c r="BD48" s="3"/>
      <c r="BE48" s="3"/>
    </row>
    <row r="49" spans="3:57" ht="20.100000000000001" customHeight="1">
      <c r="C49" s="2"/>
      <c r="D49" s="2"/>
      <c r="E49" s="2"/>
      <c r="AP49" s="2"/>
      <c r="AQ49" s="2"/>
      <c r="AR49" s="2"/>
      <c r="AS49" s="2"/>
      <c r="AT49" s="2"/>
      <c r="AU49" s="2"/>
      <c r="AV49" s="2"/>
      <c r="AW49" s="2"/>
      <c r="AX49" s="3"/>
      <c r="AY49" s="3"/>
      <c r="AZ49" s="3"/>
      <c r="BA49" s="3"/>
      <c r="BB49" s="3"/>
      <c r="BC49" s="3"/>
      <c r="BD49" s="3"/>
      <c r="BE49" s="3"/>
    </row>
    <row r="50" spans="3:57" ht="20.100000000000001" customHeight="1">
      <c r="C50" s="1"/>
      <c r="AP50" s="3"/>
      <c r="AQ50" s="2"/>
      <c r="AR50" s="2"/>
      <c r="AS50" s="2"/>
      <c r="AT50" s="2"/>
      <c r="AU50" s="2"/>
      <c r="AV50" s="2"/>
      <c r="AW50" s="2"/>
      <c r="AX50" s="2"/>
      <c r="AY50" s="2"/>
      <c r="AZ50" s="2"/>
      <c r="BA50" s="2"/>
      <c r="BB50" s="2"/>
      <c r="BC50" s="2"/>
      <c r="BD50" s="2"/>
      <c r="BE50" s="2"/>
    </row>
    <row r="51" spans="3:57" ht="20.100000000000001" customHeight="1">
      <c r="C51" s="1"/>
    </row>
    <row r="52" spans="3:57" ht="20.100000000000001" customHeight="1">
      <c r="C52" s="1"/>
    </row>
    <row r="53" spans="3:57" ht="20.100000000000001" customHeight="1">
      <c r="C53" s="1"/>
    </row>
    <row r="54" spans="3:57" ht="20.100000000000001" customHeight="1">
      <c r="C54" s="2"/>
      <c r="D54" s="2"/>
      <c r="E54" s="2"/>
      <c r="AP54" s="2"/>
      <c r="AQ54" s="2"/>
      <c r="AR54" s="2"/>
      <c r="AS54" s="2"/>
      <c r="AT54" s="2"/>
      <c r="AU54" s="2"/>
      <c r="AV54" s="2"/>
      <c r="AW54" s="2"/>
      <c r="AX54" s="3"/>
      <c r="AY54" s="3"/>
      <c r="AZ54" s="3"/>
      <c r="BA54" s="3"/>
      <c r="BB54" s="3"/>
      <c r="BC54" s="3"/>
      <c r="BD54" s="3"/>
      <c r="BE54" s="3"/>
    </row>
    <row r="55" spans="3:57" ht="20.100000000000001" customHeight="1">
      <c r="C55" s="2"/>
      <c r="D55" s="2"/>
      <c r="E55" s="2"/>
      <c r="AP55" s="2"/>
      <c r="AQ55" s="2"/>
      <c r="AR55" s="2"/>
      <c r="AS55" s="2"/>
      <c r="AT55" s="2"/>
      <c r="AU55" s="2"/>
      <c r="AV55" s="2"/>
      <c r="AW55" s="2"/>
      <c r="AX55" s="3"/>
      <c r="AY55" s="3"/>
      <c r="AZ55" s="3"/>
      <c r="BA55" s="3"/>
      <c r="BB55" s="3"/>
      <c r="BC55" s="3"/>
      <c r="BD55" s="3"/>
      <c r="BE55" s="3"/>
    </row>
    <row r="56" spans="3:57" ht="20.100000000000001" customHeight="1">
      <c r="C56" s="2"/>
      <c r="D56" s="2"/>
      <c r="E56" s="2"/>
      <c r="AP56" s="2"/>
      <c r="AQ56" s="2"/>
      <c r="AR56" s="2"/>
      <c r="AS56" s="2"/>
      <c r="AT56" s="2"/>
      <c r="AU56" s="2"/>
      <c r="AV56" s="2"/>
      <c r="AW56" s="2"/>
      <c r="AX56" s="3"/>
      <c r="AY56" s="3"/>
      <c r="AZ56" s="3"/>
      <c r="BA56" s="3"/>
      <c r="BB56" s="3"/>
      <c r="BC56" s="3"/>
      <c r="BD56" s="3"/>
      <c r="BE56" s="3"/>
    </row>
    <row r="57" spans="3:57" ht="20.100000000000001" customHeight="1">
      <c r="C57" s="2"/>
      <c r="D57" s="2"/>
      <c r="E57" s="2"/>
      <c r="AP57" s="2"/>
      <c r="AQ57" s="2"/>
      <c r="AR57" s="2"/>
      <c r="AS57" s="2"/>
      <c r="AT57" s="2"/>
      <c r="AU57" s="2"/>
      <c r="AV57" s="2"/>
      <c r="AW57" s="2"/>
      <c r="AX57" s="3"/>
      <c r="AY57" s="3"/>
      <c r="AZ57" s="3"/>
      <c r="BA57" s="3"/>
      <c r="BB57" s="3"/>
      <c r="BC57" s="3"/>
      <c r="BD57" s="3"/>
      <c r="BE57" s="3"/>
    </row>
    <row r="58" spans="3:57" ht="20.100000000000001" customHeight="1">
      <c r="C58" s="2"/>
      <c r="D58" s="2"/>
      <c r="E58" s="2"/>
      <c r="AP58" s="2"/>
      <c r="AQ58" s="2"/>
      <c r="AR58" s="2"/>
      <c r="AS58" s="2"/>
      <c r="AT58" s="2"/>
      <c r="AU58" s="2"/>
      <c r="AV58" s="2"/>
      <c r="AW58" s="2"/>
      <c r="AX58" s="3"/>
      <c r="AY58" s="3"/>
      <c r="AZ58" s="3"/>
      <c r="BA58" s="3"/>
      <c r="BB58" s="3"/>
      <c r="BC58" s="3"/>
      <c r="BD58" s="3"/>
      <c r="BE58" s="3"/>
    </row>
    <row r="59" spans="3:57" ht="20.100000000000001" customHeight="1">
      <c r="C59" s="2"/>
      <c r="D59" s="2"/>
      <c r="E59" s="2"/>
      <c r="AP59" s="2"/>
      <c r="AQ59" s="2"/>
      <c r="AR59" s="2"/>
      <c r="AS59" s="2"/>
      <c r="AT59" s="2"/>
      <c r="AU59" s="2"/>
      <c r="AV59" s="2"/>
      <c r="AW59" s="2"/>
      <c r="AX59" s="3"/>
      <c r="AY59" s="3"/>
      <c r="AZ59" s="3"/>
      <c r="BA59" s="3"/>
      <c r="BB59" s="3"/>
      <c r="BC59" s="3"/>
      <c r="BD59" s="3"/>
      <c r="BE59" s="3"/>
    </row>
    <row r="60" spans="3:57" ht="20.100000000000001" customHeight="1">
      <c r="C60" s="1"/>
      <c r="AP60" s="3"/>
      <c r="AQ60" s="2"/>
      <c r="AR60" s="2"/>
      <c r="AS60" s="2"/>
      <c r="AT60" s="2"/>
      <c r="AU60" s="2"/>
      <c r="AV60" s="2"/>
      <c r="AW60" s="2"/>
      <c r="AX60" s="2"/>
      <c r="AY60" s="2"/>
      <c r="AZ60" s="2"/>
      <c r="BA60" s="2"/>
      <c r="BB60" s="2"/>
      <c r="BC60" s="2"/>
      <c r="BD60" s="2"/>
      <c r="BE60" s="2"/>
    </row>
    <row r="61" spans="3:57" ht="20.100000000000001" customHeight="1">
      <c r="C61" s="1"/>
    </row>
    <row r="62" spans="3:57" ht="20.100000000000001" customHeight="1">
      <c r="C62" s="1"/>
    </row>
    <row r="63" spans="3:57" ht="20.100000000000001" customHeight="1">
      <c r="C63" s="1"/>
    </row>
    <row r="64" spans="3:57" ht="20.100000000000001" customHeight="1">
      <c r="C64" s="2"/>
      <c r="D64" s="2"/>
      <c r="E64" s="2"/>
      <c r="AP64" s="2"/>
      <c r="AQ64" s="2"/>
      <c r="AR64" s="2"/>
      <c r="AS64" s="2"/>
      <c r="AT64" s="2"/>
      <c r="AU64" s="2"/>
      <c r="AV64" s="2"/>
      <c r="AW64" s="2"/>
      <c r="AX64" s="3"/>
      <c r="AY64" s="3"/>
      <c r="AZ64" s="3"/>
      <c r="BA64" s="3"/>
      <c r="BB64" s="3"/>
      <c r="BC64" s="3"/>
      <c r="BD64" s="3"/>
      <c r="BE64" s="3"/>
    </row>
    <row r="65" spans="3:57" ht="20.100000000000001" customHeight="1">
      <c r="C65" s="2"/>
      <c r="D65" s="2"/>
      <c r="E65" s="2"/>
      <c r="AP65" s="2"/>
      <c r="AQ65" s="2"/>
      <c r="AR65" s="2"/>
      <c r="AS65" s="2"/>
      <c r="AT65" s="2"/>
      <c r="AU65" s="2"/>
      <c r="AV65" s="2"/>
      <c r="AW65" s="2"/>
      <c r="AX65" s="3"/>
      <c r="AY65" s="3"/>
      <c r="AZ65" s="3"/>
      <c r="BA65" s="3"/>
      <c r="BB65" s="3"/>
      <c r="BC65" s="3"/>
      <c r="BD65" s="3"/>
      <c r="BE65" s="3"/>
    </row>
    <row r="66" spans="3:57" ht="20.100000000000001" customHeight="1">
      <c r="C66" s="2"/>
      <c r="D66" s="2"/>
      <c r="E66" s="2"/>
      <c r="AP66" s="2"/>
      <c r="AQ66" s="2"/>
      <c r="AR66" s="2"/>
      <c r="AS66" s="2"/>
      <c r="AT66" s="2"/>
      <c r="AU66" s="2"/>
      <c r="AV66" s="2"/>
      <c r="AW66" s="2"/>
      <c r="AX66" s="3"/>
      <c r="AY66" s="3"/>
      <c r="AZ66" s="3"/>
      <c r="BA66" s="3"/>
      <c r="BB66" s="3"/>
      <c r="BC66" s="3"/>
      <c r="BD66" s="3"/>
      <c r="BE66" s="3"/>
    </row>
    <row r="67" spans="3:57" ht="20.100000000000001" customHeight="1">
      <c r="C67" s="2"/>
      <c r="D67" s="2"/>
      <c r="E67" s="2"/>
      <c r="AP67" s="2"/>
      <c r="AQ67" s="2"/>
      <c r="AR67" s="2"/>
      <c r="AS67" s="2"/>
      <c r="AT67" s="2"/>
      <c r="AU67" s="2"/>
      <c r="AV67" s="2"/>
      <c r="AW67" s="2"/>
      <c r="AX67" s="3"/>
      <c r="AY67" s="3"/>
      <c r="AZ67" s="3"/>
      <c r="BA67" s="3"/>
      <c r="BB67" s="3"/>
      <c r="BC67" s="3"/>
      <c r="BD67" s="3"/>
      <c r="BE67" s="3"/>
    </row>
    <row r="68" spans="3:57" ht="20.100000000000001" customHeight="1">
      <c r="C68" s="2"/>
      <c r="D68" s="2"/>
      <c r="E68" s="2"/>
      <c r="AP68" s="2"/>
      <c r="AQ68" s="2"/>
      <c r="AR68" s="2"/>
      <c r="AS68" s="2"/>
      <c r="AT68" s="2"/>
      <c r="AU68" s="2"/>
      <c r="AV68" s="2"/>
      <c r="AW68" s="2"/>
      <c r="AX68" s="3"/>
      <c r="AY68" s="3"/>
      <c r="AZ68" s="3"/>
      <c r="BA68" s="3"/>
      <c r="BB68" s="3"/>
      <c r="BC68" s="3"/>
      <c r="BD68" s="3"/>
      <c r="BE68" s="3"/>
    </row>
    <row r="69" spans="3:57" ht="20.100000000000001" customHeight="1">
      <c r="C69" s="2"/>
      <c r="D69" s="2"/>
      <c r="E69" s="2"/>
      <c r="AP69" s="2"/>
      <c r="AQ69" s="2"/>
      <c r="AR69" s="2"/>
      <c r="AS69" s="2"/>
      <c r="AT69" s="2"/>
      <c r="AU69" s="2"/>
      <c r="AV69" s="2"/>
      <c r="AW69" s="2"/>
      <c r="AX69" s="3"/>
      <c r="AY69" s="3"/>
      <c r="AZ69" s="3"/>
      <c r="BA69" s="3"/>
      <c r="BB69" s="3"/>
      <c r="BC69" s="3"/>
      <c r="BD69" s="3"/>
      <c r="BE69" s="3"/>
    </row>
    <row r="70" spans="3:57" ht="20.100000000000001" customHeight="1">
      <c r="C70" s="1"/>
      <c r="AP70" s="3"/>
      <c r="AQ70" s="2"/>
      <c r="AR70" s="2"/>
      <c r="AS70" s="2"/>
      <c r="AT70" s="2"/>
      <c r="AU70" s="2"/>
      <c r="AV70" s="2"/>
      <c r="AW70" s="2"/>
      <c r="AX70" s="2"/>
      <c r="AY70" s="2"/>
      <c r="AZ70" s="2"/>
      <c r="BA70" s="2"/>
      <c r="BB70" s="2"/>
      <c r="BC70" s="2"/>
      <c r="BD70" s="2"/>
      <c r="BE70" s="2"/>
    </row>
    <row r="71" spans="3:57" ht="20.100000000000001" customHeight="1">
      <c r="C71" s="1"/>
    </row>
    <row r="72" spans="3:57" ht="20.100000000000001" customHeight="1">
      <c r="C72" s="1"/>
    </row>
    <row r="73" spans="3:57" ht="20.100000000000001" customHeight="1">
      <c r="C73" s="2"/>
      <c r="D73" s="2"/>
      <c r="E73" s="2"/>
      <c r="AP73" s="2"/>
      <c r="AQ73" s="2"/>
      <c r="AR73" s="2"/>
      <c r="AS73" s="2"/>
      <c r="AT73" s="2"/>
      <c r="AU73" s="2"/>
      <c r="AV73" s="2"/>
      <c r="AW73" s="2"/>
      <c r="AX73" s="3"/>
      <c r="AY73" s="3"/>
      <c r="AZ73" s="3"/>
      <c r="BA73" s="3"/>
      <c r="BB73" s="3"/>
      <c r="BC73" s="3"/>
      <c r="BD73" s="3"/>
      <c r="BE73" s="3"/>
    </row>
    <row r="74" spans="3:57" ht="20.100000000000001" customHeight="1">
      <c r="C74" s="2"/>
      <c r="D74" s="2"/>
      <c r="E74" s="2"/>
      <c r="AP74" s="2"/>
      <c r="AQ74" s="2"/>
      <c r="AR74" s="2"/>
      <c r="AS74" s="2"/>
      <c r="AT74" s="2"/>
      <c r="AU74" s="2"/>
      <c r="AV74" s="2"/>
      <c r="AW74" s="2"/>
      <c r="AX74" s="3"/>
      <c r="AY74" s="3"/>
      <c r="AZ74" s="3"/>
      <c r="BA74" s="3"/>
      <c r="BB74" s="3"/>
      <c r="BC74" s="3"/>
      <c r="BD74" s="3"/>
      <c r="BE74" s="3"/>
    </row>
    <row r="75" spans="3:57" ht="20.100000000000001" customHeight="1">
      <c r="C75" s="2"/>
      <c r="D75" s="2"/>
      <c r="E75" s="2"/>
      <c r="AP75" s="2"/>
      <c r="AQ75" s="2"/>
      <c r="AR75" s="2"/>
      <c r="AS75" s="2"/>
      <c r="AT75" s="2"/>
      <c r="AU75" s="2"/>
      <c r="AV75" s="2"/>
      <c r="AW75" s="2"/>
      <c r="AX75" s="3"/>
      <c r="AY75" s="3"/>
      <c r="AZ75" s="3"/>
      <c r="BA75" s="3"/>
      <c r="BB75" s="3"/>
      <c r="BC75" s="3"/>
      <c r="BD75" s="3"/>
      <c r="BE75" s="3"/>
    </row>
    <row r="76" spans="3:57" ht="20.100000000000001" customHeight="1">
      <c r="C76" s="2"/>
      <c r="D76" s="2"/>
      <c r="E76" s="2"/>
      <c r="AP76" s="2"/>
      <c r="AQ76" s="2"/>
      <c r="AR76" s="2"/>
      <c r="AS76" s="2"/>
      <c r="AT76" s="2"/>
      <c r="AU76" s="2"/>
      <c r="AV76" s="2"/>
      <c r="AW76" s="2"/>
      <c r="AX76" s="3"/>
      <c r="AY76" s="3"/>
      <c r="AZ76" s="3"/>
      <c r="BA76" s="3"/>
      <c r="BB76" s="3"/>
      <c r="BC76" s="3"/>
      <c r="BD76" s="3"/>
      <c r="BE76" s="3"/>
    </row>
    <row r="77" spans="3:57" ht="20.100000000000001" customHeight="1">
      <c r="C77" s="2"/>
      <c r="D77" s="2"/>
      <c r="E77" s="2"/>
      <c r="AP77" s="2"/>
      <c r="AQ77" s="2"/>
      <c r="AR77" s="2"/>
      <c r="AS77" s="2"/>
      <c r="AT77" s="2"/>
      <c r="AU77" s="2"/>
      <c r="AV77" s="2"/>
      <c r="AW77" s="2"/>
      <c r="AX77" s="3"/>
      <c r="AY77" s="3"/>
      <c r="AZ77" s="3"/>
      <c r="BA77" s="3"/>
      <c r="BB77" s="3"/>
      <c r="BC77" s="3"/>
      <c r="BD77" s="3"/>
      <c r="BE77" s="3"/>
    </row>
    <row r="78" spans="3:57" ht="20.100000000000001" customHeight="1">
      <c r="C78" s="1"/>
      <c r="AP78" s="3"/>
      <c r="AQ78" s="2"/>
      <c r="AR78" s="2"/>
      <c r="AS78" s="2"/>
      <c r="AT78" s="2"/>
      <c r="AU78" s="2"/>
      <c r="AV78" s="2"/>
      <c r="AW78" s="2"/>
      <c r="AX78" s="2"/>
      <c r="AY78" s="2"/>
      <c r="AZ78" s="2"/>
      <c r="BA78" s="2"/>
      <c r="BB78" s="2"/>
      <c r="BC78" s="2"/>
      <c r="BD78" s="2"/>
      <c r="BE78" s="2"/>
    </row>
    <row r="79" spans="3:57" ht="20.100000000000001" customHeight="1">
      <c r="C79" s="1"/>
    </row>
    <row r="80" spans="3:57" ht="20.100000000000001" customHeight="1">
      <c r="C80" s="1"/>
    </row>
    <row r="81" spans="3:57" ht="20.100000000000001" customHeight="1">
      <c r="C81" s="1"/>
    </row>
    <row r="82" spans="3:57" ht="20.100000000000001" customHeight="1">
      <c r="C82" s="2"/>
      <c r="D82" s="2"/>
      <c r="E82" s="2"/>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2"/>
      <c r="AQ82" s="2"/>
      <c r="AR82" s="2"/>
      <c r="AS82" s="2"/>
      <c r="AT82" s="2"/>
      <c r="AU82" s="2"/>
      <c r="AV82" s="2"/>
      <c r="AW82" s="2"/>
      <c r="AX82" s="3"/>
      <c r="AY82" s="3"/>
      <c r="AZ82" s="3"/>
      <c r="BA82" s="3"/>
      <c r="BB82" s="3"/>
      <c r="BC82" s="3"/>
      <c r="BD82" s="3"/>
      <c r="BE82" s="3"/>
    </row>
    <row r="83" spans="3:57" ht="20.100000000000001" customHeight="1">
      <c r="C83" s="2"/>
      <c r="D83" s="2"/>
      <c r="E83" s="2"/>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2"/>
      <c r="AQ83" s="2"/>
      <c r="AR83" s="2"/>
      <c r="AS83" s="2"/>
      <c r="AT83" s="2"/>
      <c r="AU83" s="2"/>
      <c r="AV83" s="2"/>
      <c r="AW83" s="2"/>
      <c r="AX83" s="3"/>
      <c r="AY83" s="3"/>
      <c r="AZ83" s="3"/>
      <c r="BA83" s="3"/>
      <c r="BB83" s="3"/>
      <c r="BC83" s="3"/>
      <c r="BD83" s="3"/>
      <c r="BE83" s="3"/>
    </row>
    <row r="84" spans="3:57" ht="20.100000000000001" customHeight="1">
      <c r="C84" s="2"/>
      <c r="D84" s="2"/>
      <c r="E84" s="2"/>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4"/>
      <c r="AQ84" s="2"/>
      <c r="AR84" s="2"/>
      <c r="AS84" s="2"/>
      <c r="AT84" s="2"/>
      <c r="AU84" s="2"/>
      <c r="AV84" s="2"/>
      <c r="AW84" s="2"/>
      <c r="AX84" s="3"/>
      <c r="AY84" s="3"/>
      <c r="AZ84" s="3"/>
      <c r="BA84" s="3"/>
      <c r="BB84" s="3"/>
      <c r="BC84" s="3"/>
      <c r="BD84" s="3"/>
      <c r="BE84" s="3"/>
    </row>
    <row r="85" spans="3:57" ht="20.100000000000001" customHeight="1">
      <c r="C85" s="2"/>
      <c r="D85" s="2"/>
      <c r="E85" s="2"/>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2"/>
      <c r="AQ85" s="2"/>
      <c r="AR85" s="2"/>
      <c r="AS85" s="2"/>
      <c r="AT85" s="2"/>
      <c r="AU85" s="2"/>
      <c r="AV85" s="2"/>
      <c r="AW85" s="2"/>
      <c r="AX85" s="3"/>
      <c r="AY85" s="3"/>
      <c r="AZ85" s="3"/>
      <c r="BA85" s="3"/>
      <c r="BB85" s="3"/>
      <c r="BC85" s="3"/>
      <c r="BD85" s="3"/>
      <c r="BE85" s="3"/>
    </row>
    <row r="86" spans="3:57" ht="20.100000000000001" customHeight="1">
      <c r="C86" s="2"/>
      <c r="D86" s="2"/>
      <c r="E86" s="2"/>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2"/>
      <c r="AQ86" s="2"/>
      <c r="AR86" s="2"/>
      <c r="AS86" s="2"/>
      <c r="AT86" s="2"/>
      <c r="AU86" s="2"/>
      <c r="AV86" s="2"/>
      <c r="AW86" s="2"/>
      <c r="AX86" s="3"/>
      <c r="AY86" s="3"/>
      <c r="AZ86" s="3"/>
      <c r="BA86" s="3"/>
      <c r="BB86" s="3"/>
      <c r="BC86" s="3"/>
      <c r="BD86" s="3"/>
      <c r="BE86" s="3"/>
    </row>
    <row r="87" spans="3:57" ht="20.100000000000001" customHeight="1">
      <c r="C87" s="2"/>
      <c r="D87" s="2"/>
      <c r="E87" s="2"/>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4"/>
      <c r="AQ87" s="2"/>
      <c r="AR87" s="2"/>
      <c r="AS87" s="2"/>
      <c r="AT87" s="2"/>
      <c r="AU87" s="2"/>
      <c r="AV87" s="2"/>
      <c r="AW87" s="2"/>
      <c r="AX87" s="3"/>
      <c r="AY87" s="3"/>
      <c r="AZ87" s="3"/>
      <c r="BA87" s="3"/>
      <c r="BB87" s="3"/>
      <c r="BC87" s="3"/>
      <c r="BD87" s="3"/>
      <c r="BE87" s="3"/>
    </row>
    <row r="88" spans="3:57" ht="20.100000000000001" customHeight="1">
      <c r="C88" s="2"/>
      <c r="D88" s="2"/>
      <c r="E88" s="2"/>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2"/>
      <c r="AQ88" s="2"/>
      <c r="AR88" s="2"/>
      <c r="AS88" s="2"/>
      <c r="AT88" s="2"/>
      <c r="AU88" s="2"/>
      <c r="AV88" s="2"/>
      <c r="AW88" s="2"/>
      <c r="AX88" s="3"/>
      <c r="AY88" s="3"/>
      <c r="AZ88" s="3"/>
      <c r="BA88" s="3"/>
      <c r="BB88" s="3"/>
      <c r="BC88" s="3"/>
      <c r="BD88" s="3"/>
      <c r="BE88" s="3"/>
    </row>
    <row r="89" spans="3:57" ht="20.100000000000001" customHeight="1">
      <c r="C89" s="2"/>
      <c r="D89" s="2"/>
      <c r="E89" s="2"/>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2"/>
      <c r="AQ89" s="2"/>
      <c r="AR89" s="2"/>
      <c r="AS89" s="2"/>
      <c r="AT89" s="2"/>
      <c r="AU89" s="2"/>
      <c r="AV89" s="2"/>
      <c r="AW89" s="2"/>
      <c r="AX89" s="3"/>
      <c r="AY89" s="3"/>
      <c r="AZ89" s="3"/>
      <c r="BA89" s="3"/>
      <c r="BB89" s="3"/>
      <c r="BC89" s="3"/>
      <c r="BD89" s="3"/>
      <c r="BE89" s="3"/>
    </row>
    <row r="90" spans="3:57" ht="20.100000000000001" customHeight="1">
      <c r="C90" s="2"/>
      <c r="D90" s="2"/>
      <c r="E90" s="2"/>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4"/>
      <c r="AQ90" s="2"/>
      <c r="AR90" s="2"/>
      <c r="AS90" s="2"/>
      <c r="AT90" s="2"/>
      <c r="AU90" s="2"/>
      <c r="AV90" s="2"/>
      <c r="AW90" s="2"/>
      <c r="AX90" s="3"/>
      <c r="AY90" s="3"/>
      <c r="AZ90" s="3"/>
      <c r="BA90" s="3"/>
      <c r="BB90" s="3"/>
      <c r="BC90" s="3"/>
      <c r="BD90" s="3"/>
      <c r="BE90" s="3"/>
    </row>
    <row r="91" spans="3:57" ht="20.100000000000001" customHeight="1">
      <c r="C91" s="2"/>
      <c r="D91" s="2"/>
      <c r="E91" s="2"/>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2"/>
      <c r="AQ91" s="2"/>
      <c r="AR91" s="2"/>
      <c r="AS91" s="2"/>
      <c r="AT91" s="2"/>
      <c r="AU91" s="2"/>
      <c r="AV91" s="2"/>
      <c r="AW91" s="2"/>
      <c r="AX91" s="3"/>
      <c r="AY91" s="3"/>
      <c r="AZ91" s="3"/>
      <c r="BA91" s="3"/>
      <c r="BB91" s="3"/>
      <c r="BC91" s="3"/>
      <c r="BD91" s="3"/>
      <c r="BE91" s="3"/>
    </row>
    <row r="92" spans="3:57" ht="20.100000000000001" customHeight="1">
      <c r="C92" s="2"/>
      <c r="D92" s="2"/>
      <c r="E92" s="2"/>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2"/>
      <c r="AQ92" s="2"/>
      <c r="AR92" s="2"/>
      <c r="AS92" s="2"/>
      <c r="AT92" s="2"/>
      <c r="AU92" s="2"/>
      <c r="AV92" s="2"/>
      <c r="AW92" s="2"/>
      <c r="AX92" s="3"/>
      <c r="AY92" s="3"/>
      <c r="AZ92" s="3"/>
      <c r="BA92" s="3"/>
      <c r="BB92" s="3"/>
      <c r="BC92" s="3"/>
      <c r="BD92" s="3"/>
      <c r="BE92" s="3"/>
    </row>
    <row r="93" spans="3:57" ht="20.100000000000001" customHeight="1">
      <c r="C93" s="2"/>
      <c r="D93" s="2"/>
      <c r="E93" s="2"/>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4"/>
      <c r="AQ93" s="2"/>
      <c r="AR93" s="2"/>
      <c r="AS93" s="2"/>
      <c r="AT93" s="2"/>
      <c r="AU93" s="2"/>
      <c r="AV93" s="2"/>
      <c r="AW93" s="2"/>
      <c r="AX93" s="3"/>
      <c r="AY93" s="3"/>
      <c r="AZ93" s="3"/>
      <c r="BA93" s="3"/>
      <c r="BB93" s="3"/>
      <c r="BC93" s="3"/>
      <c r="BD93" s="3"/>
      <c r="BE93" s="3"/>
    </row>
    <row r="94" spans="3:57" ht="20.100000000000001" customHeight="1">
      <c r="C94" s="2"/>
      <c r="D94" s="2"/>
      <c r="E94" s="2"/>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2"/>
      <c r="AQ94" s="2"/>
      <c r="AR94" s="2"/>
      <c r="AS94" s="2"/>
      <c r="AT94" s="2"/>
      <c r="AU94" s="2"/>
      <c r="AV94" s="2"/>
      <c r="AW94" s="2"/>
      <c r="AX94" s="3"/>
      <c r="AY94" s="3"/>
      <c r="AZ94" s="3"/>
      <c r="BA94" s="3"/>
      <c r="BB94" s="3"/>
      <c r="BC94" s="3"/>
      <c r="BD94" s="3"/>
      <c r="BE94" s="3"/>
    </row>
    <row r="95" spans="3:57" ht="20.100000000000001" customHeight="1">
      <c r="C95" s="2"/>
      <c r="D95" s="2"/>
      <c r="E95" s="2"/>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2"/>
      <c r="AQ95" s="2"/>
      <c r="AR95" s="2"/>
      <c r="AS95" s="2"/>
      <c r="AT95" s="2"/>
      <c r="AU95" s="2"/>
      <c r="AV95" s="2"/>
      <c r="AW95" s="2"/>
      <c r="AX95" s="3"/>
      <c r="AY95" s="3"/>
      <c r="AZ95" s="3"/>
      <c r="BA95" s="3"/>
      <c r="BB95" s="3"/>
      <c r="BC95" s="3"/>
      <c r="BD95" s="3"/>
      <c r="BE95" s="3"/>
    </row>
    <row r="96" spans="3:57" ht="20.100000000000001" customHeight="1">
      <c r="C96" s="2"/>
      <c r="D96" s="2"/>
      <c r="E96" s="2"/>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4"/>
      <c r="AQ96" s="2"/>
      <c r="AR96" s="2"/>
      <c r="AS96" s="2"/>
      <c r="AT96" s="2"/>
      <c r="AU96" s="2"/>
      <c r="AV96" s="2"/>
      <c r="AW96" s="2"/>
      <c r="AX96" s="3"/>
      <c r="AY96" s="3"/>
      <c r="AZ96" s="3"/>
      <c r="BA96" s="3"/>
      <c r="BB96" s="3"/>
      <c r="BC96" s="3"/>
      <c r="BD96" s="3"/>
      <c r="BE96" s="3"/>
    </row>
    <row r="97" spans="3:57" ht="20.100000000000001" customHeight="1">
      <c r="C97" s="1"/>
      <c r="AP97" s="3"/>
      <c r="AQ97" s="2"/>
      <c r="AR97" s="2"/>
      <c r="AS97" s="2"/>
      <c r="AT97" s="2"/>
      <c r="AU97" s="2"/>
      <c r="AV97" s="2"/>
      <c r="AW97" s="2"/>
      <c r="AX97" s="2"/>
      <c r="AY97" s="2"/>
      <c r="AZ97" s="2"/>
      <c r="BA97" s="2"/>
      <c r="BB97" s="2"/>
      <c r="BC97" s="2"/>
      <c r="BD97" s="2"/>
      <c r="BE97" s="2"/>
    </row>
    <row r="98" spans="3:57" ht="20.100000000000001" customHeight="1">
      <c r="C98" s="1"/>
    </row>
    <row r="99" spans="3:57" ht="20.100000000000001" customHeight="1">
      <c r="C99" s="1"/>
    </row>
    <row r="100" spans="3:57" ht="20.100000000000001" customHeight="1">
      <c r="C100" s="1"/>
    </row>
    <row r="101" spans="3:57" ht="20.100000000000001" customHeight="1">
      <c r="C101" s="2"/>
      <c r="D101" s="2"/>
      <c r="E101" s="2"/>
      <c r="AP101" s="2"/>
      <c r="AQ101" s="2"/>
      <c r="AR101" s="2"/>
      <c r="AS101" s="2"/>
      <c r="AT101" s="2"/>
      <c r="AU101" s="2"/>
      <c r="AV101" s="2"/>
      <c r="AW101" s="2"/>
      <c r="AX101" s="3"/>
      <c r="AY101" s="3"/>
      <c r="AZ101" s="3"/>
      <c r="BA101" s="3"/>
      <c r="BB101" s="3"/>
      <c r="BC101" s="3"/>
      <c r="BD101" s="3"/>
      <c r="BE101" s="3"/>
    </row>
    <row r="102" spans="3:57" ht="20.100000000000001" customHeight="1">
      <c r="C102" s="2"/>
      <c r="D102" s="2"/>
      <c r="E102" s="2"/>
      <c r="AP102" s="2"/>
      <c r="AQ102" s="2"/>
      <c r="AR102" s="2"/>
      <c r="AS102" s="2"/>
      <c r="AT102" s="2"/>
      <c r="AU102" s="2"/>
      <c r="AV102" s="2"/>
      <c r="AW102" s="2"/>
      <c r="AX102" s="3"/>
      <c r="AY102" s="3"/>
      <c r="AZ102" s="3"/>
      <c r="BA102" s="3"/>
      <c r="BB102" s="3"/>
      <c r="BC102" s="3"/>
      <c r="BD102" s="3"/>
      <c r="BE102" s="3"/>
    </row>
    <row r="103" spans="3:57" ht="20.100000000000001" customHeight="1">
      <c r="C103" s="2"/>
      <c r="D103" s="2"/>
      <c r="E103" s="2"/>
      <c r="AP103" s="2"/>
      <c r="AQ103" s="2"/>
      <c r="AR103" s="2"/>
      <c r="AS103" s="2"/>
      <c r="AT103" s="2"/>
      <c r="AU103" s="2"/>
      <c r="AV103" s="2"/>
      <c r="AW103" s="2"/>
      <c r="AX103" s="3"/>
      <c r="AY103" s="3"/>
      <c r="AZ103" s="3"/>
      <c r="BA103" s="3"/>
      <c r="BB103" s="3"/>
      <c r="BC103" s="3"/>
      <c r="BD103" s="3"/>
      <c r="BE103" s="3"/>
    </row>
    <row r="104" spans="3:57" ht="20.100000000000001" customHeight="1">
      <c r="C104" s="1"/>
      <c r="AP104" s="3"/>
      <c r="AQ104" s="2"/>
      <c r="AR104" s="2"/>
      <c r="AS104" s="2"/>
      <c r="AT104" s="2"/>
      <c r="AU104" s="2"/>
      <c r="AV104" s="2"/>
      <c r="AW104" s="2"/>
      <c r="AX104" s="2"/>
      <c r="AY104" s="2"/>
      <c r="AZ104" s="2"/>
      <c r="BA104" s="2"/>
      <c r="BB104" s="2"/>
      <c r="BC104" s="2"/>
      <c r="BD104" s="2"/>
      <c r="BE104" s="2"/>
    </row>
    <row r="105" spans="3:57" ht="20.100000000000001" customHeight="1">
      <c r="C105" s="1"/>
    </row>
    <row r="106" spans="3:57" ht="20.100000000000001" customHeight="1">
      <c r="C106" s="1"/>
    </row>
    <row r="107" spans="3:57" ht="20.100000000000001" customHeight="1">
      <c r="C107" s="2"/>
      <c r="D107" s="2"/>
      <c r="E107" s="2"/>
      <c r="AP107" s="2"/>
      <c r="AQ107" s="2"/>
      <c r="AR107" s="2"/>
      <c r="AS107" s="2"/>
      <c r="AT107" s="2"/>
      <c r="AU107" s="2"/>
      <c r="AV107" s="2"/>
      <c r="AW107" s="2"/>
      <c r="AX107" s="3"/>
      <c r="AY107" s="3"/>
      <c r="AZ107" s="3"/>
      <c r="BA107" s="3"/>
      <c r="BB107" s="3"/>
      <c r="BC107" s="3"/>
      <c r="BD107" s="3"/>
      <c r="BE107" s="3"/>
    </row>
    <row r="108" spans="3:57" ht="20.100000000000001" customHeight="1">
      <c r="C108" s="2"/>
      <c r="D108" s="2"/>
      <c r="E108" s="2"/>
      <c r="AP108" s="2"/>
      <c r="AQ108" s="2"/>
      <c r="AR108" s="2"/>
      <c r="AS108" s="2"/>
      <c r="AT108" s="2"/>
      <c r="AU108" s="2"/>
      <c r="AV108" s="2"/>
      <c r="AW108" s="2"/>
      <c r="AX108" s="3"/>
      <c r="AY108" s="3"/>
      <c r="AZ108" s="3"/>
      <c r="BA108" s="3"/>
      <c r="BB108" s="3"/>
      <c r="BC108" s="3"/>
      <c r="BD108" s="3"/>
      <c r="BE108" s="3"/>
    </row>
    <row r="109" spans="3:57" ht="20.100000000000001" customHeight="1">
      <c r="C109" s="1"/>
      <c r="AP109" s="3"/>
      <c r="AQ109" s="2"/>
      <c r="AR109" s="2"/>
      <c r="AS109" s="2"/>
      <c r="AT109" s="2"/>
      <c r="AU109" s="2"/>
      <c r="AV109" s="2"/>
      <c r="AW109" s="2"/>
      <c r="AX109" s="2"/>
      <c r="AY109" s="2"/>
      <c r="AZ109" s="2"/>
      <c r="BA109" s="2"/>
      <c r="BB109" s="2"/>
      <c r="BC109" s="2"/>
      <c r="BD109" s="2"/>
      <c r="BE109" s="2"/>
    </row>
    <row r="110" spans="3:57" ht="20.100000000000001" customHeight="1">
      <c r="C110" s="1"/>
    </row>
    <row r="111" spans="3:57" ht="20.100000000000001" customHeight="1">
      <c r="C111" s="1"/>
    </row>
    <row r="112" spans="3:57" ht="20.100000000000001" customHeight="1">
      <c r="C112" s="1"/>
    </row>
    <row r="113" spans="3:57" ht="20.100000000000001" customHeight="1">
      <c r="C113" s="2"/>
      <c r="D113" s="2"/>
      <c r="E113" s="2"/>
      <c r="AK113" s="2"/>
      <c r="AL113" s="2"/>
      <c r="AM113" s="2"/>
      <c r="AN113" s="2"/>
      <c r="AO113" s="2"/>
      <c r="AP113" s="2"/>
      <c r="AQ113" s="2"/>
      <c r="AR113" s="2"/>
      <c r="AS113" s="2"/>
      <c r="AT113" s="2"/>
      <c r="AU113" s="2"/>
      <c r="AV113" s="2"/>
      <c r="AW113" s="2"/>
      <c r="AX113" s="3"/>
      <c r="AY113" s="3"/>
      <c r="AZ113" s="3"/>
      <c r="BA113" s="3"/>
      <c r="BB113" s="3"/>
      <c r="BC113" s="3"/>
      <c r="BD113" s="3"/>
      <c r="BE113" s="3"/>
    </row>
    <row r="114" spans="3:57" ht="20.100000000000001" customHeight="1">
      <c r="C114" s="2"/>
      <c r="D114" s="2"/>
      <c r="E114" s="2"/>
      <c r="AK114" s="2"/>
      <c r="AL114" s="2"/>
      <c r="AM114" s="2"/>
      <c r="AN114" s="2"/>
      <c r="AO114" s="2"/>
      <c r="AP114" s="2"/>
      <c r="AQ114" s="2"/>
      <c r="AR114" s="2"/>
      <c r="AS114" s="2"/>
      <c r="AT114" s="2"/>
      <c r="AU114" s="2"/>
      <c r="AV114" s="2"/>
      <c r="AW114" s="2"/>
      <c r="AX114" s="3"/>
      <c r="AY114" s="3"/>
      <c r="AZ114" s="3"/>
      <c r="BA114" s="3"/>
      <c r="BB114" s="3"/>
      <c r="BC114" s="3"/>
      <c r="BD114" s="3"/>
      <c r="BE114" s="3"/>
    </row>
    <row r="115" spans="3:57" ht="20.100000000000001" customHeight="1">
      <c r="C115" s="2"/>
      <c r="D115" s="2"/>
      <c r="E115" s="2"/>
      <c r="AK115" s="2"/>
      <c r="AL115" s="2"/>
      <c r="AM115" s="2"/>
      <c r="AN115" s="2"/>
      <c r="AO115" s="2"/>
      <c r="AP115" s="2"/>
      <c r="AQ115" s="2"/>
      <c r="AR115" s="2"/>
      <c r="AS115" s="2"/>
      <c r="AT115" s="2"/>
      <c r="AU115" s="2"/>
      <c r="AV115" s="2"/>
      <c r="AW115" s="2"/>
      <c r="AX115" s="3"/>
      <c r="AY115" s="3"/>
      <c r="AZ115" s="3"/>
      <c r="BA115" s="3"/>
      <c r="BB115" s="3"/>
      <c r="BC115" s="3"/>
      <c r="BD115" s="3"/>
      <c r="BE115" s="3"/>
    </row>
    <row r="116" spans="3:57" ht="20.100000000000001" customHeight="1">
      <c r="C116" s="2"/>
      <c r="D116" s="2"/>
      <c r="E116" s="2"/>
      <c r="AK116" s="2"/>
      <c r="AL116" s="2"/>
      <c r="AM116" s="2"/>
      <c r="AN116" s="2"/>
      <c r="AO116" s="2"/>
      <c r="AP116" s="2"/>
      <c r="AQ116" s="2"/>
      <c r="AR116" s="2"/>
      <c r="AS116" s="2"/>
      <c r="AT116" s="2"/>
      <c r="AU116" s="2"/>
      <c r="AV116" s="2"/>
      <c r="AW116" s="2"/>
      <c r="AX116" s="3"/>
      <c r="AY116" s="3"/>
      <c r="AZ116" s="3"/>
      <c r="BA116" s="3"/>
      <c r="BB116" s="3"/>
      <c r="BC116" s="3"/>
      <c r="BD116" s="3"/>
      <c r="BE116" s="3"/>
    </row>
    <row r="117" spans="3:57" ht="20.100000000000001" customHeight="1">
      <c r="C117" s="1"/>
      <c r="AP117" s="3"/>
      <c r="AQ117" s="2"/>
      <c r="AR117" s="2"/>
      <c r="AS117" s="2"/>
      <c r="AT117" s="2"/>
      <c r="AU117" s="2"/>
      <c r="AV117" s="2"/>
      <c r="AW117" s="2"/>
      <c r="AX117" s="2"/>
      <c r="AY117" s="2"/>
      <c r="AZ117" s="2"/>
      <c r="BA117" s="2"/>
      <c r="BB117" s="2"/>
      <c r="BC117" s="2"/>
      <c r="BD117" s="2"/>
      <c r="BE117" s="2"/>
    </row>
    <row r="118" spans="3:57" ht="20.100000000000001" customHeight="1">
      <c r="C118" s="1"/>
    </row>
    <row r="119" spans="3:57" ht="20.100000000000001" customHeight="1">
      <c r="C119" s="1"/>
    </row>
    <row r="120" spans="3:57" ht="20.100000000000001" customHeight="1">
      <c r="C120" s="1"/>
    </row>
    <row r="121" spans="3:57" ht="20.100000000000001" customHeight="1">
      <c r="C121" s="2"/>
      <c r="D121" s="2"/>
      <c r="E121" s="2"/>
      <c r="AK121" s="2"/>
      <c r="AL121" s="2"/>
      <c r="AM121" s="2"/>
      <c r="AN121" s="2"/>
      <c r="AO121" s="2"/>
      <c r="AP121" s="2"/>
      <c r="AQ121" s="2"/>
      <c r="AR121" s="2"/>
      <c r="AS121" s="2"/>
      <c r="AT121" s="2"/>
      <c r="AU121" s="2"/>
      <c r="AV121" s="2"/>
      <c r="AW121" s="2"/>
      <c r="AX121" s="3"/>
      <c r="AY121" s="3"/>
      <c r="AZ121" s="3"/>
      <c r="BA121" s="3"/>
      <c r="BB121" s="3"/>
      <c r="BC121" s="3"/>
      <c r="BD121" s="3"/>
      <c r="BE121" s="3"/>
    </row>
    <row r="122" spans="3:57" ht="20.100000000000001" customHeight="1">
      <c r="C122" s="2"/>
      <c r="D122" s="2"/>
      <c r="E122" s="2"/>
      <c r="AK122" s="2"/>
      <c r="AL122" s="2"/>
      <c r="AM122" s="2"/>
      <c r="AN122" s="2"/>
      <c r="AO122" s="2"/>
      <c r="AP122" s="2"/>
      <c r="AQ122" s="2"/>
      <c r="AR122" s="2"/>
      <c r="AS122" s="2"/>
      <c r="AT122" s="2"/>
      <c r="AU122" s="2"/>
      <c r="AV122" s="2"/>
      <c r="AW122" s="2"/>
      <c r="AX122" s="3"/>
      <c r="AY122" s="3"/>
      <c r="AZ122" s="3"/>
      <c r="BA122" s="3"/>
      <c r="BB122" s="3"/>
      <c r="BC122" s="3"/>
      <c r="BD122" s="3"/>
      <c r="BE122" s="3"/>
    </row>
    <row r="123" spans="3:57" ht="20.100000000000001" customHeight="1">
      <c r="C123" s="2"/>
      <c r="D123" s="2"/>
      <c r="E123" s="2"/>
      <c r="AK123" s="2"/>
      <c r="AL123" s="2"/>
      <c r="AM123" s="2"/>
      <c r="AN123" s="2"/>
      <c r="AO123" s="2"/>
      <c r="AP123" s="2"/>
      <c r="AQ123" s="2"/>
      <c r="AR123" s="2"/>
      <c r="AS123" s="2"/>
      <c r="AT123" s="2"/>
      <c r="AU123" s="2"/>
      <c r="AV123" s="2"/>
      <c r="AW123" s="2"/>
      <c r="AX123" s="3"/>
      <c r="AY123" s="3"/>
      <c r="AZ123" s="3"/>
      <c r="BA123" s="3"/>
      <c r="BB123" s="3"/>
      <c r="BC123" s="3"/>
      <c r="BD123" s="3"/>
      <c r="BE123" s="3"/>
    </row>
    <row r="124" spans="3:57" ht="20.100000000000001" customHeight="1">
      <c r="C124" s="2"/>
      <c r="D124" s="2"/>
      <c r="E124" s="2"/>
      <c r="AK124" s="2"/>
      <c r="AL124" s="2"/>
      <c r="AM124" s="2"/>
      <c r="AN124" s="2"/>
      <c r="AO124" s="2"/>
      <c r="AP124" s="2"/>
      <c r="AQ124" s="2"/>
      <c r="AR124" s="2"/>
      <c r="AS124" s="2"/>
      <c r="AT124" s="2"/>
      <c r="AU124" s="2"/>
      <c r="AV124" s="2"/>
      <c r="AW124" s="2"/>
      <c r="AX124" s="3"/>
      <c r="AY124" s="3"/>
      <c r="AZ124" s="3"/>
      <c r="BA124" s="3"/>
      <c r="BB124" s="3"/>
      <c r="BC124" s="3"/>
      <c r="BD124" s="3"/>
      <c r="BE124" s="3"/>
    </row>
    <row r="125" spans="3:57" ht="20.100000000000001" customHeight="1">
      <c r="C125" s="2"/>
      <c r="D125" s="2"/>
      <c r="E125" s="2"/>
      <c r="AK125" s="2"/>
      <c r="AL125" s="2"/>
      <c r="AM125" s="2"/>
      <c r="AN125" s="2"/>
      <c r="AO125" s="2"/>
      <c r="AP125" s="2"/>
      <c r="AQ125" s="2"/>
      <c r="AR125" s="2"/>
      <c r="AS125" s="2"/>
      <c r="AT125" s="2"/>
      <c r="AU125" s="2"/>
      <c r="AV125" s="2"/>
      <c r="AW125" s="2"/>
      <c r="AX125" s="3"/>
      <c r="AY125" s="3"/>
      <c r="AZ125" s="3"/>
      <c r="BA125" s="3"/>
      <c r="BB125" s="3"/>
      <c r="BC125" s="3"/>
      <c r="BD125" s="3"/>
      <c r="BE125" s="3"/>
    </row>
    <row r="126" spans="3:57" ht="20.100000000000001" customHeight="1">
      <c r="C126" s="1"/>
      <c r="AP126" s="3"/>
      <c r="AQ126" s="2"/>
      <c r="AR126" s="2"/>
      <c r="AS126" s="2"/>
      <c r="AT126" s="2"/>
      <c r="AU126" s="2"/>
      <c r="AV126" s="2"/>
      <c r="AW126" s="2"/>
      <c r="AX126" s="2"/>
      <c r="AY126" s="2"/>
      <c r="AZ126" s="2"/>
      <c r="BA126" s="2"/>
      <c r="BB126" s="2"/>
      <c r="BC126" s="2"/>
      <c r="BD126" s="2"/>
      <c r="BE126" s="2"/>
    </row>
    <row r="127" spans="3:57" ht="20.100000000000001" customHeight="1">
      <c r="C127" s="1"/>
    </row>
    <row r="128" spans="3:57" ht="20.100000000000001" customHeight="1">
      <c r="C128" s="1"/>
    </row>
    <row r="129" spans="3:57" ht="20.100000000000001" customHeight="1">
      <c r="C129" s="1"/>
    </row>
    <row r="130" spans="3:57" ht="20.100000000000001" customHeight="1">
      <c r="C130" s="2"/>
      <c r="D130" s="2"/>
      <c r="E130" s="2"/>
      <c r="AP130" s="2"/>
      <c r="AQ130" s="2"/>
      <c r="AR130" s="2"/>
      <c r="AS130" s="2"/>
      <c r="AT130" s="2"/>
      <c r="AU130" s="2"/>
      <c r="AV130" s="2"/>
      <c r="AW130" s="2"/>
      <c r="AX130" s="3"/>
      <c r="AY130" s="3"/>
      <c r="AZ130" s="3"/>
      <c r="BA130" s="3"/>
      <c r="BB130" s="3"/>
      <c r="BC130" s="3"/>
      <c r="BD130" s="3"/>
      <c r="BE130" s="3"/>
    </row>
    <row r="131" spans="3:57" ht="20.100000000000001" customHeight="1">
      <c r="C131" s="1"/>
      <c r="AP131" s="3"/>
      <c r="AQ131" s="2"/>
      <c r="AR131" s="2"/>
      <c r="AS131" s="2"/>
      <c r="AT131" s="2"/>
      <c r="AU131" s="2"/>
      <c r="AV131" s="2"/>
      <c r="AW131" s="2"/>
      <c r="AX131" s="2"/>
      <c r="AY131" s="2"/>
      <c r="AZ131" s="2"/>
      <c r="BA131" s="2"/>
      <c r="BB131" s="2"/>
      <c r="BC131" s="2"/>
      <c r="BD131" s="2"/>
      <c r="BE131" s="2"/>
    </row>
    <row r="132" spans="3:57" ht="20.100000000000001" customHeight="1">
      <c r="C132" s="1"/>
    </row>
    <row r="133" spans="3:57" ht="20.100000000000001" customHeight="1">
      <c r="C133" s="1"/>
      <c r="AP133" s="3"/>
      <c r="AQ133" s="2"/>
      <c r="AR133" s="2"/>
      <c r="AS133" s="2"/>
      <c r="AT133" s="2"/>
      <c r="AU133" s="2"/>
      <c r="AV133" s="2"/>
      <c r="AW133" s="2"/>
      <c r="AX133" s="2"/>
      <c r="AY133" s="2"/>
      <c r="AZ133" s="2"/>
      <c r="BA133" s="2"/>
      <c r="BB133" s="2"/>
      <c r="BC133" s="2"/>
      <c r="BD133" s="2"/>
      <c r="BE133" s="2"/>
    </row>
    <row r="134" spans="3:57" ht="20.100000000000001" customHeight="1">
      <c r="C134" s="1"/>
    </row>
    <row r="135" spans="3:57" ht="20.100000000000001" customHeight="1">
      <c r="C135" s="1"/>
    </row>
    <row r="136" spans="3:57" ht="20.100000000000001" customHeight="1">
      <c r="C136" s="1"/>
    </row>
    <row r="137" spans="3:57" ht="20.100000000000001" customHeight="1">
      <c r="C137" s="1"/>
    </row>
    <row r="138" spans="3:57" ht="20.100000000000001" customHeight="1">
      <c r="C138" s="1"/>
    </row>
    <row r="139" spans="3:57" ht="20.100000000000001" customHeight="1">
      <c r="C139" s="2"/>
      <c r="D139" s="2"/>
      <c r="E139" s="2"/>
      <c r="AP139" s="2"/>
      <c r="AQ139" s="2"/>
      <c r="AR139" s="2"/>
      <c r="AS139" s="2"/>
      <c r="AT139" s="2"/>
      <c r="AU139" s="2"/>
      <c r="AV139" s="2"/>
      <c r="AW139" s="2"/>
      <c r="AX139" s="3"/>
      <c r="AY139" s="3"/>
      <c r="AZ139" s="3"/>
      <c r="BA139" s="3"/>
      <c r="BB139" s="3"/>
      <c r="BC139" s="3"/>
      <c r="BD139" s="3"/>
      <c r="BE139" s="3"/>
    </row>
    <row r="140" spans="3:57" ht="20.100000000000001" customHeight="1">
      <c r="C140" s="2"/>
      <c r="D140" s="2"/>
      <c r="E140" s="2"/>
      <c r="AP140" s="2"/>
      <c r="AQ140" s="2"/>
      <c r="AR140" s="2"/>
      <c r="AS140" s="2"/>
      <c r="AT140" s="2"/>
      <c r="AU140" s="2"/>
      <c r="AV140" s="2"/>
      <c r="AW140" s="2"/>
      <c r="AX140" s="3"/>
      <c r="AY140" s="3"/>
      <c r="AZ140" s="3"/>
      <c r="BA140" s="3"/>
      <c r="BB140" s="3"/>
      <c r="BC140" s="3"/>
      <c r="BD140" s="3"/>
      <c r="BE140" s="3"/>
    </row>
    <row r="141" spans="3:57" ht="20.100000000000001" customHeight="1">
      <c r="C141" s="2"/>
      <c r="D141" s="2"/>
      <c r="E141" s="2"/>
      <c r="AP141" s="2"/>
      <c r="AQ141" s="2"/>
      <c r="AR141" s="2"/>
      <c r="AS141" s="2"/>
      <c r="AT141" s="2"/>
      <c r="AU141" s="2"/>
      <c r="AV141" s="2"/>
      <c r="AW141" s="2"/>
      <c r="AX141" s="3"/>
      <c r="AY141" s="3"/>
      <c r="AZ141" s="3"/>
      <c r="BA141" s="3"/>
      <c r="BB141" s="3"/>
      <c r="BC141" s="3"/>
      <c r="BD141" s="3"/>
      <c r="BE141" s="3"/>
    </row>
    <row r="142" spans="3:57" ht="20.100000000000001" customHeight="1">
      <c r="C142" s="2"/>
      <c r="D142" s="2"/>
      <c r="E142" s="2"/>
      <c r="AP142" s="2"/>
      <c r="AQ142" s="2"/>
      <c r="AR142" s="2"/>
      <c r="AS142" s="2"/>
      <c r="AT142" s="2"/>
      <c r="AU142" s="2"/>
      <c r="AV142" s="2"/>
      <c r="AW142" s="2"/>
      <c r="AX142" s="3"/>
      <c r="AY142" s="3"/>
      <c r="AZ142" s="3"/>
      <c r="BA142" s="3"/>
      <c r="BB142" s="3"/>
      <c r="BC142" s="3"/>
      <c r="BD142" s="3"/>
      <c r="BE142" s="3"/>
    </row>
    <row r="143" spans="3:57" ht="20.100000000000001" customHeight="1">
      <c r="C143" s="2"/>
      <c r="D143" s="2"/>
      <c r="E143" s="2"/>
      <c r="AP143" s="2"/>
      <c r="AQ143" s="2"/>
      <c r="AR143" s="2"/>
      <c r="AS143" s="2"/>
      <c r="AT143" s="2"/>
      <c r="AU143" s="2"/>
      <c r="AV143" s="2"/>
      <c r="AW143" s="2"/>
      <c r="AX143" s="3"/>
      <c r="AY143" s="3"/>
      <c r="AZ143" s="3"/>
      <c r="BA143" s="3"/>
      <c r="BB143" s="3"/>
      <c r="BC143" s="3"/>
      <c r="BD143" s="3"/>
      <c r="BE143" s="3"/>
    </row>
    <row r="144" spans="3:57" ht="20.100000000000001" customHeight="1">
      <c r="C144" s="2"/>
      <c r="D144" s="2"/>
      <c r="E144" s="2"/>
      <c r="AP144" s="2"/>
      <c r="AQ144" s="2"/>
      <c r="AR144" s="2"/>
      <c r="AS144" s="2"/>
      <c r="AT144" s="2"/>
      <c r="AU144" s="2"/>
      <c r="AV144" s="2"/>
      <c r="AW144" s="2"/>
      <c r="AX144" s="3"/>
      <c r="AY144" s="3"/>
      <c r="AZ144" s="3"/>
      <c r="BA144" s="3"/>
      <c r="BB144" s="3"/>
      <c r="BC144" s="3"/>
      <c r="BD144" s="3"/>
      <c r="BE144" s="3"/>
    </row>
    <row r="145" spans="3:57" ht="20.100000000000001" customHeight="1">
      <c r="C145" s="2"/>
      <c r="D145" s="2"/>
      <c r="E145" s="2"/>
      <c r="AP145" s="2"/>
      <c r="AQ145" s="2"/>
      <c r="AR145" s="2"/>
      <c r="AS145" s="2"/>
      <c r="AT145" s="2"/>
      <c r="AU145" s="2"/>
      <c r="AV145" s="2"/>
      <c r="AW145" s="2"/>
      <c r="AX145" s="3"/>
      <c r="AY145" s="3"/>
      <c r="AZ145" s="3"/>
      <c r="BA145" s="3"/>
      <c r="BB145" s="3"/>
      <c r="BC145" s="3"/>
      <c r="BD145" s="3"/>
      <c r="BE145" s="3"/>
    </row>
    <row r="146" spans="3:57" ht="20.100000000000001" customHeight="1">
      <c r="C146" s="2"/>
      <c r="D146" s="2"/>
      <c r="E146" s="2"/>
      <c r="AP146" s="2"/>
      <c r="AQ146" s="2"/>
      <c r="AR146" s="2"/>
      <c r="AS146" s="2"/>
      <c r="AT146" s="2"/>
      <c r="AU146" s="2"/>
      <c r="AV146" s="2"/>
      <c r="AW146" s="2"/>
      <c r="AX146" s="3"/>
      <c r="AY146" s="3"/>
      <c r="AZ146" s="3"/>
      <c r="BA146" s="3"/>
      <c r="BB146" s="3"/>
      <c r="BC146" s="3"/>
      <c r="BD146" s="3"/>
      <c r="BE146" s="3"/>
    </row>
    <row r="147" spans="3:57" ht="20.100000000000001" customHeight="1">
      <c r="C147" s="2"/>
      <c r="D147" s="2"/>
      <c r="E147" s="2"/>
      <c r="AP147" s="2"/>
      <c r="AQ147" s="2"/>
      <c r="AR147" s="2"/>
      <c r="AS147" s="2"/>
      <c r="AT147" s="2"/>
      <c r="AU147" s="2"/>
      <c r="AV147" s="2"/>
      <c r="AW147" s="2"/>
      <c r="AX147" s="3"/>
      <c r="AY147" s="3"/>
      <c r="AZ147" s="3"/>
      <c r="BA147" s="3"/>
      <c r="BB147" s="3"/>
      <c r="BC147" s="3"/>
      <c r="BD147" s="3"/>
      <c r="BE147" s="3"/>
    </row>
    <row r="148" spans="3:57" ht="20.100000000000001" customHeight="1">
      <c r="C148" s="2"/>
      <c r="D148" s="2"/>
      <c r="E148" s="2"/>
      <c r="AP148" s="2"/>
      <c r="AQ148" s="2"/>
      <c r="AR148" s="2"/>
      <c r="AS148" s="2"/>
      <c r="AT148" s="2"/>
      <c r="AU148" s="2"/>
      <c r="AV148" s="2"/>
      <c r="AW148" s="2"/>
      <c r="AX148" s="3"/>
      <c r="AY148" s="3"/>
      <c r="AZ148" s="3"/>
      <c r="BA148" s="3"/>
      <c r="BB148" s="3"/>
      <c r="BC148" s="3"/>
      <c r="BD148" s="3"/>
      <c r="BE148" s="3"/>
    </row>
    <row r="149" spans="3:57" ht="20.100000000000001" customHeight="1">
      <c r="C149" s="2"/>
      <c r="D149" s="2"/>
      <c r="E149" s="2"/>
      <c r="AP149" s="2"/>
      <c r="AQ149" s="2"/>
      <c r="AR149" s="2"/>
      <c r="AS149" s="2"/>
      <c r="AT149" s="2"/>
      <c r="AU149" s="2"/>
      <c r="AV149" s="2"/>
      <c r="AW149" s="2"/>
      <c r="AX149" s="3"/>
      <c r="AY149" s="3"/>
      <c r="AZ149" s="3"/>
      <c r="BA149" s="3"/>
      <c r="BB149" s="3"/>
      <c r="BC149" s="3"/>
      <c r="BD149" s="3"/>
      <c r="BE149" s="3"/>
    </row>
    <row r="150" spans="3:57" ht="20.100000000000001" customHeight="1">
      <c r="C150" s="2"/>
      <c r="D150" s="2"/>
      <c r="E150" s="2"/>
      <c r="AP150" s="2"/>
      <c r="AQ150" s="2"/>
      <c r="AR150" s="2"/>
      <c r="AS150" s="2"/>
      <c r="AT150" s="2"/>
      <c r="AU150" s="2"/>
      <c r="AV150" s="2"/>
      <c r="AW150" s="2"/>
      <c r="AX150" s="2"/>
      <c r="AY150" s="2"/>
      <c r="AZ150" s="2"/>
      <c r="BA150" s="2"/>
      <c r="BB150" s="2"/>
      <c r="BC150" s="2"/>
      <c r="BD150" s="2"/>
      <c r="BE150" s="2"/>
    </row>
    <row r="151" spans="3:57" ht="20.100000000000001" customHeight="1">
      <c r="C151" s="2"/>
      <c r="D151" s="2"/>
      <c r="E151" s="2"/>
      <c r="AP151" s="2"/>
      <c r="AQ151" s="2"/>
      <c r="AR151" s="2"/>
      <c r="AS151" s="2"/>
      <c r="AT151" s="2"/>
      <c r="AU151" s="2"/>
      <c r="AV151" s="2"/>
      <c r="AW151" s="2"/>
      <c r="AX151" s="2"/>
      <c r="AY151" s="2"/>
      <c r="AZ151" s="2"/>
      <c r="BA151" s="2"/>
      <c r="BB151" s="2"/>
      <c r="BC151" s="2"/>
      <c r="BD151" s="2"/>
      <c r="BE151" s="2"/>
    </row>
    <row r="152" spans="3:57" ht="20.100000000000001" customHeight="1">
      <c r="C152" s="2"/>
      <c r="D152" s="2"/>
      <c r="E152" s="2"/>
      <c r="AP152" s="2"/>
      <c r="AQ152" s="2"/>
      <c r="AR152" s="2"/>
      <c r="AS152" s="2"/>
      <c r="AT152" s="2"/>
      <c r="AU152" s="2"/>
      <c r="AV152" s="2"/>
      <c r="AW152" s="2"/>
      <c r="AX152" s="3"/>
      <c r="AY152" s="3"/>
      <c r="AZ152" s="3"/>
      <c r="BA152" s="3"/>
      <c r="BB152" s="3"/>
      <c r="BC152" s="3"/>
      <c r="BD152" s="3"/>
      <c r="BE152" s="3"/>
    </row>
    <row r="153" spans="3:57" ht="20.100000000000001" customHeight="1">
      <c r="C153" s="2"/>
      <c r="D153" s="2"/>
      <c r="E153" s="2"/>
      <c r="AP153" s="2"/>
      <c r="AQ153" s="2"/>
      <c r="AR153" s="2"/>
      <c r="AS153" s="2"/>
      <c r="AT153" s="2"/>
      <c r="AU153" s="2"/>
      <c r="AV153" s="2"/>
      <c r="AW153" s="2"/>
      <c r="AX153" s="3"/>
      <c r="AY153" s="3"/>
      <c r="AZ153" s="3"/>
      <c r="BA153" s="3"/>
      <c r="BB153" s="3"/>
      <c r="BC153" s="3"/>
      <c r="BD153" s="3"/>
      <c r="BE153" s="3"/>
    </row>
    <row r="154" spans="3:57" ht="20.100000000000001" customHeight="1">
      <c r="C154" s="2"/>
      <c r="D154" s="2"/>
      <c r="E154" s="2"/>
      <c r="AP154" s="2"/>
      <c r="AQ154" s="2"/>
      <c r="AR154" s="2"/>
      <c r="AS154" s="2"/>
      <c r="AT154" s="2"/>
      <c r="AU154" s="2"/>
      <c r="AV154" s="2"/>
      <c r="AW154" s="2"/>
      <c r="AX154" s="3"/>
      <c r="AY154" s="3"/>
      <c r="AZ154" s="3"/>
      <c r="BA154" s="3"/>
      <c r="BB154" s="3"/>
      <c r="BC154" s="3"/>
      <c r="BD154" s="3"/>
      <c r="BE154" s="3"/>
    </row>
    <row r="155" spans="3:57" ht="20.100000000000001" customHeight="1">
      <c r="C155" s="2"/>
      <c r="D155" s="2"/>
      <c r="E155" s="2"/>
      <c r="AP155" s="2"/>
      <c r="AQ155" s="2"/>
      <c r="AR155" s="2"/>
      <c r="AS155" s="2"/>
      <c r="AT155" s="2"/>
      <c r="AU155" s="2"/>
      <c r="AV155" s="2"/>
      <c r="AW155" s="2"/>
      <c r="AX155" s="3"/>
      <c r="AY155" s="3"/>
      <c r="AZ155" s="3"/>
      <c r="BA155" s="3"/>
      <c r="BB155" s="3"/>
      <c r="BC155" s="3"/>
      <c r="BD155" s="3"/>
      <c r="BE155" s="3"/>
    </row>
    <row r="156" spans="3:57" ht="20.100000000000001" customHeight="1">
      <c r="C156" s="1"/>
      <c r="AP156" s="3"/>
      <c r="AQ156" s="2"/>
      <c r="AR156" s="2"/>
      <c r="AS156" s="2"/>
      <c r="AT156" s="2"/>
      <c r="AU156" s="2"/>
      <c r="AV156" s="2"/>
      <c r="AW156" s="2"/>
      <c r="AX156" s="2"/>
      <c r="AY156" s="2"/>
      <c r="AZ156" s="2"/>
      <c r="BA156" s="2"/>
      <c r="BB156" s="2"/>
      <c r="BC156" s="2"/>
      <c r="BD156" s="2"/>
      <c r="BE156" s="2"/>
    </row>
    <row r="157" spans="3:57" ht="20.100000000000001" customHeight="1">
      <c r="C157" s="1"/>
    </row>
    <row r="158" spans="3:57" ht="20.100000000000001" customHeight="1">
      <c r="C158" s="1"/>
      <c r="AP158" s="3"/>
      <c r="AQ158" s="2"/>
      <c r="AR158" s="2"/>
      <c r="AS158" s="2"/>
      <c r="AT158" s="2"/>
      <c r="AU158" s="2"/>
      <c r="AV158" s="2"/>
      <c r="AW158" s="2"/>
      <c r="AX158" s="2"/>
      <c r="AY158" s="2"/>
      <c r="AZ158" s="2"/>
      <c r="BA158" s="2"/>
      <c r="BB158" s="2"/>
      <c r="BC158" s="2"/>
      <c r="BD158" s="2"/>
      <c r="BE158" s="2"/>
    </row>
    <row r="159" spans="3:57" ht="20.100000000000001" customHeight="1">
      <c r="C159" s="1"/>
    </row>
    <row r="160" spans="3:57" ht="20.100000000000001" customHeight="1">
      <c r="C160" s="1"/>
    </row>
    <row r="161" spans="2:57" ht="20.100000000000001" customHeight="1">
      <c r="C161" s="1"/>
    </row>
    <row r="162" spans="2:57" ht="20.100000000000001" customHeight="1">
      <c r="B162" s="8"/>
      <c r="C162" s="1"/>
    </row>
    <row r="163" spans="2:57" ht="20.100000000000001" customHeight="1">
      <c r="B163" s="8"/>
      <c r="C163" s="1"/>
      <c r="AP163" s="3"/>
      <c r="AQ163" s="3"/>
      <c r="AR163" s="3"/>
      <c r="AS163" s="3"/>
      <c r="AT163" s="3"/>
      <c r="AU163" s="3"/>
      <c r="AV163" s="3"/>
      <c r="AW163" s="3"/>
      <c r="AX163" s="3"/>
      <c r="AY163" s="3"/>
      <c r="AZ163" s="3"/>
      <c r="BA163" s="3"/>
      <c r="BB163" s="3"/>
      <c r="BC163" s="3"/>
      <c r="BD163" s="3"/>
      <c r="BE163" s="3"/>
    </row>
    <row r="164" spans="2:57" ht="20.100000000000001" customHeight="1">
      <c r="C164" s="1"/>
      <c r="AP164" s="3"/>
      <c r="AQ164" s="3"/>
      <c r="AR164" s="3"/>
      <c r="AS164" s="3"/>
      <c r="AT164" s="3"/>
      <c r="AU164" s="3"/>
      <c r="AV164" s="3"/>
      <c r="AW164" s="3"/>
      <c r="AX164" s="3"/>
      <c r="AY164" s="3"/>
      <c r="AZ164" s="3"/>
      <c r="BA164" s="3"/>
      <c r="BB164" s="3"/>
      <c r="BC164" s="3"/>
      <c r="BD164" s="3"/>
      <c r="BE164" s="3"/>
    </row>
    <row r="165" spans="2:57" ht="20.100000000000001" customHeight="1">
      <c r="B165" s="8"/>
      <c r="C165" s="1"/>
      <c r="AP165" s="3"/>
      <c r="AQ165" s="3"/>
      <c r="AR165" s="3"/>
      <c r="AS165" s="3"/>
      <c r="AT165" s="3"/>
      <c r="AU165" s="3"/>
      <c r="AV165" s="3"/>
      <c r="AW165" s="3"/>
      <c r="AX165" s="3"/>
      <c r="AY165" s="3"/>
      <c r="AZ165" s="3"/>
      <c r="BA165" s="3"/>
      <c r="BB165" s="3"/>
      <c r="BC165" s="3"/>
      <c r="BD165" s="3"/>
      <c r="BE165" s="3"/>
    </row>
    <row r="166" spans="2:57" ht="20.100000000000001" customHeight="1">
      <c r="B166" s="8"/>
      <c r="C166" s="1"/>
      <c r="AP166" s="3"/>
      <c r="AQ166" s="3"/>
      <c r="AR166" s="3"/>
      <c r="AS166" s="3"/>
      <c r="AT166" s="3"/>
      <c r="AU166" s="3"/>
      <c r="AV166" s="3"/>
      <c r="AW166" s="3"/>
      <c r="AX166" s="3"/>
      <c r="AY166" s="3"/>
      <c r="AZ166" s="3"/>
      <c r="BA166" s="3"/>
      <c r="BB166" s="3"/>
      <c r="BC166" s="3"/>
      <c r="BD166" s="3"/>
      <c r="BE166" s="3"/>
    </row>
    <row r="167" spans="2:57" ht="20.100000000000001" customHeight="1">
      <c r="B167" s="8"/>
      <c r="C167" s="1"/>
      <c r="AP167" s="3"/>
      <c r="AQ167" s="3"/>
      <c r="AR167" s="3"/>
      <c r="AS167" s="3"/>
      <c r="AT167" s="3"/>
      <c r="AU167" s="3"/>
      <c r="AV167" s="3"/>
      <c r="AW167" s="3"/>
      <c r="AX167" s="3"/>
      <c r="AY167" s="3"/>
      <c r="AZ167" s="3"/>
      <c r="BA167" s="3"/>
      <c r="BB167" s="3"/>
      <c r="BC167" s="3"/>
      <c r="BD167" s="3"/>
      <c r="BE167" s="3"/>
    </row>
    <row r="168" spans="2:57" ht="20.100000000000001" customHeight="1">
      <c r="B168" s="8"/>
      <c r="C168" s="1"/>
      <c r="AP168" s="3"/>
      <c r="AQ168" s="3"/>
      <c r="AR168" s="3"/>
      <c r="AS168" s="3"/>
      <c r="AT168" s="3"/>
      <c r="AU168" s="3"/>
      <c r="AV168" s="3"/>
      <c r="AW168" s="3"/>
      <c r="AX168" s="3"/>
      <c r="AY168" s="3"/>
      <c r="AZ168" s="3"/>
      <c r="BA168" s="3"/>
      <c r="BB168" s="3"/>
      <c r="BC168" s="3"/>
      <c r="BD168" s="3"/>
      <c r="BE168" s="3"/>
    </row>
    <row r="169" spans="2:57" ht="20.100000000000001" customHeight="1">
      <c r="B169" s="8"/>
      <c r="C169" s="1"/>
      <c r="AP169" s="3"/>
      <c r="AQ169" s="3"/>
      <c r="AR169" s="3"/>
      <c r="AS169" s="3"/>
      <c r="AT169" s="3"/>
      <c r="AU169" s="3"/>
      <c r="AV169" s="3"/>
      <c r="AW169" s="3"/>
      <c r="AX169" s="3"/>
      <c r="AY169" s="3"/>
      <c r="AZ169" s="3"/>
      <c r="BA169" s="3"/>
      <c r="BB169" s="3"/>
      <c r="BC169" s="3"/>
      <c r="BD169" s="3"/>
      <c r="BE169" s="3"/>
    </row>
    <row r="170" spans="2:57" ht="20.100000000000001" customHeight="1">
      <c r="B170" s="8"/>
      <c r="C170" s="1"/>
      <c r="AP170" s="3"/>
      <c r="AQ170" s="3"/>
      <c r="AR170" s="3"/>
      <c r="AS170" s="3"/>
      <c r="AT170" s="3"/>
      <c r="AU170" s="3"/>
      <c r="AV170" s="3"/>
      <c r="AW170" s="3"/>
      <c r="AX170" s="3"/>
      <c r="AY170" s="3"/>
      <c r="AZ170" s="3"/>
      <c r="BA170" s="3"/>
      <c r="BB170" s="3"/>
      <c r="BC170" s="3"/>
      <c r="BD170" s="3"/>
      <c r="BE170" s="3"/>
    </row>
    <row r="171" spans="2:57" ht="20.100000000000001" customHeight="1">
      <c r="B171" s="8"/>
      <c r="C171" s="1"/>
      <c r="AP171" s="3"/>
      <c r="AQ171" s="3"/>
      <c r="AR171" s="3"/>
      <c r="AS171" s="3"/>
      <c r="AT171" s="3"/>
      <c r="AU171" s="3"/>
      <c r="AV171" s="3"/>
      <c r="AW171" s="3"/>
      <c r="AX171" s="3"/>
      <c r="AY171" s="3"/>
      <c r="AZ171" s="3"/>
      <c r="BA171" s="3"/>
      <c r="BB171" s="3"/>
      <c r="BC171" s="3"/>
      <c r="BD171" s="3"/>
      <c r="BE171" s="3"/>
    </row>
    <row r="172" spans="2:57" ht="20.100000000000001" customHeight="1">
      <c r="B172" s="8"/>
      <c r="C172" s="1"/>
      <c r="AP172" s="3"/>
      <c r="AQ172" s="3"/>
      <c r="AR172" s="3"/>
      <c r="AS172" s="3"/>
      <c r="AT172" s="3"/>
      <c r="AU172" s="3"/>
      <c r="AV172" s="3"/>
      <c r="AW172" s="3"/>
      <c r="AX172" s="3"/>
      <c r="AY172" s="3"/>
      <c r="AZ172" s="3"/>
      <c r="BA172" s="3"/>
      <c r="BB172" s="3"/>
      <c r="BC172" s="3"/>
      <c r="BD172" s="3"/>
      <c r="BE172" s="3"/>
    </row>
    <row r="173" spans="2:57" ht="20.100000000000001" customHeight="1">
      <c r="B173" s="8"/>
      <c r="C173" s="1"/>
      <c r="AP173" s="3"/>
      <c r="AQ173" s="3"/>
      <c r="AR173" s="3"/>
      <c r="AS173" s="3"/>
      <c r="AT173" s="3"/>
      <c r="AU173" s="3"/>
      <c r="AV173" s="3"/>
      <c r="AW173" s="3"/>
      <c r="AX173" s="3"/>
      <c r="AY173" s="3"/>
      <c r="AZ173" s="3"/>
      <c r="BA173" s="3"/>
      <c r="BB173" s="3"/>
      <c r="BC173" s="3"/>
      <c r="BD173" s="3"/>
      <c r="BE173" s="3"/>
    </row>
    <row r="174" spans="2:57" ht="20.100000000000001" customHeight="1">
      <c r="B174" s="8"/>
      <c r="C174" s="1"/>
      <c r="AP174" s="3"/>
      <c r="AQ174" s="3"/>
      <c r="AR174" s="3"/>
      <c r="AS174" s="3"/>
      <c r="AT174" s="3"/>
      <c r="AU174" s="3"/>
      <c r="AV174" s="3"/>
      <c r="AW174" s="3"/>
      <c r="AX174" s="3"/>
      <c r="AY174" s="3"/>
      <c r="AZ174" s="3"/>
      <c r="BA174" s="3"/>
      <c r="BB174" s="3"/>
      <c r="BC174" s="3"/>
      <c r="BD174" s="3"/>
      <c r="BE174" s="3"/>
    </row>
    <row r="175" spans="2:57" ht="20.100000000000001" customHeight="1">
      <c r="B175" s="8"/>
      <c r="C175" s="1"/>
      <c r="AP175" s="3"/>
      <c r="AQ175" s="3"/>
      <c r="AR175" s="3"/>
      <c r="AS175" s="3"/>
      <c r="AT175" s="3"/>
      <c r="AU175" s="3"/>
      <c r="AV175" s="3"/>
      <c r="AW175" s="3"/>
      <c r="AX175" s="3"/>
      <c r="AY175" s="3"/>
      <c r="AZ175" s="3"/>
      <c r="BA175" s="3"/>
      <c r="BB175" s="3"/>
      <c r="BC175" s="3"/>
      <c r="BD175" s="3"/>
      <c r="BE175" s="3"/>
    </row>
    <row r="176" spans="2:57" ht="20.100000000000001" customHeight="1">
      <c r="B176" s="8"/>
      <c r="C176" s="1"/>
      <c r="AP176" s="3"/>
      <c r="AQ176" s="3"/>
      <c r="AR176" s="3"/>
      <c r="AS176" s="3"/>
      <c r="AT176" s="3"/>
      <c r="AU176" s="3"/>
      <c r="AV176" s="3"/>
      <c r="AW176" s="3"/>
      <c r="AX176" s="3"/>
      <c r="AY176" s="3"/>
      <c r="AZ176" s="3"/>
      <c r="BA176" s="3"/>
      <c r="BB176" s="3"/>
      <c r="BC176" s="3"/>
      <c r="BD176" s="3"/>
      <c r="BE176" s="3"/>
    </row>
    <row r="177" spans="2:57" ht="20.100000000000001" customHeight="1">
      <c r="B177" s="8"/>
      <c r="C177" s="1"/>
      <c r="AP177" s="3"/>
      <c r="AQ177" s="3"/>
      <c r="AR177" s="3"/>
      <c r="AS177" s="3"/>
      <c r="AT177" s="3"/>
      <c r="AU177" s="3"/>
      <c r="AV177" s="3"/>
      <c r="AW177" s="3"/>
      <c r="AX177" s="3"/>
      <c r="AY177" s="3"/>
      <c r="AZ177" s="3"/>
      <c r="BA177" s="3"/>
      <c r="BB177" s="3"/>
      <c r="BC177" s="3"/>
      <c r="BD177" s="3"/>
      <c r="BE177" s="3"/>
    </row>
    <row r="178" spans="2:57" ht="20.100000000000001" customHeight="1">
      <c r="B178" s="8"/>
      <c r="C178" s="1"/>
      <c r="AP178" s="3"/>
      <c r="AQ178" s="3"/>
      <c r="AR178" s="3"/>
      <c r="AS178" s="3"/>
      <c r="AT178" s="3"/>
      <c r="AU178" s="3"/>
      <c r="AV178" s="3"/>
      <c r="AW178" s="3"/>
      <c r="AX178" s="3"/>
      <c r="AY178" s="3"/>
      <c r="AZ178" s="3"/>
      <c r="BA178" s="3"/>
      <c r="BB178" s="3"/>
      <c r="BC178" s="3"/>
      <c r="BD178" s="3"/>
      <c r="BE178" s="3"/>
    </row>
    <row r="179" spans="2:57" ht="20.100000000000001" customHeight="1">
      <c r="B179" s="8"/>
      <c r="C179" s="1"/>
      <c r="AP179" s="3"/>
      <c r="AQ179" s="3"/>
      <c r="AR179" s="3"/>
      <c r="AS179" s="3"/>
      <c r="AT179" s="3"/>
      <c r="AU179" s="3"/>
      <c r="AV179" s="3"/>
      <c r="AW179" s="3"/>
      <c r="AX179" s="3"/>
      <c r="AY179" s="3"/>
      <c r="AZ179" s="3"/>
      <c r="BA179" s="3"/>
      <c r="BB179" s="3"/>
      <c r="BC179" s="3"/>
      <c r="BD179" s="3"/>
      <c r="BE179" s="3"/>
    </row>
    <row r="180" spans="2:57" ht="20.100000000000001" customHeight="1">
      <c r="B180" s="8"/>
      <c r="C180" s="1"/>
      <c r="AP180" s="3"/>
      <c r="AQ180" s="3"/>
      <c r="AR180" s="3"/>
      <c r="AS180" s="3"/>
      <c r="AT180" s="3"/>
      <c r="AU180" s="3"/>
      <c r="AV180" s="3"/>
      <c r="AW180" s="3"/>
      <c r="AX180" s="3"/>
      <c r="AY180" s="3"/>
      <c r="AZ180" s="3"/>
      <c r="BA180" s="3"/>
      <c r="BB180" s="3"/>
      <c r="BC180" s="3"/>
      <c r="BD180" s="3"/>
      <c r="BE180" s="3"/>
    </row>
    <row r="181" spans="2:57" ht="20.100000000000001" customHeight="1">
      <c r="B181" s="8"/>
      <c r="C181" s="1"/>
      <c r="AP181" s="3"/>
      <c r="AQ181" s="3"/>
      <c r="AR181" s="3"/>
      <c r="AS181" s="3"/>
      <c r="AT181" s="3"/>
      <c r="AU181" s="3"/>
      <c r="AV181" s="3"/>
      <c r="AW181" s="3"/>
      <c r="AX181" s="3"/>
      <c r="AY181" s="3"/>
      <c r="AZ181" s="3"/>
      <c r="BA181" s="3"/>
      <c r="BB181" s="3"/>
      <c r="BC181" s="3"/>
      <c r="BD181" s="3"/>
      <c r="BE181" s="3"/>
    </row>
    <row r="182" spans="2:57" ht="20.100000000000001" customHeight="1">
      <c r="B182" s="8"/>
      <c r="C182" s="1"/>
      <c r="AP182" s="3"/>
      <c r="AQ182" s="3"/>
      <c r="AR182" s="3"/>
      <c r="AS182" s="3"/>
      <c r="AT182" s="3"/>
      <c r="AU182" s="3"/>
      <c r="AV182" s="3"/>
      <c r="AW182" s="3"/>
      <c r="AX182" s="3"/>
      <c r="AY182" s="3"/>
      <c r="AZ182" s="3"/>
      <c r="BA182" s="3"/>
      <c r="BB182" s="3"/>
      <c r="BC182" s="3"/>
      <c r="BD182" s="3"/>
      <c r="BE182" s="3"/>
    </row>
    <row r="183" spans="2:57" ht="20.100000000000001" customHeight="1">
      <c r="B183" s="8"/>
      <c r="C183" s="1"/>
      <c r="AP183" s="3"/>
      <c r="AQ183" s="3"/>
      <c r="AR183" s="3"/>
      <c r="AS183" s="3"/>
      <c r="AT183" s="3"/>
      <c r="AU183" s="3"/>
      <c r="AV183" s="3"/>
      <c r="AW183" s="3"/>
      <c r="AX183" s="3"/>
      <c r="AY183" s="3"/>
      <c r="AZ183" s="3"/>
      <c r="BA183" s="3"/>
      <c r="BB183" s="3"/>
      <c r="BC183" s="3"/>
      <c r="BD183" s="3"/>
      <c r="BE183" s="3"/>
    </row>
    <row r="184" spans="2:57" ht="20.100000000000001" customHeight="1">
      <c r="B184" s="8"/>
      <c r="C184" s="1"/>
      <c r="AP184" s="3"/>
      <c r="AQ184" s="3"/>
      <c r="AR184" s="3"/>
      <c r="AS184" s="3"/>
      <c r="AT184" s="3"/>
      <c r="AU184" s="3"/>
      <c r="AV184" s="3"/>
      <c r="AW184" s="3"/>
      <c r="AX184" s="3"/>
      <c r="AY184" s="3"/>
      <c r="AZ184" s="3"/>
      <c r="BA184" s="3"/>
      <c r="BB184" s="3"/>
      <c r="BC184" s="3"/>
      <c r="BD184" s="3"/>
      <c r="BE184" s="3"/>
    </row>
    <row r="185" spans="2:57" ht="20.100000000000001" customHeight="1">
      <c r="B185" s="8"/>
      <c r="C185" s="1"/>
      <c r="AP185" s="3"/>
      <c r="AQ185" s="3"/>
      <c r="AR185" s="3"/>
      <c r="AS185" s="3"/>
      <c r="AT185" s="3"/>
      <c r="AU185" s="3"/>
      <c r="AV185" s="3"/>
      <c r="AW185" s="3"/>
      <c r="AX185" s="3"/>
      <c r="AY185" s="3"/>
      <c r="AZ185" s="3"/>
      <c r="BA185" s="3"/>
      <c r="BB185" s="3"/>
      <c r="BC185" s="3"/>
      <c r="BD185" s="3"/>
      <c r="BE185" s="3"/>
    </row>
    <row r="186" spans="2:57" ht="20.100000000000001" customHeight="1">
      <c r="B186" s="8"/>
      <c r="C186" s="1"/>
      <c r="AP186" s="3"/>
      <c r="AQ186" s="3"/>
      <c r="AR186" s="3"/>
      <c r="AS186" s="3"/>
      <c r="AT186" s="3"/>
      <c r="AU186" s="3"/>
      <c r="AV186" s="3"/>
      <c r="AW186" s="3"/>
      <c r="AX186" s="3"/>
      <c r="AY186" s="3"/>
      <c r="AZ186" s="3"/>
      <c r="BA186" s="3"/>
      <c r="BB186" s="3"/>
      <c r="BC186" s="3"/>
      <c r="BD186" s="3"/>
      <c r="BE186" s="3"/>
    </row>
    <row r="187" spans="2:57" ht="20.100000000000001" customHeight="1">
      <c r="C187" s="1"/>
      <c r="AP187" s="3"/>
      <c r="AQ187" s="3"/>
      <c r="AR187" s="3"/>
      <c r="AS187" s="3"/>
      <c r="AT187" s="3"/>
      <c r="AU187" s="3"/>
      <c r="AV187" s="3"/>
      <c r="AW187" s="3"/>
      <c r="AX187" s="3"/>
      <c r="AY187" s="3"/>
      <c r="AZ187" s="3"/>
      <c r="BA187" s="3"/>
      <c r="BB187" s="3"/>
      <c r="BC187" s="3"/>
      <c r="BD187" s="3"/>
      <c r="BE187" s="3"/>
    </row>
    <row r="188" spans="2:57" ht="20.100000000000001" customHeight="1">
      <c r="C188" s="1"/>
      <c r="AP188" s="3"/>
      <c r="AQ188" s="3"/>
      <c r="AR188" s="3"/>
      <c r="AS188" s="3"/>
      <c r="AT188" s="3"/>
      <c r="AU188" s="3"/>
      <c r="AV188" s="3"/>
      <c r="AW188" s="3"/>
      <c r="AX188" s="3"/>
      <c r="AY188" s="3"/>
      <c r="AZ188" s="3"/>
      <c r="BA188" s="3"/>
      <c r="BB188" s="3"/>
      <c r="BC188" s="3"/>
      <c r="BD188" s="3"/>
      <c r="BE188" s="3"/>
    </row>
    <row r="189" spans="2:57" ht="20.100000000000001" customHeight="1">
      <c r="C189" s="1"/>
      <c r="AP189" s="3"/>
      <c r="AQ189" s="3"/>
      <c r="AR189" s="3"/>
      <c r="AS189" s="3"/>
      <c r="AT189" s="3"/>
      <c r="AU189" s="3"/>
      <c r="AV189" s="3"/>
      <c r="AW189" s="3"/>
      <c r="AX189" s="3"/>
      <c r="AY189" s="3"/>
      <c r="AZ189" s="3"/>
      <c r="BA189" s="3"/>
      <c r="BB189" s="3"/>
      <c r="BC189" s="3"/>
      <c r="BD189" s="3"/>
      <c r="BE189" s="3"/>
    </row>
    <row r="190" spans="2:57" ht="20.100000000000001" customHeight="1">
      <c r="C190" s="1"/>
    </row>
    <row r="191" spans="2:57" ht="20.100000000000001" customHeight="1">
      <c r="C191" s="1"/>
    </row>
    <row r="192" spans="2:57" ht="20.100000000000001" customHeight="1">
      <c r="C192" s="1"/>
    </row>
    <row r="193" spans="3:3" ht="20.100000000000001" customHeight="1">
      <c r="C193" s="1"/>
    </row>
    <row r="194" spans="3:3" ht="20.100000000000001" customHeight="1">
      <c r="C194" s="1"/>
    </row>
    <row r="195" spans="3:3" ht="20.100000000000001" customHeight="1">
      <c r="C195" s="1"/>
    </row>
    <row r="196" spans="3:3" ht="20.100000000000001" customHeight="1">
      <c r="C196" s="1"/>
    </row>
    <row r="197" spans="3:3" ht="20.100000000000001" customHeight="1">
      <c r="C197" s="1"/>
    </row>
    <row r="198" spans="3:3" ht="20.100000000000001" customHeight="1">
      <c r="C198" s="1"/>
    </row>
    <row r="199" spans="3:3" ht="20.100000000000001" customHeight="1">
      <c r="C199" s="1"/>
    </row>
    <row r="200" spans="3:3" ht="20.100000000000001" customHeight="1">
      <c r="C200" s="1"/>
    </row>
    <row r="201" spans="3:3" ht="20.100000000000001" customHeight="1">
      <c r="C201" s="1"/>
    </row>
    <row r="202" spans="3:3" ht="20.100000000000001" customHeight="1">
      <c r="C202" s="1"/>
    </row>
    <row r="203" spans="3:3" ht="20.100000000000001" customHeight="1">
      <c r="C203" s="1"/>
    </row>
    <row r="204" spans="3:3" ht="20.100000000000001" customHeight="1">
      <c r="C204" s="1"/>
    </row>
    <row r="205" spans="3:3" ht="20.100000000000001" customHeight="1">
      <c r="C205" s="1"/>
    </row>
    <row r="206" spans="3:3" ht="20.100000000000001" customHeight="1">
      <c r="C206" s="1"/>
    </row>
    <row r="207" spans="3:3" ht="20.100000000000001" customHeight="1">
      <c r="C207" s="1"/>
    </row>
    <row r="208" spans="3:3" ht="20.100000000000001" customHeight="1">
      <c r="C208" s="1"/>
    </row>
    <row r="209" spans="3:3" ht="20.100000000000001" customHeight="1">
      <c r="C209" s="1"/>
    </row>
    <row r="210" spans="3:3" ht="20.100000000000001" customHeight="1">
      <c r="C210" s="1"/>
    </row>
    <row r="211" spans="3:3" ht="20.100000000000001" customHeight="1">
      <c r="C211" s="1"/>
    </row>
    <row r="212" spans="3:3" ht="20.100000000000001" customHeight="1">
      <c r="C212" s="1"/>
    </row>
    <row r="213" spans="3:3" ht="20.100000000000001" customHeight="1">
      <c r="C213" s="1"/>
    </row>
    <row r="214" spans="3:3" ht="20.100000000000001" customHeight="1">
      <c r="C214" s="1"/>
    </row>
    <row r="215" spans="3:3" ht="20.100000000000001" customHeight="1">
      <c r="C215" s="1"/>
    </row>
    <row r="216" spans="3:3" ht="20.100000000000001" customHeight="1">
      <c r="C216" s="1"/>
    </row>
    <row r="217" spans="3:3" ht="20.100000000000001" customHeight="1">
      <c r="C217" s="1"/>
    </row>
    <row r="218" spans="3:3" ht="20.100000000000001" customHeight="1">
      <c r="C218" s="1"/>
    </row>
    <row r="219" spans="3:3" ht="20.100000000000001" customHeight="1">
      <c r="C219" s="1"/>
    </row>
    <row r="220" spans="3:3" ht="20.100000000000001" customHeight="1">
      <c r="C220" s="1"/>
    </row>
    <row r="221" spans="3:3" ht="20.100000000000001" customHeight="1">
      <c r="C221" s="1"/>
    </row>
    <row r="222" spans="3:3" ht="20.100000000000001" customHeight="1">
      <c r="C222" s="1"/>
    </row>
    <row r="223" spans="3:3" ht="20.100000000000001" customHeight="1">
      <c r="C223" s="1"/>
    </row>
    <row r="224" spans="3:3" ht="20.100000000000001" customHeight="1">
      <c r="C224" s="1"/>
    </row>
    <row r="225" spans="3:3" ht="20.100000000000001" customHeight="1">
      <c r="C225" s="1"/>
    </row>
    <row r="226" spans="3:3" ht="20.100000000000001" customHeight="1">
      <c r="C226" s="1"/>
    </row>
    <row r="227" spans="3:3" ht="20.100000000000001" customHeight="1">
      <c r="C227" s="1"/>
    </row>
    <row r="228" spans="3:3" ht="20.100000000000001" customHeight="1">
      <c r="C228" s="1"/>
    </row>
    <row r="229" spans="3:3" ht="20.100000000000001" customHeight="1">
      <c r="C229" s="1"/>
    </row>
    <row r="230" spans="3:3" ht="20.100000000000001" customHeight="1">
      <c r="C230" s="1"/>
    </row>
    <row r="231" spans="3:3" ht="20.100000000000001" customHeight="1">
      <c r="C231" s="1"/>
    </row>
    <row r="232" spans="3:3" ht="20.100000000000001" customHeight="1">
      <c r="C232" s="1"/>
    </row>
    <row r="233" spans="3:3" ht="20.100000000000001" customHeight="1">
      <c r="C233" s="1"/>
    </row>
    <row r="234" spans="3:3" ht="20.100000000000001" customHeight="1">
      <c r="C234" s="1"/>
    </row>
    <row r="235" spans="3:3" ht="20.100000000000001" customHeight="1">
      <c r="C235" s="1"/>
    </row>
    <row r="236" spans="3:3" ht="20.100000000000001" customHeight="1">
      <c r="C236" s="1"/>
    </row>
    <row r="237" spans="3:3" ht="20.100000000000001" customHeight="1">
      <c r="C237" s="1"/>
    </row>
    <row r="238" spans="3:3" ht="20.100000000000001" customHeight="1">
      <c r="C238" s="1"/>
    </row>
    <row r="239" spans="3:3" ht="20.100000000000001" customHeight="1">
      <c r="C239" s="1"/>
    </row>
    <row r="240" spans="3:3" ht="20.100000000000001" customHeight="1">
      <c r="C240" s="1"/>
    </row>
    <row r="241" spans="3:3" ht="20.100000000000001" customHeight="1">
      <c r="C241" s="1"/>
    </row>
    <row r="242" spans="3:3" ht="20.100000000000001" customHeight="1">
      <c r="C242" s="1"/>
    </row>
    <row r="243" spans="3:3" ht="20.100000000000001" customHeight="1">
      <c r="C243" s="1"/>
    </row>
    <row r="244" spans="3:3" ht="20.100000000000001" customHeight="1">
      <c r="C244" s="1"/>
    </row>
    <row r="245" spans="3:3" ht="20.100000000000001" customHeight="1">
      <c r="C245" s="1"/>
    </row>
    <row r="246" spans="3:3" ht="20.100000000000001" customHeight="1">
      <c r="C246" s="1"/>
    </row>
    <row r="247" spans="3:3" ht="20.100000000000001" customHeight="1">
      <c r="C247" s="1"/>
    </row>
    <row r="248" spans="3:3" ht="20.100000000000001" customHeight="1">
      <c r="C248" s="1"/>
    </row>
    <row r="249" spans="3:3" ht="20.100000000000001" customHeight="1">
      <c r="C249" s="1"/>
    </row>
    <row r="250" spans="3:3" ht="20.100000000000001" customHeight="1">
      <c r="C250" s="1"/>
    </row>
    <row r="251" spans="3:3" ht="20.100000000000001" customHeight="1">
      <c r="C251" s="1"/>
    </row>
    <row r="252" spans="3:3" ht="20.100000000000001" customHeight="1">
      <c r="C252" s="1"/>
    </row>
    <row r="253" spans="3:3" ht="20.100000000000001" customHeight="1">
      <c r="C253" s="1"/>
    </row>
    <row r="254" spans="3:3" ht="20.100000000000001" customHeight="1">
      <c r="C254" s="1"/>
    </row>
    <row r="255" spans="3:3" ht="20.100000000000001" customHeight="1">
      <c r="C255" s="1"/>
    </row>
    <row r="256" spans="3:3" ht="20.100000000000001" customHeight="1">
      <c r="C256" s="1"/>
    </row>
    <row r="257" spans="3:3" ht="20.100000000000001" customHeight="1">
      <c r="C257" s="1"/>
    </row>
    <row r="258" spans="3:3" ht="20.100000000000001" customHeight="1">
      <c r="C258" s="1"/>
    </row>
    <row r="259" spans="3:3" ht="20.100000000000001" customHeight="1">
      <c r="C259" s="1"/>
    </row>
    <row r="260" spans="3:3" ht="20.100000000000001" customHeight="1">
      <c r="C260" s="1"/>
    </row>
    <row r="261" spans="3:3" ht="20.100000000000001" customHeight="1">
      <c r="C261" s="1"/>
    </row>
    <row r="262" spans="3:3" ht="20.100000000000001" customHeight="1">
      <c r="C262" s="1"/>
    </row>
    <row r="263" spans="3:3" ht="20.100000000000001" customHeight="1">
      <c r="C263" s="1"/>
    </row>
    <row r="264" spans="3:3" ht="20.100000000000001" customHeight="1">
      <c r="C264" s="1"/>
    </row>
    <row r="265" spans="3:3" ht="20.100000000000001" customHeight="1">
      <c r="C265" s="1"/>
    </row>
    <row r="266" spans="3:3" ht="20.100000000000001" customHeight="1">
      <c r="C266" s="1"/>
    </row>
    <row r="267" spans="3:3" ht="20.100000000000001" customHeight="1">
      <c r="C267" s="1"/>
    </row>
    <row r="268" spans="3:3" ht="20.100000000000001" customHeight="1">
      <c r="C268" s="1"/>
    </row>
    <row r="269" spans="3:3" ht="20.100000000000001" customHeight="1">
      <c r="C269" s="1"/>
    </row>
    <row r="270" spans="3:3" ht="20.100000000000001" customHeight="1">
      <c r="C270" s="1"/>
    </row>
    <row r="271" spans="3:3" ht="20.100000000000001" customHeight="1">
      <c r="C271" s="1"/>
    </row>
    <row r="272" spans="3:3" ht="20.100000000000001" customHeight="1">
      <c r="C272" s="1"/>
    </row>
    <row r="273" spans="3:3" ht="20.100000000000001" customHeight="1">
      <c r="C273" s="1"/>
    </row>
    <row r="274" spans="3:3" ht="20.100000000000001" customHeight="1">
      <c r="C274" s="1"/>
    </row>
    <row r="275" spans="3:3" ht="20.100000000000001" customHeight="1">
      <c r="C275" s="1"/>
    </row>
    <row r="276" spans="3:3" ht="20.100000000000001" customHeight="1">
      <c r="C276" s="1"/>
    </row>
    <row r="277" spans="3:3" ht="20.100000000000001" customHeight="1">
      <c r="C277" s="1"/>
    </row>
    <row r="278" spans="3:3" ht="20.100000000000001" customHeight="1">
      <c r="C278" s="1"/>
    </row>
    <row r="279" spans="3:3" ht="20.100000000000001" customHeight="1">
      <c r="C279" s="1"/>
    </row>
    <row r="280" spans="3:3" ht="20.100000000000001" customHeight="1">
      <c r="C280" s="1"/>
    </row>
    <row r="281" spans="3:3" ht="20.100000000000001" customHeight="1">
      <c r="C281" s="1"/>
    </row>
    <row r="282" spans="3:3" ht="20.100000000000001" customHeight="1">
      <c r="C282" s="1"/>
    </row>
    <row r="283" spans="3:3" ht="20.100000000000001" customHeight="1">
      <c r="C283" s="1"/>
    </row>
    <row r="284" spans="3:3" ht="20.100000000000001" customHeight="1">
      <c r="C284" s="1"/>
    </row>
    <row r="285" spans="3:3" ht="20.100000000000001" customHeight="1">
      <c r="C285" s="1"/>
    </row>
    <row r="286" spans="3:3" ht="20.100000000000001" customHeight="1">
      <c r="C286" s="1"/>
    </row>
    <row r="287" spans="3:3" ht="20.100000000000001" customHeight="1">
      <c r="C287" s="1"/>
    </row>
    <row r="288" spans="3:3" ht="20.100000000000001" customHeight="1">
      <c r="C288" s="1"/>
    </row>
    <row r="289" spans="3:3" ht="20.100000000000001" customHeight="1">
      <c r="C289" s="1"/>
    </row>
    <row r="290" spans="3:3" ht="20.100000000000001" customHeight="1">
      <c r="C290" s="1"/>
    </row>
    <row r="291" spans="3:3" ht="20.100000000000001" customHeight="1">
      <c r="C291" s="1"/>
    </row>
    <row r="292" spans="3:3" ht="20.100000000000001" customHeight="1">
      <c r="C292" s="1"/>
    </row>
    <row r="293" spans="3:3" ht="20.100000000000001" customHeight="1">
      <c r="C293" s="1"/>
    </row>
    <row r="294" spans="3:3" ht="20.100000000000001" customHeight="1">
      <c r="C294" s="1"/>
    </row>
    <row r="295" spans="3:3" ht="20.100000000000001" customHeight="1">
      <c r="C295" s="1"/>
    </row>
    <row r="296" spans="3:3" ht="20.100000000000001" customHeight="1">
      <c r="C296" s="1"/>
    </row>
    <row r="297" spans="3:3" ht="20.100000000000001" customHeight="1">
      <c r="C297" s="1"/>
    </row>
    <row r="298" spans="3:3" ht="20.100000000000001" customHeight="1">
      <c r="C298" s="1"/>
    </row>
    <row r="299" spans="3:3" ht="20.100000000000001" customHeight="1">
      <c r="C299" s="1"/>
    </row>
    <row r="300" spans="3:3" ht="20.100000000000001" customHeight="1">
      <c r="C300" s="1"/>
    </row>
    <row r="301" spans="3:3" ht="20.100000000000001" customHeight="1">
      <c r="C301" s="1"/>
    </row>
    <row r="302" spans="3:3" ht="20.100000000000001" customHeight="1">
      <c r="C302" s="1"/>
    </row>
    <row r="303" spans="3:3" ht="20.100000000000001" customHeight="1">
      <c r="C303" s="1"/>
    </row>
    <row r="304" spans="3:3" ht="20.100000000000001" customHeight="1">
      <c r="C304" s="1"/>
    </row>
    <row r="305" spans="3:3" ht="20.100000000000001" customHeight="1">
      <c r="C305" s="1"/>
    </row>
    <row r="306" spans="3:3" ht="20.100000000000001" customHeight="1">
      <c r="C306" s="1"/>
    </row>
    <row r="307" spans="3:3" ht="20.100000000000001" customHeight="1">
      <c r="C307" s="1"/>
    </row>
    <row r="308" spans="3:3" ht="20.100000000000001" customHeight="1">
      <c r="C308" s="1"/>
    </row>
    <row r="309" spans="3:3" ht="20.100000000000001" customHeight="1">
      <c r="C309" s="1"/>
    </row>
    <row r="310" spans="3:3" ht="20.100000000000001" customHeight="1">
      <c r="C310" s="1"/>
    </row>
    <row r="311" spans="3:3" ht="20.100000000000001" customHeight="1">
      <c r="C311" s="1"/>
    </row>
    <row r="312" spans="3:3" ht="20.100000000000001" customHeight="1">
      <c r="C312" s="1"/>
    </row>
    <row r="313" spans="3:3" ht="20.100000000000001" customHeight="1">
      <c r="C313" s="1"/>
    </row>
    <row r="314" spans="3:3" ht="20.100000000000001" customHeight="1">
      <c r="C314" s="1"/>
    </row>
    <row r="315" spans="3:3" ht="20.100000000000001" customHeight="1">
      <c r="C315" s="1"/>
    </row>
    <row r="316" spans="3:3" ht="20.100000000000001" customHeight="1">
      <c r="C316" s="1"/>
    </row>
    <row r="317" spans="3:3" ht="20.100000000000001" customHeight="1">
      <c r="C317" s="1"/>
    </row>
    <row r="318" spans="3:3" ht="20.100000000000001" customHeight="1">
      <c r="C318" s="1"/>
    </row>
    <row r="319" spans="3:3" ht="20.100000000000001" customHeight="1">
      <c r="C319" s="1"/>
    </row>
    <row r="320" spans="3:3" ht="20.100000000000001" customHeight="1">
      <c r="C320" s="1"/>
    </row>
    <row r="321" spans="3:3" ht="20.100000000000001" customHeight="1">
      <c r="C321" s="1"/>
    </row>
    <row r="322" spans="3:3" ht="20.100000000000001" customHeight="1">
      <c r="C322" s="1"/>
    </row>
    <row r="323" spans="3:3" ht="20.100000000000001" customHeight="1">
      <c r="C323" s="1"/>
    </row>
    <row r="324" spans="3:3" ht="20.100000000000001" customHeight="1">
      <c r="C324" s="1"/>
    </row>
    <row r="325" spans="3:3" ht="20.100000000000001" customHeight="1">
      <c r="C325" s="1"/>
    </row>
    <row r="326" spans="3:3" ht="20.100000000000001" customHeight="1">
      <c r="C326" s="1"/>
    </row>
    <row r="327" spans="3:3" ht="20.100000000000001" customHeight="1">
      <c r="C327" s="1"/>
    </row>
    <row r="328" spans="3:3" ht="20.100000000000001" customHeight="1">
      <c r="C328" s="1"/>
    </row>
    <row r="329" spans="3:3" ht="20.100000000000001" customHeight="1">
      <c r="C329" s="1"/>
    </row>
    <row r="330" spans="3:3" ht="20.100000000000001" customHeight="1">
      <c r="C330" s="1"/>
    </row>
    <row r="331" spans="3:3" ht="20.100000000000001" customHeight="1">
      <c r="C331" s="1"/>
    </row>
    <row r="332" spans="3:3" ht="20.100000000000001" customHeight="1">
      <c r="C332" s="1"/>
    </row>
    <row r="333" spans="3:3" ht="20.100000000000001" customHeight="1">
      <c r="C333" s="1"/>
    </row>
    <row r="334" spans="3:3" ht="20.100000000000001" customHeight="1">
      <c r="C334" s="1"/>
    </row>
    <row r="335" spans="3:3" ht="20.100000000000001" customHeight="1">
      <c r="C335" s="1"/>
    </row>
    <row r="336" spans="3:3" ht="20.100000000000001" customHeight="1">
      <c r="C336" s="1"/>
    </row>
    <row r="337" spans="3:3" ht="20.100000000000001" customHeight="1">
      <c r="C337" s="1"/>
    </row>
    <row r="338" spans="3:3" ht="20.100000000000001" customHeight="1">
      <c r="C338" s="1"/>
    </row>
    <row r="339" spans="3:3" ht="20.100000000000001" customHeight="1">
      <c r="C339" s="1"/>
    </row>
    <row r="340" spans="3:3" ht="20.100000000000001" customHeight="1">
      <c r="C340" s="1"/>
    </row>
    <row r="341" spans="3:3" ht="20.100000000000001" customHeight="1">
      <c r="C341" s="1"/>
    </row>
    <row r="342" spans="3:3" ht="20.100000000000001" customHeight="1">
      <c r="C342" s="1"/>
    </row>
    <row r="343" spans="3:3" ht="20.100000000000001" customHeight="1">
      <c r="C343" s="1"/>
    </row>
    <row r="344" spans="3:3" ht="20.100000000000001" customHeight="1">
      <c r="C344" s="1"/>
    </row>
    <row r="345" spans="3:3" ht="20.100000000000001" customHeight="1">
      <c r="C345" s="1"/>
    </row>
    <row r="346" spans="3:3" ht="20.100000000000001" customHeight="1">
      <c r="C346" s="1"/>
    </row>
    <row r="347" spans="3:3" ht="20.100000000000001" customHeight="1">
      <c r="C347" s="1"/>
    </row>
    <row r="348" spans="3:3" ht="20.100000000000001" customHeight="1">
      <c r="C348" s="1"/>
    </row>
    <row r="349" spans="3:3" ht="20.100000000000001" customHeight="1">
      <c r="C349" s="1"/>
    </row>
    <row r="350" spans="3:3" ht="20.100000000000001" customHeight="1">
      <c r="C350" s="1"/>
    </row>
    <row r="351" spans="3:3" ht="20.100000000000001" customHeight="1">
      <c r="C351" s="1"/>
    </row>
    <row r="352" spans="3:3" ht="20.100000000000001" customHeight="1">
      <c r="C352" s="1"/>
    </row>
    <row r="353" spans="3:3" ht="20.100000000000001" customHeight="1">
      <c r="C353" s="1"/>
    </row>
    <row r="354" spans="3:3" ht="20.100000000000001" customHeight="1">
      <c r="C354" s="1"/>
    </row>
    <row r="355" spans="3:3" ht="20.100000000000001" customHeight="1">
      <c r="C355" s="1"/>
    </row>
    <row r="356" spans="3:3" ht="20.100000000000001" customHeight="1">
      <c r="C356" s="1"/>
    </row>
    <row r="357" spans="3:3" ht="20.100000000000001" customHeight="1">
      <c r="C357" s="1"/>
    </row>
    <row r="358" spans="3:3" ht="20.100000000000001" customHeight="1">
      <c r="C358" s="1"/>
    </row>
    <row r="359" spans="3:3" ht="20.100000000000001" customHeight="1">
      <c r="C359" s="1"/>
    </row>
    <row r="360" spans="3:3" ht="20.100000000000001" customHeight="1">
      <c r="C360" s="1"/>
    </row>
    <row r="361" spans="3:3" ht="20.100000000000001" customHeight="1">
      <c r="C361" s="1"/>
    </row>
    <row r="362" spans="3:3" ht="20.100000000000001" customHeight="1">
      <c r="C362" s="1"/>
    </row>
    <row r="363" spans="3:3" ht="20.100000000000001" customHeight="1">
      <c r="C363" s="1"/>
    </row>
    <row r="364" spans="3:3" ht="20.100000000000001" customHeight="1">
      <c r="C364" s="1"/>
    </row>
    <row r="365" spans="3:3" ht="20.100000000000001" customHeight="1">
      <c r="C365" s="1"/>
    </row>
    <row r="366" spans="3:3" ht="20.100000000000001" customHeight="1">
      <c r="C366" s="1"/>
    </row>
    <row r="367" spans="3:3" ht="20.100000000000001" customHeight="1">
      <c r="C367" s="1"/>
    </row>
    <row r="368" spans="3:3" ht="20.100000000000001" customHeight="1">
      <c r="C368" s="1"/>
    </row>
    <row r="369" spans="3:3" ht="20.100000000000001" customHeight="1">
      <c r="C369" s="1"/>
    </row>
    <row r="370" spans="3:3" ht="20.100000000000001" customHeight="1">
      <c r="C370" s="1"/>
    </row>
    <row r="371" spans="3:3" ht="20.100000000000001" customHeight="1">
      <c r="C371" s="1"/>
    </row>
    <row r="372" spans="3:3" ht="20.100000000000001" customHeight="1">
      <c r="C372" s="1"/>
    </row>
    <row r="373" spans="3:3" ht="20.100000000000001" customHeight="1">
      <c r="C373" s="1"/>
    </row>
    <row r="374" spans="3:3" ht="20.100000000000001" customHeight="1">
      <c r="C374" s="1"/>
    </row>
    <row r="375" spans="3:3" ht="20.100000000000001" customHeight="1">
      <c r="C375" s="1"/>
    </row>
    <row r="376" spans="3:3" ht="20.100000000000001" customHeight="1">
      <c r="C376" s="1"/>
    </row>
    <row r="377" spans="3:3" ht="20.100000000000001" customHeight="1">
      <c r="C377" s="1"/>
    </row>
    <row r="378" spans="3:3" ht="20.100000000000001" customHeight="1">
      <c r="C378" s="1"/>
    </row>
    <row r="379" spans="3:3" ht="20.100000000000001" customHeight="1">
      <c r="C379" s="1"/>
    </row>
    <row r="380" spans="3:3" ht="20.100000000000001" customHeight="1">
      <c r="C380" s="1"/>
    </row>
    <row r="381" spans="3:3" ht="20.100000000000001" customHeight="1">
      <c r="C381" s="1"/>
    </row>
    <row r="382" spans="3:3" ht="20.100000000000001" customHeight="1">
      <c r="C382" s="1"/>
    </row>
    <row r="383" spans="3:3" ht="20.100000000000001" customHeight="1">
      <c r="C383" s="1"/>
    </row>
    <row r="384" spans="3:3" ht="20.100000000000001" customHeight="1">
      <c r="C384" s="1"/>
    </row>
    <row r="385" spans="3:3" ht="20.100000000000001" customHeight="1">
      <c r="C385" s="1"/>
    </row>
    <row r="386" spans="3:3" ht="20.100000000000001" customHeight="1">
      <c r="C386" s="1"/>
    </row>
    <row r="387" spans="3:3" ht="20.100000000000001" customHeight="1">
      <c r="C387" s="1"/>
    </row>
    <row r="388" spans="3:3" ht="20.100000000000001" customHeight="1">
      <c r="C388" s="1"/>
    </row>
    <row r="389" spans="3:3" ht="20.100000000000001" customHeight="1">
      <c r="C389" s="1"/>
    </row>
    <row r="390" spans="3:3" ht="20.100000000000001" customHeight="1">
      <c r="C390" s="1"/>
    </row>
    <row r="391" spans="3:3" ht="20.100000000000001" customHeight="1">
      <c r="C391" s="1"/>
    </row>
    <row r="392" spans="3:3" ht="20.100000000000001" customHeight="1">
      <c r="C392" s="1"/>
    </row>
    <row r="393" spans="3:3" ht="20.100000000000001" customHeight="1">
      <c r="C393" s="1"/>
    </row>
    <row r="394" spans="3:3" ht="20.100000000000001" customHeight="1">
      <c r="C394" s="1"/>
    </row>
    <row r="395" spans="3:3" ht="20.100000000000001" customHeight="1">
      <c r="C395" s="1"/>
    </row>
    <row r="396" spans="3:3" ht="20.100000000000001" customHeight="1">
      <c r="C396" s="1"/>
    </row>
    <row r="397" spans="3:3" ht="20.100000000000001" customHeight="1">
      <c r="C397" s="1"/>
    </row>
    <row r="398" spans="3:3" ht="20.100000000000001" customHeight="1">
      <c r="C398" s="1"/>
    </row>
    <row r="399" spans="3:3" ht="20.100000000000001" customHeight="1">
      <c r="C399" s="1"/>
    </row>
    <row r="400" spans="3:3" ht="20.100000000000001" customHeight="1">
      <c r="C400" s="1"/>
    </row>
    <row r="401" spans="3:3" ht="20.100000000000001" customHeight="1">
      <c r="C401" s="1"/>
    </row>
    <row r="402" spans="3:3" ht="20.100000000000001" customHeight="1">
      <c r="C402" s="1"/>
    </row>
    <row r="403" spans="3:3" ht="20.100000000000001" customHeight="1">
      <c r="C403" s="1"/>
    </row>
    <row r="404" spans="3:3" ht="20.100000000000001" customHeight="1">
      <c r="C404" s="1"/>
    </row>
    <row r="405" spans="3:3" ht="20.100000000000001" customHeight="1">
      <c r="C405" s="1"/>
    </row>
    <row r="406" spans="3:3" ht="20.100000000000001" customHeight="1">
      <c r="C406" s="1"/>
    </row>
    <row r="407" spans="3:3" ht="20.100000000000001" customHeight="1">
      <c r="C407" s="1"/>
    </row>
    <row r="408" spans="3:3" ht="20.100000000000001" customHeight="1">
      <c r="C408" s="1"/>
    </row>
    <row r="409" spans="3:3" ht="20.100000000000001" customHeight="1">
      <c r="C409" s="1"/>
    </row>
    <row r="410" spans="3:3" ht="20.100000000000001" customHeight="1">
      <c r="C410" s="1"/>
    </row>
    <row r="411" spans="3:3" ht="20.100000000000001" customHeight="1">
      <c r="C411" s="1"/>
    </row>
    <row r="412" spans="3:3" ht="20.100000000000001" customHeight="1">
      <c r="C412" s="1"/>
    </row>
    <row r="413" spans="3:3" ht="20.100000000000001" customHeight="1">
      <c r="C413" s="1"/>
    </row>
    <row r="414" spans="3:3" ht="20.100000000000001" customHeight="1">
      <c r="C414" s="1"/>
    </row>
    <row r="415" spans="3:3" ht="20.100000000000001" customHeight="1">
      <c r="C415" s="1"/>
    </row>
    <row r="416" spans="3:3" ht="20.100000000000001" customHeight="1">
      <c r="C416" s="1"/>
    </row>
    <row r="417" spans="3:3" ht="20.100000000000001" customHeight="1">
      <c r="C417" s="1"/>
    </row>
    <row r="418" spans="3:3" ht="20.100000000000001" customHeight="1">
      <c r="C418" s="1"/>
    </row>
    <row r="419" spans="3:3" ht="20.100000000000001" customHeight="1">
      <c r="C419" s="1"/>
    </row>
    <row r="420" spans="3:3" ht="20.100000000000001" customHeight="1">
      <c r="C420" s="1"/>
    </row>
    <row r="421" spans="3:3" ht="20.100000000000001" customHeight="1">
      <c r="C421" s="1"/>
    </row>
    <row r="422" spans="3:3" ht="20.100000000000001" customHeight="1">
      <c r="C422" s="1"/>
    </row>
    <row r="423" spans="3:3" ht="20.100000000000001" customHeight="1">
      <c r="C423" s="1"/>
    </row>
    <row r="424" spans="3:3" ht="20.100000000000001" customHeight="1">
      <c r="C424" s="1"/>
    </row>
    <row r="425" spans="3:3" ht="20.100000000000001" customHeight="1">
      <c r="C425" s="1"/>
    </row>
    <row r="426" spans="3:3" ht="20.100000000000001" customHeight="1">
      <c r="C426" s="1"/>
    </row>
    <row r="427" spans="3:3" ht="20.100000000000001" customHeight="1">
      <c r="C427" s="1"/>
    </row>
    <row r="428" spans="3:3" ht="20.100000000000001" customHeight="1">
      <c r="C428" s="1"/>
    </row>
    <row r="429" spans="3:3" ht="20.100000000000001" customHeight="1">
      <c r="C429" s="1"/>
    </row>
    <row r="430" spans="3:3" ht="20.100000000000001" customHeight="1">
      <c r="C430" s="1"/>
    </row>
    <row r="431" spans="3:3" ht="20.100000000000001" customHeight="1">
      <c r="C431" s="1"/>
    </row>
    <row r="432" spans="3:3" ht="20.100000000000001" customHeight="1">
      <c r="C432" s="1"/>
    </row>
    <row r="433" spans="3:3" ht="20.100000000000001" customHeight="1">
      <c r="C433" s="1"/>
    </row>
    <row r="434" spans="3:3" ht="20.100000000000001" customHeight="1">
      <c r="C434" s="1"/>
    </row>
    <row r="435" spans="3:3" ht="20.100000000000001" customHeight="1">
      <c r="C435" s="1"/>
    </row>
    <row r="436" spans="3:3" ht="20.100000000000001" customHeight="1">
      <c r="C436" s="1"/>
    </row>
    <row r="437" spans="3:3" ht="20.100000000000001" customHeight="1">
      <c r="C437" s="1"/>
    </row>
    <row r="438" spans="3:3" ht="20.100000000000001" customHeight="1">
      <c r="C438" s="1"/>
    </row>
    <row r="439" spans="3:3" ht="20.100000000000001" customHeight="1">
      <c r="C439" s="1"/>
    </row>
    <row r="440" spans="3:3" ht="20.100000000000001" customHeight="1">
      <c r="C440" s="1"/>
    </row>
    <row r="441" spans="3:3" ht="20.100000000000001" customHeight="1">
      <c r="C441" s="1"/>
    </row>
    <row r="442" spans="3:3" ht="20.100000000000001" customHeight="1">
      <c r="C442" s="1"/>
    </row>
    <row r="443" spans="3:3" ht="20.100000000000001" customHeight="1">
      <c r="C443" s="1"/>
    </row>
    <row r="444" spans="3:3" ht="20.100000000000001" customHeight="1">
      <c r="C444" s="1"/>
    </row>
    <row r="445" spans="3:3" ht="20.100000000000001" customHeight="1">
      <c r="C445" s="1"/>
    </row>
    <row r="446" spans="3:3" ht="20.100000000000001" customHeight="1">
      <c r="C446" s="1"/>
    </row>
    <row r="447" spans="3:3" ht="20.100000000000001" customHeight="1">
      <c r="C447" s="1"/>
    </row>
    <row r="448" spans="3:3" ht="20.100000000000001" customHeight="1">
      <c r="C448" s="1"/>
    </row>
    <row r="449" spans="3:3" ht="20.100000000000001" customHeight="1">
      <c r="C449" s="1"/>
    </row>
    <row r="450" spans="3:3" ht="20.100000000000001" customHeight="1">
      <c r="C450" s="1"/>
    </row>
    <row r="451" spans="3:3" ht="20.100000000000001" customHeight="1">
      <c r="C451" s="1"/>
    </row>
    <row r="452" spans="3:3" ht="20.100000000000001" customHeight="1">
      <c r="C452" s="1"/>
    </row>
    <row r="453" spans="3:3" ht="20.100000000000001" customHeight="1">
      <c r="C453" s="1"/>
    </row>
    <row r="454" spans="3:3" ht="20.100000000000001" customHeight="1">
      <c r="C454" s="1"/>
    </row>
    <row r="455" spans="3:3" ht="20.100000000000001" customHeight="1">
      <c r="C455" s="1"/>
    </row>
    <row r="456" spans="3:3" ht="20.100000000000001" customHeight="1">
      <c r="C456" s="1"/>
    </row>
    <row r="457" spans="3:3" ht="20.100000000000001" customHeight="1">
      <c r="C457" s="1"/>
    </row>
    <row r="458" spans="3:3" ht="20.100000000000001" customHeight="1">
      <c r="C458" s="1"/>
    </row>
    <row r="459" spans="3:3" ht="20.100000000000001" customHeight="1">
      <c r="C459" s="1"/>
    </row>
    <row r="460" spans="3:3" ht="20.100000000000001" customHeight="1">
      <c r="C460" s="1"/>
    </row>
    <row r="461" spans="3:3" ht="20.100000000000001" customHeight="1">
      <c r="C461" s="1"/>
    </row>
    <row r="462" spans="3:3" ht="20.100000000000001" customHeight="1">
      <c r="C462" s="1"/>
    </row>
    <row r="463" spans="3:3" ht="20.100000000000001" customHeight="1">
      <c r="C463" s="1"/>
    </row>
    <row r="464" spans="3:3" ht="20.100000000000001" customHeight="1">
      <c r="C464" s="1"/>
    </row>
    <row r="465" spans="3:3" ht="20.100000000000001" customHeight="1">
      <c r="C465" s="1"/>
    </row>
    <row r="466" spans="3:3" ht="20.100000000000001" customHeight="1">
      <c r="C466" s="1"/>
    </row>
    <row r="467" spans="3:3" ht="20.100000000000001" customHeight="1">
      <c r="C467" s="1"/>
    </row>
    <row r="468" spans="3:3" ht="20.100000000000001" customHeight="1">
      <c r="C468" s="1"/>
    </row>
    <row r="469" spans="3:3" ht="20.100000000000001" customHeight="1">
      <c r="C469" s="1"/>
    </row>
    <row r="470" spans="3:3" ht="20.100000000000001" customHeight="1">
      <c r="C470" s="1"/>
    </row>
    <row r="471" spans="3:3" ht="20.100000000000001" customHeight="1">
      <c r="C471" s="1"/>
    </row>
    <row r="472" spans="3:3" ht="20.100000000000001" customHeight="1">
      <c r="C472" s="1"/>
    </row>
    <row r="473" spans="3:3" ht="20.100000000000001" customHeight="1">
      <c r="C473" s="1"/>
    </row>
    <row r="474" spans="3:3" ht="20.100000000000001" customHeight="1">
      <c r="C474" s="1"/>
    </row>
    <row r="475" spans="3:3" ht="20.100000000000001" customHeight="1">
      <c r="C475" s="1"/>
    </row>
    <row r="476" spans="3:3" ht="20.100000000000001" customHeight="1">
      <c r="C476" s="1"/>
    </row>
    <row r="477" spans="3:3" ht="20.100000000000001" customHeight="1">
      <c r="C477" s="1"/>
    </row>
    <row r="478" spans="3:3" ht="20.100000000000001" customHeight="1">
      <c r="C478" s="1"/>
    </row>
    <row r="479" spans="3:3" ht="20.100000000000001" customHeight="1">
      <c r="C479" s="1"/>
    </row>
    <row r="480" spans="3:3" ht="20.100000000000001" customHeight="1">
      <c r="C480" s="1"/>
    </row>
    <row r="481" spans="3:3" ht="20.100000000000001" customHeight="1">
      <c r="C481" s="1"/>
    </row>
    <row r="482" spans="3:3" ht="20.100000000000001" customHeight="1">
      <c r="C482" s="1"/>
    </row>
    <row r="483" spans="3:3" ht="20.100000000000001" customHeight="1">
      <c r="C483" s="1"/>
    </row>
    <row r="484" spans="3:3" ht="20.100000000000001" customHeight="1">
      <c r="C484" s="1"/>
    </row>
    <row r="485" spans="3:3" ht="20.100000000000001" customHeight="1">
      <c r="C485" s="1"/>
    </row>
    <row r="486" spans="3:3" ht="20.100000000000001" customHeight="1">
      <c r="C486" s="1"/>
    </row>
    <row r="487" spans="3:3" ht="20.100000000000001" customHeight="1">
      <c r="C487" s="1"/>
    </row>
    <row r="488" spans="3:3" ht="20.100000000000001" customHeight="1">
      <c r="C488" s="1"/>
    </row>
    <row r="489" spans="3:3" ht="20.100000000000001" customHeight="1">
      <c r="C489" s="1"/>
    </row>
    <row r="490" spans="3:3" ht="20.100000000000001" customHeight="1">
      <c r="C490" s="1"/>
    </row>
    <row r="491" spans="3:3" ht="20.100000000000001" customHeight="1">
      <c r="C491" s="1"/>
    </row>
    <row r="492" spans="3:3" ht="20.100000000000001" customHeight="1">
      <c r="C492" s="1"/>
    </row>
    <row r="493" spans="3:3" ht="20.100000000000001" customHeight="1">
      <c r="C493" s="1"/>
    </row>
    <row r="494" spans="3:3" ht="20.100000000000001" customHeight="1">
      <c r="C494" s="1"/>
    </row>
    <row r="495" spans="3:3" ht="20.100000000000001" customHeight="1">
      <c r="C495" s="1"/>
    </row>
    <row r="496" spans="3:3" ht="20.100000000000001" customHeight="1">
      <c r="C496" s="1"/>
    </row>
    <row r="497" spans="3:3" ht="20.100000000000001" customHeight="1">
      <c r="C497" s="1"/>
    </row>
    <row r="498" spans="3:3" ht="20.100000000000001" customHeight="1">
      <c r="C498" s="1"/>
    </row>
    <row r="499" spans="3:3" ht="20.100000000000001" customHeight="1">
      <c r="C499" s="1"/>
    </row>
    <row r="500" spans="3:3" ht="20.100000000000001" customHeight="1">
      <c r="C500" s="1"/>
    </row>
    <row r="501" spans="3:3" ht="20.100000000000001" customHeight="1">
      <c r="C501" s="1"/>
    </row>
    <row r="502" spans="3:3" ht="20.100000000000001" customHeight="1">
      <c r="C502" s="1"/>
    </row>
    <row r="503" spans="3:3" ht="20.100000000000001" customHeight="1">
      <c r="C503" s="1"/>
    </row>
    <row r="504" spans="3:3" ht="20.100000000000001" customHeight="1">
      <c r="C504" s="1"/>
    </row>
    <row r="505" spans="3:3" ht="20.100000000000001" customHeight="1">
      <c r="C505" s="1"/>
    </row>
    <row r="506" spans="3:3" ht="20.100000000000001" customHeight="1">
      <c r="C506" s="1"/>
    </row>
    <row r="507" spans="3:3" ht="20.100000000000001" customHeight="1">
      <c r="C507" s="1"/>
    </row>
    <row r="508" spans="3:3" ht="20.100000000000001" customHeight="1">
      <c r="C508" s="1"/>
    </row>
    <row r="509" spans="3:3" ht="20.100000000000001" customHeight="1">
      <c r="C509" s="1"/>
    </row>
    <row r="510" spans="3:3" ht="20.100000000000001" customHeight="1">
      <c r="C510" s="1"/>
    </row>
    <row r="511" spans="3:3" ht="20.100000000000001" customHeight="1">
      <c r="C511" s="1"/>
    </row>
    <row r="512" spans="3:3" ht="20.100000000000001" customHeight="1">
      <c r="C512" s="1"/>
    </row>
    <row r="513" spans="3:3" ht="20.100000000000001" customHeight="1">
      <c r="C513" s="1"/>
    </row>
    <row r="514" spans="3:3" ht="20.100000000000001" customHeight="1">
      <c r="C514" s="1"/>
    </row>
    <row r="515" spans="3:3" ht="20.100000000000001" customHeight="1">
      <c r="C515" s="1"/>
    </row>
    <row r="516" spans="3:3" ht="20.100000000000001" customHeight="1">
      <c r="C516" s="1"/>
    </row>
    <row r="517" spans="3:3" ht="20.100000000000001" customHeight="1">
      <c r="C517" s="1"/>
    </row>
    <row r="518" spans="3:3" ht="20.100000000000001" customHeight="1">
      <c r="C518" s="1"/>
    </row>
    <row r="519" spans="3:3" ht="20.100000000000001" customHeight="1">
      <c r="C519" s="1"/>
    </row>
    <row r="520" spans="3:3" ht="20.100000000000001" customHeight="1">
      <c r="C520" s="1"/>
    </row>
    <row r="521" spans="3:3" ht="20.100000000000001" customHeight="1">
      <c r="C521" s="1"/>
    </row>
    <row r="522" spans="3:3" ht="20.100000000000001" customHeight="1">
      <c r="C522" s="1"/>
    </row>
    <row r="523" spans="3:3" ht="20.100000000000001" customHeight="1">
      <c r="C523" s="1"/>
    </row>
    <row r="524" spans="3:3" ht="20.100000000000001" customHeight="1">
      <c r="C524" s="1"/>
    </row>
    <row r="525" spans="3:3" ht="20.100000000000001" customHeight="1">
      <c r="C525" s="1"/>
    </row>
    <row r="526" spans="3:3" ht="20.100000000000001" customHeight="1">
      <c r="C526" s="1"/>
    </row>
    <row r="527" spans="3:3" ht="20.100000000000001" customHeight="1">
      <c r="C527" s="1"/>
    </row>
    <row r="528" spans="3:3" ht="20.100000000000001" customHeight="1">
      <c r="C528" s="1"/>
    </row>
    <row r="529" spans="3:3" ht="20.100000000000001" customHeight="1">
      <c r="C529" s="1"/>
    </row>
    <row r="530" spans="3:3" ht="20.100000000000001" customHeight="1">
      <c r="C530" s="1"/>
    </row>
    <row r="531" spans="3:3" ht="20.100000000000001" customHeight="1">
      <c r="C531" s="1"/>
    </row>
    <row r="532" spans="3:3" ht="20.100000000000001" customHeight="1">
      <c r="C532" s="1"/>
    </row>
    <row r="533" spans="3:3" ht="20.100000000000001" customHeight="1">
      <c r="C533" s="1"/>
    </row>
    <row r="534" spans="3:3" ht="20.100000000000001" customHeight="1">
      <c r="C534" s="1"/>
    </row>
    <row r="535" spans="3:3" ht="20.100000000000001" customHeight="1">
      <c r="C535" s="1"/>
    </row>
    <row r="536" spans="3:3" ht="20.100000000000001" customHeight="1">
      <c r="C536" s="1"/>
    </row>
    <row r="537" spans="3:3" ht="20.100000000000001" customHeight="1">
      <c r="C537" s="1"/>
    </row>
    <row r="538" spans="3:3" ht="20.100000000000001" customHeight="1">
      <c r="C538" s="1"/>
    </row>
    <row r="539" spans="3:3" ht="20.100000000000001" customHeight="1">
      <c r="C539" s="1"/>
    </row>
    <row r="540" spans="3:3" ht="20.100000000000001" customHeight="1">
      <c r="C540" s="1"/>
    </row>
    <row r="541" spans="3:3" ht="20.100000000000001" customHeight="1">
      <c r="C541" s="1"/>
    </row>
    <row r="542" spans="3:3" ht="20.100000000000001" customHeight="1">
      <c r="C542" s="1"/>
    </row>
    <row r="543" spans="3:3" ht="20.100000000000001" customHeight="1">
      <c r="C543" s="1"/>
    </row>
    <row r="544" spans="3:3" ht="20.100000000000001" customHeight="1">
      <c r="C544" s="1"/>
    </row>
    <row r="545" spans="3:3" ht="20.100000000000001" customHeight="1">
      <c r="C545" s="1"/>
    </row>
    <row r="546" spans="3:3" ht="20.100000000000001" customHeight="1">
      <c r="C546" s="1"/>
    </row>
    <row r="547" spans="3:3" ht="20.100000000000001" customHeight="1">
      <c r="C547" s="1"/>
    </row>
    <row r="548" spans="3:3" ht="20.100000000000001" customHeight="1">
      <c r="C548" s="1"/>
    </row>
    <row r="549" spans="3:3" ht="20.100000000000001" customHeight="1">
      <c r="C549" s="1"/>
    </row>
    <row r="550" spans="3:3" ht="20.100000000000001" customHeight="1">
      <c r="C550" s="1"/>
    </row>
    <row r="551" spans="3:3" ht="20.100000000000001" customHeight="1">
      <c r="C551" s="1"/>
    </row>
    <row r="552" spans="3:3" ht="20.100000000000001" customHeight="1">
      <c r="C552" s="1"/>
    </row>
    <row r="553" spans="3:3" ht="20.100000000000001" customHeight="1">
      <c r="C553" s="1"/>
    </row>
    <row r="554" spans="3:3" ht="20.100000000000001" customHeight="1">
      <c r="C554" s="1"/>
    </row>
    <row r="555" spans="3:3" ht="20.100000000000001" customHeight="1">
      <c r="C555" s="1"/>
    </row>
    <row r="556" spans="3:3" ht="20.100000000000001" customHeight="1">
      <c r="C556" s="1"/>
    </row>
    <row r="557" spans="3:3" ht="20.100000000000001" customHeight="1">
      <c r="C557" s="1"/>
    </row>
    <row r="558" spans="3:3" ht="20.100000000000001" customHeight="1">
      <c r="C558" s="1"/>
    </row>
    <row r="559" spans="3:3" ht="20.100000000000001" customHeight="1">
      <c r="C559" s="1"/>
    </row>
    <row r="560" spans="3:3" ht="20.100000000000001" customHeight="1">
      <c r="C560" s="1"/>
    </row>
    <row r="561" spans="3:3" ht="20.100000000000001" customHeight="1">
      <c r="C561" s="1"/>
    </row>
    <row r="562" spans="3:3" ht="20.100000000000001" customHeight="1">
      <c r="C562" s="1"/>
    </row>
    <row r="563" spans="3:3" ht="20.100000000000001" customHeight="1">
      <c r="C563" s="1"/>
    </row>
    <row r="564" spans="3:3" ht="20.100000000000001" customHeight="1">
      <c r="C564" s="1"/>
    </row>
    <row r="565" spans="3:3" ht="20.100000000000001" customHeight="1">
      <c r="C565" s="1"/>
    </row>
    <row r="566" spans="3:3" ht="20.100000000000001" customHeight="1">
      <c r="C566" s="1"/>
    </row>
    <row r="567" spans="3:3" ht="20.100000000000001" customHeight="1">
      <c r="C567" s="1"/>
    </row>
    <row r="568" spans="3:3" ht="20.100000000000001" customHeight="1">
      <c r="C568" s="1"/>
    </row>
    <row r="569" spans="3:3" ht="20.100000000000001" customHeight="1">
      <c r="C569" s="1"/>
    </row>
    <row r="570" spans="3:3" ht="20.100000000000001" customHeight="1">
      <c r="C570" s="1"/>
    </row>
    <row r="571" spans="3:3" ht="20.100000000000001" customHeight="1">
      <c r="C571" s="1"/>
    </row>
    <row r="572" spans="3:3" ht="20.100000000000001" customHeight="1">
      <c r="C572" s="1"/>
    </row>
    <row r="573" spans="3:3" ht="20.100000000000001" customHeight="1">
      <c r="C573" s="1"/>
    </row>
    <row r="574" spans="3:3" ht="20.100000000000001" customHeight="1">
      <c r="C574" s="1"/>
    </row>
    <row r="575" spans="3:3" ht="20.100000000000001" customHeight="1">
      <c r="C575" s="1"/>
    </row>
    <row r="576" spans="3:3" ht="20.100000000000001" customHeight="1">
      <c r="C576" s="1"/>
    </row>
    <row r="577" spans="3:3" ht="20.100000000000001" customHeight="1">
      <c r="C577" s="1"/>
    </row>
    <row r="578" spans="3:3" ht="20.100000000000001" customHeight="1">
      <c r="C578" s="1"/>
    </row>
    <row r="579" spans="3:3" ht="20.100000000000001" customHeight="1">
      <c r="C579" s="1"/>
    </row>
    <row r="580" spans="3:3" ht="20.100000000000001" customHeight="1">
      <c r="C580" s="1"/>
    </row>
    <row r="581" spans="3:3" ht="20.100000000000001" customHeight="1">
      <c r="C581" s="1"/>
    </row>
    <row r="582" spans="3:3" ht="20.100000000000001" customHeight="1">
      <c r="C582" s="1"/>
    </row>
    <row r="583" spans="3:3" ht="20.100000000000001" customHeight="1">
      <c r="C583" s="1"/>
    </row>
    <row r="584" spans="3:3" ht="20.100000000000001" customHeight="1">
      <c r="C584" s="1"/>
    </row>
    <row r="585" spans="3:3" ht="20.100000000000001" customHeight="1">
      <c r="C585" s="1"/>
    </row>
    <row r="586" spans="3:3" ht="20.100000000000001" customHeight="1">
      <c r="C586" s="1"/>
    </row>
    <row r="587" spans="3:3" ht="20.100000000000001" customHeight="1">
      <c r="C587" s="1"/>
    </row>
    <row r="588" spans="3:3" ht="20.100000000000001" customHeight="1">
      <c r="C588" s="1"/>
    </row>
    <row r="589" spans="3:3" ht="20.100000000000001" customHeight="1">
      <c r="C589" s="1"/>
    </row>
    <row r="590" spans="3:3" ht="20.100000000000001" customHeight="1">
      <c r="C590" s="1"/>
    </row>
    <row r="591" spans="3:3" ht="20.100000000000001" customHeight="1">
      <c r="C591" s="1"/>
    </row>
    <row r="592" spans="3:3" ht="20.100000000000001" customHeight="1">
      <c r="C592" s="1"/>
    </row>
    <row r="593" spans="3:3" ht="20.100000000000001" customHeight="1">
      <c r="C593" s="1"/>
    </row>
    <row r="594" spans="3:3" ht="20.100000000000001" customHeight="1">
      <c r="C594" s="1"/>
    </row>
    <row r="595" spans="3:3" ht="20.100000000000001" customHeight="1">
      <c r="C595" s="1"/>
    </row>
    <row r="596" spans="3:3" ht="20.100000000000001" customHeight="1">
      <c r="C596" s="1"/>
    </row>
    <row r="597" spans="3:3" ht="20.100000000000001" customHeight="1">
      <c r="C597" s="1"/>
    </row>
    <row r="598" spans="3:3" ht="20.100000000000001" customHeight="1">
      <c r="C598" s="1"/>
    </row>
    <row r="599" spans="3:3" ht="20.100000000000001" customHeight="1">
      <c r="C599" s="1"/>
    </row>
    <row r="600" spans="3:3" ht="20.100000000000001" customHeight="1">
      <c r="C600" s="1"/>
    </row>
    <row r="601" spans="3:3" ht="20.100000000000001" customHeight="1">
      <c r="C601" s="1"/>
    </row>
    <row r="602" spans="3:3" ht="20.100000000000001" customHeight="1">
      <c r="C602" s="1"/>
    </row>
    <row r="603" spans="3:3" ht="20.100000000000001" customHeight="1">
      <c r="C603" s="1"/>
    </row>
    <row r="604" spans="3:3" ht="20.100000000000001" customHeight="1">
      <c r="C604" s="1"/>
    </row>
    <row r="605" spans="3:3" ht="20.100000000000001" customHeight="1">
      <c r="C605" s="1"/>
    </row>
    <row r="606" spans="3:3" ht="20.100000000000001" customHeight="1">
      <c r="C606" s="1"/>
    </row>
    <row r="607" spans="3:3" ht="20.100000000000001" customHeight="1">
      <c r="C607" s="1"/>
    </row>
    <row r="608" spans="3:3" ht="20.100000000000001" customHeight="1">
      <c r="C608" s="1"/>
    </row>
    <row r="609" spans="3:3" ht="20.100000000000001" customHeight="1">
      <c r="C609" s="1"/>
    </row>
    <row r="610" spans="3:3" ht="20.100000000000001" customHeight="1">
      <c r="C610" s="1"/>
    </row>
    <row r="611" spans="3:3" ht="20.100000000000001" customHeight="1">
      <c r="C611" s="1"/>
    </row>
    <row r="612" spans="3:3" ht="20.100000000000001" customHeight="1">
      <c r="C612" s="1"/>
    </row>
    <row r="613" spans="3:3" ht="20.100000000000001" customHeight="1">
      <c r="C613" s="1"/>
    </row>
    <row r="614" spans="3:3" ht="20.100000000000001" customHeight="1">
      <c r="C614" s="1"/>
    </row>
    <row r="615" spans="3:3" ht="20.100000000000001" customHeight="1">
      <c r="C615" s="1"/>
    </row>
    <row r="616" spans="3:3" ht="20.100000000000001" customHeight="1">
      <c r="C616" s="1"/>
    </row>
    <row r="617" spans="3:3" ht="20.100000000000001" customHeight="1">
      <c r="C617" s="1"/>
    </row>
    <row r="618" spans="3:3" ht="20.100000000000001" customHeight="1">
      <c r="C618" s="1"/>
    </row>
    <row r="619" spans="3:3" ht="20.100000000000001" customHeight="1">
      <c r="C619" s="1"/>
    </row>
    <row r="620" spans="3:3" ht="20.100000000000001" customHeight="1">
      <c r="C620" s="1"/>
    </row>
    <row r="621" spans="3:3" ht="20.100000000000001" customHeight="1">
      <c r="C621" s="1"/>
    </row>
    <row r="622" spans="3:3" ht="20.100000000000001" customHeight="1">
      <c r="C622" s="1"/>
    </row>
    <row r="623" spans="3:3" ht="20.100000000000001" customHeight="1">
      <c r="C623" s="1"/>
    </row>
    <row r="624" spans="3:3" ht="20.100000000000001" customHeight="1">
      <c r="C624" s="1"/>
    </row>
    <row r="625" spans="3:3" ht="20.100000000000001" customHeight="1">
      <c r="C625" s="1"/>
    </row>
    <row r="626" spans="3:3" ht="20.100000000000001" customHeight="1">
      <c r="C626" s="1"/>
    </row>
    <row r="627" spans="3:3" ht="20.100000000000001" customHeight="1">
      <c r="C627" s="1"/>
    </row>
    <row r="628" spans="3:3" ht="20.100000000000001" customHeight="1">
      <c r="C628" s="1"/>
    </row>
    <row r="629" spans="3:3" ht="20.100000000000001" customHeight="1">
      <c r="C629" s="1"/>
    </row>
    <row r="630" spans="3:3" ht="20.100000000000001" customHeight="1">
      <c r="C630" s="1"/>
    </row>
    <row r="631" spans="3:3" ht="20.100000000000001" customHeight="1">
      <c r="C631" s="1"/>
    </row>
    <row r="632" spans="3:3" ht="20.100000000000001" customHeight="1">
      <c r="C632" s="1"/>
    </row>
    <row r="633" spans="3:3" ht="20.100000000000001" customHeight="1">
      <c r="C633" s="1"/>
    </row>
    <row r="634" spans="3:3" ht="20.100000000000001" customHeight="1">
      <c r="C634" s="1"/>
    </row>
    <row r="635" spans="3:3" ht="20.100000000000001" customHeight="1">
      <c r="C635" s="1"/>
    </row>
    <row r="636" spans="3:3" ht="20.100000000000001" customHeight="1">
      <c r="C636" s="1"/>
    </row>
    <row r="637" spans="3:3" ht="20.100000000000001" customHeight="1">
      <c r="C637" s="1"/>
    </row>
    <row r="638" spans="3:3" ht="20.100000000000001" customHeight="1">
      <c r="C638" s="1"/>
    </row>
    <row r="639" spans="3:3" ht="20.100000000000001" customHeight="1">
      <c r="C639" s="1"/>
    </row>
    <row r="640" spans="3:3" ht="20.100000000000001" customHeight="1">
      <c r="C640" s="1"/>
    </row>
    <row r="641" spans="3:3" ht="20.100000000000001" customHeight="1">
      <c r="C641" s="1"/>
    </row>
    <row r="642" spans="3:3" ht="20.100000000000001" customHeight="1">
      <c r="C642" s="1"/>
    </row>
    <row r="643" spans="3:3" ht="20.100000000000001" customHeight="1">
      <c r="C643" s="1"/>
    </row>
    <row r="644" spans="3:3" ht="20.100000000000001" customHeight="1">
      <c r="C644" s="1"/>
    </row>
    <row r="645" spans="3:3" ht="20.100000000000001" customHeight="1">
      <c r="C645" s="1"/>
    </row>
    <row r="646" spans="3:3" ht="20.100000000000001" customHeight="1">
      <c r="C646" s="1"/>
    </row>
    <row r="647" spans="3:3" ht="20.100000000000001" customHeight="1">
      <c r="C647" s="1"/>
    </row>
    <row r="648" spans="3:3" ht="20.100000000000001" customHeight="1">
      <c r="C648" s="1"/>
    </row>
    <row r="649" spans="3:3" ht="20.100000000000001" customHeight="1">
      <c r="C649" s="1"/>
    </row>
    <row r="650" spans="3:3" ht="20.100000000000001" customHeight="1">
      <c r="C650" s="1"/>
    </row>
    <row r="651" spans="3:3" ht="20.100000000000001" customHeight="1">
      <c r="C651" s="1"/>
    </row>
    <row r="652" spans="3:3" ht="20.100000000000001" customHeight="1">
      <c r="C652" s="1"/>
    </row>
    <row r="653" spans="3:3" ht="20.100000000000001" customHeight="1">
      <c r="C653" s="1"/>
    </row>
    <row r="654" spans="3:3" ht="20.100000000000001" customHeight="1">
      <c r="C654" s="1"/>
    </row>
    <row r="655" spans="3:3" ht="20.100000000000001" customHeight="1">
      <c r="C655" s="1"/>
    </row>
    <row r="656" spans="3:3" ht="20.100000000000001" customHeight="1">
      <c r="C656" s="1"/>
    </row>
    <row r="657" spans="3:3" ht="20.100000000000001" customHeight="1">
      <c r="C657" s="1"/>
    </row>
    <row r="658" spans="3:3" ht="20.100000000000001" customHeight="1">
      <c r="C658" s="1"/>
    </row>
    <row r="659" spans="3:3" ht="20.100000000000001" customHeight="1">
      <c r="C659" s="1"/>
    </row>
    <row r="660" spans="3:3" ht="20.100000000000001" customHeight="1">
      <c r="C660" s="1"/>
    </row>
    <row r="661" spans="3:3" ht="20.100000000000001" customHeight="1">
      <c r="C661" s="1"/>
    </row>
    <row r="662" spans="3:3" ht="20.100000000000001" customHeight="1">
      <c r="C662" s="1"/>
    </row>
    <row r="663" spans="3:3" ht="20.100000000000001" customHeight="1">
      <c r="C663" s="1"/>
    </row>
    <row r="664" spans="3:3" ht="20.100000000000001" customHeight="1">
      <c r="C664" s="1"/>
    </row>
    <row r="665" spans="3:3" ht="20.100000000000001" customHeight="1">
      <c r="C665" s="1"/>
    </row>
    <row r="666" spans="3:3" ht="20.100000000000001" customHeight="1">
      <c r="C666" s="1"/>
    </row>
    <row r="667" spans="3:3" ht="20.100000000000001" customHeight="1">
      <c r="C667" s="1"/>
    </row>
    <row r="668" spans="3:3" ht="20.100000000000001" customHeight="1">
      <c r="C668" s="1"/>
    </row>
    <row r="669" spans="3:3" ht="20.100000000000001" customHeight="1">
      <c r="C669" s="1"/>
    </row>
    <row r="670" spans="3:3" ht="20.100000000000001" customHeight="1">
      <c r="C670" s="1"/>
    </row>
    <row r="671" spans="3:3" ht="20.100000000000001" customHeight="1">
      <c r="C671" s="1"/>
    </row>
    <row r="672" spans="3:3" ht="20.100000000000001" customHeight="1">
      <c r="C672" s="1"/>
    </row>
    <row r="673" spans="3:3" ht="20.100000000000001" customHeight="1">
      <c r="C673" s="1"/>
    </row>
    <row r="674" spans="3:3" ht="20.100000000000001" customHeight="1">
      <c r="C674" s="1"/>
    </row>
    <row r="675" spans="3:3" ht="20.100000000000001" customHeight="1">
      <c r="C675" s="1"/>
    </row>
    <row r="676" spans="3:3" ht="20.100000000000001" customHeight="1">
      <c r="C676" s="1"/>
    </row>
    <row r="677" spans="3:3" ht="20.100000000000001" customHeight="1">
      <c r="C677" s="1"/>
    </row>
    <row r="678" spans="3:3" ht="20.100000000000001" customHeight="1">
      <c r="C678" s="1"/>
    </row>
    <row r="679" spans="3:3" ht="20.100000000000001" customHeight="1">
      <c r="C679" s="1"/>
    </row>
    <row r="680" spans="3:3" ht="20.100000000000001" customHeight="1">
      <c r="C680" s="1"/>
    </row>
    <row r="681" spans="3:3" ht="20.100000000000001" customHeight="1">
      <c r="C681" s="1"/>
    </row>
    <row r="682" spans="3:3" ht="20.100000000000001" customHeight="1">
      <c r="C682" s="1"/>
    </row>
    <row r="683" spans="3:3" ht="20.100000000000001" customHeight="1">
      <c r="C683" s="1"/>
    </row>
    <row r="684" spans="3:3" ht="20.100000000000001" customHeight="1">
      <c r="C684" s="1"/>
    </row>
    <row r="685" spans="3:3" ht="20.100000000000001" customHeight="1">
      <c r="C685" s="1"/>
    </row>
    <row r="686" spans="3:3" ht="20.100000000000001" customHeight="1">
      <c r="C686" s="1"/>
    </row>
    <row r="687" spans="3:3" ht="20.100000000000001" customHeight="1">
      <c r="C687" s="1"/>
    </row>
    <row r="688" spans="3:3" ht="20.100000000000001" customHeight="1">
      <c r="C688" s="1"/>
    </row>
    <row r="689" spans="3:3" ht="20.100000000000001" customHeight="1">
      <c r="C689" s="1"/>
    </row>
    <row r="690" spans="3:3" ht="20.100000000000001" customHeight="1">
      <c r="C690" s="1"/>
    </row>
    <row r="691" spans="3:3" ht="20.100000000000001" customHeight="1">
      <c r="C691" s="1"/>
    </row>
    <row r="692" spans="3:3" ht="20.100000000000001" customHeight="1">
      <c r="C692" s="1"/>
    </row>
    <row r="693" spans="3:3" ht="20.100000000000001" customHeight="1">
      <c r="C693" s="1"/>
    </row>
    <row r="694" spans="3:3" ht="20.100000000000001" customHeight="1">
      <c r="C694" s="1"/>
    </row>
    <row r="695" spans="3:3" ht="20.100000000000001" customHeight="1">
      <c r="C695" s="1"/>
    </row>
    <row r="696" spans="3:3" ht="20.100000000000001" customHeight="1">
      <c r="C696" s="1"/>
    </row>
    <row r="697" spans="3:3" ht="20.100000000000001" customHeight="1">
      <c r="C697" s="1"/>
    </row>
    <row r="698" spans="3:3" ht="20.100000000000001" customHeight="1">
      <c r="C698" s="1"/>
    </row>
    <row r="699" spans="3:3" ht="20.100000000000001" customHeight="1">
      <c r="C699" s="1"/>
    </row>
    <row r="700" spans="3:3" ht="20.100000000000001" customHeight="1">
      <c r="C700" s="1"/>
    </row>
    <row r="701" spans="3:3" ht="20.100000000000001" customHeight="1">
      <c r="C701" s="1"/>
    </row>
    <row r="702" spans="3:3" ht="20.100000000000001" customHeight="1">
      <c r="C702" s="1"/>
    </row>
    <row r="703" spans="3:3" ht="20.100000000000001" customHeight="1">
      <c r="C703" s="1"/>
    </row>
    <row r="704" spans="3:3" ht="20.100000000000001" customHeight="1">
      <c r="C704" s="1"/>
    </row>
    <row r="705" spans="3:3" ht="20.100000000000001" customHeight="1">
      <c r="C705" s="1"/>
    </row>
    <row r="706" spans="3:3" ht="20.100000000000001" customHeight="1">
      <c r="C706" s="1"/>
    </row>
    <row r="707" spans="3:3" ht="20.100000000000001" customHeight="1">
      <c r="C707" s="1"/>
    </row>
    <row r="708" spans="3:3" ht="20.100000000000001" customHeight="1">
      <c r="C708" s="1"/>
    </row>
    <row r="709" spans="3:3" ht="20.100000000000001" customHeight="1">
      <c r="C709" s="1"/>
    </row>
    <row r="710" spans="3:3" ht="20.100000000000001" customHeight="1">
      <c r="C710" s="1"/>
    </row>
    <row r="711" spans="3:3" ht="20.100000000000001" customHeight="1">
      <c r="C711" s="1"/>
    </row>
    <row r="712" spans="3:3" ht="20.100000000000001" customHeight="1">
      <c r="C712" s="1"/>
    </row>
    <row r="713" spans="3:3" ht="20.100000000000001" customHeight="1">
      <c r="C713" s="1"/>
    </row>
    <row r="714" spans="3:3" ht="20.100000000000001" customHeight="1">
      <c r="C714" s="1"/>
    </row>
    <row r="715" spans="3:3" ht="20.100000000000001" customHeight="1">
      <c r="C715" s="1"/>
    </row>
    <row r="716" spans="3:3" ht="20.100000000000001" customHeight="1">
      <c r="C716" s="1"/>
    </row>
    <row r="717" spans="3:3" ht="20.100000000000001" customHeight="1">
      <c r="C717" s="1"/>
    </row>
    <row r="718" spans="3:3" ht="20.100000000000001" customHeight="1">
      <c r="C718" s="1"/>
    </row>
    <row r="719" spans="3:3" ht="20.100000000000001" customHeight="1">
      <c r="C719" s="1"/>
    </row>
    <row r="720" spans="3:3" ht="20.100000000000001" customHeight="1">
      <c r="C720" s="1"/>
    </row>
    <row r="721" spans="3:3" ht="20.100000000000001" customHeight="1">
      <c r="C721" s="1"/>
    </row>
    <row r="722" spans="3:3" ht="20.100000000000001" customHeight="1">
      <c r="C722" s="1"/>
    </row>
    <row r="723" spans="3:3" ht="20.100000000000001" customHeight="1">
      <c r="C723" s="1"/>
    </row>
    <row r="724" spans="3:3" ht="20.100000000000001" customHeight="1">
      <c r="C724" s="1"/>
    </row>
    <row r="725" spans="3:3" ht="20.100000000000001" customHeight="1">
      <c r="C725" s="1"/>
    </row>
    <row r="726" spans="3:3" ht="20.100000000000001" customHeight="1">
      <c r="C726" s="1"/>
    </row>
    <row r="727" spans="3:3" ht="20.100000000000001" customHeight="1">
      <c r="C727" s="1"/>
    </row>
    <row r="728" spans="3:3" ht="20.100000000000001" customHeight="1">
      <c r="C728" s="1"/>
    </row>
    <row r="729" spans="3:3" ht="20.100000000000001" customHeight="1">
      <c r="C729" s="1"/>
    </row>
    <row r="730" spans="3:3" ht="20.100000000000001" customHeight="1">
      <c r="C730" s="1"/>
    </row>
    <row r="731" spans="3:3" ht="20.100000000000001" customHeight="1">
      <c r="C731" s="1"/>
    </row>
    <row r="732" spans="3:3" ht="20.100000000000001" customHeight="1">
      <c r="C732" s="1"/>
    </row>
    <row r="733" spans="3:3" ht="20.100000000000001" customHeight="1">
      <c r="C733" s="1"/>
    </row>
    <row r="734" spans="3:3" ht="20.100000000000001" customHeight="1">
      <c r="C734" s="1"/>
    </row>
    <row r="735" spans="3:3" ht="20.100000000000001" customHeight="1">
      <c r="C735" s="1"/>
    </row>
    <row r="736" spans="3:3" ht="20.100000000000001" customHeight="1">
      <c r="C736" s="1"/>
    </row>
    <row r="737" spans="3:3" ht="20.100000000000001" customHeight="1">
      <c r="C737" s="1"/>
    </row>
    <row r="738" spans="3:3" ht="20.100000000000001" customHeight="1">
      <c r="C738" s="1"/>
    </row>
    <row r="739" spans="3:3" ht="20.100000000000001" customHeight="1">
      <c r="C739" s="1"/>
    </row>
    <row r="740" spans="3:3" ht="20.100000000000001" customHeight="1">
      <c r="C740" s="1"/>
    </row>
    <row r="741" spans="3:3" ht="20.100000000000001" customHeight="1">
      <c r="C741" s="1"/>
    </row>
    <row r="742" spans="3:3" ht="20.100000000000001" customHeight="1">
      <c r="C742" s="1"/>
    </row>
    <row r="743" spans="3:3" ht="20.100000000000001" customHeight="1">
      <c r="C743" s="1"/>
    </row>
    <row r="744" spans="3:3" ht="20.100000000000001" customHeight="1">
      <c r="C744" s="1"/>
    </row>
    <row r="745" spans="3:3" ht="20.100000000000001" customHeight="1">
      <c r="C745" s="1"/>
    </row>
    <row r="746" spans="3:3" ht="20.100000000000001" customHeight="1">
      <c r="C746" s="1"/>
    </row>
    <row r="747" spans="3:3" ht="20.100000000000001" customHeight="1">
      <c r="C747" s="1"/>
    </row>
    <row r="748" spans="3:3" ht="20.100000000000001" customHeight="1">
      <c r="C748" s="1"/>
    </row>
    <row r="749" spans="3:3" ht="20.100000000000001" customHeight="1">
      <c r="C749" s="1"/>
    </row>
    <row r="750" spans="3:3" ht="20.100000000000001" customHeight="1">
      <c r="C750" s="1"/>
    </row>
    <row r="751" spans="3:3" ht="20.100000000000001" customHeight="1">
      <c r="C751" s="1"/>
    </row>
    <row r="752" spans="3:3" ht="20.100000000000001" customHeight="1">
      <c r="C752" s="1"/>
    </row>
    <row r="753" spans="3:3" ht="20.100000000000001" customHeight="1">
      <c r="C753" s="1"/>
    </row>
    <row r="754" spans="3:3" ht="20.100000000000001" customHeight="1">
      <c r="C754" s="1"/>
    </row>
    <row r="755" spans="3:3" ht="20.100000000000001" customHeight="1">
      <c r="C755" s="1"/>
    </row>
    <row r="756" spans="3:3" ht="20.100000000000001" customHeight="1">
      <c r="C756" s="1"/>
    </row>
    <row r="757" spans="3:3" ht="20.100000000000001" customHeight="1">
      <c r="C757" s="1"/>
    </row>
    <row r="758" spans="3:3" ht="20.100000000000001" customHeight="1">
      <c r="C758" s="1"/>
    </row>
    <row r="759" spans="3:3" ht="20.100000000000001" customHeight="1">
      <c r="C759" s="1"/>
    </row>
    <row r="760" spans="3:3" ht="20.100000000000001" customHeight="1">
      <c r="C760" s="1"/>
    </row>
    <row r="761" spans="3:3" ht="20.100000000000001" customHeight="1">
      <c r="C761" s="1"/>
    </row>
    <row r="762" spans="3:3" ht="20.100000000000001" customHeight="1">
      <c r="C762" s="1"/>
    </row>
    <row r="763" spans="3:3" ht="20.100000000000001" customHeight="1">
      <c r="C763" s="1"/>
    </row>
    <row r="764" spans="3:3" ht="20.100000000000001" customHeight="1">
      <c r="C764" s="1"/>
    </row>
    <row r="765" spans="3:3" ht="20.100000000000001" customHeight="1">
      <c r="C765" s="1"/>
    </row>
    <row r="766" spans="3:3" ht="20.100000000000001" customHeight="1">
      <c r="C766" s="1"/>
    </row>
    <row r="767" spans="3:3" ht="20.100000000000001" customHeight="1">
      <c r="C767" s="1"/>
    </row>
    <row r="768" spans="3:3" ht="20.100000000000001" customHeight="1">
      <c r="C768" s="1"/>
    </row>
    <row r="769" spans="3:3" ht="20.100000000000001" customHeight="1">
      <c r="C769" s="1"/>
    </row>
    <row r="770" spans="3:3" ht="20.100000000000001" customHeight="1">
      <c r="C770" s="1"/>
    </row>
    <row r="771" spans="3:3" ht="20.100000000000001" customHeight="1">
      <c r="C771" s="1"/>
    </row>
    <row r="772" spans="3:3" ht="20.100000000000001" customHeight="1">
      <c r="C772" s="1"/>
    </row>
    <row r="773" spans="3:3" ht="20.100000000000001" customHeight="1">
      <c r="C773" s="1"/>
    </row>
    <row r="774" spans="3:3" ht="20.100000000000001" customHeight="1">
      <c r="C774" s="1"/>
    </row>
    <row r="775" spans="3:3" ht="20.100000000000001" customHeight="1">
      <c r="C775" s="1"/>
    </row>
    <row r="776" spans="3:3" ht="20.100000000000001" customHeight="1">
      <c r="C776" s="1"/>
    </row>
    <row r="777" spans="3:3" ht="20.100000000000001" customHeight="1">
      <c r="C777" s="1"/>
    </row>
    <row r="778" spans="3:3" ht="20.100000000000001" customHeight="1">
      <c r="C778" s="1"/>
    </row>
    <row r="779" spans="3:3" ht="20.100000000000001" customHeight="1">
      <c r="C779" s="1"/>
    </row>
    <row r="780" spans="3:3" ht="20.100000000000001" customHeight="1">
      <c r="C780" s="1"/>
    </row>
    <row r="781" spans="3:3" ht="20.100000000000001" customHeight="1">
      <c r="C781" s="1"/>
    </row>
    <row r="782" spans="3:3" ht="20.100000000000001" customHeight="1">
      <c r="C782" s="1"/>
    </row>
    <row r="783" spans="3:3" ht="20.100000000000001" customHeight="1">
      <c r="C783" s="1"/>
    </row>
    <row r="784" spans="3:3" ht="20.100000000000001" customHeight="1">
      <c r="C784" s="1"/>
    </row>
    <row r="785" spans="3:3" ht="20.100000000000001" customHeight="1">
      <c r="C785" s="1"/>
    </row>
    <row r="786" spans="3:3" ht="20.100000000000001" customHeight="1">
      <c r="C786" s="1"/>
    </row>
    <row r="787" spans="3:3" ht="20.100000000000001" customHeight="1">
      <c r="C787" s="1"/>
    </row>
    <row r="788" spans="3:3" ht="20.100000000000001" customHeight="1">
      <c r="C788" s="1"/>
    </row>
    <row r="789" spans="3:3" ht="20.100000000000001" customHeight="1">
      <c r="C789" s="1"/>
    </row>
    <row r="790" spans="3:3" ht="20.100000000000001" customHeight="1">
      <c r="C790" s="1"/>
    </row>
    <row r="791" spans="3:3" ht="20.100000000000001" customHeight="1">
      <c r="C791" s="1"/>
    </row>
    <row r="792" spans="3:3" ht="20.100000000000001" customHeight="1">
      <c r="C792" s="1"/>
    </row>
    <row r="793" spans="3:3" ht="20.100000000000001" customHeight="1">
      <c r="C793" s="1"/>
    </row>
    <row r="794" spans="3:3" ht="20.100000000000001" customHeight="1">
      <c r="C794" s="1"/>
    </row>
    <row r="795" spans="3:3" ht="20.100000000000001" customHeight="1">
      <c r="C795" s="1"/>
    </row>
    <row r="796" spans="3:3" ht="20.100000000000001" customHeight="1">
      <c r="C796" s="1"/>
    </row>
    <row r="797" spans="3:3" ht="20.100000000000001" customHeight="1">
      <c r="C797" s="1"/>
    </row>
    <row r="798" spans="3:3" ht="20.100000000000001" customHeight="1">
      <c r="C798" s="1"/>
    </row>
    <row r="799" spans="3:3" ht="20.100000000000001" customHeight="1">
      <c r="C799" s="1"/>
    </row>
    <row r="800" spans="3:3" ht="20.100000000000001" customHeight="1">
      <c r="C800" s="1"/>
    </row>
    <row r="801" spans="3:3" ht="20.100000000000001" customHeight="1">
      <c r="C801" s="1"/>
    </row>
    <row r="802" spans="3:3" ht="20.100000000000001" customHeight="1">
      <c r="C802" s="1"/>
    </row>
    <row r="803" spans="3:3" ht="20.100000000000001" customHeight="1">
      <c r="C803" s="1"/>
    </row>
    <row r="804" spans="3:3" ht="20.100000000000001" customHeight="1">
      <c r="C804" s="1"/>
    </row>
    <row r="805" spans="3:3" ht="20.100000000000001" customHeight="1">
      <c r="C805" s="1"/>
    </row>
    <row r="806" spans="3:3" ht="20.100000000000001" customHeight="1">
      <c r="C806" s="1"/>
    </row>
    <row r="807" spans="3:3" ht="20.100000000000001" customHeight="1">
      <c r="C807" s="1"/>
    </row>
    <row r="808" spans="3:3" ht="20.100000000000001" customHeight="1">
      <c r="C808" s="1"/>
    </row>
    <row r="809" spans="3:3" ht="20.100000000000001" customHeight="1">
      <c r="C809" s="1"/>
    </row>
    <row r="810" spans="3:3" ht="20.100000000000001" customHeight="1">
      <c r="C810" s="1"/>
    </row>
    <row r="811" spans="3:3" ht="20.100000000000001" customHeight="1">
      <c r="C811" s="1"/>
    </row>
    <row r="812" spans="3:3" ht="20.100000000000001" customHeight="1">
      <c r="C812" s="1"/>
    </row>
    <row r="813" spans="3:3" ht="20.100000000000001" customHeight="1">
      <c r="C813" s="1"/>
    </row>
    <row r="814" spans="3:3" ht="20.100000000000001" customHeight="1">
      <c r="C814" s="1"/>
    </row>
    <row r="815" spans="3:3" ht="20.100000000000001" customHeight="1">
      <c r="C815" s="1"/>
    </row>
    <row r="816" spans="3:3" ht="20.100000000000001" customHeight="1">
      <c r="C816" s="1"/>
    </row>
    <row r="817" spans="3:3" ht="20.100000000000001" customHeight="1">
      <c r="C817" s="1"/>
    </row>
    <row r="818" spans="3:3" ht="20.100000000000001" customHeight="1">
      <c r="C818" s="1"/>
    </row>
    <row r="819" spans="3:3" ht="20.100000000000001" customHeight="1">
      <c r="C819" s="1"/>
    </row>
    <row r="820" spans="3:3" ht="20.100000000000001" customHeight="1">
      <c r="C820" s="1"/>
    </row>
    <row r="821" spans="3:3" ht="20.100000000000001" customHeight="1">
      <c r="C821" s="1"/>
    </row>
    <row r="822" spans="3:3" ht="20.100000000000001" customHeight="1">
      <c r="C822" s="1"/>
    </row>
    <row r="823" spans="3:3" ht="20.100000000000001" customHeight="1">
      <c r="C823" s="1"/>
    </row>
    <row r="824" spans="3:3" ht="20.100000000000001" customHeight="1">
      <c r="C824" s="1"/>
    </row>
    <row r="825" spans="3:3" ht="20.100000000000001" customHeight="1">
      <c r="C825" s="1"/>
    </row>
    <row r="826" spans="3:3" ht="20.100000000000001" customHeight="1">
      <c r="C826" s="1"/>
    </row>
    <row r="827" spans="3:3" ht="20.100000000000001" customHeight="1">
      <c r="C827" s="1"/>
    </row>
    <row r="828" spans="3:3" ht="20.100000000000001" customHeight="1">
      <c r="C828" s="1"/>
    </row>
    <row r="829" spans="3:3" ht="20.100000000000001" customHeight="1">
      <c r="C829" s="1"/>
    </row>
    <row r="830" spans="3:3" ht="20.100000000000001" customHeight="1">
      <c r="C830" s="1"/>
    </row>
    <row r="831" spans="3:3" ht="20.100000000000001" customHeight="1">
      <c r="C831" s="1"/>
    </row>
    <row r="832" spans="3:3" ht="20.100000000000001" customHeight="1">
      <c r="C832" s="1"/>
    </row>
    <row r="833" spans="3:3" ht="20.100000000000001" customHeight="1">
      <c r="C833" s="1"/>
    </row>
    <row r="834" spans="3:3" ht="20.100000000000001" customHeight="1">
      <c r="C834" s="1"/>
    </row>
    <row r="835" spans="3:3" ht="20.100000000000001" customHeight="1">
      <c r="C835" s="1"/>
    </row>
    <row r="836" spans="3:3" ht="20.100000000000001" customHeight="1">
      <c r="C836" s="1"/>
    </row>
    <row r="837" spans="3:3" ht="20.100000000000001" customHeight="1">
      <c r="C837" s="1"/>
    </row>
    <row r="838" spans="3:3" ht="20.100000000000001" customHeight="1">
      <c r="C838" s="1"/>
    </row>
    <row r="839" spans="3:3" ht="20.100000000000001" customHeight="1">
      <c r="C839" s="1"/>
    </row>
    <row r="840" spans="3:3" ht="20.100000000000001" customHeight="1">
      <c r="C840" s="1"/>
    </row>
    <row r="841" spans="3:3" ht="20.100000000000001" customHeight="1">
      <c r="C841" s="1"/>
    </row>
    <row r="842" spans="3:3" ht="20.100000000000001" customHeight="1">
      <c r="C842" s="1"/>
    </row>
    <row r="843" spans="3:3" ht="20.100000000000001" customHeight="1">
      <c r="C843" s="1"/>
    </row>
    <row r="844" spans="3:3" ht="20.100000000000001" customHeight="1">
      <c r="C844" s="1"/>
    </row>
    <row r="845" spans="3:3" ht="20.100000000000001" customHeight="1">
      <c r="C845" s="1"/>
    </row>
    <row r="846" spans="3:3" ht="20.100000000000001" customHeight="1">
      <c r="C846" s="1"/>
    </row>
    <row r="847" spans="3:3" ht="20.100000000000001" customHeight="1">
      <c r="C847" s="1"/>
    </row>
    <row r="848" spans="3:3" ht="20.100000000000001" customHeight="1">
      <c r="C848" s="1"/>
    </row>
    <row r="849" spans="3:3" ht="20.100000000000001" customHeight="1">
      <c r="C849" s="1"/>
    </row>
    <row r="850" spans="3:3" ht="20.100000000000001" customHeight="1">
      <c r="C850" s="1"/>
    </row>
    <row r="851" spans="3:3" ht="20.100000000000001" customHeight="1">
      <c r="C851" s="1"/>
    </row>
    <row r="852" spans="3:3" ht="20.100000000000001" customHeight="1">
      <c r="C852" s="1"/>
    </row>
    <row r="853" spans="3:3" ht="20.100000000000001" customHeight="1">
      <c r="C853" s="1"/>
    </row>
    <row r="854" spans="3:3" ht="20.100000000000001" customHeight="1">
      <c r="C854" s="1"/>
    </row>
    <row r="855" spans="3:3" ht="20.100000000000001" customHeight="1">
      <c r="C855" s="1"/>
    </row>
    <row r="856" spans="3:3" ht="20.100000000000001" customHeight="1">
      <c r="C856" s="1"/>
    </row>
    <row r="857" spans="3:3" ht="20.100000000000001" customHeight="1">
      <c r="C857" s="1"/>
    </row>
    <row r="858" spans="3:3" ht="20.100000000000001" customHeight="1">
      <c r="C858" s="1"/>
    </row>
    <row r="859" spans="3:3" ht="20.100000000000001" customHeight="1">
      <c r="C859" s="1"/>
    </row>
    <row r="860" spans="3:3" ht="20.100000000000001" customHeight="1">
      <c r="C860" s="1"/>
    </row>
    <row r="861" spans="3:3" ht="20.100000000000001" customHeight="1">
      <c r="C861" s="1"/>
    </row>
    <row r="862" spans="3:3" ht="20.100000000000001" customHeight="1">
      <c r="C862" s="1"/>
    </row>
    <row r="863" spans="3:3" ht="20.100000000000001" customHeight="1">
      <c r="C863" s="1"/>
    </row>
    <row r="864" spans="3:3" ht="20.100000000000001" customHeight="1">
      <c r="C864" s="1"/>
    </row>
    <row r="865" spans="3:3" ht="20.100000000000001" customHeight="1">
      <c r="C865" s="1"/>
    </row>
    <row r="866" spans="3:3" ht="20.100000000000001" customHeight="1">
      <c r="C866" s="1"/>
    </row>
    <row r="867" spans="3:3" ht="20.100000000000001" customHeight="1">
      <c r="C867" s="1"/>
    </row>
    <row r="868" spans="3:3" ht="20.100000000000001" customHeight="1">
      <c r="C868" s="1"/>
    </row>
    <row r="869" spans="3:3" ht="20.100000000000001" customHeight="1">
      <c r="C869" s="1"/>
    </row>
    <row r="870" spans="3:3" ht="20.100000000000001" customHeight="1">
      <c r="C870" s="1"/>
    </row>
    <row r="871" spans="3:3" ht="20.100000000000001" customHeight="1">
      <c r="C871" s="1"/>
    </row>
    <row r="872" spans="3:3" ht="20.100000000000001" customHeight="1">
      <c r="C872" s="1"/>
    </row>
    <row r="873" spans="3:3" ht="20.100000000000001" customHeight="1">
      <c r="C873" s="1"/>
    </row>
    <row r="874" spans="3:3" ht="20.100000000000001" customHeight="1">
      <c r="C874" s="1"/>
    </row>
    <row r="875" spans="3:3" ht="20.100000000000001" customHeight="1">
      <c r="C875" s="1"/>
    </row>
    <row r="876" spans="3:3" ht="20.100000000000001" customHeight="1">
      <c r="C876" s="1"/>
    </row>
    <row r="877" spans="3:3" ht="20.100000000000001" customHeight="1">
      <c r="C877" s="1"/>
    </row>
    <row r="878" spans="3:3" ht="20.100000000000001" customHeight="1">
      <c r="C878" s="1"/>
    </row>
    <row r="879" spans="3:3" ht="20.100000000000001" customHeight="1">
      <c r="C879" s="1"/>
    </row>
    <row r="880" spans="3:3" ht="20.100000000000001" customHeight="1">
      <c r="C880" s="1"/>
    </row>
    <row r="881" spans="3:3" ht="20.100000000000001" customHeight="1">
      <c r="C881" s="1"/>
    </row>
    <row r="882" spans="3:3" ht="20.100000000000001" customHeight="1">
      <c r="C882" s="1"/>
    </row>
    <row r="883" spans="3:3" ht="20.100000000000001" customHeight="1">
      <c r="C883" s="1"/>
    </row>
    <row r="884" spans="3:3" ht="20.100000000000001" customHeight="1">
      <c r="C884" s="1"/>
    </row>
    <row r="885" spans="3:3" ht="20.100000000000001" customHeight="1">
      <c r="C885" s="1"/>
    </row>
    <row r="886" spans="3:3" ht="20.100000000000001" customHeight="1">
      <c r="C886" s="1"/>
    </row>
    <row r="887" spans="3:3" ht="20.100000000000001" customHeight="1">
      <c r="C887" s="1"/>
    </row>
    <row r="888" spans="3:3" ht="20.100000000000001" customHeight="1">
      <c r="C888" s="1"/>
    </row>
    <row r="889" spans="3:3" ht="20.100000000000001" customHeight="1">
      <c r="C889" s="1"/>
    </row>
    <row r="890" spans="3:3" ht="20.100000000000001" customHeight="1">
      <c r="C890" s="1"/>
    </row>
    <row r="891" spans="3:3" ht="20.100000000000001" customHeight="1">
      <c r="C891" s="1"/>
    </row>
    <row r="892" spans="3:3" ht="20.100000000000001" customHeight="1">
      <c r="C892" s="1"/>
    </row>
    <row r="893" spans="3:3" ht="20.100000000000001" customHeight="1">
      <c r="C893" s="1"/>
    </row>
    <row r="894" spans="3:3" ht="20.100000000000001" customHeight="1">
      <c r="C894" s="1"/>
    </row>
    <row r="895" spans="3:3" ht="20.100000000000001" customHeight="1">
      <c r="C895" s="1"/>
    </row>
    <row r="896" spans="3:3" ht="20.100000000000001" customHeight="1">
      <c r="C896" s="1"/>
    </row>
    <row r="897" spans="3:3" ht="20.100000000000001" customHeight="1">
      <c r="C897" s="1"/>
    </row>
    <row r="898" spans="3:3" ht="20.100000000000001" customHeight="1">
      <c r="C898" s="1"/>
    </row>
    <row r="899" spans="3:3" ht="20.100000000000001" customHeight="1">
      <c r="C899" s="1"/>
    </row>
    <row r="900" spans="3:3" ht="20.100000000000001" customHeight="1">
      <c r="C900" s="1"/>
    </row>
    <row r="901" spans="3:3" ht="20.100000000000001" customHeight="1">
      <c r="C901" s="1"/>
    </row>
    <row r="902" spans="3:3" ht="20.100000000000001" customHeight="1">
      <c r="C902" s="1"/>
    </row>
    <row r="903" spans="3:3" ht="20.100000000000001" customHeight="1">
      <c r="C903" s="1"/>
    </row>
    <row r="904" spans="3:3" ht="20.100000000000001" customHeight="1">
      <c r="C904" s="1"/>
    </row>
    <row r="905" spans="3:3" ht="20.100000000000001" customHeight="1">
      <c r="C905" s="1"/>
    </row>
    <row r="906" spans="3:3" ht="20.100000000000001" customHeight="1">
      <c r="C906" s="1"/>
    </row>
    <row r="907" spans="3:3" ht="20.100000000000001" customHeight="1">
      <c r="C907" s="1"/>
    </row>
    <row r="908" spans="3:3" ht="20.100000000000001" customHeight="1">
      <c r="C908" s="1"/>
    </row>
    <row r="909" spans="3:3" ht="20.100000000000001" customHeight="1">
      <c r="C909" s="1"/>
    </row>
    <row r="910" spans="3:3" ht="20.100000000000001" customHeight="1">
      <c r="C910" s="1"/>
    </row>
    <row r="911" spans="3:3" ht="20.100000000000001" customHeight="1">
      <c r="C911" s="1"/>
    </row>
    <row r="912" spans="3:3" ht="20.100000000000001" customHeight="1">
      <c r="C912" s="1"/>
    </row>
    <row r="913" spans="3:3" ht="20.100000000000001" customHeight="1">
      <c r="C913" s="1"/>
    </row>
    <row r="914" spans="3:3" ht="20.100000000000001" customHeight="1">
      <c r="C914" s="1"/>
    </row>
    <row r="915" spans="3:3" ht="20.100000000000001" customHeight="1">
      <c r="C915" s="1"/>
    </row>
    <row r="916" spans="3:3" ht="20.100000000000001" customHeight="1">
      <c r="C916" s="1"/>
    </row>
    <row r="917" spans="3:3" ht="20.100000000000001" customHeight="1">
      <c r="C917" s="1"/>
    </row>
    <row r="918" spans="3:3" ht="20.100000000000001" customHeight="1">
      <c r="C918" s="1"/>
    </row>
    <row r="919" spans="3:3" ht="20.100000000000001" customHeight="1">
      <c r="C919" s="1"/>
    </row>
    <row r="920" spans="3:3" ht="20.100000000000001" customHeight="1">
      <c r="C920" s="1"/>
    </row>
    <row r="921" spans="3:3" ht="20.100000000000001" customHeight="1">
      <c r="C921" s="1"/>
    </row>
    <row r="922" spans="3:3" ht="20.100000000000001" customHeight="1">
      <c r="C922" s="1"/>
    </row>
    <row r="923" spans="3:3" ht="20.100000000000001" customHeight="1">
      <c r="C923" s="1"/>
    </row>
    <row r="924" spans="3:3" ht="20.100000000000001" customHeight="1">
      <c r="C924" s="1"/>
    </row>
    <row r="925" spans="3:3" ht="20.100000000000001" customHeight="1">
      <c r="C925" s="1"/>
    </row>
    <row r="926" spans="3:3" ht="20.100000000000001" customHeight="1">
      <c r="C926" s="1"/>
    </row>
    <row r="927" spans="3:3" ht="20.100000000000001" customHeight="1">
      <c r="C927" s="1"/>
    </row>
    <row r="928" spans="3:3" ht="20.100000000000001" customHeight="1">
      <c r="C928" s="1"/>
    </row>
    <row r="929" spans="3:3" ht="20.100000000000001" customHeight="1">
      <c r="C929" s="1"/>
    </row>
    <row r="930" spans="3:3" ht="20.100000000000001" customHeight="1">
      <c r="C930" s="1"/>
    </row>
    <row r="931" spans="3:3" ht="20.100000000000001" customHeight="1">
      <c r="C931" s="1"/>
    </row>
    <row r="932" spans="3:3" ht="20.100000000000001" customHeight="1">
      <c r="C932" s="1"/>
    </row>
    <row r="933" spans="3:3" ht="20.100000000000001" customHeight="1">
      <c r="C933" s="1"/>
    </row>
    <row r="934" spans="3:3" ht="20.100000000000001" customHeight="1">
      <c r="C934" s="1"/>
    </row>
    <row r="935" spans="3:3" ht="20.100000000000001" customHeight="1">
      <c r="C935" s="1"/>
    </row>
    <row r="936" spans="3:3" ht="20.100000000000001" customHeight="1">
      <c r="C936" s="1"/>
    </row>
    <row r="937" spans="3:3" ht="20.100000000000001" customHeight="1">
      <c r="C937" s="1"/>
    </row>
    <row r="938" spans="3:3" ht="20.100000000000001" customHeight="1">
      <c r="C938" s="1"/>
    </row>
    <row r="939" spans="3:3" ht="20.100000000000001" customHeight="1">
      <c r="C939" s="1"/>
    </row>
    <row r="940" spans="3:3" ht="20.100000000000001" customHeight="1">
      <c r="C940" s="1"/>
    </row>
    <row r="941" spans="3:3" ht="20.100000000000001" customHeight="1">
      <c r="C941" s="1"/>
    </row>
    <row r="942" spans="3:3" ht="20.100000000000001" customHeight="1">
      <c r="C942" s="1"/>
    </row>
    <row r="943" spans="3:3" ht="20.100000000000001" customHeight="1">
      <c r="C943" s="1"/>
    </row>
    <row r="944" spans="3:3" ht="20.100000000000001" customHeight="1">
      <c r="C944" s="1"/>
    </row>
    <row r="945" spans="3:3" ht="20.100000000000001" customHeight="1">
      <c r="C945" s="1"/>
    </row>
    <row r="946" spans="3:3" ht="20.100000000000001" customHeight="1">
      <c r="C946" s="1"/>
    </row>
    <row r="947" spans="3:3" ht="20.100000000000001" customHeight="1">
      <c r="C947" s="1"/>
    </row>
    <row r="948" spans="3:3" ht="20.100000000000001" customHeight="1">
      <c r="C948" s="1"/>
    </row>
    <row r="949" spans="3:3" ht="20.100000000000001" customHeight="1">
      <c r="C949" s="1"/>
    </row>
    <row r="950" spans="3:3" ht="20.100000000000001" customHeight="1">
      <c r="C950" s="1"/>
    </row>
    <row r="951" spans="3:3" ht="20.100000000000001" customHeight="1">
      <c r="C951" s="1"/>
    </row>
    <row r="952" spans="3:3" ht="20.100000000000001" customHeight="1">
      <c r="C952" s="1"/>
    </row>
    <row r="953" spans="3:3" ht="20.100000000000001" customHeight="1">
      <c r="C953" s="1"/>
    </row>
    <row r="954" spans="3:3" ht="20.100000000000001" customHeight="1">
      <c r="C954" s="1"/>
    </row>
    <row r="955" spans="3:3" ht="20.100000000000001" customHeight="1">
      <c r="C955" s="1"/>
    </row>
    <row r="956" spans="3:3" ht="20.100000000000001" customHeight="1">
      <c r="C956" s="1"/>
    </row>
    <row r="957" spans="3:3" ht="20.100000000000001" customHeight="1">
      <c r="C957" s="1"/>
    </row>
    <row r="958" spans="3:3" ht="20.100000000000001" customHeight="1">
      <c r="C958" s="1"/>
    </row>
    <row r="959" spans="3:3" ht="20.100000000000001" customHeight="1">
      <c r="C959" s="1"/>
    </row>
    <row r="960" spans="3:3" ht="20.100000000000001" customHeight="1">
      <c r="C960" s="1"/>
    </row>
    <row r="961" spans="3:3" ht="20.100000000000001" customHeight="1">
      <c r="C961" s="1"/>
    </row>
    <row r="962" spans="3:3" ht="20.100000000000001" customHeight="1">
      <c r="C962" s="1"/>
    </row>
    <row r="963" spans="3:3" ht="20.100000000000001" customHeight="1">
      <c r="C963" s="1"/>
    </row>
    <row r="964" spans="3:3" ht="20.100000000000001" customHeight="1">
      <c r="C964" s="1"/>
    </row>
    <row r="965" spans="3:3" ht="20.100000000000001" customHeight="1">
      <c r="C965" s="1"/>
    </row>
    <row r="966" spans="3:3" ht="20.100000000000001" customHeight="1">
      <c r="C966" s="1"/>
    </row>
    <row r="967" spans="3:3" ht="20.100000000000001" customHeight="1">
      <c r="C967" s="1"/>
    </row>
    <row r="968" spans="3:3" ht="20.100000000000001" customHeight="1">
      <c r="C968" s="1"/>
    </row>
    <row r="969" spans="3:3" ht="20.100000000000001" customHeight="1">
      <c r="C969" s="1"/>
    </row>
    <row r="970" spans="3:3" ht="20.100000000000001" customHeight="1">
      <c r="C970" s="1"/>
    </row>
    <row r="971" spans="3:3" ht="20.100000000000001" customHeight="1">
      <c r="C971" s="1"/>
    </row>
    <row r="972" spans="3:3" ht="20.100000000000001" customHeight="1">
      <c r="C972" s="1"/>
    </row>
    <row r="973" spans="3:3" ht="20.100000000000001" customHeight="1">
      <c r="C973" s="1"/>
    </row>
    <row r="974" spans="3:3" ht="20.100000000000001" customHeight="1">
      <c r="C974" s="1"/>
    </row>
    <row r="975" spans="3:3" ht="20.100000000000001" customHeight="1">
      <c r="C975" s="1"/>
    </row>
    <row r="976" spans="3:3" ht="20.100000000000001" customHeight="1">
      <c r="C976" s="1"/>
    </row>
    <row r="977" spans="3:3" ht="20.100000000000001" customHeight="1">
      <c r="C977" s="1"/>
    </row>
    <row r="978" spans="3:3" ht="20.100000000000001" customHeight="1">
      <c r="C978" s="1"/>
    </row>
    <row r="979" spans="3:3" ht="20.100000000000001" customHeight="1">
      <c r="C979" s="1"/>
    </row>
    <row r="980" spans="3:3" ht="20.100000000000001" customHeight="1">
      <c r="C980" s="1"/>
    </row>
    <row r="981" spans="3:3" ht="20.100000000000001" customHeight="1">
      <c r="C981" s="1"/>
    </row>
    <row r="982" spans="3:3" ht="20.100000000000001" customHeight="1">
      <c r="C982" s="1"/>
    </row>
    <row r="983" spans="3:3" ht="20.100000000000001" customHeight="1">
      <c r="C983" s="1"/>
    </row>
    <row r="984" spans="3:3" ht="20.100000000000001" customHeight="1">
      <c r="C984" s="1"/>
    </row>
    <row r="985" spans="3:3" ht="20.100000000000001" customHeight="1">
      <c r="C985" s="1"/>
    </row>
    <row r="986" spans="3:3" ht="20.100000000000001" customHeight="1">
      <c r="C986" s="1"/>
    </row>
    <row r="987" spans="3:3" ht="20.100000000000001" customHeight="1">
      <c r="C987" s="1"/>
    </row>
    <row r="988" spans="3:3" ht="20.100000000000001" customHeight="1">
      <c r="C988" s="1"/>
    </row>
    <row r="989" spans="3:3" ht="20.100000000000001" customHeight="1">
      <c r="C989" s="1"/>
    </row>
    <row r="990" spans="3:3" ht="20.100000000000001" customHeight="1">
      <c r="C990" s="1"/>
    </row>
    <row r="991" spans="3:3" ht="20.100000000000001" customHeight="1">
      <c r="C991" s="1"/>
    </row>
    <row r="992" spans="3:3" ht="20.100000000000001" customHeight="1">
      <c r="C992" s="1"/>
    </row>
    <row r="993" spans="3:3" ht="20.100000000000001" customHeight="1">
      <c r="C993" s="1"/>
    </row>
    <row r="994" spans="3:3" ht="20.100000000000001" customHeight="1">
      <c r="C994" s="1"/>
    </row>
    <row r="995" spans="3:3" ht="20.100000000000001" customHeight="1">
      <c r="C995" s="1"/>
    </row>
    <row r="996" spans="3:3" ht="20.100000000000001" customHeight="1">
      <c r="C996" s="1"/>
    </row>
    <row r="997" spans="3:3" ht="20.100000000000001" customHeight="1">
      <c r="C997" s="1"/>
    </row>
    <row r="998" spans="3:3" ht="20.100000000000001" customHeight="1">
      <c r="C998" s="1"/>
    </row>
    <row r="999" spans="3:3" ht="20.100000000000001" customHeight="1">
      <c r="C999" s="1"/>
    </row>
    <row r="1000" spans="3:3" ht="20.100000000000001" customHeight="1">
      <c r="C1000" s="1"/>
    </row>
    <row r="1001" spans="3:3" ht="20.100000000000001" customHeight="1">
      <c r="C1001" s="1"/>
    </row>
    <row r="1002" spans="3:3" ht="20.100000000000001" customHeight="1">
      <c r="C1002" s="1"/>
    </row>
    <row r="1003" spans="3:3" ht="20.100000000000001" customHeight="1">
      <c r="C1003" s="1"/>
    </row>
    <row r="1004" spans="3:3" ht="20.100000000000001" customHeight="1">
      <c r="C1004" s="1"/>
    </row>
    <row r="1005" spans="3:3" ht="20.100000000000001" customHeight="1">
      <c r="C1005" s="1"/>
    </row>
    <row r="1006" spans="3:3" ht="20.100000000000001" customHeight="1">
      <c r="C1006" s="1"/>
    </row>
    <row r="1007" spans="3:3" ht="20.100000000000001" customHeight="1">
      <c r="C1007" s="1"/>
    </row>
    <row r="1008" spans="3:3" ht="20.100000000000001" customHeight="1">
      <c r="C1008" s="1"/>
    </row>
    <row r="1009" spans="3:3" ht="20.100000000000001" customHeight="1">
      <c r="C1009" s="1"/>
    </row>
    <row r="1010" spans="3:3" ht="20.100000000000001" customHeight="1">
      <c r="C1010" s="1"/>
    </row>
    <row r="1011" spans="3:3" ht="20.100000000000001" customHeight="1">
      <c r="C1011" s="1"/>
    </row>
    <row r="1012" spans="3:3" ht="20.100000000000001" customHeight="1">
      <c r="C1012" s="1"/>
    </row>
    <row r="1013" spans="3:3" ht="20.100000000000001" customHeight="1">
      <c r="C1013" s="1"/>
    </row>
    <row r="1014" spans="3:3" ht="20.100000000000001" customHeight="1">
      <c r="C1014" s="1"/>
    </row>
    <row r="1015" spans="3:3" ht="20.100000000000001" customHeight="1">
      <c r="C1015" s="1"/>
    </row>
    <row r="1016" spans="3:3" ht="20.100000000000001" customHeight="1">
      <c r="C1016" s="1"/>
    </row>
    <row r="1017" spans="3:3" ht="20.100000000000001" customHeight="1">
      <c r="C1017" s="1"/>
    </row>
    <row r="1018" spans="3:3" ht="20.100000000000001" customHeight="1">
      <c r="C1018" s="1"/>
    </row>
    <row r="1019" spans="3:3" ht="20.100000000000001" customHeight="1">
      <c r="C1019" s="1"/>
    </row>
    <row r="1020" spans="3:3" ht="20.100000000000001" customHeight="1">
      <c r="C1020" s="1"/>
    </row>
    <row r="1021" spans="3:3" ht="20.100000000000001" customHeight="1">
      <c r="C1021" s="1"/>
    </row>
    <row r="1022" spans="3:3" ht="20.100000000000001" customHeight="1">
      <c r="C1022" s="1"/>
    </row>
    <row r="1023" spans="3:3" ht="20.100000000000001" customHeight="1">
      <c r="C1023" s="1"/>
    </row>
    <row r="1024" spans="3:3" ht="20.100000000000001" customHeight="1">
      <c r="C1024" s="1"/>
    </row>
    <row r="1025" spans="3:3" ht="20.100000000000001" customHeight="1">
      <c r="C1025" s="1"/>
    </row>
    <row r="1026" spans="3:3" ht="20.100000000000001" customHeight="1">
      <c r="C1026" s="1"/>
    </row>
    <row r="1027" spans="3:3" ht="20.100000000000001" customHeight="1">
      <c r="C1027" s="1"/>
    </row>
    <row r="1028" spans="3:3" ht="20.100000000000001" customHeight="1">
      <c r="C1028" s="1"/>
    </row>
    <row r="1029" spans="3:3" ht="20.100000000000001" customHeight="1">
      <c r="C1029" s="1"/>
    </row>
    <row r="1030" spans="3:3" ht="20.100000000000001" customHeight="1">
      <c r="C1030" s="1"/>
    </row>
    <row r="1031" spans="3:3" ht="20.100000000000001" customHeight="1">
      <c r="C1031" s="1"/>
    </row>
    <row r="1032" spans="3:3" ht="20.100000000000001" customHeight="1">
      <c r="C1032" s="1"/>
    </row>
    <row r="1033" spans="3:3" ht="20.100000000000001" customHeight="1">
      <c r="C1033" s="1"/>
    </row>
    <row r="1034" spans="3:3" ht="20.100000000000001" customHeight="1">
      <c r="C1034" s="1"/>
    </row>
    <row r="1035" spans="3:3" ht="20.100000000000001" customHeight="1">
      <c r="C1035" s="1"/>
    </row>
    <row r="1036" spans="3:3" ht="20.100000000000001" customHeight="1">
      <c r="C1036" s="1"/>
    </row>
    <row r="1037" spans="3:3" ht="20.100000000000001" customHeight="1">
      <c r="C1037" s="1"/>
    </row>
    <row r="1038" spans="3:3" ht="20.100000000000001" customHeight="1">
      <c r="C1038" s="1"/>
    </row>
    <row r="1039" spans="3:3" ht="20.100000000000001" customHeight="1">
      <c r="C1039" s="1"/>
    </row>
    <row r="1040" spans="3:3" ht="20.100000000000001" customHeight="1">
      <c r="C1040" s="1"/>
    </row>
    <row r="1041" spans="3:3" ht="20.100000000000001" customHeight="1">
      <c r="C1041" s="1"/>
    </row>
    <row r="1042" spans="3:3" ht="20.100000000000001" customHeight="1">
      <c r="C1042" s="1"/>
    </row>
    <row r="1043" spans="3:3" ht="20.100000000000001" customHeight="1">
      <c r="C1043" s="1"/>
    </row>
    <row r="1044" spans="3:3" ht="20.100000000000001" customHeight="1">
      <c r="C1044" s="1"/>
    </row>
    <row r="1045" spans="3:3" ht="20.100000000000001" customHeight="1">
      <c r="C1045" s="1"/>
    </row>
    <row r="1046" spans="3:3" ht="20.100000000000001" customHeight="1">
      <c r="C1046" s="1"/>
    </row>
    <row r="1047" spans="3:3" ht="20.100000000000001" customHeight="1">
      <c r="C1047" s="1"/>
    </row>
    <row r="1048" spans="3:3" ht="20.100000000000001" customHeight="1">
      <c r="C1048" s="1"/>
    </row>
    <row r="1049" spans="3:3" ht="20.100000000000001" customHeight="1">
      <c r="C1049" s="1"/>
    </row>
    <row r="1050" spans="3:3" ht="20.100000000000001" customHeight="1">
      <c r="C1050" s="1"/>
    </row>
    <row r="1051" spans="3:3" ht="20.100000000000001" customHeight="1">
      <c r="C1051" s="1"/>
    </row>
    <row r="1052" spans="3:3" ht="20.100000000000001" customHeight="1">
      <c r="C1052" s="1"/>
    </row>
    <row r="1053" spans="3:3" ht="20.100000000000001" customHeight="1">
      <c r="C1053" s="1"/>
    </row>
    <row r="1054" spans="3:3" ht="20.100000000000001" customHeight="1">
      <c r="C1054" s="1"/>
    </row>
    <row r="1055" spans="3:3" ht="20.100000000000001" customHeight="1">
      <c r="C1055" s="1"/>
    </row>
    <row r="1056" spans="3:3" ht="20.100000000000001" customHeight="1">
      <c r="C1056" s="1"/>
    </row>
    <row r="1057" spans="3:3" ht="20.100000000000001" customHeight="1">
      <c r="C1057" s="1"/>
    </row>
    <row r="1058" spans="3:3" ht="20.100000000000001" customHeight="1">
      <c r="C1058" s="1"/>
    </row>
    <row r="1059" spans="3:3" ht="20.100000000000001" customHeight="1">
      <c r="C1059" s="1"/>
    </row>
    <row r="1060" spans="3:3" ht="20.100000000000001" customHeight="1">
      <c r="C1060" s="1"/>
    </row>
    <row r="1061" spans="3:3" ht="20.100000000000001" customHeight="1">
      <c r="C1061" s="1"/>
    </row>
    <row r="1062" spans="3:3" ht="20.100000000000001" customHeight="1">
      <c r="C1062" s="1"/>
    </row>
    <row r="1063" spans="3:3" ht="20.100000000000001" customHeight="1">
      <c r="C1063" s="1"/>
    </row>
    <row r="1064" spans="3:3" ht="20.100000000000001" customHeight="1">
      <c r="C1064" s="1"/>
    </row>
    <row r="1065" spans="3:3" ht="20.100000000000001" customHeight="1">
      <c r="C1065" s="1"/>
    </row>
    <row r="1066" spans="3:3" ht="20.100000000000001" customHeight="1">
      <c r="C1066" s="1"/>
    </row>
    <row r="1067" spans="3:3" ht="20.100000000000001" customHeight="1">
      <c r="C1067" s="1"/>
    </row>
    <row r="1068" spans="3:3" ht="20.100000000000001" customHeight="1">
      <c r="C1068" s="1"/>
    </row>
    <row r="1069" spans="3:3" ht="20.100000000000001" customHeight="1">
      <c r="C1069" s="1"/>
    </row>
    <row r="1070" spans="3:3" ht="20.100000000000001" customHeight="1">
      <c r="C1070" s="1"/>
    </row>
    <row r="1071" spans="3:3" ht="20.100000000000001" customHeight="1">
      <c r="C1071" s="1"/>
    </row>
    <row r="1072" spans="3:3" ht="20.100000000000001" customHeight="1">
      <c r="C1072" s="1"/>
    </row>
    <row r="1073" spans="3:3" ht="20.100000000000001" customHeight="1">
      <c r="C1073" s="1"/>
    </row>
    <row r="1074" spans="3:3" ht="20.100000000000001" customHeight="1">
      <c r="C1074" s="1"/>
    </row>
    <row r="1075" spans="3:3" ht="20.100000000000001" customHeight="1">
      <c r="C1075" s="1"/>
    </row>
    <row r="1076" spans="3:3" ht="20.100000000000001" customHeight="1">
      <c r="C1076" s="1"/>
    </row>
    <row r="1077" spans="3:3" ht="20.100000000000001" customHeight="1">
      <c r="C1077" s="1"/>
    </row>
    <row r="1078" spans="3:3" ht="20.100000000000001" customHeight="1">
      <c r="C1078" s="1"/>
    </row>
    <row r="1079" spans="3:3" ht="20.100000000000001" customHeight="1">
      <c r="C1079" s="1"/>
    </row>
    <row r="1080" spans="3:3" ht="20.100000000000001" customHeight="1">
      <c r="C1080" s="1"/>
    </row>
    <row r="1081" spans="3:3" ht="20.100000000000001" customHeight="1">
      <c r="C1081" s="1"/>
    </row>
    <row r="1082" spans="3:3" ht="20.100000000000001" customHeight="1">
      <c r="C1082" s="1"/>
    </row>
    <row r="1083" spans="3:3" ht="20.100000000000001" customHeight="1">
      <c r="C1083" s="1"/>
    </row>
    <row r="1084" spans="3:3" ht="20.100000000000001" customHeight="1">
      <c r="C1084" s="1"/>
    </row>
    <row r="1085" spans="3:3" ht="20.100000000000001" customHeight="1">
      <c r="C1085" s="1"/>
    </row>
    <row r="1086" spans="3:3" ht="20.100000000000001" customHeight="1">
      <c r="C1086" s="1"/>
    </row>
    <row r="1087" spans="3:3" ht="20.100000000000001" customHeight="1">
      <c r="C1087" s="1"/>
    </row>
    <row r="1088" spans="3:3" ht="20.100000000000001" customHeight="1">
      <c r="C1088" s="1"/>
    </row>
    <row r="1089" spans="3:3" ht="20.100000000000001" customHeight="1">
      <c r="C1089" s="1"/>
    </row>
    <row r="1090" spans="3:3" ht="20.100000000000001" customHeight="1">
      <c r="C1090" s="1"/>
    </row>
    <row r="1091" spans="3:3" ht="20.100000000000001" customHeight="1">
      <c r="C1091" s="1"/>
    </row>
    <row r="1092" spans="3:3" ht="20.100000000000001" customHeight="1">
      <c r="C1092" s="1"/>
    </row>
    <row r="1093" spans="3:3" ht="20.100000000000001" customHeight="1">
      <c r="C1093" s="1"/>
    </row>
    <row r="1094" spans="3:3" ht="20.100000000000001" customHeight="1">
      <c r="C1094" s="1"/>
    </row>
    <row r="1095" spans="3:3" ht="20.100000000000001" customHeight="1">
      <c r="C1095" s="1"/>
    </row>
    <row r="1096" spans="3:3" ht="20.100000000000001" customHeight="1">
      <c r="C1096" s="1"/>
    </row>
    <row r="1097" spans="3:3" ht="20.100000000000001" customHeight="1">
      <c r="C1097" s="1"/>
    </row>
    <row r="1098" spans="3:3" ht="20.100000000000001" customHeight="1">
      <c r="C1098" s="1"/>
    </row>
    <row r="1099" spans="3:3" ht="20.100000000000001" customHeight="1">
      <c r="C1099" s="1"/>
    </row>
    <row r="1100" spans="3:3" ht="20.100000000000001" customHeight="1">
      <c r="C1100" s="1"/>
    </row>
    <row r="1101" spans="3:3" ht="20.100000000000001" customHeight="1">
      <c r="C1101" s="1"/>
    </row>
    <row r="1102" spans="3:3" ht="20.100000000000001" customHeight="1">
      <c r="C1102" s="1"/>
    </row>
    <row r="1103" spans="3:3" ht="20.100000000000001" customHeight="1">
      <c r="C1103" s="1"/>
    </row>
    <row r="1104" spans="3:3" ht="20.100000000000001" customHeight="1">
      <c r="C1104" s="1"/>
    </row>
    <row r="1105" spans="3:3" ht="20.100000000000001" customHeight="1">
      <c r="C1105" s="1"/>
    </row>
    <row r="1106" spans="3:3" ht="20.100000000000001" customHeight="1">
      <c r="C1106" s="1"/>
    </row>
    <row r="1107" spans="3:3" ht="20.100000000000001" customHeight="1">
      <c r="C1107" s="1"/>
    </row>
    <row r="1108" spans="3:3" ht="20.100000000000001" customHeight="1">
      <c r="C1108" s="1"/>
    </row>
    <row r="1109" spans="3:3" ht="20.100000000000001" customHeight="1">
      <c r="C1109" s="1"/>
    </row>
    <row r="1110" spans="3:3" ht="20.100000000000001" customHeight="1">
      <c r="C1110" s="1"/>
    </row>
    <row r="1111" spans="3:3" ht="20.100000000000001" customHeight="1">
      <c r="C1111" s="1"/>
    </row>
    <row r="1112" spans="3:3" ht="20.100000000000001" customHeight="1">
      <c r="C1112" s="1"/>
    </row>
    <row r="1113" spans="3:3" ht="20.100000000000001" customHeight="1">
      <c r="C1113" s="1"/>
    </row>
    <row r="1114" spans="3:3" ht="20.100000000000001" customHeight="1">
      <c r="C1114" s="1"/>
    </row>
    <row r="1115" spans="3:3" ht="20.100000000000001" customHeight="1">
      <c r="C1115" s="1"/>
    </row>
    <row r="1116" spans="3:3" ht="20.100000000000001" customHeight="1">
      <c r="C1116" s="1"/>
    </row>
    <row r="1117" spans="3:3" ht="20.100000000000001" customHeight="1">
      <c r="C1117" s="1"/>
    </row>
    <row r="1118" spans="3:3" ht="20.100000000000001" customHeight="1">
      <c r="C1118" s="1"/>
    </row>
    <row r="1119" spans="3:3" ht="20.100000000000001" customHeight="1">
      <c r="C1119" s="1"/>
    </row>
    <row r="1120" spans="3:3" ht="20.100000000000001" customHeight="1">
      <c r="C1120" s="1"/>
    </row>
    <row r="1121" spans="3:3" ht="20.100000000000001" customHeight="1">
      <c r="C1121" s="1"/>
    </row>
    <row r="1122" spans="3:3" ht="20.100000000000001" customHeight="1">
      <c r="C1122" s="1"/>
    </row>
    <row r="1123" spans="3:3" ht="20.100000000000001" customHeight="1">
      <c r="C1123" s="1"/>
    </row>
    <row r="1124" spans="3:3" ht="20.100000000000001" customHeight="1">
      <c r="C1124" s="1"/>
    </row>
    <row r="1125" spans="3:3" ht="20.100000000000001" customHeight="1">
      <c r="C1125" s="1"/>
    </row>
    <row r="1126" spans="3:3" ht="20.100000000000001" customHeight="1">
      <c r="C1126" s="1"/>
    </row>
    <row r="1127" spans="3:3" ht="20.100000000000001" customHeight="1">
      <c r="C1127" s="1"/>
    </row>
    <row r="1128" spans="3:3" ht="20.100000000000001" customHeight="1">
      <c r="C1128" s="1"/>
    </row>
    <row r="1129" spans="3:3" ht="20.100000000000001" customHeight="1">
      <c r="C1129" s="1"/>
    </row>
    <row r="1130" spans="3:3" ht="20.100000000000001" customHeight="1">
      <c r="C1130" s="1"/>
    </row>
    <row r="1131" spans="3:3" ht="20.100000000000001" customHeight="1">
      <c r="C1131" s="1"/>
    </row>
    <row r="1132" spans="3:3" ht="20.100000000000001" customHeight="1">
      <c r="C1132" s="1"/>
    </row>
    <row r="1133" spans="3:3" ht="20.100000000000001" customHeight="1">
      <c r="C1133" s="1"/>
    </row>
    <row r="1134" spans="3:3" ht="20.100000000000001" customHeight="1">
      <c r="C1134" s="1"/>
    </row>
    <row r="1135" spans="3:3" ht="20.100000000000001" customHeight="1">
      <c r="C1135" s="1"/>
    </row>
    <row r="1136" spans="3:3" ht="20.100000000000001" customHeight="1">
      <c r="C1136" s="1"/>
    </row>
    <row r="1137" spans="3:3" ht="20.100000000000001" customHeight="1">
      <c r="C1137" s="1"/>
    </row>
    <row r="1138" spans="3:3" ht="20.100000000000001" customHeight="1">
      <c r="C1138" s="1"/>
    </row>
    <row r="1139" spans="3:3" ht="20.100000000000001" customHeight="1">
      <c r="C1139" s="1"/>
    </row>
    <row r="1140" spans="3:3" ht="20.100000000000001" customHeight="1">
      <c r="C1140" s="1"/>
    </row>
    <row r="1141" spans="3:3" ht="20.100000000000001" customHeight="1">
      <c r="C1141" s="1"/>
    </row>
    <row r="1142" spans="3:3" ht="20.100000000000001" customHeight="1">
      <c r="C1142" s="1"/>
    </row>
    <row r="1143" spans="3:3" ht="20.100000000000001" customHeight="1">
      <c r="C1143" s="1"/>
    </row>
    <row r="1144" spans="3:3" ht="20.100000000000001" customHeight="1">
      <c r="C1144" s="1"/>
    </row>
    <row r="1145" spans="3:3" ht="20.100000000000001" customHeight="1">
      <c r="C1145" s="1"/>
    </row>
    <row r="1146" spans="3:3" ht="20.100000000000001" customHeight="1">
      <c r="C1146" s="1"/>
    </row>
    <row r="1147" spans="3:3" ht="20.100000000000001" customHeight="1">
      <c r="C1147" s="1"/>
    </row>
    <row r="1148" spans="3:3" ht="20.100000000000001" customHeight="1">
      <c r="C1148" s="1"/>
    </row>
    <row r="1149" spans="3:3" ht="20.100000000000001" customHeight="1">
      <c r="C1149" s="1"/>
    </row>
    <row r="1150" spans="3:3" ht="20.100000000000001" customHeight="1">
      <c r="C1150" s="1"/>
    </row>
    <row r="1151" spans="3:3" ht="20.100000000000001" customHeight="1">
      <c r="C1151" s="1"/>
    </row>
    <row r="1152" spans="3:3" ht="20.100000000000001" customHeight="1">
      <c r="C1152" s="1"/>
    </row>
    <row r="1153" spans="3:3" ht="20.100000000000001" customHeight="1">
      <c r="C1153" s="1"/>
    </row>
    <row r="1154" spans="3:3" ht="20.100000000000001" customHeight="1">
      <c r="C1154" s="1"/>
    </row>
    <row r="1155" spans="3:3" ht="20.100000000000001" customHeight="1">
      <c r="C1155" s="1"/>
    </row>
    <row r="1156" spans="3:3" ht="20.100000000000001" customHeight="1">
      <c r="C1156" s="1"/>
    </row>
    <row r="1157" spans="3:3" ht="20.100000000000001" customHeight="1">
      <c r="C1157" s="1"/>
    </row>
    <row r="1158" spans="3:3" ht="20.100000000000001" customHeight="1">
      <c r="C1158" s="1"/>
    </row>
    <row r="1159" spans="3:3" ht="20.100000000000001" customHeight="1">
      <c r="C1159" s="1"/>
    </row>
    <row r="1160" spans="3:3" ht="20.100000000000001" customHeight="1">
      <c r="C1160" s="1"/>
    </row>
    <row r="1161" spans="3:3" ht="20.100000000000001" customHeight="1">
      <c r="C1161" s="1"/>
    </row>
    <row r="1162" spans="3:3" ht="20.100000000000001" customHeight="1">
      <c r="C1162" s="1"/>
    </row>
    <row r="1163" spans="3:3" ht="20.100000000000001" customHeight="1">
      <c r="C1163" s="1"/>
    </row>
    <row r="1164" spans="3:3" ht="20.100000000000001" customHeight="1">
      <c r="C1164" s="1"/>
    </row>
    <row r="1165" spans="3:3" ht="20.100000000000001" customHeight="1">
      <c r="C1165" s="1"/>
    </row>
    <row r="1166" spans="3:3" ht="20.100000000000001" customHeight="1">
      <c r="C1166" s="1"/>
    </row>
    <row r="1167" spans="3:3" ht="20.100000000000001" customHeight="1">
      <c r="C1167" s="1"/>
    </row>
    <row r="1168" spans="3:3" ht="20.100000000000001" customHeight="1">
      <c r="C1168" s="1"/>
    </row>
    <row r="1169" spans="3:3" ht="20.100000000000001" customHeight="1">
      <c r="C1169" s="1"/>
    </row>
    <row r="1170" spans="3:3" ht="20.100000000000001" customHeight="1">
      <c r="C1170" s="1"/>
    </row>
    <row r="1171" spans="3:3" ht="20.100000000000001" customHeight="1">
      <c r="C1171" s="1"/>
    </row>
    <row r="1172" spans="3:3" ht="20.100000000000001" customHeight="1">
      <c r="C1172" s="1"/>
    </row>
    <row r="1173" spans="3:3" ht="20.100000000000001" customHeight="1">
      <c r="C1173" s="1"/>
    </row>
    <row r="1174" spans="3:3" ht="20.100000000000001" customHeight="1">
      <c r="C1174" s="1"/>
    </row>
    <row r="1175" spans="3:3" ht="20.100000000000001" customHeight="1">
      <c r="C1175" s="1"/>
    </row>
    <row r="1176" spans="3:3" ht="20.100000000000001" customHeight="1">
      <c r="C1176" s="1"/>
    </row>
    <row r="1177" spans="3:3" ht="20.100000000000001" customHeight="1">
      <c r="C1177" s="1"/>
    </row>
    <row r="1178" spans="3:3" ht="20.100000000000001" customHeight="1">
      <c r="C1178" s="1"/>
    </row>
    <row r="1179" spans="3:3" ht="20.100000000000001" customHeight="1">
      <c r="C1179" s="1"/>
    </row>
    <row r="1180" spans="3:3" ht="20.100000000000001" customHeight="1">
      <c r="C1180" s="1"/>
    </row>
    <row r="1181" spans="3:3" ht="20.100000000000001" customHeight="1">
      <c r="C1181" s="1"/>
    </row>
    <row r="1182" spans="3:3" ht="20.100000000000001" customHeight="1">
      <c r="C1182" s="1"/>
    </row>
    <row r="1183" spans="3:3" ht="20.100000000000001" customHeight="1">
      <c r="C1183" s="1"/>
    </row>
    <row r="1184" spans="3:3" ht="20.100000000000001" customHeight="1">
      <c r="C1184" s="1"/>
    </row>
    <row r="1185" spans="3:3" ht="20.100000000000001" customHeight="1">
      <c r="C1185" s="1"/>
    </row>
    <row r="1186" spans="3:3" ht="20.100000000000001" customHeight="1">
      <c r="C1186" s="1"/>
    </row>
    <row r="1187" spans="3:3" ht="20.100000000000001" customHeight="1">
      <c r="C1187" s="1"/>
    </row>
    <row r="1188" spans="3:3" ht="20.100000000000001" customHeight="1">
      <c r="C1188" s="1"/>
    </row>
    <row r="1189" spans="3:3" ht="20.100000000000001" customHeight="1">
      <c r="C1189" s="1"/>
    </row>
    <row r="1190" spans="3:3" ht="20.100000000000001" customHeight="1">
      <c r="C1190" s="1"/>
    </row>
    <row r="1191" spans="3:3" ht="20.100000000000001" customHeight="1">
      <c r="C1191" s="1"/>
    </row>
    <row r="1192" spans="3:3" ht="20.100000000000001" customHeight="1">
      <c r="C1192" s="1"/>
    </row>
    <row r="1193" spans="3:3" ht="20.100000000000001" customHeight="1">
      <c r="C1193" s="1"/>
    </row>
    <row r="1194" spans="3:3" ht="20.100000000000001" customHeight="1">
      <c r="C1194" s="1"/>
    </row>
    <row r="1195" spans="3:3" ht="20.100000000000001" customHeight="1">
      <c r="C1195" s="1"/>
    </row>
    <row r="1196" spans="3:3" ht="20.100000000000001" customHeight="1">
      <c r="C1196" s="1"/>
    </row>
    <row r="1197" spans="3:3" ht="20.100000000000001" customHeight="1">
      <c r="C1197" s="1"/>
    </row>
    <row r="1198" spans="3:3" ht="20.100000000000001" customHeight="1">
      <c r="C1198" s="1"/>
    </row>
    <row r="1199" spans="3:3" ht="20.100000000000001" customHeight="1">
      <c r="C1199" s="1"/>
    </row>
    <row r="1200" spans="3:3" ht="20.100000000000001" customHeight="1">
      <c r="C1200" s="1"/>
    </row>
    <row r="1201" spans="3:3" ht="20.100000000000001" customHeight="1">
      <c r="C1201" s="1"/>
    </row>
    <row r="1202" spans="3:3" ht="20.100000000000001" customHeight="1">
      <c r="C1202" s="1"/>
    </row>
    <row r="1203" spans="3:3" ht="20.100000000000001" customHeight="1">
      <c r="C1203" s="1"/>
    </row>
    <row r="1204" spans="3:3" ht="20.100000000000001" customHeight="1">
      <c r="C1204" s="1"/>
    </row>
    <row r="1205" spans="3:3" ht="20.100000000000001" customHeight="1">
      <c r="C1205" s="1"/>
    </row>
  </sheetData>
  <sheetProtection formatCells="0" formatColumns="0" formatRows="0" insertColumns="0" insertRows="0" insertHyperlinks="0" deleteColumns="0" deleteRows="0" sort="0" autoFilter="0" pivotTables="0"/>
  <mergeCells count="51">
    <mergeCell ref="B1:BE1"/>
    <mergeCell ref="B3:O3"/>
    <mergeCell ref="P3:AC3"/>
    <mergeCell ref="AD3:AQ3"/>
    <mergeCell ref="AR3:BE3"/>
    <mergeCell ref="B2:AC2"/>
    <mergeCell ref="AD2:BE2"/>
    <mergeCell ref="B4:O4"/>
    <mergeCell ref="P4:AC4"/>
    <mergeCell ref="AD4:AQ4"/>
    <mergeCell ref="AR4:BE4"/>
    <mergeCell ref="B5:O5"/>
    <mergeCell ref="P5:AC5"/>
    <mergeCell ref="AD5:AQ5"/>
    <mergeCell ref="AR5:AX5"/>
    <mergeCell ref="AY5:BE5"/>
    <mergeCell ref="B6:O6"/>
    <mergeCell ref="P6:AC6"/>
    <mergeCell ref="AD6:AQ6"/>
    <mergeCell ref="AR6:BE6"/>
    <mergeCell ref="B7:O7"/>
    <mergeCell ref="P7:AC7"/>
    <mergeCell ref="AD7:AQ7"/>
    <mergeCell ref="AR7:BE7"/>
    <mergeCell ref="B8:O8"/>
    <mergeCell ref="P8:AC8"/>
    <mergeCell ref="AD8:AQ8"/>
    <mergeCell ref="AR8:BE8"/>
    <mergeCell ref="B9:O9"/>
    <mergeCell ref="P9:AC9"/>
    <mergeCell ref="AD9:AQ9"/>
    <mergeCell ref="AR9:BE9"/>
    <mergeCell ref="B10:O10"/>
    <mergeCell ref="P10:AC10"/>
    <mergeCell ref="AD10:AQ10"/>
    <mergeCell ref="AR10:BE10"/>
    <mergeCell ref="B12:O12"/>
    <mergeCell ref="P12:AC12"/>
    <mergeCell ref="AD12:AQ12"/>
    <mergeCell ref="AR12:BE12"/>
    <mergeCell ref="B11:O11"/>
    <mergeCell ref="P11:AC11"/>
    <mergeCell ref="AD11:AQ11"/>
    <mergeCell ref="AR11:BE11"/>
    <mergeCell ref="B13:O13"/>
    <mergeCell ref="B14:O14"/>
    <mergeCell ref="P14:AC14"/>
    <mergeCell ref="AD14:AQ14"/>
    <mergeCell ref="AR14:BE14"/>
    <mergeCell ref="P13:AC13"/>
    <mergeCell ref="AD13:BE13"/>
  </mergeCells>
  <pageMargins left="0.18717948717948718" right="0.39370078740157483" top="1.2598425196850394" bottom="0.59055118110236227" header="7.874015748031496E-2" footer="0.11811023622047245"/>
  <pageSetup paperSize="9" scale="68" fitToHeight="0" orientation="portrait" r:id="rId1"/>
  <headerFooter>
    <oddHeader>&amp;C&amp;"Aljazeera,Regular"&amp;16&amp;G</oddHeader>
  </headerFooter>
  <rowBreaks count="5" manualBreakCount="5">
    <brk id="37" min="1" max="57" man="1"/>
    <brk id="70" min="1" max="57" man="1"/>
    <brk id="104" min="1" max="57" man="1"/>
    <brk id="135" min="1" max="57" man="1"/>
    <brk id="160" min="1" max="57" man="1"/>
  </rowBreaks>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Sheet2!$B$108:$B$124</xm:f>
          </x14:formula1>
          <xm:sqref>AR9:BE9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0070C0"/>
    <pageSetUpPr fitToPage="1"/>
  </sheetPr>
  <dimension ref="A1:BF5828"/>
  <sheetViews>
    <sheetView rightToLeft="1" topLeftCell="A7" zoomScale="84" zoomScaleNormal="84" zoomScaleSheetLayoutView="160" zoomScalePageLayoutView="44" workbookViewId="0">
      <selection activeCell="AS49" sqref="AS49:AV49"/>
    </sheetView>
  </sheetViews>
  <sheetFormatPr defaultColWidth="0" defaultRowHeight="21"/>
  <cols>
    <col min="1" max="1" width="2.33203125" style="264" customWidth="1"/>
    <col min="2" max="2" width="8" style="265" customWidth="1"/>
    <col min="3" max="3" width="3.88671875" style="283" customWidth="1"/>
    <col min="4" max="4" width="3.5546875" style="283" hidden="1" customWidth="1"/>
    <col min="5" max="5" width="0.5546875" style="288" customWidth="1"/>
    <col min="6" max="6" width="4.44140625" style="266" customWidth="1"/>
    <col min="7" max="9" width="2" style="266" customWidth="1"/>
    <col min="10" max="10" width="4.5546875" style="266" customWidth="1"/>
    <col min="11" max="22" width="2" style="266" customWidth="1"/>
    <col min="23" max="23" width="4.109375" style="266" customWidth="1"/>
    <col min="24" max="24" width="2" style="266" customWidth="1"/>
    <col min="25" max="25" width="4.33203125" style="266" customWidth="1"/>
    <col min="26" max="28" width="2" style="266" customWidth="1"/>
    <col min="29" max="29" width="3.88671875" style="266" customWidth="1"/>
    <col min="30" max="30" width="2" style="266" customWidth="1"/>
    <col min="31" max="31" width="5.88671875" style="266" customWidth="1"/>
    <col min="32" max="33" width="2" style="266" customWidth="1"/>
    <col min="34" max="34" width="0.6640625" style="266" customWidth="1"/>
    <col min="35" max="35" width="1.6640625" style="266" customWidth="1"/>
    <col min="36" max="36" width="1" style="266" hidden="1" customWidth="1"/>
    <col min="37" max="37" width="2" style="266" hidden="1" customWidth="1"/>
    <col min="38" max="38" width="3.109375" style="266" customWidth="1"/>
    <col min="39" max="39" width="2.5546875" style="266" customWidth="1"/>
    <col min="40" max="40" width="5" style="266" customWidth="1"/>
    <col min="41" max="41" width="3.44140625" style="266" customWidth="1"/>
    <col min="42" max="42" width="4.5546875" style="266" customWidth="1"/>
    <col min="43" max="43" width="3.5546875" style="266" customWidth="1"/>
    <col min="44" max="44" width="2.44140625" style="266" customWidth="1"/>
    <col min="45" max="45" width="2.109375" style="266" customWidth="1"/>
    <col min="46" max="46" width="3.109375" style="266" customWidth="1"/>
    <col min="47" max="47" width="2.5546875" style="266" customWidth="1"/>
    <col min="48" max="48" width="5.6640625" style="266" customWidth="1"/>
    <col min="49" max="50" width="2" style="266" customWidth="1"/>
    <col min="51" max="51" width="2.88671875" style="266" customWidth="1"/>
    <col min="52" max="52" width="6.44140625" style="266" customWidth="1"/>
    <col min="53" max="53" width="5.33203125" style="266" customWidth="1"/>
    <col min="54" max="54" width="4.5546875" style="266" customWidth="1"/>
    <col min="55" max="55" width="9.88671875" style="266" customWidth="1"/>
    <col min="56" max="56" width="11.33203125" style="289" customWidth="1"/>
    <col min="57" max="57" width="2.33203125" style="264" customWidth="1"/>
    <col min="58" max="58" width="0" style="265" hidden="1" customWidth="1"/>
    <col min="59" max="16384" width="0" style="266" hidden="1"/>
  </cols>
  <sheetData>
    <row r="1" spans="2:56" ht="21" customHeight="1" thickBot="1">
      <c r="B1" s="812"/>
      <c r="C1" s="812"/>
      <c r="D1" s="812"/>
      <c r="E1" s="812"/>
      <c r="F1" s="812"/>
      <c r="G1" s="812"/>
      <c r="H1" s="812"/>
      <c r="I1" s="812"/>
      <c r="J1" s="812"/>
      <c r="K1" s="812"/>
      <c r="L1" s="812"/>
      <c r="M1" s="812"/>
      <c r="N1" s="812"/>
      <c r="O1" s="812"/>
      <c r="P1" s="812"/>
      <c r="Q1" s="812"/>
      <c r="R1" s="812"/>
      <c r="S1" s="812"/>
      <c r="T1" s="812"/>
      <c r="U1" s="812"/>
      <c r="V1" s="812"/>
      <c r="W1" s="812"/>
      <c r="X1" s="812"/>
      <c r="Y1" s="812"/>
      <c r="Z1" s="812"/>
      <c r="AA1" s="812"/>
      <c r="AB1" s="812"/>
      <c r="AC1" s="812"/>
      <c r="AD1" s="812"/>
      <c r="AE1" s="812"/>
      <c r="AF1" s="812"/>
      <c r="AG1" s="812"/>
      <c r="AH1" s="812"/>
      <c r="AI1" s="812"/>
      <c r="AJ1" s="812"/>
      <c r="AK1" s="812"/>
      <c r="AL1" s="812"/>
      <c r="AM1" s="812"/>
      <c r="AN1" s="812"/>
      <c r="AO1" s="812"/>
      <c r="AP1" s="812"/>
      <c r="AQ1" s="812"/>
      <c r="AR1" s="812"/>
      <c r="AS1" s="812"/>
      <c r="AT1" s="812"/>
      <c r="AU1" s="812"/>
      <c r="AV1" s="812"/>
      <c r="AW1" s="812"/>
      <c r="AX1" s="812"/>
      <c r="AY1" s="812"/>
      <c r="AZ1" s="812"/>
      <c r="BA1" s="812"/>
      <c r="BB1" s="812"/>
      <c r="BC1" s="812"/>
      <c r="BD1" s="812"/>
    </row>
    <row r="2" spans="2:56" ht="30" customHeight="1">
      <c r="B2" s="954" t="s">
        <v>598</v>
      </c>
      <c r="C2" s="955"/>
      <c r="D2" s="955"/>
      <c r="E2" s="955"/>
      <c r="F2" s="955"/>
      <c r="G2" s="955"/>
      <c r="H2" s="955"/>
      <c r="I2" s="955"/>
      <c r="J2" s="955"/>
      <c r="K2" s="955"/>
      <c r="L2" s="955"/>
      <c r="M2" s="955"/>
      <c r="N2" s="955"/>
      <c r="O2" s="955"/>
      <c r="P2" s="955"/>
      <c r="Q2" s="955"/>
      <c r="R2" s="955"/>
      <c r="S2" s="955"/>
      <c r="T2" s="955"/>
      <c r="U2" s="955"/>
      <c r="V2" s="955"/>
      <c r="W2" s="955"/>
      <c r="X2" s="955"/>
      <c r="Y2" s="955"/>
      <c r="Z2" s="955"/>
      <c r="AA2" s="955"/>
      <c r="AB2" s="955"/>
      <c r="AC2" s="955"/>
      <c r="AD2" s="955"/>
      <c r="AE2" s="955"/>
      <c r="AF2" s="955"/>
      <c r="AG2" s="955"/>
      <c r="AH2" s="955"/>
      <c r="AI2" s="955"/>
      <c r="AJ2" s="955"/>
      <c r="AK2" s="955"/>
      <c r="AL2" s="955"/>
      <c r="AM2" s="955"/>
      <c r="AN2" s="955"/>
      <c r="AO2" s="955"/>
      <c r="AP2" s="955"/>
      <c r="AQ2" s="955"/>
      <c r="AR2" s="955"/>
      <c r="AS2" s="955"/>
      <c r="AT2" s="955"/>
      <c r="AU2" s="955"/>
      <c r="AV2" s="955"/>
      <c r="AW2" s="955"/>
      <c r="AX2" s="955"/>
      <c r="AY2" s="955"/>
      <c r="AZ2" s="955"/>
      <c r="BA2" s="955"/>
      <c r="BB2" s="955"/>
      <c r="BC2" s="955"/>
      <c r="BD2" s="956"/>
    </row>
    <row r="3" spans="2:56" ht="33" customHeight="1">
      <c r="B3" s="957" t="s">
        <v>165</v>
      </c>
      <c r="C3" s="958"/>
      <c r="D3" s="958"/>
      <c r="E3" s="958"/>
      <c r="F3" s="958"/>
      <c r="G3" s="958"/>
      <c r="H3" s="958"/>
      <c r="I3" s="958"/>
      <c r="J3" s="958"/>
      <c r="K3" s="958"/>
      <c r="L3" s="958"/>
      <c r="M3" s="958"/>
      <c r="N3" s="958"/>
      <c r="O3" s="958"/>
      <c r="P3" s="958"/>
      <c r="Q3" s="958"/>
      <c r="R3" s="958"/>
      <c r="S3" s="958"/>
      <c r="T3" s="958"/>
      <c r="U3" s="958"/>
      <c r="V3" s="958"/>
      <c r="W3" s="958"/>
      <c r="X3" s="958"/>
      <c r="Y3" s="958"/>
      <c r="Z3" s="958"/>
      <c r="AA3" s="958"/>
      <c r="AB3" s="958"/>
      <c r="AC3" s="958"/>
      <c r="AD3" s="958"/>
      <c r="AE3" s="958"/>
      <c r="AF3" s="958"/>
      <c r="AG3" s="958"/>
      <c r="AH3" s="958"/>
      <c r="AI3" s="958"/>
      <c r="AJ3" s="958"/>
      <c r="AK3" s="958"/>
      <c r="AL3" s="958"/>
      <c r="AM3" s="958"/>
      <c r="AN3" s="958"/>
      <c r="AO3" s="958"/>
      <c r="AP3" s="958"/>
      <c r="AQ3" s="958"/>
      <c r="AR3" s="958"/>
      <c r="AS3" s="958"/>
      <c r="AT3" s="958"/>
      <c r="AU3" s="958"/>
      <c r="AV3" s="958"/>
      <c r="AW3" s="958"/>
      <c r="AX3" s="958"/>
      <c r="AY3" s="958"/>
      <c r="AZ3" s="958"/>
      <c r="BA3" s="958"/>
      <c r="BB3" s="958"/>
      <c r="BC3" s="958"/>
      <c r="BD3" s="959"/>
    </row>
    <row r="4" spans="2:56" ht="41.25" customHeight="1">
      <c r="B4" s="960" t="s">
        <v>120</v>
      </c>
      <c r="C4" s="961"/>
      <c r="D4" s="961"/>
      <c r="E4" s="961"/>
      <c r="F4" s="961"/>
      <c r="G4" s="961"/>
      <c r="H4" s="961"/>
      <c r="I4" s="961"/>
      <c r="J4" s="961"/>
      <c r="K4" s="964" t="str">
        <f>المدخلات!$P$3</f>
        <v>احمد ابراهيم النعيمي</v>
      </c>
      <c r="L4" s="964"/>
      <c r="M4" s="964"/>
      <c r="N4" s="964"/>
      <c r="O4" s="964"/>
      <c r="P4" s="964"/>
      <c r="Q4" s="964"/>
      <c r="R4" s="964"/>
      <c r="S4" s="964"/>
      <c r="T4" s="964"/>
      <c r="U4" s="964"/>
      <c r="V4" s="964"/>
      <c r="W4" s="964"/>
      <c r="X4" s="964"/>
      <c r="Y4" s="964"/>
      <c r="Z4" s="964"/>
      <c r="AA4" s="964"/>
      <c r="AB4" s="964"/>
      <c r="AC4" s="964"/>
      <c r="AD4" s="961" t="s">
        <v>118</v>
      </c>
      <c r="AE4" s="961"/>
      <c r="AF4" s="961"/>
      <c r="AG4" s="961"/>
      <c r="AH4" s="961"/>
      <c r="AI4" s="961"/>
      <c r="AJ4" s="961"/>
      <c r="AK4" s="961"/>
      <c r="AL4" s="961"/>
      <c r="AM4" s="961"/>
      <c r="AN4" s="961"/>
      <c r="AO4" s="961"/>
      <c r="AP4" s="961"/>
      <c r="AQ4" s="971" t="str">
        <f>المدخلات!$P$11</f>
        <v>الخران</v>
      </c>
      <c r="AR4" s="966"/>
      <c r="AS4" s="966"/>
      <c r="AT4" s="966"/>
      <c r="AU4" s="966"/>
      <c r="AV4" s="966"/>
      <c r="AW4" s="966"/>
      <c r="AX4" s="966"/>
      <c r="AY4" s="966"/>
      <c r="AZ4" s="966"/>
      <c r="BA4" s="966"/>
      <c r="BB4" s="966"/>
      <c r="BC4" s="966"/>
      <c r="BD4" s="967"/>
    </row>
    <row r="5" spans="2:56" ht="37.5" customHeight="1">
      <c r="B5" s="960" t="s">
        <v>116</v>
      </c>
      <c r="C5" s="961"/>
      <c r="D5" s="961"/>
      <c r="E5" s="961"/>
      <c r="F5" s="961"/>
      <c r="G5" s="961"/>
      <c r="H5" s="961"/>
      <c r="I5" s="961"/>
      <c r="J5" s="961"/>
      <c r="K5" s="964" t="str">
        <f>المدخلات!$P$4</f>
        <v xml:space="preserve">فيلا دور أرضي و اول وسور </v>
      </c>
      <c r="L5" s="964"/>
      <c r="M5" s="964"/>
      <c r="N5" s="964"/>
      <c r="O5" s="964"/>
      <c r="P5" s="964"/>
      <c r="Q5" s="964"/>
      <c r="R5" s="964"/>
      <c r="S5" s="964"/>
      <c r="T5" s="964"/>
      <c r="U5" s="964"/>
      <c r="V5" s="964"/>
      <c r="W5" s="964"/>
      <c r="X5" s="964"/>
      <c r="Y5" s="964"/>
      <c r="Z5" s="964"/>
      <c r="AA5" s="964"/>
      <c r="AB5" s="964"/>
      <c r="AC5" s="964"/>
      <c r="AD5" s="961" t="s">
        <v>119</v>
      </c>
      <c r="AE5" s="961"/>
      <c r="AF5" s="961"/>
      <c r="AG5" s="961"/>
      <c r="AH5" s="961"/>
      <c r="AI5" s="961"/>
      <c r="AJ5" s="961"/>
      <c r="AK5" s="961"/>
      <c r="AL5" s="961"/>
      <c r="AM5" s="961"/>
      <c r="AN5" s="961"/>
      <c r="AO5" s="961"/>
      <c r="AP5" s="961"/>
      <c r="AQ5" s="964">
        <f>المدخلات!$P$12</f>
        <v>403100010</v>
      </c>
      <c r="AR5" s="966"/>
      <c r="AS5" s="966"/>
      <c r="AT5" s="966"/>
      <c r="AU5" s="966"/>
      <c r="AV5" s="966"/>
      <c r="AW5" s="966"/>
      <c r="AX5" s="966"/>
      <c r="AY5" s="966"/>
      <c r="AZ5" s="966"/>
      <c r="BA5" s="966"/>
      <c r="BB5" s="966"/>
      <c r="BC5" s="966"/>
      <c r="BD5" s="967"/>
    </row>
    <row r="6" spans="2:56" ht="42.75" customHeight="1">
      <c r="B6" s="960" t="s">
        <v>1214</v>
      </c>
      <c r="C6" s="961"/>
      <c r="D6" s="961"/>
      <c r="E6" s="961"/>
      <c r="F6" s="961"/>
      <c r="G6" s="961"/>
      <c r="H6" s="961"/>
      <c r="I6" s="961"/>
      <c r="J6" s="961"/>
      <c r="K6" s="965">
        <f>المدخلات!AR5</f>
        <v>118</v>
      </c>
      <c r="L6" s="965"/>
      <c r="M6" s="965"/>
      <c r="N6" s="965"/>
      <c r="O6" s="965"/>
      <c r="P6" s="965"/>
      <c r="Q6" s="965"/>
      <c r="R6" s="965"/>
      <c r="S6" s="965"/>
      <c r="T6" s="965"/>
      <c r="U6" s="965"/>
      <c r="V6" s="965"/>
      <c r="W6" s="965"/>
      <c r="X6" s="965"/>
      <c r="Y6" s="965"/>
      <c r="Z6" s="965"/>
      <c r="AA6" s="965"/>
      <c r="AB6" s="965"/>
      <c r="AC6" s="965"/>
      <c r="AD6" s="961" t="s">
        <v>167</v>
      </c>
      <c r="AE6" s="961"/>
      <c r="AF6" s="961"/>
      <c r="AG6" s="961"/>
      <c r="AH6" s="961"/>
      <c r="AI6" s="961"/>
      <c r="AJ6" s="961"/>
      <c r="AK6" s="961"/>
      <c r="AL6" s="961"/>
      <c r="AM6" s="961"/>
      <c r="AN6" s="961"/>
      <c r="AO6" s="961"/>
      <c r="AP6" s="961"/>
      <c r="AQ6" s="968">
        <f>المدخلات!$AY$5</f>
        <v>5549</v>
      </c>
      <c r="AR6" s="969"/>
      <c r="AS6" s="969"/>
      <c r="AT6" s="969"/>
      <c r="AU6" s="969"/>
      <c r="AV6" s="969"/>
      <c r="AW6" s="969"/>
      <c r="AX6" s="969"/>
      <c r="AY6" s="969"/>
      <c r="AZ6" s="969"/>
      <c r="BA6" s="969"/>
      <c r="BB6" s="969"/>
      <c r="BC6" s="969"/>
      <c r="BD6" s="970"/>
    </row>
    <row r="7" spans="2:56" ht="16.5" customHeight="1">
      <c r="B7" s="980"/>
      <c r="C7" s="981"/>
      <c r="D7" s="981"/>
      <c r="E7" s="981"/>
      <c r="F7" s="981"/>
      <c r="G7" s="981"/>
      <c r="H7" s="981"/>
      <c r="I7" s="981"/>
      <c r="J7" s="981"/>
      <c r="K7" s="981"/>
      <c r="L7" s="981"/>
      <c r="M7" s="981"/>
      <c r="N7" s="981"/>
      <c r="O7" s="981"/>
      <c r="P7" s="981"/>
      <c r="Q7" s="981"/>
      <c r="R7" s="981"/>
      <c r="S7" s="981"/>
      <c r="T7" s="981"/>
      <c r="U7" s="981"/>
      <c r="V7" s="981"/>
      <c r="W7" s="981"/>
      <c r="X7" s="981"/>
      <c r="Y7" s="981"/>
      <c r="Z7" s="981"/>
      <c r="AA7" s="981"/>
      <c r="AB7" s="981"/>
      <c r="AC7" s="981"/>
      <c r="AD7" s="981"/>
      <c r="AE7" s="981"/>
      <c r="AF7" s="981"/>
      <c r="AG7" s="981"/>
      <c r="AH7" s="981"/>
      <c r="AI7" s="981"/>
      <c r="AJ7" s="981"/>
      <c r="AK7" s="981"/>
      <c r="AL7" s="981"/>
      <c r="AM7" s="981"/>
      <c r="AN7" s="981"/>
      <c r="AO7" s="981"/>
      <c r="AP7" s="981"/>
      <c r="AQ7" s="981"/>
      <c r="AR7" s="981"/>
      <c r="AS7" s="981"/>
      <c r="AT7" s="981"/>
      <c r="AU7" s="981"/>
      <c r="AV7" s="981"/>
      <c r="AW7" s="981"/>
      <c r="AX7" s="981"/>
      <c r="AY7" s="981"/>
      <c r="AZ7" s="981"/>
      <c r="BA7" s="981"/>
      <c r="BB7" s="981"/>
      <c r="BC7" s="981"/>
      <c r="BD7" s="982"/>
    </row>
    <row r="8" spans="2:56" ht="15.75" customHeight="1">
      <c r="B8" s="980"/>
      <c r="C8" s="981"/>
      <c r="D8" s="981"/>
      <c r="E8" s="981"/>
      <c r="F8" s="981"/>
      <c r="G8" s="981"/>
      <c r="H8" s="981"/>
      <c r="I8" s="981"/>
      <c r="J8" s="981"/>
      <c r="K8" s="981"/>
      <c r="L8" s="981"/>
      <c r="M8" s="981"/>
      <c r="N8" s="981"/>
      <c r="O8" s="981"/>
      <c r="P8" s="981"/>
      <c r="Q8" s="981"/>
      <c r="R8" s="981"/>
      <c r="S8" s="981"/>
      <c r="T8" s="981"/>
      <c r="U8" s="981"/>
      <c r="V8" s="981"/>
      <c r="W8" s="981"/>
      <c r="X8" s="981"/>
      <c r="Y8" s="981"/>
      <c r="Z8" s="981"/>
      <c r="AA8" s="981"/>
      <c r="AB8" s="981"/>
      <c r="AC8" s="981"/>
      <c r="AD8" s="981"/>
      <c r="AE8" s="981"/>
      <c r="AF8" s="981"/>
      <c r="AG8" s="981"/>
      <c r="AH8" s="981"/>
      <c r="AI8" s="981"/>
      <c r="AJ8" s="981"/>
      <c r="AK8" s="981"/>
      <c r="AL8" s="981"/>
      <c r="AM8" s="981"/>
      <c r="AN8" s="981"/>
      <c r="AO8" s="981"/>
      <c r="AP8" s="981"/>
      <c r="AQ8" s="981"/>
      <c r="AR8" s="981"/>
      <c r="AS8" s="981"/>
      <c r="AT8" s="981"/>
      <c r="AU8" s="981"/>
      <c r="AV8" s="981"/>
      <c r="AW8" s="981"/>
      <c r="AX8" s="981"/>
      <c r="AY8" s="981"/>
      <c r="AZ8" s="981"/>
      <c r="BA8" s="981"/>
      <c r="BB8" s="981"/>
      <c r="BC8" s="981"/>
      <c r="BD8" s="982"/>
    </row>
    <row r="9" spans="2:56" ht="15.75" customHeight="1">
      <c r="B9" s="980"/>
      <c r="C9" s="981"/>
      <c r="D9" s="981"/>
      <c r="E9" s="981"/>
      <c r="F9" s="981"/>
      <c r="G9" s="981"/>
      <c r="H9" s="981"/>
      <c r="I9" s="981"/>
      <c r="J9" s="981"/>
      <c r="K9" s="981"/>
      <c r="L9" s="981"/>
      <c r="M9" s="981"/>
      <c r="N9" s="981"/>
      <c r="O9" s="981"/>
      <c r="P9" s="981"/>
      <c r="Q9" s="981"/>
      <c r="R9" s="981"/>
      <c r="S9" s="981"/>
      <c r="T9" s="981"/>
      <c r="U9" s="981"/>
      <c r="V9" s="981"/>
      <c r="W9" s="981"/>
      <c r="X9" s="981"/>
      <c r="Y9" s="981"/>
      <c r="Z9" s="981"/>
      <c r="AA9" s="981"/>
      <c r="AB9" s="981"/>
      <c r="AC9" s="981"/>
      <c r="AD9" s="981"/>
      <c r="AE9" s="981"/>
      <c r="AF9" s="981"/>
      <c r="AG9" s="981"/>
      <c r="AH9" s="981"/>
      <c r="AI9" s="981"/>
      <c r="AJ9" s="981"/>
      <c r="AK9" s="981"/>
      <c r="AL9" s="981"/>
      <c r="AM9" s="981"/>
      <c r="AN9" s="981"/>
      <c r="AO9" s="981"/>
      <c r="AP9" s="981"/>
      <c r="AQ9" s="981"/>
      <c r="AR9" s="981"/>
      <c r="AS9" s="981"/>
      <c r="AT9" s="981"/>
      <c r="AU9" s="981"/>
      <c r="AV9" s="981"/>
      <c r="AW9" s="981"/>
      <c r="AX9" s="981"/>
      <c r="AY9" s="981"/>
      <c r="AZ9" s="981"/>
      <c r="BA9" s="981"/>
      <c r="BB9" s="981"/>
      <c r="BC9" s="981"/>
      <c r="BD9" s="982"/>
    </row>
    <row r="10" spans="2:56" ht="15.75" customHeight="1">
      <c r="B10" s="980"/>
      <c r="C10" s="981"/>
      <c r="D10" s="981"/>
      <c r="E10" s="981"/>
      <c r="F10" s="981"/>
      <c r="G10" s="981"/>
      <c r="H10" s="981"/>
      <c r="I10" s="981"/>
      <c r="J10" s="981"/>
      <c r="K10" s="981"/>
      <c r="L10" s="981"/>
      <c r="M10" s="981"/>
      <c r="N10" s="981"/>
      <c r="O10" s="981"/>
      <c r="P10" s="981"/>
      <c r="Q10" s="981"/>
      <c r="R10" s="981"/>
      <c r="S10" s="981"/>
      <c r="T10" s="981"/>
      <c r="U10" s="981"/>
      <c r="V10" s="981"/>
      <c r="W10" s="981"/>
      <c r="X10" s="981"/>
      <c r="Y10" s="981"/>
      <c r="Z10" s="981"/>
      <c r="AA10" s="981"/>
      <c r="AB10" s="981"/>
      <c r="AC10" s="981"/>
      <c r="AD10" s="981"/>
      <c r="AE10" s="981"/>
      <c r="AF10" s="981"/>
      <c r="AG10" s="981"/>
      <c r="AH10" s="981"/>
      <c r="AI10" s="981"/>
      <c r="AJ10" s="981"/>
      <c r="AK10" s="981"/>
      <c r="AL10" s="981"/>
      <c r="AM10" s="981"/>
      <c r="AN10" s="981"/>
      <c r="AO10" s="981"/>
      <c r="AP10" s="981"/>
      <c r="AQ10" s="981"/>
      <c r="AR10" s="981"/>
      <c r="AS10" s="981"/>
      <c r="AT10" s="981"/>
      <c r="AU10" s="981"/>
      <c r="AV10" s="981"/>
      <c r="AW10" s="981"/>
      <c r="AX10" s="981"/>
      <c r="AY10" s="981"/>
      <c r="AZ10" s="981"/>
      <c r="BA10" s="981"/>
      <c r="BB10" s="981"/>
      <c r="BC10" s="981"/>
      <c r="BD10" s="982"/>
    </row>
    <row r="11" spans="2:56" ht="15.75" customHeight="1">
      <c r="B11" s="980"/>
      <c r="C11" s="981"/>
      <c r="D11" s="981"/>
      <c r="E11" s="981"/>
      <c r="F11" s="981"/>
      <c r="G11" s="981"/>
      <c r="H11" s="981"/>
      <c r="I11" s="981"/>
      <c r="J11" s="981"/>
      <c r="K11" s="981"/>
      <c r="L11" s="981"/>
      <c r="M11" s="981"/>
      <c r="N11" s="981"/>
      <c r="O11" s="981"/>
      <c r="P11" s="981"/>
      <c r="Q11" s="981"/>
      <c r="R11" s="981"/>
      <c r="S11" s="981"/>
      <c r="T11" s="981"/>
      <c r="U11" s="981"/>
      <c r="V11" s="981"/>
      <c r="W11" s="981"/>
      <c r="X11" s="981"/>
      <c r="Y11" s="981"/>
      <c r="Z11" s="981"/>
      <c r="AA11" s="981"/>
      <c r="AB11" s="981"/>
      <c r="AC11" s="981"/>
      <c r="AD11" s="981"/>
      <c r="AE11" s="981"/>
      <c r="AF11" s="981"/>
      <c r="AG11" s="981"/>
      <c r="AH11" s="981"/>
      <c r="AI11" s="981"/>
      <c r="AJ11" s="981"/>
      <c r="AK11" s="981"/>
      <c r="AL11" s="981"/>
      <c r="AM11" s="981"/>
      <c r="AN11" s="981"/>
      <c r="AO11" s="981"/>
      <c r="AP11" s="981"/>
      <c r="AQ11" s="981"/>
      <c r="AR11" s="981"/>
      <c r="AS11" s="981"/>
      <c r="AT11" s="981"/>
      <c r="AU11" s="981"/>
      <c r="AV11" s="981"/>
      <c r="AW11" s="981"/>
      <c r="AX11" s="981"/>
      <c r="AY11" s="981"/>
      <c r="AZ11" s="981"/>
      <c r="BA11" s="981"/>
      <c r="BB11" s="981"/>
      <c r="BC11" s="981"/>
      <c r="BD11" s="982"/>
    </row>
    <row r="12" spans="2:56" ht="15.75" customHeight="1">
      <c r="B12" s="980"/>
      <c r="C12" s="981"/>
      <c r="D12" s="981"/>
      <c r="E12" s="981"/>
      <c r="F12" s="981"/>
      <c r="G12" s="981"/>
      <c r="H12" s="981"/>
      <c r="I12" s="981"/>
      <c r="J12" s="981"/>
      <c r="K12" s="981"/>
      <c r="L12" s="981"/>
      <c r="M12" s="981"/>
      <c r="N12" s="981"/>
      <c r="O12" s="981"/>
      <c r="P12" s="981"/>
      <c r="Q12" s="981"/>
      <c r="R12" s="981"/>
      <c r="S12" s="981"/>
      <c r="T12" s="981"/>
      <c r="U12" s="981"/>
      <c r="V12" s="981"/>
      <c r="W12" s="981"/>
      <c r="X12" s="981"/>
      <c r="Y12" s="981"/>
      <c r="Z12" s="981"/>
      <c r="AA12" s="981"/>
      <c r="AB12" s="981"/>
      <c r="AC12" s="981"/>
      <c r="AD12" s="981"/>
      <c r="AE12" s="981"/>
      <c r="AF12" s="981"/>
      <c r="AG12" s="981"/>
      <c r="AH12" s="981"/>
      <c r="AI12" s="981"/>
      <c r="AJ12" s="981"/>
      <c r="AK12" s="981"/>
      <c r="AL12" s="981"/>
      <c r="AM12" s="981"/>
      <c r="AN12" s="981"/>
      <c r="AO12" s="981"/>
      <c r="AP12" s="981"/>
      <c r="AQ12" s="981"/>
      <c r="AR12" s="981"/>
      <c r="AS12" s="981"/>
      <c r="AT12" s="981"/>
      <c r="AU12" s="981"/>
      <c r="AV12" s="981"/>
      <c r="AW12" s="981"/>
      <c r="AX12" s="981"/>
      <c r="AY12" s="981"/>
      <c r="AZ12" s="981"/>
      <c r="BA12" s="981"/>
      <c r="BB12" s="981"/>
      <c r="BC12" s="981"/>
      <c r="BD12" s="982"/>
    </row>
    <row r="13" spans="2:56" ht="15.75" customHeight="1">
      <c r="B13" s="980"/>
      <c r="C13" s="981"/>
      <c r="D13" s="981"/>
      <c r="E13" s="981"/>
      <c r="F13" s="981"/>
      <c r="G13" s="981"/>
      <c r="H13" s="981"/>
      <c r="I13" s="981"/>
      <c r="J13" s="981"/>
      <c r="K13" s="981"/>
      <c r="L13" s="981"/>
      <c r="M13" s="981"/>
      <c r="N13" s="981"/>
      <c r="O13" s="981"/>
      <c r="P13" s="981"/>
      <c r="Q13" s="981"/>
      <c r="R13" s="981"/>
      <c r="S13" s="981"/>
      <c r="T13" s="981"/>
      <c r="U13" s="981"/>
      <c r="V13" s="981"/>
      <c r="W13" s="981"/>
      <c r="X13" s="981"/>
      <c r="Y13" s="981"/>
      <c r="Z13" s="981"/>
      <c r="AA13" s="981"/>
      <c r="AB13" s="981"/>
      <c r="AC13" s="981"/>
      <c r="AD13" s="981"/>
      <c r="AE13" s="981"/>
      <c r="AF13" s="981"/>
      <c r="AG13" s="981"/>
      <c r="AH13" s="981"/>
      <c r="AI13" s="981"/>
      <c r="AJ13" s="981"/>
      <c r="AK13" s="981"/>
      <c r="AL13" s="981"/>
      <c r="AM13" s="981"/>
      <c r="AN13" s="981"/>
      <c r="AO13" s="981"/>
      <c r="AP13" s="981"/>
      <c r="AQ13" s="981"/>
      <c r="AR13" s="981"/>
      <c r="AS13" s="981"/>
      <c r="AT13" s="981"/>
      <c r="AU13" s="981"/>
      <c r="AV13" s="981"/>
      <c r="AW13" s="981"/>
      <c r="AX13" s="981"/>
      <c r="AY13" s="981"/>
      <c r="AZ13" s="981"/>
      <c r="BA13" s="981"/>
      <c r="BB13" s="981"/>
      <c r="BC13" s="981"/>
      <c r="BD13" s="982"/>
    </row>
    <row r="14" spans="2:56" ht="15.75" customHeight="1">
      <c r="B14" s="980"/>
      <c r="C14" s="981"/>
      <c r="D14" s="981"/>
      <c r="E14" s="981"/>
      <c r="F14" s="981"/>
      <c r="G14" s="981"/>
      <c r="H14" s="981"/>
      <c r="I14" s="981"/>
      <c r="J14" s="981"/>
      <c r="K14" s="981"/>
      <c r="L14" s="981"/>
      <c r="M14" s="981"/>
      <c r="N14" s="981"/>
      <c r="O14" s="981"/>
      <c r="P14" s="981"/>
      <c r="Q14" s="981"/>
      <c r="R14" s="981"/>
      <c r="S14" s="981"/>
      <c r="T14" s="981"/>
      <c r="U14" s="981"/>
      <c r="V14" s="981"/>
      <c r="W14" s="981"/>
      <c r="X14" s="981"/>
      <c r="Y14" s="981"/>
      <c r="Z14" s="981"/>
      <c r="AA14" s="981"/>
      <c r="AB14" s="981"/>
      <c r="AC14" s="981"/>
      <c r="AD14" s="981"/>
      <c r="AE14" s="981"/>
      <c r="AF14" s="981"/>
      <c r="AG14" s="981"/>
      <c r="AH14" s="981"/>
      <c r="AI14" s="981"/>
      <c r="AJ14" s="981"/>
      <c r="AK14" s="981"/>
      <c r="AL14" s="981"/>
      <c r="AM14" s="981"/>
      <c r="AN14" s="981"/>
      <c r="AO14" s="981"/>
      <c r="AP14" s="981"/>
      <c r="AQ14" s="981"/>
      <c r="AR14" s="981"/>
      <c r="AS14" s="981"/>
      <c r="AT14" s="981"/>
      <c r="AU14" s="981"/>
      <c r="AV14" s="981"/>
      <c r="AW14" s="981"/>
      <c r="AX14" s="981"/>
      <c r="AY14" s="981"/>
      <c r="AZ14" s="981"/>
      <c r="BA14" s="981"/>
      <c r="BB14" s="981"/>
      <c r="BC14" s="981"/>
      <c r="BD14" s="982"/>
    </row>
    <row r="15" spans="2:56" ht="15.75" customHeight="1">
      <c r="B15" s="980"/>
      <c r="C15" s="981"/>
      <c r="D15" s="981"/>
      <c r="E15" s="981"/>
      <c r="F15" s="981"/>
      <c r="G15" s="981"/>
      <c r="H15" s="981"/>
      <c r="I15" s="981"/>
      <c r="J15" s="981"/>
      <c r="K15" s="981"/>
      <c r="L15" s="981"/>
      <c r="M15" s="981"/>
      <c r="N15" s="981"/>
      <c r="O15" s="981"/>
      <c r="P15" s="981"/>
      <c r="Q15" s="981"/>
      <c r="R15" s="981"/>
      <c r="S15" s="981"/>
      <c r="T15" s="981"/>
      <c r="U15" s="981"/>
      <c r="V15" s="981"/>
      <c r="W15" s="981"/>
      <c r="X15" s="981"/>
      <c r="Y15" s="981"/>
      <c r="Z15" s="981"/>
      <c r="AA15" s="981"/>
      <c r="AB15" s="981"/>
      <c r="AC15" s="981"/>
      <c r="AD15" s="981"/>
      <c r="AE15" s="981"/>
      <c r="AF15" s="981"/>
      <c r="AG15" s="981"/>
      <c r="AH15" s="981"/>
      <c r="AI15" s="981"/>
      <c r="AJ15" s="981"/>
      <c r="AK15" s="981"/>
      <c r="AL15" s="981"/>
      <c r="AM15" s="981"/>
      <c r="AN15" s="981"/>
      <c r="AO15" s="981"/>
      <c r="AP15" s="981"/>
      <c r="AQ15" s="981"/>
      <c r="AR15" s="981"/>
      <c r="AS15" s="981"/>
      <c r="AT15" s="981"/>
      <c r="AU15" s="981"/>
      <c r="AV15" s="981"/>
      <c r="AW15" s="981"/>
      <c r="AX15" s="981"/>
      <c r="AY15" s="981"/>
      <c r="AZ15" s="981"/>
      <c r="BA15" s="981"/>
      <c r="BB15" s="981"/>
      <c r="BC15" s="981"/>
      <c r="BD15" s="982"/>
    </row>
    <row r="16" spans="2:56" ht="15.75" customHeight="1">
      <c r="B16" s="980"/>
      <c r="C16" s="981"/>
      <c r="D16" s="981"/>
      <c r="E16" s="981"/>
      <c r="F16" s="981"/>
      <c r="G16" s="981"/>
      <c r="H16" s="981"/>
      <c r="I16" s="981"/>
      <c r="J16" s="981"/>
      <c r="K16" s="981"/>
      <c r="L16" s="981"/>
      <c r="M16" s="981"/>
      <c r="N16" s="981"/>
      <c r="O16" s="981"/>
      <c r="P16" s="981"/>
      <c r="Q16" s="981"/>
      <c r="R16" s="981"/>
      <c r="S16" s="981"/>
      <c r="T16" s="981"/>
      <c r="U16" s="981"/>
      <c r="V16" s="981"/>
      <c r="W16" s="981"/>
      <c r="X16" s="981"/>
      <c r="Y16" s="981"/>
      <c r="Z16" s="981"/>
      <c r="AA16" s="981"/>
      <c r="AB16" s="981"/>
      <c r="AC16" s="981"/>
      <c r="AD16" s="981"/>
      <c r="AE16" s="981"/>
      <c r="AF16" s="981"/>
      <c r="AG16" s="981"/>
      <c r="AH16" s="981"/>
      <c r="AI16" s="981"/>
      <c r="AJ16" s="981"/>
      <c r="AK16" s="981"/>
      <c r="AL16" s="981"/>
      <c r="AM16" s="981"/>
      <c r="AN16" s="981"/>
      <c r="AO16" s="981"/>
      <c r="AP16" s="981"/>
      <c r="AQ16" s="981"/>
      <c r="AR16" s="981"/>
      <c r="AS16" s="981"/>
      <c r="AT16" s="981"/>
      <c r="AU16" s="981"/>
      <c r="AV16" s="981"/>
      <c r="AW16" s="981"/>
      <c r="AX16" s="981"/>
      <c r="AY16" s="981"/>
      <c r="AZ16" s="981"/>
      <c r="BA16" s="981"/>
      <c r="BB16" s="981"/>
      <c r="BC16" s="981"/>
      <c r="BD16" s="982"/>
    </row>
    <row r="17" spans="2:56" ht="15.75" customHeight="1">
      <c r="B17" s="980"/>
      <c r="C17" s="981"/>
      <c r="D17" s="981"/>
      <c r="E17" s="981"/>
      <c r="F17" s="981"/>
      <c r="G17" s="981"/>
      <c r="H17" s="981"/>
      <c r="I17" s="981"/>
      <c r="J17" s="981"/>
      <c r="K17" s="981"/>
      <c r="L17" s="981"/>
      <c r="M17" s="981"/>
      <c r="N17" s="981"/>
      <c r="O17" s="981"/>
      <c r="P17" s="981"/>
      <c r="Q17" s="981"/>
      <c r="R17" s="981"/>
      <c r="S17" s="981"/>
      <c r="T17" s="981"/>
      <c r="U17" s="981"/>
      <c r="V17" s="981"/>
      <c r="W17" s="981"/>
      <c r="X17" s="981"/>
      <c r="Y17" s="981"/>
      <c r="Z17" s="981"/>
      <c r="AA17" s="981"/>
      <c r="AB17" s="981"/>
      <c r="AC17" s="981"/>
      <c r="AD17" s="981"/>
      <c r="AE17" s="981"/>
      <c r="AF17" s="981"/>
      <c r="AG17" s="981"/>
      <c r="AH17" s="981"/>
      <c r="AI17" s="981"/>
      <c r="AJ17" s="981"/>
      <c r="AK17" s="981"/>
      <c r="AL17" s="981"/>
      <c r="AM17" s="981"/>
      <c r="AN17" s="981"/>
      <c r="AO17" s="981"/>
      <c r="AP17" s="981"/>
      <c r="AQ17" s="981"/>
      <c r="AR17" s="981"/>
      <c r="AS17" s="981"/>
      <c r="AT17" s="981"/>
      <c r="AU17" s="981"/>
      <c r="AV17" s="981"/>
      <c r="AW17" s="981"/>
      <c r="AX17" s="981"/>
      <c r="AY17" s="981"/>
      <c r="AZ17" s="981"/>
      <c r="BA17" s="981"/>
      <c r="BB17" s="981"/>
      <c r="BC17" s="981"/>
      <c r="BD17" s="982"/>
    </row>
    <row r="18" spans="2:56" ht="15.75" customHeight="1">
      <c r="B18" s="980"/>
      <c r="C18" s="981"/>
      <c r="D18" s="981"/>
      <c r="E18" s="981"/>
      <c r="F18" s="981"/>
      <c r="G18" s="981"/>
      <c r="H18" s="981"/>
      <c r="I18" s="981"/>
      <c r="J18" s="981"/>
      <c r="K18" s="981"/>
      <c r="L18" s="981"/>
      <c r="M18" s="981"/>
      <c r="N18" s="981"/>
      <c r="O18" s="981"/>
      <c r="P18" s="981"/>
      <c r="Q18" s="981"/>
      <c r="R18" s="981"/>
      <c r="S18" s="981"/>
      <c r="T18" s="981"/>
      <c r="U18" s="981"/>
      <c r="V18" s="981"/>
      <c r="W18" s="981"/>
      <c r="X18" s="981"/>
      <c r="Y18" s="981"/>
      <c r="Z18" s="981"/>
      <c r="AA18" s="981"/>
      <c r="AB18" s="981"/>
      <c r="AC18" s="981"/>
      <c r="AD18" s="981"/>
      <c r="AE18" s="981"/>
      <c r="AF18" s="981"/>
      <c r="AG18" s="981"/>
      <c r="AH18" s="981"/>
      <c r="AI18" s="981"/>
      <c r="AJ18" s="981"/>
      <c r="AK18" s="981"/>
      <c r="AL18" s="981"/>
      <c r="AM18" s="981"/>
      <c r="AN18" s="981"/>
      <c r="AO18" s="981"/>
      <c r="AP18" s="981"/>
      <c r="AQ18" s="981"/>
      <c r="AR18" s="981"/>
      <c r="AS18" s="981"/>
      <c r="AT18" s="981"/>
      <c r="AU18" s="981"/>
      <c r="AV18" s="981"/>
      <c r="AW18" s="981"/>
      <c r="AX18" s="981"/>
      <c r="AY18" s="981"/>
      <c r="AZ18" s="981"/>
      <c r="BA18" s="981"/>
      <c r="BB18" s="981"/>
      <c r="BC18" s="981"/>
      <c r="BD18" s="982"/>
    </row>
    <row r="19" spans="2:56" ht="15.75" customHeight="1">
      <c r="B19" s="980"/>
      <c r="C19" s="981"/>
      <c r="D19" s="981"/>
      <c r="E19" s="981"/>
      <c r="F19" s="981"/>
      <c r="G19" s="981"/>
      <c r="H19" s="981"/>
      <c r="I19" s="981"/>
      <c r="J19" s="981"/>
      <c r="K19" s="981"/>
      <c r="L19" s="981"/>
      <c r="M19" s="981"/>
      <c r="N19" s="981"/>
      <c r="O19" s="981"/>
      <c r="P19" s="981"/>
      <c r="Q19" s="981"/>
      <c r="R19" s="981"/>
      <c r="S19" s="981"/>
      <c r="T19" s="981"/>
      <c r="U19" s="981"/>
      <c r="V19" s="981"/>
      <c r="W19" s="981"/>
      <c r="X19" s="981"/>
      <c r="Y19" s="981"/>
      <c r="Z19" s="981"/>
      <c r="AA19" s="981"/>
      <c r="AB19" s="981"/>
      <c r="AC19" s="981"/>
      <c r="AD19" s="981"/>
      <c r="AE19" s="981"/>
      <c r="AF19" s="981"/>
      <c r="AG19" s="981"/>
      <c r="AH19" s="981"/>
      <c r="AI19" s="981"/>
      <c r="AJ19" s="981"/>
      <c r="AK19" s="981"/>
      <c r="AL19" s="981"/>
      <c r="AM19" s="981"/>
      <c r="AN19" s="981"/>
      <c r="AO19" s="981"/>
      <c r="AP19" s="981"/>
      <c r="AQ19" s="981"/>
      <c r="AR19" s="981"/>
      <c r="AS19" s="981"/>
      <c r="AT19" s="981"/>
      <c r="AU19" s="981"/>
      <c r="AV19" s="981"/>
      <c r="AW19" s="981"/>
      <c r="AX19" s="981"/>
      <c r="AY19" s="981"/>
      <c r="AZ19" s="981"/>
      <c r="BA19" s="981"/>
      <c r="BB19" s="981"/>
      <c r="BC19" s="981"/>
      <c r="BD19" s="982"/>
    </row>
    <row r="20" spans="2:56" ht="15.75" customHeight="1">
      <c r="B20" s="980"/>
      <c r="C20" s="981"/>
      <c r="D20" s="981"/>
      <c r="E20" s="981"/>
      <c r="F20" s="981"/>
      <c r="G20" s="981"/>
      <c r="H20" s="981"/>
      <c r="I20" s="981"/>
      <c r="J20" s="981"/>
      <c r="K20" s="981"/>
      <c r="L20" s="981"/>
      <c r="M20" s="981"/>
      <c r="N20" s="981"/>
      <c r="O20" s="981"/>
      <c r="P20" s="981"/>
      <c r="Q20" s="981"/>
      <c r="R20" s="981"/>
      <c r="S20" s="981"/>
      <c r="T20" s="981"/>
      <c r="U20" s="981"/>
      <c r="V20" s="981"/>
      <c r="W20" s="981"/>
      <c r="X20" s="981"/>
      <c r="Y20" s="981"/>
      <c r="Z20" s="981"/>
      <c r="AA20" s="981"/>
      <c r="AB20" s="981"/>
      <c r="AC20" s="981"/>
      <c r="AD20" s="981"/>
      <c r="AE20" s="981"/>
      <c r="AF20" s="981"/>
      <c r="AG20" s="981"/>
      <c r="AH20" s="981"/>
      <c r="AI20" s="981"/>
      <c r="AJ20" s="981"/>
      <c r="AK20" s="981"/>
      <c r="AL20" s="981"/>
      <c r="AM20" s="981"/>
      <c r="AN20" s="981"/>
      <c r="AO20" s="981"/>
      <c r="AP20" s="981"/>
      <c r="AQ20" s="981"/>
      <c r="AR20" s="981"/>
      <c r="AS20" s="981"/>
      <c r="AT20" s="981"/>
      <c r="AU20" s="981"/>
      <c r="AV20" s="981"/>
      <c r="AW20" s="981"/>
      <c r="AX20" s="981"/>
      <c r="AY20" s="981"/>
      <c r="AZ20" s="981"/>
      <c r="BA20" s="981"/>
      <c r="BB20" s="981"/>
      <c r="BC20" s="981"/>
      <c r="BD20" s="982"/>
    </row>
    <row r="21" spans="2:56" ht="15.75" customHeight="1">
      <c r="B21" s="980"/>
      <c r="C21" s="981"/>
      <c r="D21" s="981"/>
      <c r="E21" s="981"/>
      <c r="F21" s="981"/>
      <c r="G21" s="981"/>
      <c r="H21" s="981"/>
      <c r="I21" s="981"/>
      <c r="J21" s="981"/>
      <c r="K21" s="981"/>
      <c r="L21" s="981"/>
      <c r="M21" s="981"/>
      <c r="N21" s="981"/>
      <c r="O21" s="981"/>
      <c r="P21" s="981"/>
      <c r="Q21" s="981"/>
      <c r="R21" s="981"/>
      <c r="S21" s="981"/>
      <c r="T21" s="981"/>
      <c r="U21" s="981"/>
      <c r="V21" s="981"/>
      <c r="W21" s="981"/>
      <c r="X21" s="981"/>
      <c r="Y21" s="981"/>
      <c r="Z21" s="981"/>
      <c r="AA21" s="981"/>
      <c r="AB21" s="981"/>
      <c r="AC21" s="981"/>
      <c r="AD21" s="981"/>
      <c r="AE21" s="981"/>
      <c r="AF21" s="981"/>
      <c r="AG21" s="981"/>
      <c r="AH21" s="981"/>
      <c r="AI21" s="981"/>
      <c r="AJ21" s="981"/>
      <c r="AK21" s="981"/>
      <c r="AL21" s="981"/>
      <c r="AM21" s="981"/>
      <c r="AN21" s="981"/>
      <c r="AO21" s="981"/>
      <c r="AP21" s="981"/>
      <c r="AQ21" s="981"/>
      <c r="AR21" s="981"/>
      <c r="AS21" s="981"/>
      <c r="AT21" s="981"/>
      <c r="AU21" s="981"/>
      <c r="AV21" s="981"/>
      <c r="AW21" s="981"/>
      <c r="AX21" s="981"/>
      <c r="AY21" s="981"/>
      <c r="AZ21" s="981"/>
      <c r="BA21" s="981"/>
      <c r="BB21" s="981"/>
      <c r="BC21" s="981"/>
      <c r="BD21" s="982"/>
    </row>
    <row r="22" spans="2:56" ht="15.75" customHeight="1">
      <c r="B22" s="980"/>
      <c r="C22" s="981"/>
      <c r="D22" s="981"/>
      <c r="E22" s="981"/>
      <c r="F22" s="981"/>
      <c r="G22" s="981"/>
      <c r="H22" s="981"/>
      <c r="I22" s="981"/>
      <c r="J22" s="981"/>
      <c r="K22" s="981"/>
      <c r="L22" s="981"/>
      <c r="M22" s="981"/>
      <c r="N22" s="981"/>
      <c r="O22" s="981"/>
      <c r="P22" s="981"/>
      <c r="Q22" s="981"/>
      <c r="R22" s="981"/>
      <c r="S22" s="981"/>
      <c r="T22" s="981"/>
      <c r="U22" s="981"/>
      <c r="V22" s="981"/>
      <c r="W22" s="981"/>
      <c r="X22" s="981"/>
      <c r="Y22" s="981"/>
      <c r="Z22" s="981"/>
      <c r="AA22" s="981"/>
      <c r="AB22" s="981"/>
      <c r="AC22" s="981"/>
      <c r="AD22" s="981"/>
      <c r="AE22" s="981"/>
      <c r="AF22" s="981"/>
      <c r="AG22" s="981"/>
      <c r="AH22" s="981"/>
      <c r="AI22" s="981"/>
      <c r="AJ22" s="981"/>
      <c r="AK22" s="981"/>
      <c r="AL22" s="981"/>
      <c r="AM22" s="981"/>
      <c r="AN22" s="981"/>
      <c r="AO22" s="981"/>
      <c r="AP22" s="981"/>
      <c r="AQ22" s="981"/>
      <c r="AR22" s="981"/>
      <c r="AS22" s="981"/>
      <c r="AT22" s="981"/>
      <c r="AU22" s="981"/>
      <c r="AV22" s="981"/>
      <c r="AW22" s="981"/>
      <c r="AX22" s="981"/>
      <c r="AY22" s="981"/>
      <c r="AZ22" s="981"/>
      <c r="BA22" s="981"/>
      <c r="BB22" s="981"/>
      <c r="BC22" s="981"/>
      <c r="BD22" s="982"/>
    </row>
    <row r="23" spans="2:56" ht="176.25" customHeight="1">
      <c r="B23" s="980"/>
      <c r="C23" s="981"/>
      <c r="D23" s="981"/>
      <c r="E23" s="981"/>
      <c r="F23" s="981"/>
      <c r="G23" s="981"/>
      <c r="H23" s="981"/>
      <c r="I23" s="981"/>
      <c r="J23" s="981"/>
      <c r="K23" s="981"/>
      <c r="L23" s="981"/>
      <c r="M23" s="981"/>
      <c r="N23" s="981"/>
      <c r="O23" s="981"/>
      <c r="P23" s="981"/>
      <c r="Q23" s="981"/>
      <c r="R23" s="981"/>
      <c r="S23" s="981"/>
      <c r="T23" s="981"/>
      <c r="U23" s="981"/>
      <c r="V23" s="981"/>
      <c r="W23" s="981"/>
      <c r="X23" s="981"/>
      <c r="Y23" s="981"/>
      <c r="Z23" s="981"/>
      <c r="AA23" s="981"/>
      <c r="AB23" s="981"/>
      <c r="AC23" s="981"/>
      <c r="AD23" s="981"/>
      <c r="AE23" s="981"/>
      <c r="AF23" s="981"/>
      <c r="AG23" s="981"/>
      <c r="AH23" s="981"/>
      <c r="AI23" s="981"/>
      <c r="AJ23" s="981"/>
      <c r="AK23" s="981"/>
      <c r="AL23" s="981"/>
      <c r="AM23" s="981"/>
      <c r="AN23" s="981"/>
      <c r="AO23" s="981"/>
      <c r="AP23" s="981"/>
      <c r="AQ23" s="981"/>
      <c r="AR23" s="981"/>
      <c r="AS23" s="981"/>
      <c r="AT23" s="981"/>
      <c r="AU23" s="981"/>
      <c r="AV23" s="981"/>
      <c r="AW23" s="981"/>
      <c r="AX23" s="981"/>
      <c r="AY23" s="981"/>
      <c r="AZ23" s="981"/>
      <c r="BA23" s="981"/>
      <c r="BB23" s="981"/>
      <c r="BC23" s="981"/>
      <c r="BD23" s="982"/>
    </row>
    <row r="24" spans="2:56" ht="40.5" customHeight="1">
      <c r="B24" s="1007" t="s">
        <v>168</v>
      </c>
      <c r="C24" s="1005"/>
      <c r="D24" s="1005"/>
      <c r="E24" s="1005"/>
      <c r="F24" s="1005"/>
      <c r="G24" s="1005"/>
      <c r="H24" s="1005"/>
      <c r="I24" s="1005"/>
      <c r="J24" s="1005"/>
      <c r="K24" s="1005"/>
      <c r="L24" s="1005"/>
      <c r="M24" s="1005"/>
      <c r="N24" s="1005"/>
      <c r="O24" s="1005"/>
      <c r="P24" s="1005"/>
      <c r="Q24" s="1005"/>
      <c r="R24" s="1005"/>
      <c r="S24" s="1005"/>
      <c r="T24" s="1005"/>
      <c r="U24" s="1005"/>
      <c r="V24" s="1005"/>
      <c r="W24" s="1005"/>
      <c r="X24" s="1005"/>
      <c r="Y24" s="1005"/>
      <c r="Z24" s="1005"/>
      <c r="AA24" s="1005"/>
      <c r="AB24" s="1005"/>
      <c r="AC24" s="1005"/>
      <c r="AD24" s="1005"/>
      <c r="AE24" s="1005"/>
      <c r="AF24" s="1008"/>
      <c r="AG24" s="1004"/>
      <c r="AH24" s="1005"/>
      <c r="AI24" s="1005"/>
      <c r="AJ24" s="1005"/>
      <c r="AK24" s="1005"/>
      <c r="AL24" s="1005"/>
      <c r="AM24" s="1005"/>
      <c r="AN24" s="1005"/>
      <c r="AO24" s="1005"/>
      <c r="AP24" s="1005"/>
      <c r="AQ24" s="1005"/>
      <c r="AR24" s="1005"/>
      <c r="AS24" s="1005"/>
      <c r="AT24" s="1005"/>
      <c r="AU24" s="1005"/>
      <c r="AV24" s="1005"/>
      <c r="AW24" s="1005"/>
      <c r="AX24" s="1005"/>
      <c r="AY24" s="1005"/>
      <c r="AZ24" s="1005"/>
      <c r="BA24" s="1005"/>
      <c r="BB24" s="1005"/>
      <c r="BC24" s="1005"/>
      <c r="BD24" s="1006"/>
    </row>
    <row r="25" spans="2:56" ht="41.25" customHeight="1">
      <c r="B25" s="988" t="s">
        <v>1350</v>
      </c>
      <c r="C25" s="989"/>
      <c r="D25" s="310"/>
      <c r="E25" s="310"/>
      <c r="F25" s="990" t="s">
        <v>1351</v>
      </c>
      <c r="G25" s="990"/>
      <c r="H25" s="990"/>
      <c r="I25" s="990"/>
      <c r="J25" s="991"/>
      <c r="K25" s="973">
        <f>المدخلات!$AR$3</f>
        <v>0</v>
      </c>
      <c r="L25" s="973"/>
      <c r="M25" s="973"/>
      <c r="N25" s="973"/>
      <c r="O25" s="973"/>
      <c r="P25" s="973"/>
      <c r="Q25" s="973"/>
      <c r="R25" s="973"/>
      <c r="S25" s="973"/>
      <c r="T25" s="973"/>
      <c r="U25" s="973"/>
      <c r="V25" s="973"/>
      <c r="W25" s="973"/>
      <c r="X25" s="973"/>
      <c r="Y25" s="973"/>
      <c r="Z25" s="973"/>
      <c r="AA25" s="973"/>
      <c r="AB25" s="973"/>
      <c r="AC25" s="973"/>
      <c r="AD25" s="697" t="s">
        <v>1621</v>
      </c>
      <c r="AE25" s="698"/>
      <c r="AF25" s="698"/>
      <c r="AG25" s="698"/>
      <c r="AH25" s="699"/>
      <c r="AI25" s="697" t="s">
        <v>1543</v>
      </c>
      <c r="AJ25" s="698"/>
      <c r="AK25" s="698"/>
      <c r="AL25" s="698"/>
      <c r="AM25" s="698"/>
      <c r="AN25" s="698"/>
      <c r="AO25" s="698"/>
      <c r="AP25" s="699"/>
      <c r="AQ25" s="972">
        <f>المدخلات!$AR$6</f>
        <v>0</v>
      </c>
      <c r="AR25" s="973"/>
      <c r="AS25" s="973"/>
      <c r="AT25" s="973"/>
      <c r="AU25" s="973"/>
      <c r="AV25" s="973"/>
      <c r="AW25" s="973"/>
      <c r="AX25" s="973"/>
      <c r="AY25" s="973"/>
      <c r="AZ25" s="973"/>
      <c r="BA25" s="973"/>
      <c r="BB25" s="973"/>
      <c r="BC25" s="973"/>
      <c r="BD25" s="974"/>
    </row>
    <row r="26" spans="2:56" ht="33" customHeight="1">
      <c r="B26" s="988" t="s">
        <v>1352</v>
      </c>
      <c r="C26" s="992"/>
      <c r="D26" s="311"/>
      <c r="E26" s="993" t="s">
        <v>1353</v>
      </c>
      <c r="F26" s="994"/>
      <c r="G26" s="994"/>
      <c r="H26" s="994"/>
      <c r="I26" s="994"/>
      <c r="J26" s="992"/>
      <c r="K26" s="979">
        <f ca="1">المدخلات!$AR$7</f>
        <v>46021</v>
      </c>
      <c r="L26" s="979"/>
      <c r="M26" s="979"/>
      <c r="N26" s="979"/>
      <c r="O26" s="979"/>
      <c r="P26" s="979"/>
      <c r="Q26" s="979"/>
      <c r="R26" s="979"/>
      <c r="S26" s="979"/>
      <c r="T26" s="979"/>
      <c r="U26" s="979"/>
      <c r="V26" s="979"/>
      <c r="W26" s="979"/>
      <c r="X26" s="979"/>
      <c r="Y26" s="979"/>
      <c r="Z26" s="979"/>
      <c r="AA26" s="979"/>
      <c r="AB26" s="979"/>
      <c r="AC26" s="979"/>
      <c r="AD26" s="697" t="s">
        <v>505</v>
      </c>
      <c r="AE26" s="698"/>
      <c r="AF26" s="698"/>
      <c r="AG26" s="698"/>
      <c r="AH26" s="699"/>
      <c r="AI26" s="697" t="s">
        <v>1544</v>
      </c>
      <c r="AJ26" s="698"/>
      <c r="AK26" s="698"/>
      <c r="AL26" s="698"/>
      <c r="AM26" s="698"/>
      <c r="AN26" s="698"/>
      <c r="AO26" s="698"/>
      <c r="AP26" s="699"/>
      <c r="AQ26" s="1000">
        <f>المدخلات!$AR$11</f>
        <v>0</v>
      </c>
      <c r="AR26" s="1000"/>
      <c r="AS26" s="1000"/>
      <c r="AT26" s="1000"/>
      <c r="AU26" s="1000"/>
      <c r="AV26" s="1000"/>
      <c r="AW26" s="1000"/>
      <c r="AX26" s="1000"/>
      <c r="AY26" s="1000"/>
      <c r="AZ26" s="1000"/>
      <c r="BA26" s="1000"/>
      <c r="BB26" s="1000"/>
      <c r="BC26" s="1000"/>
      <c r="BD26" s="1001"/>
    </row>
    <row r="27" spans="2:56" ht="39" customHeight="1">
      <c r="B27" s="962" t="s">
        <v>1546</v>
      </c>
      <c r="C27" s="963"/>
      <c r="D27" s="963"/>
      <c r="E27" s="963"/>
      <c r="F27" s="963"/>
      <c r="G27" s="963"/>
      <c r="H27" s="963"/>
      <c r="I27" s="963"/>
      <c r="J27" s="963"/>
      <c r="K27" s="972">
        <f>المدخلات!$AR$4</f>
        <v>0</v>
      </c>
      <c r="L27" s="973"/>
      <c r="M27" s="973"/>
      <c r="N27" s="973"/>
      <c r="O27" s="973"/>
      <c r="P27" s="973"/>
      <c r="Q27" s="973"/>
      <c r="R27" s="973"/>
      <c r="S27" s="973"/>
      <c r="T27" s="973"/>
      <c r="U27" s="973"/>
      <c r="V27" s="973"/>
      <c r="W27" s="973"/>
      <c r="X27" s="973"/>
      <c r="Y27" s="973"/>
      <c r="Z27" s="973"/>
      <c r="AA27" s="973"/>
      <c r="AB27" s="973"/>
      <c r="AC27" s="973"/>
      <c r="AD27" s="697" t="s">
        <v>1354</v>
      </c>
      <c r="AE27" s="698"/>
      <c r="AF27" s="698"/>
      <c r="AG27" s="698"/>
      <c r="AH27" s="699"/>
      <c r="AI27" s="995" t="s">
        <v>1545</v>
      </c>
      <c r="AJ27" s="996"/>
      <c r="AK27" s="996"/>
      <c r="AL27" s="996"/>
      <c r="AM27" s="996"/>
      <c r="AN27" s="996"/>
      <c r="AO27" s="996"/>
      <c r="AP27" s="997"/>
      <c r="AQ27" s="1002" t="str">
        <f>المدخلات!$AR$9</f>
        <v>14 شهر</v>
      </c>
      <c r="AR27" s="1002"/>
      <c r="AS27" s="1002"/>
      <c r="AT27" s="1002"/>
      <c r="AU27" s="1002"/>
      <c r="AV27" s="1002"/>
      <c r="AW27" s="1002"/>
      <c r="AX27" s="1002"/>
      <c r="AY27" s="1002"/>
      <c r="AZ27" s="1002"/>
      <c r="BA27" s="1002"/>
      <c r="BB27" s="1002"/>
      <c r="BC27" s="1002"/>
      <c r="BD27" s="1003"/>
    </row>
    <row r="28" spans="2:56" ht="28.35" customHeight="1">
      <c r="B28" s="985"/>
      <c r="C28" s="986"/>
      <c r="D28" s="986"/>
      <c r="E28" s="986"/>
      <c r="F28" s="986"/>
      <c r="G28" s="986"/>
      <c r="H28" s="986"/>
      <c r="I28" s="986"/>
      <c r="J28" s="986"/>
      <c r="K28" s="986"/>
      <c r="L28" s="986"/>
      <c r="M28" s="986"/>
      <c r="N28" s="986"/>
      <c r="O28" s="986"/>
      <c r="P28" s="986"/>
      <c r="Q28" s="986"/>
      <c r="R28" s="986"/>
      <c r="S28" s="986"/>
      <c r="T28" s="986"/>
      <c r="U28" s="986"/>
      <c r="V28" s="986"/>
      <c r="W28" s="986"/>
      <c r="X28" s="986"/>
      <c r="Y28" s="986"/>
      <c r="Z28" s="986"/>
      <c r="AA28" s="986"/>
      <c r="AB28" s="986"/>
      <c r="AC28" s="986"/>
      <c r="AD28" s="986"/>
      <c r="AE28" s="986"/>
      <c r="AF28" s="986"/>
      <c r="AG28" s="986"/>
      <c r="AH28" s="986"/>
      <c r="AI28" s="986"/>
      <c r="AJ28" s="986"/>
      <c r="AK28" s="986"/>
      <c r="AL28" s="986"/>
      <c r="AM28" s="986"/>
      <c r="AN28" s="986"/>
      <c r="AO28" s="986"/>
      <c r="AP28" s="986"/>
      <c r="AQ28" s="986"/>
      <c r="AR28" s="986"/>
      <c r="AS28" s="986"/>
      <c r="AT28" s="986"/>
      <c r="AU28" s="986"/>
      <c r="AV28" s="986"/>
      <c r="AW28" s="986"/>
      <c r="AX28" s="986"/>
      <c r="AY28" s="986"/>
      <c r="AZ28" s="986"/>
      <c r="BA28" s="986"/>
      <c r="BB28" s="986"/>
      <c r="BC28" s="986"/>
      <c r="BD28" s="987"/>
    </row>
    <row r="29" spans="2:56" ht="39" customHeight="1">
      <c r="B29" s="983" t="s">
        <v>1547</v>
      </c>
      <c r="C29" s="984"/>
      <c r="D29" s="984"/>
      <c r="E29" s="984"/>
      <c r="F29" s="984"/>
      <c r="G29" s="984"/>
      <c r="H29" s="984"/>
      <c r="I29" s="984"/>
      <c r="J29" s="984"/>
      <c r="K29" s="984"/>
      <c r="L29" s="984"/>
      <c r="M29" s="984"/>
      <c r="N29" s="984"/>
      <c r="O29" s="984"/>
      <c r="P29" s="984"/>
      <c r="Q29" s="984"/>
      <c r="R29" s="984"/>
      <c r="S29" s="984"/>
      <c r="T29" s="984"/>
      <c r="U29" s="984"/>
      <c r="V29" s="984"/>
      <c r="W29" s="984"/>
      <c r="X29" s="984"/>
      <c r="Y29" s="984"/>
      <c r="Z29" s="984"/>
      <c r="AA29" s="984"/>
      <c r="AB29" s="984"/>
      <c r="AC29" s="984"/>
      <c r="AD29" s="984"/>
      <c r="AE29" s="984"/>
      <c r="AF29" s="984"/>
      <c r="AG29" s="984"/>
      <c r="AH29" s="984"/>
      <c r="AI29" s="984"/>
      <c r="AJ29" s="984"/>
      <c r="AK29" s="984"/>
      <c r="AL29" s="984"/>
      <c r="AM29" s="984"/>
      <c r="AN29" s="984"/>
      <c r="AO29" s="984"/>
      <c r="AP29" s="984"/>
      <c r="AQ29" s="998" t="s">
        <v>1548</v>
      </c>
      <c r="AR29" s="998"/>
      <c r="AS29" s="998"/>
      <c r="AT29" s="998"/>
      <c r="AU29" s="998"/>
      <c r="AV29" s="998"/>
      <c r="AW29" s="998"/>
      <c r="AX29" s="998"/>
      <c r="AY29" s="998"/>
      <c r="AZ29" s="998"/>
      <c r="BA29" s="998"/>
      <c r="BB29" s="998"/>
      <c r="BC29" s="998"/>
      <c r="BD29" s="999"/>
    </row>
    <row r="30" spans="2:56" ht="37.5" customHeight="1">
      <c r="B30" s="700" t="s">
        <v>175</v>
      </c>
      <c r="C30" s="701"/>
      <c r="D30" s="701"/>
      <c r="E30" s="701"/>
      <c r="F30" s="701"/>
      <c r="G30" s="701"/>
      <c r="H30" s="701"/>
      <c r="I30" s="701"/>
      <c r="J30" s="701"/>
      <c r="K30" s="701"/>
      <c r="L30" s="701"/>
      <c r="M30" s="701"/>
      <c r="N30" s="701"/>
      <c r="O30" s="702"/>
      <c r="P30" s="976" t="s">
        <v>1369</v>
      </c>
      <c r="Q30" s="977"/>
      <c r="R30" s="977"/>
      <c r="S30" s="977"/>
      <c r="T30" s="977"/>
      <c r="U30" s="977"/>
      <c r="V30" s="977"/>
      <c r="W30" s="977"/>
      <c r="X30" s="977"/>
      <c r="Y30" s="977"/>
      <c r="Z30" s="977"/>
      <c r="AA30" s="977"/>
      <c r="AB30" s="977"/>
      <c r="AC30" s="978"/>
      <c r="AD30" s="975">
        <f>AO236</f>
        <v>67665</v>
      </c>
      <c r="AE30" s="975"/>
      <c r="AF30" s="975"/>
      <c r="AG30" s="975"/>
      <c r="AH30" s="975"/>
      <c r="AI30" s="975"/>
      <c r="AJ30" s="975"/>
      <c r="AK30" s="975"/>
      <c r="AL30" s="975"/>
      <c r="AM30" s="975"/>
      <c r="AN30" s="975"/>
      <c r="AO30" s="975"/>
      <c r="AP30" s="975"/>
      <c r="AQ30" s="981">
        <f>المدخلات!AR10</f>
        <v>0</v>
      </c>
      <c r="AR30" s="981"/>
      <c r="AS30" s="981"/>
      <c r="AT30" s="981"/>
      <c r="AU30" s="981"/>
      <c r="AV30" s="981"/>
      <c r="AW30" s="981"/>
      <c r="AX30" s="981"/>
      <c r="AY30" s="981"/>
      <c r="AZ30" s="981"/>
      <c r="BA30" s="981"/>
      <c r="BB30" s="981"/>
      <c r="BC30" s="981"/>
      <c r="BD30" s="982"/>
    </row>
    <row r="31" spans="2:56" ht="36" customHeight="1">
      <c r="B31" s="700" t="s">
        <v>176</v>
      </c>
      <c r="C31" s="701"/>
      <c r="D31" s="701"/>
      <c r="E31" s="701"/>
      <c r="F31" s="701"/>
      <c r="G31" s="701"/>
      <c r="H31" s="701"/>
      <c r="I31" s="701"/>
      <c r="J31" s="701"/>
      <c r="K31" s="701"/>
      <c r="L31" s="701"/>
      <c r="M31" s="701"/>
      <c r="N31" s="701"/>
      <c r="O31" s="702"/>
      <c r="P31" s="976" t="s">
        <v>1370</v>
      </c>
      <c r="Q31" s="977"/>
      <c r="R31" s="977"/>
      <c r="S31" s="977"/>
      <c r="T31" s="977"/>
      <c r="U31" s="977"/>
      <c r="V31" s="977"/>
      <c r="W31" s="977"/>
      <c r="X31" s="977"/>
      <c r="Y31" s="977"/>
      <c r="Z31" s="977"/>
      <c r="AA31" s="977"/>
      <c r="AB31" s="977"/>
      <c r="AC31" s="978"/>
      <c r="AD31" s="975">
        <f>AY231</f>
        <v>0</v>
      </c>
      <c r="AE31" s="975"/>
      <c r="AF31" s="975"/>
      <c r="AG31" s="975"/>
      <c r="AH31" s="975"/>
      <c r="AI31" s="975"/>
      <c r="AJ31" s="975"/>
      <c r="AK31" s="975"/>
      <c r="AL31" s="975"/>
      <c r="AM31" s="975"/>
      <c r="AN31" s="975"/>
      <c r="AO31" s="975"/>
      <c r="AP31" s="975"/>
      <c r="AQ31" s="981"/>
      <c r="AR31" s="981"/>
      <c r="AS31" s="981"/>
      <c r="AT31" s="981"/>
      <c r="AU31" s="981"/>
      <c r="AV31" s="981"/>
      <c r="AW31" s="981"/>
      <c r="AX31" s="981"/>
      <c r="AY31" s="981"/>
      <c r="AZ31" s="981"/>
      <c r="BA31" s="981"/>
      <c r="BB31" s="981"/>
      <c r="BC31" s="981"/>
      <c r="BD31" s="982"/>
    </row>
    <row r="32" spans="2:56" ht="36" customHeight="1">
      <c r="B32" s="700" t="s">
        <v>1640</v>
      </c>
      <c r="C32" s="701"/>
      <c r="D32" s="701"/>
      <c r="E32" s="701"/>
      <c r="F32" s="701"/>
      <c r="G32" s="701"/>
      <c r="H32" s="701"/>
      <c r="I32" s="701"/>
      <c r="J32" s="701"/>
      <c r="K32" s="701"/>
      <c r="L32" s="701"/>
      <c r="M32" s="701"/>
      <c r="N32" s="701"/>
      <c r="O32" s="702"/>
      <c r="P32" s="976" t="s">
        <v>1371</v>
      </c>
      <c r="Q32" s="977"/>
      <c r="R32" s="977"/>
      <c r="S32" s="977"/>
      <c r="T32" s="977"/>
      <c r="U32" s="977"/>
      <c r="V32" s="977"/>
      <c r="W32" s="977"/>
      <c r="X32" s="977"/>
      <c r="Y32" s="977"/>
      <c r="Z32" s="977"/>
      <c r="AA32" s="977"/>
      <c r="AB32" s="977"/>
      <c r="AC32" s="978"/>
      <c r="AD32" s="975">
        <f>AD30+AD31+AO239</f>
        <v>67665</v>
      </c>
      <c r="AE32" s="975"/>
      <c r="AF32" s="975"/>
      <c r="AG32" s="975"/>
      <c r="AH32" s="975"/>
      <c r="AI32" s="975"/>
      <c r="AJ32" s="975"/>
      <c r="AK32" s="975"/>
      <c r="AL32" s="975"/>
      <c r="AM32" s="975"/>
      <c r="AN32" s="975"/>
      <c r="AO32" s="975"/>
      <c r="AP32" s="975"/>
      <c r="AQ32" s="981"/>
      <c r="AR32" s="981"/>
      <c r="AS32" s="981"/>
      <c r="AT32" s="981"/>
      <c r="AU32" s="981"/>
      <c r="AV32" s="981"/>
      <c r="AW32" s="981"/>
      <c r="AX32" s="981"/>
      <c r="AY32" s="981"/>
      <c r="AZ32" s="981"/>
      <c r="BA32" s="981"/>
      <c r="BB32" s="981"/>
      <c r="BC32" s="981"/>
      <c r="BD32" s="982"/>
    </row>
    <row r="33" spans="2:56" ht="36" customHeight="1">
      <c r="B33" s="700" t="s">
        <v>177</v>
      </c>
      <c r="C33" s="701"/>
      <c r="D33" s="701"/>
      <c r="E33" s="701"/>
      <c r="F33" s="701"/>
      <c r="G33" s="701"/>
      <c r="H33" s="701"/>
      <c r="I33" s="701"/>
      <c r="J33" s="701"/>
      <c r="K33" s="701"/>
      <c r="L33" s="701"/>
      <c r="M33" s="701"/>
      <c r="N33" s="701"/>
      <c r="O33" s="702"/>
      <c r="P33" s="976" t="s">
        <v>1372</v>
      </c>
      <c r="Q33" s="977"/>
      <c r="R33" s="977"/>
      <c r="S33" s="977"/>
      <c r="T33" s="977"/>
      <c r="U33" s="977"/>
      <c r="V33" s="977"/>
      <c r="W33" s="977"/>
      <c r="X33" s="977"/>
      <c r="Y33" s="977"/>
      <c r="Z33" s="977"/>
      <c r="AA33" s="977"/>
      <c r="AB33" s="977"/>
      <c r="AC33" s="978"/>
      <c r="AD33" s="975">
        <f>AD32*0.05</f>
        <v>3383.25</v>
      </c>
      <c r="AE33" s="975"/>
      <c r="AF33" s="975"/>
      <c r="AG33" s="975"/>
      <c r="AH33" s="975"/>
      <c r="AI33" s="975"/>
      <c r="AJ33" s="975"/>
      <c r="AK33" s="975"/>
      <c r="AL33" s="975"/>
      <c r="AM33" s="975"/>
      <c r="AN33" s="975"/>
      <c r="AO33" s="975"/>
      <c r="AP33" s="975"/>
      <c r="AQ33" s="981"/>
      <c r="AR33" s="981"/>
      <c r="AS33" s="981"/>
      <c r="AT33" s="981"/>
      <c r="AU33" s="981"/>
      <c r="AV33" s="981"/>
      <c r="AW33" s="981"/>
      <c r="AX33" s="981"/>
      <c r="AY33" s="981"/>
      <c r="AZ33" s="981"/>
      <c r="BA33" s="981"/>
      <c r="BB33" s="981"/>
      <c r="BC33" s="981"/>
      <c r="BD33" s="982"/>
    </row>
    <row r="34" spans="2:56" ht="37.5" customHeight="1">
      <c r="B34" s="703" t="s">
        <v>178</v>
      </c>
      <c r="C34" s="704"/>
      <c r="D34" s="704"/>
      <c r="E34" s="704"/>
      <c r="F34" s="704"/>
      <c r="G34" s="704"/>
      <c r="H34" s="704"/>
      <c r="I34" s="704"/>
      <c r="J34" s="704"/>
      <c r="K34" s="704"/>
      <c r="L34" s="704"/>
      <c r="M34" s="704"/>
      <c r="N34" s="704"/>
      <c r="O34" s="704"/>
      <c r="P34" s="976" t="s">
        <v>1373</v>
      </c>
      <c r="Q34" s="977"/>
      <c r="R34" s="977"/>
      <c r="S34" s="977"/>
      <c r="T34" s="977"/>
      <c r="U34" s="977"/>
      <c r="V34" s="977"/>
      <c r="W34" s="977"/>
      <c r="X34" s="977"/>
      <c r="Y34" s="977"/>
      <c r="Z34" s="977"/>
      <c r="AA34" s="977"/>
      <c r="AB34" s="977"/>
      <c r="AC34" s="978"/>
      <c r="AD34" s="975">
        <f>AD32+AD33</f>
        <v>71048.25</v>
      </c>
      <c r="AE34" s="975"/>
      <c r="AF34" s="975"/>
      <c r="AG34" s="975"/>
      <c r="AH34" s="975"/>
      <c r="AI34" s="975"/>
      <c r="AJ34" s="975"/>
      <c r="AK34" s="975"/>
      <c r="AL34" s="975"/>
      <c r="AM34" s="975"/>
      <c r="AN34" s="975"/>
      <c r="AO34" s="975"/>
      <c r="AP34" s="975"/>
      <c r="AQ34" s="981"/>
      <c r="AR34" s="981"/>
      <c r="AS34" s="981"/>
      <c r="AT34" s="981"/>
      <c r="AU34" s="981"/>
      <c r="AV34" s="981"/>
      <c r="AW34" s="981"/>
      <c r="AX34" s="981"/>
      <c r="AY34" s="981"/>
      <c r="AZ34" s="981"/>
      <c r="BA34" s="981"/>
      <c r="BB34" s="981"/>
      <c r="BC34" s="981"/>
      <c r="BD34" s="982"/>
    </row>
    <row r="35" spans="2:56" ht="28.35" customHeight="1">
      <c r="B35" s="883"/>
      <c r="C35" s="741"/>
      <c r="D35" s="741"/>
      <c r="E35" s="741"/>
      <c r="F35" s="741"/>
      <c r="G35" s="741"/>
      <c r="H35" s="741"/>
      <c r="I35" s="741"/>
      <c r="J35" s="741"/>
      <c r="K35" s="741"/>
      <c r="L35" s="741"/>
      <c r="M35" s="741"/>
      <c r="N35" s="741"/>
      <c r="O35" s="741"/>
      <c r="P35" s="741"/>
      <c r="Q35" s="741"/>
      <c r="R35" s="741"/>
      <c r="S35" s="741"/>
      <c r="T35" s="741"/>
      <c r="U35" s="741"/>
      <c r="V35" s="741"/>
      <c r="W35" s="741"/>
      <c r="X35" s="741"/>
      <c r="Y35" s="741"/>
      <c r="Z35" s="741"/>
      <c r="AA35" s="741"/>
      <c r="AB35" s="741"/>
      <c r="AC35" s="741"/>
      <c r="AD35" s="741"/>
      <c r="AE35" s="741"/>
      <c r="AF35" s="741"/>
      <c r="AG35" s="741"/>
      <c r="AH35" s="741"/>
      <c r="AI35" s="741"/>
      <c r="AJ35" s="741"/>
      <c r="AK35" s="741"/>
      <c r="AL35" s="741"/>
      <c r="AM35" s="741"/>
      <c r="AN35" s="741"/>
      <c r="AO35" s="741"/>
      <c r="AP35" s="741"/>
      <c r="AQ35" s="741"/>
      <c r="AR35" s="741"/>
      <c r="AS35" s="741"/>
      <c r="AT35" s="741"/>
      <c r="AU35" s="741"/>
      <c r="AV35" s="741"/>
      <c r="AW35" s="741"/>
      <c r="AX35" s="741"/>
      <c r="AY35" s="741"/>
      <c r="AZ35" s="741"/>
      <c r="BA35" s="741"/>
      <c r="BB35" s="741"/>
      <c r="BC35" s="741"/>
      <c r="BD35" s="884"/>
    </row>
    <row r="36" spans="2:56" ht="44.25" customHeight="1">
      <c r="B36" s="717" t="s">
        <v>512</v>
      </c>
      <c r="C36" s="718"/>
      <c r="D36" s="718"/>
      <c r="E36" s="718"/>
      <c r="F36" s="718"/>
      <c r="G36" s="718"/>
      <c r="H36" s="718"/>
      <c r="I36" s="718"/>
      <c r="J36" s="718"/>
      <c r="K36" s="718"/>
      <c r="L36" s="718"/>
      <c r="M36" s="718"/>
      <c r="N36" s="718"/>
      <c r="O36" s="718"/>
      <c r="P36" s="718"/>
      <c r="Q36" s="718"/>
      <c r="R36" s="718"/>
      <c r="S36" s="718"/>
      <c r="T36" s="718"/>
      <c r="U36" s="718"/>
      <c r="V36" s="718"/>
      <c r="W36" s="718"/>
      <c r="X36" s="718"/>
      <c r="Y36" s="718"/>
      <c r="Z36" s="718"/>
      <c r="AA36" s="718"/>
      <c r="AB36" s="718"/>
      <c r="AC36" s="718"/>
      <c r="AD36" s="718"/>
      <c r="AE36" s="718"/>
      <c r="AF36" s="718"/>
      <c r="AG36" s="718"/>
      <c r="AH36" s="719"/>
      <c r="AI36" s="720" t="s">
        <v>1374</v>
      </c>
      <c r="AJ36" s="721"/>
      <c r="AK36" s="721"/>
      <c r="AL36" s="721"/>
      <c r="AM36" s="721"/>
      <c r="AN36" s="721"/>
      <c r="AO36" s="721"/>
      <c r="AP36" s="721"/>
      <c r="AQ36" s="721"/>
      <c r="AR36" s="721"/>
      <c r="AS36" s="721"/>
      <c r="AT36" s="721"/>
      <c r="AU36" s="721"/>
      <c r="AV36" s="721"/>
      <c r="AW36" s="721"/>
      <c r="AX36" s="721"/>
      <c r="AY36" s="721"/>
      <c r="AZ36" s="721"/>
      <c r="BA36" s="721"/>
      <c r="BB36" s="721"/>
      <c r="BC36" s="721"/>
      <c r="BD36" s="722"/>
    </row>
    <row r="37" spans="2:56" ht="48" customHeight="1">
      <c r="B37" s="723" t="s">
        <v>599</v>
      </c>
      <c r="C37" s="724"/>
      <c r="D37" s="724"/>
      <c r="E37" s="724"/>
      <c r="F37" s="724"/>
      <c r="G37" s="724"/>
      <c r="H37" s="724"/>
      <c r="I37" s="724"/>
      <c r="J37" s="724"/>
      <c r="K37" s="724"/>
      <c r="L37" s="724"/>
      <c r="M37" s="724"/>
      <c r="N37" s="724"/>
      <c r="O37" s="724"/>
      <c r="P37" s="724"/>
      <c r="Q37" s="724"/>
      <c r="R37" s="724"/>
      <c r="S37" s="724"/>
      <c r="T37" s="724"/>
      <c r="U37" s="724"/>
      <c r="V37" s="724"/>
      <c r="W37" s="724"/>
      <c r="X37" s="724"/>
      <c r="Y37" s="724"/>
      <c r="Z37" s="724"/>
      <c r="AA37" s="724"/>
      <c r="AB37" s="724"/>
      <c r="AC37" s="724"/>
      <c r="AD37" s="724"/>
      <c r="AE37" s="724"/>
      <c r="AF37" s="724"/>
      <c r="AG37" s="724"/>
      <c r="AH37" s="725"/>
      <c r="AI37" s="726" t="s">
        <v>1549</v>
      </c>
      <c r="AJ37" s="727"/>
      <c r="AK37" s="727"/>
      <c r="AL37" s="727"/>
      <c r="AM37" s="727"/>
      <c r="AN37" s="727"/>
      <c r="AO37" s="727"/>
      <c r="AP37" s="727"/>
      <c r="AQ37" s="727"/>
      <c r="AR37" s="727"/>
      <c r="AS37" s="727"/>
      <c r="AT37" s="727"/>
      <c r="AU37" s="727"/>
      <c r="AV37" s="727"/>
      <c r="AW37" s="727"/>
      <c r="AX37" s="727"/>
      <c r="AY37" s="727"/>
      <c r="AZ37" s="727"/>
      <c r="BA37" s="727"/>
      <c r="BB37" s="727"/>
      <c r="BC37" s="727"/>
      <c r="BD37" s="728"/>
    </row>
    <row r="38" spans="2:56" ht="57.75" customHeight="1">
      <c r="B38" s="723" t="s">
        <v>600</v>
      </c>
      <c r="C38" s="724"/>
      <c r="D38" s="724"/>
      <c r="E38" s="724"/>
      <c r="F38" s="724"/>
      <c r="G38" s="724"/>
      <c r="H38" s="724"/>
      <c r="I38" s="724"/>
      <c r="J38" s="724"/>
      <c r="K38" s="724"/>
      <c r="L38" s="724"/>
      <c r="M38" s="724"/>
      <c r="N38" s="724"/>
      <c r="O38" s="724"/>
      <c r="P38" s="724"/>
      <c r="Q38" s="724"/>
      <c r="R38" s="724"/>
      <c r="S38" s="724"/>
      <c r="T38" s="724"/>
      <c r="U38" s="724"/>
      <c r="V38" s="724"/>
      <c r="W38" s="724"/>
      <c r="X38" s="724"/>
      <c r="Y38" s="724"/>
      <c r="Z38" s="724"/>
      <c r="AA38" s="724"/>
      <c r="AB38" s="724"/>
      <c r="AC38" s="724"/>
      <c r="AD38" s="724"/>
      <c r="AE38" s="724"/>
      <c r="AF38" s="724"/>
      <c r="AG38" s="724"/>
      <c r="AH38" s="725"/>
      <c r="AI38" s="720" t="s">
        <v>1550</v>
      </c>
      <c r="AJ38" s="721"/>
      <c r="AK38" s="721"/>
      <c r="AL38" s="721"/>
      <c r="AM38" s="721"/>
      <c r="AN38" s="721"/>
      <c r="AO38" s="721"/>
      <c r="AP38" s="721"/>
      <c r="AQ38" s="721"/>
      <c r="AR38" s="721"/>
      <c r="AS38" s="721"/>
      <c r="AT38" s="721"/>
      <c r="AU38" s="721"/>
      <c r="AV38" s="721"/>
      <c r="AW38" s="721"/>
      <c r="AX38" s="721"/>
      <c r="AY38" s="721"/>
      <c r="AZ38" s="721"/>
      <c r="BA38" s="721"/>
      <c r="BB38" s="721"/>
      <c r="BC38" s="721"/>
      <c r="BD38" s="722"/>
    </row>
    <row r="39" spans="2:56" ht="6.75" customHeight="1" thickBot="1">
      <c r="B39" s="732"/>
      <c r="C39" s="733"/>
      <c r="D39" s="733"/>
      <c r="E39" s="733"/>
      <c r="F39" s="733"/>
      <c r="G39" s="733"/>
      <c r="H39" s="733"/>
      <c r="I39" s="733"/>
      <c r="J39" s="733"/>
      <c r="K39" s="733"/>
      <c r="L39" s="733"/>
      <c r="M39" s="733"/>
      <c r="N39" s="733"/>
      <c r="O39" s="733"/>
      <c r="P39" s="733"/>
      <c r="Q39" s="733"/>
      <c r="R39" s="733"/>
      <c r="S39" s="733"/>
      <c r="T39" s="733"/>
      <c r="U39" s="733"/>
      <c r="V39" s="733"/>
      <c r="W39" s="733"/>
      <c r="X39" s="733"/>
      <c r="Y39" s="733"/>
      <c r="Z39" s="733"/>
      <c r="AA39" s="733"/>
      <c r="AB39" s="733"/>
      <c r="AC39" s="733"/>
      <c r="AD39" s="733"/>
      <c r="AE39" s="733"/>
      <c r="AF39" s="733"/>
      <c r="AG39" s="733"/>
      <c r="AH39" s="733"/>
      <c r="AI39" s="733"/>
      <c r="AJ39" s="733"/>
      <c r="AK39" s="733"/>
      <c r="AL39" s="733"/>
      <c r="AM39" s="733"/>
      <c r="AN39" s="733"/>
      <c r="AO39" s="733"/>
      <c r="AP39" s="733"/>
      <c r="AQ39" s="733"/>
      <c r="AR39" s="733"/>
      <c r="AS39" s="733"/>
      <c r="AT39" s="733"/>
      <c r="AU39" s="733"/>
      <c r="AV39" s="733"/>
      <c r="AW39" s="733"/>
      <c r="AX39" s="733"/>
      <c r="AY39" s="733"/>
      <c r="AZ39" s="733"/>
      <c r="BA39" s="733"/>
      <c r="BB39" s="733"/>
      <c r="BC39" s="733"/>
      <c r="BD39" s="734"/>
    </row>
    <row r="40" spans="2:56" ht="36.75" customHeight="1">
      <c r="B40" s="1041" t="s">
        <v>1255</v>
      </c>
      <c r="C40" s="729" t="s">
        <v>31</v>
      </c>
      <c r="D40" s="730"/>
      <c r="E40" s="730"/>
      <c r="F40" s="730"/>
      <c r="G40" s="730"/>
      <c r="H40" s="730"/>
      <c r="I40" s="730"/>
      <c r="J40" s="730"/>
      <c r="K40" s="730"/>
      <c r="L40" s="730"/>
      <c r="M40" s="730"/>
      <c r="N40" s="730"/>
      <c r="O40" s="730"/>
      <c r="P40" s="730"/>
      <c r="Q40" s="730"/>
      <c r="R40" s="730"/>
      <c r="S40" s="730"/>
      <c r="T40" s="730"/>
      <c r="U40" s="730"/>
      <c r="V40" s="730"/>
      <c r="W40" s="730"/>
      <c r="X40" s="730"/>
      <c r="Y40" s="730"/>
      <c r="Z40" s="730"/>
      <c r="AA40" s="730"/>
      <c r="AB40" s="730"/>
      <c r="AC40" s="730"/>
      <c r="AD40" s="730"/>
      <c r="AE40" s="730"/>
      <c r="AF40" s="730"/>
      <c r="AG40" s="730"/>
      <c r="AH40" s="730"/>
      <c r="AI40" s="730" t="s">
        <v>1356</v>
      </c>
      <c r="AJ40" s="730"/>
      <c r="AK40" s="730"/>
      <c r="AL40" s="730"/>
      <c r="AM40" s="730"/>
      <c r="AN40" s="730"/>
      <c r="AO40" s="730"/>
      <c r="AP40" s="730"/>
      <c r="AQ40" s="730"/>
      <c r="AR40" s="730"/>
      <c r="AS40" s="730"/>
      <c r="AT40" s="730"/>
      <c r="AU40" s="730"/>
      <c r="AV40" s="730"/>
      <c r="AW40" s="730"/>
      <c r="AX40" s="730"/>
      <c r="AY40" s="730"/>
      <c r="AZ40" s="730"/>
      <c r="BA40" s="730"/>
      <c r="BB40" s="730"/>
      <c r="BC40" s="730"/>
      <c r="BD40" s="731"/>
    </row>
    <row r="41" spans="2:56" ht="30" customHeight="1">
      <c r="B41" s="1042"/>
      <c r="C41" s="803" t="s">
        <v>1148</v>
      </c>
      <c r="D41" s="803"/>
      <c r="E41" s="803"/>
      <c r="F41" s="581" t="s">
        <v>1178</v>
      </c>
      <c r="G41" s="582"/>
      <c r="H41" s="582"/>
      <c r="I41" s="582"/>
      <c r="J41" s="582"/>
      <c r="K41" s="582"/>
      <c r="L41" s="582"/>
      <c r="M41" s="582"/>
      <c r="N41" s="582"/>
      <c r="O41" s="582"/>
      <c r="P41" s="582"/>
      <c r="Q41" s="582"/>
      <c r="R41" s="582"/>
      <c r="S41" s="582"/>
      <c r="T41" s="582"/>
      <c r="U41" s="582"/>
      <c r="V41" s="582"/>
      <c r="W41" s="582"/>
      <c r="X41" s="582"/>
      <c r="Y41" s="582"/>
      <c r="Z41" s="582"/>
      <c r="AA41" s="582"/>
      <c r="AB41" s="582"/>
      <c r="AC41" s="582"/>
      <c r="AD41" s="582"/>
      <c r="AE41" s="582"/>
      <c r="AF41" s="582"/>
      <c r="AG41" s="582"/>
      <c r="AH41" s="582"/>
      <c r="AI41" s="312"/>
      <c r="AJ41" s="312"/>
      <c r="AK41" s="312"/>
      <c r="AL41" s="312"/>
      <c r="AM41" s="312"/>
      <c r="AN41" s="312"/>
      <c r="AO41" s="582"/>
      <c r="AP41" s="582"/>
      <c r="AQ41" s="582"/>
      <c r="AR41" s="582"/>
      <c r="AS41" s="582"/>
      <c r="AT41" s="582"/>
      <c r="AU41" s="582"/>
      <c r="AV41" s="582"/>
      <c r="AW41" s="582"/>
      <c r="AX41" s="582"/>
      <c r="AY41" s="582"/>
      <c r="AZ41" s="582"/>
      <c r="BA41" s="582"/>
      <c r="BB41" s="582"/>
      <c r="BC41" s="582"/>
      <c r="BD41" s="646"/>
    </row>
    <row r="42" spans="2:56" ht="32.25" customHeight="1">
      <c r="B42" s="1042"/>
      <c r="C42" s="573" t="s">
        <v>5</v>
      </c>
      <c r="D42" s="573"/>
      <c r="E42" s="573"/>
      <c r="F42" s="622" t="s">
        <v>1275</v>
      </c>
      <c r="G42" s="623"/>
      <c r="H42" s="623"/>
      <c r="I42" s="623"/>
      <c r="J42" s="623"/>
      <c r="K42" s="623"/>
      <c r="L42" s="623"/>
      <c r="M42" s="623"/>
      <c r="N42" s="623"/>
      <c r="O42" s="623"/>
      <c r="P42" s="623"/>
      <c r="Q42" s="623"/>
      <c r="R42" s="623"/>
      <c r="S42" s="623"/>
      <c r="T42" s="623"/>
      <c r="U42" s="623"/>
      <c r="V42" s="623"/>
      <c r="W42" s="623"/>
      <c r="X42" s="624"/>
      <c r="Y42" s="622" t="s">
        <v>1375</v>
      </c>
      <c r="Z42" s="623"/>
      <c r="AA42" s="623"/>
      <c r="AB42" s="623"/>
      <c r="AC42" s="623"/>
      <c r="AD42" s="623"/>
      <c r="AE42" s="623"/>
      <c r="AF42" s="623"/>
      <c r="AG42" s="623"/>
      <c r="AH42" s="623"/>
      <c r="AI42" s="623"/>
      <c r="AJ42" s="623"/>
      <c r="AK42" s="623"/>
      <c r="AL42" s="623"/>
      <c r="AM42" s="623"/>
      <c r="AN42" s="624"/>
      <c r="AO42" s="842" t="s">
        <v>13</v>
      </c>
      <c r="AP42" s="842" t="s">
        <v>12</v>
      </c>
      <c r="AQ42" s="842" t="s">
        <v>12</v>
      </c>
      <c r="AR42" s="842" t="s">
        <v>12</v>
      </c>
      <c r="AS42" s="643">
        <v>0</v>
      </c>
      <c r="AT42" s="643"/>
      <c r="AU42" s="643"/>
      <c r="AV42" s="643"/>
      <c r="AW42" s="643">
        <v>1</v>
      </c>
      <c r="AX42" s="643"/>
      <c r="AY42" s="643"/>
      <c r="AZ42" s="643"/>
      <c r="BA42" s="671">
        <f>AW42*AS42</f>
        <v>0</v>
      </c>
      <c r="BB42" s="671"/>
      <c r="BC42" s="671"/>
      <c r="BD42" s="672"/>
    </row>
    <row r="43" spans="2:56" ht="29.25" customHeight="1">
      <c r="B43" s="1042"/>
      <c r="C43" s="573" t="s">
        <v>6</v>
      </c>
      <c r="D43" s="573"/>
      <c r="E43" s="573"/>
      <c r="F43" s="622" t="s">
        <v>1276</v>
      </c>
      <c r="G43" s="623"/>
      <c r="H43" s="623"/>
      <c r="I43" s="623"/>
      <c r="J43" s="623"/>
      <c r="K43" s="623"/>
      <c r="L43" s="623"/>
      <c r="M43" s="623"/>
      <c r="N43" s="623"/>
      <c r="O43" s="623"/>
      <c r="P43" s="623"/>
      <c r="Q43" s="623"/>
      <c r="R43" s="623"/>
      <c r="S43" s="623"/>
      <c r="T43" s="623"/>
      <c r="U43" s="623"/>
      <c r="V43" s="623"/>
      <c r="W43" s="623"/>
      <c r="X43" s="624"/>
      <c r="Y43" s="622" t="s">
        <v>1436</v>
      </c>
      <c r="Z43" s="623"/>
      <c r="AA43" s="623"/>
      <c r="AB43" s="623"/>
      <c r="AC43" s="623"/>
      <c r="AD43" s="623"/>
      <c r="AE43" s="623"/>
      <c r="AF43" s="623"/>
      <c r="AG43" s="623"/>
      <c r="AH43" s="623"/>
      <c r="AI43" s="623"/>
      <c r="AJ43" s="623"/>
      <c r="AK43" s="623"/>
      <c r="AL43" s="623"/>
      <c r="AM43" s="623"/>
      <c r="AN43" s="624"/>
      <c r="AO43" s="842" t="s">
        <v>13</v>
      </c>
      <c r="AP43" s="842" t="s">
        <v>12</v>
      </c>
      <c r="AQ43" s="842" t="s">
        <v>12</v>
      </c>
      <c r="AR43" s="842" t="s">
        <v>12</v>
      </c>
      <c r="AS43" s="643">
        <v>0</v>
      </c>
      <c r="AT43" s="643"/>
      <c r="AU43" s="643"/>
      <c r="AV43" s="643"/>
      <c r="AW43" s="643">
        <v>1</v>
      </c>
      <c r="AX43" s="643"/>
      <c r="AY43" s="643"/>
      <c r="AZ43" s="643"/>
      <c r="BA43" s="671">
        <f>AW43*AS43</f>
        <v>0</v>
      </c>
      <c r="BB43" s="671"/>
      <c r="BC43" s="671"/>
      <c r="BD43" s="672"/>
    </row>
    <row r="44" spans="2:56" ht="33" customHeight="1">
      <c r="B44" s="1042"/>
      <c r="C44" s="573" t="s">
        <v>1176</v>
      </c>
      <c r="D44" s="573"/>
      <c r="E44" s="573"/>
      <c r="F44" s="622" t="s">
        <v>1277</v>
      </c>
      <c r="G44" s="623"/>
      <c r="H44" s="623"/>
      <c r="I44" s="623"/>
      <c r="J44" s="623"/>
      <c r="K44" s="623"/>
      <c r="L44" s="623"/>
      <c r="M44" s="623"/>
      <c r="N44" s="623"/>
      <c r="O44" s="623"/>
      <c r="P44" s="623"/>
      <c r="Q44" s="623"/>
      <c r="R44" s="623"/>
      <c r="S44" s="623"/>
      <c r="T44" s="623"/>
      <c r="U44" s="623"/>
      <c r="V44" s="623"/>
      <c r="W44" s="623"/>
      <c r="X44" s="624"/>
      <c r="Y44" s="622" t="s">
        <v>1376</v>
      </c>
      <c r="Z44" s="623"/>
      <c r="AA44" s="623"/>
      <c r="AB44" s="623"/>
      <c r="AC44" s="623"/>
      <c r="AD44" s="623"/>
      <c r="AE44" s="623"/>
      <c r="AF44" s="623"/>
      <c r="AG44" s="623"/>
      <c r="AH44" s="623"/>
      <c r="AI44" s="623"/>
      <c r="AJ44" s="623"/>
      <c r="AK44" s="623"/>
      <c r="AL44" s="623"/>
      <c r="AM44" s="623"/>
      <c r="AN44" s="624"/>
      <c r="AO44" s="842" t="s">
        <v>13</v>
      </c>
      <c r="AP44" s="842" t="s">
        <v>12</v>
      </c>
      <c r="AQ44" s="842" t="s">
        <v>12</v>
      </c>
      <c r="AR44" s="842" t="s">
        <v>12</v>
      </c>
      <c r="AS44" s="643">
        <v>1</v>
      </c>
      <c r="AT44" s="643"/>
      <c r="AU44" s="643"/>
      <c r="AV44" s="643"/>
      <c r="AW44" s="643">
        <v>1</v>
      </c>
      <c r="AX44" s="643"/>
      <c r="AY44" s="643"/>
      <c r="AZ44" s="643"/>
      <c r="BA44" s="671">
        <f>AW44*AS44</f>
        <v>1</v>
      </c>
      <c r="BB44" s="671"/>
      <c r="BC44" s="671"/>
      <c r="BD44" s="672"/>
    </row>
    <row r="45" spans="2:56" ht="38.4" customHeight="1">
      <c r="B45" s="1042"/>
      <c r="C45" s="675" t="s">
        <v>1360</v>
      </c>
      <c r="D45" s="676"/>
      <c r="E45" s="676"/>
      <c r="F45" s="676"/>
      <c r="G45" s="676"/>
      <c r="H45" s="676"/>
      <c r="I45" s="676"/>
      <c r="J45" s="676"/>
      <c r="K45" s="676"/>
      <c r="L45" s="676"/>
      <c r="M45" s="676"/>
      <c r="N45" s="676"/>
      <c r="O45" s="676"/>
      <c r="P45" s="676"/>
      <c r="Q45" s="676"/>
      <c r="R45" s="676"/>
      <c r="S45" s="676"/>
      <c r="T45" s="676"/>
      <c r="U45" s="676"/>
      <c r="V45" s="676"/>
      <c r="W45" s="676"/>
      <c r="X45" s="677"/>
      <c r="Y45" s="843" t="s">
        <v>1542</v>
      </c>
      <c r="Z45" s="844"/>
      <c r="AA45" s="844"/>
      <c r="AB45" s="844"/>
      <c r="AC45" s="844"/>
      <c r="AD45" s="844"/>
      <c r="AE45" s="844"/>
      <c r="AF45" s="844"/>
      <c r="AG45" s="844"/>
      <c r="AH45" s="844"/>
      <c r="AI45" s="844"/>
      <c r="AJ45" s="844"/>
      <c r="AK45" s="844"/>
      <c r="AL45" s="844"/>
      <c r="AM45" s="844"/>
      <c r="AN45" s="845"/>
      <c r="AO45" s="818">
        <f>SUM(BA42:BD44)</f>
        <v>1</v>
      </c>
      <c r="AP45" s="818"/>
      <c r="AQ45" s="818"/>
      <c r="AR45" s="818"/>
      <c r="AS45" s="818"/>
      <c r="AT45" s="818"/>
      <c r="AU45" s="818"/>
      <c r="AV45" s="818"/>
      <c r="AW45" s="818"/>
      <c r="AX45" s="818"/>
      <c r="AY45" s="818"/>
      <c r="AZ45" s="818"/>
      <c r="BA45" s="818"/>
      <c r="BB45" s="818"/>
      <c r="BC45" s="818"/>
      <c r="BD45" s="819"/>
    </row>
    <row r="46" spans="2:56" ht="36" customHeight="1">
      <c r="B46" s="1042"/>
      <c r="C46" s="804" t="s">
        <v>1150</v>
      </c>
      <c r="D46" s="804"/>
      <c r="E46" s="804"/>
      <c r="F46" s="693" t="s">
        <v>1149</v>
      </c>
      <c r="G46" s="694"/>
      <c r="H46" s="694"/>
      <c r="I46" s="694"/>
      <c r="J46" s="694"/>
      <c r="K46" s="694"/>
      <c r="L46" s="694"/>
      <c r="M46" s="694"/>
      <c r="N46" s="694"/>
      <c r="O46" s="694"/>
      <c r="P46" s="694"/>
      <c r="Q46" s="694"/>
      <c r="R46" s="694"/>
      <c r="S46" s="694"/>
      <c r="T46" s="694"/>
      <c r="U46" s="694"/>
      <c r="V46" s="694"/>
      <c r="W46" s="694"/>
      <c r="X46" s="694"/>
      <c r="Y46" s="694"/>
      <c r="Z46" s="694"/>
      <c r="AA46" s="694"/>
      <c r="AB46" s="694"/>
      <c r="AC46" s="694"/>
      <c r="AD46" s="694"/>
      <c r="AE46" s="694"/>
      <c r="AF46" s="694"/>
      <c r="AG46" s="694"/>
      <c r="AH46" s="694"/>
      <c r="AI46" s="694"/>
      <c r="AJ46" s="694"/>
      <c r="AK46" s="694"/>
      <c r="AL46" s="694"/>
      <c r="AM46" s="694"/>
      <c r="AN46" s="695"/>
      <c r="AO46" s="693" t="s">
        <v>1392</v>
      </c>
      <c r="AP46" s="694"/>
      <c r="AQ46" s="694"/>
      <c r="AR46" s="694"/>
      <c r="AS46" s="694"/>
      <c r="AT46" s="694"/>
      <c r="AU46" s="694"/>
      <c r="AV46" s="694"/>
      <c r="AW46" s="694"/>
      <c r="AX46" s="694"/>
      <c r="AY46" s="694"/>
      <c r="AZ46" s="694"/>
      <c r="BA46" s="694"/>
      <c r="BB46" s="694"/>
      <c r="BC46" s="694"/>
      <c r="BD46" s="696"/>
    </row>
    <row r="47" spans="2:56" ht="24.75" customHeight="1">
      <c r="B47" s="1042"/>
      <c r="C47" s="573" t="s">
        <v>8</v>
      </c>
      <c r="D47" s="573"/>
      <c r="E47" s="573"/>
      <c r="F47" s="738" t="s">
        <v>1279</v>
      </c>
      <c r="G47" s="739"/>
      <c r="H47" s="739"/>
      <c r="I47" s="739"/>
      <c r="J47" s="739"/>
      <c r="K47" s="739"/>
      <c r="L47" s="739"/>
      <c r="M47" s="739"/>
      <c r="N47" s="739"/>
      <c r="O47" s="739"/>
      <c r="P47" s="739"/>
      <c r="Q47" s="739"/>
      <c r="R47" s="739"/>
      <c r="S47" s="739"/>
      <c r="T47" s="739"/>
      <c r="U47" s="739"/>
      <c r="V47" s="739"/>
      <c r="W47" s="740"/>
      <c r="X47" s="738" t="s">
        <v>1377</v>
      </c>
      <c r="Y47" s="739"/>
      <c r="Z47" s="739"/>
      <c r="AA47" s="739"/>
      <c r="AB47" s="739"/>
      <c r="AC47" s="739"/>
      <c r="AD47" s="739"/>
      <c r="AE47" s="739"/>
      <c r="AF47" s="739"/>
      <c r="AG47" s="739"/>
      <c r="AH47" s="739"/>
      <c r="AI47" s="739"/>
      <c r="AJ47" s="739"/>
      <c r="AK47" s="739"/>
      <c r="AL47" s="739"/>
      <c r="AM47" s="739"/>
      <c r="AN47" s="740"/>
      <c r="AO47" s="673" t="s">
        <v>21</v>
      </c>
      <c r="AP47" s="673" t="s">
        <v>12</v>
      </c>
      <c r="AQ47" s="673" t="s">
        <v>12</v>
      </c>
      <c r="AR47" s="673" t="s">
        <v>12</v>
      </c>
      <c r="AS47" s="790">
        <v>1</v>
      </c>
      <c r="AT47" s="790"/>
      <c r="AU47" s="790"/>
      <c r="AV47" s="790"/>
      <c r="AW47" s="836">
        <v>1</v>
      </c>
      <c r="AX47" s="836"/>
      <c r="AY47" s="836"/>
      <c r="AZ47" s="836"/>
      <c r="BA47" s="671">
        <f t="shared" ref="BA47:BA59" si="0">AW47*AS47</f>
        <v>1</v>
      </c>
      <c r="BB47" s="671"/>
      <c r="BC47" s="671"/>
      <c r="BD47" s="672"/>
    </row>
    <row r="48" spans="2:56" ht="24.75" customHeight="1">
      <c r="B48" s="1042"/>
      <c r="C48" s="573" t="s">
        <v>9</v>
      </c>
      <c r="D48" s="573"/>
      <c r="E48" s="573"/>
      <c r="F48" s="738" t="s">
        <v>1280</v>
      </c>
      <c r="G48" s="739"/>
      <c r="H48" s="739"/>
      <c r="I48" s="739"/>
      <c r="J48" s="739"/>
      <c r="K48" s="739"/>
      <c r="L48" s="739"/>
      <c r="M48" s="739"/>
      <c r="N48" s="739"/>
      <c r="O48" s="739"/>
      <c r="P48" s="739"/>
      <c r="Q48" s="739"/>
      <c r="R48" s="739"/>
      <c r="S48" s="739"/>
      <c r="T48" s="739"/>
      <c r="U48" s="739"/>
      <c r="V48" s="739"/>
      <c r="W48" s="739"/>
      <c r="X48" s="738" t="s">
        <v>1378</v>
      </c>
      <c r="Y48" s="739"/>
      <c r="Z48" s="739"/>
      <c r="AA48" s="739"/>
      <c r="AB48" s="739"/>
      <c r="AC48" s="739"/>
      <c r="AD48" s="739"/>
      <c r="AE48" s="739"/>
      <c r="AF48" s="739"/>
      <c r="AG48" s="739"/>
      <c r="AH48" s="739"/>
      <c r="AI48" s="739"/>
      <c r="AJ48" s="739"/>
      <c r="AK48" s="739"/>
      <c r="AL48" s="739"/>
      <c r="AM48" s="739"/>
      <c r="AN48" s="740"/>
      <c r="AO48" s="673" t="s">
        <v>21</v>
      </c>
      <c r="AP48" s="673" t="s">
        <v>12</v>
      </c>
      <c r="AQ48" s="673" t="s">
        <v>12</v>
      </c>
      <c r="AR48" s="673" t="s">
        <v>12</v>
      </c>
      <c r="AS48" s="790">
        <v>1</v>
      </c>
      <c r="AT48" s="790"/>
      <c r="AU48" s="790"/>
      <c r="AV48" s="790"/>
      <c r="AW48" s="836">
        <v>1</v>
      </c>
      <c r="AX48" s="836"/>
      <c r="AY48" s="836"/>
      <c r="AZ48" s="836"/>
      <c r="BA48" s="837">
        <f t="shared" si="0"/>
        <v>1</v>
      </c>
      <c r="BB48" s="837"/>
      <c r="BC48" s="837"/>
      <c r="BD48" s="838"/>
    </row>
    <row r="49" spans="2:56" ht="24.75" customHeight="1">
      <c r="B49" s="1042"/>
      <c r="C49" s="573" t="s">
        <v>1011</v>
      </c>
      <c r="D49" s="573"/>
      <c r="E49" s="573"/>
      <c r="F49" s="738" t="s">
        <v>1278</v>
      </c>
      <c r="G49" s="739"/>
      <c r="H49" s="739"/>
      <c r="I49" s="739"/>
      <c r="J49" s="739"/>
      <c r="K49" s="739"/>
      <c r="L49" s="739"/>
      <c r="M49" s="739"/>
      <c r="N49" s="739"/>
      <c r="O49" s="739"/>
      <c r="P49" s="739"/>
      <c r="Q49" s="739"/>
      <c r="R49" s="739"/>
      <c r="S49" s="739"/>
      <c r="T49" s="739"/>
      <c r="U49" s="739"/>
      <c r="V49" s="739"/>
      <c r="W49" s="739"/>
      <c r="X49" s="738" t="s">
        <v>1379</v>
      </c>
      <c r="Y49" s="739"/>
      <c r="Z49" s="739"/>
      <c r="AA49" s="739"/>
      <c r="AB49" s="739"/>
      <c r="AC49" s="739"/>
      <c r="AD49" s="739"/>
      <c r="AE49" s="739"/>
      <c r="AF49" s="739"/>
      <c r="AG49" s="739"/>
      <c r="AH49" s="739"/>
      <c r="AI49" s="739"/>
      <c r="AJ49" s="739"/>
      <c r="AK49" s="739"/>
      <c r="AL49" s="739"/>
      <c r="AM49" s="739"/>
      <c r="AN49" s="740"/>
      <c r="AO49" s="673" t="s">
        <v>21</v>
      </c>
      <c r="AP49" s="673" t="s">
        <v>12</v>
      </c>
      <c r="AQ49" s="673" t="s">
        <v>12</v>
      </c>
      <c r="AR49" s="673" t="s">
        <v>12</v>
      </c>
      <c r="AS49" s="790"/>
      <c r="AT49" s="790"/>
      <c r="AU49" s="790"/>
      <c r="AV49" s="790"/>
      <c r="AW49" s="836">
        <v>1</v>
      </c>
      <c r="AX49" s="836"/>
      <c r="AY49" s="836"/>
      <c r="AZ49" s="836"/>
      <c r="BA49" s="837">
        <f t="shared" si="0"/>
        <v>0</v>
      </c>
      <c r="BB49" s="837"/>
      <c r="BC49" s="837"/>
      <c r="BD49" s="838"/>
    </row>
    <row r="50" spans="2:56" ht="23.25" customHeight="1">
      <c r="B50" s="1042"/>
      <c r="C50" s="573" t="s">
        <v>1013</v>
      </c>
      <c r="D50" s="573"/>
      <c r="E50" s="573"/>
      <c r="F50" s="738" t="s">
        <v>1281</v>
      </c>
      <c r="G50" s="739"/>
      <c r="H50" s="739"/>
      <c r="I50" s="739"/>
      <c r="J50" s="739"/>
      <c r="K50" s="739"/>
      <c r="L50" s="739"/>
      <c r="M50" s="739"/>
      <c r="N50" s="739"/>
      <c r="O50" s="739"/>
      <c r="P50" s="739"/>
      <c r="Q50" s="739"/>
      <c r="R50" s="739"/>
      <c r="S50" s="739"/>
      <c r="T50" s="739"/>
      <c r="U50" s="739"/>
      <c r="V50" s="739"/>
      <c r="W50" s="739"/>
      <c r="X50" s="738" t="s">
        <v>1380</v>
      </c>
      <c r="Y50" s="739"/>
      <c r="Z50" s="739"/>
      <c r="AA50" s="739"/>
      <c r="AB50" s="739"/>
      <c r="AC50" s="739"/>
      <c r="AD50" s="739"/>
      <c r="AE50" s="739"/>
      <c r="AF50" s="739"/>
      <c r="AG50" s="739"/>
      <c r="AH50" s="739"/>
      <c r="AI50" s="739"/>
      <c r="AJ50" s="739"/>
      <c r="AK50" s="739"/>
      <c r="AL50" s="739"/>
      <c r="AM50" s="739"/>
      <c r="AN50" s="740"/>
      <c r="AO50" s="673" t="s">
        <v>21</v>
      </c>
      <c r="AP50" s="673" t="s">
        <v>12</v>
      </c>
      <c r="AQ50" s="673" t="s">
        <v>12</v>
      </c>
      <c r="AR50" s="673" t="s">
        <v>12</v>
      </c>
      <c r="AS50" s="790">
        <v>1</v>
      </c>
      <c r="AT50" s="790"/>
      <c r="AU50" s="790"/>
      <c r="AV50" s="790"/>
      <c r="AW50" s="836">
        <v>1</v>
      </c>
      <c r="AX50" s="836"/>
      <c r="AY50" s="836"/>
      <c r="AZ50" s="836"/>
      <c r="BA50" s="837">
        <f t="shared" si="0"/>
        <v>1</v>
      </c>
      <c r="BB50" s="837"/>
      <c r="BC50" s="837"/>
      <c r="BD50" s="838"/>
    </row>
    <row r="51" spans="2:56" ht="26.25" customHeight="1">
      <c r="B51" s="1042"/>
      <c r="C51" s="573" t="s">
        <v>1015</v>
      </c>
      <c r="D51" s="573"/>
      <c r="E51" s="573"/>
      <c r="F51" s="738" t="s">
        <v>1282</v>
      </c>
      <c r="G51" s="739"/>
      <c r="H51" s="739"/>
      <c r="I51" s="739"/>
      <c r="J51" s="739"/>
      <c r="K51" s="739"/>
      <c r="L51" s="739"/>
      <c r="M51" s="739"/>
      <c r="N51" s="739"/>
      <c r="O51" s="739"/>
      <c r="P51" s="739"/>
      <c r="Q51" s="739"/>
      <c r="R51" s="739"/>
      <c r="S51" s="739"/>
      <c r="T51" s="739"/>
      <c r="U51" s="739"/>
      <c r="V51" s="739"/>
      <c r="W51" s="739"/>
      <c r="X51" s="738" t="s">
        <v>1381</v>
      </c>
      <c r="Y51" s="739"/>
      <c r="Z51" s="739"/>
      <c r="AA51" s="739"/>
      <c r="AB51" s="739"/>
      <c r="AC51" s="739"/>
      <c r="AD51" s="739"/>
      <c r="AE51" s="739"/>
      <c r="AF51" s="739"/>
      <c r="AG51" s="739"/>
      <c r="AH51" s="739"/>
      <c r="AI51" s="739"/>
      <c r="AJ51" s="739"/>
      <c r="AK51" s="739"/>
      <c r="AL51" s="739"/>
      <c r="AM51" s="739"/>
      <c r="AN51" s="740"/>
      <c r="AO51" s="673" t="s">
        <v>21</v>
      </c>
      <c r="AP51" s="673" t="s">
        <v>12</v>
      </c>
      <c r="AQ51" s="673" t="s">
        <v>12</v>
      </c>
      <c r="AR51" s="673" t="s">
        <v>12</v>
      </c>
      <c r="AS51" s="790">
        <v>1</v>
      </c>
      <c r="AT51" s="790"/>
      <c r="AU51" s="790"/>
      <c r="AV51" s="790"/>
      <c r="AW51" s="836">
        <v>1</v>
      </c>
      <c r="AX51" s="836"/>
      <c r="AY51" s="836"/>
      <c r="AZ51" s="836"/>
      <c r="BA51" s="837">
        <f t="shared" si="0"/>
        <v>1</v>
      </c>
      <c r="BB51" s="837"/>
      <c r="BC51" s="837"/>
      <c r="BD51" s="838"/>
    </row>
    <row r="52" spans="2:56" ht="24.75" customHeight="1">
      <c r="B52" s="1042"/>
      <c r="C52" s="573" t="s">
        <v>1017</v>
      </c>
      <c r="D52" s="573"/>
      <c r="E52" s="573"/>
      <c r="F52" s="738" t="s">
        <v>1283</v>
      </c>
      <c r="G52" s="739"/>
      <c r="H52" s="739"/>
      <c r="I52" s="739"/>
      <c r="J52" s="739"/>
      <c r="K52" s="739"/>
      <c r="L52" s="739"/>
      <c r="M52" s="739"/>
      <c r="N52" s="739"/>
      <c r="O52" s="739"/>
      <c r="P52" s="739"/>
      <c r="Q52" s="739"/>
      <c r="R52" s="739"/>
      <c r="S52" s="739"/>
      <c r="T52" s="739"/>
      <c r="U52" s="739"/>
      <c r="V52" s="739"/>
      <c r="W52" s="739"/>
      <c r="X52" s="738" t="s">
        <v>1382</v>
      </c>
      <c r="Y52" s="739"/>
      <c r="Z52" s="739"/>
      <c r="AA52" s="739"/>
      <c r="AB52" s="739"/>
      <c r="AC52" s="739"/>
      <c r="AD52" s="739"/>
      <c r="AE52" s="739"/>
      <c r="AF52" s="739"/>
      <c r="AG52" s="739"/>
      <c r="AH52" s="739"/>
      <c r="AI52" s="739"/>
      <c r="AJ52" s="739"/>
      <c r="AK52" s="739"/>
      <c r="AL52" s="739"/>
      <c r="AM52" s="739"/>
      <c r="AN52" s="740"/>
      <c r="AO52" s="673" t="s">
        <v>12</v>
      </c>
      <c r="AP52" s="673"/>
      <c r="AQ52" s="673"/>
      <c r="AR52" s="673"/>
      <c r="AS52" s="790">
        <v>1</v>
      </c>
      <c r="AT52" s="790"/>
      <c r="AU52" s="790"/>
      <c r="AV52" s="790"/>
      <c r="AW52" s="836">
        <v>1</v>
      </c>
      <c r="AX52" s="836"/>
      <c r="AY52" s="836"/>
      <c r="AZ52" s="836"/>
      <c r="BA52" s="837">
        <f t="shared" si="0"/>
        <v>1</v>
      </c>
      <c r="BB52" s="837"/>
      <c r="BC52" s="837"/>
      <c r="BD52" s="838"/>
    </row>
    <row r="53" spans="2:56" ht="24.75" customHeight="1">
      <c r="B53" s="1042"/>
      <c r="C53" s="573" t="s">
        <v>1019</v>
      </c>
      <c r="D53" s="573"/>
      <c r="E53" s="573"/>
      <c r="F53" s="738" t="s">
        <v>1284</v>
      </c>
      <c r="G53" s="739"/>
      <c r="H53" s="739"/>
      <c r="I53" s="739"/>
      <c r="J53" s="739"/>
      <c r="K53" s="739"/>
      <c r="L53" s="739"/>
      <c r="M53" s="739"/>
      <c r="N53" s="739"/>
      <c r="O53" s="739"/>
      <c r="P53" s="739"/>
      <c r="Q53" s="739"/>
      <c r="R53" s="739"/>
      <c r="S53" s="739"/>
      <c r="T53" s="739"/>
      <c r="U53" s="739"/>
      <c r="V53" s="739"/>
      <c r="W53" s="739"/>
      <c r="X53" s="738" t="s">
        <v>1383</v>
      </c>
      <c r="Y53" s="739"/>
      <c r="Z53" s="739"/>
      <c r="AA53" s="739"/>
      <c r="AB53" s="739"/>
      <c r="AC53" s="739"/>
      <c r="AD53" s="739"/>
      <c r="AE53" s="739"/>
      <c r="AF53" s="739"/>
      <c r="AG53" s="739"/>
      <c r="AH53" s="739"/>
      <c r="AI53" s="739"/>
      <c r="AJ53" s="739"/>
      <c r="AK53" s="739"/>
      <c r="AL53" s="739"/>
      <c r="AM53" s="739"/>
      <c r="AN53" s="740"/>
      <c r="AO53" s="673" t="s">
        <v>21</v>
      </c>
      <c r="AP53" s="673"/>
      <c r="AQ53" s="673"/>
      <c r="AR53" s="673"/>
      <c r="AS53" s="790">
        <v>1</v>
      </c>
      <c r="AT53" s="790"/>
      <c r="AU53" s="790"/>
      <c r="AV53" s="790"/>
      <c r="AW53" s="836">
        <v>1</v>
      </c>
      <c r="AX53" s="836"/>
      <c r="AY53" s="836"/>
      <c r="AZ53" s="836"/>
      <c r="BA53" s="837">
        <f t="shared" si="0"/>
        <v>1</v>
      </c>
      <c r="BB53" s="837"/>
      <c r="BC53" s="837"/>
      <c r="BD53" s="838"/>
    </row>
    <row r="54" spans="2:56" ht="30" customHeight="1">
      <c r="B54" s="1042"/>
      <c r="C54" s="573" t="s">
        <v>1021</v>
      </c>
      <c r="D54" s="573"/>
      <c r="E54" s="573"/>
      <c r="F54" s="738" t="s">
        <v>1285</v>
      </c>
      <c r="G54" s="739"/>
      <c r="H54" s="739"/>
      <c r="I54" s="739"/>
      <c r="J54" s="739"/>
      <c r="K54" s="739"/>
      <c r="L54" s="739"/>
      <c r="M54" s="739"/>
      <c r="N54" s="739"/>
      <c r="O54" s="739"/>
      <c r="P54" s="739"/>
      <c r="Q54" s="739"/>
      <c r="R54" s="739"/>
      <c r="S54" s="739"/>
      <c r="T54" s="739"/>
      <c r="U54" s="739"/>
      <c r="V54" s="739"/>
      <c r="W54" s="739"/>
      <c r="X54" s="738" t="s">
        <v>1384</v>
      </c>
      <c r="Y54" s="739"/>
      <c r="Z54" s="739"/>
      <c r="AA54" s="739"/>
      <c r="AB54" s="739"/>
      <c r="AC54" s="739"/>
      <c r="AD54" s="739"/>
      <c r="AE54" s="739"/>
      <c r="AF54" s="739"/>
      <c r="AG54" s="739"/>
      <c r="AH54" s="739"/>
      <c r="AI54" s="739"/>
      <c r="AJ54" s="739"/>
      <c r="AK54" s="739"/>
      <c r="AL54" s="739"/>
      <c r="AM54" s="739"/>
      <c r="AN54" s="740"/>
      <c r="AO54" s="673" t="s">
        <v>13</v>
      </c>
      <c r="AP54" s="673"/>
      <c r="AQ54" s="673"/>
      <c r="AR54" s="673"/>
      <c r="AS54" s="790">
        <v>1</v>
      </c>
      <c r="AT54" s="790"/>
      <c r="AU54" s="790"/>
      <c r="AV54" s="790"/>
      <c r="AW54" s="836">
        <v>1</v>
      </c>
      <c r="AX54" s="836"/>
      <c r="AY54" s="836"/>
      <c r="AZ54" s="836"/>
      <c r="BA54" s="837">
        <f t="shared" si="0"/>
        <v>1</v>
      </c>
      <c r="BB54" s="837"/>
      <c r="BC54" s="837"/>
      <c r="BD54" s="838"/>
    </row>
    <row r="55" spans="2:56" ht="24.75" customHeight="1">
      <c r="B55" s="1042"/>
      <c r="C55" s="573" t="s">
        <v>1023</v>
      </c>
      <c r="D55" s="573"/>
      <c r="E55" s="573"/>
      <c r="F55" s="738" t="s">
        <v>1286</v>
      </c>
      <c r="G55" s="739"/>
      <c r="H55" s="739"/>
      <c r="I55" s="739"/>
      <c r="J55" s="739"/>
      <c r="K55" s="739"/>
      <c r="L55" s="739"/>
      <c r="M55" s="739"/>
      <c r="N55" s="739"/>
      <c r="O55" s="739"/>
      <c r="P55" s="739"/>
      <c r="Q55" s="739"/>
      <c r="R55" s="739"/>
      <c r="S55" s="739"/>
      <c r="T55" s="739"/>
      <c r="U55" s="739"/>
      <c r="V55" s="739"/>
      <c r="W55" s="739"/>
      <c r="X55" s="738" t="s">
        <v>1385</v>
      </c>
      <c r="Y55" s="739"/>
      <c r="Z55" s="739"/>
      <c r="AA55" s="739"/>
      <c r="AB55" s="739"/>
      <c r="AC55" s="739"/>
      <c r="AD55" s="739"/>
      <c r="AE55" s="739"/>
      <c r="AF55" s="739"/>
      <c r="AG55" s="739"/>
      <c r="AH55" s="739"/>
      <c r="AI55" s="739"/>
      <c r="AJ55" s="739"/>
      <c r="AK55" s="739"/>
      <c r="AL55" s="739"/>
      <c r="AM55" s="739"/>
      <c r="AN55" s="740"/>
      <c r="AO55" s="673" t="s">
        <v>13</v>
      </c>
      <c r="AP55" s="673"/>
      <c r="AQ55" s="673"/>
      <c r="AR55" s="673"/>
      <c r="AS55" s="790">
        <v>1</v>
      </c>
      <c r="AT55" s="790"/>
      <c r="AU55" s="790"/>
      <c r="AV55" s="790"/>
      <c r="AW55" s="836">
        <v>1</v>
      </c>
      <c r="AX55" s="836"/>
      <c r="AY55" s="836"/>
      <c r="AZ55" s="836"/>
      <c r="BA55" s="837">
        <f t="shared" si="0"/>
        <v>1</v>
      </c>
      <c r="BB55" s="837"/>
      <c r="BC55" s="837"/>
      <c r="BD55" s="838"/>
    </row>
    <row r="56" spans="2:56" ht="24.75" customHeight="1">
      <c r="B56" s="1042"/>
      <c r="C56" s="573" t="s">
        <v>1181</v>
      </c>
      <c r="D56" s="573"/>
      <c r="E56" s="573"/>
      <c r="F56" s="738" t="s">
        <v>1287</v>
      </c>
      <c r="G56" s="739"/>
      <c r="H56" s="739"/>
      <c r="I56" s="739"/>
      <c r="J56" s="739"/>
      <c r="K56" s="739"/>
      <c r="L56" s="739"/>
      <c r="M56" s="739"/>
      <c r="N56" s="739"/>
      <c r="O56" s="739"/>
      <c r="P56" s="739"/>
      <c r="Q56" s="739"/>
      <c r="R56" s="739"/>
      <c r="S56" s="739"/>
      <c r="T56" s="739"/>
      <c r="U56" s="739"/>
      <c r="V56" s="739"/>
      <c r="W56" s="739"/>
      <c r="X56" s="738" t="s">
        <v>1386</v>
      </c>
      <c r="Y56" s="739"/>
      <c r="Z56" s="739"/>
      <c r="AA56" s="739"/>
      <c r="AB56" s="739"/>
      <c r="AC56" s="739"/>
      <c r="AD56" s="739"/>
      <c r="AE56" s="739"/>
      <c r="AF56" s="739"/>
      <c r="AG56" s="739"/>
      <c r="AH56" s="739"/>
      <c r="AI56" s="739"/>
      <c r="AJ56" s="739"/>
      <c r="AK56" s="739"/>
      <c r="AL56" s="739"/>
      <c r="AM56" s="739"/>
      <c r="AN56" s="740"/>
      <c r="AO56" s="673" t="s">
        <v>21</v>
      </c>
      <c r="AP56" s="673"/>
      <c r="AQ56" s="673"/>
      <c r="AR56" s="673"/>
      <c r="AS56" s="790">
        <v>1</v>
      </c>
      <c r="AT56" s="790"/>
      <c r="AU56" s="790"/>
      <c r="AV56" s="790"/>
      <c r="AW56" s="836">
        <v>1</v>
      </c>
      <c r="AX56" s="836"/>
      <c r="AY56" s="836"/>
      <c r="AZ56" s="836"/>
      <c r="BA56" s="837">
        <f t="shared" si="0"/>
        <v>1</v>
      </c>
      <c r="BB56" s="837"/>
      <c r="BC56" s="837"/>
      <c r="BD56" s="838"/>
    </row>
    <row r="57" spans="2:56" ht="22.5" customHeight="1">
      <c r="B57" s="1042"/>
      <c r="C57" s="573" t="s">
        <v>1182</v>
      </c>
      <c r="D57" s="573"/>
      <c r="E57" s="573"/>
      <c r="F57" s="738" t="s">
        <v>1288</v>
      </c>
      <c r="G57" s="739"/>
      <c r="H57" s="739"/>
      <c r="I57" s="739"/>
      <c r="J57" s="739"/>
      <c r="K57" s="739"/>
      <c r="L57" s="739"/>
      <c r="M57" s="739"/>
      <c r="N57" s="739"/>
      <c r="O57" s="739"/>
      <c r="P57" s="739"/>
      <c r="Q57" s="739"/>
      <c r="R57" s="739"/>
      <c r="S57" s="739"/>
      <c r="T57" s="739"/>
      <c r="U57" s="739"/>
      <c r="V57" s="739"/>
      <c r="W57" s="739"/>
      <c r="X57" s="738" t="s">
        <v>1387</v>
      </c>
      <c r="Y57" s="739"/>
      <c r="Z57" s="739"/>
      <c r="AA57" s="739"/>
      <c r="AB57" s="739"/>
      <c r="AC57" s="739"/>
      <c r="AD57" s="739"/>
      <c r="AE57" s="739"/>
      <c r="AF57" s="739"/>
      <c r="AG57" s="739"/>
      <c r="AH57" s="739"/>
      <c r="AI57" s="739"/>
      <c r="AJ57" s="739"/>
      <c r="AK57" s="739"/>
      <c r="AL57" s="739"/>
      <c r="AM57" s="739"/>
      <c r="AN57" s="740"/>
      <c r="AO57" s="673" t="s">
        <v>21</v>
      </c>
      <c r="AP57" s="673"/>
      <c r="AQ57" s="673"/>
      <c r="AR57" s="673"/>
      <c r="AS57" s="790">
        <v>1</v>
      </c>
      <c r="AT57" s="790"/>
      <c r="AU57" s="790"/>
      <c r="AV57" s="790"/>
      <c r="AW57" s="836">
        <v>1</v>
      </c>
      <c r="AX57" s="836"/>
      <c r="AY57" s="836"/>
      <c r="AZ57" s="836"/>
      <c r="BA57" s="837">
        <f t="shared" si="0"/>
        <v>1</v>
      </c>
      <c r="BB57" s="837"/>
      <c r="BC57" s="837"/>
      <c r="BD57" s="838"/>
    </row>
    <row r="58" spans="2:56" ht="26.25" customHeight="1">
      <c r="B58" s="1042"/>
      <c r="C58" s="573" t="s">
        <v>1183</v>
      </c>
      <c r="D58" s="573"/>
      <c r="E58" s="573"/>
      <c r="F58" s="738" t="s">
        <v>1641</v>
      </c>
      <c r="G58" s="739"/>
      <c r="H58" s="739"/>
      <c r="I58" s="739"/>
      <c r="J58" s="739"/>
      <c r="K58" s="739"/>
      <c r="L58" s="739"/>
      <c r="M58" s="739"/>
      <c r="N58" s="739"/>
      <c r="O58" s="739"/>
      <c r="P58" s="739"/>
      <c r="Q58" s="739"/>
      <c r="R58" s="739"/>
      <c r="S58" s="739"/>
      <c r="T58" s="739"/>
      <c r="U58" s="739"/>
      <c r="V58" s="739"/>
      <c r="W58" s="739"/>
      <c r="X58" s="738" t="s">
        <v>1437</v>
      </c>
      <c r="Y58" s="739"/>
      <c r="Z58" s="739"/>
      <c r="AA58" s="739"/>
      <c r="AB58" s="739"/>
      <c r="AC58" s="739"/>
      <c r="AD58" s="739"/>
      <c r="AE58" s="739"/>
      <c r="AF58" s="739"/>
      <c r="AG58" s="739"/>
      <c r="AH58" s="739"/>
      <c r="AI58" s="739"/>
      <c r="AJ58" s="739"/>
      <c r="AK58" s="739"/>
      <c r="AL58" s="739"/>
      <c r="AM58" s="739"/>
      <c r="AN58" s="740"/>
      <c r="AO58" s="673" t="s">
        <v>13</v>
      </c>
      <c r="AP58" s="673"/>
      <c r="AQ58" s="673"/>
      <c r="AR58" s="673"/>
      <c r="AS58" s="790">
        <v>1</v>
      </c>
      <c r="AT58" s="790"/>
      <c r="AU58" s="790"/>
      <c r="AV58" s="790"/>
      <c r="AW58" s="836">
        <v>1</v>
      </c>
      <c r="AX58" s="836"/>
      <c r="AY58" s="836"/>
      <c r="AZ58" s="836"/>
      <c r="BA58" s="837">
        <f t="shared" si="0"/>
        <v>1</v>
      </c>
      <c r="BB58" s="837"/>
      <c r="BC58" s="837"/>
      <c r="BD58" s="838"/>
    </row>
    <row r="59" spans="2:56" ht="30" customHeight="1">
      <c r="B59" s="1042"/>
      <c r="C59" s="573" t="s">
        <v>1184</v>
      </c>
      <c r="D59" s="573"/>
      <c r="E59" s="573"/>
      <c r="F59" s="738" t="s">
        <v>1292</v>
      </c>
      <c r="G59" s="739"/>
      <c r="H59" s="739"/>
      <c r="I59" s="739"/>
      <c r="J59" s="739"/>
      <c r="K59" s="739"/>
      <c r="L59" s="739"/>
      <c r="M59" s="739"/>
      <c r="N59" s="739"/>
      <c r="O59" s="739"/>
      <c r="P59" s="739"/>
      <c r="Q59" s="739"/>
      <c r="R59" s="739"/>
      <c r="S59" s="739"/>
      <c r="T59" s="739"/>
      <c r="U59" s="739"/>
      <c r="V59" s="739"/>
      <c r="W59" s="740"/>
      <c r="X59" s="738" t="s">
        <v>1388</v>
      </c>
      <c r="Y59" s="739"/>
      <c r="Z59" s="739"/>
      <c r="AA59" s="739"/>
      <c r="AB59" s="739"/>
      <c r="AC59" s="739"/>
      <c r="AD59" s="739"/>
      <c r="AE59" s="739"/>
      <c r="AF59" s="739"/>
      <c r="AG59" s="739"/>
      <c r="AH59" s="739"/>
      <c r="AI59" s="739"/>
      <c r="AJ59" s="739"/>
      <c r="AK59" s="739"/>
      <c r="AL59" s="739"/>
      <c r="AM59" s="739"/>
      <c r="AN59" s="740"/>
      <c r="AO59" s="673" t="s">
        <v>13</v>
      </c>
      <c r="AP59" s="673"/>
      <c r="AQ59" s="673"/>
      <c r="AR59" s="673"/>
      <c r="AS59" s="790">
        <v>1</v>
      </c>
      <c r="AT59" s="790"/>
      <c r="AU59" s="790"/>
      <c r="AV59" s="790"/>
      <c r="AW59" s="836">
        <v>1</v>
      </c>
      <c r="AX59" s="836"/>
      <c r="AY59" s="836"/>
      <c r="AZ59" s="836"/>
      <c r="BA59" s="837">
        <f t="shared" si="0"/>
        <v>1</v>
      </c>
      <c r="BB59" s="837"/>
      <c r="BC59" s="837"/>
      <c r="BD59" s="838"/>
    </row>
    <row r="60" spans="2:56" ht="38.25" customHeight="1">
      <c r="B60" s="1042"/>
      <c r="C60" s="573" t="s">
        <v>1185</v>
      </c>
      <c r="D60" s="573"/>
      <c r="E60" s="573"/>
      <c r="F60" s="738" t="s">
        <v>1291</v>
      </c>
      <c r="G60" s="739"/>
      <c r="H60" s="739"/>
      <c r="I60" s="739"/>
      <c r="J60" s="739"/>
      <c r="K60" s="739"/>
      <c r="L60" s="739"/>
      <c r="M60" s="739"/>
      <c r="N60" s="739"/>
      <c r="O60" s="739"/>
      <c r="P60" s="739"/>
      <c r="Q60" s="739"/>
      <c r="R60" s="739"/>
      <c r="S60" s="739"/>
      <c r="T60" s="739"/>
      <c r="U60" s="739"/>
      <c r="V60" s="739"/>
      <c r="W60" s="740"/>
      <c r="X60" s="738" t="s">
        <v>1389</v>
      </c>
      <c r="Y60" s="739"/>
      <c r="Z60" s="739"/>
      <c r="AA60" s="739"/>
      <c r="AB60" s="739"/>
      <c r="AC60" s="739"/>
      <c r="AD60" s="739"/>
      <c r="AE60" s="739"/>
      <c r="AF60" s="739"/>
      <c r="AG60" s="739"/>
      <c r="AH60" s="739"/>
      <c r="AI60" s="739"/>
      <c r="AJ60" s="739"/>
      <c r="AK60" s="739"/>
      <c r="AL60" s="739"/>
      <c r="AM60" s="739"/>
      <c r="AN60" s="740"/>
      <c r="AO60" s="673" t="s">
        <v>13</v>
      </c>
      <c r="AP60" s="673"/>
      <c r="AQ60" s="673"/>
      <c r="AR60" s="673"/>
      <c r="AS60" s="790">
        <v>1</v>
      </c>
      <c r="AT60" s="790"/>
      <c r="AU60" s="790"/>
      <c r="AV60" s="790"/>
      <c r="AW60" s="836">
        <v>1</v>
      </c>
      <c r="AX60" s="836"/>
      <c r="AY60" s="836"/>
      <c r="AZ60" s="836"/>
      <c r="BA60" s="837">
        <f t="shared" ref="BA60:BA62" si="1">AW60*AS60</f>
        <v>1</v>
      </c>
      <c r="BB60" s="837"/>
      <c r="BC60" s="837"/>
      <c r="BD60" s="838"/>
    </row>
    <row r="61" spans="2:56" ht="24.75" customHeight="1">
      <c r="B61" s="1042"/>
      <c r="C61" s="573" t="s">
        <v>1186</v>
      </c>
      <c r="D61" s="573"/>
      <c r="E61" s="573"/>
      <c r="F61" s="779" t="s">
        <v>1357</v>
      </c>
      <c r="G61" s="780"/>
      <c r="H61" s="780"/>
      <c r="I61" s="780"/>
      <c r="J61" s="780"/>
      <c r="K61" s="780"/>
      <c r="L61" s="780"/>
      <c r="M61" s="780"/>
      <c r="N61" s="780"/>
      <c r="O61" s="780"/>
      <c r="P61" s="780"/>
      <c r="Q61" s="780"/>
      <c r="R61" s="780"/>
      <c r="S61" s="780"/>
      <c r="T61" s="780"/>
      <c r="U61" s="780"/>
      <c r="V61" s="780"/>
      <c r="W61" s="781"/>
      <c r="X61" s="779" t="s">
        <v>1390</v>
      </c>
      <c r="Y61" s="780"/>
      <c r="Z61" s="780"/>
      <c r="AA61" s="780"/>
      <c r="AB61" s="780"/>
      <c r="AC61" s="780"/>
      <c r="AD61" s="780"/>
      <c r="AE61" s="780"/>
      <c r="AF61" s="780"/>
      <c r="AG61" s="780"/>
      <c r="AH61" s="780"/>
      <c r="AI61" s="780"/>
      <c r="AJ61" s="780"/>
      <c r="AK61" s="780"/>
      <c r="AL61" s="780"/>
      <c r="AM61" s="780"/>
      <c r="AN61" s="781"/>
      <c r="AO61" s="1011" t="s">
        <v>13</v>
      </c>
      <c r="AP61" s="1011" t="s">
        <v>12</v>
      </c>
      <c r="AQ61" s="1011" t="s">
        <v>12</v>
      </c>
      <c r="AR61" s="1011" t="s">
        <v>12</v>
      </c>
      <c r="AS61" s="790">
        <v>1</v>
      </c>
      <c r="AT61" s="790"/>
      <c r="AU61" s="790"/>
      <c r="AV61" s="790"/>
      <c r="AW61" s="836">
        <v>1</v>
      </c>
      <c r="AX61" s="836"/>
      <c r="AY61" s="836"/>
      <c r="AZ61" s="836"/>
      <c r="BA61" s="1009">
        <f t="shared" si="1"/>
        <v>1</v>
      </c>
      <c r="BB61" s="1009"/>
      <c r="BC61" s="1009"/>
      <c r="BD61" s="1010"/>
    </row>
    <row r="62" spans="2:56" ht="24.75" customHeight="1">
      <c r="B62" s="1042"/>
      <c r="C62" s="573" t="s">
        <v>1187</v>
      </c>
      <c r="D62" s="573"/>
      <c r="E62" s="573"/>
      <c r="F62" s="622" t="s">
        <v>1290</v>
      </c>
      <c r="G62" s="623"/>
      <c r="H62" s="623"/>
      <c r="I62" s="623"/>
      <c r="J62" s="623"/>
      <c r="K62" s="623"/>
      <c r="L62" s="623"/>
      <c r="M62" s="623"/>
      <c r="N62" s="623"/>
      <c r="O62" s="623"/>
      <c r="P62" s="623"/>
      <c r="Q62" s="623"/>
      <c r="R62" s="623"/>
      <c r="S62" s="623"/>
      <c r="T62" s="623"/>
      <c r="U62" s="623"/>
      <c r="V62" s="623"/>
      <c r="W62" s="624"/>
      <c r="X62" s="622" t="s">
        <v>1391</v>
      </c>
      <c r="Y62" s="623"/>
      <c r="Z62" s="623"/>
      <c r="AA62" s="623"/>
      <c r="AB62" s="623"/>
      <c r="AC62" s="623"/>
      <c r="AD62" s="623"/>
      <c r="AE62" s="623"/>
      <c r="AF62" s="623"/>
      <c r="AG62" s="623"/>
      <c r="AH62" s="623"/>
      <c r="AI62" s="623"/>
      <c r="AJ62" s="623"/>
      <c r="AK62" s="623"/>
      <c r="AL62" s="623"/>
      <c r="AM62" s="623"/>
      <c r="AN62" s="624"/>
      <c r="AO62" s="673" t="s">
        <v>161</v>
      </c>
      <c r="AP62" s="673" t="s">
        <v>12</v>
      </c>
      <c r="AQ62" s="673" t="s">
        <v>12</v>
      </c>
      <c r="AR62" s="673" t="s">
        <v>12</v>
      </c>
      <c r="AS62" s="643">
        <v>1</v>
      </c>
      <c r="AT62" s="643"/>
      <c r="AU62" s="643"/>
      <c r="AV62" s="643"/>
      <c r="AW62" s="674">
        <v>1</v>
      </c>
      <c r="AX62" s="674"/>
      <c r="AY62" s="674"/>
      <c r="AZ62" s="674"/>
      <c r="BA62" s="837">
        <f t="shared" si="1"/>
        <v>1</v>
      </c>
      <c r="BB62" s="837"/>
      <c r="BC62" s="837"/>
      <c r="BD62" s="838"/>
    </row>
    <row r="63" spans="2:56" ht="31.5" customHeight="1">
      <c r="B63" s="1042"/>
      <c r="C63" s="675" t="s">
        <v>1358</v>
      </c>
      <c r="D63" s="676"/>
      <c r="E63" s="676"/>
      <c r="F63" s="676"/>
      <c r="G63" s="676"/>
      <c r="H63" s="676"/>
      <c r="I63" s="676"/>
      <c r="J63" s="676"/>
      <c r="K63" s="676"/>
      <c r="L63" s="676"/>
      <c r="M63" s="676"/>
      <c r="N63" s="676"/>
      <c r="O63" s="676"/>
      <c r="P63" s="676"/>
      <c r="Q63" s="676"/>
      <c r="R63" s="676"/>
      <c r="S63" s="676"/>
      <c r="T63" s="676"/>
      <c r="U63" s="676"/>
      <c r="V63" s="676"/>
      <c r="W63" s="677"/>
      <c r="X63" s="675" t="s">
        <v>1392</v>
      </c>
      <c r="Y63" s="676"/>
      <c r="Z63" s="676"/>
      <c r="AA63" s="676"/>
      <c r="AB63" s="676"/>
      <c r="AC63" s="676"/>
      <c r="AD63" s="676"/>
      <c r="AE63" s="676"/>
      <c r="AF63" s="676"/>
      <c r="AG63" s="676"/>
      <c r="AH63" s="676"/>
      <c r="AI63" s="676"/>
      <c r="AJ63" s="676"/>
      <c r="AK63" s="676"/>
      <c r="AL63" s="676"/>
      <c r="AM63" s="676"/>
      <c r="AN63" s="677"/>
      <c r="AO63" s="818">
        <f>SUM(BA47:BD62)</f>
        <v>15</v>
      </c>
      <c r="AP63" s="818"/>
      <c r="AQ63" s="818"/>
      <c r="AR63" s="818"/>
      <c r="AS63" s="818"/>
      <c r="AT63" s="818"/>
      <c r="AU63" s="818"/>
      <c r="AV63" s="818"/>
      <c r="AW63" s="818"/>
      <c r="AX63" s="818"/>
      <c r="AY63" s="818"/>
      <c r="AZ63" s="818"/>
      <c r="BA63" s="818"/>
      <c r="BB63" s="818"/>
      <c r="BC63" s="818"/>
      <c r="BD63" s="819"/>
    </row>
    <row r="64" spans="2:56" ht="33.75" customHeight="1">
      <c r="B64" s="1042"/>
      <c r="C64" s="805" t="s">
        <v>1151</v>
      </c>
      <c r="D64" s="805"/>
      <c r="E64" s="805"/>
      <c r="F64" s="693" t="s">
        <v>1152</v>
      </c>
      <c r="G64" s="694"/>
      <c r="H64" s="694"/>
      <c r="I64" s="694"/>
      <c r="J64" s="694"/>
      <c r="K64" s="694"/>
      <c r="L64" s="694"/>
      <c r="M64" s="694"/>
      <c r="N64" s="694"/>
      <c r="O64" s="694"/>
      <c r="P64" s="694"/>
      <c r="Q64" s="694"/>
      <c r="R64" s="694"/>
      <c r="S64" s="694"/>
      <c r="T64" s="694"/>
      <c r="U64" s="694"/>
      <c r="V64" s="694"/>
      <c r="W64" s="694"/>
      <c r="X64" s="694"/>
      <c r="Y64" s="694"/>
      <c r="Z64" s="694"/>
      <c r="AA64" s="694"/>
      <c r="AB64" s="694"/>
      <c r="AC64" s="694"/>
      <c r="AD64" s="694"/>
      <c r="AE64" s="694"/>
      <c r="AF64" s="694"/>
      <c r="AG64" s="694"/>
      <c r="AH64" s="694"/>
      <c r="AI64" s="694"/>
      <c r="AJ64" s="694"/>
      <c r="AK64" s="694"/>
      <c r="AL64" s="694"/>
      <c r="AM64" s="694"/>
      <c r="AN64" s="695"/>
      <c r="AO64" s="693" t="s">
        <v>1393</v>
      </c>
      <c r="AP64" s="694"/>
      <c r="AQ64" s="694"/>
      <c r="AR64" s="694"/>
      <c r="AS64" s="694"/>
      <c r="AT64" s="694"/>
      <c r="AU64" s="694"/>
      <c r="AV64" s="694"/>
      <c r="AW64" s="694"/>
      <c r="AX64" s="694"/>
      <c r="AY64" s="694"/>
      <c r="AZ64" s="694"/>
      <c r="BA64" s="694"/>
      <c r="BB64" s="694"/>
      <c r="BC64" s="694"/>
      <c r="BD64" s="696"/>
    </row>
    <row r="65" spans="2:56" ht="26.25" customHeight="1">
      <c r="B65" s="1042"/>
      <c r="C65" s="573" t="s">
        <v>14</v>
      </c>
      <c r="D65" s="573"/>
      <c r="E65" s="573"/>
      <c r="F65" s="622" t="s">
        <v>1293</v>
      </c>
      <c r="G65" s="623"/>
      <c r="H65" s="623"/>
      <c r="I65" s="623"/>
      <c r="J65" s="623"/>
      <c r="K65" s="623"/>
      <c r="L65" s="623"/>
      <c r="M65" s="623"/>
      <c r="N65" s="623"/>
      <c r="O65" s="623"/>
      <c r="P65" s="623"/>
      <c r="Q65" s="623"/>
      <c r="R65" s="623"/>
      <c r="S65" s="623"/>
      <c r="T65" s="623"/>
      <c r="U65" s="623"/>
      <c r="V65" s="623"/>
      <c r="W65" s="624"/>
      <c r="X65" s="622" t="s">
        <v>1394</v>
      </c>
      <c r="Y65" s="623"/>
      <c r="Z65" s="623"/>
      <c r="AA65" s="623"/>
      <c r="AB65" s="623"/>
      <c r="AC65" s="623"/>
      <c r="AD65" s="623"/>
      <c r="AE65" s="623"/>
      <c r="AF65" s="623"/>
      <c r="AG65" s="623"/>
      <c r="AH65" s="623"/>
      <c r="AI65" s="623"/>
      <c r="AJ65" s="623"/>
      <c r="AK65" s="623"/>
      <c r="AL65" s="623"/>
      <c r="AM65" s="623"/>
      <c r="AN65" s="624"/>
      <c r="AO65" s="673" t="s">
        <v>21</v>
      </c>
      <c r="AP65" s="673"/>
      <c r="AQ65" s="673"/>
      <c r="AR65" s="673"/>
      <c r="AS65" s="643">
        <v>1</v>
      </c>
      <c r="AT65" s="643"/>
      <c r="AU65" s="643"/>
      <c r="AV65" s="643"/>
      <c r="AW65" s="674">
        <v>1</v>
      </c>
      <c r="AX65" s="674"/>
      <c r="AY65" s="674"/>
      <c r="AZ65" s="674"/>
      <c r="BA65" s="671">
        <f>AW65*AS65</f>
        <v>1</v>
      </c>
      <c r="BB65" s="671"/>
      <c r="BC65" s="671"/>
      <c r="BD65" s="672"/>
    </row>
    <row r="66" spans="2:56" ht="22.5" customHeight="1">
      <c r="B66" s="1042"/>
      <c r="C66" s="573" t="s">
        <v>15</v>
      </c>
      <c r="D66" s="573"/>
      <c r="E66" s="573"/>
      <c r="F66" s="622" t="s">
        <v>1294</v>
      </c>
      <c r="G66" s="623"/>
      <c r="H66" s="623"/>
      <c r="I66" s="623"/>
      <c r="J66" s="623"/>
      <c r="K66" s="623"/>
      <c r="L66" s="623"/>
      <c r="M66" s="623"/>
      <c r="N66" s="623"/>
      <c r="O66" s="623"/>
      <c r="P66" s="623"/>
      <c r="Q66" s="623"/>
      <c r="R66" s="623"/>
      <c r="S66" s="623"/>
      <c r="T66" s="623"/>
      <c r="U66" s="623"/>
      <c r="V66" s="623"/>
      <c r="W66" s="624"/>
      <c r="X66" s="622" t="s">
        <v>1395</v>
      </c>
      <c r="Y66" s="623"/>
      <c r="Z66" s="623"/>
      <c r="AA66" s="623"/>
      <c r="AB66" s="623"/>
      <c r="AC66" s="623"/>
      <c r="AD66" s="623"/>
      <c r="AE66" s="623"/>
      <c r="AF66" s="623"/>
      <c r="AG66" s="623"/>
      <c r="AH66" s="623"/>
      <c r="AI66" s="623"/>
      <c r="AJ66" s="623"/>
      <c r="AK66" s="623"/>
      <c r="AL66" s="623"/>
      <c r="AM66" s="623"/>
      <c r="AN66" s="624"/>
      <c r="AO66" s="673" t="s">
        <v>21</v>
      </c>
      <c r="AP66" s="673"/>
      <c r="AQ66" s="673"/>
      <c r="AR66" s="673"/>
      <c r="AS66" s="643">
        <v>1</v>
      </c>
      <c r="AT66" s="643"/>
      <c r="AU66" s="643"/>
      <c r="AV66" s="643"/>
      <c r="AW66" s="674">
        <v>1</v>
      </c>
      <c r="AX66" s="674"/>
      <c r="AY66" s="674"/>
      <c r="AZ66" s="674"/>
      <c r="BA66" s="671">
        <f>AW66*AS66</f>
        <v>1</v>
      </c>
      <c r="BB66" s="671"/>
      <c r="BC66" s="671"/>
      <c r="BD66" s="672"/>
    </row>
    <row r="67" spans="2:56" ht="24.75" customHeight="1">
      <c r="B67" s="1042"/>
      <c r="C67" s="573" t="s">
        <v>35</v>
      </c>
      <c r="D67" s="573"/>
      <c r="E67" s="573"/>
      <c r="F67" s="622" t="s">
        <v>1295</v>
      </c>
      <c r="G67" s="623"/>
      <c r="H67" s="623"/>
      <c r="I67" s="623"/>
      <c r="J67" s="623"/>
      <c r="K67" s="623"/>
      <c r="L67" s="623"/>
      <c r="M67" s="623"/>
      <c r="N67" s="623"/>
      <c r="O67" s="623"/>
      <c r="P67" s="623"/>
      <c r="Q67" s="623"/>
      <c r="R67" s="623"/>
      <c r="S67" s="623"/>
      <c r="T67" s="623"/>
      <c r="U67" s="623"/>
      <c r="V67" s="623"/>
      <c r="W67" s="624"/>
      <c r="X67" s="622" t="s">
        <v>1396</v>
      </c>
      <c r="Y67" s="623"/>
      <c r="Z67" s="623"/>
      <c r="AA67" s="623"/>
      <c r="AB67" s="623"/>
      <c r="AC67" s="623"/>
      <c r="AD67" s="623"/>
      <c r="AE67" s="623"/>
      <c r="AF67" s="623"/>
      <c r="AG67" s="623"/>
      <c r="AH67" s="623"/>
      <c r="AI67" s="623"/>
      <c r="AJ67" s="623"/>
      <c r="AK67" s="623"/>
      <c r="AL67" s="623"/>
      <c r="AM67" s="623"/>
      <c r="AN67" s="624"/>
      <c r="AO67" s="673" t="s">
        <v>21</v>
      </c>
      <c r="AP67" s="673" t="s">
        <v>12</v>
      </c>
      <c r="AQ67" s="673" t="s">
        <v>12</v>
      </c>
      <c r="AR67" s="673" t="s">
        <v>12</v>
      </c>
      <c r="AS67" s="643">
        <v>1</v>
      </c>
      <c r="AT67" s="643"/>
      <c r="AU67" s="643"/>
      <c r="AV67" s="643"/>
      <c r="AW67" s="674">
        <v>1</v>
      </c>
      <c r="AX67" s="674"/>
      <c r="AY67" s="674"/>
      <c r="AZ67" s="674"/>
      <c r="BA67" s="671">
        <f>AW67*AS67</f>
        <v>1</v>
      </c>
      <c r="BB67" s="671"/>
      <c r="BC67" s="671"/>
      <c r="BD67" s="672"/>
    </row>
    <row r="68" spans="2:56" ht="21.75" customHeight="1">
      <c r="B68" s="1042"/>
      <c r="C68" s="573" t="s">
        <v>36</v>
      </c>
      <c r="D68" s="573"/>
      <c r="E68" s="573"/>
      <c r="F68" s="622" t="s">
        <v>1296</v>
      </c>
      <c r="G68" s="623"/>
      <c r="H68" s="623"/>
      <c r="I68" s="623"/>
      <c r="J68" s="623"/>
      <c r="K68" s="623"/>
      <c r="L68" s="623"/>
      <c r="M68" s="623"/>
      <c r="N68" s="623"/>
      <c r="O68" s="623"/>
      <c r="P68" s="623"/>
      <c r="Q68" s="623"/>
      <c r="R68" s="623"/>
      <c r="S68" s="623"/>
      <c r="T68" s="623"/>
      <c r="U68" s="623"/>
      <c r="V68" s="623"/>
      <c r="W68" s="624"/>
      <c r="X68" s="622" t="s">
        <v>1397</v>
      </c>
      <c r="Y68" s="623"/>
      <c r="Z68" s="623"/>
      <c r="AA68" s="623"/>
      <c r="AB68" s="623"/>
      <c r="AC68" s="623"/>
      <c r="AD68" s="623"/>
      <c r="AE68" s="623"/>
      <c r="AF68" s="623"/>
      <c r="AG68" s="623"/>
      <c r="AH68" s="623"/>
      <c r="AI68" s="623"/>
      <c r="AJ68" s="623"/>
      <c r="AK68" s="623"/>
      <c r="AL68" s="623"/>
      <c r="AM68" s="623"/>
      <c r="AN68" s="624"/>
      <c r="AO68" s="673" t="s">
        <v>21</v>
      </c>
      <c r="AP68" s="673"/>
      <c r="AQ68" s="673"/>
      <c r="AR68" s="673"/>
      <c r="AS68" s="643">
        <v>1</v>
      </c>
      <c r="AT68" s="643"/>
      <c r="AU68" s="643"/>
      <c r="AV68" s="643"/>
      <c r="AW68" s="674">
        <v>1</v>
      </c>
      <c r="AX68" s="674"/>
      <c r="AY68" s="674"/>
      <c r="AZ68" s="674"/>
      <c r="BA68" s="671">
        <f>AW68*AS68</f>
        <v>1</v>
      </c>
      <c r="BB68" s="671"/>
      <c r="BC68" s="671"/>
      <c r="BD68" s="672"/>
    </row>
    <row r="69" spans="2:56" ht="21" customHeight="1">
      <c r="B69" s="1042"/>
      <c r="C69" s="573" t="s">
        <v>37</v>
      </c>
      <c r="D69" s="573"/>
      <c r="E69" s="573"/>
      <c r="F69" s="622" t="s">
        <v>1297</v>
      </c>
      <c r="G69" s="623"/>
      <c r="H69" s="623"/>
      <c r="I69" s="623"/>
      <c r="J69" s="623"/>
      <c r="K69" s="623"/>
      <c r="L69" s="623"/>
      <c r="M69" s="623"/>
      <c r="N69" s="623"/>
      <c r="O69" s="623"/>
      <c r="P69" s="623"/>
      <c r="Q69" s="623"/>
      <c r="R69" s="623"/>
      <c r="S69" s="623"/>
      <c r="T69" s="623"/>
      <c r="U69" s="623"/>
      <c r="V69" s="623"/>
      <c r="W69" s="624"/>
      <c r="X69" s="622" t="s">
        <v>1398</v>
      </c>
      <c r="Y69" s="623"/>
      <c r="Z69" s="623"/>
      <c r="AA69" s="623"/>
      <c r="AB69" s="623"/>
      <c r="AC69" s="623"/>
      <c r="AD69" s="623"/>
      <c r="AE69" s="623"/>
      <c r="AF69" s="623"/>
      <c r="AG69" s="623"/>
      <c r="AH69" s="623"/>
      <c r="AI69" s="623"/>
      <c r="AJ69" s="623"/>
      <c r="AK69" s="623"/>
      <c r="AL69" s="623"/>
      <c r="AM69" s="623"/>
      <c r="AN69" s="624"/>
      <c r="AO69" s="673" t="s">
        <v>21</v>
      </c>
      <c r="AP69" s="673"/>
      <c r="AQ69" s="673"/>
      <c r="AR69" s="673"/>
      <c r="AS69" s="643">
        <v>1</v>
      </c>
      <c r="AT69" s="643"/>
      <c r="AU69" s="643"/>
      <c r="AV69" s="643"/>
      <c r="AW69" s="674">
        <v>1</v>
      </c>
      <c r="AX69" s="674"/>
      <c r="AY69" s="674"/>
      <c r="AZ69" s="674"/>
      <c r="BA69" s="671">
        <f t="shared" ref="BA69:BA74" si="2">AW69*AS69</f>
        <v>1</v>
      </c>
      <c r="BB69" s="671"/>
      <c r="BC69" s="671"/>
      <c r="BD69" s="672"/>
    </row>
    <row r="70" spans="2:56" ht="24.75" customHeight="1">
      <c r="B70" s="1042"/>
      <c r="C70" s="573" t="s">
        <v>38</v>
      </c>
      <c r="D70" s="573"/>
      <c r="E70" s="573"/>
      <c r="F70" s="622" t="s">
        <v>1299</v>
      </c>
      <c r="G70" s="623"/>
      <c r="H70" s="623"/>
      <c r="I70" s="623"/>
      <c r="J70" s="623"/>
      <c r="K70" s="623"/>
      <c r="L70" s="623"/>
      <c r="M70" s="623"/>
      <c r="N70" s="623"/>
      <c r="O70" s="623"/>
      <c r="P70" s="623"/>
      <c r="Q70" s="623"/>
      <c r="R70" s="623"/>
      <c r="S70" s="623"/>
      <c r="T70" s="623"/>
      <c r="U70" s="623"/>
      <c r="V70" s="623"/>
      <c r="W70" s="624"/>
      <c r="X70" s="622" t="s">
        <v>1399</v>
      </c>
      <c r="Y70" s="623"/>
      <c r="Z70" s="623"/>
      <c r="AA70" s="623"/>
      <c r="AB70" s="623"/>
      <c r="AC70" s="623"/>
      <c r="AD70" s="623"/>
      <c r="AE70" s="623"/>
      <c r="AF70" s="623"/>
      <c r="AG70" s="623"/>
      <c r="AH70" s="623"/>
      <c r="AI70" s="623"/>
      <c r="AJ70" s="623"/>
      <c r="AK70" s="623"/>
      <c r="AL70" s="623"/>
      <c r="AM70" s="623"/>
      <c r="AN70" s="624"/>
      <c r="AO70" s="673" t="s">
        <v>21</v>
      </c>
      <c r="AP70" s="673"/>
      <c r="AQ70" s="673"/>
      <c r="AR70" s="673"/>
      <c r="AS70" s="643">
        <v>1</v>
      </c>
      <c r="AT70" s="643"/>
      <c r="AU70" s="643"/>
      <c r="AV70" s="643"/>
      <c r="AW70" s="674">
        <v>1</v>
      </c>
      <c r="AX70" s="674"/>
      <c r="AY70" s="674"/>
      <c r="AZ70" s="674"/>
      <c r="BA70" s="671">
        <f t="shared" si="2"/>
        <v>1</v>
      </c>
      <c r="BB70" s="671"/>
      <c r="BC70" s="671"/>
      <c r="BD70" s="672"/>
    </row>
    <row r="71" spans="2:56" ht="24.75" customHeight="1">
      <c r="B71" s="1042"/>
      <c r="C71" s="573" t="s">
        <v>39</v>
      </c>
      <c r="D71" s="573"/>
      <c r="E71" s="573"/>
      <c r="F71" s="622" t="s">
        <v>1300</v>
      </c>
      <c r="G71" s="623"/>
      <c r="H71" s="623"/>
      <c r="I71" s="623"/>
      <c r="J71" s="623"/>
      <c r="K71" s="623"/>
      <c r="L71" s="623"/>
      <c r="M71" s="623"/>
      <c r="N71" s="623"/>
      <c r="O71" s="623"/>
      <c r="P71" s="623"/>
      <c r="Q71" s="623"/>
      <c r="R71" s="623"/>
      <c r="S71" s="623"/>
      <c r="T71" s="623"/>
      <c r="U71" s="623"/>
      <c r="V71" s="623"/>
      <c r="W71" s="624"/>
      <c r="X71" s="622" t="s">
        <v>1400</v>
      </c>
      <c r="Y71" s="623"/>
      <c r="Z71" s="623"/>
      <c r="AA71" s="623"/>
      <c r="AB71" s="623"/>
      <c r="AC71" s="623"/>
      <c r="AD71" s="623"/>
      <c r="AE71" s="623"/>
      <c r="AF71" s="623"/>
      <c r="AG71" s="623"/>
      <c r="AH71" s="623"/>
      <c r="AI71" s="623"/>
      <c r="AJ71" s="623"/>
      <c r="AK71" s="623"/>
      <c r="AL71" s="623"/>
      <c r="AM71" s="623"/>
      <c r="AN71" s="624"/>
      <c r="AO71" s="673" t="s">
        <v>21</v>
      </c>
      <c r="AP71" s="673"/>
      <c r="AQ71" s="673"/>
      <c r="AR71" s="673"/>
      <c r="AS71" s="643">
        <v>1</v>
      </c>
      <c r="AT71" s="643"/>
      <c r="AU71" s="643"/>
      <c r="AV71" s="643"/>
      <c r="AW71" s="674">
        <v>1</v>
      </c>
      <c r="AX71" s="674"/>
      <c r="AY71" s="674"/>
      <c r="AZ71" s="674"/>
      <c r="BA71" s="671">
        <f t="shared" si="2"/>
        <v>1</v>
      </c>
      <c r="BB71" s="671"/>
      <c r="BC71" s="671"/>
      <c r="BD71" s="672"/>
    </row>
    <row r="72" spans="2:56" ht="24.75" customHeight="1">
      <c r="B72" s="1042"/>
      <c r="C72" s="573" t="s">
        <v>40</v>
      </c>
      <c r="D72" s="573"/>
      <c r="E72" s="573"/>
      <c r="F72" s="622" t="s">
        <v>1298</v>
      </c>
      <c r="G72" s="623"/>
      <c r="H72" s="623"/>
      <c r="I72" s="623"/>
      <c r="J72" s="623"/>
      <c r="K72" s="623"/>
      <c r="L72" s="623"/>
      <c r="M72" s="623"/>
      <c r="N72" s="623"/>
      <c r="O72" s="623"/>
      <c r="P72" s="623"/>
      <c r="Q72" s="623"/>
      <c r="R72" s="623"/>
      <c r="S72" s="623"/>
      <c r="T72" s="623"/>
      <c r="U72" s="623"/>
      <c r="V72" s="623"/>
      <c r="W72" s="624"/>
      <c r="X72" s="622" t="s">
        <v>1438</v>
      </c>
      <c r="Y72" s="623"/>
      <c r="Z72" s="623"/>
      <c r="AA72" s="623"/>
      <c r="AB72" s="623"/>
      <c r="AC72" s="623"/>
      <c r="AD72" s="623"/>
      <c r="AE72" s="623"/>
      <c r="AF72" s="623"/>
      <c r="AG72" s="623"/>
      <c r="AH72" s="623"/>
      <c r="AI72" s="623"/>
      <c r="AJ72" s="623"/>
      <c r="AK72" s="623"/>
      <c r="AL72" s="623"/>
      <c r="AM72" s="623"/>
      <c r="AN72" s="624"/>
      <c r="AO72" s="673" t="s">
        <v>30</v>
      </c>
      <c r="AP72" s="673"/>
      <c r="AQ72" s="673"/>
      <c r="AR72" s="673"/>
      <c r="AS72" s="643">
        <v>1</v>
      </c>
      <c r="AT72" s="643"/>
      <c r="AU72" s="643"/>
      <c r="AV72" s="643"/>
      <c r="AW72" s="674">
        <v>1</v>
      </c>
      <c r="AX72" s="674"/>
      <c r="AY72" s="674"/>
      <c r="AZ72" s="674"/>
      <c r="BA72" s="671">
        <f t="shared" si="2"/>
        <v>1</v>
      </c>
      <c r="BB72" s="671"/>
      <c r="BC72" s="671"/>
      <c r="BD72" s="672"/>
    </row>
    <row r="73" spans="2:56" ht="24.75" customHeight="1">
      <c r="B73" s="1042"/>
      <c r="C73" s="573" t="s">
        <v>41</v>
      </c>
      <c r="D73" s="573"/>
      <c r="E73" s="573"/>
      <c r="F73" s="622" t="s">
        <v>1301</v>
      </c>
      <c r="G73" s="623"/>
      <c r="H73" s="623"/>
      <c r="I73" s="623"/>
      <c r="J73" s="623"/>
      <c r="K73" s="623"/>
      <c r="L73" s="623"/>
      <c r="M73" s="623"/>
      <c r="N73" s="623"/>
      <c r="O73" s="623"/>
      <c r="P73" s="623"/>
      <c r="Q73" s="623"/>
      <c r="R73" s="623"/>
      <c r="S73" s="623"/>
      <c r="T73" s="623"/>
      <c r="U73" s="623"/>
      <c r="V73" s="623"/>
      <c r="W73" s="624"/>
      <c r="X73" s="622" t="s">
        <v>1401</v>
      </c>
      <c r="Y73" s="623"/>
      <c r="Z73" s="623"/>
      <c r="AA73" s="623"/>
      <c r="AB73" s="623"/>
      <c r="AC73" s="623"/>
      <c r="AD73" s="623"/>
      <c r="AE73" s="623"/>
      <c r="AF73" s="623"/>
      <c r="AG73" s="623"/>
      <c r="AH73" s="623"/>
      <c r="AI73" s="623"/>
      <c r="AJ73" s="623"/>
      <c r="AK73" s="623"/>
      <c r="AL73" s="623"/>
      <c r="AM73" s="623"/>
      <c r="AN73" s="624"/>
      <c r="AO73" s="673" t="s">
        <v>21</v>
      </c>
      <c r="AP73" s="673"/>
      <c r="AQ73" s="673"/>
      <c r="AR73" s="673"/>
      <c r="AS73" s="643">
        <v>1</v>
      </c>
      <c r="AT73" s="643"/>
      <c r="AU73" s="643"/>
      <c r="AV73" s="643"/>
      <c r="AW73" s="674">
        <v>1</v>
      </c>
      <c r="AX73" s="674"/>
      <c r="AY73" s="674"/>
      <c r="AZ73" s="674"/>
      <c r="BA73" s="671">
        <f t="shared" si="2"/>
        <v>1</v>
      </c>
      <c r="BB73" s="671"/>
      <c r="BC73" s="671"/>
      <c r="BD73" s="672"/>
    </row>
    <row r="74" spans="2:56" ht="30" customHeight="1">
      <c r="B74" s="1042"/>
      <c r="C74" s="573" t="s">
        <v>42</v>
      </c>
      <c r="D74" s="573"/>
      <c r="E74" s="573"/>
      <c r="F74" s="622" t="s">
        <v>1302</v>
      </c>
      <c r="G74" s="623"/>
      <c r="H74" s="623"/>
      <c r="I74" s="623"/>
      <c r="J74" s="623"/>
      <c r="K74" s="623"/>
      <c r="L74" s="623"/>
      <c r="M74" s="623"/>
      <c r="N74" s="623"/>
      <c r="O74" s="623"/>
      <c r="P74" s="623"/>
      <c r="Q74" s="623"/>
      <c r="R74" s="623"/>
      <c r="S74" s="623"/>
      <c r="T74" s="623"/>
      <c r="U74" s="623"/>
      <c r="V74" s="623"/>
      <c r="W74" s="624"/>
      <c r="X74" s="622" t="s">
        <v>1402</v>
      </c>
      <c r="Y74" s="623"/>
      <c r="Z74" s="623"/>
      <c r="AA74" s="623"/>
      <c r="AB74" s="623"/>
      <c r="AC74" s="623"/>
      <c r="AD74" s="623"/>
      <c r="AE74" s="623"/>
      <c r="AF74" s="623"/>
      <c r="AG74" s="623"/>
      <c r="AH74" s="623"/>
      <c r="AI74" s="623"/>
      <c r="AJ74" s="623"/>
      <c r="AK74" s="623"/>
      <c r="AL74" s="623"/>
      <c r="AM74" s="623"/>
      <c r="AN74" s="624"/>
      <c r="AO74" s="673" t="s">
        <v>21</v>
      </c>
      <c r="AP74" s="673"/>
      <c r="AQ74" s="673"/>
      <c r="AR74" s="673"/>
      <c r="AS74" s="643">
        <v>1</v>
      </c>
      <c r="AT74" s="643"/>
      <c r="AU74" s="643"/>
      <c r="AV74" s="643"/>
      <c r="AW74" s="674">
        <v>1</v>
      </c>
      <c r="AX74" s="674"/>
      <c r="AY74" s="674"/>
      <c r="AZ74" s="674"/>
      <c r="BA74" s="671">
        <f t="shared" si="2"/>
        <v>1</v>
      </c>
      <c r="BB74" s="671"/>
      <c r="BC74" s="671"/>
      <c r="BD74" s="672"/>
    </row>
    <row r="75" spans="2:56" ht="36.75" customHeight="1" thickBot="1">
      <c r="B75" s="1042"/>
      <c r="C75" s="678" t="s">
        <v>1359</v>
      </c>
      <c r="D75" s="679"/>
      <c r="E75" s="679"/>
      <c r="F75" s="679"/>
      <c r="G75" s="679"/>
      <c r="H75" s="679"/>
      <c r="I75" s="679"/>
      <c r="J75" s="679"/>
      <c r="K75" s="679"/>
      <c r="L75" s="679"/>
      <c r="M75" s="679"/>
      <c r="N75" s="679"/>
      <c r="O75" s="679"/>
      <c r="P75" s="679"/>
      <c r="Q75" s="679"/>
      <c r="R75" s="679"/>
      <c r="S75" s="679"/>
      <c r="T75" s="679"/>
      <c r="U75" s="679"/>
      <c r="V75" s="679"/>
      <c r="W75" s="680"/>
      <c r="X75" s="678"/>
      <c r="Y75" s="679"/>
      <c r="Z75" s="679"/>
      <c r="AA75" s="679"/>
      <c r="AB75" s="679"/>
      <c r="AC75" s="679"/>
      <c r="AD75" s="679"/>
      <c r="AE75" s="679"/>
      <c r="AF75" s="679"/>
      <c r="AG75" s="679"/>
      <c r="AH75" s="679"/>
      <c r="AI75" s="679"/>
      <c r="AJ75" s="679"/>
      <c r="AK75" s="679"/>
      <c r="AL75" s="679"/>
      <c r="AM75" s="679"/>
      <c r="AN75" s="680"/>
      <c r="AO75" s="834">
        <f>SUM(BA65:BD74)</f>
        <v>10</v>
      </c>
      <c r="AP75" s="834"/>
      <c r="AQ75" s="834"/>
      <c r="AR75" s="834"/>
      <c r="AS75" s="834"/>
      <c r="AT75" s="834"/>
      <c r="AU75" s="834"/>
      <c r="AV75" s="834"/>
      <c r="AW75" s="834"/>
      <c r="AX75" s="834"/>
      <c r="AY75" s="834"/>
      <c r="AZ75" s="834"/>
      <c r="BA75" s="834"/>
      <c r="BB75" s="834"/>
      <c r="BC75" s="834"/>
      <c r="BD75" s="835"/>
    </row>
    <row r="76" spans="2:56" ht="40.5" customHeight="1">
      <c r="B76" s="1042"/>
      <c r="C76" s="839" t="s">
        <v>1156</v>
      </c>
      <c r="D76" s="839"/>
      <c r="E76" s="839"/>
      <c r="F76" s="606" t="s">
        <v>1153</v>
      </c>
      <c r="G76" s="607"/>
      <c r="H76" s="607"/>
      <c r="I76" s="607"/>
      <c r="J76" s="607"/>
      <c r="K76" s="607"/>
      <c r="L76" s="607"/>
      <c r="M76" s="607"/>
      <c r="N76" s="607"/>
      <c r="O76" s="607"/>
      <c r="P76" s="607"/>
      <c r="Q76" s="607"/>
      <c r="R76" s="607"/>
      <c r="S76" s="607"/>
      <c r="T76" s="607"/>
      <c r="U76" s="607"/>
      <c r="V76" s="607"/>
      <c r="W76" s="607"/>
      <c r="X76" s="607"/>
      <c r="Y76" s="607"/>
      <c r="Z76" s="607"/>
      <c r="AA76" s="607"/>
      <c r="AB76" s="607"/>
      <c r="AC76" s="607"/>
      <c r="AD76" s="607"/>
      <c r="AE76" s="607"/>
      <c r="AF76" s="607"/>
      <c r="AG76" s="607"/>
      <c r="AH76" s="607"/>
      <c r="AI76" s="607"/>
      <c r="AJ76" s="607"/>
      <c r="AK76" s="607"/>
      <c r="AL76" s="607"/>
      <c r="AM76" s="607"/>
      <c r="AN76" s="608"/>
      <c r="AO76" s="606"/>
      <c r="AP76" s="607"/>
      <c r="AQ76" s="607"/>
      <c r="AR76" s="607"/>
      <c r="AS76" s="607"/>
      <c r="AT76" s="607"/>
      <c r="AU76" s="607"/>
      <c r="AV76" s="607"/>
      <c r="AW76" s="607"/>
      <c r="AX76" s="607"/>
      <c r="AY76" s="607"/>
      <c r="AZ76" s="607"/>
      <c r="BA76" s="607"/>
      <c r="BB76" s="607"/>
      <c r="BC76" s="607"/>
      <c r="BD76" s="711"/>
    </row>
    <row r="77" spans="2:56" ht="31.5" customHeight="1">
      <c r="B77" s="1042"/>
      <c r="C77" s="713" t="s">
        <v>18</v>
      </c>
      <c r="D77" s="713"/>
      <c r="E77" s="713"/>
      <c r="F77" s="705" t="s">
        <v>1308</v>
      </c>
      <c r="G77" s="706"/>
      <c r="H77" s="706"/>
      <c r="I77" s="706"/>
      <c r="J77" s="706"/>
      <c r="K77" s="706"/>
      <c r="L77" s="706"/>
      <c r="M77" s="706"/>
      <c r="N77" s="706"/>
      <c r="O77" s="706"/>
      <c r="P77" s="706"/>
      <c r="Q77" s="706"/>
      <c r="R77" s="706"/>
      <c r="S77" s="706"/>
      <c r="T77" s="706"/>
      <c r="U77" s="706"/>
      <c r="V77" s="706"/>
      <c r="W77" s="707"/>
      <c r="X77" s="705" t="s">
        <v>1403</v>
      </c>
      <c r="Y77" s="706"/>
      <c r="Z77" s="706"/>
      <c r="AA77" s="706"/>
      <c r="AB77" s="706"/>
      <c r="AC77" s="706"/>
      <c r="AD77" s="706"/>
      <c r="AE77" s="706"/>
      <c r="AF77" s="706"/>
      <c r="AG77" s="706"/>
      <c r="AH77" s="706"/>
      <c r="AI77" s="706"/>
      <c r="AJ77" s="706"/>
      <c r="AK77" s="706"/>
      <c r="AL77" s="706"/>
      <c r="AM77" s="706"/>
      <c r="AN77" s="707"/>
      <c r="AO77" s="789" t="s">
        <v>12</v>
      </c>
      <c r="AP77" s="789" t="s">
        <v>12</v>
      </c>
      <c r="AQ77" s="789" t="s">
        <v>12</v>
      </c>
      <c r="AR77" s="789" t="s">
        <v>12</v>
      </c>
      <c r="AS77" s="826">
        <v>1</v>
      </c>
      <c r="AT77" s="826"/>
      <c r="AU77" s="826"/>
      <c r="AV77" s="826"/>
      <c r="AW77" s="833">
        <v>1</v>
      </c>
      <c r="AX77" s="833"/>
      <c r="AY77" s="833"/>
      <c r="AZ77" s="833"/>
      <c r="BA77" s="791">
        <f t="shared" ref="BA77:BA82" si="3">AW77*AS77</f>
        <v>1</v>
      </c>
      <c r="BB77" s="791"/>
      <c r="BC77" s="791"/>
      <c r="BD77" s="792"/>
    </row>
    <row r="78" spans="2:56" ht="29.25" customHeight="1">
      <c r="B78" s="1042"/>
      <c r="C78" s="713" t="s">
        <v>19</v>
      </c>
      <c r="D78" s="713"/>
      <c r="E78" s="713"/>
      <c r="F78" s="705" t="s">
        <v>1307</v>
      </c>
      <c r="G78" s="706"/>
      <c r="H78" s="706"/>
      <c r="I78" s="706"/>
      <c r="J78" s="706"/>
      <c r="K78" s="706"/>
      <c r="L78" s="706"/>
      <c r="M78" s="706"/>
      <c r="N78" s="706"/>
      <c r="O78" s="706"/>
      <c r="P78" s="706"/>
      <c r="Q78" s="706"/>
      <c r="R78" s="706"/>
      <c r="S78" s="706"/>
      <c r="T78" s="706"/>
      <c r="U78" s="706"/>
      <c r="V78" s="706"/>
      <c r="W78" s="707"/>
      <c r="X78" s="705" t="s">
        <v>1439</v>
      </c>
      <c r="Y78" s="706"/>
      <c r="Z78" s="706"/>
      <c r="AA78" s="706"/>
      <c r="AB78" s="706"/>
      <c r="AC78" s="706"/>
      <c r="AD78" s="706"/>
      <c r="AE78" s="706"/>
      <c r="AF78" s="706"/>
      <c r="AG78" s="706"/>
      <c r="AH78" s="706"/>
      <c r="AI78" s="706"/>
      <c r="AJ78" s="706"/>
      <c r="AK78" s="706"/>
      <c r="AL78" s="706"/>
      <c r="AM78" s="706"/>
      <c r="AN78" s="707"/>
      <c r="AO78" s="789" t="s">
        <v>12</v>
      </c>
      <c r="AP78" s="789"/>
      <c r="AQ78" s="789"/>
      <c r="AR78" s="789"/>
      <c r="AS78" s="826">
        <v>1</v>
      </c>
      <c r="AT78" s="826"/>
      <c r="AU78" s="826"/>
      <c r="AV78" s="826"/>
      <c r="AW78" s="833">
        <v>1</v>
      </c>
      <c r="AX78" s="833"/>
      <c r="AY78" s="833"/>
      <c r="AZ78" s="833"/>
      <c r="BA78" s="791">
        <f t="shared" si="3"/>
        <v>1</v>
      </c>
      <c r="BB78" s="791"/>
      <c r="BC78" s="791"/>
      <c r="BD78" s="792"/>
    </row>
    <row r="79" spans="2:56" ht="30" customHeight="1">
      <c r="B79" s="1042"/>
      <c r="C79" s="713" t="s">
        <v>44</v>
      </c>
      <c r="D79" s="713"/>
      <c r="E79" s="713"/>
      <c r="F79" s="705" t="s">
        <v>1303</v>
      </c>
      <c r="G79" s="706"/>
      <c r="H79" s="706"/>
      <c r="I79" s="706"/>
      <c r="J79" s="706"/>
      <c r="K79" s="706"/>
      <c r="L79" s="706"/>
      <c r="M79" s="706"/>
      <c r="N79" s="706"/>
      <c r="O79" s="706"/>
      <c r="P79" s="706"/>
      <c r="Q79" s="706"/>
      <c r="R79" s="706"/>
      <c r="S79" s="706"/>
      <c r="T79" s="706"/>
      <c r="U79" s="706"/>
      <c r="V79" s="706"/>
      <c r="W79" s="707"/>
      <c r="X79" s="705" t="s">
        <v>1440</v>
      </c>
      <c r="Y79" s="706"/>
      <c r="Z79" s="706"/>
      <c r="AA79" s="706"/>
      <c r="AB79" s="706"/>
      <c r="AC79" s="706"/>
      <c r="AD79" s="706"/>
      <c r="AE79" s="706"/>
      <c r="AF79" s="706"/>
      <c r="AG79" s="706"/>
      <c r="AH79" s="706"/>
      <c r="AI79" s="706"/>
      <c r="AJ79" s="706"/>
      <c r="AK79" s="706"/>
      <c r="AL79" s="706"/>
      <c r="AM79" s="706"/>
      <c r="AN79" s="707"/>
      <c r="AO79" s="789" t="s">
        <v>12</v>
      </c>
      <c r="AP79" s="789" t="s">
        <v>12</v>
      </c>
      <c r="AQ79" s="789" t="s">
        <v>12</v>
      </c>
      <c r="AR79" s="789" t="s">
        <v>12</v>
      </c>
      <c r="AS79" s="826">
        <v>1</v>
      </c>
      <c r="AT79" s="826"/>
      <c r="AU79" s="826"/>
      <c r="AV79" s="826"/>
      <c r="AW79" s="833">
        <v>1</v>
      </c>
      <c r="AX79" s="833"/>
      <c r="AY79" s="833"/>
      <c r="AZ79" s="833"/>
      <c r="BA79" s="791">
        <f t="shared" si="3"/>
        <v>1</v>
      </c>
      <c r="BB79" s="791"/>
      <c r="BC79" s="791"/>
      <c r="BD79" s="792"/>
    </row>
    <row r="80" spans="2:56" ht="30" customHeight="1">
      <c r="B80" s="1042"/>
      <c r="C80" s="713" t="s">
        <v>45</v>
      </c>
      <c r="D80" s="713"/>
      <c r="E80" s="713"/>
      <c r="F80" s="705" t="s">
        <v>1304</v>
      </c>
      <c r="G80" s="706"/>
      <c r="H80" s="706"/>
      <c r="I80" s="706"/>
      <c r="J80" s="706"/>
      <c r="K80" s="706"/>
      <c r="L80" s="706"/>
      <c r="M80" s="706"/>
      <c r="N80" s="706"/>
      <c r="O80" s="706"/>
      <c r="P80" s="706"/>
      <c r="Q80" s="706"/>
      <c r="R80" s="706"/>
      <c r="S80" s="706"/>
      <c r="T80" s="706"/>
      <c r="U80" s="706"/>
      <c r="V80" s="706"/>
      <c r="W80" s="707"/>
      <c r="X80" s="705" t="s">
        <v>1404</v>
      </c>
      <c r="Y80" s="706"/>
      <c r="Z80" s="706"/>
      <c r="AA80" s="706"/>
      <c r="AB80" s="706"/>
      <c r="AC80" s="706"/>
      <c r="AD80" s="706"/>
      <c r="AE80" s="706"/>
      <c r="AF80" s="706"/>
      <c r="AG80" s="706"/>
      <c r="AH80" s="706"/>
      <c r="AI80" s="706"/>
      <c r="AJ80" s="706"/>
      <c r="AK80" s="706"/>
      <c r="AL80" s="706"/>
      <c r="AM80" s="706"/>
      <c r="AN80" s="707"/>
      <c r="AO80" s="789" t="s">
        <v>12</v>
      </c>
      <c r="AP80" s="789" t="s">
        <v>12</v>
      </c>
      <c r="AQ80" s="789" t="s">
        <v>12</v>
      </c>
      <c r="AR80" s="789" t="s">
        <v>12</v>
      </c>
      <c r="AS80" s="826">
        <v>1</v>
      </c>
      <c r="AT80" s="826"/>
      <c r="AU80" s="826"/>
      <c r="AV80" s="826"/>
      <c r="AW80" s="833">
        <v>1</v>
      </c>
      <c r="AX80" s="833"/>
      <c r="AY80" s="833"/>
      <c r="AZ80" s="833"/>
      <c r="BA80" s="791">
        <f t="shared" si="3"/>
        <v>1</v>
      </c>
      <c r="BB80" s="791"/>
      <c r="BC80" s="791"/>
      <c r="BD80" s="792"/>
    </row>
    <row r="81" spans="2:56" ht="30" customHeight="1">
      <c r="B81" s="1042"/>
      <c r="C81" s="713" t="s">
        <v>46</v>
      </c>
      <c r="D81" s="713"/>
      <c r="E81" s="713"/>
      <c r="F81" s="705" t="s">
        <v>1305</v>
      </c>
      <c r="G81" s="706"/>
      <c r="H81" s="706"/>
      <c r="I81" s="706"/>
      <c r="J81" s="706"/>
      <c r="K81" s="706"/>
      <c r="L81" s="706"/>
      <c r="M81" s="706"/>
      <c r="N81" s="706"/>
      <c r="O81" s="706"/>
      <c r="P81" s="706"/>
      <c r="Q81" s="706"/>
      <c r="R81" s="706"/>
      <c r="S81" s="706"/>
      <c r="T81" s="706"/>
      <c r="U81" s="706"/>
      <c r="V81" s="706"/>
      <c r="W81" s="707"/>
      <c r="X81" s="705" t="s">
        <v>1405</v>
      </c>
      <c r="Y81" s="706"/>
      <c r="Z81" s="706"/>
      <c r="AA81" s="706"/>
      <c r="AB81" s="706"/>
      <c r="AC81" s="706"/>
      <c r="AD81" s="706"/>
      <c r="AE81" s="706"/>
      <c r="AF81" s="706"/>
      <c r="AG81" s="706"/>
      <c r="AH81" s="706"/>
      <c r="AI81" s="706"/>
      <c r="AJ81" s="706"/>
      <c r="AK81" s="706"/>
      <c r="AL81" s="706"/>
      <c r="AM81" s="706"/>
      <c r="AN81" s="707"/>
      <c r="AO81" s="789" t="s">
        <v>12</v>
      </c>
      <c r="AP81" s="789" t="s">
        <v>12</v>
      </c>
      <c r="AQ81" s="789" t="s">
        <v>12</v>
      </c>
      <c r="AR81" s="789" t="s">
        <v>12</v>
      </c>
      <c r="AS81" s="826">
        <v>1</v>
      </c>
      <c r="AT81" s="826"/>
      <c r="AU81" s="826"/>
      <c r="AV81" s="826"/>
      <c r="AW81" s="833">
        <v>1</v>
      </c>
      <c r="AX81" s="833"/>
      <c r="AY81" s="833"/>
      <c r="AZ81" s="833"/>
      <c r="BA81" s="791">
        <f t="shared" si="3"/>
        <v>1</v>
      </c>
      <c r="BB81" s="791"/>
      <c r="BC81" s="791"/>
      <c r="BD81" s="792"/>
    </row>
    <row r="82" spans="2:56" ht="33" customHeight="1">
      <c r="B82" s="1042"/>
      <c r="C82" s="713" t="s">
        <v>667</v>
      </c>
      <c r="D82" s="713"/>
      <c r="E82" s="713"/>
      <c r="F82" s="705" t="s">
        <v>1306</v>
      </c>
      <c r="G82" s="706"/>
      <c r="H82" s="706"/>
      <c r="I82" s="706"/>
      <c r="J82" s="706"/>
      <c r="K82" s="706"/>
      <c r="L82" s="706"/>
      <c r="M82" s="706"/>
      <c r="N82" s="706"/>
      <c r="O82" s="706"/>
      <c r="P82" s="706"/>
      <c r="Q82" s="706"/>
      <c r="R82" s="706"/>
      <c r="S82" s="706"/>
      <c r="T82" s="706"/>
      <c r="U82" s="706"/>
      <c r="V82" s="706"/>
      <c r="W82" s="707"/>
      <c r="X82" s="705" t="s">
        <v>1406</v>
      </c>
      <c r="Y82" s="706"/>
      <c r="Z82" s="706"/>
      <c r="AA82" s="706"/>
      <c r="AB82" s="706"/>
      <c r="AC82" s="706"/>
      <c r="AD82" s="706"/>
      <c r="AE82" s="706"/>
      <c r="AF82" s="706"/>
      <c r="AG82" s="706"/>
      <c r="AH82" s="706"/>
      <c r="AI82" s="706"/>
      <c r="AJ82" s="706"/>
      <c r="AK82" s="706"/>
      <c r="AL82" s="706"/>
      <c r="AM82" s="706"/>
      <c r="AN82" s="707"/>
      <c r="AO82" s="789" t="s">
        <v>12</v>
      </c>
      <c r="AP82" s="789" t="s">
        <v>12</v>
      </c>
      <c r="AQ82" s="789" t="s">
        <v>12</v>
      </c>
      <c r="AR82" s="789" t="s">
        <v>12</v>
      </c>
      <c r="AS82" s="826">
        <v>1</v>
      </c>
      <c r="AT82" s="826"/>
      <c r="AU82" s="826"/>
      <c r="AV82" s="826"/>
      <c r="AW82" s="833">
        <v>1</v>
      </c>
      <c r="AX82" s="833"/>
      <c r="AY82" s="833"/>
      <c r="AZ82" s="833"/>
      <c r="BA82" s="791">
        <f t="shared" si="3"/>
        <v>1</v>
      </c>
      <c r="BB82" s="791"/>
      <c r="BC82" s="791"/>
      <c r="BD82" s="792"/>
    </row>
    <row r="83" spans="2:56" ht="37.5" customHeight="1" thickBot="1">
      <c r="B83" s="1043"/>
      <c r="C83" s="684" t="s">
        <v>1361</v>
      </c>
      <c r="D83" s="685"/>
      <c r="E83" s="685"/>
      <c r="F83" s="685"/>
      <c r="G83" s="685"/>
      <c r="H83" s="685"/>
      <c r="I83" s="685"/>
      <c r="J83" s="685"/>
      <c r="K83" s="685"/>
      <c r="L83" s="685"/>
      <c r="M83" s="685"/>
      <c r="N83" s="685"/>
      <c r="O83" s="685"/>
      <c r="P83" s="685"/>
      <c r="Q83" s="685"/>
      <c r="R83" s="685"/>
      <c r="S83" s="685"/>
      <c r="T83" s="685"/>
      <c r="U83" s="685"/>
      <c r="V83" s="685"/>
      <c r="W83" s="686"/>
      <c r="X83" s="684"/>
      <c r="Y83" s="685"/>
      <c r="Z83" s="685"/>
      <c r="AA83" s="685"/>
      <c r="AB83" s="685"/>
      <c r="AC83" s="685"/>
      <c r="AD83" s="685"/>
      <c r="AE83" s="685"/>
      <c r="AF83" s="685"/>
      <c r="AG83" s="685"/>
      <c r="AH83" s="685"/>
      <c r="AI83" s="685"/>
      <c r="AJ83" s="685"/>
      <c r="AK83" s="685"/>
      <c r="AL83" s="685"/>
      <c r="AM83" s="685"/>
      <c r="AN83" s="686"/>
      <c r="AO83" s="840">
        <f>SUM(BA77:BD82)</f>
        <v>6</v>
      </c>
      <c r="AP83" s="840"/>
      <c r="AQ83" s="840"/>
      <c r="AR83" s="840"/>
      <c r="AS83" s="840"/>
      <c r="AT83" s="840"/>
      <c r="AU83" s="840"/>
      <c r="AV83" s="840"/>
      <c r="AW83" s="840"/>
      <c r="AX83" s="840"/>
      <c r="AY83" s="840"/>
      <c r="AZ83" s="840"/>
      <c r="BA83" s="840"/>
      <c r="BB83" s="840"/>
      <c r="BC83" s="840"/>
      <c r="BD83" s="841"/>
    </row>
    <row r="84" spans="2:56" ht="35.25" customHeight="1">
      <c r="B84" s="1044" t="s">
        <v>1255</v>
      </c>
      <c r="C84" s="839" t="s">
        <v>1157</v>
      </c>
      <c r="D84" s="839"/>
      <c r="E84" s="839"/>
      <c r="F84" s="606" t="s">
        <v>1154</v>
      </c>
      <c r="G84" s="607"/>
      <c r="H84" s="607"/>
      <c r="I84" s="607"/>
      <c r="J84" s="607"/>
      <c r="K84" s="607"/>
      <c r="L84" s="607"/>
      <c r="M84" s="607"/>
      <c r="N84" s="607"/>
      <c r="O84" s="607"/>
      <c r="P84" s="607"/>
      <c r="Q84" s="607"/>
      <c r="R84" s="607"/>
      <c r="S84" s="607"/>
      <c r="T84" s="607"/>
      <c r="U84" s="607"/>
      <c r="V84" s="607"/>
      <c r="W84" s="607"/>
      <c r="X84" s="607"/>
      <c r="Y84" s="607"/>
      <c r="Z84" s="607"/>
      <c r="AA84" s="607"/>
      <c r="AB84" s="607"/>
      <c r="AC84" s="607"/>
      <c r="AD84" s="607"/>
      <c r="AE84" s="607"/>
      <c r="AF84" s="607"/>
      <c r="AG84" s="607"/>
      <c r="AH84" s="607"/>
      <c r="AI84" s="607"/>
      <c r="AJ84" s="607"/>
      <c r="AK84" s="607"/>
      <c r="AL84" s="607"/>
      <c r="AM84" s="607"/>
      <c r="AN84" s="608"/>
      <c r="AO84" s="606"/>
      <c r="AP84" s="607"/>
      <c r="AQ84" s="607"/>
      <c r="AR84" s="607"/>
      <c r="AS84" s="607"/>
      <c r="AT84" s="607"/>
      <c r="AU84" s="607"/>
      <c r="AV84" s="607"/>
      <c r="AW84" s="607"/>
      <c r="AX84" s="607"/>
      <c r="AY84" s="607"/>
      <c r="AZ84" s="607"/>
      <c r="BA84" s="607"/>
      <c r="BB84" s="607"/>
      <c r="BC84" s="607"/>
      <c r="BD84" s="711"/>
    </row>
    <row r="85" spans="2:56" ht="30" customHeight="1">
      <c r="B85" s="1045"/>
      <c r="C85" s="713" t="s">
        <v>16</v>
      </c>
      <c r="D85" s="713"/>
      <c r="E85" s="713"/>
      <c r="F85" s="708" t="s">
        <v>1309</v>
      </c>
      <c r="G85" s="709"/>
      <c r="H85" s="709"/>
      <c r="I85" s="709"/>
      <c r="J85" s="709"/>
      <c r="K85" s="709"/>
      <c r="L85" s="709"/>
      <c r="M85" s="709"/>
      <c r="N85" s="709"/>
      <c r="O85" s="709"/>
      <c r="P85" s="709"/>
      <c r="Q85" s="709"/>
      <c r="R85" s="709"/>
      <c r="S85" s="709"/>
      <c r="T85" s="709"/>
      <c r="U85" s="709"/>
      <c r="V85" s="709"/>
      <c r="W85" s="710"/>
      <c r="X85" s="708" t="s">
        <v>1409</v>
      </c>
      <c r="Y85" s="709"/>
      <c r="Z85" s="709"/>
      <c r="AA85" s="709"/>
      <c r="AB85" s="709"/>
      <c r="AC85" s="709"/>
      <c r="AD85" s="709"/>
      <c r="AE85" s="709"/>
      <c r="AF85" s="709"/>
      <c r="AG85" s="709"/>
      <c r="AH85" s="709"/>
      <c r="AI85" s="709"/>
      <c r="AJ85" s="709"/>
      <c r="AK85" s="709"/>
      <c r="AL85" s="709"/>
      <c r="AM85" s="709"/>
      <c r="AN85" s="710"/>
      <c r="AO85" s="789" t="s">
        <v>12</v>
      </c>
      <c r="AP85" s="789" t="s">
        <v>12</v>
      </c>
      <c r="AQ85" s="789" t="s">
        <v>12</v>
      </c>
      <c r="AR85" s="789" t="s">
        <v>12</v>
      </c>
      <c r="AS85" s="826">
        <v>1</v>
      </c>
      <c r="AT85" s="826"/>
      <c r="AU85" s="826"/>
      <c r="AV85" s="826"/>
      <c r="AW85" s="827">
        <v>1</v>
      </c>
      <c r="AX85" s="827"/>
      <c r="AY85" s="827"/>
      <c r="AZ85" s="827"/>
      <c r="BA85" s="791">
        <f>AW85*AS85</f>
        <v>1</v>
      </c>
      <c r="BB85" s="791"/>
      <c r="BC85" s="791"/>
      <c r="BD85" s="792"/>
    </row>
    <row r="86" spans="2:56" ht="26.25" customHeight="1">
      <c r="B86" s="1045"/>
      <c r="C86" s="713" t="s">
        <v>17</v>
      </c>
      <c r="D86" s="713"/>
      <c r="E86" s="713"/>
      <c r="F86" s="705" t="s">
        <v>1572</v>
      </c>
      <c r="G86" s="706"/>
      <c r="H86" s="706"/>
      <c r="I86" s="706"/>
      <c r="J86" s="706"/>
      <c r="K86" s="706"/>
      <c r="L86" s="706"/>
      <c r="M86" s="706"/>
      <c r="N86" s="706"/>
      <c r="O86" s="706"/>
      <c r="P86" s="706"/>
      <c r="Q86" s="706"/>
      <c r="R86" s="706"/>
      <c r="S86" s="706"/>
      <c r="T86" s="706"/>
      <c r="U86" s="706"/>
      <c r="V86" s="706"/>
      <c r="W86" s="707"/>
      <c r="X86" s="705" t="s">
        <v>1408</v>
      </c>
      <c r="Y86" s="706"/>
      <c r="Z86" s="706"/>
      <c r="AA86" s="706"/>
      <c r="AB86" s="706"/>
      <c r="AC86" s="706"/>
      <c r="AD86" s="706"/>
      <c r="AE86" s="706"/>
      <c r="AF86" s="706"/>
      <c r="AG86" s="706"/>
      <c r="AH86" s="706"/>
      <c r="AI86" s="706"/>
      <c r="AJ86" s="706"/>
      <c r="AK86" s="706"/>
      <c r="AL86" s="706"/>
      <c r="AM86" s="706"/>
      <c r="AN86" s="707"/>
      <c r="AO86" s="789" t="s">
        <v>12</v>
      </c>
      <c r="AP86" s="789" t="s">
        <v>12</v>
      </c>
      <c r="AQ86" s="789" t="s">
        <v>12</v>
      </c>
      <c r="AR86" s="789" t="s">
        <v>12</v>
      </c>
      <c r="AS86" s="826">
        <v>1</v>
      </c>
      <c r="AT86" s="826"/>
      <c r="AU86" s="826"/>
      <c r="AV86" s="826"/>
      <c r="AW86" s="827">
        <v>1</v>
      </c>
      <c r="AX86" s="827"/>
      <c r="AY86" s="827"/>
      <c r="AZ86" s="827"/>
      <c r="BA86" s="791">
        <f>AW86*AS86</f>
        <v>1</v>
      </c>
      <c r="BB86" s="791"/>
      <c r="BC86" s="791"/>
      <c r="BD86" s="792"/>
    </row>
    <row r="87" spans="2:56" ht="26.25" customHeight="1">
      <c r="B87" s="1045"/>
      <c r="C87" s="713" t="s">
        <v>22</v>
      </c>
      <c r="D87" s="713"/>
      <c r="E87" s="713"/>
      <c r="F87" s="705" t="s">
        <v>55</v>
      </c>
      <c r="G87" s="706"/>
      <c r="H87" s="706"/>
      <c r="I87" s="706"/>
      <c r="J87" s="706"/>
      <c r="K87" s="706"/>
      <c r="L87" s="706"/>
      <c r="M87" s="706"/>
      <c r="N87" s="706"/>
      <c r="O87" s="706"/>
      <c r="P87" s="706"/>
      <c r="Q87" s="706"/>
      <c r="R87" s="706"/>
      <c r="S87" s="706"/>
      <c r="T87" s="706"/>
      <c r="U87" s="706"/>
      <c r="V87" s="706"/>
      <c r="W87" s="707"/>
      <c r="X87" s="705" t="s">
        <v>1407</v>
      </c>
      <c r="Y87" s="706"/>
      <c r="Z87" s="706"/>
      <c r="AA87" s="706"/>
      <c r="AB87" s="706"/>
      <c r="AC87" s="706"/>
      <c r="AD87" s="706"/>
      <c r="AE87" s="706"/>
      <c r="AF87" s="706"/>
      <c r="AG87" s="706"/>
      <c r="AH87" s="706"/>
      <c r="AI87" s="706"/>
      <c r="AJ87" s="706"/>
      <c r="AK87" s="706"/>
      <c r="AL87" s="706"/>
      <c r="AM87" s="706"/>
      <c r="AN87" s="707"/>
      <c r="AO87" s="789" t="s">
        <v>12</v>
      </c>
      <c r="AP87" s="789" t="s">
        <v>12</v>
      </c>
      <c r="AQ87" s="789" t="s">
        <v>12</v>
      </c>
      <c r="AR87" s="789" t="s">
        <v>12</v>
      </c>
      <c r="AS87" s="826">
        <v>1</v>
      </c>
      <c r="AT87" s="826"/>
      <c r="AU87" s="826"/>
      <c r="AV87" s="826"/>
      <c r="AW87" s="827">
        <v>1</v>
      </c>
      <c r="AX87" s="827"/>
      <c r="AY87" s="827"/>
      <c r="AZ87" s="827"/>
      <c r="BA87" s="791">
        <f>AW87*AS87</f>
        <v>1</v>
      </c>
      <c r="BB87" s="791"/>
      <c r="BC87" s="791"/>
      <c r="BD87" s="792"/>
    </row>
    <row r="88" spans="2:56" ht="26.25" customHeight="1">
      <c r="B88" s="1045"/>
      <c r="C88" s="713">
        <v>30</v>
      </c>
      <c r="D88" s="713"/>
      <c r="E88" s="713"/>
      <c r="F88" s="705" t="s">
        <v>743</v>
      </c>
      <c r="G88" s="706"/>
      <c r="H88" s="706"/>
      <c r="I88" s="706"/>
      <c r="J88" s="706"/>
      <c r="K88" s="706"/>
      <c r="L88" s="706"/>
      <c r="M88" s="706"/>
      <c r="N88" s="706"/>
      <c r="O88" s="706"/>
      <c r="P88" s="706"/>
      <c r="Q88" s="706"/>
      <c r="R88" s="706"/>
      <c r="S88" s="706"/>
      <c r="T88" s="706"/>
      <c r="U88" s="706"/>
      <c r="V88" s="706"/>
      <c r="W88" s="707"/>
      <c r="X88" s="705" t="s">
        <v>1410</v>
      </c>
      <c r="Y88" s="706"/>
      <c r="Z88" s="706"/>
      <c r="AA88" s="706"/>
      <c r="AB88" s="706"/>
      <c r="AC88" s="706"/>
      <c r="AD88" s="706"/>
      <c r="AE88" s="706"/>
      <c r="AF88" s="706"/>
      <c r="AG88" s="706"/>
      <c r="AH88" s="706"/>
      <c r="AI88" s="706"/>
      <c r="AJ88" s="706"/>
      <c r="AK88" s="706"/>
      <c r="AL88" s="706"/>
      <c r="AM88" s="706"/>
      <c r="AN88" s="707"/>
      <c r="AO88" s="789" t="s">
        <v>49</v>
      </c>
      <c r="AP88" s="789" t="s">
        <v>12</v>
      </c>
      <c r="AQ88" s="789" t="s">
        <v>12</v>
      </c>
      <c r="AR88" s="789" t="s">
        <v>12</v>
      </c>
      <c r="AS88" s="826">
        <v>1</v>
      </c>
      <c r="AT88" s="826"/>
      <c r="AU88" s="826"/>
      <c r="AV88" s="826"/>
      <c r="AW88" s="827">
        <v>1</v>
      </c>
      <c r="AX88" s="827"/>
      <c r="AY88" s="827"/>
      <c r="AZ88" s="827"/>
      <c r="BA88" s="791">
        <f>AW88*AS88</f>
        <v>1</v>
      </c>
      <c r="BB88" s="791"/>
      <c r="BC88" s="791"/>
      <c r="BD88" s="792"/>
    </row>
    <row r="89" spans="2:56" ht="33" customHeight="1">
      <c r="B89" s="1045"/>
      <c r="C89" s="603" t="s">
        <v>1362</v>
      </c>
      <c r="D89" s="604"/>
      <c r="E89" s="604"/>
      <c r="F89" s="604"/>
      <c r="G89" s="604"/>
      <c r="H89" s="604"/>
      <c r="I89" s="604"/>
      <c r="J89" s="604"/>
      <c r="K89" s="604"/>
      <c r="L89" s="604"/>
      <c r="M89" s="604"/>
      <c r="N89" s="604"/>
      <c r="O89" s="604"/>
      <c r="P89" s="604"/>
      <c r="Q89" s="604"/>
      <c r="R89" s="604"/>
      <c r="S89" s="604"/>
      <c r="T89" s="604"/>
      <c r="U89" s="604"/>
      <c r="V89" s="604"/>
      <c r="W89" s="605"/>
      <c r="X89" s="603" t="s">
        <v>1411</v>
      </c>
      <c r="Y89" s="604"/>
      <c r="Z89" s="604"/>
      <c r="AA89" s="604"/>
      <c r="AB89" s="604"/>
      <c r="AC89" s="604"/>
      <c r="AD89" s="604"/>
      <c r="AE89" s="604"/>
      <c r="AF89" s="604"/>
      <c r="AG89" s="604"/>
      <c r="AH89" s="604"/>
      <c r="AI89" s="604"/>
      <c r="AJ89" s="604"/>
      <c r="AK89" s="604"/>
      <c r="AL89" s="604"/>
      <c r="AM89" s="604"/>
      <c r="AN89" s="605"/>
      <c r="AO89" s="806">
        <f>SUM(BA85:BD88)</f>
        <v>4</v>
      </c>
      <c r="AP89" s="806"/>
      <c r="AQ89" s="806"/>
      <c r="AR89" s="806"/>
      <c r="AS89" s="806"/>
      <c r="AT89" s="806"/>
      <c r="AU89" s="806"/>
      <c r="AV89" s="806"/>
      <c r="AW89" s="806"/>
      <c r="AX89" s="806"/>
      <c r="AY89" s="806"/>
      <c r="AZ89" s="806"/>
      <c r="BA89" s="806"/>
      <c r="BB89" s="806"/>
      <c r="BC89" s="806"/>
      <c r="BD89" s="807"/>
    </row>
    <row r="90" spans="2:56" ht="38.25" customHeight="1">
      <c r="B90" s="1045"/>
      <c r="C90" s="556" t="s">
        <v>1158</v>
      </c>
      <c r="D90" s="556"/>
      <c r="E90" s="556"/>
      <c r="F90" s="581" t="s">
        <v>1155</v>
      </c>
      <c r="G90" s="582"/>
      <c r="H90" s="582"/>
      <c r="I90" s="582"/>
      <c r="J90" s="582"/>
      <c r="K90" s="582"/>
      <c r="L90" s="582"/>
      <c r="M90" s="582"/>
      <c r="N90" s="582"/>
      <c r="O90" s="582"/>
      <c r="P90" s="582"/>
      <c r="Q90" s="582"/>
      <c r="R90" s="582"/>
      <c r="S90" s="582"/>
      <c r="T90" s="582"/>
      <c r="U90" s="582"/>
      <c r="V90" s="582"/>
      <c r="W90" s="582"/>
      <c r="X90" s="582"/>
      <c r="Y90" s="582"/>
      <c r="Z90" s="582"/>
      <c r="AA90" s="582"/>
      <c r="AB90" s="582"/>
      <c r="AC90" s="582"/>
      <c r="AD90" s="582"/>
      <c r="AE90" s="582"/>
      <c r="AF90" s="582"/>
      <c r="AG90" s="582"/>
      <c r="AH90" s="582"/>
      <c r="AI90" s="582"/>
      <c r="AJ90" s="582"/>
      <c r="AK90" s="582"/>
      <c r="AL90" s="582"/>
      <c r="AM90" s="582"/>
      <c r="AN90" s="583"/>
      <c r="AO90" s="581"/>
      <c r="AP90" s="582"/>
      <c r="AQ90" s="582"/>
      <c r="AR90" s="582"/>
      <c r="AS90" s="582"/>
      <c r="AT90" s="582"/>
      <c r="AU90" s="582"/>
      <c r="AV90" s="582"/>
      <c r="AW90" s="582"/>
      <c r="AX90" s="582"/>
      <c r="AY90" s="582"/>
      <c r="AZ90" s="582"/>
      <c r="BA90" s="582"/>
      <c r="BB90" s="582"/>
      <c r="BC90" s="582"/>
      <c r="BD90" s="646"/>
    </row>
    <row r="91" spans="2:56" ht="26.25" customHeight="1">
      <c r="B91" s="1045"/>
      <c r="C91" s="713" t="s">
        <v>26</v>
      </c>
      <c r="D91" s="713"/>
      <c r="E91" s="713"/>
      <c r="F91" s="705" t="s">
        <v>1573</v>
      </c>
      <c r="G91" s="706"/>
      <c r="H91" s="706"/>
      <c r="I91" s="706"/>
      <c r="J91" s="706"/>
      <c r="K91" s="706"/>
      <c r="L91" s="706"/>
      <c r="M91" s="706"/>
      <c r="N91" s="706"/>
      <c r="O91" s="706"/>
      <c r="P91" s="706"/>
      <c r="Q91" s="706"/>
      <c r="R91" s="706"/>
      <c r="S91" s="706"/>
      <c r="T91" s="706"/>
      <c r="U91" s="706"/>
      <c r="V91" s="706"/>
      <c r="W91" s="707"/>
      <c r="X91" s="742" t="s">
        <v>1441</v>
      </c>
      <c r="Y91" s="743"/>
      <c r="Z91" s="743"/>
      <c r="AA91" s="743"/>
      <c r="AB91" s="743"/>
      <c r="AC91" s="743"/>
      <c r="AD91" s="743"/>
      <c r="AE91" s="743"/>
      <c r="AF91" s="743"/>
      <c r="AG91" s="743"/>
      <c r="AH91" s="743"/>
      <c r="AI91" s="743"/>
      <c r="AJ91" s="743"/>
      <c r="AK91" s="743"/>
      <c r="AL91" s="743"/>
      <c r="AM91" s="743"/>
      <c r="AN91" s="744"/>
      <c r="AO91" s="789" t="s">
        <v>1570</v>
      </c>
      <c r="AP91" s="789" t="s">
        <v>12</v>
      </c>
      <c r="AQ91" s="789" t="s">
        <v>12</v>
      </c>
      <c r="AR91" s="789" t="s">
        <v>12</v>
      </c>
      <c r="AS91" s="826">
        <v>1</v>
      </c>
      <c r="AT91" s="826"/>
      <c r="AU91" s="826"/>
      <c r="AV91" s="826"/>
      <c r="AW91" s="827">
        <v>1</v>
      </c>
      <c r="AX91" s="827"/>
      <c r="AY91" s="827"/>
      <c r="AZ91" s="827"/>
      <c r="BA91" s="791">
        <f>AW91*AS91</f>
        <v>1</v>
      </c>
      <c r="BB91" s="791"/>
      <c r="BC91" s="791"/>
      <c r="BD91" s="792"/>
    </row>
    <row r="92" spans="2:56" ht="30" customHeight="1">
      <c r="B92" s="1045"/>
      <c r="C92" s="713" t="s">
        <v>27</v>
      </c>
      <c r="D92" s="713"/>
      <c r="E92" s="713"/>
      <c r="F92" s="705" t="s">
        <v>1310</v>
      </c>
      <c r="G92" s="706"/>
      <c r="H92" s="706"/>
      <c r="I92" s="706"/>
      <c r="J92" s="706"/>
      <c r="K92" s="706"/>
      <c r="L92" s="706"/>
      <c r="M92" s="706"/>
      <c r="N92" s="706"/>
      <c r="O92" s="706"/>
      <c r="P92" s="706"/>
      <c r="Q92" s="706"/>
      <c r="R92" s="706"/>
      <c r="S92" s="706"/>
      <c r="T92" s="706"/>
      <c r="U92" s="706"/>
      <c r="V92" s="706"/>
      <c r="W92" s="707"/>
      <c r="X92" s="742" t="s">
        <v>1442</v>
      </c>
      <c r="Y92" s="743"/>
      <c r="Z92" s="743"/>
      <c r="AA92" s="743"/>
      <c r="AB92" s="743"/>
      <c r="AC92" s="743"/>
      <c r="AD92" s="743"/>
      <c r="AE92" s="743"/>
      <c r="AF92" s="743"/>
      <c r="AG92" s="743"/>
      <c r="AH92" s="743"/>
      <c r="AI92" s="743"/>
      <c r="AJ92" s="743"/>
      <c r="AK92" s="743"/>
      <c r="AL92" s="743"/>
      <c r="AM92" s="743"/>
      <c r="AN92" s="744"/>
      <c r="AO92" s="789" t="s">
        <v>12</v>
      </c>
      <c r="AP92" s="789" t="s">
        <v>12</v>
      </c>
      <c r="AQ92" s="789" t="s">
        <v>12</v>
      </c>
      <c r="AR92" s="789" t="s">
        <v>12</v>
      </c>
      <c r="AS92" s="826">
        <v>1</v>
      </c>
      <c r="AT92" s="826"/>
      <c r="AU92" s="826"/>
      <c r="AV92" s="826"/>
      <c r="AW92" s="827">
        <v>1</v>
      </c>
      <c r="AX92" s="827"/>
      <c r="AY92" s="827"/>
      <c r="AZ92" s="827"/>
      <c r="BA92" s="791">
        <f>AW92*AS92</f>
        <v>1</v>
      </c>
      <c r="BB92" s="791"/>
      <c r="BC92" s="791"/>
      <c r="BD92" s="792"/>
    </row>
    <row r="93" spans="2:56" ht="26.25" customHeight="1">
      <c r="B93" s="1045"/>
      <c r="C93" s="713" t="s">
        <v>28</v>
      </c>
      <c r="D93" s="713"/>
      <c r="E93" s="713"/>
      <c r="F93" s="705" t="s">
        <v>1555</v>
      </c>
      <c r="G93" s="706"/>
      <c r="H93" s="706"/>
      <c r="I93" s="706"/>
      <c r="J93" s="706"/>
      <c r="K93" s="706"/>
      <c r="L93" s="706"/>
      <c r="M93" s="706"/>
      <c r="N93" s="706"/>
      <c r="O93" s="706"/>
      <c r="P93" s="706"/>
      <c r="Q93" s="706"/>
      <c r="R93" s="706"/>
      <c r="S93" s="706"/>
      <c r="T93" s="706"/>
      <c r="U93" s="706"/>
      <c r="V93" s="706"/>
      <c r="W93" s="707"/>
      <c r="X93" s="742" t="s">
        <v>1554</v>
      </c>
      <c r="Y93" s="743"/>
      <c r="Z93" s="743"/>
      <c r="AA93" s="743"/>
      <c r="AB93" s="743"/>
      <c r="AC93" s="743"/>
      <c r="AD93" s="743"/>
      <c r="AE93" s="743"/>
      <c r="AF93" s="743"/>
      <c r="AG93" s="743"/>
      <c r="AH93" s="743"/>
      <c r="AI93" s="743"/>
      <c r="AJ93" s="743"/>
      <c r="AK93" s="743"/>
      <c r="AL93" s="743"/>
      <c r="AM93" s="743"/>
      <c r="AN93" s="744"/>
      <c r="AO93" s="789" t="s">
        <v>12</v>
      </c>
      <c r="AP93" s="789" t="s">
        <v>12</v>
      </c>
      <c r="AQ93" s="789" t="s">
        <v>12</v>
      </c>
      <c r="AR93" s="789" t="s">
        <v>12</v>
      </c>
      <c r="AS93" s="826">
        <v>1</v>
      </c>
      <c r="AT93" s="826"/>
      <c r="AU93" s="826"/>
      <c r="AV93" s="826"/>
      <c r="AW93" s="827">
        <v>1</v>
      </c>
      <c r="AX93" s="827"/>
      <c r="AY93" s="827"/>
      <c r="AZ93" s="827"/>
      <c r="BA93" s="791">
        <f>AW93*AS93</f>
        <v>1</v>
      </c>
      <c r="BB93" s="791"/>
      <c r="BC93" s="791"/>
      <c r="BD93" s="792"/>
    </row>
    <row r="94" spans="2:56" ht="29.25" customHeight="1">
      <c r="B94" s="1045"/>
      <c r="C94" s="713" t="s">
        <v>310</v>
      </c>
      <c r="D94" s="713"/>
      <c r="E94" s="713"/>
      <c r="F94" s="705" t="s">
        <v>1142</v>
      </c>
      <c r="G94" s="706"/>
      <c r="H94" s="706"/>
      <c r="I94" s="706"/>
      <c r="J94" s="706"/>
      <c r="K94" s="706"/>
      <c r="L94" s="706"/>
      <c r="M94" s="706"/>
      <c r="N94" s="706"/>
      <c r="O94" s="706"/>
      <c r="P94" s="706"/>
      <c r="Q94" s="706"/>
      <c r="R94" s="706"/>
      <c r="S94" s="706"/>
      <c r="T94" s="706"/>
      <c r="U94" s="706"/>
      <c r="V94" s="706"/>
      <c r="W94" s="707"/>
      <c r="X94" s="742" t="s">
        <v>1633</v>
      </c>
      <c r="Y94" s="743"/>
      <c r="Z94" s="743"/>
      <c r="AA94" s="743"/>
      <c r="AB94" s="743"/>
      <c r="AC94" s="743"/>
      <c r="AD94" s="743"/>
      <c r="AE94" s="743"/>
      <c r="AF94" s="743"/>
      <c r="AG94" s="743"/>
      <c r="AH94" s="743"/>
      <c r="AI94" s="743"/>
      <c r="AJ94" s="743"/>
      <c r="AK94" s="743"/>
      <c r="AL94" s="743"/>
      <c r="AM94" s="743"/>
      <c r="AN94" s="744"/>
      <c r="AO94" s="789" t="str">
        <f>AO95</f>
        <v>M2</v>
      </c>
      <c r="AP94" s="789"/>
      <c r="AQ94" s="789"/>
      <c r="AR94" s="789"/>
      <c r="AS94" s="826">
        <v>1</v>
      </c>
      <c r="AT94" s="826"/>
      <c r="AU94" s="826"/>
      <c r="AV94" s="826"/>
      <c r="AW94" s="827">
        <v>1</v>
      </c>
      <c r="AX94" s="827"/>
      <c r="AY94" s="827"/>
      <c r="AZ94" s="827"/>
      <c r="BA94" s="791">
        <f>AW94*AS94</f>
        <v>1</v>
      </c>
      <c r="BB94" s="791"/>
      <c r="BC94" s="791"/>
      <c r="BD94" s="792"/>
    </row>
    <row r="95" spans="2:56" ht="29.25" customHeight="1">
      <c r="B95" s="1045"/>
      <c r="C95" s="713" t="s">
        <v>1256</v>
      </c>
      <c r="D95" s="713"/>
      <c r="E95" s="713"/>
      <c r="F95" s="705" t="s">
        <v>1143</v>
      </c>
      <c r="G95" s="706"/>
      <c r="H95" s="706"/>
      <c r="I95" s="706"/>
      <c r="J95" s="706"/>
      <c r="K95" s="706"/>
      <c r="L95" s="706"/>
      <c r="M95" s="706"/>
      <c r="N95" s="706"/>
      <c r="O95" s="706"/>
      <c r="P95" s="706"/>
      <c r="Q95" s="706"/>
      <c r="R95" s="706"/>
      <c r="S95" s="706"/>
      <c r="T95" s="706"/>
      <c r="U95" s="706"/>
      <c r="V95" s="706"/>
      <c r="W95" s="707"/>
      <c r="X95" s="742" t="s">
        <v>1634</v>
      </c>
      <c r="Y95" s="743"/>
      <c r="Z95" s="743"/>
      <c r="AA95" s="743"/>
      <c r="AB95" s="743"/>
      <c r="AC95" s="743"/>
      <c r="AD95" s="743"/>
      <c r="AE95" s="743"/>
      <c r="AF95" s="743"/>
      <c r="AG95" s="743"/>
      <c r="AH95" s="743"/>
      <c r="AI95" s="743"/>
      <c r="AJ95" s="743"/>
      <c r="AK95" s="743"/>
      <c r="AL95" s="743"/>
      <c r="AM95" s="743"/>
      <c r="AN95" s="744"/>
      <c r="AO95" s="789" t="s">
        <v>12</v>
      </c>
      <c r="AP95" s="789" t="s">
        <v>12</v>
      </c>
      <c r="AQ95" s="789" t="s">
        <v>12</v>
      </c>
      <c r="AR95" s="789" t="s">
        <v>12</v>
      </c>
      <c r="AS95" s="826">
        <v>1</v>
      </c>
      <c r="AT95" s="826"/>
      <c r="AU95" s="826"/>
      <c r="AV95" s="826"/>
      <c r="AW95" s="827">
        <v>1</v>
      </c>
      <c r="AX95" s="827"/>
      <c r="AY95" s="827"/>
      <c r="AZ95" s="827"/>
      <c r="BA95" s="791">
        <f>AW95*AS95</f>
        <v>1</v>
      </c>
      <c r="BB95" s="791"/>
      <c r="BC95" s="791"/>
      <c r="BD95" s="792"/>
    </row>
    <row r="96" spans="2:56" ht="36" customHeight="1">
      <c r="B96" s="1045"/>
      <c r="C96" s="603" t="s">
        <v>1363</v>
      </c>
      <c r="D96" s="604"/>
      <c r="E96" s="604"/>
      <c r="F96" s="604"/>
      <c r="G96" s="604"/>
      <c r="H96" s="604"/>
      <c r="I96" s="604"/>
      <c r="J96" s="604"/>
      <c r="K96" s="604"/>
      <c r="L96" s="604"/>
      <c r="M96" s="604"/>
      <c r="N96" s="604"/>
      <c r="O96" s="604"/>
      <c r="P96" s="604"/>
      <c r="Q96" s="604"/>
      <c r="R96" s="604"/>
      <c r="S96" s="604"/>
      <c r="T96" s="604"/>
      <c r="U96" s="604"/>
      <c r="V96" s="604"/>
      <c r="W96" s="605"/>
      <c r="X96" s="603" t="s">
        <v>1412</v>
      </c>
      <c r="Y96" s="604"/>
      <c r="Z96" s="604"/>
      <c r="AA96" s="604"/>
      <c r="AB96" s="604"/>
      <c r="AC96" s="604"/>
      <c r="AD96" s="604"/>
      <c r="AE96" s="604"/>
      <c r="AF96" s="604"/>
      <c r="AG96" s="604"/>
      <c r="AH96" s="604"/>
      <c r="AI96" s="604"/>
      <c r="AJ96" s="604"/>
      <c r="AK96" s="604"/>
      <c r="AL96" s="604"/>
      <c r="AM96" s="604"/>
      <c r="AN96" s="605"/>
      <c r="AO96" s="806">
        <f>SUM(BA91:BD95)</f>
        <v>5</v>
      </c>
      <c r="AP96" s="806"/>
      <c r="AQ96" s="806"/>
      <c r="AR96" s="806"/>
      <c r="AS96" s="806"/>
      <c r="AT96" s="806"/>
      <c r="AU96" s="806"/>
      <c r="AV96" s="806"/>
      <c r="AW96" s="806"/>
      <c r="AX96" s="806"/>
      <c r="AY96" s="806"/>
      <c r="AZ96" s="806"/>
      <c r="BA96" s="806"/>
      <c r="BB96" s="806"/>
      <c r="BC96" s="806"/>
      <c r="BD96" s="807"/>
    </row>
    <row r="97" spans="1:56" ht="39.75" customHeight="1">
      <c r="B97" s="1045"/>
      <c r="C97" s="805" t="s">
        <v>1159</v>
      </c>
      <c r="D97" s="805"/>
      <c r="E97" s="805"/>
      <c r="F97" s="831" t="s">
        <v>1136</v>
      </c>
      <c r="G97" s="832"/>
      <c r="H97" s="832"/>
      <c r="I97" s="832"/>
      <c r="J97" s="832"/>
      <c r="K97" s="832"/>
      <c r="L97" s="832"/>
      <c r="M97" s="832"/>
      <c r="N97" s="832"/>
      <c r="O97" s="832"/>
      <c r="P97" s="832"/>
      <c r="Q97" s="832"/>
      <c r="R97" s="832"/>
      <c r="S97" s="832"/>
      <c r="T97" s="832"/>
      <c r="U97" s="832"/>
      <c r="V97" s="832"/>
      <c r="W97" s="832"/>
      <c r="X97" s="694"/>
      <c r="Y97" s="694"/>
      <c r="Z97" s="694"/>
      <c r="AA97" s="694"/>
      <c r="AB97" s="694"/>
      <c r="AC97" s="694"/>
      <c r="AD97" s="694"/>
      <c r="AE97" s="694"/>
      <c r="AF97" s="694"/>
      <c r="AG97" s="694"/>
      <c r="AH97" s="694"/>
      <c r="AI97" s="694"/>
      <c r="AJ97" s="694"/>
      <c r="AK97" s="694"/>
      <c r="AL97" s="694"/>
      <c r="AM97" s="694"/>
      <c r="AN97" s="695"/>
      <c r="AO97" s="693" t="s">
        <v>1413</v>
      </c>
      <c r="AP97" s="694"/>
      <c r="AQ97" s="694"/>
      <c r="AR97" s="694"/>
      <c r="AS97" s="694"/>
      <c r="AT97" s="694"/>
      <c r="AU97" s="694"/>
      <c r="AV97" s="694"/>
      <c r="AW97" s="694"/>
      <c r="AX97" s="694"/>
      <c r="AY97" s="694"/>
      <c r="AZ97" s="694"/>
      <c r="BA97" s="694"/>
      <c r="BB97" s="694"/>
      <c r="BC97" s="694"/>
      <c r="BD97" s="696"/>
    </row>
    <row r="98" spans="1:56" ht="27.75" customHeight="1">
      <c r="A98" s="309" t="s">
        <v>236</v>
      </c>
      <c r="B98" s="1045"/>
      <c r="C98" s="573" t="s">
        <v>56</v>
      </c>
      <c r="D98" s="573"/>
      <c r="E98" s="573"/>
      <c r="F98" s="622" t="s">
        <v>1311</v>
      </c>
      <c r="G98" s="623"/>
      <c r="H98" s="623"/>
      <c r="I98" s="623"/>
      <c r="J98" s="623"/>
      <c r="K98" s="623"/>
      <c r="L98" s="623"/>
      <c r="M98" s="623"/>
      <c r="N98" s="623"/>
      <c r="O98" s="623"/>
      <c r="P98" s="623"/>
      <c r="Q98" s="623"/>
      <c r="R98" s="623"/>
      <c r="S98" s="623"/>
      <c r="T98" s="623"/>
      <c r="U98" s="623"/>
      <c r="V98" s="623"/>
      <c r="W98" s="624"/>
      <c r="X98" s="622" t="s">
        <v>1445</v>
      </c>
      <c r="Y98" s="623"/>
      <c r="Z98" s="623"/>
      <c r="AA98" s="623"/>
      <c r="AB98" s="623"/>
      <c r="AC98" s="623"/>
      <c r="AD98" s="623"/>
      <c r="AE98" s="623"/>
      <c r="AF98" s="623"/>
      <c r="AG98" s="623"/>
      <c r="AH98" s="623"/>
      <c r="AI98" s="623"/>
      <c r="AJ98" s="623"/>
      <c r="AK98" s="623"/>
      <c r="AL98" s="623"/>
      <c r="AM98" s="623"/>
      <c r="AN98" s="624"/>
      <c r="AO98" s="673" t="s">
        <v>12</v>
      </c>
      <c r="AP98" s="673" t="s">
        <v>12</v>
      </c>
      <c r="AQ98" s="673" t="s">
        <v>12</v>
      </c>
      <c r="AR98" s="673" t="s">
        <v>12</v>
      </c>
      <c r="AS98" s="828">
        <v>1</v>
      </c>
      <c r="AT98" s="828"/>
      <c r="AU98" s="828"/>
      <c r="AV98" s="828"/>
      <c r="AW98" s="829">
        <v>1</v>
      </c>
      <c r="AX98" s="828"/>
      <c r="AY98" s="828"/>
      <c r="AZ98" s="828"/>
      <c r="BA98" s="671">
        <f t="shared" ref="BA98:BA105" si="4">AW98*AS98</f>
        <v>1</v>
      </c>
      <c r="BB98" s="671"/>
      <c r="BC98" s="671"/>
      <c r="BD98" s="672"/>
    </row>
    <row r="99" spans="1:56" ht="27.75" customHeight="1">
      <c r="B99" s="1045"/>
      <c r="C99" s="573" t="s">
        <v>57</v>
      </c>
      <c r="D99" s="573"/>
      <c r="E99" s="573"/>
      <c r="F99" s="622" t="s">
        <v>1312</v>
      </c>
      <c r="G99" s="623"/>
      <c r="H99" s="623"/>
      <c r="I99" s="623"/>
      <c r="J99" s="623"/>
      <c r="K99" s="623"/>
      <c r="L99" s="623"/>
      <c r="M99" s="623"/>
      <c r="N99" s="623"/>
      <c r="O99" s="623"/>
      <c r="P99" s="623"/>
      <c r="Q99" s="623"/>
      <c r="R99" s="623"/>
      <c r="S99" s="623"/>
      <c r="T99" s="623"/>
      <c r="U99" s="623"/>
      <c r="V99" s="623"/>
      <c r="W99" s="624"/>
      <c r="X99" s="714" t="s">
        <v>1415</v>
      </c>
      <c r="Y99" s="715"/>
      <c r="Z99" s="715"/>
      <c r="AA99" s="715"/>
      <c r="AB99" s="715"/>
      <c r="AC99" s="715"/>
      <c r="AD99" s="715"/>
      <c r="AE99" s="715"/>
      <c r="AF99" s="715"/>
      <c r="AG99" s="715"/>
      <c r="AH99" s="715"/>
      <c r="AI99" s="715"/>
      <c r="AJ99" s="715"/>
      <c r="AK99" s="715"/>
      <c r="AL99" s="715"/>
      <c r="AM99" s="715"/>
      <c r="AN99" s="716"/>
      <c r="AO99" s="673" t="s">
        <v>12</v>
      </c>
      <c r="AP99" s="673" t="s">
        <v>12</v>
      </c>
      <c r="AQ99" s="673" t="s">
        <v>12</v>
      </c>
      <c r="AR99" s="673" t="s">
        <v>12</v>
      </c>
      <c r="AS99" s="828">
        <v>1</v>
      </c>
      <c r="AT99" s="828"/>
      <c r="AU99" s="828"/>
      <c r="AV99" s="828"/>
      <c r="AW99" s="829">
        <v>1</v>
      </c>
      <c r="AX99" s="828"/>
      <c r="AY99" s="828"/>
      <c r="AZ99" s="828"/>
      <c r="BA99" s="671">
        <f t="shared" si="4"/>
        <v>1</v>
      </c>
      <c r="BB99" s="671"/>
      <c r="BC99" s="671"/>
      <c r="BD99" s="672"/>
    </row>
    <row r="100" spans="1:56" ht="24.75" customHeight="1">
      <c r="B100" s="1045"/>
      <c r="C100" s="573" t="s">
        <v>158</v>
      </c>
      <c r="D100" s="573"/>
      <c r="E100" s="573"/>
      <c r="F100" s="622" t="s">
        <v>1313</v>
      </c>
      <c r="G100" s="623"/>
      <c r="H100" s="623"/>
      <c r="I100" s="623"/>
      <c r="J100" s="623"/>
      <c r="K100" s="623"/>
      <c r="L100" s="623"/>
      <c r="M100" s="623"/>
      <c r="N100" s="623"/>
      <c r="O100" s="623"/>
      <c r="P100" s="623"/>
      <c r="Q100" s="623"/>
      <c r="R100" s="623"/>
      <c r="S100" s="623"/>
      <c r="T100" s="623"/>
      <c r="U100" s="623"/>
      <c r="V100" s="623"/>
      <c r="W100" s="624"/>
      <c r="X100" s="622" t="s">
        <v>1446</v>
      </c>
      <c r="Y100" s="623"/>
      <c r="Z100" s="623"/>
      <c r="AA100" s="623"/>
      <c r="AB100" s="623"/>
      <c r="AC100" s="623"/>
      <c r="AD100" s="623"/>
      <c r="AE100" s="623"/>
      <c r="AF100" s="623"/>
      <c r="AG100" s="623"/>
      <c r="AH100" s="623"/>
      <c r="AI100" s="623"/>
      <c r="AJ100" s="623"/>
      <c r="AK100" s="623"/>
      <c r="AL100" s="623"/>
      <c r="AM100" s="623"/>
      <c r="AN100" s="624"/>
      <c r="AO100" s="673" t="s">
        <v>12</v>
      </c>
      <c r="AP100" s="673"/>
      <c r="AQ100" s="673"/>
      <c r="AR100" s="673"/>
      <c r="AS100" s="828">
        <v>1</v>
      </c>
      <c r="AT100" s="828"/>
      <c r="AU100" s="828"/>
      <c r="AV100" s="828"/>
      <c r="AW100" s="829">
        <v>1</v>
      </c>
      <c r="AX100" s="828"/>
      <c r="AY100" s="828"/>
      <c r="AZ100" s="828"/>
      <c r="BA100" s="671">
        <f t="shared" si="4"/>
        <v>1</v>
      </c>
      <c r="BB100" s="671"/>
      <c r="BC100" s="671"/>
      <c r="BD100" s="672"/>
    </row>
    <row r="101" spans="1:56" ht="24.75" customHeight="1">
      <c r="B101" s="1045"/>
      <c r="C101" s="573" t="s">
        <v>1144</v>
      </c>
      <c r="D101" s="573"/>
      <c r="E101" s="573"/>
      <c r="F101" s="622" t="s">
        <v>1314</v>
      </c>
      <c r="G101" s="623"/>
      <c r="H101" s="623"/>
      <c r="I101" s="623"/>
      <c r="J101" s="623"/>
      <c r="K101" s="623"/>
      <c r="L101" s="623"/>
      <c r="M101" s="623"/>
      <c r="N101" s="623"/>
      <c r="O101" s="623"/>
      <c r="P101" s="623"/>
      <c r="Q101" s="623"/>
      <c r="R101" s="623"/>
      <c r="S101" s="623"/>
      <c r="T101" s="623"/>
      <c r="U101" s="623"/>
      <c r="V101" s="623"/>
      <c r="W101" s="624"/>
      <c r="X101" s="622" t="s">
        <v>1416</v>
      </c>
      <c r="Y101" s="623"/>
      <c r="Z101" s="623"/>
      <c r="AA101" s="623"/>
      <c r="AB101" s="623"/>
      <c r="AC101" s="623"/>
      <c r="AD101" s="623"/>
      <c r="AE101" s="623"/>
      <c r="AF101" s="623"/>
      <c r="AG101" s="623"/>
      <c r="AH101" s="623"/>
      <c r="AI101" s="623"/>
      <c r="AJ101" s="623"/>
      <c r="AK101" s="623"/>
      <c r="AL101" s="623"/>
      <c r="AM101" s="623"/>
      <c r="AN101" s="624"/>
      <c r="AO101" s="673" t="s">
        <v>12</v>
      </c>
      <c r="AP101" s="673" t="s">
        <v>12</v>
      </c>
      <c r="AQ101" s="673" t="s">
        <v>12</v>
      </c>
      <c r="AR101" s="673" t="s">
        <v>12</v>
      </c>
      <c r="AS101" s="828">
        <v>1</v>
      </c>
      <c r="AT101" s="828"/>
      <c r="AU101" s="828"/>
      <c r="AV101" s="828"/>
      <c r="AW101" s="829">
        <v>1</v>
      </c>
      <c r="AX101" s="828"/>
      <c r="AY101" s="828"/>
      <c r="AZ101" s="828"/>
      <c r="BA101" s="671">
        <f t="shared" si="4"/>
        <v>1</v>
      </c>
      <c r="BB101" s="671"/>
      <c r="BC101" s="671"/>
      <c r="BD101" s="672"/>
    </row>
    <row r="102" spans="1:56" ht="26.25" customHeight="1">
      <c r="B102" s="1045"/>
      <c r="C102" s="573" t="s">
        <v>1188</v>
      </c>
      <c r="D102" s="573"/>
      <c r="E102" s="573"/>
      <c r="F102" s="622" t="s">
        <v>1315</v>
      </c>
      <c r="G102" s="623"/>
      <c r="H102" s="623"/>
      <c r="I102" s="623"/>
      <c r="J102" s="623"/>
      <c r="K102" s="623"/>
      <c r="L102" s="623"/>
      <c r="M102" s="623"/>
      <c r="N102" s="623"/>
      <c r="O102" s="623"/>
      <c r="P102" s="623"/>
      <c r="Q102" s="623"/>
      <c r="R102" s="623"/>
      <c r="S102" s="623"/>
      <c r="T102" s="623"/>
      <c r="U102" s="623"/>
      <c r="V102" s="623"/>
      <c r="W102" s="624"/>
      <c r="X102" s="622" t="s">
        <v>1417</v>
      </c>
      <c r="Y102" s="623"/>
      <c r="Z102" s="623"/>
      <c r="AA102" s="623"/>
      <c r="AB102" s="623"/>
      <c r="AC102" s="623"/>
      <c r="AD102" s="623"/>
      <c r="AE102" s="623"/>
      <c r="AF102" s="623"/>
      <c r="AG102" s="623"/>
      <c r="AH102" s="623"/>
      <c r="AI102" s="623"/>
      <c r="AJ102" s="623"/>
      <c r="AK102" s="623"/>
      <c r="AL102" s="623"/>
      <c r="AM102" s="623"/>
      <c r="AN102" s="624"/>
      <c r="AO102" s="673" t="s">
        <v>30</v>
      </c>
      <c r="AP102" s="673" t="s">
        <v>12</v>
      </c>
      <c r="AQ102" s="673" t="s">
        <v>12</v>
      </c>
      <c r="AR102" s="673" t="s">
        <v>12</v>
      </c>
      <c r="AS102" s="828">
        <v>1</v>
      </c>
      <c r="AT102" s="828"/>
      <c r="AU102" s="828"/>
      <c r="AV102" s="828"/>
      <c r="AW102" s="829">
        <v>1</v>
      </c>
      <c r="AX102" s="828"/>
      <c r="AY102" s="828"/>
      <c r="AZ102" s="828"/>
      <c r="BA102" s="671">
        <f t="shared" si="4"/>
        <v>1</v>
      </c>
      <c r="BB102" s="671"/>
      <c r="BC102" s="671"/>
      <c r="BD102" s="672"/>
    </row>
    <row r="103" spans="1:56" ht="30" customHeight="1">
      <c r="B103" s="1045"/>
      <c r="C103" s="573" t="s">
        <v>1257</v>
      </c>
      <c r="D103" s="573"/>
      <c r="E103" s="573"/>
      <c r="F103" s="622" t="s">
        <v>1316</v>
      </c>
      <c r="G103" s="623"/>
      <c r="H103" s="623"/>
      <c r="I103" s="623"/>
      <c r="J103" s="623"/>
      <c r="K103" s="623"/>
      <c r="L103" s="623"/>
      <c r="M103" s="623"/>
      <c r="N103" s="623"/>
      <c r="O103" s="623"/>
      <c r="P103" s="623"/>
      <c r="Q103" s="623"/>
      <c r="R103" s="623"/>
      <c r="S103" s="623"/>
      <c r="T103" s="623"/>
      <c r="U103" s="623"/>
      <c r="V103" s="623"/>
      <c r="W103" s="624"/>
      <c r="X103" s="622" t="s">
        <v>1418</v>
      </c>
      <c r="Y103" s="623"/>
      <c r="Z103" s="623"/>
      <c r="AA103" s="623"/>
      <c r="AB103" s="623"/>
      <c r="AC103" s="623"/>
      <c r="AD103" s="623"/>
      <c r="AE103" s="623"/>
      <c r="AF103" s="623"/>
      <c r="AG103" s="623"/>
      <c r="AH103" s="623"/>
      <c r="AI103" s="623"/>
      <c r="AJ103" s="623"/>
      <c r="AK103" s="623"/>
      <c r="AL103" s="623"/>
      <c r="AM103" s="623"/>
      <c r="AN103" s="624"/>
      <c r="AO103" s="673" t="s">
        <v>12</v>
      </c>
      <c r="AP103" s="673" t="s">
        <v>12</v>
      </c>
      <c r="AQ103" s="673" t="s">
        <v>12</v>
      </c>
      <c r="AR103" s="673" t="s">
        <v>12</v>
      </c>
      <c r="AS103" s="828">
        <v>1</v>
      </c>
      <c r="AT103" s="828"/>
      <c r="AU103" s="828"/>
      <c r="AV103" s="828"/>
      <c r="AW103" s="829">
        <v>1</v>
      </c>
      <c r="AX103" s="828"/>
      <c r="AY103" s="828"/>
      <c r="AZ103" s="828"/>
      <c r="BA103" s="671">
        <f t="shared" si="4"/>
        <v>1</v>
      </c>
      <c r="BB103" s="671"/>
      <c r="BC103" s="671"/>
      <c r="BD103" s="672"/>
    </row>
    <row r="104" spans="1:56" ht="24.75" customHeight="1">
      <c r="B104" s="1045"/>
      <c r="C104" s="573" t="s">
        <v>1258</v>
      </c>
      <c r="D104" s="573"/>
      <c r="E104" s="573"/>
      <c r="F104" s="622" t="s">
        <v>1317</v>
      </c>
      <c r="G104" s="623"/>
      <c r="H104" s="623"/>
      <c r="I104" s="623"/>
      <c r="J104" s="623"/>
      <c r="K104" s="623"/>
      <c r="L104" s="623"/>
      <c r="M104" s="623"/>
      <c r="N104" s="623"/>
      <c r="O104" s="623"/>
      <c r="P104" s="623"/>
      <c r="Q104" s="623"/>
      <c r="R104" s="623"/>
      <c r="S104" s="623"/>
      <c r="T104" s="623"/>
      <c r="U104" s="623"/>
      <c r="V104" s="623"/>
      <c r="W104" s="624"/>
      <c r="X104" s="622" t="s">
        <v>1419</v>
      </c>
      <c r="Y104" s="623"/>
      <c r="Z104" s="623"/>
      <c r="AA104" s="623"/>
      <c r="AB104" s="623"/>
      <c r="AC104" s="623"/>
      <c r="AD104" s="623"/>
      <c r="AE104" s="623"/>
      <c r="AF104" s="623"/>
      <c r="AG104" s="623"/>
      <c r="AH104" s="623"/>
      <c r="AI104" s="623"/>
      <c r="AJ104" s="623"/>
      <c r="AK104" s="623"/>
      <c r="AL104" s="623"/>
      <c r="AM104" s="623"/>
      <c r="AN104" s="624"/>
      <c r="AO104" s="673" t="str">
        <f>AO102</f>
        <v>L.M</v>
      </c>
      <c r="AP104" s="673" t="s">
        <v>12</v>
      </c>
      <c r="AQ104" s="673" t="s">
        <v>12</v>
      </c>
      <c r="AR104" s="673" t="s">
        <v>12</v>
      </c>
      <c r="AS104" s="828">
        <v>1</v>
      </c>
      <c r="AT104" s="828"/>
      <c r="AU104" s="828"/>
      <c r="AV104" s="828"/>
      <c r="AW104" s="829">
        <v>1</v>
      </c>
      <c r="AX104" s="828"/>
      <c r="AY104" s="828"/>
      <c r="AZ104" s="828"/>
      <c r="BA104" s="671">
        <f t="shared" si="4"/>
        <v>1</v>
      </c>
      <c r="BB104" s="671"/>
      <c r="BC104" s="671"/>
      <c r="BD104" s="672"/>
    </row>
    <row r="105" spans="1:56" ht="30" customHeight="1">
      <c r="B105" s="1045"/>
      <c r="C105" s="573" t="s">
        <v>1259</v>
      </c>
      <c r="D105" s="573"/>
      <c r="E105" s="573"/>
      <c r="F105" s="622" t="s">
        <v>1318</v>
      </c>
      <c r="G105" s="623"/>
      <c r="H105" s="623"/>
      <c r="I105" s="623"/>
      <c r="J105" s="623"/>
      <c r="K105" s="623"/>
      <c r="L105" s="623"/>
      <c r="M105" s="623"/>
      <c r="N105" s="623"/>
      <c r="O105" s="623"/>
      <c r="P105" s="623"/>
      <c r="Q105" s="623"/>
      <c r="R105" s="623"/>
      <c r="S105" s="623"/>
      <c r="T105" s="623"/>
      <c r="U105" s="623"/>
      <c r="V105" s="623"/>
      <c r="W105" s="624"/>
      <c r="X105" s="622" t="s">
        <v>1420</v>
      </c>
      <c r="Y105" s="623"/>
      <c r="Z105" s="623"/>
      <c r="AA105" s="623"/>
      <c r="AB105" s="623"/>
      <c r="AC105" s="623"/>
      <c r="AD105" s="623"/>
      <c r="AE105" s="623"/>
      <c r="AF105" s="623"/>
      <c r="AG105" s="623"/>
      <c r="AH105" s="623"/>
      <c r="AI105" s="623"/>
      <c r="AJ105" s="623"/>
      <c r="AK105" s="623"/>
      <c r="AL105" s="623"/>
      <c r="AM105" s="623"/>
      <c r="AN105" s="624"/>
      <c r="AO105" s="673" t="str">
        <f>AO115</f>
        <v>L.S</v>
      </c>
      <c r="AP105" s="673" t="s">
        <v>12</v>
      </c>
      <c r="AQ105" s="673" t="s">
        <v>12</v>
      </c>
      <c r="AR105" s="673" t="s">
        <v>12</v>
      </c>
      <c r="AS105" s="828">
        <v>1</v>
      </c>
      <c r="AT105" s="828"/>
      <c r="AU105" s="828"/>
      <c r="AV105" s="828"/>
      <c r="AW105" s="829">
        <v>1</v>
      </c>
      <c r="AX105" s="828"/>
      <c r="AY105" s="828"/>
      <c r="AZ105" s="828"/>
      <c r="BA105" s="671">
        <f t="shared" si="4"/>
        <v>1</v>
      </c>
      <c r="BB105" s="671"/>
      <c r="BC105" s="671"/>
      <c r="BD105" s="672"/>
    </row>
    <row r="106" spans="1:56" ht="36" customHeight="1" thickBot="1">
      <c r="B106" s="1045"/>
      <c r="C106" s="678" t="s">
        <v>1364</v>
      </c>
      <c r="D106" s="679"/>
      <c r="E106" s="679"/>
      <c r="F106" s="679"/>
      <c r="G106" s="679"/>
      <c r="H106" s="679"/>
      <c r="I106" s="679"/>
      <c r="J106" s="679"/>
      <c r="K106" s="679"/>
      <c r="L106" s="679"/>
      <c r="M106" s="679"/>
      <c r="N106" s="679"/>
      <c r="O106" s="679"/>
      <c r="P106" s="679"/>
      <c r="Q106" s="679"/>
      <c r="R106" s="679"/>
      <c r="S106" s="679"/>
      <c r="T106" s="679"/>
      <c r="U106" s="679"/>
      <c r="V106" s="679"/>
      <c r="W106" s="680"/>
      <c r="X106" s="745" t="s">
        <v>1541</v>
      </c>
      <c r="Y106" s="746"/>
      <c r="Z106" s="746"/>
      <c r="AA106" s="746"/>
      <c r="AB106" s="746"/>
      <c r="AC106" s="746"/>
      <c r="AD106" s="746"/>
      <c r="AE106" s="746"/>
      <c r="AF106" s="746"/>
      <c r="AG106" s="746"/>
      <c r="AH106" s="746"/>
      <c r="AI106" s="746"/>
      <c r="AJ106" s="746"/>
      <c r="AK106" s="746"/>
      <c r="AL106" s="746"/>
      <c r="AM106" s="746"/>
      <c r="AN106" s="747"/>
      <c r="AO106" s="952">
        <f>SUM(BA98:BD105)</f>
        <v>8</v>
      </c>
      <c r="AP106" s="952"/>
      <c r="AQ106" s="952"/>
      <c r="AR106" s="952"/>
      <c r="AS106" s="952"/>
      <c r="AT106" s="952"/>
      <c r="AU106" s="952"/>
      <c r="AV106" s="952"/>
      <c r="AW106" s="952"/>
      <c r="AX106" s="952"/>
      <c r="AY106" s="952"/>
      <c r="AZ106" s="952"/>
      <c r="BA106" s="952"/>
      <c r="BB106" s="952"/>
      <c r="BC106" s="952"/>
      <c r="BD106" s="953"/>
    </row>
    <row r="107" spans="1:56" ht="34.5" customHeight="1">
      <c r="B107" s="1046"/>
      <c r="C107" s="752" t="s">
        <v>1140</v>
      </c>
      <c r="D107" s="753"/>
      <c r="E107" s="753"/>
      <c r="F107" s="753"/>
      <c r="G107" s="753"/>
      <c r="H107" s="753"/>
      <c r="I107" s="753"/>
      <c r="J107" s="753"/>
      <c r="K107" s="753"/>
      <c r="L107" s="753"/>
      <c r="M107" s="753"/>
      <c r="N107" s="753"/>
      <c r="O107" s="753"/>
      <c r="P107" s="753"/>
      <c r="Q107" s="753"/>
      <c r="R107" s="753"/>
      <c r="S107" s="753"/>
      <c r="T107" s="753"/>
      <c r="U107" s="753"/>
      <c r="V107" s="753"/>
      <c r="W107" s="754"/>
      <c r="X107" s="752" t="s">
        <v>1421</v>
      </c>
      <c r="Y107" s="753"/>
      <c r="Z107" s="753"/>
      <c r="AA107" s="753"/>
      <c r="AB107" s="753"/>
      <c r="AC107" s="753"/>
      <c r="AD107" s="753"/>
      <c r="AE107" s="753"/>
      <c r="AF107" s="753"/>
      <c r="AG107" s="753"/>
      <c r="AH107" s="753"/>
      <c r="AI107" s="753"/>
      <c r="AJ107" s="753"/>
      <c r="AK107" s="753"/>
      <c r="AL107" s="753"/>
      <c r="AM107" s="753"/>
      <c r="AN107" s="754"/>
      <c r="AO107" s="774">
        <f>AO45+AO63+AO75+AO106+AO83+AO89+AO96</f>
        <v>49</v>
      </c>
      <c r="AP107" s="774"/>
      <c r="AQ107" s="774"/>
      <c r="AR107" s="774"/>
      <c r="AS107" s="774"/>
      <c r="AT107" s="774"/>
      <c r="AU107" s="774"/>
      <c r="AV107" s="774"/>
      <c r="AW107" s="774"/>
      <c r="AX107" s="774"/>
      <c r="AY107" s="774"/>
      <c r="AZ107" s="774"/>
      <c r="BA107" s="774"/>
      <c r="BB107" s="774"/>
      <c r="BC107" s="774"/>
      <c r="BD107" s="775"/>
    </row>
    <row r="108" spans="1:56" ht="20.100000000000001" customHeight="1">
      <c r="B108" s="883"/>
      <c r="C108" s="741"/>
      <c r="D108" s="741"/>
      <c r="E108" s="741"/>
      <c r="F108" s="741"/>
      <c r="G108" s="741"/>
      <c r="H108" s="741"/>
      <c r="I108" s="741"/>
      <c r="J108" s="741"/>
      <c r="K108" s="741"/>
      <c r="L108" s="741"/>
      <c r="M108" s="741"/>
      <c r="N108" s="741"/>
      <c r="O108" s="741"/>
      <c r="P108" s="741"/>
      <c r="Q108" s="741"/>
      <c r="R108" s="741"/>
      <c r="S108" s="741"/>
      <c r="T108" s="741"/>
      <c r="U108" s="741"/>
      <c r="V108" s="741"/>
      <c r="W108" s="741"/>
      <c r="X108" s="741"/>
      <c r="Y108" s="741"/>
      <c r="Z108" s="741"/>
      <c r="AA108" s="741"/>
      <c r="AB108" s="741"/>
      <c r="AC108" s="741"/>
      <c r="AD108" s="741"/>
      <c r="AE108" s="741"/>
      <c r="AF108" s="741"/>
      <c r="AG108" s="741"/>
      <c r="AH108" s="741"/>
      <c r="AI108" s="741"/>
      <c r="AJ108" s="741"/>
      <c r="AK108" s="741"/>
      <c r="AL108" s="741"/>
      <c r="AM108" s="741"/>
      <c r="AN108" s="741"/>
      <c r="AO108" s="741"/>
      <c r="AP108" s="741"/>
      <c r="AQ108" s="741"/>
      <c r="AR108" s="741"/>
      <c r="AS108" s="741"/>
      <c r="AT108" s="741"/>
      <c r="AU108" s="741"/>
      <c r="AV108" s="741"/>
      <c r="AW108" s="741"/>
      <c r="AX108" s="741"/>
      <c r="AY108" s="741"/>
      <c r="AZ108" s="741"/>
      <c r="BA108" s="741"/>
      <c r="BB108" s="741"/>
      <c r="BC108" s="741"/>
      <c r="BD108" s="884"/>
    </row>
    <row r="109" spans="1:56" ht="35.25" customHeight="1">
      <c r="B109" s="944" t="str">
        <f>$C$109</f>
        <v>ثانيا : اعمال الالكتروميكانيكال</v>
      </c>
      <c r="C109" s="681" t="s">
        <v>1134</v>
      </c>
      <c r="D109" s="682"/>
      <c r="E109" s="682"/>
      <c r="F109" s="682"/>
      <c r="G109" s="682"/>
      <c r="H109" s="682"/>
      <c r="I109" s="682"/>
      <c r="J109" s="682"/>
      <c r="K109" s="682"/>
      <c r="L109" s="682"/>
      <c r="M109" s="682"/>
      <c r="N109" s="682"/>
      <c r="O109" s="682"/>
      <c r="P109" s="682"/>
      <c r="Q109" s="682"/>
      <c r="R109" s="682"/>
      <c r="S109" s="682"/>
      <c r="T109" s="682"/>
      <c r="U109" s="682"/>
      <c r="V109" s="682"/>
      <c r="W109" s="682"/>
      <c r="X109" s="682"/>
      <c r="Y109" s="682"/>
      <c r="Z109" s="682"/>
      <c r="AA109" s="682"/>
      <c r="AB109" s="682"/>
      <c r="AC109" s="682"/>
      <c r="AD109" s="682"/>
      <c r="AE109" s="682"/>
      <c r="AF109" s="682"/>
      <c r="AG109" s="682"/>
      <c r="AH109" s="682"/>
      <c r="AI109" s="682"/>
      <c r="AJ109" s="682"/>
      <c r="AK109" s="682"/>
      <c r="AL109" s="682"/>
      <c r="AM109" s="682"/>
      <c r="AN109" s="755"/>
      <c r="AO109" s="681" t="s">
        <v>1422</v>
      </c>
      <c r="AP109" s="682"/>
      <c r="AQ109" s="682"/>
      <c r="AR109" s="682"/>
      <c r="AS109" s="682"/>
      <c r="AT109" s="682"/>
      <c r="AU109" s="682"/>
      <c r="AV109" s="682"/>
      <c r="AW109" s="682"/>
      <c r="AX109" s="682"/>
      <c r="AY109" s="682"/>
      <c r="AZ109" s="682"/>
      <c r="BA109" s="682"/>
      <c r="BB109" s="682"/>
      <c r="BC109" s="682"/>
      <c r="BD109" s="683"/>
    </row>
    <row r="110" spans="1:56" ht="35.25" customHeight="1">
      <c r="B110" s="944"/>
      <c r="C110" s="556" t="s">
        <v>1160</v>
      </c>
      <c r="D110" s="556"/>
      <c r="E110" s="556"/>
      <c r="F110" s="574" t="s">
        <v>1141</v>
      </c>
      <c r="G110" s="575"/>
      <c r="H110" s="575"/>
      <c r="I110" s="575"/>
      <c r="J110" s="575"/>
      <c r="K110" s="575"/>
      <c r="L110" s="575"/>
      <c r="M110" s="575"/>
      <c r="N110" s="575"/>
      <c r="O110" s="575"/>
      <c r="P110" s="575"/>
      <c r="Q110" s="575"/>
      <c r="R110" s="575"/>
      <c r="S110" s="575"/>
      <c r="T110" s="575"/>
      <c r="U110" s="575"/>
      <c r="V110" s="575"/>
      <c r="W110" s="575"/>
      <c r="X110" s="575"/>
      <c r="Y110" s="575"/>
      <c r="Z110" s="575"/>
      <c r="AA110" s="575"/>
      <c r="AB110" s="575"/>
      <c r="AC110" s="575"/>
      <c r="AD110" s="575"/>
      <c r="AE110" s="575"/>
      <c r="AF110" s="575"/>
      <c r="AG110" s="575"/>
      <c r="AH110" s="575"/>
      <c r="AI110" s="575"/>
      <c r="AJ110" s="575"/>
      <c r="AK110" s="575"/>
      <c r="AL110" s="575"/>
      <c r="AM110" s="575"/>
      <c r="AN110" s="587"/>
      <c r="AO110" s="574" t="s">
        <v>1423</v>
      </c>
      <c r="AP110" s="575"/>
      <c r="AQ110" s="575"/>
      <c r="AR110" s="575"/>
      <c r="AS110" s="575"/>
      <c r="AT110" s="575"/>
      <c r="AU110" s="575"/>
      <c r="AV110" s="575"/>
      <c r="AW110" s="575"/>
      <c r="AX110" s="575"/>
      <c r="AY110" s="575"/>
      <c r="AZ110" s="575"/>
      <c r="BA110" s="575"/>
      <c r="BB110" s="575"/>
      <c r="BC110" s="575"/>
      <c r="BD110" s="576"/>
    </row>
    <row r="111" spans="1:56" ht="33" customHeight="1">
      <c r="B111" s="944"/>
      <c r="C111" s="566" t="s">
        <v>60</v>
      </c>
      <c r="D111" s="566"/>
      <c r="E111" s="566"/>
      <c r="F111" s="600" t="s">
        <v>1319</v>
      </c>
      <c r="G111" s="601"/>
      <c r="H111" s="601"/>
      <c r="I111" s="601"/>
      <c r="J111" s="601"/>
      <c r="K111" s="601"/>
      <c r="L111" s="601"/>
      <c r="M111" s="601"/>
      <c r="N111" s="601"/>
      <c r="O111" s="601"/>
      <c r="P111" s="601"/>
      <c r="Q111" s="601"/>
      <c r="R111" s="601"/>
      <c r="S111" s="601"/>
      <c r="T111" s="601"/>
      <c r="U111" s="601"/>
      <c r="V111" s="601"/>
      <c r="W111" s="602"/>
      <c r="X111" s="567" t="s">
        <v>1424</v>
      </c>
      <c r="Y111" s="568"/>
      <c r="Z111" s="568"/>
      <c r="AA111" s="568"/>
      <c r="AB111" s="568"/>
      <c r="AC111" s="568"/>
      <c r="AD111" s="568"/>
      <c r="AE111" s="568"/>
      <c r="AF111" s="568"/>
      <c r="AG111" s="568"/>
      <c r="AH111" s="568"/>
      <c r="AI111" s="568"/>
      <c r="AJ111" s="568"/>
      <c r="AK111" s="568"/>
      <c r="AL111" s="568"/>
      <c r="AM111" s="568"/>
      <c r="AN111" s="569"/>
      <c r="AO111" s="813" t="s">
        <v>13</v>
      </c>
      <c r="AP111" s="813"/>
      <c r="AQ111" s="813"/>
      <c r="AR111" s="813"/>
      <c r="AS111" s="814">
        <v>1</v>
      </c>
      <c r="AT111" s="814"/>
      <c r="AU111" s="814"/>
      <c r="AV111" s="814"/>
      <c r="AW111" s="815">
        <v>1</v>
      </c>
      <c r="AX111" s="815"/>
      <c r="AY111" s="815"/>
      <c r="AZ111" s="815"/>
      <c r="BA111" s="799">
        <f t="shared" ref="BA111:BA122" si="5">AW111*AS111</f>
        <v>1</v>
      </c>
      <c r="BB111" s="799"/>
      <c r="BC111" s="799"/>
      <c r="BD111" s="800"/>
    </row>
    <row r="112" spans="1:56" ht="30" customHeight="1">
      <c r="B112" s="944"/>
      <c r="C112" s="566" t="s">
        <v>61</v>
      </c>
      <c r="D112" s="566"/>
      <c r="E112" s="566"/>
      <c r="F112" s="600" t="s">
        <v>1320</v>
      </c>
      <c r="G112" s="601"/>
      <c r="H112" s="601"/>
      <c r="I112" s="601"/>
      <c r="J112" s="601"/>
      <c r="K112" s="601"/>
      <c r="L112" s="601"/>
      <c r="M112" s="601"/>
      <c r="N112" s="601"/>
      <c r="O112" s="601"/>
      <c r="P112" s="601"/>
      <c r="Q112" s="601"/>
      <c r="R112" s="601"/>
      <c r="S112" s="601"/>
      <c r="T112" s="601"/>
      <c r="U112" s="601"/>
      <c r="V112" s="601"/>
      <c r="W112" s="602"/>
      <c r="X112" s="822" t="s">
        <v>1425</v>
      </c>
      <c r="Y112" s="823"/>
      <c r="Z112" s="823"/>
      <c r="AA112" s="823"/>
      <c r="AB112" s="823"/>
      <c r="AC112" s="823"/>
      <c r="AD112" s="823"/>
      <c r="AE112" s="823"/>
      <c r="AF112" s="823"/>
      <c r="AG112" s="823"/>
      <c r="AH112" s="823"/>
      <c r="AI112" s="823"/>
      <c r="AJ112" s="823"/>
      <c r="AK112" s="823"/>
      <c r="AL112" s="823"/>
      <c r="AM112" s="823"/>
      <c r="AN112" s="824"/>
      <c r="AO112" s="813" t="s">
        <v>13</v>
      </c>
      <c r="AP112" s="813"/>
      <c r="AQ112" s="813"/>
      <c r="AR112" s="813"/>
      <c r="AS112" s="814">
        <v>1</v>
      </c>
      <c r="AT112" s="814"/>
      <c r="AU112" s="814"/>
      <c r="AV112" s="814"/>
      <c r="AW112" s="815">
        <v>1</v>
      </c>
      <c r="AX112" s="815"/>
      <c r="AY112" s="815"/>
      <c r="AZ112" s="815"/>
      <c r="BA112" s="799">
        <f t="shared" si="5"/>
        <v>1</v>
      </c>
      <c r="BB112" s="799"/>
      <c r="BC112" s="799"/>
      <c r="BD112" s="800"/>
    </row>
    <row r="113" spans="2:56" ht="31.5" customHeight="1">
      <c r="B113" s="944"/>
      <c r="C113" s="566" t="s">
        <v>62</v>
      </c>
      <c r="D113" s="566"/>
      <c r="E113" s="566"/>
      <c r="F113" s="600" t="s">
        <v>1321</v>
      </c>
      <c r="G113" s="601"/>
      <c r="H113" s="601"/>
      <c r="I113" s="601"/>
      <c r="J113" s="601"/>
      <c r="K113" s="601"/>
      <c r="L113" s="601"/>
      <c r="M113" s="601"/>
      <c r="N113" s="601"/>
      <c r="O113" s="601"/>
      <c r="P113" s="601"/>
      <c r="Q113" s="601"/>
      <c r="R113" s="601"/>
      <c r="S113" s="601"/>
      <c r="T113" s="601"/>
      <c r="U113" s="601"/>
      <c r="V113" s="601"/>
      <c r="W113" s="602"/>
      <c r="X113" s="567" t="s">
        <v>1434</v>
      </c>
      <c r="Y113" s="568"/>
      <c r="Z113" s="568"/>
      <c r="AA113" s="568"/>
      <c r="AB113" s="568"/>
      <c r="AC113" s="568"/>
      <c r="AD113" s="568"/>
      <c r="AE113" s="568"/>
      <c r="AF113" s="568"/>
      <c r="AG113" s="568"/>
      <c r="AH113" s="568"/>
      <c r="AI113" s="568"/>
      <c r="AJ113" s="568"/>
      <c r="AK113" s="568"/>
      <c r="AL113" s="568"/>
      <c r="AM113" s="568"/>
      <c r="AN113" s="569"/>
      <c r="AO113" s="813" t="s">
        <v>13</v>
      </c>
      <c r="AP113" s="813"/>
      <c r="AQ113" s="813"/>
      <c r="AR113" s="813"/>
      <c r="AS113" s="814">
        <v>1</v>
      </c>
      <c r="AT113" s="814"/>
      <c r="AU113" s="814"/>
      <c r="AV113" s="814"/>
      <c r="AW113" s="815">
        <v>1</v>
      </c>
      <c r="AX113" s="815"/>
      <c r="AY113" s="815"/>
      <c r="AZ113" s="815"/>
      <c r="BA113" s="799">
        <f>AW113*AS113</f>
        <v>1</v>
      </c>
      <c r="BB113" s="799"/>
      <c r="BC113" s="799"/>
      <c r="BD113" s="800"/>
    </row>
    <row r="114" spans="2:56" ht="29.25" customHeight="1">
      <c r="B114" s="944"/>
      <c r="C114" s="566" t="s">
        <v>160</v>
      </c>
      <c r="D114" s="566"/>
      <c r="E114" s="566"/>
      <c r="F114" s="570" t="s">
        <v>1322</v>
      </c>
      <c r="G114" s="571"/>
      <c r="H114" s="571"/>
      <c r="I114" s="571"/>
      <c r="J114" s="571"/>
      <c r="K114" s="571"/>
      <c r="L114" s="571"/>
      <c r="M114" s="571"/>
      <c r="N114" s="571"/>
      <c r="O114" s="571"/>
      <c r="P114" s="571"/>
      <c r="Q114" s="571"/>
      <c r="R114" s="571"/>
      <c r="S114" s="571"/>
      <c r="T114" s="571"/>
      <c r="U114" s="571"/>
      <c r="V114" s="571"/>
      <c r="W114" s="572"/>
      <c r="X114" s="630" t="s">
        <v>1426</v>
      </c>
      <c r="Y114" s="631"/>
      <c r="Z114" s="631"/>
      <c r="AA114" s="631"/>
      <c r="AB114" s="631"/>
      <c r="AC114" s="631"/>
      <c r="AD114" s="631"/>
      <c r="AE114" s="631"/>
      <c r="AF114" s="631"/>
      <c r="AG114" s="631"/>
      <c r="AH114" s="631"/>
      <c r="AI114" s="631"/>
      <c r="AJ114" s="631"/>
      <c r="AK114" s="631"/>
      <c r="AL114" s="631"/>
      <c r="AM114" s="631"/>
      <c r="AN114" s="632"/>
      <c r="AO114" s="813" t="s">
        <v>13</v>
      </c>
      <c r="AP114" s="813"/>
      <c r="AQ114" s="813"/>
      <c r="AR114" s="813"/>
      <c r="AS114" s="814">
        <v>1</v>
      </c>
      <c r="AT114" s="814"/>
      <c r="AU114" s="814"/>
      <c r="AV114" s="814"/>
      <c r="AW114" s="1013">
        <v>1</v>
      </c>
      <c r="AX114" s="1014"/>
      <c r="AY114" s="1014"/>
      <c r="AZ114" s="1015"/>
      <c r="BA114" s="799">
        <f>AW114*AS114</f>
        <v>1</v>
      </c>
      <c r="BB114" s="799"/>
      <c r="BC114" s="799"/>
      <c r="BD114" s="800"/>
    </row>
    <row r="115" spans="2:56" ht="33" customHeight="1">
      <c r="B115" s="944"/>
      <c r="C115" s="566" t="s">
        <v>668</v>
      </c>
      <c r="D115" s="566"/>
      <c r="E115" s="566"/>
      <c r="F115" s="600" t="s">
        <v>1323</v>
      </c>
      <c r="G115" s="601"/>
      <c r="H115" s="601"/>
      <c r="I115" s="601"/>
      <c r="J115" s="601"/>
      <c r="K115" s="601"/>
      <c r="L115" s="601"/>
      <c r="M115" s="601"/>
      <c r="N115" s="601"/>
      <c r="O115" s="601"/>
      <c r="P115" s="601"/>
      <c r="Q115" s="601"/>
      <c r="R115" s="601"/>
      <c r="S115" s="601"/>
      <c r="T115" s="601"/>
      <c r="U115" s="601"/>
      <c r="V115" s="601"/>
      <c r="W115" s="602"/>
      <c r="X115" s="630" t="s">
        <v>1427</v>
      </c>
      <c r="Y115" s="631"/>
      <c r="Z115" s="631"/>
      <c r="AA115" s="631"/>
      <c r="AB115" s="631"/>
      <c r="AC115" s="631"/>
      <c r="AD115" s="631"/>
      <c r="AE115" s="631"/>
      <c r="AF115" s="631"/>
      <c r="AG115" s="631"/>
      <c r="AH115" s="631"/>
      <c r="AI115" s="631"/>
      <c r="AJ115" s="631"/>
      <c r="AK115" s="631"/>
      <c r="AL115" s="631"/>
      <c r="AM115" s="631"/>
      <c r="AN115" s="632"/>
      <c r="AO115" s="813" t="s">
        <v>13</v>
      </c>
      <c r="AP115" s="813"/>
      <c r="AQ115" s="813"/>
      <c r="AR115" s="813"/>
      <c r="AS115" s="814">
        <v>1</v>
      </c>
      <c r="AT115" s="814"/>
      <c r="AU115" s="814"/>
      <c r="AV115" s="814"/>
      <c r="AW115" s="815">
        <v>1</v>
      </c>
      <c r="AX115" s="815"/>
      <c r="AY115" s="815"/>
      <c r="AZ115" s="815"/>
      <c r="BA115" s="799">
        <f t="shared" si="5"/>
        <v>1</v>
      </c>
      <c r="BB115" s="799"/>
      <c r="BC115" s="799"/>
      <c r="BD115" s="800"/>
    </row>
    <row r="116" spans="2:56" ht="29.25" customHeight="1">
      <c r="B116" s="944"/>
      <c r="C116" s="566" t="s">
        <v>1189</v>
      </c>
      <c r="D116" s="566"/>
      <c r="E116" s="566"/>
      <c r="F116" s="600" t="s">
        <v>1324</v>
      </c>
      <c r="G116" s="601"/>
      <c r="H116" s="601"/>
      <c r="I116" s="601"/>
      <c r="J116" s="601"/>
      <c r="K116" s="601"/>
      <c r="L116" s="601"/>
      <c r="M116" s="601"/>
      <c r="N116" s="601"/>
      <c r="O116" s="601"/>
      <c r="P116" s="601"/>
      <c r="Q116" s="601"/>
      <c r="R116" s="601"/>
      <c r="S116" s="601"/>
      <c r="T116" s="601"/>
      <c r="U116" s="601"/>
      <c r="V116" s="601"/>
      <c r="W116" s="602"/>
      <c r="X116" s="630" t="s">
        <v>1430</v>
      </c>
      <c r="Y116" s="631"/>
      <c r="Z116" s="631"/>
      <c r="AA116" s="631"/>
      <c r="AB116" s="631"/>
      <c r="AC116" s="631"/>
      <c r="AD116" s="631"/>
      <c r="AE116" s="631"/>
      <c r="AF116" s="631"/>
      <c r="AG116" s="631"/>
      <c r="AH116" s="631"/>
      <c r="AI116" s="631"/>
      <c r="AJ116" s="631"/>
      <c r="AK116" s="631"/>
      <c r="AL116" s="631"/>
      <c r="AM116" s="631"/>
      <c r="AN116" s="632"/>
      <c r="AO116" s="813" t="s">
        <v>161</v>
      </c>
      <c r="AP116" s="813" t="s">
        <v>12</v>
      </c>
      <c r="AQ116" s="813" t="s">
        <v>12</v>
      </c>
      <c r="AR116" s="813" t="s">
        <v>12</v>
      </c>
      <c r="AS116" s="788">
        <v>1</v>
      </c>
      <c r="AT116" s="788"/>
      <c r="AU116" s="788"/>
      <c r="AV116" s="788"/>
      <c r="AW116" s="830">
        <v>1</v>
      </c>
      <c r="AX116" s="830"/>
      <c r="AY116" s="830"/>
      <c r="AZ116" s="830"/>
      <c r="BA116" s="799">
        <f t="shared" si="5"/>
        <v>1</v>
      </c>
      <c r="BB116" s="799"/>
      <c r="BC116" s="799"/>
      <c r="BD116" s="800"/>
    </row>
    <row r="117" spans="2:56" ht="33" customHeight="1">
      <c r="B117" s="944"/>
      <c r="C117" s="566" t="s">
        <v>1190</v>
      </c>
      <c r="D117" s="566"/>
      <c r="E117" s="566"/>
      <c r="F117" s="600" t="s">
        <v>1325</v>
      </c>
      <c r="G117" s="601"/>
      <c r="H117" s="601"/>
      <c r="I117" s="601"/>
      <c r="J117" s="601"/>
      <c r="K117" s="601"/>
      <c r="L117" s="601"/>
      <c r="M117" s="601"/>
      <c r="N117" s="601"/>
      <c r="O117" s="601"/>
      <c r="P117" s="601"/>
      <c r="Q117" s="601"/>
      <c r="R117" s="601"/>
      <c r="S117" s="601"/>
      <c r="T117" s="601"/>
      <c r="U117" s="601"/>
      <c r="V117" s="601"/>
      <c r="W117" s="602"/>
      <c r="X117" s="630" t="s">
        <v>1428</v>
      </c>
      <c r="Y117" s="631"/>
      <c r="Z117" s="631"/>
      <c r="AA117" s="631"/>
      <c r="AB117" s="631"/>
      <c r="AC117" s="631"/>
      <c r="AD117" s="631"/>
      <c r="AE117" s="631"/>
      <c r="AF117" s="631"/>
      <c r="AG117" s="631"/>
      <c r="AH117" s="631"/>
      <c r="AI117" s="631"/>
      <c r="AJ117" s="631"/>
      <c r="AK117" s="631"/>
      <c r="AL117" s="631"/>
      <c r="AM117" s="631"/>
      <c r="AN117" s="632"/>
      <c r="AO117" s="813" t="s">
        <v>161</v>
      </c>
      <c r="AP117" s="813" t="s">
        <v>12</v>
      </c>
      <c r="AQ117" s="813" t="s">
        <v>12</v>
      </c>
      <c r="AR117" s="813" t="s">
        <v>12</v>
      </c>
      <c r="AS117" s="820">
        <v>1</v>
      </c>
      <c r="AT117" s="820"/>
      <c r="AU117" s="820"/>
      <c r="AV117" s="820"/>
      <c r="AW117" s="782">
        <v>1</v>
      </c>
      <c r="AX117" s="782"/>
      <c r="AY117" s="782"/>
      <c r="AZ117" s="782"/>
      <c r="BA117" s="799">
        <f t="shared" si="5"/>
        <v>1</v>
      </c>
      <c r="BB117" s="799"/>
      <c r="BC117" s="799"/>
      <c r="BD117" s="800"/>
    </row>
    <row r="118" spans="2:56" ht="29.25" customHeight="1">
      <c r="B118" s="944"/>
      <c r="C118" s="566" t="s">
        <v>1191</v>
      </c>
      <c r="D118" s="566"/>
      <c r="E118" s="566"/>
      <c r="F118" s="600" t="s">
        <v>1326</v>
      </c>
      <c r="G118" s="601"/>
      <c r="H118" s="601"/>
      <c r="I118" s="601"/>
      <c r="J118" s="601"/>
      <c r="K118" s="601"/>
      <c r="L118" s="601"/>
      <c r="M118" s="601"/>
      <c r="N118" s="601"/>
      <c r="O118" s="601"/>
      <c r="P118" s="601"/>
      <c r="Q118" s="601"/>
      <c r="R118" s="601"/>
      <c r="S118" s="601"/>
      <c r="T118" s="601"/>
      <c r="U118" s="601"/>
      <c r="V118" s="601"/>
      <c r="W118" s="602"/>
      <c r="X118" s="630" t="s">
        <v>1429</v>
      </c>
      <c r="Y118" s="631"/>
      <c r="Z118" s="631"/>
      <c r="AA118" s="631"/>
      <c r="AB118" s="631"/>
      <c r="AC118" s="631"/>
      <c r="AD118" s="631"/>
      <c r="AE118" s="631"/>
      <c r="AF118" s="631"/>
      <c r="AG118" s="631"/>
      <c r="AH118" s="631"/>
      <c r="AI118" s="631"/>
      <c r="AJ118" s="631"/>
      <c r="AK118" s="631"/>
      <c r="AL118" s="631"/>
      <c r="AM118" s="631"/>
      <c r="AN118" s="632"/>
      <c r="AO118" s="813" t="s">
        <v>161</v>
      </c>
      <c r="AP118" s="813"/>
      <c r="AQ118" s="813"/>
      <c r="AR118" s="813"/>
      <c r="AS118" s="820">
        <v>1</v>
      </c>
      <c r="AT118" s="820"/>
      <c r="AU118" s="820"/>
      <c r="AV118" s="820"/>
      <c r="AW118" s="782">
        <v>1</v>
      </c>
      <c r="AX118" s="782"/>
      <c r="AY118" s="782"/>
      <c r="AZ118" s="782"/>
      <c r="BA118" s="799">
        <f t="shared" si="5"/>
        <v>1</v>
      </c>
      <c r="BB118" s="799"/>
      <c r="BC118" s="799"/>
      <c r="BD118" s="800"/>
    </row>
    <row r="119" spans="2:56" ht="31.5" customHeight="1">
      <c r="B119" s="944"/>
      <c r="C119" s="566" t="s">
        <v>1192</v>
      </c>
      <c r="D119" s="566"/>
      <c r="E119" s="566"/>
      <c r="F119" s="600" t="s">
        <v>1327</v>
      </c>
      <c r="G119" s="601"/>
      <c r="H119" s="601"/>
      <c r="I119" s="601"/>
      <c r="J119" s="601"/>
      <c r="K119" s="601"/>
      <c r="L119" s="601"/>
      <c r="M119" s="601"/>
      <c r="N119" s="601"/>
      <c r="O119" s="601"/>
      <c r="P119" s="601"/>
      <c r="Q119" s="601"/>
      <c r="R119" s="601"/>
      <c r="S119" s="601"/>
      <c r="T119" s="601"/>
      <c r="U119" s="601"/>
      <c r="V119" s="601"/>
      <c r="W119" s="602"/>
      <c r="X119" s="630" t="s">
        <v>1435</v>
      </c>
      <c r="Y119" s="631"/>
      <c r="Z119" s="631"/>
      <c r="AA119" s="631"/>
      <c r="AB119" s="631"/>
      <c r="AC119" s="631"/>
      <c r="AD119" s="631"/>
      <c r="AE119" s="631"/>
      <c r="AF119" s="631"/>
      <c r="AG119" s="631"/>
      <c r="AH119" s="631"/>
      <c r="AI119" s="631"/>
      <c r="AJ119" s="631"/>
      <c r="AK119" s="631"/>
      <c r="AL119" s="631"/>
      <c r="AM119" s="631"/>
      <c r="AN119" s="632"/>
      <c r="AO119" s="813" t="s">
        <v>161</v>
      </c>
      <c r="AP119" s="813" t="s">
        <v>12</v>
      </c>
      <c r="AQ119" s="813" t="s">
        <v>12</v>
      </c>
      <c r="AR119" s="813" t="s">
        <v>12</v>
      </c>
      <c r="AS119" s="820">
        <v>2</v>
      </c>
      <c r="AT119" s="820"/>
      <c r="AU119" s="820"/>
      <c r="AV119" s="820"/>
      <c r="AW119" s="782">
        <v>1</v>
      </c>
      <c r="AX119" s="782"/>
      <c r="AY119" s="782"/>
      <c r="AZ119" s="782"/>
      <c r="BA119" s="799">
        <f t="shared" si="5"/>
        <v>2</v>
      </c>
      <c r="BB119" s="799"/>
      <c r="BC119" s="799"/>
      <c r="BD119" s="800"/>
    </row>
    <row r="120" spans="2:56" ht="29.25" customHeight="1">
      <c r="B120" s="944"/>
      <c r="C120" s="566" t="s">
        <v>1193</v>
      </c>
      <c r="D120" s="566"/>
      <c r="E120" s="566"/>
      <c r="F120" s="560" t="s">
        <v>1328</v>
      </c>
      <c r="G120" s="561"/>
      <c r="H120" s="561"/>
      <c r="I120" s="561"/>
      <c r="J120" s="561"/>
      <c r="K120" s="561"/>
      <c r="L120" s="561"/>
      <c r="M120" s="561"/>
      <c r="N120" s="561"/>
      <c r="O120" s="561"/>
      <c r="P120" s="561"/>
      <c r="Q120" s="561"/>
      <c r="R120" s="561"/>
      <c r="S120" s="561"/>
      <c r="T120" s="561"/>
      <c r="U120" s="561"/>
      <c r="V120" s="561"/>
      <c r="W120" s="562"/>
      <c r="X120" s="563" t="s">
        <v>1431</v>
      </c>
      <c r="Y120" s="564"/>
      <c r="Z120" s="564"/>
      <c r="AA120" s="564"/>
      <c r="AB120" s="564"/>
      <c r="AC120" s="564"/>
      <c r="AD120" s="564"/>
      <c r="AE120" s="564"/>
      <c r="AF120" s="564"/>
      <c r="AG120" s="564"/>
      <c r="AH120" s="564"/>
      <c r="AI120" s="564"/>
      <c r="AJ120" s="564"/>
      <c r="AK120" s="564"/>
      <c r="AL120" s="564"/>
      <c r="AM120" s="564"/>
      <c r="AN120" s="565"/>
      <c r="AO120" s="813" t="s">
        <v>13</v>
      </c>
      <c r="AP120" s="825" t="s">
        <v>12</v>
      </c>
      <c r="AQ120" s="825" t="s">
        <v>12</v>
      </c>
      <c r="AR120" s="825" t="s">
        <v>12</v>
      </c>
      <c r="AS120" s="782">
        <v>1</v>
      </c>
      <c r="AT120" s="783"/>
      <c r="AU120" s="783"/>
      <c r="AV120" s="783"/>
      <c r="AW120" s="782">
        <v>1</v>
      </c>
      <c r="AX120" s="783"/>
      <c r="AY120" s="783"/>
      <c r="AZ120" s="783"/>
      <c r="BA120" s="799">
        <f>AS120*AW120</f>
        <v>1</v>
      </c>
      <c r="BB120" s="799"/>
      <c r="BC120" s="799"/>
      <c r="BD120" s="800"/>
    </row>
    <row r="121" spans="2:56" ht="25.5" customHeight="1">
      <c r="B121" s="944"/>
      <c r="C121" s="566" t="s">
        <v>1194</v>
      </c>
      <c r="D121" s="566"/>
      <c r="E121" s="566"/>
      <c r="F121" s="560" t="s">
        <v>1623</v>
      </c>
      <c r="G121" s="561"/>
      <c r="H121" s="561"/>
      <c r="I121" s="561"/>
      <c r="J121" s="561"/>
      <c r="K121" s="561"/>
      <c r="L121" s="561"/>
      <c r="M121" s="561"/>
      <c r="N121" s="561"/>
      <c r="O121" s="561"/>
      <c r="P121" s="561"/>
      <c r="Q121" s="561"/>
      <c r="R121" s="561"/>
      <c r="S121" s="561"/>
      <c r="T121" s="561"/>
      <c r="U121" s="561"/>
      <c r="V121" s="561"/>
      <c r="W121" s="562"/>
      <c r="X121" s="563" t="s">
        <v>1447</v>
      </c>
      <c r="Y121" s="564"/>
      <c r="Z121" s="564"/>
      <c r="AA121" s="564"/>
      <c r="AB121" s="564"/>
      <c r="AC121" s="564"/>
      <c r="AD121" s="564"/>
      <c r="AE121" s="564"/>
      <c r="AF121" s="564"/>
      <c r="AG121" s="564"/>
      <c r="AH121" s="564"/>
      <c r="AI121" s="564"/>
      <c r="AJ121" s="564"/>
      <c r="AK121" s="564"/>
      <c r="AL121" s="564"/>
      <c r="AM121" s="564"/>
      <c r="AN121" s="565"/>
      <c r="AO121" s="813" t="s">
        <v>13</v>
      </c>
      <c r="AP121" s="825" t="s">
        <v>12</v>
      </c>
      <c r="AQ121" s="825" t="s">
        <v>12</v>
      </c>
      <c r="AR121" s="825" t="s">
        <v>12</v>
      </c>
      <c r="AS121" s="814">
        <v>1</v>
      </c>
      <c r="AT121" s="814"/>
      <c r="AU121" s="814"/>
      <c r="AV121" s="814"/>
      <c r="AW121" s="1012">
        <v>1</v>
      </c>
      <c r="AX121" s="1012"/>
      <c r="AY121" s="1012"/>
      <c r="AZ121" s="1012"/>
      <c r="BA121" s="799">
        <f t="shared" si="5"/>
        <v>1</v>
      </c>
      <c r="BB121" s="799"/>
      <c r="BC121" s="799"/>
      <c r="BD121" s="800"/>
    </row>
    <row r="122" spans="2:56" ht="28.5" customHeight="1">
      <c r="B122" s="944"/>
      <c r="C122" s="566" t="s">
        <v>1206</v>
      </c>
      <c r="D122" s="566"/>
      <c r="E122" s="566"/>
      <c r="F122" s="560" t="s">
        <v>1330</v>
      </c>
      <c r="G122" s="561"/>
      <c r="H122" s="561"/>
      <c r="I122" s="561"/>
      <c r="J122" s="561"/>
      <c r="K122" s="561"/>
      <c r="L122" s="561"/>
      <c r="M122" s="561"/>
      <c r="N122" s="561"/>
      <c r="O122" s="561"/>
      <c r="P122" s="561"/>
      <c r="Q122" s="561"/>
      <c r="R122" s="561"/>
      <c r="S122" s="561"/>
      <c r="T122" s="561"/>
      <c r="U122" s="561"/>
      <c r="V122" s="561"/>
      <c r="W122" s="562"/>
      <c r="X122" s="793" t="s">
        <v>1432</v>
      </c>
      <c r="Y122" s="794"/>
      <c r="Z122" s="794"/>
      <c r="AA122" s="794"/>
      <c r="AB122" s="794"/>
      <c r="AC122" s="794"/>
      <c r="AD122" s="794"/>
      <c r="AE122" s="794"/>
      <c r="AF122" s="794"/>
      <c r="AG122" s="794"/>
      <c r="AH122" s="794"/>
      <c r="AI122" s="794"/>
      <c r="AJ122" s="794"/>
      <c r="AK122" s="794"/>
      <c r="AL122" s="794"/>
      <c r="AM122" s="794"/>
      <c r="AN122" s="795"/>
      <c r="AO122" s="813" t="s">
        <v>13</v>
      </c>
      <c r="AP122" s="825" t="s">
        <v>12</v>
      </c>
      <c r="AQ122" s="825" t="s">
        <v>12</v>
      </c>
      <c r="AR122" s="825" t="s">
        <v>12</v>
      </c>
      <c r="AS122" s="814">
        <v>1</v>
      </c>
      <c r="AT122" s="814"/>
      <c r="AU122" s="814"/>
      <c r="AV122" s="814"/>
      <c r="AW122" s="1012">
        <v>1</v>
      </c>
      <c r="AX122" s="1012"/>
      <c r="AY122" s="1012"/>
      <c r="AZ122" s="1012"/>
      <c r="BA122" s="799">
        <f t="shared" si="5"/>
        <v>1</v>
      </c>
      <c r="BB122" s="799"/>
      <c r="BC122" s="799"/>
      <c r="BD122" s="800"/>
    </row>
    <row r="123" spans="2:56" ht="39" customHeight="1">
      <c r="B123" s="945"/>
      <c r="C123" s="796" t="s">
        <v>1365</v>
      </c>
      <c r="D123" s="797"/>
      <c r="E123" s="797"/>
      <c r="F123" s="797"/>
      <c r="G123" s="797"/>
      <c r="H123" s="797"/>
      <c r="I123" s="797"/>
      <c r="J123" s="797"/>
      <c r="K123" s="797"/>
      <c r="L123" s="797"/>
      <c r="M123" s="797"/>
      <c r="N123" s="797"/>
      <c r="O123" s="797"/>
      <c r="P123" s="797"/>
      <c r="Q123" s="797"/>
      <c r="R123" s="797"/>
      <c r="S123" s="797"/>
      <c r="T123" s="797"/>
      <c r="U123" s="797"/>
      <c r="V123" s="797"/>
      <c r="W123" s="798"/>
      <c r="X123" s="785" t="s">
        <v>1433</v>
      </c>
      <c r="Y123" s="786"/>
      <c r="Z123" s="786"/>
      <c r="AA123" s="786"/>
      <c r="AB123" s="786"/>
      <c r="AC123" s="786"/>
      <c r="AD123" s="786"/>
      <c r="AE123" s="786"/>
      <c r="AF123" s="786"/>
      <c r="AG123" s="786"/>
      <c r="AH123" s="786"/>
      <c r="AI123" s="786"/>
      <c r="AJ123" s="786"/>
      <c r="AK123" s="786"/>
      <c r="AL123" s="786"/>
      <c r="AM123" s="786"/>
      <c r="AN123" s="787"/>
      <c r="AO123" s="1016">
        <f>SUM(BA111:BD122)</f>
        <v>13</v>
      </c>
      <c r="AP123" s="1016"/>
      <c r="AQ123" s="1016"/>
      <c r="AR123" s="1016"/>
      <c r="AS123" s="1016"/>
      <c r="AT123" s="1016"/>
      <c r="AU123" s="1016"/>
      <c r="AV123" s="1016"/>
      <c r="AW123" s="1016"/>
      <c r="AX123" s="1016"/>
      <c r="AY123" s="1016"/>
      <c r="AZ123" s="1016"/>
      <c r="BA123" s="1016"/>
      <c r="BB123" s="1016"/>
      <c r="BC123" s="1016"/>
      <c r="BD123" s="1017"/>
    </row>
    <row r="124" spans="2:56" ht="20.100000000000001" customHeight="1" thickBot="1">
      <c r="B124" s="812"/>
      <c r="C124" s="812"/>
      <c r="D124" s="812"/>
      <c r="E124" s="812"/>
      <c r="F124" s="812"/>
      <c r="G124" s="812"/>
      <c r="H124" s="812"/>
      <c r="I124" s="812"/>
      <c r="J124" s="812"/>
      <c r="K124" s="812"/>
      <c r="L124" s="812"/>
      <c r="M124" s="812"/>
      <c r="N124" s="812"/>
      <c r="O124" s="812"/>
      <c r="P124" s="812"/>
      <c r="Q124" s="812"/>
      <c r="R124" s="812"/>
      <c r="S124" s="812"/>
      <c r="T124" s="812"/>
      <c r="U124" s="812"/>
      <c r="V124" s="812"/>
      <c r="W124" s="812"/>
      <c r="X124" s="812"/>
      <c r="Y124" s="812"/>
      <c r="Z124" s="812"/>
      <c r="AA124" s="812"/>
      <c r="AB124" s="812"/>
      <c r="AC124" s="812"/>
      <c r="AD124" s="812"/>
      <c r="AE124" s="812"/>
      <c r="AF124" s="812"/>
      <c r="AG124" s="812"/>
      <c r="AH124" s="812"/>
      <c r="AI124" s="812"/>
      <c r="AJ124" s="812"/>
      <c r="AK124" s="812"/>
      <c r="AL124" s="812"/>
      <c r="AM124" s="812"/>
      <c r="AN124" s="812"/>
      <c r="AO124" s="812"/>
      <c r="AP124" s="812"/>
      <c r="AQ124" s="812"/>
      <c r="AR124" s="812"/>
      <c r="AS124" s="812"/>
      <c r="AT124" s="812"/>
      <c r="AU124" s="812"/>
      <c r="AV124" s="812"/>
      <c r="AW124" s="812"/>
      <c r="AX124" s="812"/>
      <c r="AY124" s="812"/>
      <c r="AZ124" s="812"/>
      <c r="BA124" s="812"/>
      <c r="BB124" s="812"/>
      <c r="BC124" s="812"/>
      <c r="BD124" s="812"/>
    </row>
    <row r="125" spans="2:56" ht="15.75" hidden="1" customHeight="1" thickBot="1">
      <c r="B125" s="267"/>
      <c r="C125" s="629"/>
      <c r="D125" s="629"/>
      <c r="E125" s="629"/>
      <c r="F125" s="802"/>
      <c r="G125" s="802"/>
      <c r="H125" s="802"/>
      <c r="I125" s="802"/>
      <c r="J125" s="802"/>
      <c r="K125" s="802"/>
      <c r="L125" s="802"/>
      <c r="M125" s="802"/>
      <c r="N125" s="802"/>
      <c r="O125" s="802"/>
      <c r="P125" s="802"/>
      <c r="Q125" s="802"/>
      <c r="R125" s="802"/>
      <c r="S125" s="802"/>
      <c r="T125" s="802"/>
      <c r="U125" s="802"/>
      <c r="V125" s="802"/>
      <c r="W125" s="802"/>
      <c r="X125" s="802"/>
      <c r="Y125" s="802"/>
      <c r="Z125" s="802"/>
      <c r="AA125" s="802"/>
      <c r="AB125" s="802"/>
      <c r="AC125" s="802"/>
      <c r="AD125" s="802"/>
      <c r="AE125" s="802"/>
      <c r="AF125" s="802"/>
      <c r="AG125" s="802"/>
      <c r="AH125" s="802"/>
      <c r="AI125" s="802"/>
      <c r="AJ125" s="802"/>
      <c r="AK125" s="802"/>
      <c r="AL125" s="802"/>
      <c r="AM125" s="802"/>
      <c r="AN125" s="802"/>
      <c r="AO125" s="802"/>
      <c r="AP125" s="802"/>
      <c r="AQ125" s="802"/>
      <c r="AR125" s="802"/>
      <c r="AS125" s="802"/>
      <c r="AT125" s="802"/>
      <c r="AU125" s="802"/>
      <c r="AV125" s="802"/>
      <c r="AW125" s="802"/>
      <c r="AX125" s="802"/>
      <c r="AY125" s="802"/>
      <c r="AZ125" s="802"/>
      <c r="BA125" s="802"/>
      <c r="BB125" s="802"/>
      <c r="BC125" s="802"/>
      <c r="BD125" s="802"/>
    </row>
    <row r="126" spans="2:56" ht="16.5" hidden="1" customHeight="1" thickBot="1">
      <c r="B126" s="268"/>
      <c r="C126" s="811" t="s">
        <v>64</v>
      </c>
      <c r="D126" s="811"/>
      <c r="E126" s="811"/>
      <c r="F126" s="811"/>
      <c r="G126" s="811"/>
      <c r="H126" s="811"/>
      <c r="I126" s="811"/>
      <c r="J126" s="811"/>
      <c r="K126" s="811"/>
      <c r="L126" s="811"/>
      <c r="M126" s="811"/>
      <c r="N126" s="811"/>
      <c r="O126" s="811"/>
      <c r="P126" s="811"/>
      <c r="Q126" s="811"/>
      <c r="R126" s="811"/>
      <c r="S126" s="811"/>
      <c r="T126" s="811"/>
      <c r="U126" s="811"/>
      <c r="V126" s="811"/>
      <c r="W126" s="811"/>
      <c r="X126" s="811"/>
      <c r="Y126" s="811"/>
      <c r="Z126" s="811"/>
      <c r="AA126" s="811"/>
      <c r="AB126" s="811"/>
      <c r="AC126" s="811"/>
      <c r="AD126" s="811"/>
      <c r="AE126" s="811"/>
      <c r="AF126" s="811"/>
      <c r="AG126" s="811"/>
      <c r="AH126" s="811"/>
      <c r="AI126" s="811"/>
      <c r="AJ126" s="811"/>
      <c r="AK126" s="811"/>
      <c r="AL126" s="811"/>
      <c r="AM126" s="811"/>
      <c r="AN126" s="811"/>
      <c r="AO126" s="811"/>
      <c r="AP126" s="811"/>
      <c r="AQ126" s="811"/>
      <c r="AR126" s="811"/>
      <c r="AS126" s="811"/>
      <c r="AT126" s="811"/>
      <c r="AU126" s="811"/>
      <c r="AV126" s="811"/>
      <c r="AW126" s="811"/>
      <c r="AX126" s="811"/>
      <c r="AY126" s="811"/>
      <c r="AZ126" s="811"/>
      <c r="BA126" s="811"/>
      <c r="BB126" s="811"/>
      <c r="BC126" s="811"/>
      <c r="BD126" s="811"/>
    </row>
    <row r="127" spans="2:56" ht="15.75" hidden="1" customHeight="1" thickBot="1">
      <c r="B127" s="268"/>
      <c r="C127" s="633"/>
      <c r="D127" s="633"/>
      <c r="E127" s="633"/>
      <c r="F127" s="741"/>
      <c r="G127" s="741"/>
      <c r="H127" s="741"/>
      <c r="I127" s="741"/>
      <c r="J127" s="741"/>
      <c r="K127" s="741"/>
      <c r="L127" s="741"/>
      <c r="M127" s="741"/>
      <c r="N127" s="741"/>
      <c r="O127" s="741"/>
      <c r="P127" s="741"/>
      <c r="Q127" s="741"/>
      <c r="R127" s="741"/>
      <c r="S127" s="741"/>
      <c r="T127" s="741"/>
      <c r="U127" s="741"/>
      <c r="V127" s="741"/>
      <c r="W127" s="741"/>
      <c r="X127" s="741"/>
      <c r="Y127" s="741"/>
      <c r="Z127" s="741"/>
      <c r="AA127" s="741"/>
      <c r="AB127" s="741"/>
      <c r="AC127" s="741"/>
      <c r="AD127" s="741"/>
      <c r="AE127" s="741"/>
      <c r="AF127" s="741"/>
      <c r="AG127" s="741"/>
      <c r="AH127" s="741"/>
      <c r="AI127" s="741"/>
      <c r="AJ127" s="741"/>
      <c r="AK127" s="741"/>
      <c r="AL127" s="741"/>
      <c r="AM127" s="741"/>
      <c r="AN127" s="741"/>
      <c r="AO127" s="741"/>
      <c r="AP127" s="741"/>
      <c r="AQ127" s="741"/>
      <c r="AR127" s="741"/>
      <c r="AS127" s="741"/>
      <c r="AT127" s="741"/>
      <c r="AU127" s="741"/>
      <c r="AV127" s="741"/>
      <c r="AW127" s="741"/>
      <c r="AX127" s="741"/>
      <c r="AY127" s="741"/>
      <c r="AZ127" s="741"/>
      <c r="BA127" s="741"/>
      <c r="BB127" s="741"/>
      <c r="BC127" s="741"/>
      <c r="BD127" s="741"/>
    </row>
    <row r="128" spans="2:56" ht="15.75" hidden="1" customHeight="1" thickBot="1">
      <c r="B128" s="268"/>
      <c r="C128" s="712"/>
      <c r="D128" s="712"/>
      <c r="E128" s="712"/>
      <c r="F128" s="816"/>
      <c r="G128" s="816"/>
      <c r="H128" s="816"/>
      <c r="I128" s="816"/>
      <c r="J128" s="816"/>
      <c r="K128" s="816"/>
      <c r="L128" s="816"/>
      <c r="M128" s="816"/>
      <c r="N128" s="816"/>
      <c r="O128" s="816"/>
      <c r="P128" s="816"/>
      <c r="Q128" s="816"/>
      <c r="R128" s="816"/>
      <c r="S128" s="816"/>
      <c r="T128" s="816"/>
      <c r="U128" s="816"/>
      <c r="V128" s="816"/>
      <c r="W128" s="816"/>
      <c r="X128" s="816"/>
      <c r="Y128" s="816"/>
      <c r="Z128" s="816"/>
      <c r="AA128" s="816"/>
      <c r="AB128" s="816"/>
      <c r="AC128" s="816"/>
      <c r="AD128" s="816"/>
      <c r="AE128" s="816"/>
      <c r="AF128" s="816"/>
      <c r="AG128" s="816"/>
      <c r="AH128" s="816"/>
      <c r="AI128" s="816"/>
      <c r="AJ128" s="816"/>
      <c r="AK128" s="816"/>
      <c r="AL128" s="816"/>
      <c r="AM128" s="816"/>
      <c r="AN128" s="816"/>
      <c r="AO128" s="712"/>
      <c r="AP128" s="712"/>
      <c r="AQ128" s="712"/>
      <c r="AR128" s="712"/>
      <c r="AS128" s="712"/>
      <c r="AT128" s="712"/>
      <c r="AU128" s="712"/>
      <c r="AV128" s="712"/>
      <c r="AW128" s="801"/>
      <c r="AX128" s="801"/>
      <c r="AY128" s="801"/>
      <c r="AZ128" s="801"/>
      <c r="BA128" s="801"/>
      <c r="BB128" s="801"/>
      <c r="BC128" s="801"/>
      <c r="BD128" s="801"/>
    </row>
    <row r="129" spans="2:56" ht="15.75" hidden="1" customHeight="1" thickBot="1">
      <c r="B129" s="268"/>
      <c r="C129" s="712"/>
      <c r="D129" s="712"/>
      <c r="E129" s="712"/>
      <c r="F129" s="816"/>
      <c r="G129" s="816"/>
      <c r="H129" s="816"/>
      <c r="I129" s="816"/>
      <c r="J129" s="816"/>
      <c r="K129" s="816"/>
      <c r="L129" s="816"/>
      <c r="M129" s="816"/>
      <c r="N129" s="816"/>
      <c r="O129" s="816"/>
      <c r="P129" s="816"/>
      <c r="Q129" s="816"/>
      <c r="R129" s="816"/>
      <c r="S129" s="816"/>
      <c r="T129" s="816"/>
      <c r="U129" s="816"/>
      <c r="V129" s="816"/>
      <c r="W129" s="816"/>
      <c r="X129" s="816"/>
      <c r="Y129" s="816"/>
      <c r="Z129" s="816"/>
      <c r="AA129" s="816"/>
      <c r="AB129" s="816"/>
      <c r="AC129" s="816"/>
      <c r="AD129" s="816"/>
      <c r="AE129" s="816"/>
      <c r="AF129" s="816"/>
      <c r="AG129" s="816"/>
      <c r="AH129" s="816"/>
      <c r="AI129" s="816"/>
      <c r="AJ129" s="816"/>
      <c r="AK129" s="816"/>
      <c r="AL129" s="816"/>
      <c r="AM129" s="816"/>
      <c r="AN129" s="816"/>
      <c r="AO129" s="712"/>
      <c r="AP129" s="712"/>
      <c r="AQ129" s="712"/>
      <c r="AR129" s="712"/>
      <c r="AS129" s="712"/>
      <c r="AT129" s="712"/>
      <c r="AU129" s="712"/>
      <c r="AV129" s="712"/>
      <c r="AW129" s="801"/>
      <c r="AX129" s="801"/>
      <c r="AY129" s="801"/>
      <c r="AZ129" s="801"/>
      <c r="BA129" s="801"/>
      <c r="BB129" s="801"/>
      <c r="BC129" s="801"/>
      <c r="BD129" s="801"/>
    </row>
    <row r="130" spans="2:56" ht="16.5" hidden="1" customHeight="1" thickBot="1">
      <c r="B130" s="269"/>
      <c r="C130" s="628"/>
      <c r="D130" s="628"/>
      <c r="E130" s="628"/>
      <c r="F130" s="628"/>
      <c r="G130" s="628"/>
      <c r="H130" s="628"/>
      <c r="I130" s="628"/>
      <c r="J130" s="628"/>
      <c r="K130" s="628"/>
      <c r="L130" s="628"/>
      <c r="M130" s="628"/>
      <c r="N130" s="628"/>
      <c r="O130" s="628"/>
      <c r="P130" s="628"/>
      <c r="Q130" s="628"/>
      <c r="R130" s="628"/>
      <c r="S130" s="628"/>
      <c r="T130" s="628"/>
      <c r="U130" s="628"/>
      <c r="V130" s="628"/>
      <c r="W130" s="628"/>
      <c r="X130" s="628"/>
      <c r="Y130" s="628"/>
      <c r="Z130" s="628"/>
      <c r="AA130" s="628"/>
      <c r="AB130" s="628"/>
      <c r="AC130" s="628"/>
      <c r="AD130" s="628"/>
      <c r="AE130" s="628"/>
      <c r="AF130" s="628"/>
      <c r="AG130" s="628"/>
      <c r="AH130" s="628"/>
      <c r="AI130" s="628"/>
      <c r="AJ130" s="628"/>
      <c r="AK130" s="628"/>
      <c r="AL130" s="628"/>
      <c r="AM130" s="628"/>
      <c r="AN130" s="628"/>
      <c r="AO130" s="821"/>
      <c r="AP130" s="821"/>
      <c r="AQ130" s="821"/>
      <c r="AR130" s="821"/>
      <c r="AS130" s="821"/>
      <c r="AT130" s="821"/>
      <c r="AU130" s="821"/>
      <c r="AV130" s="821"/>
      <c r="AW130" s="821"/>
      <c r="AX130" s="821"/>
      <c r="AY130" s="821"/>
      <c r="AZ130" s="821"/>
      <c r="BA130" s="821"/>
      <c r="BB130" s="821"/>
      <c r="BC130" s="821"/>
      <c r="BD130" s="821"/>
    </row>
    <row r="131" spans="2:56" ht="24.75" customHeight="1">
      <c r="B131" s="735" t="str">
        <f>$C$131</f>
        <v>ثالثا :  توريد التشطيبات</v>
      </c>
      <c r="C131" s="577" t="s">
        <v>1208</v>
      </c>
      <c r="D131" s="578"/>
      <c r="E131" s="578"/>
      <c r="F131" s="578"/>
      <c r="G131" s="578"/>
      <c r="H131" s="578"/>
      <c r="I131" s="578"/>
      <c r="J131" s="578"/>
      <c r="K131" s="578"/>
      <c r="L131" s="578"/>
      <c r="M131" s="578"/>
      <c r="N131" s="578"/>
      <c r="O131" s="578"/>
      <c r="P131" s="578"/>
      <c r="Q131" s="578"/>
      <c r="R131" s="578"/>
      <c r="S131" s="578"/>
      <c r="T131" s="578"/>
      <c r="U131" s="578"/>
      <c r="V131" s="578"/>
      <c r="W131" s="578"/>
      <c r="X131" s="578"/>
      <c r="Y131" s="578"/>
      <c r="Z131" s="578"/>
      <c r="AA131" s="578"/>
      <c r="AB131" s="578"/>
      <c r="AC131" s="578"/>
      <c r="AD131" s="578"/>
      <c r="AE131" s="578"/>
      <c r="AF131" s="578"/>
      <c r="AG131" s="578"/>
      <c r="AH131" s="578"/>
      <c r="AI131" s="578"/>
      <c r="AJ131" s="578"/>
      <c r="AK131" s="578"/>
      <c r="AL131" s="578"/>
      <c r="AM131" s="578"/>
      <c r="AN131" s="579"/>
      <c r="AO131" s="577" t="s">
        <v>1448</v>
      </c>
      <c r="AP131" s="578"/>
      <c r="AQ131" s="578"/>
      <c r="AR131" s="578"/>
      <c r="AS131" s="578"/>
      <c r="AT131" s="578"/>
      <c r="AU131" s="578"/>
      <c r="AV131" s="578"/>
      <c r="AW131" s="578"/>
      <c r="AX131" s="578"/>
      <c r="AY131" s="578"/>
      <c r="AZ131" s="578"/>
      <c r="BA131" s="578"/>
      <c r="BB131" s="578"/>
      <c r="BC131" s="578"/>
      <c r="BD131" s="580"/>
    </row>
    <row r="132" spans="2:56" ht="28.5" customHeight="1">
      <c r="B132" s="736"/>
      <c r="C132" s="556" t="s">
        <v>1161</v>
      </c>
      <c r="D132" s="556"/>
      <c r="E132" s="556"/>
      <c r="F132" s="581" t="s">
        <v>1563</v>
      </c>
      <c r="G132" s="582"/>
      <c r="H132" s="582"/>
      <c r="I132" s="582"/>
      <c r="J132" s="582"/>
      <c r="K132" s="582"/>
      <c r="L132" s="582"/>
      <c r="M132" s="582"/>
      <c r="N132" s="582"/>
      <c r="O132" s="582"/>
      <c r="P132" s="582"/>
      <c r="Q132" s="582"/>
      <c r="R132" s="582"/>
      <c r="S132" s="582"/>
      <c r="T132" s="582"/>
      <c r="U132" s="582"/>
      <c r="V132" s="582"/>
      <c r="W132" s="582"/>
      <c r="X132" s="582"/>
      <c r="Y132" s="582"/>
      <c r="Z132" s="582"/>
      <c r="AA132" s="582"/>
      <c r="AB132" s="582"/>
      <c r="AC132" s="582"/>
      <c r="AD132" s="582"/>
      <c r="AE132" s="582"/>
      <c r="AF132" s="582"/>
      <c r="AG132" s="582"/>
      <c r="AH132" s="582"/>
      <c r="AI132" s="582"/>
      <c r="AJ132" s="582"/>
      <c r="AK132" s="582"/>
      <c r="AL132" s="582"/>
      <c r="AM132" s="582"/>
      <c r="AN132" s="583"/>
      <c r="AO132" s="574" t="s">
        <v>1568</v>
      </c>
      <c r="AP132" s="575"/>
      <c r="AQ132" s="575"/>
      <c r="AR132" s="575"/>
      <c r="AS132" s="575"/>
      <c r="AT132" s="575"/>
      <c r="AU132" s="575"/>
      <c r="AV132" s="575"/>
      <c r="AW132" s="575"/>
      <c r="AX132" s="575"/>
      <c r="AY132" s="575"/>
      <c r="AZ132" s="575"/>
      <c r="BA132" s="575"/>
      <c r="BB132" s="575"/>
      <c r="BC132" s="575"/>
      <c r="BD132" s="576"/>
    </row>
    <row r="133" spans="2:56" ht="31.5" customHeight="1">
      <c r="B133" s="736"/>
      <c r="C133" s="612" t="s">
        <v>1169</v>
      </c>
      <c r="D133" s="612"/>
      <c r="E133" s="612"/>
      <c r="F133" s="445" t="s">
        <v>1311</v>
      </c>
      <c r="G133" s="446"/>
      <c r="H133" s="446"/>
      <c r="I133" s="446"/>
      <c r="J133" s="446"/>
      <c r="K133" s="446"/>
      <c r="L133" s="446"/>
      <c r="M133" s="446"/>
      <c r="N133" s="446"/>
      <c r="O133" s="446"/>
      <c r="P133" s="446"/>
      <c r="Q133" s="446"/>
      <c r="R133" s="446"/>
      <c r="S133" s="446"/>
      <c r="T133" s="446"/>
      <c r="U133" s="446"/>
      <c r="V133" s="446"/>
      <c r="W133" s="447"/>
      <c r="X133" s="687" t="s">
        <v>1540</v>
      </c>
      <c r="Y133" s="688"/>
      <c r="Z133" s="688"/>
      <c r="AA133" s="688"/>
      <c r="AB133" s="688"/>
      <c r="AC133" s="688"/>
      <c r="AD133" s="688"/>
      <c r="AE133" s="688"/>
      <c r="AF133" s="688"/>
      <c r="AG133" s="688"/>
      <c r="AH133" s="688"/>
      <c r="AI133" s="688"/>
      <c r="AJ133" s="688"/>
      <c r="AK133" s="688"/>
      <c r="AL133" s="688"/>
      <c r="AM133" s="688"/>
      <c r="AN133" s="689"/>
      <c r="AO133" s="784" t="s">
        <v>12</v>
      </c>
      <c r="AP133" s="784" t="s">
        <v>12</v>
      </c>
      <c r="AQ133" s="784" t="s">
        <v>12</v>
      </c>
      <c r="AR133" s="784" t="s">
        <v>12</v>
      </c>
      <c r="AS133" s="647">
        <f>'أسعار التوريد'!$AW$41</f>
        <v>50</v>
      </c>
      <c r="AT133" s="817"/>
      <c r="AU133" s="817"/>
      <c r="AV133" s="817"/>
      <c r="AW133" s="596">
        <v>1</v>
      </c>
      <c r="AX133" s="597"/>
      <c r="AY133" s="597"/>
      <c r="AZ133" s="597"/>
      <c r="BA133" s="644">
        <f t="shared" ref="BA133:BA138" si="6">AW133*AS133</f>
        <v>50</v>
      </c>
      <c r="BB133" s="644"/>
      <c r="BC133" s="644"/>
      <c r="BD133" s="645"/>
    </row>
    <row r="134" spans="2:56" ht="26.25" customHeight="1">
      <c r="B134" s="736"/>
      <c r="C134" s="612" t="s">
        <v>1170</v>
      </c>
      <c r="D134" s="612"/>
      <c r="E134" s="612"/>
      <c r="F134" s="445" t="s">
        <v>1312</v>
      </c>
      <c r="G134" s="446"/>
      <c r="H134" s="446"/>
      <c r="I134" s="446"/>
      <c r="J134" s="446"/>
      <c r="K134" s="446"/>
      <c r="L134" s="446"/>
      <c r="M134" s="446"/>
      <c r="N134" s="446"/>
      <c r="O134" s="446"/>
      <c r="P134" s="446"/>
      <c r="Q134" s="446"/>
      <c r="R134" s="446"/>
      <c r="S134" s="446"/>
      <c r="T134" s="446"/>
      <c r="U134" s="446"/>
      <c r="V134" s="446"/>
      <c r="W134" s="447"/>
      <c r="X134" s="687" t="s">
        <v>1415</v>
      </c>
      <c r="Y134" s="688"/>
      <c r="Z134" s="688"/>
      <c r="AA134" s="688"/>
      <c r="AB134" s="688"/>
      <c r="AC134" s="688"/>
      <c r="AD134" s="688"/>
      <c r="AE134" s="688"/>
      <c r="AF134" s="688"/>
      <c r="AG134" s="688"/>
      <c r="AH134" s="688"/>
      <c r="AI134" s="688"/>
      <c r="AJ134" s="688"/>
      <c r="AK134" s="688"/>
      <c r="AL134" s="688"/>
      <c r="AM134" s="688"/>
      <c r="AN134" s="689"/>
      <c r="AO134" s="784" t="s">
        <v>12</v>
      </c>
      <c r="AP134" s="784" t="s">
        <v>12</v>
      </c>
      <c r="AQ134" s="784" t="s">
        <v>12</v>
      </c>
      <c r="AR134" s="784" t="s">
        <v>12</v>
      </c>
      <c r="AS134" s="808">
        <f>'أسعار التوريد'!$AW$42</f>
        <v>80</v>
      </c>
      <c r="AT134" s="809"/>
      <c r="AU134" s="809"/>
      <c r="AV134" s="810"/>
      <c r="AW134" s="596">
        <v>1</v>
      </c>
      <c r="AX134" s="597"/>
      <c r="AY134" s="597"/>
      <c r="AZ134" s="597"/>
      <c r="BA134" s="644">
        <f t="shared" si="6"/>
        <v>80</v>
      </c>
      <c r="BB134" s="644"/>
      <c r="BC134" s="644"/>
      <c r="BD134" s="645"/>
    </row>
    <row r="135" spans="2:56" ht="26.25" customHeight="1">
      <c r="B135" s="736"/>
      <c r="C135" s="612" t="s">
        <v>1171</v>
      </c>
      <c r="D135" s="612"/>
      <c r="E135" s="612"/>
      <c r="F135" s="445" t="s">
        <v>1313</v>
      </c>
      <c r="G135" s="446"/>
      <c r="H135" s="446"/>
      <c r="I135" s="446"/>
      <c r="J135" s="446"/>
      <c r="K135" s="446"/>
      <c r="L135" s="446"/>
      <c r="M135" s="446"/>
      <c r="N135" s="446"/>
      <c r="O135" s="446"/>
      <c r="P135" s="446"/>
      <c r="Q135" s="446"/>
      <c r="R135" s="446"/>
      <c r="S135" s="446"/>
      <c r="T135" s="446"/>
      <c r="U135" s="446"/>
      <c r="V135" s="446"/>
      <c r="W135" s="447"/>
      <c r="X135" s="687" t="s">
        <v>1446</v>
      </c>
      <c r="Y135" s="688"/>
      <c r="Z135" s="688"/>
      <c r="AA135" s="688"/>
      <c r="AB135" s="688"/>
      <c r="AC135" s="688"/>
      <c r="AD135" s="688"/>
      <c r="AE135" s="688"/>
      <c r="AF135" s="688"/>
      <c r="AG135" s="688"/>
      <c r="AH135" s="688"/>
      <c r="AI135" s="688"/>
      <c r="AJ135" s="688"/>
      <c r="AK135" s="688"/>
      <c r="AL135" s="688"/>
      <c r="AM135" s="688"/>
      <c r="AN135" s="689"/>
      <c r="AO135" s="784" t="s">
        <v>12</v>
      </c>
      <c r="AP135" s="784"/>
      <c r="AQ135" s="784"/>
      <c r="AR135" s="784"/>
      <c r="AS135" s="808">
        <f>'أسعار التوريد'!$AW$43</f>
        <v>50</v>
      </c>
      <c r="AT135" s="809"/>
      <c r="AU135" s="809"/>
      <c r="AV135" s="810"/>
      <c r="AW135" s="596">
        <v>1</v>
      </c>
      <c r="AX135" s="597"/>
      <c r="AY135" s="597"/>
      <c r="AZ135" s="597"/>
      <c r="BA135" s="644">
        <f t="shared" si="6"/>
        <v>50</v>
      </c>
      <c r="BB135" s="644"/>
      <c r="BC135" s="644"/>
      <c r="BD135" s="645"/>
    </row>
    <row r="136" spans="2:56" ht="30" customHeight="1">
      <c r="B136" s="736"/>
      <c r="C136" s="612" t="s">
        <v>1172</v>
      </c>
      <c r="D136" s="612"/>
      <c r="E136" s="612"/>
      <c r="F136" s="445" t="s">
        <v>1314</v>
      </c>
      <c r="G136" s="446"/>
      <c r="H136" s="446"/>
      <c r="I136" s="446"/>
      <c r="J136" s="446"/>
      <c r="K136" s="446"/>
      <c r="L136" s="446"/>
      <c r="M136" s="446"/>
      <c r="N136" s="446"/>
      <c r="O136" s="446"/>
      <c r="P136" s="446"/>
      <c r="Q136" s="446"/>
      <c r="R136" s="446"/>
      <c r="S136" s="446"/>
      <c r="T136" s="446"/>
      <c r="U136" s="446"/>
      <c r="V136" s="446"/>
      <c r="W136" s="447"/>
      <c r="X136" s="687" t="s">
        <v>1416</v>
      </c>
      <c r="Y136" s="688"/>
      <c r="Z136" s="688"/>
      <c r="AA136" s="688"/>
      <c r="AB136" s="688"/>
      <c r="AC136" s="688"/>
      <c r="AD136" s="688"/>
      <c r="AE136" s="688"/>
      <c r="AF136" s="688"/>
      <c r="AG136" s="688"/>
      <c r="AH136" s="688"/>
      <c r="AI136" s="688"/>
      <c r="AJ136" s="688"/>
      <c r="AK136" s="688"/>
      <c r="AL136" s="688"/>
      <c r="AM136" s="688"/>
      <c r="AN136" s="689"/>
      <c r="AO136" s="784" t="s">
        <v>12</v>
      </c>
      <c r="AP136" s="784" t="s">
        <v>12</v>
      </c>
      <c r="AQ136" s="784" t="s">
        <v>12</v>
      </c>
      <c r="AR136" s="784" t="s">
        <v>12</v>
      </c>
      <c r="AS136" s="808">
        <f>'أسعار التوريد'!$AW$44</f>
        <v>35</v>
      </c>
      <c r="AT136" s="809"/>
      <c r="AU136" s="809"/>
      <c r="AV136" s="810"/>
      <c r="AW136" s="596">
        <v>1</v>
      </c>
      <c r="AX136" s="597"/>
      <c r="AY136" s="597"/>
      <c r="AZ136" s="597"/>
      <c r="BA136" s="644">
        <f t="shared" si="6"/>
        <v>35</v>
      </c>
      <c r="BB136" s="644"/>
      <c r="BC136" s="644"/>
      <c r="BD136" s="645"/>
    </row>
    <row r="137" spans="2:56" ht="21.75" customHeight="1">
      <c r="B137" s="736"/>
      <c r="C137" s="612" t="s">
        <v>1173</v>
      </c>
      <c r="D137" s="612"/>
      <c r="E137" s="612"/>
      <c r="F137" s="445" t="s">
        <v>1315</v>
      </c>
      <c r="G137" s="446"/>
      <c r="H137" s="446"/>
      <c r="I137" s="446"/>
      <c r="J137" s="446"/>
      <c r="K137" s="446"/>
      <c r="L137" s="446"/>
      <c r="M137" s="446"/>
      <c r="N137" s="446"/>
      <c r="O137" s="446"/>
      <c r="P137" s="446"/>
      <c r="Q137" s="446"/>
      <c r="R137" s="446"/>
      <c r="S137" s="446"/>
      <c r="T137" s="446"/>
      <c r="U137" s="446"/>
      <c r="V137" s="446"/>
      <c r="W137" s="447"/>
      <c r="X137" s="687" t="s">
        <v>1417</v>
      </c>
      <c r="Y137" s="688"/>
      <c r="Z137" s="688"/>
      <c r="AA137" s="688"/>
      <c r="AB137" s="688"/>
      <c r="AC137" s="688"/>
      <c r="AD137" s="688"/>
      <c r="AE137" s="688"/>
      <c r="AF137" s="688"/>
      <c r="AG137" s="688"/>
      <c r="AH137" s="688"/>
      <c r="AI137" s="688"/>
      <c r="AJ137" s="688"/>
      <c r="AK137" s="688"/>
      <c r="AL137" s="688"/>
      <c r="AM137" s="688"/>
      <c r="AN137" s="689"/>
      <c r="AO137" s="784" t="s">
        <v>30</v>
      </c>
      <c r="AP137" s="784" t="s">
        <v>12</v>
      </c>
      <c r="AQ137" s="784" t="s">
        <v>12</v>
      </c>
      <c r="AR137" s="784" t="s">
        <v>12</v>
      </c>
      <c r="AS137" s="808">
        <f>'أسعار التوريد'!$AW$45</f>
        <v>250</v>
      </c>
      <c r="AT137" s="809"/>
      <c r="AU137" s="809"/>
      <c r="AV137" s="810"/>
      <c r="AW137" s="596">
        <v>1</v>
      </c>
      <c r="AX137" s="597"/>
      <c r="AY137" s="597"/>
      <c r="AZ137" s="597"/>
      <c r="BA137" s="644">
        <f t="shared" si="6"/>
        <v>250</v>
      </c>
      <c r="BB137" s="644"/>
      <c r="BC137" s="644"/>
      <c r="BD137" s="645"/>
    </row>
    <row r="138" spans="2:56" ht="22.5" customHeight="1">
      <c r="B138" s="736"/>
      <c r="C138" s="612" t="s">
        <v>1174</v>
      </c>
      <c r="D138" s="612"/>
      <c r="E138" s="612"/>
      <c r="F138" s="445" t="s">
        <v>1331</v>
      </c>
      <c r="G138" s="446"/>
      <c r="H138" s="446"/>
      <c r="I138" s="446"/>
      <c r="J138" s="446"/>
      <c r="K138" s="446"/>
      <c r="L138" s="446"/>
      <c r="M138" s="446"/>
      <c r="N138" s="446"/>
      <c r="O138" s="446"/>
      <c r="P138" s="446"/>
      <c r="Q138" s="446"/>
      <c r="R138" s="446"/>
      <c r="S138" s="446"/>
      <c r="T138" s="446"/>
      <c r="U138" s="446"/>
      <c r="V138" s="446"/>
      <c r="W138" s="447"/>
      <c r="X138" s="687" t="s">
        <v>1418</v>
      </c>
      <c r="Y138" s="688"/>
      <c r="Z138" s="688"/>
      <c r="AA138" s="688"/>
      <c r="AB138" s="688"/>
      <c r="AC138" s="688"/>
      <c r="AD138" s="688"/>
      <c r="AE138" s="688"/>
      <c r="AF138" s="688"/>
      <c r="AG138" s="688"/>
      <c r="AH138" s="688"/>
      <c r="AI138" s="688"/>
      <c r="AJ138" s="688"/>
      <c r="AK138" s="688"/>
      <c r="AL138" s="688"/>
      <c r="AM138" s="688"/>
      <c r="AN138" s="689"/>
      <c r="AO138" s="784" t="s">
        <v>12</v>
      </c>
      <c r="AP138" s="784" t="s">
        <v>12</v>
      </c>
      <c r="AQ138" s="784" t="s">
        <v>12</v>
      </c>
      <c r="AR138" s="784" t="s">
        <v>12</v>
      </c>
      <c r="AS138" s="808">
        <f>'أسعار التوريد'!$AW$46</f>
        <v>50</v>
      </c>
      <c r="AT138" s="809"/>
      <c r="AU138" s="809"/>
      <c r="AV138" s="810"/>
      <c r="AW138" s="596">
        <v>1</v>
      </c>
      <c r="AX138" s="597"/>
      <c r="AY138" s="597"/>
      <c r="AZ138" s="597"/>
      <c r="BA138" s="644">
        <f t="shared" si="6"/>
        <v>50</v>
      </c>
      <c r="BB138" s="644"/>
      <c r="BC138" s="644"/>
      <c r="BD138" s="645"/>
    </row>
    <row r="139" spans="2:56" ht="25.5" customHeight="1">
      <c r="B139" s="736"/>
      <c r="C139" s="612" t="s">
        <v>1175</v>
      </c>
      <c r="D139" s="612"/>
      <c r="E139" s="612"/>
      <c r="F139" s="445" t="s">
        <v>1317</v>
      </c>
      <c r="G139" s="446"/>
      <c r="H139" s="446"/>
      <c r="I139" s="446"/>
      <c r="J139" s="446"/>
      <c r="K139" s="446"/>
      <c r="L139" s="446"/>
      <c r="M139" s="446"/>
      <c r="N139" s="446"/>
      <c r="O139" s="446"/>
      <c r="P139" s="446"/>
      <c r="Q139" s="446"/>
      <c r="R139" s="446"/>
      <c r="S139" s="446"/>
      <c r="T139" s="446"/>
      <c r="U139" s="446"/>
      <c r="V139" s="446"/>
      <c r="W139" s="447"/>
      <c r="X139" s="687" t="s">
        <v>1419</v>
      </c>
      <c r="Y139" s="688"/>
      <c r="Z139" s="688"/>
      <c r="AA139" s="688"/>
      <c r="AB139" s="688"/>
      <c r="AC139" s="688"/>
      <c r="AD139" s="688"/>
      <c r="AE139" s="688"/>
      <c r="AF139" s="688"/>
      <c r="AG139" s="688"/>
      <c r="AH139" s="688"/>
      <c r="AI139" s="688"/>
      <c r="AJ139" s="688"/>
      <c r="AK139" s="688"/>
      <c r="AL139" s="688"/>
      <c r="AM139" s="688"/>
      <c r="AN139" s="689"/>
      <c r="AO139" s="784" t="str">
        <f>AO137</f>
        <v>L.M</v>
      </c>
      <c r="AP139" s="784" t="s">
        <v>12</v>
      </c>
      <c r="AQ139" s="784" t="s">
        <v>12</v>
      </c>
      <c r="AR139" s="784" t="s">
        <v>12</v>
      </c>
      <c r="AS139" s="808">
        <f>'أسعار التوريد'!$AW$47</f>
        <v>10</v>
      </c>
      <c r="AT139" s="809"/>
      <c r="AU139" s="809"/>
      <c r="AV139" s="810"/>
      <c r="AW139" s="596">
        <v>1</v>
      </c>
      <c r="AX139" s="597"/>
      <c r="AY139" s="597"/>
      <c r="AZ139" s="597"/>
      <c r="BA139" s="644">
        <f>AW139*AS139</f>
        <v>10</v>
      </c>
      <c r="BB139" s="644"/>
      <c r="BC139" s="644"/>
      <c r="BD139" s="645"/>
    </row>
    <row r="140" spans="2:56" ht="30.75" customHeight="1">
      <c r="B140" s="736"/>
      <c r="C140" s="619" t="s">
        <v>1177</v>
      </c>
      <c r="D140" s="620"/>
      <c r="E140" s="620"/>
      <c r="F140" s="620"/>
      <c r="G140" s="620"/>
      <c r="H140" s="620"/>
      <c r="I140" s="620"/>
      <c r="J140" s="620"/>
      <c r="K140" s="620"/>
      <c r="L140" s="620"/>
      <c r="M140" s="620"/>
      <c r="N140" s="620"/>
      <c r="O140" s="620"/>
      <c r="P140" s="620"/>
      <c r="Q140" s="620"/>
      <c r="R140" s="620"/>
      <c r="S140" s="620"/>
      <c r="T140" s="620"/>
      <c r="U140" s="620"/>
      <c r="V140" s="620"/>
      <c r="W140" s="621"/>
      <c r="X140" s="616"/>
      <c r="Y140" s="617"/>
      <c r="Z140" s="617"/>
      <c r="AA140" s="617"/>
      <c r="AB140" s="617"/>
      <c r="AC140" s="617"/>
      <c r="AD140" s="617"/>
      <c r="AE140" s="617"/>
      <c r="AF140" s="617"/>
      <c r="AG140" s="617"/>
      <c r="AH140" s="617"/>
      <c r="AI140" s="617"/>
      <c r="AJ140" s="617"/>
      <c r="AK140" s="617"/>
      <c r="AL140" s="617"/>
      <c r="AM140" s="617"/>
      <c r="AN140" s="618"/>
      <c r="AO140" s="851">
        <f>SUM(BA133:BD139)</f>
        <v>525</v>
      </c>
      <c r="AP140" s="851"/>
      <c r="AQ140" s="851"/>
      <c r="AR140" s="851"/>
      <c r="AS140" s="851"/>
      <c r="AT140" s="851"/>
      <c r="AU140" s="851"/>
      <c r="AV140" s="851"/>
      <c r="AW140" s="851"/>
      <c r="AX140" s="851"/>
      <c r="AY140" s="851"/>
      <c r="AZ140" s="851"/>
      <c r="BA140" s="851"/>
      <c r="BB140" s="851"/>
      <c r="BC140" s="851"/>
      <c r="BD140" s="852"/>
    </row>
    <row r="141" spans="2:56" ht="30.75" customHeight="1">
      <c r="B141" s="736"/>
      <c r="C141" s="556" t="s">
        <v>1162</v>
      </c>
      <c r="D141" s="556"/>
      <c r="E141" s="556"/>
      <c r="F141" s="581" t="s">
        <v>1564</v>
      </c>
      <c r="G141" s="582"/>
      <c r="H141" s="582"/>
      <c r="I141" s="582"/>
      <c r="J141" s="582"/>
      <c r="K141" s="582"/>
      <c r="L141" s="582"/>
      <c r="M141" s="582"/>
      <c r="N141" s="582"/>
      <c r="O141" s="582"/>
      <c r="P141" s="582"/>
      <c r="Q141" s="582"/>
      <c r="R141" s="582"/>
      <c r="S141" s="582"/>
      <c r="T141" s="582"/>
      <c r="U141" s="582"/>
      <c r="V141" s="582"/>
      <c r="W141" s="582"/>
      <c r="X141" s="582"/>
      <c r="Y141" s="582"/>
      <c r="Z141" s="582"/>
      <c r="AA141" s="582"/>
      <c r="AB141" s="582"/>
      <c r="AC141" s="582"/>
      <c r="AD141" s="582"/>
      <c r="AE141" s="582"/>
      <c r="AF141" s="582"/>
      <c r="AG141" s="582"/>
      <c r="AH141" s="582"/>
      <c r="AI141" s="582"/>
      <c r="AJ141" s="582"/>
      <c r="AK141" s="582"/>
      <c r="AL141" s="582"/>
      <c r="AM141" s="582"/>
      <c r="AN141" s="583"/>
      <c r="AO141" s="574" t="s">
        <v>1567</v>
      </c>
      <c r="AP141" s="575"/>
      <c r="AQ141" s="575"/>
      <c r="AR141" s="575"/>
      <c r="AS141" s="575"/>
      <c r="AT141" s="575"/>
      <c r="AU141" s="575"/>
      <c r="AV141" s="575"/>
      <c r="AW141" s="575"/>
      <c r="AX141" s="575"/>
      <c r="AY141" s="575"/>
      <c r="AZ141" s="575"/>
      <c r="BA141" s="575"/>
      <c r="BB141" s="575"/>
      <c r="BC141" s="575"/>
      <c r="BD141" s="576"/>
    </row>
    <row r="142" spans="2:56" ht="25.95" customHeight="1">
      <c r="B142" s="736"/>
      <c r="C142" s="612" t="s">
        <v>65</v>
      </c>
      <c r="D142" s="612"/>
      <c r="E142" s="612"/>
      <c r="F142" s="613" t="s">
        <v>744</v>
      </c>
      <c r="G142" s="614"/>
      <c r="H142" s="614"/>
      <c r="I142" s="614"/>
      <c r="J142" s="614"/>
      <c r="K142" s="614"/>
      <c r="L142" s="614"/>
      <c r="M142" s="614"/>
      <c r="N142" s="614"/>
      <c r="O142" s="614"/>
      <c r="P142" s="614"/>
      <c r="Q142" s="614"/>
      <c r="R142" s="614"/>
      <c r="S142" s="614"/>
      <c r="T142" s="614"/>
      <c r="U142" s="614"/>
      <c r="V142" s="614"/>
      <c r="W142" s="615"/>
      <c r="X142" s="539" t="s">
        <v>1449</v>
      </c>
      <c r="Y142" s="540"/>
      <c r="Z142" s="540"/>
      <c r="AA142" s="540"/>
      <c r="AB142" s="540"/>
      <c r="AC142" s="540"/>
      <c r="AD142" s="540"/>
      <c r="AE142" s="540"/>
      <c r="AF142" s="540"/>
      <c r="AG142" s="540"/>
      <c r="AH142" s="540"/>
      <c r="AI142" s="540"/>
      <c r="AJ142" s="540"/>
      <c r="AK142" s="540"/>
      <c r="AL142" s="540"/>
      <c r="AM142" s="540"/>
      <c r="AN142" s="541"/>
      <c r="AO142" s="784" t="s">
        <v>12</v>
      </c>
      <c r="AP142" s="862" t="s">
        <v>12</v>
      </c>
      <c r="AQ142" s="862" t="s">
        <v>12</v>
      </c>
      <c r="AR142" s="862" t="s">
        <v>12</v>
      </c>
      <c r="AS142" s="652">
        <v>1</v>
      </c>
      <c r="AT142" s="652"/>
      <c r="AU142" s="652"/>
      <c r="AV142" s="652"/>
      <c r="AW142" s="757">
        <f>'أسعار التوريد'!$AW$56</f>
        <v>600</v>
      </c>
      <c r="AX142" s="757"/>
      <c r="AY142" s="757"/>
      <c r="AZ142" s="757"/>
      <c r="BA142" s="644">
        <f>AW142*AS142</f>
        <v>600</v>
      </c>
      <c r="BB142" s="644"/>
      <c r="BC142" s="644"/>
      <c r="BD142" s="645"/>
    </row>
    <row r="143" spans="2:56" ht="36" customHeight="1">
      <c r="B143" s="736"/>
      <c r="C143" s="612" t="s">
        <v>66</v>
      </c>
      <c r="D143" s="612"/>
      <c r="E143" s="612"/>
      <c r="F143" s="613" t="s">
        <v>1332</v>
      </c>
      <c r="G143" s="614"/>
      <c r="H143" s="614"/>
      <c r="I143" s="614"/>
      <c r="J143" s="614"/>
      <c r="K143" s="614"/>
      <c r="L143" s="614"/>
      <c r="M143" s="614"/>
      <c r="N143" s="614"/>
      <c r="O143" s="614"/>
      <c r="P143" s="614"/>
      <c r="Q143" s="614"/>
      <c r="R143" s="614"/>
      <c r="S143" s="614"/>
      <c r="T143" s="614"/>
      <c r="U143" s="614"/>
      <c r="V143" s="614"/>
      <c r="W143" s="615"/>
      <c r="X143" s="438" t="s">
        <v>1450</v>
      </c>
      <c r="Y143" s="439"/>
      <c r="Z143" s="439"/>
      <c r="AA143" s="439"/>
      <c r="AB143" s="439"/>
      <c r="AC143" s="439"/>
      <c r="AD143" s="439"/>
      <c r="AE143" s="439"/>
      <c r="AF143" s="439"/>
      <c r="AG143" s="439"/>
      <c r="AH143" s="439"/>
      <c r="AI143" s="439"/>
      <c r="AJ143" s="439"/>
      <c r="AK143" s="439"/>
      <c r="AL143" s="439"/>
      <c r="AM143" s="439"/>
      <c r="AN143" s="440"/>
      <c r="AO143" s="784" t="s">
        <v>30</v>
      </c>
      <c r="AP143" s="862" t="s">
        <v>12</v>
      </c>
      <c r="AQ143" s="862" t="s">
        <v>12</v>
      </c>
      <c r="AR143" s="862" t="s">
        <v>12</v>
      </c>
      <c r="AS143" s="652">
        <v>1</v>
      </c>
      <c r="AT143" s="652"/>
      <c r="AU143" s="652"/>
      <c r="AV143" s="652"/>
      <c r="AW143" s="757">
        <f>'أسعار التوريد'!$AW$58</f>
        <v>1200</v>
      </c>
      <c r="AX143" s="757"/>
      <c r="AY143" s="757"/>
      <c r="AZ143" s="757"/>
      <c r="BA143" s="644">
        <f>AW143*AS143</f>
        <v>1200</v>
      </c>
      <c r="BB143" s="644"/>
      <c r="BC143" s="644"/>
      <c r="BD143" s="645"/>
    </row>
    <row r="144" spans="2:56" ht="31.5" customHeight="1">
      <c r="B144" s="736"/>
      <c r="C144" s="859" t="s">
        <v>1137</v>
      </c>
      <c r="D144" s="859"/>
      <c r="E144" s="859"/>
      <c r="F144" s="859"/>
      <c r="G144" s="859"/>
      <c r="H144" s="859"/>
      <c r="I144" s="859"/>
      <c r="J144" s="859"/>
      <c r="K144" s="859"/>
      <c r="L144" s="859"/>
      <c r="M144" s="859"/>
      <c r="N144" s="859"/>
      <c r="O144" s="859"/>
      <c r="P144" s="859"/>
      <c r="Q144" s="859"/>
      <c r="R144" s="859"/>
      <c r="S144" s="859"/>
      <c r="T144" s="859"/>
      <c r="U144" s="859"/>
      <c r="V144" s="859"/>
      <c r="W144" s="859"/>
      <c r="X144" s="859"/>
      <c r="Y144" s="859"/>
      <c r="Z144" s="859"/>
      <c r="AA144" s="859"/>
      <c r="AB144" s="859"/>
      <c r="AC144" s="859"/>
      <c r="AD144" s="859"/>
      <c r="AE144" s="859"/>
      <c r="AF144" s="859"/>
      <c r="AG144" s="859"/>
      <c r="AH144" s="859"/>
      <c r="AI144" s="859"/>
      <c r="AJ144" s="859"/>
      <c r="AK144" s="859"/>
      <c r="AL144" s="859"/>
      <c r="AM144" s="859"/>
      <c r="AN144" s="859"/>
      <c r="AO144" s="851">
        <f>SUM(BA142:BD143)</f>
        <v>1800</v>
      </c>
      <c r="AP144" s="851"/>
      <c r="AQ144" s="851"/>
      <c r="AR144" s="851"/>
      <c r="AS144" s="851"/>
      <c r="AT144" s="851"/>
      <c r="AU144" s="851"/>
      <c r="AV144" s="851"/>
      <c r="AW144" s="851"/>
      <c r="AX144" s="851"/>
      <c r="AY144" s="851"/>
      <c r="AZ144" s="851"/>
      <c r="BA144" s="851"/>
      <c r="BB144" s="851"/>
      <c r="BC144" s="851"/>
      <c r="BD144" s="852"/>
    </row>
    <row r="145" spans="2:56" ht="34.5" customHeight="1">
      <c r="B145" s="736"/>
      <c r="C145" s="556" t="s">
        <v>1163</v>
      </c>
      <c r="D145" s="556"/>
      <c r="E145" s="556"/>
      <c r="F145" s="581" t="s">
        <v>1565</v>
      </c>
      <c r="G145" s="582"/>
      <c r="H145" s="582"/>
      <c r="I145" s="582"/>
      <c r="J145" s="582"/>
      <c r="K145" s="582"/>
      <c r="L145" s="582"/>
      <c r="M145" s="582"/>
      <c r="N145" s="582"/>
      <c r="O145" s="582"/>
      <c r="P145" s="582"/>
      <c r="Q145" s="582"/>
      <c r="R145" s="582"/>
      <c r="S145" s="582"/>
      <c r="T145" s="582"/>
      <c r="U145" s="582"/>
      <c r="V145" s="582"/>
      <c r="W145" s="582"/>
      <c r="X145" s="582"/>
      <c r="Y145" s="582"/>
      <c r="Z145" s="582"/>
      <c r="AA145" s="582"/>
      <c r="AB145" s="582"/>
      <c r="AC145" s="582"/>
      <c r="AD145" s="582"/>
      <c r="AE145" s="582"/>
      <c r="AF145" s="582"/>
      <c r="AG145" s="582"/>
      <c r="AH145" s="582"/>
      <c r="AI145" s="582"/>
      <c r="AJ145" s="582"/>
      <c r="AK145" s="582"/>
      <c r="AL145" s="582"/>
      <c r="AM145" s="582"/>
      <c r="AN145" s="583"/>
      <c r="AO145" s="574" t="s">
        <v>1451</v>
      </c>
      <c r="AP145" s="575"/>
      <c r="AQ145" s="575"/>
      <c r="AR145" s="575"/>
      <c r="AS145" s="575"/>
      <c r="AT145" s="575"/>
      <c r="AU145" s="575"/>
      <c r="AV145" s="575"/>
      <c r="AW145" s="575"/>
      <c r="AX145" s="575"/>
      <c r="AY145" s="575"/>
      <c r="AZ145" s="575"/>
      <c r="BA145" s="575"/>
      <c r="BB145" s="575"/>
      <c r="BC145" s="575"/>
      <c r="BD145" s="576"/>
    </row>
    <row r="146" spans="2:56" ht="29.25" customHeight="1">
      <c r="B146" s="736"/>
      <c r="C146" s="612" t="s">
        <v>69</v>
      </c>
      <c r="D146" s="612"/>
      <c r="E146" s="612"/>
      <c r="F146" s="613" t="s">
        <v>1333</v>
      </c>
      <c r="G146" s="614"/>
      <c r="H146" s="614"/>
      <c r="I146" s="614"/>
      <c r="J146" s="614"/>
      <c r="K146" s="614"/>
      <c r="L146" s="614"/>
      <c r="M146" s="614"/>
      <c r="N146" s="614"/>
      <c r="O146" s="614"/>
      <c r="P146" s="614"/>
      <c r="Q146" s="614"/>
      <c r="R146" s="614"/>
      <c r="S146" s="614"/>
      <c r="T146" s="614"/>
      <c r="U146" s="614"/>
      <c r="V146" s="614"/>
      <c r="W146" s="615"/>
      <c r="X146" s="553" t="s">
        <v>1538</v>
      </c>
      <c r="Y146" s="554"/>
      <c r="Z146" s="554"/>
      <c r="AA146" s="554"/>
      <c r="AB146" s="554"/>
      <c r="AC146" s="554"/>
      <c r="AD146" s="554"/>
      <c r="AE146" s="554"/>
      <c r="AF146" s="554"/>
      <c r="AG146" s="554"/>
      <c r="AH146" s="554"/>
      <c r="AI146" s="554"/>
      <c r="AJ146" s="554"/>
      <c r="AK146" s="554"/>
      <c r="AL146" s="554"/>
      <c r="AM146" s="554"/>
      <c r="AN146" s="555"/>
      <c r="AO146" s="860">
        <f>'أسعار التوريد'!$AW$50</f>
        <v>45000</v>
      </c>
      <c r="AP146" s="861"/>
      <c r="AQ146" s="861"/>
      <c r="AR146" s="861"/>
      <c r="AS146" s="652">
        <v>1</v>
      </c>
      <c r="AT146" s="652"/>
      <c r="AU146" s="652"/>
      <c r="AV146" s="652"/>
      <c r="AW146" s="757">
        <f>AS146*AO146</f>
        <v>45000</v>
      </c>
      <c r="AX146" s="757"/>
      <c r="AY146" s="757"/>
      <c r="AZ146" s="757"/>
      <c r="BA146" s="644">
        <f>AW146*AS146</f>
        <v>45000</v>
      </c>
      <c r="BB146" s="644"/>
      <c r="BC146" s="644"/>
      <c r="BD146" s="645"/>
    </row>
    <row r="147" spans="2:56" ht="27" customHeight="1">
      <c r="B147" s="736"/>
      <c r="C147" s="612" t="s">
        <v>70</v>
      </c>
      <c r="D147" s="612"/>
      <c r="E147" s="612"/>
      <c r="F147" s="613" t="s">
        <v>1334</v>
      </c>
      <c r="G147" s="614"/>
      <c r="H147" s="614"/>
      <c r="I147" s="614"/>
      <c r="J147" s="614"/>
      <c r="K147" s="614"/>
      <c r="L147" s="614"/>
      <c r="M147" s="614"/>
      <c r="N147" s="614"/>
      <c r="O147" s="614"/>
      <c r="P147" s="614"/>
      <c r="Q147" s="614"/>
      <c r="R147" s="614"/>
      <c r="S147" s="614"/>
      <c r="T147" s="614"/>
      <c r="U147" s="614"/>
      <c r="V147" s="614"/>
      <c r="W147" s="615"/>
      <c r="X147" s="553" t="s">
        <v>1539</v>
      </c>
      <c r="Y147" s="554"/>
      <c r="Z147" s="554"/>
      <c r="AA147" s="554"/>
      <c r="AB147" s="554"/>
      <c r="AC147" s="554"/>
      <c r="AD147" s="554"/>
      <c r="AE147" s="554"/>
      <c r="AF147" s="554"/>
      <c r="AG147" s="554"/>
      <c r="AH147" s="554"/>
      <c r="AI147" s="554"/>
      <c r="AJ147" s="554"/>
      <c r="AK147" s="554"/>
      <c r="AL147" s="554"/>
      <c r="AM147" s="554"/>
      <c r="AN147" s="555"/>
      <c r="AO147" s="860">
        <f>'أسعار التوريد'!$AW$51</f>
        <v>0</v>
      </c>
      <c r="AP147" s="861"/>
      <c r="AQ147" s="861"/>
      <c r="AR147" s="861"/>
      <c r="AS147" s="652">
        <v>1</v>
      </c>
      <c r="AT147" s="652"/>
      <c r="AU147" s="652"/>
      <c r="AV147" s="652"/>
      <c r="AW147" s="757">
        <f>AS147*AO147</f>
        <v>0</v>
      </c>
      <c r="AX147" s="757"/>
      <c r="AY147" s="757"/>
      <c r="AZ147" s="757"/>
      <c r="BA147" s="644">
        <f t="shared" ref="BA147:BA149" si="7">AW147*AS147</f>
        <v>0</v>
      </c>
      <c r="BB147" s="644"/>
      <c r="BC147" s="644"/>
      <c r="BD147" s="645"/>
    </row>
    <row r="148" spans="2:56" ht="25.5" customHeight="1">
      <c r="B148" s="736"/>
      <c r="C148" s="612" t="s">
        <v>1195</v>
      </c>
      <c r="D148" s="612"/>
      <c r="E148" s="612"/>
      <c r="F148" s="613" t="s">
        <v>1335</v>
      </c>
      <c r="G148" s="614"/>
      <c r="H148" s="614"/>
      <c r="I148" s="614"/>
      <c r="J148" s="614"/>
      <c r="K148" s="614"/>
      <c r="L148" s="614"/>
      <c r="M148" s="614"/>
      <c r="N148" s="614"/>
      <c r="O148" s="614"/>
      <c r="P148" s="614"/>
      <c r="Q148" s="614"/>
      <c r="R148" s="614"/>
      <c r="S148" s="614"/>
      <c r="T148" s="614"/>
      <c r="U148" s="614"/>
      <c r="V148" s="614"/>
      <c r="W148" s="615"/>
      <c r="X148" s="553" t="s">
        <v>1452</v>
      </c>
      <c r="Y148" s="554"/>
      <c r="Z148" s="554"/>
      <c r="AA148" s="554"/>
      <c r="AB148" s="554"/>
      <c r="AC148" s="554"/>
      <c r="AD148" s="554"/>
      <c r="AE148" s="554"/>
      <c r="AF148" s="554"/>
      <c r="AG148" s="554"/>
      <c r="AH148" s="554"/>
      <c r="AI148" s="554"/>
      <c r="AJ148" s="554"/>
      <c r="AK148" s="554"/>
      <c r="AL148" s="554"/>
      <c r="AM148" s="554"/>
      <c r="AN148" s="555"/>
      <c r="AO148" s="860">
        <f>'أسعار التوريد'!$AW$52</f>
        <v>3000</v>
      </c>
      <c r="AP148" s="861"/>
      <c r="AQ148" s="861"/>
      <c r="AR148" s="861"/>
      <c r="AS148" s="652">
        <v>1</v>
      </c>
      <c r="AT148" s="652"/>
      <c r="AU148" s="652"/>
      <c r="AV148" s="652"/>
      <c r="AW148" s="757">
        <f t="shared" ref="AW148" si="8">$AO$148</f>
        <v>3000</v>
      </c>
      <c r="AX148" s="757"/>
      <c r="AY148" s="757"/>
      <c r="AZ148" s="757"/>
      <c r="BA148" s="644">
        <f t="shared" si="7"/>
        <v>3000</v>
      </c>
      <c r="BB148" s="644"/>
      <c r="BC148" s="644"/>
      <c r="BD148" s="645"/>
    </row>
    <row r="149" spans="2:56" ht="33" customHeight="1">
      <c r="B149" s="736"/>
      <c r="C149" s="612" t="s">
        <v>1196</v>
      </c>
      <c r="D149" s="612"/>
      <c r="E149" s="612"/>
      <c r="F149" s="613" t="s">
        <v>1336</v>
      </c>
      <c r="G149" s="614"/>
      <c r="H149" s="614"/>
      <c r="I149" s="614"/>
      <c r="J149" s="614"/>
      <c r="K149" s="614"/>
      <c r="L149" s="614"/>
      <c r="M149" s="614"/>
      <c r="N149" s="614"/>
      <c r="O149" s="614"/>
      <c r="P149" s="614"/>
      <c r="Q149" s="614"/>
      <c r="R149" s="614"/>
      <c r="S149" s="614"/>
      <c r="T149" s="614"/>
      <c r="U149" s="614"/>
      <c r="V149" s="614"/>
      <c r="W149" s="615"/>
      <c r="X149" s="553" t="s">
        <v>1453</v>
      </c>
      <c r="Y149" s="554"/>
      <c r="Z149" s="554"/>
      <c r="AA149" s="554"/>
      <c r="AB149" s="554"/>
      <c r="AC149" s="554"/>
      <c r="AD149" s="554"/>
      <c r="AE149" s="554"/>
      <c r="AF149" s="554"/>
      <c r="AG149" s="554"/>
      <c r="AH149" s="554"/>
      <c r="AI149" s="554"/>
      <c r="AJ149" s="554"/>
      <c r="AK149" s="554"/>
      <c r="AL149" s="554"/>
      <c r="AM149" s="554"/>
      <c r="AN149" s="555"/>
      <c r="AO149" s="860">
        <f>'أسعار التوريد'!$AW$53</f>
        <v>1500</v>
      </c>
      <c r="AP149" s="861"/>
      <c r="AQ149" s="861"/>
      <c r="AR149" s="861"/>
      <c r="AS149" s="652">
        <v>1</v>
      </c>
      <c r="AT149" s="652"/>
      <c r="AU149" s="652"/>
      <c r="AV149" s="652"/>
      <c r="AW149" s="757">
        <f t="shared" ref="AW149" si="9">$AO$149</f>
        <v>1500</v>
      </c>
      <c r="AX149" s="757"/>
      <c r="AY149" s="757"/>
      <c r="AZ149" s="757"/>
      <c r="BA149" s="644">
        <f t="shared" si="7"/>
        <v>1500</v>
      </c>
      <c r="BB149" s="644"/>
      <c r="BC149" s="644"/>
      <c r="BD149" s="645"/>
    </row>
    <row r="150" spans="2:56" ht="25.5" customHeight="1">
      <c r="B150" s="736"/>
      <c r="C150" s="616" t="s">
        <v>1204</v>
      </c>
      <c r="D150" s="617"/>
      <c r="E150" s="617"/>
      <c r="F150" s="617"/>
      <c r="G150" s="617"/>
      <c r="H150" s="617"/>
      <c r="I150" s="617"/>
      <c r="J150" s="617"/>
      <c r="K150" s="617"/>
      <c r="L150" s="617"/>
      <c r="M150" s="617"/>
      <c r="N150" s="617"/>
      <c r="O150" s="617"/>
      <c r="P150" s="617"/>
      <c r="Q150" s="617"/>
      <c r="R150" s="617"/>
      <c r="S150" s="617"/>
      <c r="T150" s="617"/>
      <c r="U150" s="617"/>
      <c r="V150" s="617"/>
      <c r="W150" s="618"/>
      <c r="X150" s="619" t="s">
        <v>1454</v>
      </c>
      <c r="Y150" s="620"/>
      <c r="Z150" s="620"/>
      <c r="AA150" s="620"/>
      <c r="AB150" s="620"/>
      <c r="AC150" s="620"/>
      <c r="AD150" s="620"/>
      <c r="AE150" s="620"/>
      <c r="AF150" s="620"/>
      <c r="AG150" s="620"/>
      <c r="AH150" s="620"/>
      <c r="AI150" s="620"/>
      <c r="AJ150" s="620"/>
      <c r="AK150" s="620"/>
      <c r="AL150" s="620"/>
      <c r="AM150" s="620"/>
      <c r="AN150" s="621"/>
      <c r="AO150" s="851">
        <f>SUM(BA146:BD149)</f>
        <v>49500</v>
      </c>
      <c r="AP150" s="851"/>
      <c r="AQ150" s="851"/>
      <c r="AR150" s="851"/>
      <c r="AS150" s="851"/>
      <c r="AT150" s="851"/>
      <c r="AU150" s="851"/>
      <c r="AV150" s="851"/>
      <c r="AW150" s="851"/>
      <c r="AX150" s="851"/>
      <c r="AY150" s="851"/>
      <c r="AZ150" s="851"/>
      <c r="BA150" s="851"/>
      <c r="BB150" s="851"/>
      <c r="BC150" s="851"/>
      <c r="BD150" s="852"/>
    </row>
    <row r="151" spans="2:56" ht="30" customHeight="1">
      <c r="B151" s="736"/>
      <c r="C151" s="556" t="s">
        <v>1164</v>
      </c>
      <c r="D151" s="556"/>
      <c r="E151" s="556"/>
      <c r="F151" s="581" t="s">
        <v>1566</v>
      </c>
      <c r="G151" s="582"/>
      <c r="H151" s="582"/>
      <c r="I151" s="582"/>
      <c r="J151" s="582"/>
      <c r="K151" s="582"/>
      <c r="L151" s="582"/>
      <c r="M151" s="582"/>
      <c r="N151" s="582"/>
      <c r="O151" s="582"/>
      <c r="P151" s="582"/>
      <c r="Q151" s="582"/>
      <c r="R151" s="582"/>
      <c r="S151" s="582"/>
      <c r="T151" s="582"/>
      <c r="U151" s="582"/>
      <c r="V151" s="582"/>
      <c r="W151" s="582"/>
      <c r="X151" s="582"/>
      <c r="Y151" s="582"/>
      <c r="Z151" s="582"/>
      <c r="AA151" s="582"/>
      <c r="AB151" s="582"/>
      <c r="AC151" s="582"/>
      <c r="AD151" s="582"/>
      <c r="AE151" s="582"/>
      <c r="AF151" s="582"/>
      <c r="AG151" s="582"/>
      <c r="AH151" s="582"/>
      <c r="AI151" s="582"/>
      <c r="AJ151" s="582"/>
      <c r="AK151" s="582"/>
      <c r="AL151" s="582"/>
      <c r="AM151" s="582"/>
      <c r="AN151" s="583"/>
      <c r="AO151" s="581" t="s">
        <v>1569</v>
      </c>
      <c r="AP151" s="582"/>
      <c r="AQ151" s="582"/>
      <c r="AR151" s="582"/>
      <c r="AS151" s="582"/>
      <c r="AT151" s="582"/>
      <c r="AU151" s="582"/>
      <c r="AV151" s="582"/>
      <c r="AW151" s="582"/>
      <c r="AX151" s="582"/>
      <c r="AY151" s="582"/>
      <c r="AZ151" s="582"/>
      <c r="BA151" s="582"/>
      <c r="BB151" s="582"/>
      <c r="BC151" s="582"/>
      <c r="BD151" s="646"/>
    </row>
    <row r="152" spans="2:56" ht="25.5" customHeight="1">
      <c r="B152" s="736"/>
      <c r="C152" s="612" t="s">
        <v>71</v>
      </c>
      <c r="D152" s="612"/>
      <c r="E152" s="612"/>
      <c r="F152" s="613" t="s">
        <v>111</v>
      </c>
      <c r="G152" s="614"/>
      <c r="H152" s="614"/>
      <c r="I152" s="614"/>
      <c r="J152" s="614"/>
      <c r="K152" s="614"/>
      <c r="L152" s="614"/>
      <c r="M152" s="614"/>
      <c r="N152" s="614"/>
      <c r="O152" s="614"/>
      <c r="P152" s="614"/>
      <c r="Q152" s="614"/>
      <c r="R152" s="614"/>
      <c r="S152" s="614"/>
      <c r="T152" s="614"/>
      <c r="U152" s="614"/>
      <c r="V152" s="614"/>
      <c r="W152" s="615"/>
      <c r="X152" s="625" t="s">
        <v>1455</v>
      </c>
      <c r="Y152" s="626"/>
      <c r="Z152" s="626"/>
      <c r="AA152" s="626"/>
      <c r="AB152" s="626"/>
      <c r="AC152" s="626"/>
      <c r="AD152" s="626"/>
      <c r="AE152" s="626"/>
      <c r="AF152" s="626"/>
      <c r="AG152" s="626"/>
      <c r="AH152" s="626"/>
      <c r="AI152" s="626"/>
      <c r="AJ152" s="626"/>
      <c r="AK152" s="626"/>
      <c r="AL152" s="626"/>
      <c r="AM152" s="626"/>
      <c r="AN152" s="627"/>
      <c r="AO152" s="784" t="s">
        <v>78</v>
      </c>
      <c r="AP152" s="862" t="s">
        <v>12</v>
      </c>
      <c r="AQ152" s="862" t="s">
        <v>12</v>
      </c>
      <c r="AR152" s="862" t="s">
        <v>12</v>
      </c>
      <c r="AS152" s="652">
        <v>1</v>
      </c>
      <c r="AT152" s="652"/>
      <c r="AU152" s="652"/>
      <c r="AV152" s="652"/>
      <c r="AW152" s="757">
        <v>1</v>
      </c>
      <c r="AX152" s="757"/>
      <c r="AY152" s="757"/>
      <c r="AZ152" s="757"/>
      <c r="BA152" s="644">
        <f>AW152*AS152</f>
        <v>1</v>
      </c>
      <c r="BB152" s="644"/>
      <c r="BC152" s="644"/>
      <c r="BD152" s="645"/>
    </row>
    <row r="153" spans="2:56" ht="27" customHeight="1">
      <c r="B153" s="736"/>
      <c r="C153" s="612" t="s">
        <v>72</v>
      </c>
      <c r="D153" s="612"/>
      <c r="E153" s="612"/>
      <c r="F153" s="625" t="s">
        <v>1337</v>
      </c>
      <c r="G153" s="626"/>
      <c r="H153" s="626"/>
      <c r="I153" s="626"/>
      <c r="J153" s="626"/>
      <c r="K153" s="626"/>
      <c r="L153" s="626"/>
      <c r="M153" s="626"/>
      <c r="N153" s="626"/>
      <c r="O153" s="626"/>
      <c r="P153" s="626"/>
      <c r="Q153" s="626"/>
      <c r="R153" s="626"/>
      <c r="S153" s="626"/>
      <c r="T153" s="626"/>
      <c r="U153" s="626"/>
      <c r="V153" s="626"/>
      <c r="W153" s="627"/>
      <c r="X153" s="625" t="s">
        <v>1456</v>
      </c>
      <c r="Y153" s="626"/>
      <c r="Z153" s="626"/>
      <c r="AA153" s="626"/>
      <c r="AB153" s="626"/>
      <c r="AC153" s="626"/>
      <c r="AD153" s="626"/>
      <c r="AE153" s="626"/>
      <c r="AF153" s="626"/>
      <c r="AG153" s="626"/>
      <c r="AH153" s="626"/>
      <c r="AI153" s="626"/>
      <c r="AJ153" s="626"/>
      <c r="AK153" s="626"/>
      <c r="AL153" s="626"/>
      <c r="AM153" s="626"/>
      <c r="AN153" s="627"/>
      <c r="AO153" s="784" t="s">
        <v>78</v>
      </c>
      <c r="AP153" s="862" t="s">
        <v>12</v>
      </c>
      <c r="AQ153" s="862" t="s">
        <v>12</v>
      </c>
      <c r="AR153" s="862" t="s">
        <v>12</v>
      </c>
      <c r="AS153" s="652">
        <v>1</v>
      </c>
      <c r="AT153" s="652"/>
      <c r="AU153" s="652"/>
      <c r="AV153" s="652"/>
      <c r="AW153" s="757">
        <v>1</v>
      </c>
      <c r="AX153" s="757"/>
      <c r="AY153" s="757"/>
      <c r="AZ153" s="757"/>
      <c r="BA153" s="644">
        <f>AW153*AS153</f>
        <v>1</v>
      </c>
      <c r="BB153" s="644"/>
      <c r="BC153" s="644"/>
      <c r="BD153" s="645"/>
    </row>
    <row r="154" spans="2:56" ht="30" customHeight="1">
      <c r="B154" s="736"/>
      <c r="C154" s="616" t="s">
        <v>1205</v>
      </c>
      <c r="D154" s="617"/>
      <c r="E154" s="617"/>
      <c r="F154" s="617"/>
      <c r="G154" s="617"/>
      <c r="H154" s="617"/>
      <c r="I154" s="617"/>
      <c r="J154" s="617"/>
      <c r="K154" s="617"/>
      <c r="L154" s="617"/>
      <c r="M154" s="617"/>
      <c r="N154" s="617"/>
      <c r="O154" s="617"/>
      <c r="P154" s="617"/>
      <c r="Q154" s="617"/>
      <c r="R154" s="617"/>
      <c r="S154" s="617"/>
      <c r="T154" s="617"/>
      <c r="U154" s="617"/>
      <c r="V154" s="617"/>
      <c r="W154" s="618"/>
      <c r="X154" s="668" t="s">
        <v>1457</v>
      </c>
      <c r="Y154" s="669"/>
      <c r="Z154" s="669"/>
      <c r="AA154" s="669"/>
      <c r="AB154" s="669"/>
      <c r="AC154" s="669"/>
      <c r="AD154" s="669"/>
      <c r="AE154" s="669"/>
      <c r="AF154" s="669"/>
      <c r="AG154" s="669"/>
      <c r="AH154" s="669"/>
      <c r="AI154" s="669"/>
      <c r="AJ154" s="669"/>
      <c r="AK154" s="669"/>
      <c r="AL154" s="669"/>
      <c r="AM154" s="669"/>
      <c r="AN154" s="670"/>
      <c r="AO154" s="851">
        <f>SUM(BA152:BD153)</f>
        <v>2</v>
      </c>
      <c r="AP154" s="851"/>
      <c r="AQ154" s="851"/>
      <c r="AR154" s="851"/>
      <c r="AS154" s="851"/>
      <c r="AT154" s="851"/>
      <c r="AU154" s="851"/>
      <c r="AV154" s="851"/>
      <c r="AW154" s="851"/>
      <c r="AX154" s="851"/>
      <c r="AY154" s="851"/>
      <c r="AZ154" s="851"/>
      <c r="BA154" s="851"/>
      <c r="BB154" s="851"/>
      <c r="BC154" s="851"/>
      <c r="BD154" s="852"/>
    </row>
    <row r="155" spans="2:56" ht="31.5" customHeight="1">
      <c r="B155" s="736"/>
      <c r="C155" s="556" t="s">
        <v>1165</v>
      </c>
      <c r="D155" s="556"/>
      <c r="E155" s="556"/>
      <c r="F155" s="574" t="s">
        <v>1207</v>
      </c>
      <c r="G155" s="575"/>
      <c r="H155" s="575"/>
      <c r="I155" s="575"/>
      <c r="J155" s="575"/>
      <c r="K155" s="575"/>
      <c r="L155" s="575"/>
      <c r="M155" s="575"/>
      <c r="N155" s="575"/>
      <c r="O155" s="575"/>
      <c r="P155" s="575"/>
      <c r="Q155" s="575"/>
      <c r="R155" s="575"/>
      <c r="S155" s="575"/>
      <c r="T155" s="575"/>
      <c r="U155" s="575"/>
      <c r="V155" s="575"/>
      <c r="W155" s="587"/>
      <c r="X155" s="690" t="s">
        <v>1458</v>
      </c>
      <c r="Y155" s="691"/>
      <c r="Z155" s="691"/>
      <c r="AA155" s="691"/>
      <c r="AB155" s="691"/>
      <c r="AC155" s="691"/>
      <c r="AD155" s="691"/>
      <c r="AE155" s="691"/>
      <c r="AF155" s="691"/>
      <c r="AG155" s="691"/>
      <c r="AH155" s="691"/>
      <c r="AI155" s="691"/>
      <c r="AJ155" s="691"/>
      <c r="AK155" s="691"/>
      <c r="AL155" s="692"/>
      <c r="AM155" s="749" t="s">
        <v>1220</v>
      </c>
      <c r="AN155" s="749"/>
      <c r="AO155" s="749" t="s">
        <v>1217</v>
      </c>
      <c r="AP155" s="750"/>
      <c r="AQ155" s="750"/>
      <c r="AR155" s="750"/>
      <c r="AS155" s="749" t="s">
        <v>1218</v>
      </c>
      <c r="AT155" s="750"/>
      <c r="AU155" s="750"/>
      <c r="AV155" s="750"/>
      <c r="AW155" s="749" t="s">
        <v>1219</v>
      </c>
      <c r="AX155" s="750"/>
      <c r="AY155" s="750"/>
      <c r="AZ155" s="750"/>
      <c r="BA155" s="270"/>
      <c r="BB155" s="270"/>
      <c r="BC155" s="270"/>
      <c r="BD155" s="271"/>
    </row>
    <row r="156" spans="2:56" ht="51.75" customHeight="1">
      <c r="B156" s="736"/>
      <c r="C156" s="612" t="s">
        <v>77</v>
      </c>
      <c r="D156" s="612"/>
      <c r="E156" s="612"/>
      <c r="F156" s="613" t="s">
        <v>1338</v>
      </c>
      <c r="G156" s="614"/>
      <c r="H156" s="614"/>
      <c r="I156" s="614"/>
      <c r="J156" s="614"/>
      <c r="K156" s="614"/>
      <c r="L156" s="614"/>
      <c r="M156" s="614"/>
      <c r="N156" s="614"/>
      <c r="O156" s="614"/>
      <c r="P156" s="614"/>
      <c r="Q156" s="614"/>
      <c r="R156" s="614"/>
      <c r="S156" s="614"/>
      <c r="T156" s="614"/>
      <c r="U156" s="614"/>
      <c r="V156" s="614"/>
      <c r="W156" s="615"/>
      <c r="X156" s="438" t="s">
        <v>1537</v>
      </c>
      <c r="Y156" s="439"/>
      <c r="Z156" s="439"/>
      <c r="AA156" s="439"/>
      <c r="AB156" s="439"/>
      <c r="AC156" s="439"/>
      <c r="AD156" s="439"/>
      <c r="AE156" s="439"/>
      <c r="AF156" s="439"/>
      <c r="AG156" s="439"/>
      <c r="AH156" s="439"/>
      <c r="AI156" s="439"/>
      <c r="AJ156" s="439"/>
      <c r="AK156" s="439"/>
      <c r="AL156" s="440"/>
      <c r="AM156" s="751">
        <v>1</v>
      </c>
      <c r="AN156" s="751"/>
      <c r="AO156" s="596">
        <f>'أسعار التوريد'!AW62</f>
        <v>1500</v>
      </c>
      <c r="AP156" s="597"/>
      <c r="AQ156" s="597"/>
      <c r="AR156" s="597"/>
      <c r="AS156" s="596">
        <f>'أسعار التوريد'!AW61</f>
        <v>2500</v>
      </c>
      <c r="AT156" s="597"/>
      <c r="AU156" s="597"/>
      <c r="AV156" s="597"/>
      <c r="AW156" s="596">
        <f>'أسعار التوريد'!AW63:BE63</f>
        <v>2000</v>
      </c>
      <c r="AX156" s="597"/>
      <c r="AY156" s="597"/>
      <c r="AZ156" s="597"/>
      <c r="BA156" s="644">
        <f>(AW156+AS156+AO156)*AM156</f>
        <v>6000</v>
      </c>
      <c r="BB156" s="644"/>
      <c r="BC156" s="644"/>
      <c r="BD156" s="645"/>
    </row>
    <row r="157" spans="2:56" ht="40.5" customHeight="1">
      <c r="B157" s="736"/>
      <c r="C157" s="612" t="s">
        <v>21</v>
      </c>
      <c r="D157" s="612"/>
      <c r="E157" s="612"/>
      <c r="F157" s="613" t="s">
        <v>1366</v>
      </c>
      <c r="G157" s="614"/>
      <c r="H157" s="614"/>
      <c r="I157" s="614"/>
      <c r="J157" s="614"/>
      <c r="K157" s="614"/>
      <c r="L157" s="614"/>
      <c r="M157" s="614"/>
      <c r="N157" s="614"/>
      <c r="O157" s="614"/>
      <c r="P157" s="614"/>
      <c r="Q157" s="614"/>
      <c r="R157" s="614"/>
      <c r="S157" s="614"/>
      <c r="T157" s="614"/>
      <c r="U157" s="614"/>
      <c r="V157" s="614"/>
      <c r="W157" s="615"/>
      <c r="X157" s="438" t="s">
        <v>1459</v>
      </c>
      <c r="Y157" s="439"/>
      <c r="Z157" s="439"/>
      <c r="AA157" s="439"/>
      <c r="AB157" s="439"/>
      <c r="AC157" s="439"/>
      <c r="AD157" s="439"/>
      <c r="AE157" s="439"/>
      <c r="AF157" s="439"/>
      <c r="AG157" s="439"/>
      <c r="AH157" s="439"/>
      <c r="AI157" s="439"/>
      <c r="AJ157" s="439"/>
      <c r="AK157" s="439"/>
      <c r="AL157" s="440"/>
      <c r="AM157" s="751">
        <v>1</v>
      </c>
      <c r="AN157" s="751"/>
      <c r="AO157" s="596">
        <f>'أسعار التوريد'!AW65</f>
        <v>1500</v>
      </c>
      <c r="AP157" s="597"/>
      <c r="AQ157" s="597"/>
      <c r="AR157" s="597"/>
      <c r="AS157" s="596">
        <f>'أسعار التوريد'!AW64</f>
        <v>2500</v>
      </c>
      <c r="AT157" s="597"/>
      <c r="AU157" s="597"/>
      <c r="AV157" s="597"/>
      <c r="AW157" s="596">
        <f>'أسعار التوريد'!AW66:BE66</f>
        <v>2000</v>
      </c>
      <c r="AX157" s="597"/>
      <c r="AY157" s="597"/>
      <c r="AZ157" s="597"/>
      <c r="BA157" s="644">
        <f>(AW157+AS157+AO157)*AM157</f>
        <v>6000</v>
      </c>
      <c r="BB157" s="644"/>
      <c r="BC157" s="644"/>
      <c r="BD157" s="645"/>
    </row>
    <row r="158" spans="2:56" ht="46.5" customHeight="1">
      <c r="B158" s="736"/>
      <c r="C158" s="612" t="s">
        <v>1197</v>
      </c>
      <c r="D158" s="612"/>
      <c r="E158" s="612"/>
      <c r="F158" s="613" t="s">
        <v>1367</v>
      </c>
      <c r="G158" s="614"/>
      <c r="H158" s="614"/>
      <c r="I158" s="614"/>
      <c r="J158" s="614"/>
      <c r="K158" s="614"/>
      <c r="L158" s="614"/>
      <c r="M158" s="614"/>
      <c r="N158" s="614"/>
      <c r="O158" s="614"/>
      <c r="P158" s="614"/>
      <c r="Q158" s="614"/>
      <c r="R158" s="614"/>
      <c r="S158" s="614"/>
      <c r="T158" s="614"/>
      <c r="U158" s="614"/>
      <c r="V158" s="614"/>
      <c r="W158" s="615"/>
      <c r="X158" s="438" t="s">
        <v>1460</v>
      </c>
      <c r="Y158" s="439"/>
      <c r="Z158" s="439"/>
      <c r="AA158" s="439"/>
      <c r="AB158" s="439"/>
      <c r="AC158" s="439"/>
      <c r="AD158" s="439"/>
      <c r="AE158" s="439"/>
      <c r="AF158" s="439"/>
      <c r="AG158" s="439"/>
      <c r="AH158" s="439"/>
      <c r="AI158" s="439"/>
      <c r="AJ158" s="439"/>
      <c r="AK158" s="439"/>
      <c r="AL158" s="440"/>
      <c r="AM158" s="769">
        <v>1</v>
      </c>
      <c r="AN158" s="769"/>
      <c r="AO158" s="596">
        <f>'أسعار التوريد'!AW68</f>
        <v>500</v>
      </c>
      <c r="AP158" s="597"/>
      <c r="AQ158" s="597"/>
      <c r="AR158" s="597"/>
      <c r="AS158" s="596">
        <f>'أسعار التوريد'!AW67</f>
        <v>500</v>
      </c>
      <c r="AT158" s="597"/>
      <c r="AU158" s="597"/>
      <c r="AV158" s="597"/>
      <c r="AW158" s="596">
        <f>'أسعار التوريد'!AW69:BE69</f>
        <v>300</v>
      </c>
      <c r="AX158" s="597"/>
      <c r="AY158" s="597"/>
      <c r="AZ158" s="597"/>
      <c r="BA158" s="644">
        <f>(AW158+AS158+AO158)*AM158</f>
        <v>1300</v>
      </c>
      <c r="BB158" s="644"/>
      <c r="BC158" s="644"/>
      <c r="BD158" s="645"/>
    </row>
    <row r="159" spans="2:56" ht="26.25" customHeight="1">
      <c r="B159" s="736"/>
      <c r="C159" s="612" t="s">
        <v>1198</v>
      </c>
      <c r="D159" s="612"/>
      <c r="E159" s="612"/>
      <c r="F159" s="766" t="s">
        <v>315</v>
      </c>
      <c r="G159" s="767"/>
      <c r="H159" s="767"/>
      <c r="I159" s="767"/>
      <c r="J159" s="767"/>
      <c r="K159" s="767"/>
      <c r="L159" s="767"/>
      <c r="M159" s="767"/>
      <c r="N159" s="767"/>
      <c r="O159" s="767"/>
      <c r="P159" s="767"/>
      <c r="Q159" s="767"/>
      <c r="R159" s="767"/>
      <c r="S159" s="767"/>
      <c r="T159" s="767"/>
      <c r="U159" s="767"/>
      <c r="V159" s="767"/>
      <c r="W159" s="768"/>
      <c r="X159" s="634" t="s">
        <v>1461</v>
      </c>
      <c r="Y159" s="635"/>
      <c r="Z159" s="635"/>
      <c r="AA159" s="635"/>
      <c r="AB159" s="635"/>
      <c r="AC159" s="635"/>
      <c r="AD159" s="635"/>
      <c r="AE159" s="635"/>
      <c r="AF159" s="635"/>
      <c r="AG159" s="635"/>
      <c r="AH159" s="635"/>
      <c r="AI159" s="635"/>
      <c r="AJ159" s="635"/>
      <c r="AK159" s="635"/>
      <c r="AL159" s="636"/>
      <c r="AM159" s="770">
        <v>1</v>
      </c>
      <c r="AN159" s="770"/>
      <c r="AO159" s="596">
        <v>600</v>
      </c>
      <c r="AP159" s="597"/>
      <c r="AQ159" s="597"/>
      <c r="AR159" s="597"/>
      <c r="AS159" s="596"/>
      <c r="AT159" s="597"/>
      <c r="AU159" s="597"/>
      <c r="AV159" s="597"/>
      <c r="AW159" s="596"/>
      <c r="AX159" s="597"/>
      <c r="AY159" s="597"/>
      <c r="AZ159" s="597"/>
      <c r="BA159" s="644">
        <f>AO159*AM159</f>
        <v>600</v>
      </c>
      <c r="BB159" s="644"/>
      <c r="BC159" s="644"/>
      <c r="BD159" s="645"/>
    </row>
    <row r="160" spans="2:56" ht="30.75" customHeight="1">
      <c r="B160" s="736"/>
      <c r="C160" s="616" t="s">
        <v>105</v>
      </c>
      <c r="D160" s="617"/>
      <c r="E160" s="617"/>
      <c r="F160" s="617"/>
      <c r="G160" s="617"/>
      <c r="H160" s="617"/>
      <c r="I160" s="617"/>
      <c r="J160" s="617"/>
      <c r="K160" s="617"/>
      <c r="L160" s="617"/>
      <c r="M160" s="617"/>
      <c r="N160" s="617"/>
      <c r="O160" s="617"/>
      <c r="P160" s="617"/>
      <c r="Q160" s="617"/>
      <c r="R160" s="617"/>
      <c r="S160" s="617"/>
      <c r="T160" s="617"/>
      <c r="U160" s="617"/>
      <c r="V160" s="617"/>
      <c r="W160" s="618"/>
      <c r="X160" s="616"/>
      <c r="Y160" s="617"/>
      <c r="Z160" s="617"/>
      <c r="AA160" s="617"/>
      <c r="AB160" s="617"/>
      <c r="AC160" s="617"/>
      <c r="AD160" s="617"/>
      <c r="AE160" s="617"/>
      <c r="AF160" s="617"/>
      <c r="AG160" s="617"/>
      <c r="AH160" s="617"/>
      <c r="AI160" s="617"/>
      <c r="AJ160" s="617"/>
      <c r="AK160" s="617"/>
      <c r="AL160" s="617"/>
      <c r="AM160" s="617"/>
      <c r="AN160" s="618"/>
      <c r="AO160" s="851">
        <f>SUM(BA156:BD159)</f>
        <v>13900</v>
      </c>
      <c r="AP160" s="851"/>
      <c r="AQ160" s="851"/>
      <c r="AR160" s="851"/>
      <c r="AS160" s="851"/>
      <c r="AT160" s="851"/>
      <c r="AU160" s="851"/>
      <c r="AV160" s="851"/>
      <c r="AW160" s="851"/>
      <c r="AX160" s="851"/>
      <c r="AY160" s="851"/>
      <c r="AZ160" s="851"/>
      <c r="BA160" s="851"/>
      <c r="BB160" s="851"/>
      <c r="BC160" s="851"/>
      <c r="BD160" s="852"/>
    </row>
    <row r="161" spans="2:56" ht="30" customHeight="1">
      <c r="B161" s="736"/>
      <c r="C161" s="556" t="s">
        <v>1166</v>
      </c>
      <c r="D161" s="556"/>
      <c r="E161" s="556"/>
      <c r="F161" s="581" t="s">
        <v>1339</v>
      </c>
      <c r="G161" s="582"/>
      <c r="H161" s="582"/>
      <c r="I161" s="582"/>
      <c r="J161" s="582"/>
      <c r="K161" s="582"/>
      <c r="L161" s="582"/>
      <c r="M161" s="582"/>
      <c r="N161" s="582"/>
      <c r="O161" s="582"/>
      <c r="P161" s="582"/>
      <c r="Q161" s="582"/>
      <c r="R161" s="582"/>
      <c r="S161" s="582"/>
      <c r="T161" s="582"/>
      <c r="U161" s="582"/>
      <c r="V161" s="582"/>
      <c r="W161" s="582"/>
      <c r="X161" s="582"/>
      <c r="Y161" s="582"/>
      <c r="Z161" s="582"/>
      <c r="AA161" s="582"/>
      <c r="AB161" s="582"/>
      <c r="AC161" s="582"/>
      <c r="AD161" s="582"/>
      <c r="AE161" s="582"/>
      <c r="AF161" s="582"/>
      <c r="AG161" s="582"/>
      <c r="AH161" s="582"/>
      <c r="AI161" s="582"/>
      <c r="AJ161" s="582"/>
      <c r="AK161" s="582"/>
      <c r="AL161" s="582"/>
      <c r="AM161" s="582"/>
      <c r="AN161" s="583"/>
      <c r="AO161" s="581" t="s">
        <v>1463</v>
      </c>
      <c r="AP161" s="582"/>
      <c r="AQ161" s="582"/>
      <c r="AR161" s="582"/>
      <c r="AS161" s="582"/>
      <c r="AT161" s="582"/>
      <c r="AU161" s="582"/>
      <c r="AV161" s="582"/>
      <c r="AW161" s="582"/>
      <c r="AX161" s="582"/>
      <c r="AY161" s="582"/>
      <c r="AZ161" s="582"/>
      <c r="BA161" s="582"/>
      <c r="BB161" s="582"/>
      <c r="BC161" s="582"/>
      <c r="BD161" s="646"/>
    </row>
    <row r="162" spans="2:56" ht="24" customHeight="1">
      <c r="B162" s="736"/>
      <c r="C162" s="612" t="s">
        <v>79</v>
      </c>
      <c r="D162" s="612"/>
      <c r="E162" s="612"/>
      <c r="F162" s="613" t="s">
        <v>1340</v>
      </c>
      <c r="G162" s="614"/>
      <c r="H162" s="614"/>
      <c r="I162" s="614"/>
      <c r="J162" s="614"/>
      <c r="K162" s="614"/>
      <c r="L162" s="614"/>
      <c r="M162" s="614"/>
      <c r="N162" s="614"/>
      <c r="O162" s="614"/>
      <c r="P162" s="614"/>
      <c r="Q162" s="614"/>
      <c r="R162" s="614"/>
      <c r="S162" s="614"/>
      <c r="T162" s="614"/>
      <c r="U162" s="614"/>
      <c r="V162" s="614"/>
      <c r="W162" s="615"/>
      <c r="X162" s="553" t="s">
        <v>1462</v>
      </c>
      <c r="Y162" s="554"/>
      <c r="Z162" s="554"/>
      <c r="AA162" s="554"/>
      <c r="AB162" s="554"/>
      <c r="AC162" s="554"/>
      <c r="AD162" s="554"/>
      <c r="AE162" s="554"/>
      <c r="AF162" s="554"/>
      <c r="AG162" s="554"/>
      <c r="AH162" s="554"/>
      <c r="AI162" s="554"/>
      <c r="AJ162" s="554"/>
      <c r="AK162" s="554"/>
      <c r="AL162" s="554"/>
      <c r="AM162" s="554"/>
      <c r="AN162" s="555"/>
      <c r="AO162" s="649" t="s">
        <v>78</v>
      </c>
      <c r="AP162" s="650" t="s">
        <v>12</v>
      </c>
      <c r="AQ162" s="650" t="s">
        <v>12</v>
      </c>
      <c r="AR162" s="650" t="s">
        <v>12</v>
      </c>
      <c r="AS162" s="651">
        <v>2</v>
      </c>
      <c r="AT162" s="651"/>
      <c r="AU162" s="651"/>
      <c r="AV162" s="651"/>
      <c r="AW162" s="757">
        <v>1</v>
      </c>
      <c r="AX162" s="757"/>
      <c r="AY162" s="757"/>
      <c r="AZ162" s="757"/>
      <c r="BA162" s="644">
        <f>AW162*AS162</f>
        <v>2</v>
      </c>
      <c r="BB162" s="644"/>
      <c r="BC162" s="644"/>
      <c r="BD162" s="645"/>
    </row>
    <row r="163" spans="2:56" ht="27.75" customHeight="1">
      <c r="B163" s="736"/>
      <c r="C163" s="612" t="s">
        <v>80</v>
      </c>
      <c r="D163" s="612"/>
      <c r="E163" s="612"/>
      <c r="F163" s="445" t="s">
        <v>1341</v>
      </c>
      <c r="G163" s="446"/>
      <c r="H163" s="446"/>
      <c r="I163" s="446"/>
      <c r="J163" s="446"/>
      <c r="K163" s="446"/>
      <c r="L163" s="446"/>
      <c r="M163" s="446"/>
      <c r="N163" s="446"/>
      <c r="O163" s="446"/>
      <c r="P163" s="446"/>
      <c r="Q163" s="446"/>
      <c r="R163" s="446"/>
      <c r="S163" s="446"/>
      <c r="T163" s="446"/>
      <c r="U163" s="446"/>
      <c r="V163" s="446"/>
      <c r="W163" s="447"/>
      <c r="X163" s="687" t="s">
        <v>1464</v>
      </c>
      <c r="Y163" s="688"/>
      <c r="Z163" s="688"/>
      <c r="AA163" s="688"/>
      <c r="AB163" s="688"/>
      <c r="AC163" s="688"/>
      <c r="AD163" s="688"/>
      <c r="AE163" s="688"/>
      <c r="AF163" s="688"/>
      <c r="AG163" s="688"/>
      <c r="AH163" s="688"/>
      <c r="AI163" s="688"/>
      <c r="AJ163" s="688"/>
      <c r="AK163" s="688"/>
      <c r="AL163" s="688"/>
      <c r="AM163" s="688"/>
      <c r="AN163" s="689"/>
      <c r="AO163" s="649" t="s">
        <v>161</v>
      </c>
      <c r="AP163" s="649" t="s">
        <v>12</v>
      </c>
      <c r="AQ163" s="649" t="s">
        <v>12</v>
      </c>
      <c r="AR163" s="649" t="s">
        <v>12</v>
      </c>
      <c r="AS163" s="651">
        <v>1</v>
      </c>
      <c r="AT163" s="651"/>
      <c r="AU163" s="651"/>
      <c r="AV163" s="651"/>
      <c r="AW163" s="895">
        <v>1</v>
      </c>
      <c r="AX163" s="895"/>
      <c r="AY163" s="895"/>
      <c r="AZ163" s="895"/>
      <c r="BA163" s="644">
        <f>AW163*AS163</f>
        <v>1</v>
      </c>
      <c r="BB163" s="644"/>
      <c r="BC163" s="644"/>
      <c r="BD163" s="645"/>
    </row>
    <row r="164" spans="2:56" ht="26.25" customHeight="1">
      <c r="B164" s="736"/>
      <c r="C164" s="612" t="s">
        <v>95</v>
      </c>
      <c r="D164" s="612"/>
      <c r="E164" s="612"/>
      <c r="F164" s="445" t="s">
        <v>1342</v>
      </c>
      <c r="G164" s="446"/>
      <c r="H164" s="446"/>
      <c r="I164" s="446"/>
      <c r="J164" s="446"/>
      <c r="K164" s="446"/>
      <c r="L164" s="446"/>
      <c r="M164" s="446"/>
      <c r="N164" s="446"/>
      <c r="O164" s="446"/>
      <c r="P164" s="446"/>
      <c r="Q164" s="446"/>
      <c r="R164" s="446"/>
      <c r="S164" s="446"/>
      <c r="T164" s="446"/>
      <c r="U164" s="446"/>
      <c r="V164" s="446"/>
      <c r="W164" s="447"/>
      <c r="X164" s="687" t="s">
        <v>1465</v>
      </c>
      <c r="Y164" s="688"/>
      <c r="Z164" s="688"/>
      <c r="AA164" s="688"/>
      <c r="AB164" s="688"/>
      <c r="AC164" s="688"/>
      <c r="AD164" s="688"/>
      <c r="AE164" s="688"/>
      <c r="AF164" s="688"/>
      <c r="AG164" s="688"/>
      <c r="AH164" s="688"/>
      <c r="AI164" s="688"/>
      <c r="AJ164" s="688"/>
      <c r="AK164" s="688"/>
      <c r="AL164" s="688"/>
      <c r="AM164" s="688"/>
      <c r="AN164" s="689"/>
      <c r="AO164" s="649" t="s">
        <v>161</v>
      </c>
      <c r="AP164" s="649" t="s">
        <v>12</v>
      </c>
      <c r="AQ164" s="649" t="s">
        <v>12</v>
      </c>
      <c r="AR164" s="649" t="s">
        <v>12</v>
      </c>
      <c r="AS164" s="651">
        <v>1</v>
      </c>
      <c r="AT164" s="651"/>
      <c r="AU164" s="651"/>
      <c r="AV164" s="651"/>
      <c r="AW164" s="647">
        <v>1</v>
      </c>
      <c r="AX164" s="647"/>
      <c r="AY164" s="647"/>
      <c r="AZ164" s="647"/>
      <c r="BA164" s="644">
        <f>AW164*AS164</f>
        <v>1</v>
      </c>
      <c r="BB164" s="644"/>
      <c r="BC164" s="644"/>
      <c r="BD164" s="645"/>
    </row>
    <row r="165" spans="2:56" ht="26.25" customHeight="1">
      <c r="B165" s="736"/>
      <c r="C165" s="612" t="s">
        <v>215</v>
      </c>
      <c r="D165" s="612"/>
      <c r="E165" s="612"/>
      <c r="F165" s="445" t="s">
        <v>1343</v>
      </c>
      <c r="G165" s="446"/>
      <c r="H165" s="446"/>
      <c r="I165" s="446"/>
      <c r="J165" s="446"/>
      <c r="K165" s="446"/>
      <c r="L165" s="446"/>
      <c r="M165" s="446"/>
      <c r="N165" s="446"/>
      <c r="O165" s="446"/>
      <c r="P165" s="446"/>
      <c r="Q165" s="446"/>
      <c r="R165" s="446"/>
      <c r="S165" s="446"/>
      <c r="T165" s="446"/>
      <c r="U165" s="446"/>
      <c r="V165" s="446"/>
      <c r="W165" s="447"/>
      <c r="X165" s="687" t="s">
        <v>1466</v>
      </c>
      <c r="Y165" s="688"/>
      <c r="Z165" s="688"/>
      <c r="AA165" s="688"/>
      <c r="AB165" s="688"/>
      <c r="AC165" s="688"/>
      <c r="AD165" s="688"/>
      <c r="AE165" s="688"/>
      <c r="AF165" s="688"/>
      <c r="AG165" s="688"/>
      <c r="AH165" s="688"/>
      <c r="AI165" s="688"/>
      <c r="AJ165" s="688"/>
      <c r="AK165" s="688"/>
      <c r="AL165" s="688"/>
      <c r="AM165" s="688"/>
      <c r="AN165" s="689"/>
      <c r="AO165" s="649" t="s">
        <v>161</v>
      </c>
      <c r="AP165" s="649"/>
      <c r="AQ165" s="649"/>
      <c r="AR165" s="649"/>
      <c r="AS165" s="651">
        <v>1</v>
      </c>
      <c r="AT165" s="651"/>
      <c r="AU165" s="651"/>
      <c r="AV165" s="651"/>
      <c r="AW165" s="647">
        <v>1</v>
      </c>
      <c r="AX165" s="647"/>
      <c r="AY165" s="647"/>
      <c r="AZ165" s="647"/>
      <c r="BA165" s="644">
        <f>AW165*AS165</f>
        <v>1</v>
      </c>
      <c r="BB165" s="644"/>
      <c r="BC165" s="644"/>
      <c r="BD165" s="645"/>
    </row>
    <row r="166" spans="2:56" ht="30" customHeight="1">
      <c r="B166" s="736"/>
      <c r="C166" s="612" t="s">
        <v>1080</v>
      </c>
      <c r="D166" s="612"/>
      <c r="E166" s="612"/>
      <c r="F166" s="445" t="s">
        <v>1344</v>
      </c>
      <c r="G166" s="446"/>
      <c r="H166" s="446"/>
      <c r="I166" s="446"/>
      <c r="J166" s="446"/>
      <c r="K166" s="446"/>
      <c r="L166" s="446"/>
      <c r="M166" s="446"/>
      <c r="N166" s="446"/>
      <c r="O166" s="446"/>
      <c r="P166" s="446"/>
      <c r="Q166" s="446"/>
      <c r="R166" s="446"/>
      <c r="S166" s="446"/>
      <c r="T166" s="446"/>
      <c r="U166" s="446"/>
      <c r="V166" s="446"/>
      <c r="W166" s="447"/>
      <c r="X166" s="687" t="s">
        <v>1536</v>
      </c>
      <c r="Y166" s="688"/>
      <c r="Z166" s="688"/>
      <c r="AA166" s="688"/>
      <c r="AB166" s="688"/>
      <c r="AC166" s="688"/>
      <c r="AD166" s="688"/>
      <c r="AE166" s="688"/>
      <c r="AF166" s="688"/>
      <c r="AG166" s="688"/>
      <c r="AH166" s="688"/>
      <c r="AI166" s="688"/>
      <c r="AJ166" s="688"/>
      <c r="AK166" s="688"/>
      <c r="AL166" s="688"/>
      <c r="AM166" s="688"/>
      <c r="AN166" s="689"/>
      <c r="AO166" s="649" t="s">
        <v>161</v>
      </c>
      <c r="AP166" s="649" t="s">
        <v>12</v>
      </c>
      <c r="AQ166" s="649" t="s">
        <v>12</v>
      </c>
      <c r="AR166" s="649" t="s">
        <v>12</v>
      </c>
      <c r="AS166" s="651">
        <v>2</v>
      </c>
      <c r="AT166" s="651"/>
      <c r="AU166" s="651"/>
      <c r="AV166" s="651"/>
      <c r="AW166" s="647">
        <v>1</v>
      </c>
      <c r="AX166" s="647"/>
      <c r="AY166" s="647"/>
      <c r="AZ166" s="647"/>
      <c r="BA166" s="644">
        <f>AW166*AS166</f>
        <v>2</v>
      </c>
      <c r="BB166" s="644"/>
      <c r="BC166" s="644"/>
      <c r="BD166" s="645"/>
    </row>
    <row r="167" spans="2:56" ht="30.75" customHeight="1">
      <c r="B167" s="736"/>
      <c r="C167" s="616" t="s">
        <v>1135</v>
      </c>
      <c r="D167" s="617"/>
      <c r="E167" s="617"/>
      <c r="F167" s="617"/>
      <c r="G167" s="617"/>
      <c r="H167" s="617"/>
      <c r="I167" s="617"/>
      <c r="J167" s="617"/>
      <c r="K167" s="617"/>
      <c r="L167" s="617"/>
      <c r="M167" s="617"/>
      <c r="N167" s="617"/>
      <c r="O167" s="617"/>
      <c r="P167" s="617"/>
      <c r="Q167" s="617"/>
      <c r="R167" s="617"/>
      <c r="S167" s="617"/>
      <c r="T167" s="617"/>
      <c r="U167" s="617"/>
      <c r="V167" s="617"/>
      <c r="W167" s="618"/>
      <c r="X167" s="653" t="s">
        <v>1467</v>
      </c>
      <c r="Y167" s="654"/>
      <c r="Z167" s="654"/>
      <c r="AA167" s="654"/>
      <c r="AB167" s="654"/>
      <c r="AC167" s="654"/>
      <c r="AD167" s="654"/>
      <c r="AE167" s="654"/>
      <c r="AF167" s="654"/>
      <c r="AG167" s="654"/>
      <c r="AH167" s="654"/>
      <c r="AI167" s="654"/>
      <c r="AJ167" s="654"/>
      <c r="AK167" s="654"/>
      <c r="AL167" s="654"/>
      <c r="AM167" s="654"/>
      <c r="AN167" s="655"/>
      <c r="AO167" s="942">
        <f>SUM(BA162:BD166)</f>
        <v>7</v>
      </c>
      <c r="AP167" s="942"/>
      <c r="AQ167" s="942"/>
      <c r="AR167" s="942"/>
      <c r="AS167" s="942"/>
      <c r="AT167" s="942"/>
      <c r="AU167" s="942"/>
      <c r="AV167" s="942"/>
      <c r="AW167" s="942"/>
      <c r="AX167" s="942"/>
      <c r="AY167" s="942"/>
      <c r="AZ167" s="942"/>
      <c r="BA167" s="942"/>
      <c r="BB167" s="942"/>
      <c r="BC167" s="942"/>
      <c r="BD167" s="943"/>
    </row>
    <row r="168" spans="2:56" ht="28.5" customHeight="1">
      <c r="B168" s="736"/>
      <c r="C168" s="556" t="s">
        <v>1167</v>
      </c>
      <c r="D168" s="556"/>
      <c r="E168" s="556"/>
      <c r="F168" s="581" t="s">
        <v>1468</v>
      </c>
      <c r="G168" s="582"/>
      <c r="H168" s="582"/>
      <c r="I168" s="582"/>
      <c r="J168" s="582"/>
      <c r="K168" s="582"/>
      <c r="L168" s="582"/>
      <c r="M168" s="582"/>
      <c r="N168" s="582"/>
      <c r="O168" s="582"/>
      <c r="P168" s="582"/>
      <c r="Q168" s="582"/>
      <c r="R168" s="582"/>
      <c r="S168" s="582"/>
      <c r="T168" s="582"/>
      <c r="U168" s="582"/>
      <c r="V168" s="582"/>
      <c r="W168" s="582"/>
      <c r="X168" s="582"/>
      <c r="Y168" s="582"/>
      <c r="Z168" s="582"/>
      <c r="AA168" s="582"/>
      <c r="AB168" s="582"/>
      <c r="AC168" s="582"/>
      <c r="AD168" s="582"/>
      <c r="AE168" s="582"/>
      <c r="AF168" s="582"/>
      <c r="AG168" s="582"/>
      <c r="AH168" s="582"/>
      <c r="AI168" s="582"/>
      <c r="AJ168" s="582"/>
      <c r="AK168" s="582"/>
      <c r="AL168" s="582"/>
      <c r="AM168" s="582"/>
      <c r="AN168" s="583"/>
      <c r="AO168" s="656" t="s">
        <v>1469</v>
      </c>
      <c r="AP168" s="657"/>
      <c r="AQ168" s="657"/>
      <c r="AR168" s="657"/>
      <c r="AS168" s="657"/>
      <c r="AT168" s="657"/>
      <c r="AU168" s="657"/>
      <c r="AV168" s="657"/>
      <c r="AW168" s="657"/>
      <c r="AX168" s="657"/>
      <c r="AY168" s="657"/>
      <c r="AZ168" s="657"/>
      <c r="BA168" s="657"/>
      <c r="BB168" s="657"/>
      <c r="BC168" s="657"/>
      <c r="BD168" s="658"/>
    </row>
    <row r="169" spans="2:56" ht="30" customHeight="1">
      <c r="B169" s="736"/>
      <c r="C169" s="612" t="s">
        <v>81</v>
      </c>
      <c r="D169" s="612"/>
      <c r="E169" s="612"/>
      <c r="F169" s="659" t="s">
        <v>1345</v>
      </c>
      <c r="G169" s="660"/>
      <c r="H169" s="660"/>
      <c r="I169" s="660"/>
      <c r="J169" s="660"/>
      <c r="K169" s="660"/>
      <c r="L169" s="660"/>
      <c r="M169" s="660"/>
      <c r="N169" s="660"/>
      <c r="O169" s="660"/>
      <c r="P169" s="660"/>
      <c r="Q169" s="660"/>
      <c r="R169" s="660"/>
      <c r="S169" s="660"/>
      <c r="T169" s="660"/>
      <c r="U169" s="660"/>
      <c r="V169" s="660"/>
      <c r="W169" s="661"/>
      <c r="X169" s="662" t="s">
        <v>1470</v>
      </c>
      <c r="Y169" s="663"/>
      <c r="Z169" s="663"/>
      <c r="AA169" s="663"/>
      <c r="AB169" s="663"/>
      <c r="AC169" s="663"/>
      <c r="AD169" s="663"/>
      <c r="AE169" s="663"/>
      <c r="AF169" s="663"/>
      <c r="AG169" s="663"/>
      <c r="AH169" s="663"/>
      <c r="AI169" s="663"/>
      <c r="AJ169" s="663"/>
      <c r="AK169" s="663"/>
      <c r="AL169" s="663"/>
      <c r="AM169" s="663"/>
      <c r="AN169" s="664"/>
      <c r="AO169" s="648" t="s">
        <v>13</v>
      </c>
      <c r="AP169" s="648"/>
      <c r="AQ169" s="648"/>
      <c r="AR169" s="648"/>
      <c r="AS169" s="919">
        <v>0</v>
      </c>
      <c r="AT169" s="919"/>
      <c r="AU169" s="919"/>
      <c r="AV169" s="919"/>
      <c r="AW169" s="920">
        <f>'أسعار التوريد'!$AW$54</f>
        <v>12000</v>
      </c>
      <c r="AX169" s="920"/>
      <c r="AY169" s="920"/>
      <c r="AZ169" s="920"/>
      <c r="BA169" s="915">
        <f>AW169*AS169</f>
        <v>0</v>
      </c>
      <c r="BB169" s="915"/>
      <c r="BC169" s="915"/>
      <c r="BD169" s="916"/>
    </row>
    <row r="170" spans="2:56" ht="27" customHeight="1">
      <c r="B170" s="736"/>
      <c r="C170" s="612" t="s">
        <v>82</v>
      </c>
      <c r="D170" s="612"/>
      <c r="E170" s="612"/>
      <c r="F170" s="659" t="s">
        <v>1346</v>
      </c>
      <c r="G170" s="660"/>
      <c r="H170" s="660"/>
      <c r="I170" s="660"/>
      <c r="J170" s="660"/>
      <c r="K170" s="660"/>
      <c r="L170" s="660"/>
      <c r="M170" s="660"/>
      <c r="N170" s="660"/>
      <c r="O170" s="660"/>
      <c r="P170" s="660"/>
      <c r="Q170" s="660"/>
      <c r="R170" s="660"/>
      <c r="S170" s="660"/>
      <c r="T170" s="660"/>
      <c r="U170" s="660"/>
      <c r="V170" s="660"/>
      <c r="W170" s="661"/>
      <c r="X170" s="662" t="s">
        <v>1471</v>
      </c>
      <c r="Y170" s="663"/>
      <c r="Z170" s="663"/>
      <c r="AA170" s="663"/>
      <c r="AB170" s="663"/>
      <c r="AC170" s="663"/>
      <c r="AD170" s="663"/>
      <c r="AE170" s="663"/>
      <c r="AF170" s="663"/>
      <c r="AG170" s="663"/>
      <c r="AH170" s="663"/>
      <c r="AI170" s="663"/>
      <c r="AJ170" s="663"/>
      <c r="AK170" s="663"/>
      <c r="AL170" s="663"/>
      <c r="AM170" s="663"/>
      <c r="AN170" s="664"/>
      <c r="AO170" s="648" t="s">
        <v>13</v>
      </c>
      <c r="AP170" s="648"/>
      <c r="AQ170" s="648"/>
      <c r="AR170" s="648"/>
      <c r="AS170" s="919">
        <v>1</v>
      </c>
      <c r="AT170" s="919"/>
      <c r="AU170" s="919"/>
      <c r="AV170" s="919"/>
      <c r="AW170" s="919">
        <v>1860</v>
      </c>
      <c r="AX170" s="919"/>
      <c r="AY170" s="919"/>
      <c r="AZ170" s="919"/>
      <c r="BA170" s="915">
        <f t="shared" ref="BA170" si="10">AW170*AS170</f>
        <v>1860</v>
      </c>
      <c r="BB170" s="915"/>
      <c r="BC170" s="915"/>
      <c r="BD170" s="916"/>
    </row>
    <row r="171" spans="2:56" ht="44.25" customHeight="1" thickBot="1">
      <c r="B171" s="737"/>
      <c r="C171" s="665" t="str">
        <f>C131</f>
        <v>ثالثا :  توريد التشطيبات</v>
      </c>
      <c r="D171" s="666"/>
      <c r="E171" s="666"/>
      <c r="F171" s="666"/>
      <c r="G171" s="666"/>
      <c r="H171" s="666"/>
      <c r="I171" s="666"/>
      <c r="J171" s="666"/>
      <c r="K171" s="666"/>
      <c r="L171" s="666"/>
      <c r="M171" s="666"/>
      <c r="N171" s="666"/>
      <c r="O171" s="666"/>
      <c r="P171" s="666"/>
      <c r="Q171" s="666"/>
      <c r="R171" s="666"/>
      <c r="S171" s="666"/>
      <c r="T171" s="666"/>
      <c r="U171" s="666"/>
      <c r="V171" s="666"/>
      <c r="W171" s="667"/>
      <c r="X171" s="665"/>
      <c r="Y171" s="666"/>
      <c r="Z171" s="666"/>
      <c r="AA171" s="666"/>
      <c r="AB171" s="666"/>
      <c r="AC171" s="666"/>
      <c r="AD171" s="666"/>
      <c r="AE171" s="666"/>
      <c r="AF171" s="666"/>
      <c r="AG171" s="666"/>
      <c r="AH171" s="666"/>
      <c r="AI171" s="666"/>
      <c r="AJ171" s="666"/>
      <c r="AK171" s="666"/>
      <c r="AL171" s="666"/>
      <c r="AM171" s="666"/>
      <c r="AN171" s="667"/>
      <c r="AO171" s="917">
        <f>AO167+AO160+AO154+AO150+AO144+AO140+BA170+BA169</f>
        <v>67594</v>
      </c>
      <c r="AP171" s="917"/>
      <c r="AQ171" s="917"/>
      <c r="AR171" s="917"/>
      <c r="AS171" s="917"/>
      <c r="AT171" s="917"/>
      <c r="AU171" s="917"/>
      <c r="AV171" s="917"/>
      <c r="AW171" s="917"/>
      <c r="AX171" s="917"/>
      <c r="AY171" s="917"/>
      <c r="AZ171" s="917"/>
      <c r="BA171" s="917"/>
      <c r="BB171" s="917"/>
      <c r="BC171" s="917"/>
      <c r="BD171" s="918"/>
    </row>
    <row r="172" spans="2:56" ht="30" customHeight="1">
      <c r="B172" s="893" t="str">
        <f>$C$172</f>
        <v>رابعا : أعمال الوجهات</v>
      </c>
      <c r="C172" s="776" t="s">
        <v>1179</v>
      </c>
      <c r="D172" s="777"/>
      <c r="E172" s="777"/>
      <c r="F172" s="777"/>
      <c r="G172" s="777"/>
      <c r="H172" s="777"/>
      <c r="I172" s="777"/>
      <c r="J172" s="777"/>
      <c r="K172" s="777"/>
      <c r="L172" s="777"/>
      <c r="M172" s="777"/>
      <c r="N172" s="777"/>
      <c r="O172" s="777"/>
      <c r="P172" s="777"/>
      <c r="Q172" s="777"/>
      <c r="R172" s="777"/>
      <c r="S172" s="777"/>
      <c r="T172" s="777"/>
      <c r="U172" s="777"/>
      <c r="V172" s="777"/>
      <c r="W172" s="777"/>
      <c r="X172" s="777"/>
      <c r="Y172" s="777"/>
      <c r="Z172" s="777"/>
      <c r="AA172" s="777"/>
      <c r="AB172" s="777"/>
      <c r="AC172" s="777"/>
      <c r="AD172" s="777"/>
      <c r="AE172" s="777"/>
      <c r="AF172" s="777"/>
      <c r="AG172" s="777"/>
      <c r="AH172" s="777"/>
      <c r="AI172" s="777"/>
      <c r="AJ172" s="777"/>
      <c r="AK172" s="777"/>
      <c r="AL172" s="777"/>
      <c r="AM172" s="777"/>
      <c r="AN172" s="880"/>
      <c r="AO172" s="776" t="s">
        <v>1472</v>
      </c>
      <c r="AP172" s="777"/>
      <c r="AQ172" s="777"/>
      <c r="AR172" s="777"/>
      <c r="AS172" s="777"/>
      <c r="AT172" s="777"/>
      <c r="AU172" s="777"/>
      <c r="AV172" s="777"/>
      <c r="AW172" s="777"/>
      <c r="AX172" s="777"/>
      <c r="AY172" s="777"/>
      <c r="AZ172" s="777"/>
      <c r="BA172" s="777"/>
      <c r="BB172" s="777"/>
      <c r="BC172" s="777"/>
      <c r="BD172" s="778"/>
    </row>
    <row r="173" spans="2:56" ht="27.75" customHeight="1">
      <c r="B173" s="894"/>
      <c r="C173" s="556" t="s">
        <v>1168</v>
      </c>
      <c r="D173" s="556"/>
      <c r="E173" s="556"/>
      <c r="F173" s="574" t="s">
        <v>1347</v>
      </c>
      <c r="G173" s="575"/>
      <c r="H173" s="575"/>
      <c r="I173" s="575"/>
      <c r="J173" s="575"/>
      <c r="K173" s="575"/>
      <c r="L173" s="575"/>
      <c r="M173" s="575"/>
      <c r="N173" s="575"/>
      <c r="O173" s="575"/>
      <c r="P173" s="575"/>
      <c r="Q173" s="575"/>
      <c r="R173" s="575"/>
      <c r="S173" s="575"/>
      <c r="T173" s="575"/>
      <c r="U173" s="575"/>
      <c r="V173" s="575"/>
      <c r="W173" s="575"/>
      <c r="X173" s="575"/>
      <c r="Y173" s="575"/>
      <c r="Z173" s="575"/>
      <c r="AA173" s="575"/>
      <c r="AB173" s="575"/>
      <c r="AC173" s="575"/>
      <c r="AD173" s="575"/>
      <c r="AE173" s="575"/>
      <c r="AF173" s="575"/>
      <c r="AG173" s="575"/>
      <c r="AH173" s="575"/>
      <c r="AI173" s="575"/>
      <c r="AJ173" s="575"/>
      <c r="AK173" s="575"/>
      <c r="AL173" s="575"/>
      <c r="AM173" s="575"/>
      <c r="AN173" s="587"/>
      <c r="AO173" s="574" t="s">
        <v>1473</v>
      </c>
      <c r="AP173" s="575"/>
      <c r="AQ173" s="575"/>
      <c r="AR173" s="575"/>
      <c r="AS173" s="575"/>
      <c r="AT173" s="575"/>
      <c r="AU173" s="575"/>
      <c r="AV173" s="575"/>
      <c r="AW173" s="575"/>
      <c r="AX173" s="575"/>
      <c r="AY173" s="575"/>
      <c r="AZ173" s="575"/>
      <c r="BA173" s="575"/>
      <c r="BB173" s="575"/>
      <c r="BC173" s="575"/>
      <c r="BD173" s="576"/>
    </row>
    <row r="174" spans="2:56" ht="27" customHeight="1">
      <c r="B174" s="894"/>
      <c r="C174" s="640" t="s">
        <v>84</v>
      </c>
      <c r="D174" s="640"/>
      <c r="E174" s="640"/>
      <c r="F174" s="609" t="s">
        <v>1348</v>
      </c>
      <c r="G174" s="610"/>
      <c r="H174" s="610"/>
      <c r="I174" s="610"/>
      <c r="J174" s="610"/>
      <c r="K174" s="610"/>
      <c r="L174" s="610"/>
      <c r="M174" s="610"/>
      <c r="N174" s="610"/>
      <c r="O174" s="610"/>
      <c r="P174" s="610"/>
      <c r="Q174" s="610"/>
      <c r="R174" s="610"/>
      <c r="S174" s="610"/>
      <c r="T174" s="610"/>
      <c r="U174" s="610"/>
      <c r="V174" s="610"/>
      <c r="W174" s="611"/>
      <c r="X174" s="637" t="s">
        <v>1474</v>
      </c>
      <c r="Y174" s="638"/>
      <c r="Z174" s="638"/>
      <c r="AA174" s="638"/>
      <c r="AB174" s="638"/>
      <c r="AC174" s="638"/>
      <c r="AD174" s="638"/>
      <c r="AE174" s="638"/>
      <c r="AF174" s="638"/>
      <c r="AG174" s="638"/>
      <c r="AH174" s="638"/>
      <c r="AI174" s="638"/>
      <c r="AJ174" s="638"/>
      <c r="AK174" s="638"/>
      <c r="AL174" s="638"/>
      <c r="AM174" s="638"/>
      <c r="AN174" s="639"/>
      <c r="AO174" s="641" t="s">
        <v>13</v>
      </c>
      <c r="AP174" s="641" t="s">
        <v>12</v>
      </c>
      <c r="AQ174" s="641" t="s">
        <v>12</v>
      </c>
      <c r="AR174" s="641" t="s">
        <v>12</v>
      </c>
      <c r="AS174" s="642">
        <v>1</v>
      </c>
      <c r="AT174" s="642"/>
      <c r="AU174" s="642"/>
      <c r="AV174" s="642"/>
      <c r="AW174" s="595">
        <v>1</v>
      </c>
      <c r="AX174" s="595"/>
      <c r="AY174" s="595"/>
      <c r="AZ174" s="595"/>
      <c r="BA174" s="849">
        <f t="shared" ref="BA174:BA181" si="11">AW174*AS174</f>
        <v>1</v>
      </c>
      <c r="BB174" s="849"/>
      <c r="BC174" s="849"/>
      <c r="BD174" s="850"/>
    </row>
    <row r="175" spans="2:56" ht="45.75" customHeight="1">
      <c r="B175" s="894"/>
      <c r="C175" s="640" t="s">
        <v>85</v>
      </c>
      <c r="D175" s="640"/>
      <c r="E175" s="640"/>
      <c r="F175" s="609" t="s">
        <v>1005</v>
      </c>
      <c r="G175" s="610"/>
      <c r="H175" s="610"/>
      <c r="I175" s="610"/>
      <c r="J175" s="610"/>
      <c r="K175" s="610"/>
      <c r="L175" s="610"/>
      <c r="M175" s="610"/>
      <c r="N175" s="610"/>
      <c r="O175" s="610"/>
      <c r="P175" s="610"/>
      <c r="Q175" s="610"/>
      <c r="R175" s="610"/>
      <c r="S175" s="610"/>
      <c r="T175" s="610"/>
      <c r="U175" s="610"/>
      <c r="V175" s="610"/>
      <c r="W175" s="611"/>
      <c r="X175" s="637" t="s">
        <v>1478</v>
      </c>
      <c r="Y175" s="638"/>
      <c r="Z175" s="638"/>
      <c r="AA175" s="638"/>
      <c r="AB175" s="638"/>
      <c r="AC175" s="638"/>
      <c r="AD175" s="638"/>
      <c r="AE175" s="638"/>
      <c r="AF175" s="638"/>
      <c r="AG175" s="638"/>
      <c r="AH175" s="638"/>
      <c r="AI175" s="638"/>
      <c r="AJ175" s="638"/>
      <c r="AK175" s="638"/>
      <c r="AL175" s="638"/>
      <c r="AM175" s="638"/>
      <c r="AN175" s="639"/>
      <c r="AO175" s="641" t="s">
        <v>13</v>
      </c>
      <c r="AP175" s="641" t="s">
        <v>12</v>
      </c>
      <c r="AQ175" s="641" t="s">
        <v>12</v>
      </c>
      <c r="AR175" s="641" t="s">
        <v>12</v>
      </c>
      <c r="AS175" s="642">
        <v>1</v>
      </c>
      <c r="AT175" s="642"/>
      <c r="AU175" s="642"/>
      <c r="AV175" s="642"/>
      <c r="AW175" s="595">
        <v>1</v>
      </c>
      <c r="AX175" s="595"/>
      <c r="AY175" s="595"/>
      <c r="AZ175" s="595"/>
      <c r="BA175" s="849">
        <f t="shared" si="11"/>
        <v>1</v>
      </c>
      <c r="BB175" s="849"/>
      <c r="BC175" s="849"/>
      <c r="BD175" s="850"/>
    </row>
    <row r="176" spans="2:56" ht="36.75" customHeight="1">
      <c r="B176" s="894"/>
      <c r="C176" s="640" t="s">
        <v>87</v>
      </c>
      <c r="D176" s="640"/>
      <c r="E176" s="640"/>
      <c r="F176" s="609" t="s">
        <v>1574</v>
      </c>
      <c r="G176" s="610"/>
      <c r="H176" s="610"/>
      <c r="I176" s="610"/>
      <c r="J176" s="610"/>
      <c r="K176" s="610"/>
      <c r="L176" s="610"/>
      <c r="M176" s="610"/>
      <c r="N176" s="610"/>
      <c r="O176" s="610"/>
      <c r="P176" s="610"/>
      <c r="Q176" s="610"/>
      <c r="R176" s="610"/>
      <c r="S176" s="610"/>
      <c r="T176" s="610"/>
      <c r="U176" s="610"/>
      <c r="V176" s="610"/>
      <c r="W176" s="611"/>
      <c r="X176" s="637" t="s">
        <v>1479</v>
      </c>
      <c r="Y176" s="638"/>
      <c r="Z176" s="638"/>
      <c r="AA176" s="638"/>
      <c r="AB176" s="638"/>
      <c r="AC176" s="638"/>
      <c r="AD176" s="638"/>
      <c r="AE176" s="638"/>
      <c r="AF176" s="638"/>
      <c r="AG176" s="638"/>
      <c r="AH176" s="638"/>
      <c r="AI176" s="638"/>
      <c r="AJ176" s="638"/>
      <c r="AK176" s="638"/>
      <c r="AL176" s="638"/>
      <c r="AM176" s="638"/>
      <c r="AN176" s="639"/>
      <c r="AO176" s="641" t="str">
        <f>AO178</f>
        <v>M2</v>
      </c>
      <c r="AP176" s="641" t="s">
        <v>12</v>
      </c>
      <c r="AQ176" s="641" t="s">
        <v>12</v>
      </c>
      <c r="AR176" s="641" t="s">
        <v>12</v>
      </c>
      <c r="AS176" s="642">
        <v>1</v>
      </c>
      <c r="AT176" s="642"/>
      <c r="AU176" s="642"/>
      <c r="AV176" s="642"/>
      <c r="AW176" s="595">
        <v>1</v>
      </c>
      <c r="AX176" s="595"/>
      <c r="AY176" s="595"/>
      <c r="AZ176" s="595"/>
      <c r="BA176" s="849">
        <f t="shared" si="11"/>
        <v>1</v>
      </c>
      <c r="BB176" s="849"/>
      <c r="BC176" s="849"/>
      <c r="BD176" s="850"/>
    </row>
    <row r="177" spans="2:56" ht="26.25" customHeight="1">
      <c r="B177" s="894"/>
      <c r="C177" s="640" t="s">
        <v>86</v>
      </c>
      <c r="D177" s="640"/>
      <c r="E177" s="640"/>
      <c r="F177" s="609" t="s">
        <v>1349</v>
      </c>
      <c r="G177" s="610"/>
      <c r="H177" s="610"/>
      <c r="I177" s="610"/>
      <c r="J177" s="610"/>
      <c r="K177" s="610"/>
      <c r="L177" s="610"/>
      <c r="M177" s="610"/>
      <c r="N177" s="610"/>
      <c r="O177" s="610"/>
      <c r="P177" s="610"/>
      <c r="Q177" s="610"/>
      <c r="R177" s="610"/>
      <c r="S177" s="610"/>
      <c r="T177" s="610"/>
      <c r="U177" s="610"/>
      <c r="V177" s="610"/>
      <c r="W177" s="611"/>
      <c r="X177" s="637" t="s">
        <v>1475</v>
      </c>
      <c r="Y177" s="638"/>
      <c r="Z177" s="638"/>
      <c r="AA177" s="638"/>
      <c r="AB177" s="638"/>
      <c r="AC177" s="638"/>
      <c r="AD177" s="638"/>
      <c r="AE177" s="638"/>
      <c r="AF177" s="638"/>
      <c r="AG177" s="638"/>
      <c r="AH177" s="638"/>
      <c r="AI177" s="638"/>
      <c r="AJ177" s="638"/>
      <c r="AK177" s="638"/>
      <c r="AL177" s="638"/>
      <c r="AM177" s="638"/>
      <c r="AN177" s="639"/>
      <c r="AO177" s="641" t="str">
        <f>AO178</f>
        <v>M2</v>
      </c>
      <c r="AP177" s="641" t="s">
        <v>12</v>
      </c>
      <c r="AQ177" s="641" t="s">
        <v>12</v>
      </c>
      <c r="AR177" s="641" t="s">
        <v>12</v>
      </c>
      <c r="AS177" s="642">
        <v>1</v>
      </c>
      <c r="AT177" s="642"/>
      <c r="AU177" s="642"/>
      <c r="AV177" s="642"/>
      <c r="AW177" s="595">
        <v>1</v>
      </c>
      <c r="AX177" s="595"/>
      <c r="AY177" s="595"/>
      <c r="AZ177" s="595"/>
      <c r="BA177" s="849">
        <f t="shared" si="11"/>
        <v>1</v>
      </c>
      <c r="BB177" s="849"/>
      <c r="BC177" s="849"/>
      <c r="BD177" s="850"/>
    </row>
    <row r="178" spans="2:56" ht="26.25" customHeight="1">
      <c r="B178" s="894"/>
      <c r="C178" s="640" t="s">
        <v>1199</v>
      </c>
      <c r="D178" s="640"/>
      <c r="E178" s="640"/>
      <c r="F178" s="609" t="s">
        <v>1575</v>
      </c>
      <c r="G178" s="610"/>
      <c r="H178" s="610"/>
      <c r="I178" s="610"/>
      <c r="J178" s="610"/>
      <c r="K178" s="610"/>
      <c r="L178" s="610"/>
      <c r="M178" s="610"/>
      <c r="N178" s="610"/>
      <c r="O178" s="610"/>
      <c r="P178" s="610"/>
      <c r="Q178" s="610"/>
      <c r="R178" s="610"/>
      <c r="S178" s="610"/>
      <c r="T178" s="610"/>
      <c r="U178" s="610"/>
      <c r="V178" s="610"/>
      <c r="W178" s="611"/>
      <c r="X178" s="637" t="s">
        <v>1476</v>
      </c>
      <c r="Y178" s="638"/>
      <c r="Z178" s="638"/>
      <c r="AA178" s="638"/>
      <c r="AB178" s="638"/>
      <c r="AC178" s="638"/>
      <c r="AD178" s="638"/>
      <c r="AE178" s="638"/>
      <c r="AF178" s="638"/>
      <c r="AG178" s="638"/>
      <c r="AH178" s="638"/>
      <c r="AI178" s="638"/>
      <c r="AJ178" s="638"/>
      <c r="AK178" s="638"/>
      <c r="AL178" s="638"/>
      <c r="AM178" s="638"/>
      <c r="AN178" s="639"/>
      <c r="AO178" s="641" t="s">
        <v>12</v>
      </c>
      <c r="AP178" s="641" t="s">
        <v>12</v>
      </c>
      <c r="AQ178" s="641" t="s">
        <v>12</v>
      </c>
      <c r="AR178" s="641" t="s">
        <v>12</v>
      </c>
      <c r="AS178" s="642">
        <v>1</v>
      </c>
      <c r="AT178" s="642"/>
      <c r="AU178" s="642"/>
      <c r="AV178" s="642"/>
      <c r="AW178" s="595">
        <v>1</v>
      </c>
      <c r="AX178" s="595"/>
      <c r="AY178" s="595"/>
      <c r="AZ178" s="595"/>
      <c r="BA178" s="849">
        <f>AW178*AS178</f>
        <v>1</v>
      </c>
      <c r="BB178" s="849"/>
      <c r="BC178" s="849"/>
      <c r="BD178" s="850"/>
    </row>
    <row r="179" spans="2:56" ht="26.25" customHeight="1">
      <c r="B179" s="894"/>
      <c r="C179" s="640" t="s">
        <v>1200</v>
      </c>
      <c r="D179" s="640"/>
      <c r="E179" s="640"/>
      <c r="F179" s="609" t="s">
        <v>88</v>
      </c>
      <c r="G179" s="610"/>
      <c r="H179" s="610"/>
      <c r="I179" s="610"/>
      <c r="J179" s="610"/>
      <c r="K179" s="610"/>
      <c r="L179" s="610"/>
      <c r="M179" s="610"/>
      <c r="N179" s="610"/>
      <c r="O179" s="610"/>
      <c r="P179" s="610"/>
      <c r="Q179" s="610"/>
      <c r="R179" s="610"/>
      <c r="S179" s="610"/>
      <c r="T179" s="610"/>
      <c r="U179" s="610"/>
      <c r="V179" s="610"/>
      <c r="W179" s="611"/>
      <c r="X179" s="637" t="s">
        <v>1477</v>
      </c>
      <c r="Y179" s="638"/>
      <c r="Z179" s="638"/>
      <c r="AA179" s="638"/>
      <c r="AB179" s="638"/>
      <c r="AC179" s="638"/>
      <c r="AD179" s="638"/>
      <c r="AE179" s="638"/>
      <c r="AF179" s="638"/>
      <c r="AG179" s="638"/>
      <c r="AH179" s="638"/>
      <c r="AI179" s="638"/>
      <c r="AJ179" s="638"/>
      <c r="AK179" s="638"/>
      <c r="AL179" s="638"/>
      <c r="AM179" s="638"/>
      <c r="AN179" s="639"/>
      <c r="AO179" s="641" t="s">
        <v>12</v>
      </c>
      <c r="AP179" s="641" t="s">
        <v>12</v>
      </c>
      <c r="AQ179" s="641" t="s">
        <v>12</v>
      </c>
      <c r="AR179" s="641" t="s">
        <v>12</v>
      </c>
      <c r="AS179" s="642">
        <v>1</v>
      </c>
      <c r="AT179" s="642"/>
      <c r="AU179" s="642"/>
      <c r="AV179" s="642"/>
      <c r="AW179" s="595">
        <v>1</v>
      </c>
      <c r="AX179" s="595"/>
      <c r="AY179" s="595"/>
      <c r="AZ179" s="595"/>
      <c r="BA179" s="849">
        <f t="shared" si="11"/>
        <v>1</v>
      </c>
      <c r="BB179" s="849"/>
      <c r="BC179" s="849"/>
      <c r="BD179" s="850"/>
    </row>
    <row r="180" spans="2:56" ht="26.25" customHeight="1">
      <c r="B180" s="894"/>
      <c r="C180" s="640" t="s">
        <v>1201</v>
      </c>
      <c r="D180" s="640"/>
      <c r="E180" s="640"/>
      <c r="F180" s="609" t="s">
        <v>89</v>
      </c>
      <c r="G180" s="610"/>
      <c r="H180" s="610"/>
      <c r="I180" s="610"/>
      <c r="J180" s="610"/>
      <c r="K180" s="610"/>
      <c r="L180" s="610"/>
      <c r="M180" s="610"/>
      <c r="N180" s="610"/>
      <c r="O180" s="610"/>
      <c r="P180" s="610"/>
      <c r="Q180" s="610"/>
      <c r="R180" s="610"/>
      <c r="S180" s="610"/>
      <c r="T180" s="610"/>
      <c r="U180" s="610"/>
      <c r="V180" s="610"/>
      <c r="W180" s="611"/>
      <c r="X180" s="637" t="s">
        <v>1480</v>
      </c>
      <c r="Y180" s="638"/>
      <c r="Z180" s="638"/>
      <c r="AA180" s="638"/>
      <c r="AB180" s="638"/>
      <c r="AC180" s="638"/>
      <c r="AD180" s="638"/>
      <c r="AE180" s="638"/>
      <c r="AF180" s="638"/>
      <c r="AG180" s="638"/>
      <c r="AH180" s="638"/>
      <c r="AI180" s="638"/>
      <c r="AJ180" s="638"/>
      <c r="AK180" s="638"/>
      <c r="AL180" s="638"/>
      <c r="AM180" s="638"/>
      <c r="AN180" s="639"/>
      <c r="AO180" s="641" t="s">
        <v>12</v>
      </c>
      <c r="AP180" s="641" t="s">
        <v>12</v>
      </c>
      <c r="AQ180" s="641" t="s">
        <v>12</v>
      </c>
      <c r="AR180" s="641" t="s">
        <v>12</v>
      </c>
      <c r="AS180" s="642">
        <v>1</v>
      </c>
      <c r="AT180" s="642"/>
      <c r="AU180" s="642"/>
      <c r="AV180" s="642"/>
      <c r="AW180" s="595">
        <v>1</v>
      </c>
      <c r="AX180" s="595"/>
      <c r="AY180" s="595"/>
      <c r="AZ180" s="595"/>
      <c r="BA180" s="849">
        <f t="shared" si="11"/>
        <v>1</v>
      </c>
      <c r="BB180" s="849"/>
      <c r="BC180" s="849"/>
      <c r="BD180" s="850"/>
    </row>
    <row r="181" spans="2:56" ht="26.25" customHeight="1">
      <c r="B181" s="894"/>
      <c r="C181" s="640" t="s">
        <v>1202</v>
      </c>
      <c r="D181" s="640"/>
      <c r="E181" s="640"/>
      <c r="F181" s="609" t="s">
        <v>670</v>
      </c>
      <c r="G181" s="610"/>
      <c r="H181" s="610"/>
      <c r="I181" s="610"/>
      <c r="J181" s="610"/>
      <c r="K181" s="610"/>
      <c r="L181" s="610"/>
      <c r="M181" s="610"/>
      <c r="N181" s="610"/>
      <c r="O181" s="610"/>
      <c r="P181" s="610"/>
      <c r="Q181" s="610"/>
      <c r="R181" s="610"/>
      <c r="S181" s="610"/>
      <c r="T181" s="610"/>
      <c r="U181" s="610"/>
      <c r="V181" s="610"/>
      <c r="W181" s="611"/>
      <c r="X181" s="637" t="s">
        <v>1481</v>
      </c>
      <c r="Y181" s="638"/>
      <c r="Z181" s="638"/>
      <c r="AA181" s="638"/>
      <c r="AB181" s="638"/>
      <c r="AC181" s="638"/>
      <c r="AD181" s="638"/>
      <c r="AE181" s="638"/>
      <c r="AF181" s="638"/>
      <c r="AG181" s="638"/>
      <c r="AH181" s="638"/>
      <c r="AI181" s="638"/>
      <c r="AJ181" s="638"/>
      <c r="AK181" s="638"/>
      <c r="AL181" s="638"/>
      <c r="AM181" s="638"/>
      <c r="AN181" s="639"/>
      <c r="AO181" s="641" t="s">
        <v>49</v>
      </c>
      <c r="AP181" s="641"/>
      <c r="AQ181" s="641"/>
      <c r="AR181" s="641"/>
      <c r="AS181" s="642">
        <v>1</v>
      </c>
      <c r="AT181" s="642"/>
      <c r="AU181" s="642"/>
      <c r="AV181" s="642"/>
      <c r="AW181" s="595">
        <v>1</v>
      </c>
      <c r="AX181" s="595"/>
      <c r="AY181" s="595"/>
      <c r="AZ181" s="595"/>
      <c r="BA181" s="849">
        <f t="shared" si="11"/>
        <v>1</v>
      </c>
      <c r="BB181" s="849"/>
      <c r="BC181" s="849"/>
      <c r="BD181" s="850"/>
    </row>
    <row r="182" spans="2:56" ht="48" customHeight="1">
      <c r="B182" s="894"/>
      <c r="C182" s="640" t="s">
        <v>1203</v>
      </c>
      <c r="D182" s="640"/>
      <c r="E182" s="640"/>
      <c r="F182" s="609"/>
      <c r="G182" s="610"/>
      <c r="H182" s="610"/>
      <c r="I182" s="610"/>
      <c r="J182" s="610"/>
      <c r="K182" s="610"/>
      <c r="L182" s="610"/>
      <c r="M182" s="610"/>
      <c r="N182" s="610"/>
      <c r="O182" s="610"/>
      <c r="P182" s="610"/>
      <c r="Q182" s="610"/>
      <c r="R182" s="610"/>
      <c r="S182" s="610"/>
      <c r="T182" s="610"/>
      <c r="U182" s="610"/>
      <c r="V182" s="610"/>
      <c r="W182" s="611"/>
      <c r="X182" s="609"/>
      <c r="Y182" s="610"/>
      <c r="Z182" s="610"/>
      <c r="AA182" s="610"/>
      <c r="AB182" s="610"/>
      <c r="AC182" s="610"/>
      <c r="AD182" s="610"/>
      <c r="AE182" s="610"/>
      <c r="AF182" s="610"/>
      <c r="AG182" s="610"/>
      <c r="AH182" s="610"/>
      <c r="AI182" s="610"/>
      <c r="AJ182" s="610"/>
      <c r="AK182" s="610"/>
      <c r="AL182" s="610"/>
      <c r="AM182" s="610"/>
      <c r="AN182" s="611"/>
      <c r="AO182" s="641" t="s">
        <v>1570</v>
      </c>
      <c r="AP182" s="641"/>
      <c r="AQ182" s="641"/>
      <c r="AR182" s="641"/>
      <c r="AS182" s="642">
        <v>1</v>
      </c>
      <c r="AT182" s="642"/>
      <c r="AU182" s="642"/>
      <c r="AV182" s="642"/>
      <c r="AW182" s="642">
        <v>1</v>
      </c>
      <c r="AX182" s="642"/>
      <c r="AY182" s="642"/>
      <c r="AZ182" s="642"/>
      <c r="BA182" s="849">
        <f t="shared" ref="BA182" si="12">AW182*AS182</f>
        <v>1</v>
      </c>
      <c r="BB182" s="849"/>
      <c r="BC182" s="849"/>
      <c r="BD182" s="850"/>
    </row>
    <row r="183" spans="2:56" ht="27.75" customHeight="1">
      <c r="B183" s="894"/>
      <c r="C183" s="584" t="s">
        <v>1138</v>
      </c>
      <c r="D183" s="585"/>
      <c r="E183" s="585"/>
      <c r="F183" s="585"/>
      <c r="G183" s="585"/>
      <c r="H183" s="585"/>
      <c r="I183" s="585"/>
      <c r="J183" s="585"/>
      <c r="K183" s="585"/>
      <c r="L183" s="585"/>
      <c r="M183" s="585"/>
      <c r="N183" s="585"/>
      <c r="O183" s="585"/>
      <c r="P183" s="585"/>
      <c r="Q183" s="585"/>
      <c r="R183" s="585"/>
      <c r="S183" s="585"/>
      <c r="T183" s="585"/>
      <c r="U183" s="585"/>
      <c r="V183" s="585"/>
      <c r="W183" s="586"/>
      <c r="X183" s="584"/>
      <c r="Y183" s="585"/>
      <c r="Z183" s="585"/>
      <c r="AA183" s="585"/>
      <c r="AB183" s="585"/>
      <c r="AC183" s="585"/>
      <c r="AD183" s="585"/>
      <c r="AE183" s="585"/>
      <c r="AF183" s="585"/>
      <c r="AG183" s="585"/>
      <c r="AH183" s="585"/>
      <c r="AI183" s="585"/>
      <c r="AJ183" s="585"/>
      <c r="AK183" s="585"/>
      <c r="AL183" s="585"/>
      <c r="AM183" s="585"/>
      <c r="AN183" s="586"/>
      <c r="AO183" s="774">
        <f>SUM(BA174:BD182)</f>
        <v>9</v>
      </c>
      <c r="AP183" s="774"/>
      <c r="AQ183" s="774"/>
      <c r="AR183" s="774"/>
      <c r="AS183" s="774"/>
      <c r="AT183" s="774"/>
      <c r="AU183" s="774"/>
      <c r="AV183" s="774"/>
      <c r="AW183" s="774"/>
      <c r="AX183" s="774"/>
      <c r="AY183" s="774"/>
      <c r="AZ183" s="774"/>
      <c r="BA183" s="774"/>
      <c r="BB183" s="774"/>
      <c r="BC183" s="774"/>
      <c r="BD183" s="775"/>
    </row>
    <row r="184" spans="2:56" ht="26.25" customHeight="1">
      <c r="B184" s="921" t="str">
        <f>$C$184</f>
        <v>خامسا: أعمال السور</v>
      </c>
      <c r="C184" s="878" t="s">
        <v>1180</v>
      </c>
      <c r="D184" s="598"/>
      <c r="E184" s="598"/>
      <c r="F184" s="598"/>
      <c r="G184" s="598"/>
      <c r="H184" s="598"/>
      <c r="I184" s="598"/>
      <c r="J184" s="598"/>
      <c r="K184" s="598"/>
      <c r="L184" s="598"/>
      <c r="M184" s="598"/>
      <c r="N184" s="598"/>
      <c r="O184" s="598"/>
      <c r="P184" s="598"/>
      <c r="Q184" s="598"/>
      <c r="R184" s="598"/>
      <c r="S184" s="598"/>
      <c r="T184" s="598"/>
      <c r="U184" s="598"/>
      <c r="V184" s="598"/>
      <c r="W184" s="598"/>
      <c r="X184" s="314"/>
      <c r="Y184" s="598"/>
      <c r="Z184" s="598"/>
      <c r="AA184" s="598"/>
      <c r="AB184" s="598"/>
      <c r="AC184" s="598"/>
      <c r="AD184" s="598"/>
      <c r="AE184" s="598"/>
      <c r="AF184" s="598"/>
      <c r="AG184" s="598"/>
      <c r="AH184" s="598"/>
      <c r="AI184" s="598"/>
      <c r="AJ184" s="598"/>
      <c r="AK184" s="598"/>
      <c r="AL184" s="598"/>
      <c r="AM184" s="598"/>
      <c r="AN184" s="599"/>
      <c r="AO184" s="878" t="s">
        <v>1482</v>
      </c>
      <c r="AP184" s="598"/>
      <c r="AQ184" s="598"/>
      <c r="AR184" s="598"/>
      <c r="AS184" s="598"/>
      <c r="AT184" s="598"/>
      <c r="AU184" s="598"/>
      <c r="AV184" s="598"/>
      <c r="AW184" s="598"/>
      <c r="AX184" s="598"/>
      <c r="AY184" s="598"/>
      <c r="AZ184" s="598"/>
      <c r="BA184" s="598"/>
      <c r="BB184" s="598"/>
      <c r="BC184" s="598"/>
      <c r="BD184" s="879"/>
    </row>
    <row r="185" spans="2:56" ht="22.8">
      <c r="B185" s="921"/>
      <c r="C185" s="556" t="s">
        <v>1145</v>
      </c>
      <c r="D185" s="556"/>
      <c r="E185" s="556"/>
      <c r="F185" s="588" t="s">
        <v>1147</v>
      </c>
      <c r="G185" s="589"/>
      <c r="H185" s="589"/>
      <c r="I185" s="589"/>
      <c r="J185" s="589"/>
      <c r="K185" s="589"/>
      <c r="L185" s="589"/>
      <c r="M185" s="589"/>
      <c r="N185" s="589"/>
      <c r="O185" s="589"/>
      <c r="P185" s="589"/>
      <c r="Q185" s="589"/>
      <c r="R185" s="589"/>
      <c r="S185" s="589"/>
      <c r="T185" s="589"/>
      <c r="U185" s="589"/>
      <c r="V185" s="589"/>
      <c r="W185" s="589"/>
      <c r="X185" s="589"/>
      <c r="Y185" s="589"/>
      <c r="Z185" s="589"/>
      <c r="AA185" s="589"/>
      <c r="AB185" s="589"/>
      <c r="AC185" s="589"/>
      <c r="AD185" s="589"/>
      <c r="AE185" s="589"/>
      <c r="AF185" s="589"/>
      <c r="AG185" s="589"/>
      <c r="AH185" s="589"/>
      <c r="AI185" s="589"/>
      <c r="AJ185" s="589"/>
      <c r="AK185" s="589"/>
      <c r="AL185" s="589"/>
      <c r="AM185" s="589"/>
      <c r="AN185" s="590"/>
      <c r="AO185" s="588"/>
      <c r="AP185" s="589"/>
      <c r="AQ185" s="589"/>
      <c r="AR185" s="589"/>
      <c r="AS185" s="589"/>
      <c r="AT185" s="589"/>
      <c r="AU185" s="589"/>
      <c r="AV185" s="589"/>
      <c r="AW185" s="589"/>
      <c r="AX185" s="589"/>
      <c r="AY185" s="589"/>
      <c r="AZ185" s="589"/>
      <c r="BA185" s="589"/>
      <c r="BB185" s="589"/>
      <c r="BC185" s="589"/>
      <c r="BD185" s="591"/>
    </row>
    <row r="186" spans="2:56" ht="26.25" customHeight="1">
      <c r="B186" s="921"/>
      <c r="C186" s="773" t="s">
        <v>90</v>
      </c>
      <c r="D186" s="773"/>
      <c r="E186" s="773"/>
      <c r="F186" s="520" t="s">
        <v>602</v>
      </c>
      <c r="G186" s="521"/>
      <c r="H186" s="521"/>
      <c r="I186" s="521"/>
      <c r="J186" s="521"/>
      <c r="K186" s="521"/>
      <c r="L186" s="521"/>
      <c r="M186" s="521"/>
      <c r="N186" s="521"/>
      <c r="O186" s="521"/>
      <c r="P186" s="521"/>
      <c r="Q186" s="521"/>
      <c r="R186" s="521"/>
      <c r="S186" s="521"/>
      <c r="T186" s="521"/>
      <c r="U186" s="521"/>
      <c r="V186" s="521"/>
      <c r="W186" s="522"/>
      <c r="X186" s="758" t="s">
        <v>1392</v>
      </c>
      <c r="Y186" s="759"/>
      <c r="Z186" s="759"/>
      <c r="AA186" s="759"/>
      <c r="AB186" s="759"/>
      <c r="AC186" s="759"/>
      <c r="AD186" s="759"/>
      <c r="AE186" s="759"/>
      <c r="AF186" s="759"/>
      <c r="AG186" s="759"/>
      <c r="AH186" s="759"/>
      <c r="AI186" s="759"/>
      <c r="AJ186" s="759"/>
      <c r="AK186" s="759"/>
      <c r="AL186" s="759"/>
      <c r="AM186" s="759"/>
      <c r="AN186" s="760"/>
      <c r="AO186" s="748" t="s">
        <v>30</v>
      </c>
      <c r="AP186" s="748" t="s">
        <v>12</v>
      </c>
      <c r="AQ186" s="748" t="s">
        <v>12</v>
      </c>
      <c r="AR186" s="748" t="s">
        <v>12</v>
      </c>
      <c r="AS186" s="756">
        <v>0</v>
      </c>
      <c r="AT186" s="756"/>
      <c r="AU186" s="756"/>
      <c r="AV186" s="756"/>
      <c r="AW186" s="761">
        <v>0</v>
      </c>
      <c r="AX186" s="761"/>
      <c r="AY186" s="761"/>
      <c r="AZ186" s="761"/>
      <c r="BA186" s="771">
        <f t="shared" ref="BA186:BA188" si="13">AW186*AS186</f>
        <v>0</v>
      </c>
      <c r="BB186" s="771"/>
      <c r="BC186" s="771"/>
      <c r="BD186" s="772"/>
    </row>
    <row r="187" spans="2:56" ht="59.25" customHeight="1">
      <c r="B187" s="921"/>
      <c r="C187" s="773" t="s">
        <v>96</v>
      </c>
      <c r="D187" s="773"/>
      <c r="E187" s="773"/>
      <c r="F187" s="592" t="s">
        <v>1146</v>
      </c>
      <c r="G187" s="593"/>
      <c r="H187" s="593"/>
      <c r="I187" s="593"/>
      <c r="J187" s="593"/>
      <c r="K187" s="593"/>
      <c r="L187" s="593"/>
      <c r="M187" s="593"/>
      <c r="N187" s="593"/>
      <c r="O187" s="593"/>
      <c r="P187" s="593"/>
      <c r="Q187" s="593"/>
      <c r="R187" s="593"/>
      <c r="S187" s="593"/>
      <c r="T187" s="593"/>
      <c r="U187" s="593"/>
      <c r="V187" s="593"/>
      <c r="W187" s="594"/>
      <c r="X187" s="523" t="s">
        <v>1635</v>
      </c>
      <c r="Y187" s="524"/>
      <c r="Z187" s="524"/>
      <c r="AA187" s="524"/>
      <c r="AB187" s="524"/>
      <c r="AC187" s="524"/>
      <c r="AD187" s="524"/>
      <c r="AE187" s="524"/>
      <c r="AF187" s="524"/>
      <c r="AG187" s="524"/>
      <c r="AH187" s="524"/>
      <c r="AI187" s="524"/>
      <c r="AJ187" s="524"/>
      <c r="AK187" s="524"/>
      <c r="AL187" s="524"/>
      <c r="AM187" s="524"/>
      <c r="AN187" s="525"/>
      <c r="AO187" s="748" t="s">
        <v>21</v>
      </c>
      <c r="AP187" s="748" t="s">
        <v>12</v>
      </c>
      <c r="AQ187" s="748" t="s">
        <v>12</v>
      </c>
      <c r="AR187" s="748" t="s">
        <v>12</v>
      </c>
      <c r="AS187" s="756">
        <v>0</v>
      </c>
      <c r="AT187" s="756"/>
      <c r="AU187" s="756"/>
      <c r="AV187" s="756"/>
      <c r="AW187" s="761">
        <v>0</v>
      </c>
      <c r="AX187" s="761"/>
      <c r="AY187" s="761"/>
      <c r="AZ187" s="761"/>
      <c r="BA187" s="771">
        <f t="shared" si="13"/>
        <v>0</v>
      </c>
      <c r="BB187" s="771"/>
      <c r="BC187" s="771"/>
      <c r="BD187" s="772"/>
    </row>
    <row r="188" spans="2:56" ht="23.25" customHeight="1">
      <c r="B188" s="921"/>
      <c r="C188" s="773" t="s">
        <v>97</v>
      </c>
      <c r="D188" s="773"/>
      <c r="E188" s="773"/>
      <c r="F188" s="520" t="s">
        <v>607</v>
      </c>
      <c r="G188" s="521"/>
      <c r="H188" s="521"/>
      <c r="I188" s="521"/>
      <c r="J188" s="521"/>
      <c r="K188" s="521"/>
      <c r="L188" s="521"/>
      <c r="M188" s="521"/>
      <c r="N188" s="521"/>
      <c r="O188" s="521"/>
      <c r="P188" s="521"/>
      <c r="Q188" s="521"/>
      <c r="R188" s="521"/>
      <c r="S188" s="521"/>
      <c r="T188" s="521"/>
      <c r="U188" s="521"/>
      <c r="V188" s="521"/>
      <c r="W188" s="522"/>
      <c r="X188" s="758" t="s">
        <v>1483</v>
      </c>
      <c r="Y188" s="759"/>
      <c r="Z188" s="759"/>
      <c r="AA188" s="759"/>
      <c r="AB188" s="759"/>
      <c r="AC188" s="759"/>
      <c r="AD188" s="759"/>
      <c r="AE188" s="759"/>
      <c r="AF188" s="759"/>
      <c r="AG188" s="759"/>
      <c r="AH188" s="759"/>
      <c r="AI188" s="759"/>
      <c r="AJ188" s="759"/>
      <c r="AK188" s="759"/>
      <c r="AL188" s="759"/>
      <c r="AM188" s="759"/>
      <c r="AN188" s="760"/>
      <c r="AO188" s="748" t="s">
        <v>12</v>
      </c>
      <c r="AP188" s="748" t="s">
        <v>12</v>
      </c>
      <c r="AQ188" s="748" t="s">
        <v>12</v>
      </c>
      <c r="AR188" s="748" t="s">
        <v>12</v>
      </c>
      <c r="AS188" s="756">
        <v>0</v>
      </c>
      <c r="AT188" s="756"/>
      <c r="AU188" s="756"/>
      <c r="AV188" s="756"/>
      <c r="AW188" s="761">
        <v>0</v>
      </c>
      <c r="AX188" s="761"/>
      <c r="AY188" s="761"/>
      <c r="AZ188" s="761"/>
      <c r="BA188" s="771">
        <f t="shared" si="13"/>
        <v>0</v>
      </c>
      <c r="BB188" s="771"/>
      <c r="BC188" s="771"/>
      <c r="BD188" s="772"/>
    </row>
    <row r="189" spans="2:56" ht="24.75" customHeight="1">
      <c r="B189" s="921"/>
      <c r="C189" s="584" t="s">
        <v>1139</v>
      </c>
      <c r="D189" s="585"/>
      <c r="E189" s="585"/>
      <c r="F189" s="585"/>
      <c r="G189" s="585"/>
      <c r="H189" s="585"/>
      <c r="I189" s="585"/>
      <c r="J189" s="585"/>
      <c r="K189" s="585"/>
      <c r="L189" s="585"/>
      <c r="M189" s="585"/>
      <c r="N189" s="585"/>
      <c r="O189" s="585"/>
      <c r="P189" s="585"/>
      <c r="Q189" s="585"/>
      <c r="R189" s="585"/>
      <c r="S189" s="585"/>
      <c r="T189" s="585"/>
      <c r="U189" s="585"/>
      <c r="V189" s="585"/>
      <c r="W189" s="586"/>
      <c r="X189" s="584" t="s">
        <v>1485</v>
      </c>
      <c r="Y189" s="585"/>
      <c r="Z189" s="585"/>
      <c r="AA189" s="585"/>
      <c r="AB189" s="585"/>
      <c r="AC189" s="585"/>
      <c r="AD189" s="585"/>
      <c r="AE189" s="585"/>
      <c r="AF189" s="585"/>
      <c r="AG189" s="585"/>
      <c r="AH189" s="585"/>
      <c r="AI189" s="585"/>
      <c r="AJ189" s="585"/>
      <c r="AK189" s="585"/>
      <c r="AL189" s="585"/>
      <c r="AM189" s="585"/>
      <c r="AN189" s="586"/>
      <c r="AO189" s="774">
        <f>SUM(BA186:BD188)</f>
        <v>0</v>
      </c>
      <c r="AP189" s="774"/>
      <c r="AQ189" s="774"/>
      <c r="AR189" s="774"/>
      <c r="AS189" s="774"/>
      <c r="AT189" s="774"/>
      <c r="AU189" s="774"/>
      <c r="AV189" s="774"/>
      <c r="AW189" s="774"/>
      <c r="AX189" s="774"/>
      <c r="AY189" s="774"/>
      <c r="AZ189" s="774"/>
      <c r="BA189" s="774"/>
      <c r="BB189" s="774"/>
      <c r="BC189" s="774"/>
      <c r="BD189" s="775"/>
    </row>
    <row r="190" spans="2:56" ht="6.75" customHeight="1" thickBot="1">
      <c r="B190" s="947"/>
      <c r="C190" s="948"/>
      <c r="D190" s="948"/>
      <c r="E190" s="948"/>
      <c r="F190" s="948"/>
      <c r="G190" s="948"/>
      <c r="H190" s="948"/>
      <c r="I190" s="948"/>
      <c r="J190" s="948"/>
      <c r="K190" s="948"/>
      <c r="L190" s="948"/>
      <c r="M190" s="948"/>
      <c r="N190" s="948"/>
      <c r="O190" s="948"/>
      <c r="P190" s="948"/>
      <c r="Q190" s="948"/>
      <c r="R190" s="948"/>
      <c r="S190" s="948"/>
      <c r="T190" s="948"/>
      <c r="U190" s="948"/>
      <c r="V190" s="948"/>
      <c r="W190" s="948"/>
      <c r="X190" s="948"/>
      <c r="Y190" s="948"/>
      <c r="Z190" s="948"/>
      <c r="AA190" s="948"/>
      <c r="AB190" s="948"/>
      <c r="AC190" s="948"/>
      <c r="AD190" s="948"/>
      <c r="AE190" s="948"/>
      <c r="AF190" s="948"/>
      <c r="AG190" s="948"/>
      <c r="AH190" s="948"/>
      <c r="AI190" s="948"/>
      <c r="AJ190" s="948"/>
      <c r="AK190" s="948"/>
      <c r="AL190" s="948"/>
      <c r="AM190" s="948"/>
      <c r="AN190" s="948"/>
      <c r="AO190" s="948"/>
      <c r="AP190" s="948"/>
      <c r="AQ190" s="948"/>
      <c r="AR190" s="948"/>
      <c r="AS190" s="948"/>
      <c r="AT190" s="948"/>
      <c r="AU190" s="948"/>
      <c r="AV190" s="948"/>
      <c r="AW190" s="948"/>
      <c r="AX190" s="948"/>
      <c r="AY190" s="948"/>
      <c r="AZ190" s="948"/>
      <c r="BA190" s="948"/>
      <c r="BB190" s="948"/>
      <c r="BC190" s="948"/>
      <c r="BD190" s="949"/>
    </row>
    <row r="191" spans="2:56" ht="28.5" customHeight="1" thickBot="1">
      <c r="B191" s="548" t="s">
        <v>180</v>
      </c>
      <c r="C191" s="549"/>
      <c r="D191" s="549"/>
      <c r="E191" s="549"/>
      <c r="F191" s="549"/>
      <c r="G191" s="549"/>
      <c r="H191" s="549"/>
      <c r="I191" s="549"/>
      <c r="J191" s="549"/>
      <c r="K191" s="549"/>
      <c r="L191" s="549"/>
      <c r="M191" s="549"/>
      <c r="N191" s="549"/>
      <c r="O191" s="549"/>
      <c r="P191" s="549"/>
      <c r="Q191" s="549"/>
      <c r="R191" s="549"/>
      <c r="S191" s="550"/>
      <c r="T191" s="551"/>
      <c r="U191" s="549"/>
      <c r="V191" s="549"/>
      <c r="W191" s="549"/>
      <c r="X191" s="549"/>
      <c r="Y191" s="549"/>
      <c r="Z191" s="549"/>
      <c r="AA191" s="549"/>
      <c r="AB191" s="549"/>
      <c r="AC191" s="549"/>
      <c r="AD191" s="549"/>
      <c r="AE191" s="549"/>
      <c r="AF191" s="549"/>
      <c r="AG191" s="552"/>
      <c r="AH191" s="548" t="s">
        <v>1368</v>
      </c>
      <c r="AI191" s="549"/>
      <c r="AJ191" s="549"/>
      <c r="AK191" s="549"/>
      <c r="AL191" s="550"/>
      <c r="AM191" s="551"/>
      <c r="AN191" s="549"/>
      <c r="AO191" s="549"/>
      <c r="AP191" s="549"/>
      <c r="AQ191" s="549"/>
      <c r="AR191" s="549"/>
      <c r="AS191" s="549"/>
      <c r="AT191" s="549"/>
      <c r="AU191" s="549"/>
      <c r="AV191" s="549"/>
      <c r="AW191" s="549"/>
      <c r="AX191" s="550"/>
      <c r="AY191" s="551"/>
      <c r="AZ191" s="549"/>
      <c r="BA191" s="549"/>
      <c r="BB191" s="549"/>
      <c r="BC191" s="549"/>
      <c r="BD191" s="552"/>
    </row>
    <row r="192" spans="2:56" ht="21.75" customHeight="1">
      <c r="B192" s="272" t="s">
        <v>7</v>
      </c>
      <c r="C192" s="762" t="s">
        <v>4</v>
      </c>
      <c r="D192" s="763"/>
      <c r="E192" s="763"/>
      <c r="F192" s="763"/>
      <c r="G192" s="763"/>
      <c r="H192" s="763"/>
      <c r="I192" s="763"/>
      <c r="J192" s="763"/>
      <c r="K192" s="763"/>
      <c r="L192" s="763"/>
      <c r="M192" s="763"/>
      <c r="N192" s="763"/>
      <c r="O192" s="763"/>
      <c r="P192" s="763"/>
      <c r="Q192" s="763"/>
      <c r="R192" s="763"/>
      <c r="S192" s="763"/>
      <c r="T192" s="763"/>
      <c r="U192" s="763"/>
      <c r="V192" s="763"/>
      <c r="W192" s="763"/>
      <c r="X192" s="763"/>
      <c r="Y192" s="763"/>
      <c r="Z192" s="763"/>
      <c r="AA192" s="763"/>
      <c r="AB192" s="763"/>
      <c r="AC192" s="763"/>
      <c r="AD192" s="763"/>
      <c r="AE192" s="763"/>
      <c r="AF192" s="763"/>
      <c r="AG192" s="764"/>
      <c r="AH192" s="765" t="s">
        <v>7</v>
      </c>
      <c r="AI192" s="765"/>
      <c r="AJ192" s="765"/>
      <c r="AK192" s="765"/>
      <c r="AL192" s="765"/>
      <c r="AM192" s="557" t="s">
        <v>4</v>
      </c>
      <c r="AN192" s="557"/>
      <c r="AO192" s="557"/>
      <c r="AP192" s="557"/>
      <c r="AQ192" s="557"/>
      <c r="AR192" s="557"/>
      <c r="AS192" s="557"/>
      <c r="AT192" s="557"/>
      <c r="AU192" s="557"/>
      <c r="AV192" s="557"/>
      <c r="AW192" s="557"/>
      <c r="AX192" s="557"/>
      <c r="AY192" s="557" t="s">
        <v>3</v>
      </c>
      <c r="AZ192" s="557"/>
      <c r="BA192" s="557" t="s">
        <v>2</v>
      </c>
      <c r="BB192" s="557"/>
      <c r="BC192" s="273" t="s">
        <v>1</v>
      </c>
      <c r="BD192" s="274" t="s">
        <v>0</v>
      </c>
    </row>
    <row r="193" spans="2:56" ht="54" customHeight="1">
      <c r="B193" s="275" t="s">
        <v>181</v>
      </c>
      <c r="C193" s="443" t="s">
        <v>612</v>
      </c>
      <c r="D193" s="444"/>
      <c r="E193" s="444"/>
      <c r="F193" s="444"/>
      <c r="G193" s="444"/>
      <c r="H193" s="444"/>
      <c r="I193" s="444"/>
      <c r="J193" s="444"/>
      <c r="K193" s="444"/>
      <c r="L193" s="444"/>
      <c r="M193" s="444"/>
      <c r="N193" s="444"/>
      <c r="O193" s="444"/>
      <c r="P193" s="444"/>
      <c r="Q193" s="444"/>
      <c r="R193" s="444"/>
      <c r="S193" s="444"/>
      <c r="T193" s="424" t="s">
        <v>1486</v>
      </c>
      <c r="U193" s="424"/>
      <c r="V193" s="424"/>
      <c r="W193" s="424"/>
      <c r="X193" s="424"/>
      <c r="Y193" s="424"/>
      <c r="Z193" s="424"/>
      <c r="AA193" s="424"/>
      <c r="AB193" s="424"/>
      <c r="AC193" s="424"/>
      <c r="AD193" s="424"/>
      <c r="AE193" s="424"/>
      <c r="AF193" s="424"/>
      <c r="AG193" s="425"/>
      <c r="AH193" s="906" t="s">
        <v>207</v>
      </c>
      <c r="AI193" s="906"/>
      <c r="AJ193" s="906"/>
      <c r="AK193" s="906"/>
      <c r="AL193" s="906"/>
      <c r="AM193" s="423" t="s">
        <v>217</v>
      </c>
      <c r="AN193" s="424"/>
      <c r="AO193" s="424"/>
      <c r="AP193" s="424"/>
      <c r="AQ193" s="424"/>
      <c r="AR193" s="424"/>
      <c r="AS193" s="424"/>
      <c r="AT193" s="424"/>
      <c r="AU193" s="424"/>
      <c r="AV193" s="424"/>
      <c r="AW193" s="424"/>
      <c r="AX193" s="425"/>
      <c r="AY193" s="426" t="s">
        <v>1253</v>
      </c>
      <c r="AZ193" s="426"/>
      <c r="BA193" s="426">
        <v>1</v>
      </c>
      <c r="BB193" s="426"/>
      <c r="BC193" s="426">
        <v>1</v>
      </c>
      <c r="BD193" s="496">
        <f>BC193*BA193</f>
        <v>1</v>
      </c>
    </row>
    <row r="194" spans="2:56" ht="33.75" customHeight="1">
      <c r="B194" s="275" t="s">
        <v>182</v>
      </c>
      <c r="C194" s="443" t="s">
        <v>194</v>
      </c>
      <c r="D194" s="444"/>
      <c r="E194" s="444"/>
      <c r="F194" s="444"/>
      <c r="G194" s="444"/>
      <c r="H194" s="444"/>
      <c r="I194" s="444"/>
      <c r="J194" s="444"/>
      <c r="K194" s="444"/>
      <c r="L194" s="444"/>
      <c r="M194" s="444"/>
      <c r="N194" s="444"/>
      <c r="O194" s="444"/>
      <c r="P194" s="444"/>
      <c r="Q194" s="444"/>
      <c r="R194" s="444"/>
      <c r="S194" s="444"/>
      <c r="T194" s="424" t="s">
        <v>1487</v>
      </c>
      <c r="U194" s="424"/>
      <c r="V194" s="424"/>
      <c r="W194" s="424"/>
      <c r="X194" s="424"/>
      <c r="Y194" s="424"/>
      <c r="Z194" s="424"/>
      <c r="AA194" s="424"/>
      <c r="AB194" s="424"/>
      <c r="AC194" s="424"/>
      <c r="AD194" s="424"/>
      <c r="AE194" s="424"/>
      <c r="AF194" s="424"/>
      <c r="AG194" s="425"/>
      <c r="AH194" s="906"/>
      <c r="AI194" s="906"/>
      <c r="AJ194" s="906"/>
      <c r="AK194" s="906"/>
      <c r="AL194" s="906"/>
      <c r="AM194" s="423" t="s">
        <v>1499</v>
      </c>
      <c r="AN194" s="424"/>
      <c r="AO194" s="424"/>
      <c r="AP194" s="424"/>
      <c r="AQ194" s="424"/>
      <c r="AR194" s="424"/>
      <c r="AS194" s="424"/>
      <c r="AT194" s="424"/>
      <c r="AU194" s="424"/>
      <c r="AV194" s="424"/>
      <c r="AW194" s="424"/>
      <c r="AX194" s="425"/>
      <c r="AY194" s="426"/>
      <c r="AZ194" s="426"/>
      <c r="BA194" s="426"/>
      <c r="BB194" s="426"/>
      <c r="BC194" s="426"/>
      <c r="BD194" s="496"/>
    </row>
    <row r="195" spans="2:56" ht="36" customHeight="1">
      <c r="B195" s="275" t="s">
        <v>183</v>
      </c>
      <c r="C195" s="443" t="s">
        <v>195</v>
      </c>
      <c r="D195" s="444"/>
      <c r="E195" s="444"/>
      <c r="F195" s="444"/>
      <c r="G195" s="444"/>
      <c r="H195" s="444"/>
      <c r="I195" s="444"/>
      <c r="J195" s="444"/>
      <c r="K195" s="444"/>
      <c r="L195" s="444"/>
      <c r="M195" s="444"/>
      <c r="N195" s="444"/>
      <c r="O195" s="444"/>
      <c r="P195" s="444"/>
      <c r="Q195" s="444"/>
      <c r="R195" s="444"/>
      <c r="S195" s="444"/>
      <c r="T195" s="424" t="s">
        <v>1488</v>
      </c>
      <c r="U195" s="424"/>
      <c r="V195" s="424"/>
      <c r="W195" s="424"/>
      <c r="X195" s="424"/>
      <c r="Y195" s="424"/>
      <c r="Z195" s="424"/>
      <c r="AA195" s="424"/>
      <c r="AB195" s="424"/>
      <c r="AC195" s="424"/>
      <c r="AD195" s="424"/>
      <c r="AE195" s="424"/>
      <c r="AF195" s="424"/>
      <c r="AG195" s="425"/>
      <c r="AH195" s="906" t="s">
        <v>208</v>
      </c>
      <c r="AI195" s="906"/>
      <c r="AJ195" s="906"/>
      <c r="AK195" s="906"/>
      <c r="AL195" s="906"/>
      <c r="AM195" s="423" t="s">
        <v>216</v>
      </c>
      <c r="AN195" s="424"/>
      <c r="AO195" s="424"/>
      <c r="AP195" s="424"/>
      <c r="AQ195" s="424"/>
      <c r="AR195" s="424"/>
      <c r="AS195" s="424"/>
      <c r="AT195" s="424"/>
      <c r="AU195" s="424"/>
      <c r="AV195" s="424"/>
      <c r="AW195" s="424"/>
      <c r="AX195" s="425"/>
      <c r="AY195" s="426" t="s">
        <v>1253</v>
      </c>
      <c r="AZ195" s="426"/>
      <c r="BA195" s="426">
        <v>1</v>
      </c>
      <c r="BB195" s="426"/>
      <c r="BC195" s="426">
        <v>1</v>
      </c>
      <c r="BD195" s="496">
        <f t="shared" ref="BD195" si="14">BC195*BA195</f>
        <v>1</v>
      </c>
    </row>
    <row r="196" spans="2:56" ht="36" customHeight="1">
      <c r="B196" s="275" t="s">
        <v>184</v>
      </c>
      <c r="C196" s="443" t="s">
        <v>196</v>
      </c>
      <c r="D196" s="444"/>
      <c r="E196" s="444"/>
      <c r="F196" s="444"/>
      <c r="G196" s="444"/>
      <c r="H196" s="444"/>
      <c r="I196" s="444"/>
      <c r="J196" s="444"/>
      <c r="K196" s="444"/>
      <c r="L196" s="444"/>
      <c r="M196" s="444"/>
      <c r="N196" s="444"/>
      <c r="O196" s="444"/>
      <c r="P196" s="444"/>
      <c r="Q196" s="444"/>
      <c r="R196" s="444"/>
      <c r="S196" s="444"/>
      <c r="T196" s="424" t="s">
        <v>1489</v>
      </c>
      <c r="U196" s="424"/>
      <c r="V196" s="424"/>
      <c r="W196" s="424"/>
      <c r="X196" s="424"/>
      <c r="Y196" s="424"/>
      <c r="Z196" s="424"/>
      <c r="AA196" s="424"/>
      <c r="AB196" s="424"/>
      <c r="AC196" s="424"/>
      <c r="AD196" s="424"/>
      <c r="AE196" s="424"/>
      <c r="AF196" s="424"/>
      <c r="AG196" s="425"/>
      <c r="AH196" s="906"/>
      <c r="AI196" s="906"/>
      <c r="AJ196" s="906"/>
      <c r="AK196" s="906"/>
      <c r="AL196" s="906"/>
      <c r="AM196" s="423" t="s">
        <v>1500</v>
      </c>
      <c r="AN196" s="424"/>
      <c r="AO196" s="424"/>
      <c r="AP196" s="424"/>
      <c r="AQ196" s="424"/>
      <c r="AR196" s="424"/>
      <c r="AS196" s="424"/>
      <c r="AT196" s="424"/>
      <c r="AU196" s="424"/>
      <c r="AV196" s="424"/>
      <c r="AW196" s="424"/>
      <c r="AX196" s="425"/>
      <c r="AY196" s="426"/>
      <c r="AZ196" s="426"/>
      <c r="BA196" s="426"/>
      <c r="BB196" s="426"/>
      <c r="BC196" s="426"/>
      <c r="BD196" s="496"/>
    </row>
    <row r="197" spans="2:56" ht="30" customHeight="1">
      <c r="B197" s="275" t="s">
        <v>185</v>
      </c>
      <c r="C197" s="443" t="s">
        <v>197</v>
      </c>
      <c r="D197" s="444"/>
      <c r="E197" s="444"/>
      <c r="F197" s="444"/>
      <c r="G197" s="444"/>
      <c r="H197" s="444"/>
      <c r="I197" s="444"/>
      <c r="J197" s="444"/>
      <c r="K197" s="444"/>
      <c r="L197" s="444"/>
      <c r="M197" s="444"/>
      <c r="N197" s="444"/>
      <c r="O197" s="444"/>
      <c r="P197" s="444"/>
      <c r="Q197" s="444"/>
      <c r="R197" s="444"/>
      <c r="S197" s="444"/>
      <c r="T197" s="424" t="s">
        <v>1490</v>
      </c>
      <c r="U197" s="424"/>
      <c r="V197" s="424"/>
      <c r="W197" s="424"/>
      <c r="X197" s="424"/>
      <c r="Y197" s="424"/>
      <c r="Z197" s="424"/>
      <c r="AA197" s="424"/>
      <c r="AB197" s="424"/>
      <c r="AC197" s="424"/>
      <c r="AD197" s="424"/>
      <c r="AE197" s="424"/>
      <c r="AF197" s="424"/>
      <c r="AG197" s="425"/>
      <c r="AH197" s="906" t="s">
        <v>209</v>
      </c>
      <c r="AI197" s="906"/>
      <c r="AJ197" s="906"/>
      <c r="AK197" s="906"/>
      <c r="AL197" s="906"/>
      <c r="AM197" s="423" t="s">
        <v>218</v>
      </c>
      <c r="AN197" s="424"/>
      <c r="AO197" s="424"/>
      <c r="AP197" s="424"/>
      <c r="AQ197" s="424"/>
      <c r="AR197" s="424"/>
      <c r="AS197" s="424"/>
      <c r="AT197" s="424"/>
      <c r="AU197" s="424"/>
      <c r="AV197" s="424"/>
      <c r="AW197" s="424"/>
      <c r="AX197" s="425"/>
      <c r="AY197" s="426" t="s">
        <v>1253</v>
      </c>
      <c r="AZ197" s="426"/>
      <c r="BA197" s="426">
        <v>1</v>
      </c>
      <c r="BB197" s="426"/>
      <c r="BC197" s="426">
        <v>1</v>
      </c>
      <c r="BD197" s="496">
        <f t="shared" ref="BD197" si="15">BC197*BA197</f>
        <v>1</v>
      </c>
    </row>
    <row r="198" spans="2:56" ht="26.25" customHeight="1">
      <c r="B198" s="275" t="s">
        <v>186</v>
      </c>
      <c r="C198" s="443" t="s">
        <v>610</v>
      </c>
      <c r="D198" s="444"/>
      <c r="E198" s="444"/>
      <c r="F198" s="444"/>
      <c r="G198" s="444"/>
      <c r="H198" s="444"/>
      <c r="I198" s="444"/>
      <c r="J198" s="444"/>
      <c r="K198" s="444"/>
      <c r="L198" s="444"/>
      <c r="M198" s="444"/>
      <c r="N198" s="444"/>
      <c r="O198" s="444"/>
      <c r="P198" s="444"/>
      <c r="Q198" s="444"/>
      <c r="R198" s="444"/>
      <c r="S198" s="444"/>
      <c r="T198" s="424" t="s">
        <v>1491</v>
      </c>
      <c r="U198" s="424"/>
      <c r="V198" s="424"/>
      <c r="W198" s="424"/>
      <c r="X198" s="424"/>
      <c r="Y198" s="424"/>
      <c r="Z198" s="424"/>
      <c r="AA198" s="424"/>
      <c r="AB198" s="424"/>
      <c r="AC198" s="424"/>
      <c r="AD198" s="424"/>
      <c r="AE198" s="424"/>
      <c r="AF198" s="424"/>
      <c r="AG198" s="425"/>
      <c r="AH198" s="906"/>
      <c r="AI198" s="906"/>
      <c r="AJ198" s="906"/>
      <c r="AK198" s="906"/>
      <c r="AL198" s="906"/>
      <c r="AM198" s="423" t="s">
        <v>1501</v>
      </c>
      <c r="AN198" s="424"/>
      <c r="AO198" s="424"/>
      <c r="AP198" s="424"/>
      <c r="AQ198" s="424"/>
      <c r="AR198" s="424"/>
      <c r="AS198" s="424"/>
      <c r="AT198" s="424"/>
      <c r="AU198" s="424"/>
      <c r="AV198" s="424"/>
      <c r="AW198" s="424"/>
      <c r="AX198" s="425"/>
      <c r="AY198" s="426"/>
      <c r="AZ198" s="426"/>
      <c r="BA198" s="426"/>
      <c r="BB198" s="426"/>
      <c r="BC198" s="426"/>
      <c r="BD198" s="496"/>
    </row>
    <row r="199" spans="2:56" ht="40.5" customHeight="1">
      <c r="B199" s="275" t="s">
        <v>187</v>
      </c>
      <c r="C199" s="443" t="s">
        <v>609</v>
      </c>
      <c r="D199" s="444"/>
      <c r="E199" s="444"/>
      <c r="F199" s="444"/>
      <c r="G199" s="444"/>
      <c r="H199" s="444"/>
      <c r="I199" s="444"/>
      <c r="J199" s="444"/>
      <c r="K199" s="444"/>
      <c r="L199" s="444"/>
      <c r="M199" s="444"/>
      <c r="N199" s="444"/>
      <c r="O199" s="444"/>
      <c r="P199" s="444"/>
      <c r="Q199" s="444"/>
      <c r="R199" s="444"/>
      <c r="S199" s="444"/>
      <c r="T199" s="424" t="s">
        <v>1492</v>
      </c>
      <c r="U199" s="424"/>
      <c r="V199" s="424"/>
      <c r="W199" s="424"/>
      <c r="X199" s="424"/>
      <c r="Y199" s="424"/>
      <c r="Z199" s="424"/>
      <c r="AA199" s="424"/>
      <c r="AB199" s="424"/>
      <c r="AC199" s="424"/>
      <c r="AD199" s="424"/>
      <c r="AE199" s="424"/>
      <c r="AF199" s="424"/>
      <c r="AG199" s="425"/>
      <c r="AH199" s="906" t="s">
        <v>210</v>
      </c>
      <c r="AI199" s="906"/>
      <c r="AJ199" s="906"/>
      <c r="AK199" s="906"/>
      <c r="AL199" s="906"/>
      <c r="AM199" s="423" t="s">
        <v>219</v>
      </c>
      <c r="AN199" s="424"/>
      <c r="AO199" s="424"/>
      <c r="AP199" s="424"/>
      <c r="AQ199" s="424"/>
      <c r="AR199" s="424"/>
      <c r="AS199" s="424"/>
      <c r="AT199" s="424"/>
      <c r="AU199" s="424"/>
      <c r="AV199" s="424"/>
      <c r="AW199" s="424"/>
      <c r="AX199" s="425"/>
      <c r="AY199" s="426" t="s">
        <v>1253</v>
      </c>
      <c r="AZ199" s="426"/>
      <c r="BA199" s="426">
        <v>1</v>
      </c>
      <c r="BB199" s="426"/>
      <c r="BC199" s="426">
        <v>1</v>
      </c>
      <c r="BD199" s="496">
        <f t="shared" ref="BD199" si="16">BC199*BA199</f>
        <v>1</v>
      </c>
    </row>
    <row r="200" spans="2:56" ht="41.25" customHeight="1">
      <c r="B200" s="275" t="s">
        <v>188</v>
      </c>
      <c r="C200" s="864" t="s">
        <v>198</v>
      </c>
      <c r="D200" s="865"/>
      <c r="E200" s="865"/>
      <c r="F200" s="865"/>
      <c r="G200" s="865"/>
      <c r="H200" s="865"/>
      <c r="I200" s="865"/>
      <c r="J200" s="865"/>
      <c r="K200" s="865"/>
      <c r="L200" s="865"/>
      <c r="M200" s="865"/>
      <c r="N200" s="865"/>
      <c r="O200" s="865"/>
      <c r="P200" s="865"/>
      <c r="Q200" s="865"/>
      <c r="R200" s="865"/>
      <c r="S200" s="865"/>
      <c r="T200" s="441" t="s">
        <v>1493</v>
      </c>
      <c r="U200" s="441"/>
      <c r="V200" s="441"/>
      <c r="W200" s="441"/>
      <c r="X200" s="441"/>
      <c r="Y200" s="441"/>
      <c r="Z200" s="441"/>
      <c r="AA200" s="441"/>
      <c r="AB200" s="441"/>
      <c r="AC200" s="441"/>
      <c r="AD200" s="441"/>
      <c r="AE200" s="441"/>
      <c r="AF200" s="441"/>
      <c r="AG200" s="442"/>
      <c r="AH200" s="906"/>
      <c r="AI200" s="906"/>
      <c r="AJ200" s="906"/>
      <c r="AK200" s="906"/>
      <c r="AL200" s="906"/>
      <c r="AM200" s="423" t="s">
        <v>1502</v>
      </c>
      <c r="AN200" s="424"/>
      <c r="AO200" s="424"/>
      <c r="AP200" s="424"/>
      <c r="AQ200" s="424"/>
      <c r="AR200" s="424"/>
      <c r="AS200" s="424"/>
      <c r="AT200" s="424"/>
      <c r="AU200" s="424"/>
      <c r="AV200" s="424"/>
      <c r="AW200" s="424"/>
      <c r="AX200" s="425"/>
      <c r="AY200" s="426"/>
      <c r="AZ200" s="426"/>
      <c r="BA200" s="426"/>
      <c r="BB200" s="426"/>
      <c r="BC200" s="426"/>
      <c r="BD200" s="496"/>
    </row>
    <row r="201" spans="2:56" ht="49.95" customHeight="1">
      <c r="B201" s="275" t="s">
        <v>189</v>
      </c>
      <c r="C201" s="443" t="s">
        <v>199</v>
      </c>
      <c r="D201" s="444"/>
      <c r="E201" s="444"/>
      <c r="F201" s="444"/>
      <c r="G201" s="444"/>
      <c r="H201" s="444"/>
      <c r="I201" s="444"/>
      <c r="J201" s="444"/>
      <c r="K201" s="444"/>
      <c r="L201" s="444"/>
      <c r="M201" s="444"/>
      <c r="N201" s="444"/>
      <c r="O201" s="444"/>
      <c r="P201" s="444"/>
      <c r="Q201" s="444"/>
      <c r="R201" s="444"/>
      <c r="S201" s="444"/>
      <c r="T201" s="424" t="s">
        <v>1372</v>
      </c>
      <c r="U201" s="424"/>
      <c r="V201" s="424"/>
      <c r="W201" s="424"/>
      <c r="X201" s="424"/>
      <c r="Y201" s="424"/>
      <c r="Z201" s="424"/>
      <c r="AA201" s="424"/>
      <c r="AB201" s="424"/>
      <c r="AC201" s="424"/>
      <c r="AD201" s="424"/>
      <c r="AE201" s="424"/>
      <c r="AF201" s="424"/>
      <c r="AG201" s="425"/>
      <c r="AH201" s="906" t="s">
        <v>211</v>
      </c>
      <c r="AI201" s="906"/>
      <c r="AJ201" s="906"/>
      <c r="AK201" s="906"/>
      <c r="AL201" s="906"/>
      <c r="AM201" s="423" t="s">
        <v>204</v>
      </c>
      <c r="AN201" s="424"/>
      <c r="AO201" s="424"/>
      <c r="AP201" s="424"/>
      <c r="AQ201" s="424"/>
      <c r="AR201" s="424"/>
      <c r="AS201" s="424"/>
      <c r="AT201" s="424"/>
      <c r="AU201" s="424"/>
      <c r="AV201" s="424"/>
      <c r="AW201" s="424"/>
      <c r="AX201" s="425"/>
      <c r="AY201" s="426" t="s">
        <v>1254</v>
      </c>
      <c r="AZ201" s="426"/>
      <c r="BA201" s="426">
        <v>1</v>
      </c>
      <c r="BB201" s="426"/>
      <c r="BC201" s="426">
        <v>1</v>
      </c>
      <c r="BD201" s="496">
        <f t="shared" ref="BD201" si="17">BC201*BA201</f>
        <v>1</v>
      </c>
    </row>
    <row r="202" spans="2:56" ht="54" customHeight="1">
      <c r="B202" s="275" t="s">
        <v>190</v>
      </c>
      <c r="C202" s="443" t="s">
        <v>606</v>
      </c>
      <c r="D202" s="444"/>
      <c r="E202" s="444"/>
      <c r="F202" s="444"/>
      <c r="G202" s="444"/>
      <c r="H202" s="444"/>
      <c r="I202" s="444"/>
      <c r="J202" s="444"/>
      <c r="K202" s="444"/>
      <c r="L202" s="444"/>
      <c r="M202" s="444"/>
      <c r="N202" s="444"/>
      <c r="O202" s="444"/>
      <c r="P202" s="444"/>
      <c r="Q202" s="444"/>
      <c r="R202" s="444"/>
      <c r="S202" s="444"/>
      <c r="T202" s="424" t="s">
        <v>1494</v>
      </c>
      <c r="U202" s="424"/>
      <c r="V202" s="424"/>
      <c r="W202" s="424"/>
      <c r="X202" s="424"/>
      <c r="Y202" s="424"/>
      <c r="Z202" s="424"/>
      <c r="AA202" s="424"/>
      <c r="AB202" s="424"/>
      <c r="AC202" s="424"/>
      <c r="AD202" s="424"/>
      <c r="AE202" s="424"/>
      <c r="AF202" s="424"/>
      <c r="AG202" s="425"/>
      <c r="AH202" s="906"/>
      <c r="AI202" s="906"/>
      <c r="AJ202" s="906"/>
      <c r="AK202" s="906"/>
      <c r="AL202" s="906"/>
      <c r="AM202" s="423" t="s">
        <v>1503</v>
      </c>
      <c r="AN202" s="424"/>
      <c r="AO202" s="424"/>
      <c r="AP202" s="424"/>
      <c r="AQ202" s="424"/>
      <c r="AR202" s="424"/>
      <c r="AS202" s="424"/>
      <c r="AT202" s="424"/>
      <c r="AU202" s="424"/>
      <c r="AV202" s="424"/>
      <c r="AW202" s="424"/>
      <c r="AX202" s="425"/>
      <c r="AY202" s="426"/>
      <c r="AZ202" s="426"/>
      <c r="BA202" s="426"/>
      <c r="BB202" s="426"/>
      <c r="BC202" s="426"/>
      <c r="BD202" s="496"/>
    </row>
    <row r="203" spans="2:56" ht="56.25" customHeight="1">
      <c r="B203" s="275" t="s">
        <v>191</v>
      </c>
      <c r="C203" s="443" t="s">
        <v>200</v>
      </c>
      <c r="D203" s="444"/>
      <c r="E203" s="444"/>
      <c r="F203" s="444"/>
      <c r="G203" s="444"/>
      <c r="H203" s="444"/>
      <c r="I203" s="444"/>
      <c r="J203" s="444"/>
      <c r="K203" s="444"/>
      <c r="L203" s="444"/>
      <c r="M203" s="444"/>
      <c r="N203" s="444"/>
      <c r="O203" s="444"/>
      <c r="P203" s="444"/>
      <c r="Q203" s="444"/>
      <c r="R203" s="444"/>
      <c r="S203" s="444"/>
      <c r="T203" s="424" t="s">
        <v>1495</v>
      </c>
      <c r="U203" s="424"/>
      <c r="V203" s="424"/>
      <c r="W203" s="424"/>
      <c r="X203" s="424"/>
      <c r="Y203" s="424"/>
      <c r="Z203" s="424"/>
      <c r="AA203" s="424"/>
      <c r="AB203" s="424"/>
      <c r="AC203" s="424"/>
      <c r="AD203" s="424"/>
      <c r="AE203" s="424"/>
      <c r="AF203" s="424"/>
      <c r="AG203" s="425"/>
      <c r="AH203" s="906" t="s">
        <v>212</v>
      </c>
      <c r="AI203" s="906"/>
      <c r="AJ203" s="906"/>
      <c r="AK203" s="906"/>
      <c r="AL203" s="906"/>
      <c r="AM203" s="423" t="s">
        <v>205</v>
      </c>
      <c r="AN203" s="424"/>
      <c r="AO203" s="424"/>
      <c r="AP203" s="424"/>
      <c r="AQ203" s="424"/>
      <c r="AR203" s="424"/>
      <c r="AS203" s="424"/>
      <c r="AT203" s="424"/>
      <c r="AU203" s="424"/>
      <c r="AV203" s="424"/>
      <c r="AW203" s="424"/>
      <c r="AX203" s="425"/>
      <c r="AY203" s="426" t="s">
        <v>1253</v>
      </c>
      <c r="AZ203" s="426"/>
      <c r="BA203" s="426">
        <v>1</v>
      </c>
      <c r="BB203" s="426"/>
      <c r="BC203" s="426">
        <v>1</v>
      </c>
      <c r="BD203" s="496">
        <f t="shared" ref="BD203" si="18">BC203*BA203</f>
        <v>1</v>
      </c>
    </row>
    <row r="204" spans="2:56" ht="38.4" customHeight="1">
      <c r="B204" s="275" t="s">
        <v>192</v>
      </c>
      <c r="C204" s="443" t="s">
        <v>201</v>
      </c>
      <c r="D204" s="444"/>
      <c r="E204" s="444"/>
      <c r="F204" s="444"/>
      <c r="G204" s="444"/>
      <c r="H204" s="444"/>
      <c r="I204" s="444"/>
      <c r="J204" s="444"/>
      <c r="K204" s="444"/>
      <c r="L204" s="444"/>
      <c r="M204" s="444"/>
      <c r="N204" s="444"/>
      <c r="O204" s="444"/>
      <c r="P204" s="444"/>
      <c r="Q204" s="444"/>
      <c r="R204" s="444"/>
      <c r="S204" s="444"/>
      <c r="T204" s="424" t="s">
        <v>1496</v>
      </c>
      <c r="U204" s="424"/>
      <c r="V204" s="424"/>
      <c r="W204" s="424"/>
      <c r="X204" s="424"/>
      <c r="Y204" s="424"/>
      <c r="Z204" s="424"/>
      <c r="AA204" s="424"/>
      <c r="AB204" s="424"/>
      <c r="AC204" s="424"/>
      <c r="AD204" s="424"/>
      <c r="AE204" s="424"/>
      <c r="AF204" s="424"/>
      <c r="AG204" s="425"/>
      <c r="AH204" s="906"/>
      <c r="AI204" s="906"/>
      <c r="AJ204" s="906"/>
      <c r="AK204" s="906"/>
      <c r="AL204" s="906"/>
      <c r="AM204" s="423" t="s">
        <v>1504</v>
      </c>
      <c r="AN204" s="424"/>
      <c r="AO204" s="424"/>
      <c r="AP204" s="424"/>
      <c r="AQ204" s="424"/>
      <c r="AR204" s="424"/>
      <c r="AS204" s="424"/>
      <c r="AT204" s="424"/>
      <c r="AU204" s="424"/>
      <c r="AV204" s="424"/>
      <c r="AW204" s="424"/>
      <c r="AX204" s="425"/>
      <c r="AY204" s="426"/>
      <c r="AZ204" s="426"/>
      <c r="BA204" s="426"/>
      <c r="BB204" s="426"/>
      <c r="BC204" s="426"/>
      <c r="BD204" s="496"/>
    </row>
    <row r="205" spans="2:56" ht="48" customHeight="1">
      <c r="B205" s="275" t="s">
        <v>193</v>
      </c>
      <c r="C205" s="443" t="s">
        <v>202</v>
      </c>
      <c r="D205" s="444"/>
      <c r="E205" s="444"/>
      <c r="F205" s="444"/>
      <c r="G205" s="444"/>
      <c r="H205" s="444"/>
      <c r="I205" s="444"/>
      <c r="J205" s="444"/>
      <c r="K205" s="444"/>
      <c r="L205" s="444"/>
      <c r="M205" s="444"/>
      <c r="N205" s="444"/>
      <c r="O205" s="444"/>
      <c r="P205" s="444"/>
      <c r="Q205" s="444"/>
      <c r="R205" s="444"/>
      <c r="S205" s="444"/>
      <c r="T205" s="424" t="s">
        <v>1497</v>
      </c>
      <c r="U205" s="424"/>
      <c r="V205" s="424"/>
      <c r="W205" s="424"/>
      <c r="X205" s="424"/>
      <c r="Y205" s="424"/>
      <c r="Z205" s="424"/>
      <c r="AA205" s="424"/>
      <c r="AB205" s="424"/>
      <c r="AC205" s="424"/>
      <c r="AD205" s="424"/>
      <c r="AE205" s="424"/>
      <c r="AF205" s="424"/>
      <c r="AG205" s="425"/>
      <c r="AH205" s="906" t="s">
        <v>213</v>
      </c>
      <c r="AI205" s="906"/>
      <c r="AJ205" s="906"/>
      <c r="AK205" s="906"/>
      <c r="AL205" s="906"/>
      <c r="AM205" s="423" t="s">
        <v>206</v>
      </c>
      <c r="AN205" s="424"/>
      <c r="AO205" s="424"/>
      <c r="AP205" s="424"/>
      <c r="AQ205" s="424"/>
      <c r="AR205" s="424"/>
      <c r="AS205" s="424"/>
      <c r="AT205" s="424"/>
      <c r="AU205" s="424"/>
      <c r="AV205" s="424"/>
      <c r="AW205" s="424"/>
      <c r="AX205" s="425"/>
      <c r="AY205" s="426" t="s">
        <v>30</v>
      </c>
      <c r="AZ205" s="426"/>
      <c r="BA205" s="426">
        <v>1</v>
      </c>
      <c r="BB205" s="426"/>
      <c r="BC205" s="426">
        <v>1</v>
      </c>
      <c r="BD205" s="496">
        <f t="shared" ref="BD205" si="19">BC205*BA205</f>
        <v>1</v>
      </c>
    </row>
    <row r="206" spans="2:56" ht="51" customHeight="1">
      <c r="B206" s="275" t="s">
        <v>477</v>
      </c>
      <c r="C206" s="558" t="s">
        <v>203</v>
      </c>
      <c r="D206" s="559"/>
      <c r="E206" s="559"/>
      <c r="F206" s="559"/>
      <c r="G206" s="559"/>
      <c r="H206" s="559"/>
      <c r="I206" s="559"/>
      <c r="J206" s="559"/>
      <c r="K206" s="559"/>
      <c r="L206" s="559"/>
      <c r="M206" s="559"/>
      <c r="N206" s="559"/>
      <c r="O206" s="559"/>
      <c r="P206" s="559"/>
      <c r="Q206" s="559"/>
      <c r="R206" s="559"/>
      <c r="S206" s="559"/>
      <c r="T206" s="424" t="s">
        <v>1535</v>
      </c>
      <c r="U206" s="424"/>
      <c r="V206" s="424"/>
      <c r="W206" s="424"/>
      <c r="X206" s="424"/>
      <c r="Y206" s="424"/>
      <c r="Z206" s="424"/>
      <c r="AA206" s="424"/>
      <c r="AB206" s="424"/>
      <c r="AC206" s="424"/>
      <c r="AD206" s="424"/>
      <c r="AE206" s="424"/>
      <c r="AF206" s="424"/>
      <c r="AG206" s="425"/>
      <c r="AH206" s="906"/>
      <c r="AI206" s="906"/>
      <c r="AJ206" s="906"/>
      <c r="AK206" s="906"/>
      <c r="AL206" s="906"/>
      <c r="AM206" s="423" t="s">
        <v>1505</v>
      </c>
      <c r="AN206" s="424"/>
      <c r="AO206" s="424"/>
      <c r="AP206" s="424"/>
      <c r="AQ206" s="424"/>
      <c r="AR206" s="424"/>
      <c r="AS206" s="424"/>
      <c r="AT206" s="424"/>
      <c r="AU206" s="424"/>
      <c r="AV206" s="424"/>
      <c r="AW206" s="424"/>
      <c r="AX206" s="425"/>
      <c r="AY206" s="426"/>
      <c r="AZ206" s="426"/>
      <c r="BA206" s="426"/>
      <c r="BB206" s="426"/>
      <c r="BC206" s="426"/>
      <c r="BD206" s="496"/>
    </row>
    <row r="207" spans="2:56" ht="26.25" customHeight="1">
      <c r="B207" s="275" t="s">
        <v>193</v>
      </c>
      <c r="C207" s="443" t="s">
        <v>605</v>
      </c>
      <c r="D207" s="444"/>
      <c r="E207" s="444"/>
      <c r="F207" s="444"/>
      <c r="G207" s="444"/>
      <c r="H207" s="444"/>
      <c r="I207" s="444"/>
      <c r="J207" s="444"/>
      <c r="K207" s="444"/>
      <c r="L207" s="444"/>
      <c r="M207" s="444"/>
      <c r="N207" s="444"/>
      <c r="O207" s="444"/>
      <c r="P207" s="444"/>
      <c r="Q207" s="444"/>
      <c r="R207" s="444"/>
      <c r="S207" s="444"/>
      <c r="T207" s="424" t="s">
        <v>1498</v>
      </c>
      <c r="U207" s="424"/>
      <c r="V207" s="424"/>
      <c r="W207" s="424"/>
      <c r="X207" s="424"/>
      <c r="Y207" s="424"/>
      <c r="Z207" s="424"/>
      <c r="AA207" s="424"/>
      <c r="AB207" s="424"/>
      <c r="AC207" s="424"/>
      <c r="AD207" s="424"/>
      <c r="AE207" s="424"/>
      <c r="AF207" s="424"/>
      <c r="AG207" s="425"/>
      <c r="AH207" s="906"/>
      <c r="AI207" s="906"/>
      <c r="AJ207" s="906"/>
      <c r="AK207" s="906"/>
      <c r="AL207" s="906"/>
      <c r="AM207" s="423"/>
      <c r="AN207" s="424"/>
      <c r="AO207" s="424"/>
      <c r="AP207" s="424"/>
      <c r="AQ207" s="424"/>
      <c r="AR207" s="424"/>
      <c r="AS207" s="424"/>
      <c r="AT207" s="424"/>
      <c r="AU207" s="424"/>
      <c r="AV207" s="424"/>
      <c r="AW207" s="424"/>
      <c r="AX207" s="425"/>
      <c r="AY207" s="426"/>
      <c r="AZ207" s="426"/>
      <c r="BA207" s="426"/>
      <c r="BB207" s="426"/>
      <c r="BC207" s="426"/>
      <c r="BD207" s="496"/>
    </row>
    <row r="208" spans="2:56" ht="26.25" customHeight="1">
      <c r="B208" s="936"/>
      <c r="C208" s="938"/>
      <c r="D208" s="938"/>
      <c r="E208" s="938"/>
      <c r="F208" s="938"/>
      <c r="G208" s="938"/>
      <c r="H208" s="938"/>
      <c r="I208" s="938"/>
      <c r="J208" s="938"/>
      <c r="K208" s="938"/>
      <c r="L208" s="938"/>
      <c r="M208" s="938"/>
      <c r="N208" s="938"/>
      <c r="O208" s="938"/>
      <c r="P208" s="938"/>
      <c r="Q208" s="938"/>
      <c r="R208" s="938"/>
      <c r="S208" s="938"/>
      <c r="T208" s="938"/>
      <c r="U208" s="938"/>
      <c r="V208" s="940"/>
      <c r="W208" s="940"/>
      <c r="X208" s="940"/>
      <c r="Y208" s="940"/>
      <c r="Z208" s="940"/>
      <c r="AA208" s="940"/>
      <c r="AB208" s="940"/>
      <c r="AC208" s="940"/>
      <c r="AD208" s="940"/>
      <c r="AE208" s="940"/>
      <c r="AF208" s="940"/>
      <c r="AG208" s="940"/>
      <c r="AH208" s="903"/>
      <c r="AI208" s="903"/>
      <c r="AJ208" s="903"/>
      <c r="AK208" s="903"/>
      <c r="AL208" s="903"/>
      <c r="AM208" s="866" t="s">
        <v>1252</v>
      </c>
      <c r="AN208" s="867"/>
      <c r="AO208" s="867"/>
      <c r="AP208" s="867"/>
      <c r="AQ208" s="867"/>
      <c r="AR208" s="868"/>
      <c r="AS208" s="872" t="s">
        <v>1506</v>
      </c>
      <c r="AT208" s="873"/>
      <c r="AU208" s="873"/>
      <c r="AV208" s="873"/>
      <c r="AW208" s="873"/>
      <c r="AX208" s="874"/>
      <c r="AY208" s="932"/>
      <c r="AZ208" s="933"/>
      <c r="BA208" s="932"/>
      <c r="BB208" s="933"/>
      <c r="BC208" s="930"/>
      <c r="BD208" s="901">
        <f>BD205+BD203+BD201+BD199+BD197+BD195+BD193</f>
        <v>7</v>
      </c>
    </row>
    <row r="209" spans="2:56" ht="25.5" customHeight="1" thickBot="1">
      <c r="B209" s="937"/>
      <c r="C209" s="939"/>
      <c r="D209" s="939"/>
      <c r="E209" s="939"/>
      <c r="F209" s="939"/>
      <c r="G209" s="939"/>
      <c r="H209" s="939"/>
      <c r="I209" s="939"/>
      <c r="J209" s="939"/>
      <c r="K209" s="939"/>
      <c r="L209" s="939"/>
      <c r="M209" s="939"/>
      <c r="N209" s="939"/>
      <c r="O209" s="939"/>
      <c r="P209" s="939"/>
      <c r="Q209" s="939"/>
      <c r="R209" s="939"/>
      <c r="S209" s="939"/>
      <c r="T209" s="939"/>
      <c r="U209" s="939"/>
      <c r="V209" s="941"/>
      <c r="W209" s="941"/>
      <c r="X209" s="941"/>
      <c r="Y209" s="941"/>
      <c r="Z209" s="941"/>
      <c r="AA209" s="941"/>
      <c r="AB209" s="941"/>
      <c r="AC209" s="941"/>
      <c r="AD209" s="941"/>
      <c r="AE209" s="941"/>
      <c r="AF209" s="941"/>
      <c r="AG209" s="941"/>
      <c r="AH209" s="904"/>
      <c r="AI209" s="904"/>
      <c r="AJ209" s="904"/>
      <c r="AK209" s="904"/>
      <c r="AL209" s="904"/>
      <c r="AM209" s="869"/>
      <c r="AN209" s="870"/>
      <c r="AO209" s="870"/>
      <c r="AP209" s="870"/>
      <c r="AQ209" s="870"/>
      <c r="AR209" s="871"/>
      <c r="AS209" s="875"/>
      <c r="AT209" s="876"/>
      <c r="AU209" s="876"/>
      <c r="AV209" s="876"/>
      <c r="AW209" s="876"/>
      <c r="AX209" s="877"/>
      <c r="AY209" s="934"/>
      <c r="AZ209" s="935"/>
      <c r="BA209" s="934"/>
      <c r="BB209" s="935"/>
      <c r="BC209" s="931"/>
      <c r="BD209" s="902"/>
    </row>
    <row r="210" spans="2:56" ht="45" customHeight="1">
      <c r="B210" s="925" t="s">
        <v>94</v>
      </c>
      <c r="C210" s="926"/>
      <c r="D210" s="926"/>
      <c r="E210" s="926"/>
      <c r="F210" s="926"/>
      <c r="G210" s="926"/>
      <c r="H210" s="926"/>
      <c r="I210" s="926"/>
      <c r="J210" s="926"/>
      <c r="K210" s="926"/>
      <c r="L210" s="926"/>
      <c r="M210" s="926"/>
      <c r="N210" s="926"/>
      <c r="O210" s="926"/>
      <c r="P210" s="926"/>
      <c r="Q210" s="926"/>
      <c r="R210" s="926"/>
      <c r="S210" s="926"/>
      <c r="T210" s="926"/>
      <c r="U210" s="926"/>
      <c r="V210" s="926"/>
      <c r="W210" s="926"/>
      <c r="X210" s="926"/>
      <c r="Y210" s="926"/>
      <c r="Z210" s="926"/>
      <c r="AA210" s="926"/>
      <c r="AB210" s="926"/>
      <c r="AC210" s="926"/>
      <c r="AD210" s="926"/>
      <c r="AE210" s="926"/>
      <c r="AF210" s="926"/>
      <c r="AG210" s="926"/>
      <c r="AH210" s="926"/>
      <c r="AI210" s="927"/>
      <c r="AJ210" s="315"/>
      <c r="AK210" s="315"/>
      <c r="AL210" s="928"/>
      <c r="AM210" s="926"/>
      <c r="AN210" s="926"/>
      <c r="AO210" s="926"/>
      <c r="AP210" s="926"/>
      <c r="AQ210" s="926"/>
      <c r="AR210" s="926"/>
      <c r="AS210" s="926"/>
      <c r="AT210" s="926"/>
      <c r="AU210" s="926"/>
      <c r="AV210" s="926"/>
      <c r="AW210" s="926"/>
      <c r="AX210" s="926"/>
      <c r="AY210" s="926"/>
      <c r="AZ210" s="926"/>
      <c r="BA210" s="926"/>
      <c r="BB210" s="926"/>
      <c r="BC210" s="926"/>
      <c r="BD210" s="929"/>
    </row>
    <row r="211" spans="2:56" ht="29.25" customHeight="1">
      <c r="B211" s="448" t="str">
        <f>B40</f>
        <v>أولا : اعـــــمـــــــــال الـــــهــــيكــــــل</v>
      </c>
      <c r="C211" s="455" t="str">
        <f>$C$45</f>
        <v xml:space="preserve">   المياه الجوفية و إحلال التربة  وتجهز الموقع</v>
      </c>
      <c r="D211" s="456"/>
      <c r="E211" s="456"/>
      <c r="F211" s="456"/>
      <c r="G211" s="456"/>
      <c r="H211" s="456"/>
      <c r="I211" s="456"/>
      <c r="J211" s="456"/>
      <c r="K211" s="456"/>
      <c r="L211" s="456"/>
      <c r="M211" s="456"/>
      <c r="N211" s="456"/>
      <c r="O211" s="456"/>
      <c r="P211" s="456"/>
      <c r="Q211" s="456"/>
      <c r="R211" s="456"/>
      <c r="S211" s="456"/>
      <c r="T211" s="456"/>
      <c r="U211" s="456"/>
      <c r="V211" s="457"/>
      <c r="W211" s="458" t="s">
        <v>1534</v>
      </c>
      <c r="X211" s="459"/>
      <c r="Y211" s="459"/>
      <c r="Z211" s="459"/>
      <c r="AA211" s="459"/>
      <c r="AB211" s="459"/>
      <c r="AC211" s="459"/>
      <c r="AD211" s="459"/>
      <c r="AE211" s="459"/>
      <c r="AF211" s="459"/>
      <c r="AG211" s="459"/>
      <c r="AH211" s="459"/>
      <c r="AI211" s="459"/>
      <c r="AJ211" s="459"/>
      <c r="AK211" s="459"/>
      <c r="AL211" s="459"/>
      <c r="AM211" s="459"/>
      <c r="AN211" s="460"/>
      <c r="AO211" s="467">
        <f>AO45</f>
        <v>1</v>
      </c>
      <c r="AP211" s="467"/>
      <c r="AQ211" s="467"/>
      <c r="AR211" s="467"/>
      <c r="AS211" s="467"/>
      <c r="AT211" s="467"/>
      <c r="AU211" s="467"/>
      <c r="AV211" s="467"/>
      <c r="AW211" s="467"/>
      <c r="AX211" s="467"/>
      <c r="AY211" s="907">
        <f>AO211+AO212+AO213+AO214+AO215+AO216+AO217</f>
        <v>49</v>
      </c>
      <c r="AZ211" s="907"/>
      <c r="BA211" s="907"/>
      <c r="BB211" s="907"/>
      <c r="BC211" s="907"/>
      <c r="BD211" s="908"/>
    </row>
    <row r="212" spans="2:56" ht="26.25" customHeight="1">
      <c r="B212" s="448"/>
      <c r="C212" s="461" t="str">
        <f>$C$63</f>
        <v xml:space="preserve">  أعمال تحت منسوب الأرض</v>
      </c>
      <c r="D212" s="462"/>
      <c r="E212" s="462"/>
      <c r="F212" s="462"/>
      <c r="G212" s="462"/>
      <c r="H212" s="462"/>
      <c r="I212" s="462"/>
      <c r="J212" s="462"/>
      <c r="K212" s="462"/>
      <c r="L212" s="462"/>
      <c r="M212" s="462"/>
      <c r="N212" s="462"/>
      <c r="O212" s="462"/>
      <c r="P212" s="462"/>
      <c r="Q212" s="462"/>
      <c r="R212" s="462"/>
      <c r="S212" s="462"/>
      <c r="T212" s="462"/>
      <c r="U212" s="462"/>
      <c r="V212" s="463"/>
      <c r="W212" s="464" t="s">
        <v>1507</v>
      </c>
      <c r="X212" s="465"/>
      <c r="Y212" s="465"/>
      <c r="Z212" s="465"/>
      <c r="AA212" s="465"/>
      <c r="AB212" s="465"/>
      <c r="AC212" s="465"/>
      <c r="AD212" s="465"/>
      <c r="AE212" s="465"/>
      <c r="AF212" s="465"/>
      <c r="AG212" s="465"/>
      <c r="AH212" s="465"/>
      <c r="AI212" s="465"/>
      <c r="AJ212" s="465"/>
      <c r="AK212" s="465"/>
      <c r="AL212" s="465"/>
      <c r="AM212" s="465"/>
      <c r="AN212" s="466"/>
      <c r="AO212" s="467">
        <f>AO63</f>
        <v>15</v>
      </c>
      <c r="AP212" s="467"/>
      <c r="AQ212" s="467"/>
      <c r="AR212" s="467"/>
      <c r="AS212" s="467"/>
      <c r="AT212" s="467"/>
      <c r="AU212" s="467"/>
      <c r="AV212" s="467"/>
      <c r="AW212" s="467"/>
      <c r="AX212" s="467"/>
      <c r="AY212" s="907"/>
      <c r="AZ212" s="907"/>
      <c r="BA212" s="907"/>
      <c r="BB212" s="907"/>
      <c r="BC212" s="907"/>
      <c r="BD212" s="908"/>
    </row>
    <row r="213" spans="2:56" ht="26.25" customHeight="1">
      <c r="B213" s="448"/>
      <c r="C213" s="461" t="str">
        <f>$C$75</f>
        <v xml:space="preserve">   أعمال فوق منسوب الأرض</v>
      </c>
      <c r="D213" s="462"/>
      <c r="E213" s="462"/>
      <c r="F213" s="462"/>
      <c r="G213" s="462"/>
      <c r="H213" s="462"/>
      <c r="I213" s="462"/>
      <c r="J213" s="462"/>
      <c r="K213" s="462"/>
      <c r="L213" s="462"/>
      <c r="M213" s="462"/>
      <c r="N213" s="462"/>
      <c r="O213" s="462"/>
      <c r="P213" s="462"/>
      <c r="Q213" s="462"/>
      <c r="R213" s="462"/>
      <c r="S213" s="462"/>
      <c r="T213" s="462"/>
      <c r="U213" s="462"/>
      <c r="V213" s="463"/>
      <c r="W213" s="464" t="s">
        <v>1508</v>
      </c>
      <c r="X213" s="465"/>
      <c r="Y213" s="465"/>
      <c r="Z213" s="465"/>
      <c r="AA213" s="465"/>
      <c r="AB213" s="465"/>
      <c r="AC213" s="465"/>
      <c r="AD213" s="465"/>
      <c r="AE213" s="465"/>
      <c r="AF213" s="465"/>
      <c r="AG213" s="465"/>
      <c r="AH213" s="465"/>
      <c r="AI213" s="465"/>
      <c r="AJ213" s="465"/>
      <c r="AK213" s="465"/>
      <c r="AL213" s="465"/>
      <c r="AM213" s="465"/>
      <c r="AN213" s="466"/>
      <c r="AO213" s="467">
        <f>AO75</f>
        <v>10</v>
      </c>
      <c r="AP213" s="467"/>
      <c r="AQ213" s="467"/>
      <c r="AR213" s="467"/>
      <c r="AS213" s="467"/>
      <c r="AT213" s="467"/>
      <c r="AU213" s="467"/>
      <c r="AV213" s="467"/>
      <c r="AW213" s="467"/>
      <c r="AX213" s="467"/>
      <c r="AY213" s="907"/>
      <c r="AZ213" s="907"/>
      <c r="BA213" s="907"/>
      <c r="BB213" s="907"/>
      <c r="BC213" s="907"/>
      <c r="BD213" s="908"/>
    </row>
    <row r="214" spans="2:56" ht="26.25" customHeight="1">
      <c r="B214" s="448"/>
      <c r="C214" s="461" t="str">
        <f>$C$106</f>
        <v xml:space="preserve">  إجمالي  تركيب اكساءات الارضيات و الجدران</v>
      </c>
      <c r="D214" s="462"/>
      <c r="E214" s="462"/>
      <c r="F214" s="462"/>
      <c r="G214" s="462"/>
      <c r="H214" s="462"/>
      <c r="I214" s="462"/>
      <c r="J214" s="462"/>
      <c r="K214" s="462"/>
      <c r="L214" s="462"/>
      <c r="M214" s="462"/>
      <c r="N214" s="462"/>
      <c r="O214" s="462"/>
      <c r="P214" s="462"/>
      <c r="Q214" s="462"/>
      <c r="R214" s="462"/>
      <c r="S214" s="462"/>
      <c r="T214" s="462"/>
      <c r="U214" s="462"/>
      <c r="V214" s="463"/>
      <c r="W214" s="480" t="s">
        <v>1509</v>
      </c>
      <c r="X214" s="480"/>
      <c r="Y214" s="480"/>
      <c r="Z214" s="480"/>
      <c r="AA214" s="480"/>
      <c r="AB214" s="480"/>
      <c r="AC214" s="480"/>
      <c r="AD214" s="480"/>
      <c r="AE214" s="480"/>
      <c r="AF214" s="480"/>
      <c r="AG214" s="480"/>
      <c r="AH214" s="480"/>
      <c r="AI214" s="480"/>
      <c r="AJ214" s="480"/>
      <c r="AK214" s="480"/>
      <c r="AL214" s="480"/>
      <c r="AM214" s="480"/>
      <c r="AN214" s="481"/>
      <c r="AO214" s="467">
        <f>AO106</f>
        <v>8</v>
      </c>
      <c r="AP214" s="467"/>
      <c r="AQ214" s="467"/>
      <c r="AR214" s="467"/>
      <c r="AS214" s="467"/>
      <c r="AT214" s="467"/>
      <c r="AU214" s="467"/>
      <c r="AV214" s="467"/>
      <c r="AW214" s="467"/>
      <c r="AX214" s="467"/>
      <c r="AY214" s="907"/>
      <c r="AZ214" s="907"/>
      <c r="BA214" s="907"/>
      <c r="BB214" s="907"/>
      <c r="BC214" s="907"/>
      <c r="BD214" s="908"/>
    </row>
    <row r="215" spans="2:56" ht="31.5" customHeight="1">
      <c r="B215" s="448"/>
      <c r="C215" s="461" t="str">
        <f>$C$83</f>
        <v xml:space="preserve">  اجمالي الطابوق</v>
      </c>
      <c r="D215" s="462"/>
      <c r="E215" s="462"/>
      <c r="F215" s="462"/>
      <c r="G215" s="462"/>
      <c r="H215" s="462"/>
      <c r="I215" s="462"/>
      <c r="J215" s="462"/>
      <c r="K215" s="462"/>
      <c r="L215" s="462"/>
      <c r="M215" s="462"/>
      <c r="N215" s="462"/>
      <c r="O215" s="462"/>
      <c r="P215" s="462"/>
      <c r="Q215" s="462"/>
      <c r="R215" s="462"/>
      <c r="S215" s="462"/>
      <c r="T215" s="462"/>
      <c r="U215" s="462"/>
      <c r="V215" s="463"/>
      <c r="W215" s="464" t="s">
        <v>1510</v>
      </c>
      <c r="X215" s="465"/>
      <c r="Y215" s="465"/>
      <c r="Z215" s="465"/>
      <c r="AA215" s="465"/>
      <c r="AB215" s="465"/>
      <c r="AC215" s="465"/>
      <c r="AD215" s="465"/>
      <c r="AE215" s="465"/>
      <c r="AF215" s="465"/>
      <c r="AG215" s="465"/>
      <c r="AH215" s="465"/>
      <c r="AI215" s="465"/>
      <c r="AJ215" s="465"/>
      <c r="AK215" s="465"/>
      <c r="AL215" s="465"/>
      <c r="AM215" s="465"/>
      <c r="AN215" s="466"/>
      <c r="AO215" s="467">
        <f>$AO$83</f>
        <v>6</v>
      </c>
      <c r="AP215" s="467"/>
      <c r="AQ215" s="467"/>
      <c r="AR215" s="467"/>
      <c r="AS215" s="467"/>
      <c r="AT215" s="467"/>
      <c r="AU215" s="467"/>
      <c r="AV215" s="467"/>
      <c r="AW215" s="467"/>
      <c r="AX215" s="467"/>
      <c r="AY215" s="907"/>
      <c r="AZ215" s="907"/>
      <c r="BA215" s="907"/>
      <c r="BB215" s="907"/>
      <c r="BC215" s="907"/>
      <c r="BD215" s="908"/>
    </row>
    <row r="216" spans="2:56" ht="31.5" customHeight="1">
      <c r="B216" s="448"/>
      <c r="C216" s="461" t="str">
        <f>$C$89</f>
        <v xml:space="preserve">  إجمالي البلاستر</v>
      </c>
      <c r="D216" s="462"/>
      <c r="E216" s="462"/>
      <c r="F216" s="462"/>
      <c r="G216" s="462"/>
      <c r="H216" s="462"/>
      <c r="I216" s="462"/>
      <c r="J216" s="462"/>
      <c r="K216" s="462"/>
      <c r="L216" s="462"/>
      <c r="M216" s="462"/>
      <c r="N216" s="462"/>
      <c r="O216" s="462"/>
      <c r="P216" s="462"/>
      <c r="Q216" s="462"/>
      <c r="R216" s="462"/>
      <c r="S216" s="462"/>
      <c r="T216" s="462"/>
      <c r="U216" s="462"/>
      <c r="V216" s="463"/>
      <c r="W216" s="464" t="s">
        <v>1411</v>
      </c>
      <c r="X216" s="465"/>
      <c r="Y216" s="465"/>
      <c r="Z216" s="465"/>
      <c r="AA216" s="465"/>
      <c r="AB216" s="465"/>
      <c r="AC216" s="465"/>
      <c r="AD216" s="465"/>
      <c r="AE216" s="465"/>
      <c r="AF216" s="465"/>
      <c r="AG216" s="465"/>
      <c r="AH216" s="465"/>
      <c r="AI216" s="465"/>
      <c r="AJ216" s="465"/>
      <c r="AK216" s="465"/>
      <c r="AL216" s="465"/>
      <c r="AM216" s="465"/>
      <c r="AN216" s="466"/>
      <c r="AO216" s="467">
        <f>$AO$89</f>
        <v>4</v>
      </c>
      <c r="AP216" s="467"/>
      <c r="AQ216" s="467"/>
      <c r="AR216" s="467"/>
      <c r="AS216" s="467"/>
      <c r="AT216" s="467"/>
      <c r="AU216" s="467"/>
      <c r="AV216" s="467"/>
      <c r="AW216" s="467"/>
      <c r="AX216" s="467"/>
      <c r="AY216" s="907"/>
      <c r="AZ216" s="907"/>
      <c r="BA216" s="907"/>
      <c r="BB216" s="907"/>
      <c r="BC216" s="907"/>
      <c r="BD216" s="908"/>
    </row>
    <row r="217" spans="2:56" ht="28.5" customHeight="1">
      <c r="B217" s="448"/>
      <c r="C217" s="461" t="str">
        <f>$C$96</f>
        <v xml:space="preserve"> إجمالي  الطبقات العازلة</v>
      </c>
      <c r="D217" s="462"/>
      <c r="E217" s="462"/>
      <c r="F217" s="462"/>
      <c r="G217" s="462"/>
      <c r="H217" s="462"/>
      <c r="I217" s="462"/>
      <c r="J217" s="462"/>
      <c r="K217" s="462"/>
      <c r="L217" s="462"/>
      <c r="M217" s="462"/>
      <c r="N217" s="462"/>
      <c r="O217" s="462"/>
      <c r="P217" s="462"/>
      <c r="Q217" s="462"/>
      <c r="R217" s="462"/>
      <c r="S217" s="462"/>
      <c r="T217" s="462"/>
      <c r="U217" s="462"/>
      <c r="V217" s="463"/>
      <c r="W217" s="464" t="s">
        <v>1511</v>
      </c>
      <c r="X217" s="465"/>
      <c r="Y217" s="465"/>
      <c r="Z217" s="465"/>
      <c r="AA217" s="465"/>
      <c r="AB217" s="465"/>
      <c r="AC217" s="465"/>
      <c r="AD217" s="465"/>
      <c r="AE217" s="465"/>
      <c r="AF217" s="465"/>
      <c r="AG217" s="465"/>
      <c r="AH217" s="465"/>
      <c r="AI217" s="465"/>
      <c r="AJ217" s="465"/>
      <c r="AK217" s="465"/>
      <c r="AL217" s="465"/>
      <c r="AM217" s="465"/>
      <c r="AN217" s="466"/>
      <c r="AO217" s="467">
        <f>$AO$96</f>
        <v>5</v>
      </c>
      <c r="AP217" s="467"/>
      <c r="AQ217" s="467"/>
      <c r="AR217" s="467"/>
      <c r="AS217" s="467"/>
      <c r="AT217" s="467"/>
      <c r="AU217" s="467"/>
      <c r="AV217" s="467"/>
      <c r="AW217" s="467"/>
      <c r="AX217" s="467"/>
      <c r="AY217" s="907"/>
      <c r="AZ217" s="907"/>
      <c r="BA217" s="907"/>
      <c r="BB217" s="907"/>
      <c r="BC217" s="907"/>
      <c r="BD217" s="908"/>
    </row>
    <row r="218" spans="2:56" ht="12.75" customHeight="1">
      <c r="B218" s="1018"/>
      <c r="C218" s="1019"/>
      <c r="D218" s="1019"/>
      <c r="E218" s="1019"/>
      <c r="F218" s="1019"/>
      <c r="G218" s="1019"/>
      <c r="H218" s="1019"/>
      <c r="I218" s="1019"/>
      <c r="J218" s="1019"/>
      <c r="K218" s="1019"/>
      <c r="L218" s="1019"/>
      <c r="M218" s="1019"/>
      <c r="N218" s="1019"/>
      <c r="O218" s="1019"/>
      <c r="P218" s="1019"/>
      <c r="Q218" s="1019"/>
      <c r="R218" s="1019"/>
      <c r="S218" s="1019"/>
      <c r="T218" s="1019"/>
      <c r="U218" s="1019"/>
      <c r="V218" s="1019"/>
      <c r="W218" s="1019"/>
      <c r="X218" s="1019"/>
      <c r="Y218" s="1019"/>
      <c r="Z218" s="1019"/>
      <c r="AA218" s="1019"/>
      <c r="AB218" s="1019"/>
      <c r="AC218" s="1019"/>
      <c r="AD218" s="1019"/>
      <c r="AE218" s="1019"/>
      <c r="AF218" s="1019"/>
      <c r="AG218" s="1019"/>
      <c r="AH218" s="1019"/>
      <c r="AI218" s="1019"/>
      <c r="AJ218" s="1019"/>
      <c r="AK218" s="1019"/>
      <c r="AL218" s="1019"/>
      <c r="AM218" s="1019"/>
      <c r="AN218" s="1019"/>
      <c r="AO218" s="1019"/>
      <c r="AP218" s="1019"/>
      <c r="AQ218" s="1019"/>
      <c r="AR218" s="1019"/>
      <c r="AS218" s="1019"/>
      <c r="AT218" s="1019"/>
      <c r="AU218" s="1019"/>
      <c r="AV218" s="1019"/>
      <c r="AW218" s="1019"/>
      <c r="AX218" s="1019"/>
      <c r="AY218" s="1019"/>
      <c r="AZ218" s="1019"/>
      <c r="BA218" s="1019"/>
      <c r="BB218" s="1019"/>
      <c r="BC218" s="1019"/>
      <c r="BD218" s="1020"/>
    </row>
    <row r="219" spans="2:56" ht="41.25" customHeight="1">
      <c r="B219" s="276">
        <v>2</v>
      </c>
      <c r="C219" s="922" t="str">
        <f>$C$123</f>
        <v>اجمالي الالكتروميكانيكال</v>
      </c>
      <c r="D219" s="923"/>
      <c r="E219" s="923"/>
      <c r="F219" s="923"/>
      <c r="G219" s="923"/>
      <c r="H219" s="923"/>
      <c r="I219" s="923"/>
      <c r="J219" s="923"/>
      <c r="K219" s="923"/>
      <c r="L219" s="923"/>
      <c r="M219" s="923"/>
      <c r="N219" s="923"/>
      <c r="O219" s="923"/>
      <c r="P219" s="923"/>
      <c r="Q219" s="923"/>
      <c r="R219" s="923"/>
      <c r="S219" s="923"/>
      <c r="T219" s="923"/>
      <c r="U219" s="923"/>
      <c r="V219" s="924"/>
      <c r="W219" s="922" t="s">
        <v>1533</v>
      </c>
      <c r="X219" s="923"/>
      <c r="Y219" s="923"/>
      <c r="Z219" s="923"/>
      <c r="AA219" s="923"/>
      <c r="AB219" s="923"/>
      <c r="AC219" s="923"/>
      <c r="AD219" s="923"/>
      <c r="AE219" s="923"/>
      <c r="AF219" s="923"/>
      <c r="AG219" s="923"/>
      <c r="AH219" s="923"/>
      <c r="AI219" s="923"/>
      <c r="AJ219" s="923"/>
      <c r="AK219" s="923"/>
      <c r="AL219" s="923"/>
      <c r="AM219" s="923"/>
      <c r="AN219" s="924"/>
      <c r="AO219" s="898">
        <f>$AO$123</f>
        <v>13</v>
      </c>
      <c r="AP219" s="898"/>
      <c r="AQ219" s="898"/>
      <c r="AR219" s="898"/>
      <c r="AS219" s="898"/>
      <c r="AT219" s="898"/>
      <c r="AU219" s="898"/>
      <c r="AV219" s="898"/>
      <c r="AW219" s="898"/>
      <c r="AX219" s="898"/>
      <c r="AY219" s="950">
        <f>AO219</f>
        <v>13</v>
      </c>
      <c r="AZ219" s="950"/>
      <c r="BA219" s="950"/>
      <c r="BB219" s="950"/>
      <c r="BC219" s="950"/>
      <c r="BD219" s="951"/>
    </row>
    <row r="220" spans="2:56" ht="18" customHeight="1">
      <c r="B220" s="1018"/>
      <c r="C220" s="1019"/>
      <c r="D220" s="1019"/>
      <c r="E220" s="1019"/>
      <c r="F220" s="1019"/>
      <c r="G220" s="1019"/>
      <c r="H220" s="1019"/>
      <c r="I220" s="1019"/>
      <c r="J220" s="1019"/>
      <c r="K220" s="1019"/>
      <c r="L220" s="1019"/>
      <c r="M220" s="1019"/>
      <c r="N220" s="1019"/>
      <c r="O220" s="1019"/>
      <c r="P220" s="1019"/>
      <c r="Q220" s="1019"/>
      <c r="R220" s="1019"/>
      <c r="S220" s="1019"/>
      <c r="T220" s="1019"/>
      <c r="U220" s="1019"/>
      <c r="V220" s="1019"/>
      <c r="W220" s="1019"/>
      <c r="X220" s="1019"/>
      <c r="Y220" s="1019"/>
      <c r="Z220" s="1019"/>
      <c r="AA220" s="1019"/>
      <c r="AB220" s="1019"/>
      <c r="AC220" s="1019"/>
      <c r="AD220" s="1019"/>
      <c r="AE220" s="1019"/>
      <c r="AF220" s="1019"/>
      <c r="AG220" s="1019"/>
      <c r="AH220" s="1019"/>
      <c r="AI220" s="1019"/>
      <c r="AJ220" s="1019"/>
      <c r="AK220" s="1019"/>
      <c r="AL220" s="1019"/>
      <c r="AM220" s="1019"/>
      <c r="AN220" s="1019"/>
      <c r="AO220" s="1019"/>
      <c r="AP220" s="1019"/>
      <c r="AQ220" s="1019"/>
      <c r="AR220" s="1019"/>
      <c r="AS220" s="1019"/>
      <c r="AT220" s="1019"/>
      <c r="AU220" s="1019"/>
      <c r="AV220" s="1019"/>
      <c r="AW220" s="1019"/>
      <c r="AX220" s="1019"/>
      <c r="AY220" s="1019"/>
      <c r="AZ220" s="1019"/>
      <c r="BA220" s="1019"/>
      <c r="BB220" s="1019"/>
      <c r="BC220" s="1019"/>
      <c r="BD220" s="1020"/>
    </row>
    <row r="221" spans="2:56" ht="26.25" customHeight="1">
      <c r="B221" s="892" t="str">
        <f>C131</f>
        <v>ثالثا :  توريد التشطيبات</v>
      </c>
      <c r="C221" s="445" t="str">
        <f>$F$132</f>
        <v xml:space="preserve"> توريد اكساءات الارضيات و الجدران </v>
      </c>
      <c r="D221" s="446"/>
      <c r="E221" s="446"/>
      <c r="F221" s="446"/>
      <c r="G221" s="446"/>
      <c r="H221" s="446"/>
      <c r="I221" s="446"/>
      <c r="J221" s="446"/>
      <c r="K221" s="446"/>
      <c r="L221" s="446"/>
      <c r="M221" s="446"/>
      <c r="N221" s="446"/>
      <c r="O221" s="446"/>
      <c r="P221" s="446"/>
      <c r="Q221" s="446"/>
      <c r="R221" s="446"/>
      <c r="S221" s="446"/>
      <c r="T221" s="446"/>
      <c r="U221" s="446"/>
      <c r="V221" s="447"/>
      <c r="W221" s="539" t="s">
        <v>1512</v>
      </c>
      <c r="X221" s="540"/>
      <c r="Y221" s="540"/>
      <c r="Z221" s="540"/>
      <c r="AA221" s="540"/>
      <c r="AB221" s="540"/>
      <c r="AC221" s="540"/>
      <c r="AD221" s="540"/>
      <c r="AE221" s="540"/>
      <c r="AF221" s="540"/>
      <c r="AG221" s="540"/>
      <c r="AH221" s="540"/>
      <c r="AI221" s="540"/>
      <c r="AJ221" s="540"/>
      <c r="AK221" s="540"/>
      <c r="AL221" s="540"/>
      <c r="AM221" s="540"/>
      <c r="AN221" s="541"/>
      <c r="AO221" s="526">
        <f>AO140</f>
        <v>525</v>
      </c>
      <c r="AP221" s="526"/>
      <c r="AQ221" s="526"/>
      <c r="AR221" s="526"/>
      <c r="AS221" s="526"/>
      <c r="AT221" s="526"/>
      <c r="AU221" s="526"/>
      <c r="AV221" s="526"/>
      <c r="AW221" s="526"/>
      <c r="AX221" s="526"/>
      <c r="AY221" s="451">
        <f>AO221+AO222+AO223+AO224+AO225+AO226+AO227</f>
        <v>67594</v>
      </c>
      <c r="AZ221" s="451"/>
      <c r="BA221" s="451"/>
      <c r="BB221" s="451"/>
      <c r="BC221" s="451"/>
      <c r="BD221" s="452"/>
    </row>
    <row r="222" spans="2:56" ht="26.25" customHeight="1">
      <c r="B222" s="892"/>
      <c r="C222" s="445" t="str">
        <f>$F$141</f>
        <v xml:space="preserve">  توريد الألمنيوم والزجاج والهاندريل  </v>
      </c>
      <c r="D222" s="446"/>
      <c r="E222" s="446"/>
      <c r="F222" s="446"/>
      <c r="G222" s="446"/>
      <c r="H222" s="446"/>
      <c r="I222" s="446"/>
      <c r="J222" s="446"/>
      <c r="K222" s="446"/>
      <c r="L222" s="446"/>
      <c r="M222" s="446"/>
      <c r="N222" s="446"/>
      <c r="O222" s="446"/>
      <c r="P222" s="446"/>
      <c r="Q222" s="446"/>
      <c r="R222" s="446"/>
      <c r="S222" s="446"/>
      <c r="T222" s="446"/>
      <c r="U222" s="446"/>
      <c r="V222" s="447"/>
      <c r="W222" s="539" t="s">
        <v>1513</v>
      </c>
      <c r="X222" s="540"/>
      <c r="Y222" s="540"/>
      <c r="Z222" s="540"/>
      <c r="AA222" s="540"/>
      <c r="AB222" s="540"/>
      <c r="AC222" s="540"/>
      <c r="AD222" s="540"/>
      <c r="AE222" s="540"/>
      <c r="AF222" s="540"/>
      <c r="AG222" s="540"/>
      <c r="AH222" s="540"/>
      <c r="AI222" s="540"/>
      <c r="AJ222" s="540"/>
      <c r="AK222" s="540"/>
      <c r="AL222" s="540"/>
      <c r="AM222" s="540"/>
      <c r="AN222" s="541"/>
      <c r="AO222" s="526">
        <f>AO144</f>
        <v>1800</v>
      </c>
      <c r="AP222" s="526"/>
      <c r="AQ222" s="526"/>
      <c r="AR222" s="526"/>
      <c r="AS222" s="526"/>
      <c r="AT222" s="526"/>
      <c r="AU222" s="526"/>
      <c r="AV222" s="526"/>
      <c r="AW222" s="526"/>
      <c r="AX222" s="526"/>
      <c r="AY222" s="451"/>
      <c r="AZ222" s="451"/>
      <c r="BA222" s="451"/>
      <c r="BB222" s="451"/>
      <c r="BC222" s="451"/>
      <c r="BD222" s="452"/>
    </row>
    <row r="223" spans="2:56" ht="26.25" customHeight="1">
      <c r="B223" s="892"/>
      <c r="C223" s="445" t="str">
        <f>$F$145</f>
        <v>توريد الأبواب الخشبية توريد و تركيب</v>
      </c>
      <c r="D223" s="446"/>
      <c r="E223" s="446"/>
      <c r="F223" s="446"/>
      <c r="G223" s="446"/>
      <c r="H223" s="446"/>
      <c r="I223" s="446"/>
      <c r="J223" s="446"/>
      <c r="K223" s="446"/>
      <c r="L223" s="446"/>
      <c r="M223" s="446"/>
      <c r="N223" s="446"/>
      <c r="O223" s="446"/>
      <c r="P223" s="446"/>
      <c r="Q223" s="446"/>
      <c r="R223" s="446"/>
      <c r="S223" s="446"/>
      <c r="T223" s="446"/>
      <c r="U223" s="446"/>
      <c r="V223" s="447"/>
      <c r="W223" s="539" t="s">
        <v>1514</v>
      </c>
      <c r="X223" s="540"/>
      <c r="Y223" s="540"/>
      <c r="Z223" s="540"/>
      <c r="AA223" s="540"/>
      <c r="AB223" s="540"/>
      <c r="AC223" s="540"/>
      <c r="AD223" s="540"/>
      <c r="AE223" s="540"/>
      <c r="AF223" s="540"/>
      <c r="AG223" s="540"/>
      <c r="AH223" s="540"/>
      <c r="AI223" s="540"/>
      <c r="AJ223" s="540"/>
      <c r="AK223" s="540"/>
      <c r="AL223" s="540"/>
      <c r="AM223" s="540"/>
      <c r="AN223" s="541"/>
      <c r="AO223" s="526">
        <f>AO150</f>
        <v>49500</v>
      </c>
      <c r="AP223" s="526"/>
      <c r="AQ223" s="526"/>
      <c r="AR223" s="526"/>
      <c r="AS223" s="526"/>
      <c r="AT223" s="526"/>
      <c r="AU223" s="526"/>
      <c r="AV223" s="526"/>
      <c r="AW223" s="526"/>
      <c r="AX223" s="526"/>
      <c r="AY223" s="451"/>
      <c r="AZ223" s="451"/>
      <c r="BA223" s="451"/>
      <c r="BB223" s="451"/>
      <c r="BC223" s="451"/>
      <c r="BD223" s="452"/>
    </row>
    <row r="224" spans="2:56" ht="26.25" customHeight="1">
      <c r="B224" s="892"/>
      <c r="C224" s="445" t="str">
        <f>$F$151</f>
        <v xml:space="preserve">توريد سويتشات و سوكت </v>
      </c>
      <c r="D224" s="446"/>
      <c r="E224" s="446"/>
      <c r="F224" s="446"/>
      <c r="G224" s="446"/>
      <c r="H224" s="446"/>
      <c r="I224" s="446"/>
      <c r="J224" s="446"/>
      <c r="K224" s="446"/>
      <c r="L224" s="446"/>
      <c r="M224" s="446"/>
      <c r="N224" s="446"/>
      <c r="O224" s="446"/>
      <c r="P224" s="446"/>
      <c r="Q224" s="446"/>
      <c r="R224" s="446"/>
      <c r="S224" s="446"/>
      <c r="T224" s="446"/>
      <c r="U224" s="446"/>
      <c r="V224" s="447"/>
      <c r="W224" s="539" t="s">
        <v>1530</v>
      </c>
      <c r="X224" s="540"/>
      <c r="Y224" s="540"/>
      <c r="Z224" s="540"/>
      <c r="AA224" s="540"/>
      <c r="AB224" s="540"/>
      <c r="AC224" s="540"/>
      <c r="AD224" s="540"/>
      <c r="AE224" s="540"/>
      <c r="AF224" s="540"/>
      <c r="AG224" s="540"/>
      <c r="AH224" s="540"/>
      <c r="AI224" s="540"/>
      <c r="AJ224" s="540"/>
      <c r="AK224" s="540"/>
      <c r="AL224" s="540"/>
      <c r="AM224" s="540"/>
      <c r="AN224" s="541"/>
      <c r="AO224" s="526">
        <f>AO154</f>
        <v>2</v>
      </c>
      <c r="AP224" s="526"/>
      <c r="AQ224" s="526"/>
      <c r="AR224" s="526"/>
      <c r="AS224" s="526"/>
      <c r="AT224" s="526"/>
      <c r="AU224" s="526"/>
      <c r="AV224" s="526"/>
      <c r="AW224" s="526"/>
      <c r="AX224" s="526"/>
      <c r="AY224" s="451"/>
      <c r="AZ224" s="451"/>
      <c r="BA224" s="451"/>
      <c r="BB224" s="451"/>
      <c r="BC224" s="451"/>
      <c r="BD224" s="452"/>
    </row>
    <row r="225" spans="1:58" ht="26.25" customHeight="1">
      <c r="B225" s="892"/>
      <c r="C225" s="445" t="str">
        <f>$F$155</f>
        <v xml:space="preserve"> توريد الأطقم الصحية</v>
      </c>
      <c r="D225" s="446"/>
      <c r="E225" s="446"/>
      <c r="F225" s="446"/>
      <c r="G225" s="446"/>
      <c r="H225" s="446"/>
      <c r="I225" s="446"/>
      <c r="J225" s="446"/>
      <c r="K225" s="446"/>
      <c r="L225" s="446"/>
      <c r="M225" s="446"/>
      <c r="N225" s="446"/>
      <c r="O225" s="446"/>
      <c r="P225" s="446"/>
      <c r="Q225" s="446"/>
      <c r="R225" s="446"/>
      <c r="S225" s="446"/>
      <c r="T225" s="446"/>
      <c r="U225" s="446"/>
      <c r="V225" s="447"/>
      <c r="W225" s="539" t="s">
        <v>1515</v>
      </c>
      <c r="X225" s="540"/>
      <c r="Y225" s="540"/>
      <c r="Z225" s="540"/>
      <c r="AA225" s="540"/>
      <c r="AB225" s="540"/>
      <c r="AC225" s="540"/>
      <c r="AD225" s="540"/>
      <c r="AE225" s="540"/>
      <c r="AF225" s="540"/>
      <c r="AG225" s="540"/>
      <c r="AH225" s="540"/>
      <c r="AI225" s="540"/>
      <c r="AJ225" s="540"/>
      <c r="AK225" s="540"/>
      <c r="AL225" s="540"/>
      <c r="AM225" s="540"/>
      <c r="AN225" s="541"/>
      <c r="AO225" s="526">
        <f>AO160</f>
        <v>13900</v>
      </c>
      <c r="AP225" s="526"/>
      <c r="AQ225" s="526"/>
      <c r="AR225" s="526"/>
      <c r="AS225" s="526"/>
      <c r="AT225" s="526"/>
      <c r="AU225" s="526"/>
      <c r="AV225" s="526"/>
      <c r="AW225" s="526"/>
      <c r="AX225" s="526"/>
      <c r="AY225" s="451"/>
      <c r="AZ225" s="451"/>
      <c r="BA225" s="451"/>
      <c r="BB225" s="451"/>
      <c r="BC225" s="451"/>
      <c r="BD225" s="452"/>
    </row>
    <row r="226" spans="1:58" ht="26.25" customHeight="1">
      <c r="B226" s="892"/>
      <c r="C226" s="445" t="str">
        <f>$F$161</f>
        <v xml:space="preserve"> اعمال توريد  الالكتروميكانيكال</v>
      </c>
      <c r="D226" s="446"/>
      <c r="E226" s="446"/>
      <c r="F226" s="446"/>
      <c r="G226" s="446"/>
      <c r="H226" s="446"/>
      <c r="I226" s="446"/>
      <c r="J226" s="446"/>
      <c r="K226" s="446"/>
      <c r="L226" s="446"/>
      <c r="M226" s="446"/>
      <c r="N226" s="446"/>
      <c r="O226" s="446"/>
      <c r="P226" s="446"/>
      <c r="Q226" s="446"/>
      <c r="R226" s="446"/>
      <c r="S226" s="446"/>
      <c r="T226" s="446"/>
      <c r="U226" s="446"/>
      <c r="V226" s="447"/>
      <c r="W226" s="539" t="s">
        <v>1531</v>
      </c>
      <c r="X226" s="540"/>
      <c r="Y226" s="540"/>
      <c r="Z226" s="540"/>
      <c r="AA226" s="540"/>
      <c r="AB226" s="540"/>
      <c r="AC226" s="540"/>
      <c r="AD226" s="540"/>
      <c r="AE226" s="540"/>
      <c r="AF226" s="540"/>
      <c r="AG226" s="540"/>
      <c r="AH226" s="540"/>
      <c r="AI226" s="540"/>
      <c r="AJ226" s="540"/>
      <c r="AK226" s="540"/>
      <c r="AL226" s="540"/>
      <c r="AM226" s="540"/>
      <c r="AN226" s="541"/>
      <c r="AO226" s="526">
        <f>AO167</f>
        <v>7</v>
      </c>
      <c r="AP226" s="526"/>
      <c r="AQ226" s="526"/>
      <c r="AR226" s="526"/>
      <c r="AS226" s="526"/>
      <c r="AT226" s="526"/>
      <c r="AU226" s="526"/>
      <c r="AV226" s="526"/>
      <c r="AW226" s="526"/>
      <c r="AX226" s="526"/>
      <c r="AY226" s="451"/>
      <c r="AZ226" s="451"/>
      <c r="BA226" s="451"/>
      <c r="BB226" s="451"/>
      <c r="BC226" s="451"/>
      <c r="BD226" s="452"/>
    </row>
    <row r="227" spans="1:58" ht="33.6" customHeight="1">
      <c r="B227" s="892"/>
      <c r="C227" s="445" t="str">
        <f>$F$168</f>
        <v>توريد و تركيب أبواب السور و سلم الخدمات</v>
      </c>
      <c r="D227" s="446"/>
      <c r="E227" s="446"/>
      <c r="F227" s="446"/>
      <c r="G227" s="446"/>
      <c r="H227" s="446"/>
      <c r="I227" s="446"/>
      <c r="J227" s="446"/>
      <c r="K227" s="446"/>
      <c r="L227" s="446"/>
      <c r="M227" s="446"/>
      <c r="N227" s="446"/>
      <c r="O227" s="446"/>
      <c r="P227" s="446"/>
      <c r="Q227" s="446"/>
      <c r="R227" s="446"/>
      <c r="S227" s="446"/>
      <c r="T227" s="446"/>
      <c r="U227" s="446"/>
      <c r="V227" s="447"/>
      <c r="W227" s="438" t="s">
        <v>1532</v>
      </c>
      <c r="X227" s="439"/>
      <c r="Y227" s="439"/>
      <c r="Z227" s="439"/>
      <c r="AA227" s="439"/>
      <c r="AB227" s="439"/>
      <c r="AC227" s="439"/>
      <c r="AD227" s="439"/>
      <c r="AE227" s="439"/>
      <c r="AF227" s="439"/>
      <c r="AG227" s="439"/>
      <c r="AH227" s="439"/>
      <c r="AI227" s="439"/>
      <c r="AJ227" s="439"/>
      <c r="AK227" s="439"/>
      <c r="AL227" s="439"/>
      <c r="AM227" s="439"/>
      <c r="AN227" s="440"/>
      <c r="AO227" s="526">
        <f>BA169+BA170</f>
        <v>1860</v>
      </c>
      <c r="AP227" s="526"/>
      <c r="AQ227" s="526"/>
      <c r="AR227" s="526"/>
      <c r="AS227" s="526"/>
      <c r="AT227" s="526"/>
      <c r="AU227" s="526"/>
      <c r="AV227" s="526"/>
      <c r="AW227" s="526"/>
      <c r="AX227" s="526"/>
      <c r="AY227" s="451"/>
      <c r="AZ227" s="451"/>
      <c r="BA227" s="451"/>
      <c r="BB227" s="451"/>
      <c r="BC227" s="451"/>
      <c r="BD227" s="452"/>
    </row>
    <row r="228" spans="1:58" ht="9" customHeight="1">
      <c r="B228" s="1018"/>
      <c r="C228" s="1019"/>
      <c r="D228" s="1019"/>
      <c r="E228" s="1019"/>
      <c r="F228" s="1019"/>
      <c r="G228" s="1019"/>
      <c r="H228" s="1019"/>
      <c r="I228" s="1019"/>
      <c r="J228" s="1019"/>
      <c r="K228" s="1019"/>
      <c r="L228" s="1019"/>
      <c r="M228" s="1019"/>
      <c r="N228" s="1019"/>
      <c r="O228" s="1019"/>
      <c r="P228" s="1019"/>
      <c r="Q228" s="1019"/>
      <c r="R228" s="1019"/>
      <c r="S228" s="1019"/>
      <c r="T228" s="1019"/>
      <c r="U228" s="1019"/>
      <c r="V228" s="1019"/>
      <c r="W228" s="1019"/>
      <c r="X228" s="1019"/>
      <c r="Y228" s="1019"/>
      <c r="Z228" s="1019"/>
      <c r="AA228" s="1019"/>
      <c r="AB228" s="1019"/>
      <c r="AC228" s="1019"/>
      <c r="AD228" s="1019"/>
      <c r="AE228" s="1019"/>
      <c r="AF228" s="1019"/>
      <c r="AG228" s="1019"/>
      <c r="AH228" s="1019"/>
      <c r="AI228" s="1019"/>
      <c r="AJ228" s="1019"/>
      <c r="AK228" s="1019"/>
      <c r="AL228" s="1019"/>
      <c r="AM228" s="1019"/>
      <c r="AN228" s="1019"/>
      <c r="AO228" s="1019"/>
      <c r="AP228" s="1019"/>
      <c r="AQ228" s="1019"/>
      <c r="AR228" s="1019"/>
      <c r="AS228" s="1019"/>
      <c r="AT228" s="1019"/>
      <c r="AU228" s="1019"/>
      <c r="AV228" s="1019"/>
      <c r="AW228" s="1019"/>
      <c r="AX228" s="1019"/>
      <c r="AY228" s="1019"/>
      <c r="AZ228" s="1019"/>
      <c r="BA228" s="1019"/>
      <c r="BB228" s="1019"/>
      <c r="BC228" s="1019"/>
      <c r="BD228" s="1020"/>
    </row>
    <row r="229" spans="1:58" ht="36" customHeight="1">
      <c r="B229" s="277">
        <v>4</v>
      </c>
      <c r="C229" s="436" t="str">
        <f>C183</f>
        <v>اجمالي أعمال الوجهات</v>
      </c>
      <c r="D229" s="437"/>
      <c r="E229" s="437"/>
      <c r="F229" s="437"/>
      <c r="G229" s="437"/>
      <c r="H229" s="437"/>
      <c r="I229" s="437"/>
      <c r="J229" s="437"/>
      <c r="K229" s="437"/>
      <c r="L229" s="437"/>
      <c r="M229" s="437"/>
      <c r="N229" s="437"/>
      <c r="O229" s="437"/>
      <c r="P229" s="437"/>
      <c r="Q229" s="437"/>
      <c r="R229" s="437"/>
      <c r="S229" s="437"/>
      <c r="T229" s="437"/>
      <c r="U229" s="437"/>
      <c r="V229" s="437"/>
      <c r="W229" s="899" t="s">
        <v>1516</v>
      </c>
      <c r="X229" s="437"/>
      <c r="Y229" s="437"/>
      <c r="Z229" s="437"/>
      <c r="AA229" s="437"/>
      <c r="AB229" s="437"/>
      <c r="AC229" s="437"/>
      <c r="AD229" s="437"/>
      <c r="AE229" s="437"/>
      <c r="AF229" s="437"/>
      <c r="AG229" s="437"/>
      <c r="AH229" s="437"/>
      <c r="AI229" s="437"/>
      <c r="AJ229" s="437"/>
      <c r="AK229" s="437"/>
      <c r="AL229" s="437"/>
      <c r="AM229" s="437"/>
      <c r="AN229" s="900"/>
      <c r="AO229" s="863">
        <f>AO183</f>
        <v>9</v>
      </c>
      <c r="AP229" s="863"/>
      <c r="AQ229" s="863"/>
      <c r="AR229" s="863"/>
      <c r="AS229" s="863"/>
      <c r="AT229" s="863"/>
      <c r="AU229" s="863"/>
      <c r="AV229" s="863"/>
      <c r="AW229" s="863"/>
      <c r="AX229" s="863"/>
      <c r="AY229" s="449">
        <f>AO229</f>
        <v>9</v>
      </c>
      <c r="AZ229" s="449"/>
      <c r="BA229" s="449"/>
      <c r="BB229" s="449"/>
      <c r="BC229" s="449"/>
      <c r="BD229" s="450"/>
    </row>
    <row r="230" spans="1:58" ht="8.25" customHeight="1">
      <c r="B230" s="1018"/>
      <c r="C230" s="1019"/>
      <c r="D230" s="1019"/>
      <c r="E230" s="1019"/>
      <c r="F230" s="1019"/>
      <c r="G230" s="1019"/>
      <c r="H230" s="1019"/>
      <c r="I230" s="1019"/>
      <c r="J230" s="1019"/>
      <c r="K230" s="1019"/>
      <c r="L230" s="1019"/>
      <c r="M230" s="1019"/>
      <c r="N230" s="1019"/>
      <c r="O230" s="1019"/>
      <c r="P230" s="1019"/>
      <c r="Q230" s="1019"/>
      <c r="R230" s="1019"/>
      <c r="S230" s="1019"/>
      <c r="T230" s="1019"/>
      <c r="U230" s="1019"/>
      <c r="V230" s="1019"/>
      <c r="W230" s="1019"/>
      <c r="X230" s="1019"/>
      <c r="Y230" s="1019"/>
      <c r="Z230" s="1019"/>
      <c r="AA230" s="1019"/>
      <c r="AB230" s="1019"/>
      <c r="AC230" s="1019"/>
      <c r="AD230" s="1019"/>
      <c r="AE230" s="1019"/>
      <c r="AF230" s="1019"/>
      <c r="AG230" s="1019"/>
      <c r="AH230" s="1019"/>
      <c r="AI230" s="1019"/>
      <c r="AJ230" s="1019"/>
      <c r="AK230" s="1019"/>
      <c r="AL230" s="1019"/>
      <c r="AM230" s="1019"/>
      <c r="AN230" s="1019"/>
      <c r="AO230" s="1019"/>
      <c r="AP230" s="1019"/>
      <c r="AQ230" s="1019"/>
      <c r="AR230" s="1019"/>
      <c r="AS230" s="1019"/>
      <c r="AT230" s="1019"/>
      <c r="AU230" s="1019"/>
      <c r="AV230" s="1019"/>
      <c r="AW230" s="1019"/>
      <c r="AX230" s="1019"/>
      <c r="AY230" s="1019"/>
      <c r="AZ230" s="1019"/>
      <c r="BA230" s="1019"/>
      <c r="BB230" s="1019"/>
      <c r="BC230" s="1019"/>
      <c r="BD230" s="1020"/>
    </row>
    <row r="231" spans="1:58" ht="32.25" customHeight="1">
      <c r="B231" s="278">
        <v>5</v>
      </c>
      <c r="C231" s="878" t="str">
        <f>$F$185</f>
        <v xml:space="preserve"> أعمال السور الخارجي للفيلا</v>
      </c>
      <c r="D231" s="598"/>
      <c r="E231" s="598"/>
      <c r="F231" s="598"/>
      <c r="G231" s="598"/>
      <c r="H231" s="598"/>
      <c r="I231" s="598"/>
      <c r="J231" s="598"/>
      <c r="K231" s="598"/>
      <c r="L231" s="598"/>
      <c r="M231" s="598"/>
      <c r="N231" s="598"/>
      <c r="O231" s="598"/>
      <c r="P231" s="598"/>
      <c r="Q231" s="598"/>
      <c r="R231" s="598"/>
      <c r="S231" s="598"/>
      <c r="T231" s="598"/>
      <c r="U231" s="598"/>
      <c r="V231" s="598"/>
      <c r="W231" s="598" t="s">
        <v>1517</v>
      </c>
      <c r="X231" s="598"/>
      <c r="Y231" s="598"/>
      <c r="Z231" s="598"/>
      <c r="AA231" s="598"/>
      <c r="AB231" s="598"/>
      <c r="AC231" s="598"/>
      <c r="AD231" s="598"/>
      <c r="AE231" s="598"/>
      <c r="AF231" s="598"/>
      <c r="AG231" s="598"/>
      <c r="AH231" s="598"/>
      <c r="AI231" s="598"/>
      <c r="AJ231" s="598"/>
      <c r="AK231" s="598"/>
      <c r="AL231" s="598"/>
      <c r="AM231" s="598"/>
      <c r="AN231" s="599"/>
      <c r="AO231" s="905">
        <f>$AO$189</f>
        <v>0</v>
      </c>
      <c r="AP231" s="905"/>
      <c r="AQ231" s="905"/>
      <c r="AR231" s="905"/>
      <c r="AS231" s="905"/>
      <c r="AT231" s="905"/>
      <c r="AU231" s="905"/>
      <c r="AV231" s="905"/>
      <c r="AW231" s="905"/>
      <c r="AX231" s="905"/>
      <c r="AY231" s="503">
        <f>AO231</f>
        <v>0</v>
      </c>
      <c r="AZ231" s="503"/>
      <c r="BA231" s="503"/>
      <c r="BB231" s="503"/>
      <c r="BC231" s="503"/>
      <c r="BD231" s="504"/>
    </row>
    <row r="232" spans="1:58" ht="26.25" customHeight="1">
      <c r="B232" s="527" t="s">
        <v>1209</v>
      </c>
      <c r="C232" s="528"/>
      <c r="D232" s="528"/>
      <c r="E232" s="528"/>
      <c r="F232" s="528"/>
      <c r="G232" s="528"/>
      <c r="H232" s="528"/>
      <c r="I232" s="528"/>
      <c r="J232" s="528"/>
      <c r="K232" s="528"/>
      <c r="L232" s="528"/>
      <c r="M232" s="528"/>
      <c r="N232" s="528"/>
      <c r="O232" s="528"/>
      <c r="P232" s="528"/>
      <c r="Q232" s="528"/>
      <c r="R232" s="528"/>
      <c r="S232" s="528"/>
      <c r="T232" s="528"/>
      <c r="U232" s="528"/>
      <c r="V232" s="529"/>
      <c r="W232" s="533" t="s">
        <v>1518</v>
      </c>
      <c r="X232" s="534"/>
      <c r="Y232" s="534"/>
      <c r="Z232" s="534"/>
      <c r="AA232" s="534"/>
      <c r="AB232" s="534"/>
      <c r="AC232" s="534"/>
      <c r="AD232" s="534"/>
      <c r="AE232" s="534"/>
      <c r="AF232" s="534"/>
      <c r="AG232" s="534"/>
      <c r="AH232" s="534"/>
      <c r="AI232" s="534"/>
      <c r="AJ232" s="534"/>
      <c r="AK232" s="534"/>
      <c r="AL232" s="534"/>
      <c r="AM232" s="534"/>
      <c r="AN232" s="535"/>
      <c r="AO232" s="896"/>
      <c r="AP232" s="896"/>
      <c r="AQ232" s="896"/>
      <c r="AR232" s="896"/>
      <c r="AS232" s="896"/>
      <c r="AT232" s="896"/>
      <c r="AU232" s="896"/>
      <c r="AV232" s="896"/>
      <c r="AW232" s="896"/>
      <c r="AX232" s="896"/>
      <c r="AY232" s="505">
        <f>AY231+AY229+AY221+AY219+AY211</f>
        <v>67665</v>
      </c>
      <c r="AZ232" s="505"/>
      <c r="BA232" s="505"/>
      <c r="BB232" s="505"/>
      <c r="BC232" s="505"/>
      <c r="BD232" s="506"/>
    </row>
    <row r="233" spans="1:58" ht="22.5" customHeight="1" thickBot="1">
      <c r="B233" s="530"/>
      <c r="C233" s="531"/>
      <c r="D233" s="531"/>
      <c r="E233" s="531"/>
      <c r="F233" s="531"/>
      <c r="G233" s="531"/>
      <c r="H233" s="531"/>
      <c r="I233" s="531"/>
      <c r="J233" s="531"/>
      <c r="K233" s="531"/>
      <c r="L233" s="531"/>
      <c r="M233" s="531"/>
      <c r="N233" s="531"/>
      <c r="O233" s="531"/>
      <c r="P233" s="531"/>
      <c r="Q233" s="531"/>
      <c r="R233" s="531"/>
      <c r="S233" s="531"/>
      <c r="T233" s="531"/>
      <c r="U233" s="531"/>
      <c r="V233" s="532"/>
      <c r="W233" s="536"/>
      <c r="X233" s="537"/>
      <c r="Y233" s="537"/>
      <c r="Z233" s="537"/>
      <c r="AA233" s="537"/>
      <c r="AB233" s="537"/>
      <c r="AC233" s="537"/>
      <c r="AD233" s="537"/>
      <c r="AE233" s="537"/>
      <c r="AF233" s="537"/>
      <c r="AG233" s="537"/>
      <c r="AH233" s="537"/>
      <c r="AI233" s="537"/>
      <c r="AJ233" s="537"/>
      <c r="AK233" s="537"/>
      <c r="AL233" s="537"/>
      <c r="AM233" s="537"/>
      <c r="AN233" s="538"/>
      <c r="AO233" s="897"/>
      <c r="AP233" s="897"/>
      <c r="AQ233" s="897"/>
      <c r="AR233" s="897"/>
      <c r="AS233" s="897"/>
      <c r="AT233" s="897"/>
      <c r="AU233" s="897"/>
      <c r="AV233" s="897"/>
      <c r="AW233" s="897"/>
      <c r="AX233" s="897"/>
      <c r="AY233" s="507"/>
      <c r="AZ233" s="507"/>
      <c r="BA233" s="507"/>
      <c r="BB233" s="507"/>
      <c r="BC233" s="507"/>
      <c r="BD233" s="508"/>
    </row>
    <row r="234" spans="1:58" ht="31.5" customHeight="1">
      <c r="B234" s="512" t="s">
        <v>1213</v>
      </c>
      <c r="C234" s="513"/>
      <c r="D234" s="513"/>
      <c r="E234" s="513"/>
      <c r="F234" s="513"/>
      <c r="G234" s="513"/>
      <c r="H234" s="513"/>
      <c r="I234" s="513"/>
      <c r="J234" s="513"/>
      <c r="K234" s="513"/>
      <c r="L234" s="513"/>
      <c r="M234" s="513"/>
      <c r="N234" s="513"/>
      <c r="O234" s="513"/>
      <c r="P234" s="513"/>
      <c r="Q234" s="513"/>
      <c r="R234" s="513"/>
      <c r="S234" s="513"/>
      <c r="T234" s="513"/>
      <c r="U234" s="513"/>
      <c r="V234" s="513"/>
      <c r="W234" s="513"/>
      <c r="X234" s="513"/>
      <c r="Y234" s="513"/>
      <c r="Z234" s="513"/>
      <c r="AA234" s="513"/>
      <c r="AB234" s="513"/>
      <c r="AC234" s="513"/>
      <c r="AD234" s="513"/>
      <c r="AE234" s="513"/>
      <c r="AF234" s="513"/>
      <c r="AG234" s="513"/>
      <c r="AH234" s="513"/>
      <c r="AI234" s="513"/>
      <c r="AJ234" s="513"/>
      <c r="AK234" s="513"/>
      <c r="AL234" s="513"/>
      <c r="AM234" s="513"/>
      <c r="AN234" s="514"/>
      <c r="AO234" s="515" t="s">
        <v>1519</v>
      </c>
      <c r="AP234" s="513"/>
      <c r="AQ234" s="513"/>
      <c r="AR234" s="513"/>
      <c r="AS234" s="513"/>
      <c r="AT234" s="513"/>
      <c r="AU234" s="513"/>
      <c r="AV234" s="513"/>
      <c r="AW234" s="513"/>
      <c r="AX234" s="513"/>
      <c r="AY234" s="513"/>
      <c r="AZ234" s="513"/>
      <c r="BA234" s="513"/>
      <c r="BB234" s="513"/>
      <c r="BC234" s="513"/>
      <c r="BD234" s="516"/>
    </row>
    <row r="235" spans="1:58" ht="32.25" customHeight="1">
      <c r="B235" s="482" t="s">
        <v>1677</v>
      </c>
      <c r="C235" s="483"/>
      <c r="D235" s="483"/>
      <c r="E235" s="483"/>
      <c r="F235" s="483"/>
      <c r="G235" s="483"/>
      <c r="H235" s="483"/>
      <c r="I235" s="483"/>
      <c r="J235" s="483"/>
      <c r="K235" s="483"/>
      <c r="L235" s="483"/>
      <c r="M235" s="483"/>
      <c r="N235" s="483"/>
      <c r="O235" s="483"/>
      <c r="P235" s="483"/>
      <c r="Q235" s="483"/>
      <c r="R235" s="483"/>
      <c r="S235" s="483"/>
      <c r="T235" s="483"/>
      <c r="U235" s="483"/>
      <c r="V235" s="484"/>
      <c r="W235" s="517" t="s">
        <v>1520</v>
      </c>
      <c r="X235" s="518"/>
      <c r="Y235" s="518"/>
      <c r="Z235" s="518"/>
      <c r="AA235" s="518"/>
      <c r="AB235" s="518"/>
      <c r="AC235" s="518"/>
      <c r="AD235" s="518"/>
      <c r="AE235" s="518"/>
      <c r="AF235" s="518"/>
      <c r="AG235" s="518"/>
      <c r="AH235" s="518"/>
      <c r="AI235" s="518"/>
      <c r="AJ235" s="518"/>
      <c r="AK235" s="518"/>
      <c r="AL235" s="518"/>
      <c r="AM235" s="518"/>
      <c r="AN235" s="519"/>
      <c r="AO235" s="855">
        <f>AO107+AO123</f>
        <v>62</v>
      </c>
      <c r="AP235" s="855"/>
      <c r="AQ235" s="855"/>
      <c r="AR235" s="855"/>
      <c r="AS235" s="855"/>
      <c r="AT235" s="855"/>
      <c r="AU235" s="855"/>
      <c r="AV235" s="855"/>
      <c r="AW235" s="855"/>
      <c r="AX235" s="855"/>
      <c r="AY235" s="855"/>
      <c r="AZ235" s="855"/>
      <c r="BA235" s="855"/>
      <c r="BB235" s="855"/>
      <c r="BC235" s="855"/>
      <c r="BD235" s="856"/>
    </row>
    <row r="236" spans="1:58" ht="31.5" customHeight="1">
      <c r="B236" s="430" t="s">
        <v>1216</v>
      </c>
      <c r="C236" s="431"/>
      <c r="D236" s="431"/>
      <c r="E236" s="431"/>
      <c r="F236" s="431"/>
      <c r="G236" s="431"/>
      <c r="H236" s="431"/>
      <c r="I236" s="431"/>
      <c r="J236" s="431"/>
      <c r="K236" s="431"/>
      <c r="L236" s="431"/>
      <c r="M236" s="431"/>
      <c r="N236" s="431"/>
      <c r="O236" s="431"/>
      <c r="P236" s="431"/>
      <c r="Q236" s="431"/>
      <c r="R236" s="431"/>
      <c r="S236" s="431"/>
      <c r="T236" s="431"/>
      <c r="U236" s="431"/>
      <c r="V236" s="432"/>
      <c r="W236" s="909" t="s">
        <v>1521</v>
      </c>
      <c r="X236" s="910"/>
      <c r="Y236" s="910"/>
      <c r="Z236" s="910"/>
      <c r="AA236" s="910"/>
      <c r="AB236" s="910"/>
      <c r="AC236" s="910"/>
      <c r="AD236" s="910"/>
      <c r="AE236" s="910"/>
      <c r="AF236" s="910"/>
      <c r="AG236" s="910"/>
      <c r="AH236" s="910"/>
      <c r="AI236" s="910"/>
      <c r="AJ236" s="910"/>
      <c r="AK236" s="910"/>
      <c r="AL236" s="910"/>
      <c r="AM236" s="910"/>
      <c r="AN236" s="911"/>
      <c r="AO236" s="857">
        <f>AO235+AO171+AY229+AY231</f>
        <v>67665</v>
      </c>
      <c r="AP236" s="857"/>
      <c r="AQ236" s="857"/>
      <c r="AR236" s="857"/>
      <c r="AS236" s="857"/>
      <c r="AT236" s="857"/>
      <c r="AU236" s="857"/>
      <c r="AV236" s="857"/>
      <c r="AW236" s="857"/>
      <c r="AX236" s="857"/>
      <c r="AY236" s="857"/>
      <c r="AZ236" s="857"/>
      <c r="BA236" s="857"/>
      <c r="BB236" s="857"/>
      <c r="BC236" s="857"/>
      <c r="BD236" s="858"/>
    </row>
    <row r="237" spans="1:58" ht="31.5" customHeight="1">
      <c r="B237" s="542" t="s">
        <v>1211</v>
      </c>
      <c r="C237" s="543"/>
      <c r="D237" s="543"/>
      <c r="E237" s="543"/>
      <c r="F237" s="543"/>
      <c r="G237" s="543"/>
      <c r="H237" s="543"/>
      <c r="I237" s="543"/>
      <c r="J237" s="543"/>
      <c r="K237" s="543"/>
      <c r="L237" s="543"/>
      <c r="M237" s="543"/>
      <c r="N237" s="543"/>
      <c r="O237" s="543"/>
      <c r="P237" s="543"/>
      <c r="Q237" s="543"/>
      <c r="R237" s="543"/>
      <c r="S237" s="543"/>
      <c r="T237" s="543"/>
      <c r="U237" s="543"/>
      <c r="V237" s="544"/>
      <c r="W237" s="545" t="s">
        <v>1522</v>
      </c>
      <c r="X237" s="546"/>
      <c r="Y237" s="546"/>
      <c r="Z237" s="546"/>
      <c r="AA237" s="546"/>
      <c r="AB237" s="546"/>
      <c r="AC237" s="546"/>
      <c r="AD237" s="546"/>
      <c r="AE237" s="546"/>
      <c r="AF237" s="546"/>
      <c r="AG237" s="546"/>
      <c r="AH237" s="546"/>
      <c r="AI237" s="546"/>
      <c r="AJ237" s="546"/>
      <c r="AK237" s="546"/>
      <c r="AL237" s="546"/>
      <c r="AM237" s="546"/>
      <c r="AN237" s="547"/>
      <c r="AO237" s="855">
        <f>AO235/AQ6</f>
        <v>1.11731843575419E-2</v>
      </c>
      <c r="AP237" s="855"/>
      <c r="AQ237" s="855"/>
      <c r="AR237" s="855"/>
      <c r="AS237" s="855"/>
      <c r="AT237" s="855"/>
      <c r="AU237" s="855"/>
      <c r="AV237" s="855"/>
      <c r="AW237" s="855"/>
      <c r="AX237" s="855"/>
      <c r="AY237" s="855"/>
      <c r="AZ237" s="855"/>
      <c r="BA237" s="855"/>
      <c r="BB237" s="855"/>
      <c r="BC237" s="855"/>
      <c r="BD237" s="856"/>
    </row>
    <row r="238" spans="1:58" ht="26.25" customHeight="1">
      <c r="B238" s="430" t="s">
        <v>1212</v>
      </c>
      <c r="C238" s="431"/>
      <c r="D238" s="431"/>
      <c r="E238" s="431"/>
      <c r="F238" s="431"/>
      <c r="G238" s="431"/>
      <c r="H238" s="431"/>
      <c r="I238" s="431"/>
      <c r="J238" s="431"/>
      <c r="K238" s="431"/>
      <c r="L238" s="431"/>
      <c r="M238" s="431"/>
      <c r="N238" s="431"/>
      <c r="O238" s="431"/>
      <c r="P238" s="431"/>
      <c r="Q238" s="431"/>
      <c r="R238" s="431"/>
      <c r="S238" s="431"/>
      <c r="T238" s="431"/>
      <c r="U238" s="431"/>
      <c r="V238" s="432"/>
      <c r="W238" s="433" t="s">
        <v>1522</v>
      </c>
      <c r="X238" s="434"/>
      <c r="Y238" s="434"/>
      <c r="Z238" s="434"/>
      <c r="AA238" s="434"/>
      <c r="AB238" s="434"/>
      <c r="AC238" s="434"/>
      <c r="AD238" s="434"/>
      <c r="AE238" s="434"/>
      <c r="AF238" s="434"/>
      <c r="AG238" s="434"/>
      <c r="AH238" s="434"/>
      <c r="AI238" s="434"/>
      <c r="AJ238" s="434"/>
      <c r="AK238" s="434"/>
      <c r="AL238" s="434"/>
      <c r="AM238" s="434"/>
      <c r="AN238" s="435"/>
      <c r="AO238" s="857">
        <f>AO236/AQ6</f>
        <v>12.194089025049559</v>
      </c>
      <c r="AP238" s="857"/>
      <c r="AQ238" s="857"/>
      <c r="AR238" s="857"/>
      <c r="AS238" s="857"/>
      <c r="AT238" s="857"/>
      <c r="AU238" s="857"/>
      <c r="AV238" s="857"/>
      <c r="AW238" s="857"/>
      <c r="AX238" s="857"/>
      <c r="AY238" s="857"/>
      <c r="AZ238" s="857"/>
      <c r="BA238" s="857"/>
      <c r="BB238" s="857"/>
      <c r="BC238" s="857"/>
      <c r="BD238" s="858"/>
    </row>
    <row r="239" spans="1:58" ht="30.75" customHeight="1">
      <c r="B239" s="912"/>
      <c r="C239" s="913"/>
      <c r="D239" s="913"/>
      <c r="E239" s="913"/>
      <c r="F239" s="913"/>
      <c r="G239" s="913"/>
      <c r="H239" s="913"/>
      <c r="I239" s="913"/>
      <c r="J239" s="913"/>
      <c r="K239" s="913"/>
      <c r="L239" s="913"/>
      <c r="M239" s="913"/>
      <c r="N239" s="913"/>
      <c r="O239" s="913"/>
      <c r="P239" s="913"/>
      <c r="Q239" s="913"/>
      <c r="R239" s="913"/>
      <c r="S239" s="913"/>
      <c r="T239" s="913"/>
      <c r="U239" s="913"/>
      <c r="V239" s="914"/>
      <c r="W239" s="427"/>
      <c r="X239" s="428"/>
      <c r="Y239" s="428"/>
      <c r="Z239" s="428"/>
      <c r="AA239" s="428"/>
      <c r="AB239" s="428"/>
      <c r="AC239" s="428"/>
      <c r="AD239" s="428"/>
      <c r="AE239" s="428"/>
      <c r="AF239" s="428"/>
      <c r="AG239" s="428"/>
      <c r="AH239" s="428"/>
      <c r="AI239" s="428"/>
      <c r="AJ239" s="428"/>
      <c r="AK239" s="428"/>
      <c r="AL239" s="428"/>
      <c r="AM239" s="428"/>
      <c r="AN239" s="429"/>
      <c r="AO239" s="453">
        <v>0</v>
      </c>
      <c r="AP239" s="453"/>
      <c r="AQ239" s="453"/>
      <c r="AR239" s="453"/>
      <c r="AS239" s="453"/>
      <c r="AT239" s="453"/>
      <c r="AU239" s="453"/>
      <c r="AV239" s="453"/>
      <c r="AW239" s="453"/>
      <c r="AX239" s="453"/>
      <c r="AY239" s="453"/>
      <c r="AZ239" s="453"/>
      <c r="BA239" s="453"/>
      <c r="BB239" s="453"/>
      <c r="BC239" s="453"/>
      <c r="BD239" s="454"/>
    </row>
    <row r="240" spans="1:58" s="283" customFormat="1" ht="13.5" hidden="1" customHeight="1" thickBot="1">
      <c r="A240" s="264"/>
      <c r="B240" s="358"/>
      <c r="C240" s="359"/>
      <c r="D240" s="359"/>
      <c r="E240" s="359"/>
      <c r="F240" s="359"/>
      <c r="G240" s="359"/>
      <c r="H240" s="359"/>
      <c r="I240" s="359"/>
      <c r="J240" s="359"/>
      <c r="K240" s="359"/>
      <c r="L240" s="359"/>
      <c r="M240" s="359"/>
      <c r="N240" s="359"/>
      <c r="O240" s="359"/>
      <c r="P240" s="359"/>
      <c r="Q240" s="359"/>
      <c r="R240" s="359"/>
      <c r="S240" s="359"/>
      <c r="T240" s="359"/>
      <c r="U240" s="359"/>
      <c r="V240" s="359"/>
      <c r="W240" s="360"/>
      <c r="X240" s="360"/>
      <c r="Y240" s="360"/>
      <c r="Z240" s="360"/>
      <c r="AA240" s="360"/>
      <c r="AB240" s="360"/>
      <c r="AC240" s="360"/>
      <c r="AD240" s="360"/>
      <c r="AE240" s="360"/>
      <c r="AF240" s="360"/>
      <c r="AG240" s="360"/>
      <c r="AH240" s="360"/>
      <c r="AI240" s="360"/>
      <c r="AJ240" s="360"/>
      <c r="AK240" s="360"/>
      <c r="AL240" s="360"/>
      <c r="AM240" s="360"/>
      <c r="AN240" s="360"/>
      <c r="AO240" s="280"/>
      <c r="AP240" s="280"/>
      <c r="AQ240" s="280"/>
      <c r="AR240" s="280"/>
      <c r="AS240" s="280"/>
      <c r="AT240" s="280"/>
      <c r="AU240" s="280"/>
      <c r="AV240" s="280"/>
      <c r="AW240" s="280"/>
      <c r="AX240" s="280"/>
      <c r="AY240" s="280"/>
      <c r="AZ240" s="280"/>
      <c r="BA240" s="280"/>
      <c r="BB240" s="280"/>
      <c r="BC240" s="280"/>
      <c r="BD240" s="281"/>
      <c r="BE240" s="264"/>
      <c r="BF240" s="282"/>
    </row>
    <row r="241" spans="1:58" s="283" customFormat="1" ht="33" customHeight="1">
      <c r="A241" s="264"/>
      <c r="B241" s="430" t="s">
        <v>1215</v>
      </c>
      <c r="C241" s="431"/>
      <c r="D241" s="431"/>
      <c r="E241" s="431"/>
      <c r="F241" s="431"/>
      <c r="G241" s="431"/>
      <c r="H241" s="431"/>
      <c r="I241" s="431"/>
      <c r="J241" s="431"/>
      <c r="K241" s="431"/>
      <c r="L241" s="431"/>
      <c r="M241" s="431"/>
      <c r="N241" s="431"/>
      <c r="O241" s="431"/>
      <c r="P241" s="431"/>
      <c r="Q241" s="431"/>
      <c r="R241" s="431"/>
      <c r="S241" s="431"/>
      <c r="T241" s="431"/>
      <c r="U241" s="431"/>
      <c r="V241" s="432"/>
      <c r="W241" s="433" t="s">
        <v>1523</v>
      </c>
      <c r="X241" s="434"/>
      <c r="Y241" s="434"/>
      <c r="Z241" s="434"/>
      <c r="AA241" s="434"/>
      <c r="AB241" s="434"/>
      <c r="AC241" s="434"/>
      <c r="AD241" s="434"/>
      <c r="AE241" s="434"/>
      <c r="AF241" s="434"/>
      <c r="AG241" s="434"/>
      <c r="AH241" s="434"/>
      <c r="AI241" s="434"/>
      <c r="AJ241" s="434"/>
      <c r="AK241" s="434"/>
      <c r="AL241" s="434"/>
      <c r="AM241" s="434"/>
      <c r="AN241" s="435"/>
      <c r="AO241" s="509">
        <f>AY232+AO239</f>
        <v>67665</v>
      </c>
      <c r="AP241" s="510"/>
      <c r="AQ241" s="510"/>
      <c r="AR241" s="510"/>
      <c r="AS241" s="510"/>
      <c r="AT241" s="510"/>
      <c r="AU241" s="510"/>
      <c r="AV241" s="510"/>
      <c r="AW241" s="510"/>
      <c r="AX241" s="510"/>
      <c r="AY241" s="510"/>
      <c r="AZ241" s="510"/>
      <c r="BA241" s="510"/>
      <c r="BB241" s="510"/>
      <c r="BC241" s="510"/>
      <c r="BD241" s="511"/>
      <c r="BE241" s="264"/>
      <c r="BF241" s="282"/>
    </row>
    <row r="242" spans="1:58" s="283" customFormat="1" ht="26.25" customHeight="1">
      <c r="A242" s="264"/>
      <c r="B242" s="497" t="s">
        <v>106</v>
      </c>
      <c r="C242" s="498"/>
      <c r="D242" s="498"/>
      <c r="E242" s="498"/>
      <c r="F242" s="498"/>
      <c r="G242" s="498"/>
      <c r="H242" s="498"/>
      <c r="I242" s="498"/>
      <c r="J242" s="498"/>
      <c r="K242" s="498"/>
      <c r="L242" s="498"/>
      <c r="M242" s="498"/>
      <c r="N242" s="498"/>
      <c r="O242" s="498"/>
      <c r="P242" s="498"/>
      <c r="Q242" s="498"/>
      <c r="R242" s="498"/>
      <c r="S242" s="498"/>
      <c r="T242" s="498"/>
      <c r="U242" s="498"/>
      <c r="V242" s="499"/>
      <c r="W242" s="500" t="s">
        <v>1524</v>
      </c>
      <c r="X242" s="501"/>
      <c r="Y242" s="501"/>
      <c r="Z242" s="501"/>
      <c r="AA242" s="501"/>
      <c r="AB242" s="501"/>
      <c r="AC242" s="501"/>
      <c r="AD242" s="501"/>
      <c r="AE242" s="501"/>
      <c r="AF242" s="501"/>
      <c r="AG242" s="501"/>
      <c r="AH242" s="501"/>
      <c r="AI242" s="501"/>
      <c r="AJ242" s="501"/>
      <c r="AK242" s="501"/>
      <c r="AL242" s="501"/>
      <c r="AM242" s="501"/>
      <c r="AN242" s="502"/>
      <c r="AO242" s="886">
        <f>AO241*0.05</f>
        <v>3383.25</v>
      </c>
      <c r="AP242" s="887"/>
      <c r="AQ242" s="887"/>
      <c r="AR242" s="887"/>
      <c r="AS242" s="887"/>
      <c r="AT242" s="887"/>
      <c r="AU242" s="887"/>
      <c r="AV242" s="887"/>
      <c r="AW242" s="887"/>
      <c r="AX242" s="887"/>
      <c r="AY242" s="887"/>
      <c r="AZ242" s="887"/>
      <c r="BA242" s="887"/>
      <c r="BB242" s="887"/>
      <c r="BC242" s="887"/>
      <c r="BD242" s="888"/>
      <c r="BE242" s="264"/>
      <c r="BF242" s="282"/>
    </row>
    <row r="243" spans="1:58" s="283" customFormat="1" ht="33.75" customHeight="1">
      <c r="A243" s="264"/>
      <c r="B243" s="493" t="s">
        <v>496</v>
      </c>
      <c r="C243" s="494"/>
      <c r="D243" s="494"/>
      <c r="E243" s="494"/>
      <c r="F243" s="494"/>
      <c r="G243" s="494"/>
      <c r="H243" s="494"/>
      <c r="I243" s="494"/>
      <c r="J243" s="494"/>
      <c r="K243" s="494"/>
      <c r="L243" s="494"/>
      <c r="M243" s="494"/>
      <c r="N243" s="494"/>
      <c r="O243" s="494"/>
      <c r="P243" s="494"/>
      <c r="Q243" s="494"/>
      <c r="R243" s="494"/>
      <c r="S243" s="494"/>
      <c r="T243" s="494"/>
      <c r="U243" s="494"/>
      <c r="V243" s="495"/>
      <c r="W243" s="490" t="s">
        <v>1525</v>
      </c>
      <c r="X243" s="491"/>
      <c r="Y243" s="491"/>
      <c r="Z243" s="491"/>
      <c r="AA243" s="491"/>
      <c r="AB243" s="491"/>
      <c r="AC243" s="491"/>
      <c r="AD243" s="491"/>
      <c r="AE243" s="491"/>
      <c r="AF243" s="491"/>
      <c r="AG243" s="491"/>
      <c r="AH243" s="491"/>
      <c r="AI243" s="491"/>
      <c r="AJ243" s="491"/>
      <c r="AK243" s="491"/>
      <c r="AL243" s="491"/>
      <c r="AM243" s="491"/>
      <c r="AN243" s="492"/>
      <c r="AO243" s="889">
        <f>AO241+AO242</f>
        <v>71048.25</v>
      </c>
      <c r="AP243" s="890"/>
      <c r="AQ243" s="890"/>
      <c r="AR243" s="890"/>
      <c r="AS243" s="890"/>
      <c r="AT243" s="890"/>
      <c r="AU243" s="890"/>
      <c r="AV243" s="890"/>
      <c r="AW243" s="890"/>
      <c r="AX243" s="890"/>
      <c r="AY243" s="890"/>
      <c r="AZ243" s="890"/>
      <c r="BA243" s="890"/>
      <c r="BB243" s="890"/>
      <c r="BC243" s="890"/>
      <c r="BD243" s="891"/>
      <c r="BE243" s="264"/>
      <c r="BF243" s="282"/>
    </row>
    <row r="244" spans="1:58" ht="26.25" customHeight="1">
      <c r="B244" s="883"/>
      <c r="C244" s="741"/>
      <c r="D244" s="741"/>
      <c r="E244" s="741"/>
      <c r="F244" s="741"/>
      <c r="G244" s="741"/>
      <c r="H244" s="741"/>
      <c r="I244" s="741"/>
      <c r="J244" s="741"/>
      <c r="K244" s="741"/>
      <c r="L244" s="741"/>
      <c r="M244" s="741"/>
      <c r="N244" s="741"/>
      <c r="O244" s="741"/>
      <c r="P244" s="741"/>
      <c r="Q244" s="741"/>
      <c r="R244" s="741"/>
      <c r="S244" s="741"/>
      <c r="T244" s="741"/>
      <c r="U244" s="741"/>
      <c r="V244" s="741"/>
      <c r="W244" s="741"/>
      <c r="X244" s="741"/>
      <c r="Y244" s="741"/>
      <c r="Z244" s="741"/>
      <c r="AA244" s="741"/>
      <c r="AB244" s="741"/>
      <c r="AC244" s="741"/>
      <c r="AD244" s="741"/>
      <c r="AE244" s="741"/>
      <c r="AF244" s="741"/>
      <c r="AG244" s="741"/>
      <c r="AH244" s="741"/>
      <c r="AI244" s="741"/>
      <c r="AJ244" s="741"/>
      <c r="AK244" s="741"/>
      <c r="AL244" s="741"/>
      <c r="AM244" s="741"/>
      <c r="AN244" s="741"/>
      <c r="AO244" s="741"/>
      <c r="AP244" s="741"/>
      <c r="AQ244" s="741"/>
      <c r="AR244" s="741"/>
      <c r="AS244" s="741"/>
      <c r="AT244" s="741"/>
      <c r="AU244" s="741"/>
      <c r="AV244" s="741"/>
      <c r="AW244" s="741"/>
      <c r="AX244" s="741"/>
      <c r="AY244" s="741"/>
      <c r="AZ244" s="741"/>
      <c r="BA244" s="741"/>
      <c r="BB244" s="741"/>
      <c r="BC244" s="741"/>
      <c r="BD244" s="884"/>
    </row>
    <row r="245" spans="1:58" ht="26.25" customHeight="1">
      <c r="B245" s="1021" t="s">
        <v>1526</v>
      </c>
      <c r="C245" s="885"/>
      <c r="D245" s="885"/>
      <c r="E245" s="885"/>
      <c r="F245" s="885"/>
      <c r="G245" s="885"/>
      <c r="H245" s="885"/>
      <c r="I245" s="885"/>
      <c r="J245" s="885"/>
      <c r="K245" s="885"/>
      <c r="L245" s="885"/>
      <c r="M245" s="885"/>
      <c r="N245" s="885"/>
      <c r="O245" s="885"/>
      <c r="P245" s="885"/>
      <c r="Q245" s="885"/>
      <c r="R245" s="885"/>
      <c r="S245" s="885"/>
      <c r="T245" s="885"/>
      <c r="U245" s="885"/>
      <c r="V245" s="885" t="s">
        <v>1527</v>
      </c>
      <c r="W245" s="885"/>
      <c r="X245" s="885"/>
      <c r="Y245" s="885"/>
      <c r="Z245" s="885"/>
      <c r="AA245" s="885"/>
      <c r="AB245" s="885"/>
      <c r="AC245" s="885"/>
      <c r="AD245" s="885"/>
      <c r="AE245" s="885"/>
      <c r="AF245" s="885"/>
      <c r="AG245" s="885"/>
      <c r="AH245" s="885"/>
      <c r="AI245" s="885"/>
      <c r="AJ245" s="885"/>
      <c r="AK245" s="885"/>
      <c r="AL245" s="885"/>
      <c r="AM245" s="885"/>
      <c r="AN245" s="885"/>
      <c r="AO245" s="885" t="s">
        <v>1528</v>
      </c>
      <c r="AP245" s="885"/>
      <c r="AQ245" s="885"/>
      <c r="AR245" s="885"/>
      <c r="AS245" s="885"/>
      <c r="AT245" s="885"/>
      <c r="AU245" s="885"/>
      <c r="AV245" s="885"/>
      <c r="AW245" s="885"/>
      <c r="AX245" s="885"/>
      <c r="AY245" s="885"/>
      <c r="AZ245" s="885"/>
      <c r="BA245" s="885"/>
      <c r="BB245" s="885"/>
      <c r="BC245" s="885"/>
      <c r="BD245" s="946"/>
    </row>
    <row r="246" spans="1:58" ht="30" customHeight="1">
      <c r="B246" s="1022" t="s">
        <v>270</v>
      </c>
      <c r="C246" s="853"/>
      <c r="D246" s="853"/>
      <c r="E246" s="853"/>
      <c r="F246" s="853"/>
      <c r="G246" s="853"/>
      <c r="H246" s="853"/>
      <c r="I246" s="853"/>
      <c r="J246" s="853"/>
      <c r="K246" s="853"/>
      <c r="L246" s="853"/>
      <c r="M246" s="853"/>
      <c r="N246" s="853"/>
      <c r="O246" s="853"/>
      <c r="P246" s="853"/>
      <c r="Q246" s="853"/>
      <c r="R246" s="853"/>
      <c r="S246" s="853"/>
      <c r="T246" s="853"/>
      <c r="U246" s="853"/>
      <c r="V246" s="882">
        <f>المدخلات!$AR$3</f>
        <v>0</v>
      </c>
      <c r="W246" s="882"/>
      <c r="X246" s="882"/>
      <c r="Y246" s="882"/>
      <c r="Z246" s="882"/>
      <c r="AA246" s="882"/>
      <c r="AB246" s="882"/>
      <c r="AC246" s="882"/>
      <c r="AD246" s="882"/>
      <c r="AE246" s="882"/>
      <c r="AF246" s="882"/>
      <c r="AG246" s="882"/>
      <c r="AH246" s="882"/>
      <c r="AI246" s="882"/>
      <c r="AJ246" s="882"/>
      <c r="AK246" s="882"/>
      <c r="AL246" s="882"/>
      <c r="AM246" s="882"/>
      <c r="AN246" s="882"/>
      <c r="AO246" s="853" t="str">
        <f>المدخلات!P3</f>
        <v>احمد ابراهيم النعيمي</v>
      </c>
      <c r="AP246" s="853"/>
      <c r="AQ246" s="853"/>
      <c r="AR246" s="853"/>
      <c r="AS246" s="853"/>
      <c r="AT246" s="853"/>
      <c r="AU246" s="853"/>
      <c r="AV246" s="853"/>
      <c r="AW246" s="853"/>
      <c r="AX246" s="853"/>
      <c r="AY246" s="853"/>
      <c r="AZ246" s="853"/>
      <c r="BA246" s="853"/>
      <c r="BB246" s="853"/>
      <c r="BC246" s="853"/>
      <c r="BD246" s="854"/>
    </row>
    <row r="247" spans="1:58" ht="114" customHeight="1">
      <c r="B247" s="881"/>
      <c r="C247" s="882"/>
      <c r="D247" s="882"/>
      <c r="E247" s="882"/>
      <c r="F247" s="882"/>
      <c r="G247" s="882"/>
      <c r="H247" s="882"/>
      <c r="I247" s="882"/>
      <c r="J247" s="882"/>
      <c r="K247" s="882"/>
      <c r="L247" s="882"/>
      <c r="M247" s="882"/>
      <c r="N247" s="882"/>
      <c r="O247" s="882"/>
      <c r="P247" s="882"/>
      <c r="Q247" s="882"/>
      <c r="R247" s="882"/>
      <c r="S247" s="882"/>
      <c r="T247" s="882"/>
      <c r="U247" s="882"/>
      <c r="V247" s="853"/>
      <c r="W247" s="853"/>
      <c r="X247" s="853"/>
      <c r="Y247" s="853"/>
      <c r="Z247" s="853"/>
      <c r="AA247" s="853"/>
      <c r="AB247" s="853"/>
      <c r="AC247" s="853"/>
      <c r="AD247" s="853"/>
      <c r="AE247" s="853"/>
      <c r="AF247" s="853"/>
      <c r="AG247" s="853"/>
      <c r="AH247" s="853"/>
      <c r="AI247" s="853"/>
      <c r="AJ247" s="853"/>
      <c r="AK247" s="853"/>
      <c r="AL247" s="853"/>
      <c r="AM247" s="853"/>
      <c r="AN247" s="853"/>
      <c r="AO247" s="853"/>
      <c r="AP247" s="853"/>
      <c r="AQ247" s="853"/>
      <c r="AR247" s="853"/>
      <c r="AS247" s="853"/>
      <c r="AT247" s="853"/>
      <c r="AU247" s="853"/>
      <c r="AV247" s="853"/>
      <c r="AW247" s="853"/>
      <c r="AX247" s="853"/>
      <c r="AY247" s="853"/>
      <c r="AZ247" s="853"/>
      <c r="BA247" s="853"/>
      <c r="BB247" s="853"/>
      <c r="BC247" s="853"/>
      <c r="BD247" s="854"/>
    </row>
    <row r="248" spans="1:58" ht="33.75" customHeight="1">
      <c r="B248" s="846"/>
      <c r="C248" s="847"/>
      <c r="D248" s="847"/>
      <c r="E248" s="847"/>
      <c r="F248" s="847"/>
      <c r="G248" s="847"/>
      <c r="H248" s="847"/>
      <c r="I248" s="847"/>
      <c r="J248" s="847"/>
      <c r="K248" s="847"/>
      <c r="L248" s="847"/>
      <c r="M248" s="847"/>
      <c r="N248" s="847"/>
      <c r="O248" s="847"/>
      <c r="P248" s="847"/>
      <c r="Q248" s="847"/>
      <c r="R248" s="847"/>
      <c r="S248" s="847"/>
      <c r="T248" s="847"/>
      <c r="U248" s="847"/>
      <c r="V248" s="847"/>
      <c r="W248" s="847"/>
      <c r="X248" s="847"/>
      <c r="Y248" s="847"/>
      <c r="Z248" s="847"/>
      <c r="AA248" s="847"/>
      <c r="AB248" s="847"/>
      <c r="AC248" s="847"/>
      <c r="AD248" s="847"/>
      <c r="AE248" s="847"/>
      <c r="AF248" s="847"/>
      <c r="AG248" s="847"/>
      <c r="AH248" s="847"/>
      <c r="AI248" s="847"/>
      <c r="AJ248" s="847"/>
      <c r="AK248" s="847"/>
      <c r="AL248" s="847"/>
      <c r="AM248" s="847"/>
      <c r="AN248" s="847"/>
      <c r="AO248" s="847"/>
      <c r="AP248" s="847"/>
      <c r="AQ248" s="847"/>
      <c r="AR248" s="847"/>
      <c r="AS248" s="847"/>
      <c r="AT248" s="847"/>
      <c r="AU248" s="847"/>
      <c r="AV248" s="847"/>
      <c r="AW248" s="847"/>
      <c r="AX248" s="847"/>
      <c r="AY248" s="847"/>
      <c r="AZ248" s="847"/>
      <c r="BA248" s="847"/>
      <c r="BB248" s="847"/>
      <c r="BC248" s="847"/>
      <c r="BD248" s="848"/>
    </row>
    <row r="249" spans="1:58" ht="26.25" customHeight="1">
      <c r="B249" s="485" t="s">
        <v>608</v>
      </c>
      <c r="C249" s="486"/>
      <c r="D249" s="486"/>
      <c r="E249" s="486"/>
      <c r="F249" s="486"/>
      <c r="G249" s="486"/>
      <c r="H249" s="486"/>
      <c r="I249" s="486"/>
      <c r="J249" s="486"/>
      <c r="K249" s="486"/>
      <c r="L249" s="486"/>
      <c r="M249" s="486"/>
      <c r="N249" s="486"/>
      <c r="O249" s="486"/>
      <c r="P249" s="486"/>
      <c r="Q249" s="486"/>
      <c r="R249" s="486"/>
      <c r="S249" s="486"/>
      <c r="T249" s="486"/>
      <c r="U249" s="486"/>
      <c r="V249" s="486"/>
      <c r="W249" s="486"/>
      <c r="X249" s="486"/>
      <c r="Y249" s="486"/>
      <c r="Z249" s="486"/>
      <c r="AA249" s="486"/>
      <c r="AB249" s="486"/>
      <c r="AC249" s="486"/>
      <c r="AD249" s="486"/>
      <c r="AE249" s="487"/>
      <c r="AF249" s="488" t="s">
        <v>1624</v>
      </c>
      <c r="AG249" s="486"/>
      <c r="AH249" s="486"/>
      <c r="AI249" s="486"/>
      <c r="AJ249" s="486"/>
      <c r="AK249" s="486"/>
      <c r="AL249" s="486"/>
      <c r="AM249" s="486"/>
      <c r="AN249" s="486"/>
      <c r="AO249" s="486"/>
      <c r="AP249" s="486"/>
      <c r="AQ249" s="486"/>
      <c r="AR249" s="486"/>
      <c r="AS249" s="486"/>
      <c r="AT249" s="486"/>
      <c r="AU249" s="486"/>
      <c r="AV249" s="486"/>
      <c r="AW249" s="486"/>
      <c r="AX249" s="486"/>
      <c r="AY249" s="486"/>
      <c r="AZ249" s="486"/>
      <c r="BA249" s="486"/>
      <c r="BB249" s="486"/>
      <c r="BC249" s="486"/>
      <c r="BD249" s="489"/>
    </row>
    <row r="250" spans="1:58" ht="37.5" customHeight="1">
      <c r="B250" s="1023">
        <v>1</v>
      </c>
      <c r="C250" s="1024"/>
      <c r="D250" s="1024"/>
      <c r="E250" s="1024"/>
      <c r="F250" s="1024"/>
      <c r="G250" s="1024"/>
      <c r="H250" s="1024"/>
      <c r="I250" s="1024"/>
      <c r="J250" s="1024"/>
      <c r="K250" s="1024"/>
      <c r="L250" s="1024"/>
      <c r="M250" s="1024"/>
      <c r="N250" s="1024"/>
      <c r="O250" s="1024"/>
      <c r="P250" s="1024"/>
      <c r="Q250" s="1024"/>
      <c r="R250" s="1024"/>
      <c r="S250" s="1024"/>
      <c r="T250" s="1024"/>
      <c r="U250" s="1024"/>
      <c r="V250" s="1024"/>
      <c r="W250" s="1024"/>
      <c r="X250" s="1024"/>
      <c r="Y250" s="1024"/>
      <c r="Z250" s="1024"/>
      <c r="AA250" s="1024"/>
      <c r="AB250" s="1024"/>
      <c r="AC250" s="1024"/>
      <c r="AD250" s="1024"/>
      <c r="AE250" s="1024"/>
      <c r="AF250" s="1026" t="s">
        <v>1625</v>
      </c>
      <c r="AG250" s="1024"/>
      <c r="AH250" s="1024"/>
      <c r="AI250" s="1024"/>
      <c r="AJ250" s="1024"/>
      <c r="AK250" s="1024"/>
      <c r="AL250" s="1024"/>
      <c r="AM250" s="1024"/>
      <c r="AN250" s="1024"/>
      <c r="AO250" s="1024"/>
      <c r="AP250" s="1024"/>
      <c r="AQ250" s="1024"/>
      <c r="AR250" s="1024"/>
      <c r="AS250" s="1024"/>
      <c r="AT250" s="1024"/>
      <c r="AU250" s="1024"/>
      <c r="AV250" s="1024"/>
      <c r="AW250" s="1024"/>
      <c r="AX250" s="1024"/>
      <c r="AY250" s="1024"/>
      <c r="AZ250" s="1024"/>
      <c r="BA250" s="1024"/>
      <c r="BB250" s="1024"/>
      <c r="BC250" s="1024"/>
      <c r="BD250" s="1024"/>
    </row>
    <row r="251" spans="1:58" ht="18.75" customHeight="1">
      <c r="B251" s="1023"/>
      <c r="C251" s="1025"/>
      <c r="D251" s="1025"/>
      <c r="E251" s="1025"/>
      <c r="F251" s="1025"/>
      <c r="G251" s="1025"/>
      <c r="H251" s="1025"/>
      <c r="I251" s="1025"/>
      <c r="J251" s="1025"/>
      <c r="K251" s="1025"/>
      <c r="L251" s="1025"/>
      <c r="M251" s="1025"/>
      <c r="N251" s="1025"/>
      <c r="O251" s="1025"/>
      <c r="P251" s="1025"/>
      <c r="Q251" s="1025"/>
      <c r="R251" s="1025"/>
      <c r="S251" s="1025"/>
      <c r="T251" s="1025"/>
      <c r="U251" s="1025"/>
      <c r="V251" s="1025"/>
      <c r="W251" s="1025"/>
      <c r="X251" s="1025"/>
      <c r="Y251" s="1025"/>
      <c r="Z251" s="1025"/>
      <c r="AA251" s="1025"/>
      <c r="AB251" s="1025"/>
      <c r="AC251" s="1025"/>
      <c r="AD251" s="1025"/>
      <c r="AE251" s="1025"/>
      <c r="AF251" s="1032" t="s">
        <v>1626</v>
      </c>
      <c r="AG251" s="1024"/>
      <c r="AH251" s="1024"/>
      <c r="AI251" s="1024"/>
      <c r="AJ251" s="1024"/>
      <c r="AK251" s="1024"/>
      <c r="AL251" s="1024"/>
      <c r="AM251" s="1024"/>
      <c r="AN251" s="1024"/>
      <c r="AO251" s="1024"/>
      <c r="AP251" s="1024"/>
      <c r="AQ251" s="1024"/>
      <c r="AR251" s="1024"/>
      <c r="AS251" s="1024"/>
      <c r="AT251" s="1024"/>
      <c r="AU251" s="1024"/>
      <c r="AV251" s="1024"/>
      <c r="AW251" s="1024"/>
      <c r="AX251" s="1024"/>
      <c r="AY251" s="1024"/>
      <c r="AZ251" s="1024"/>
      <c r="BA251" s="1024"/>
      <c r="BB251" s="1024"/>
      <c r="BC251" s="1024"/>
      <c r="BD251" s="1033"/>
    </row>
    <row r="252" spans="1:58" ht="18.75" customHeight="1">
      <c r="B252" s="1023">
        <v>2</v>
      </c>
      <c r="C252" s="1036" t="s">
        <v>1644</v>
      </c>
      <c r="D252" s="469"/>
      <c r="E252" s="469"/>
      <c r="F252" s="469"/>
      <c r="G252" s="469"/>
      <c r="H252" s="469"/>
      <c r="I252" s="469"/>
      <c r="J252" s="469"/>
      <c r="K252" s="469"/>
      <c r="L252" s="469"/>
      <c r="M252" s="469"/>
      <c r="N252" s="469"/>
      <c r="O252" s="469"/>
      <c r="P252" s="469"/>
      <c r="Q252" s="469"/>
      <c r="R252" s="469"/>
      <c r="S252" s="469"/>
      <c r="T252" s="469"/>
      <c r="U252" s="469"/>
      <c r="V252" s="469"/>
      <c r="W252" s="469"/>
      <c r="X252" s="469"/>
      <c r="Y252" s="469"/>
      <c r="Z252" s="469"/>
      <c r="AA252" s="469"/>
      <c r="AB252" s="469"/>
      <c r="AC252" s="469"/>
      <c r="AD252" s="469"/>
      <c r="AE252" s="1037"/>
      <c r="AF252" s="1034"/>
      <c r="AG252" s="1025"/>
      <c r="AH252" s="1025"/>
      <c r="AI252" s="1025"/>
      <c r="AJ252" s="1025"/>
      <c r="AK252" s="1025"/>
      <c r="AL252" s="1025"/>
      <c r="AM252" s="1025"/>
      <c r="AN252" s="1025"/>
      <c r="AO252" s="1025"/>
      <c r="AP252" s="1025"/>
      <c r="AQ252" s="1025"/>
      <c r="AR252" s="1025"/>
      <c r="AS252" s="1025"/>
      <c r="AT252" s="1025"/>
      <c r="AU252" s="1025"/>
      <c r="AV252" s="1025"/>
      <c r="AW252" s="1025"/>
      <c r="AX252" s="1025"/>
      <c r="AY252" s="1025"/>
      <c r="AZ252" s="1025"/>
      <c r="BA252" s="1025"/>
      <c r="BB252" s="1025"/>
      <c r="BC252" s="1025"/>
      <c r="BD252" s="1035"/>
    </row>
    <row r="253" spans="1:58" ht="38.25" customHeight="1">
      <c r="B253" s="1023"/>
      <c r="C253" s="1038"/>
      <c r="D253" s="1039"/>
      <c r="E253" s="1039"/>
      <c r="F253" s="1039"/>
      <c r="G253" s="1039"/>
      <c r="H253" s="1039"/>
      <c r="I253" s="1039"/>
      <c r="J253" s="1039"/>
      <c r="K253" s="1039"/>
      <c r="L253" s="1039"/>
      <c r="M253" s="1039"/>
      <c r="N253" s="1039"/>
      <c r="O253" s="1039"/>
      <c r="P253" s="1039"/>
      <c r="Q253" s="1039"/>
      <c r="R253" s="1039"/>
      <c r="S253" s="1039"/>
      <c r="T253" s="1039"/>
      <c r="U253" s="1039"/>
      <c r="V253" s="1039"/>
      <c r="W253" s="1039"/>
      <c r="X253" s="1039"/>
      <c r="Y253" s="1039"/>
      <c r="Z253" s="1039"/>
      <c r="AA253" s="1039"/>
      <c r="AB253" s="1039"/>
      <c r="AC253" s="1039"/>
      <c r="AD253" s="1039"/>
      <c r="AE253" s="1040"/>
      <c r="AF253" s="1027" t="s">
        <v>1627</v>
      </c>
      <c r="AG253" s="1028"/>
      <c r="AH253" s="1028"/>
      <c r="AI253" s="1028"/>
      <c r="AJ253" s="1028"/>
      <c r="AK253" s="1028"/>
      <c r="AL253" s="1028"/>
      <c r="AM253" s="1028"/>
      <c r="AN253" s="1028"/>
      <c r="AO253" s="1028"/>
      <c r="AP253" s="1028"/>
      <c r="AQ253" s="1028"/>
      <c r="AR253" s="1028"/>
      <c r="AS253" s="1028"/>
      <c r="AT253" s="1028"/>
      <c r="AU253" s="1028"/>
      <c r="AV253" s="1028"/>
      <c r="AW253" s="1028"/>
      <c r="AX253" s="1028"/>
      <c r="AY253" s="1028"/>
      <c r="AZ253" s="1028"/>
      <c r="BA253" s="1028"/>
      <c r="BB253" s="1028"/>
      <c r="BC253" s="1028"/>
      <c r="BD253" s="1029"/>
    </row>
    <row r="254" spans="1:58">
      <c r="B254" s="1030">
        <v>3</v>
      </c>
      <c r="C254" s="468" t="s">
        <v>1636</v>
      </c>
      <c r="D254" s="469"/>
      <c r="E254" s="469"/>
      <c r="F254" s="469"/>
      <c r="G254" s="469"/>
      <c r="H254" s="469"/>
      <c r="I254" s="469"/>
      <c r="J254" s="469"/>
      <c r="K254" s="469"/>
      <c r="L254" s="469"/>
      <c r="M254" s="469"/>
      <c r="N254" s="469"/>
      <c r="O254" s="469"/>
      <c r="P254" s="469"/>
      <c r="Q254" s="469"/>
      <c r="R254" s="469"/>
      <c r="S254" s="469"/>
      <c r="T254" s="469"/>
      <c r="U254" s="469"/>
      <c r="V254" s="469"/>
      <c r="W254" s="469"/>
      <c r="X254" s="469"/>
      <c r="Y254" s="469"/>
      <c r="Z254" s="469"/>
      <c r="AA254" s="469"/>
      <c r="AB254" s="469"/>
      <c r="AC254" s="469"/>
      <c r="AD254" s="469"/>
      <c r="AE254" s="470"/>
      <c r="AF254" s="474" t="s">
        <v>1645</v>
      </c>
      <c r="AG254" s="475"/>
      <c r="AH254" s="475"/>
      <c r="AI254" s="475"/>
      <c r="AJ254" s="475"/>
      <c r="AK254" s="475"/>
      <c r="AL254" s="475"/>
      <c r="AM254" s="475"/>
      <c r="AN254" s="475"/>
      <c r="AO254" s="475"/>
      <c r="AP254" s="475"/>
      <c r="AQ254" s="475"/>
      <c r="AR254" s="475"/>
      <c r="AS254" s="475"/>
      <c r="AT254" s="475"/>
      <c r="AU254" s="475"/>
      <c r="AV254" s="475"/>
      <c r="AW254" s="475"/>
      <c r="AX254" s="475"/>
      <c r="AY254" s="475"/>
      <c r="AZ254" s="475"/>
      <c r="BA254" s="475"/>
      <c r="BB254" s="475"/>
      <c r="BC254" s="475"/>
      <c r="BD254" s="476"/>
    </row>
    <row r="255" spans="1:58" s="285" customFormat="1" ht="39.75" customHeight="1" thickBot="1">
      <c r="A255" s="264"/>
      <c r="B255" s="1031"/>
      <c r="C255" s="471"/>
      <c r="D255" s="472"/>
      <c r="E255" s="472"/>
      <c r="F255" s="472"/>
      <c r="G255" s="472"/>
      <c r="H255" s="472"/>
      <c r="I255" s="472"/>
      <c r="J255" s="472"/>
      <c r="K255" s="472"/>
      <c r="L255" s="472"/>
      <c r="M255" s="472"/>
      <c r="N255" s="472"/>
      <c r="O255" s="472"/>
      <c r="P255" s="472"/>
      <c r="Q255" s="472"/>
      <c r="R255" s="472"/>
      <c r="S255" s="472"/>
      <c r="T255" s="472"/>
      <c r="U255" s="472"/>
      <c r="V255" s="472"/>
      <c r="W255" s="472"/>
      <c r="X255" s="472"/>
      <c r="Y255" s="472"/>
      <c r="Z255" s="472"/>
      <c r="AA255" s="472"/>
      <c r="AB255" s="472"/>
      <c r="AC255" s="472"/>
      <c r="AD255" s="472"/>
      <c r="AE255" s="473"/>
      <c r="AF255" s="477"/>
      <c r="AG255" s="478"/>
      <c r="AH255" s="478"/>
      <c r="AI255" s="478"/>
      <c r="AJ255" s="478"/>
      <c r="AK255" s="478"/>
      <c r="AL255" s="478"/>
      <c r="AM255" s="478"/>
      <c r="AN255" s="478"/>
      <c r="AO255" s="478"/>
      <c r="AP255" s="478"/>
      <c r="AQ255" s="478"/>
      <c r="AR255" s="478"/>
      <c r="AS255" s="478"/>
      <c r="AT255" s="478"/>
      <c r="AU255" s="478"/>
      <c r="AV255" s="478"/>
      <c r="AW255" s="478"/>
      <c r="AX255" s="478"/>
      <c r="AY255" s="478"/>
      <c r="AZ255" s="478"/>
      <c r="BA255" s="478"/>
      <c r="BB255" s="478"/>
      <c r="BC255" s="478"/>
      <c r="BD255" s="479"/>
      <c r="BE255" s="264"/>
      <c r="BF255" s="284"/>
    </row>
    <row r="256" spans="1:58" s="264" customFormat="1" ht="16.5" customHeight="1">
      <c r="B256" s="812"/>
      <c r="C256" s="812"/>
      <c r="D256" s="812"/>
      <c r="E256" s="812"/>
      <c r="F256" s="812"/>
      <c r="G256" s="812"/>
      <c r="H256" s="812"/>
      <c r="I256" s="812"/>
      <c r="J256" s="812"/>
      <c r="K256" s="812"/>
      <c r="L256" s="812"/>
      <c r="M256" s="812"/>
      <c r="N256" s="812"/>
      <c r="O256" s="812"/>
      <c r="P256" s="812"/>
      <c r="Q256" s="812"/>
      <c r="R256" s="812"/>
      <c r="S256" s="812"/>
      <c r="T256" s="812"/>
      <c r="U256" s="812"/>
      <c r="V256" s="812"/>
      <c r="W256" s="812"/>
      <c r="X256" s="812"/>
      <c r="Y256" s="812"/>
      <c r="Z256" s="812"/>
      <c r="AA256" s="812"/>
      <c r="AB256" s="812"/>
      <c r="AC256" s="812"/>
      <c r="AD256" s="812"/>
      <c r="AE256" s="812"/>
      <c r="AF256" s="812"/>
      <c r="AG256" s="812"/>
      <c r="AH256" s="812"/>
      <c r="AI256" s="812"/>
      <c r="AJ256" s="812"/>
      <c r="AK256" s="812"/>
      <c r="AL256" s="812"/>
      <c r="AM256" s="812"/>
      <c r="AN256" s="812"/>
      <c r="AO256" s="812"/>
      <c r="AP256" s="812"/>
      <c r="AQ256" s="812"/>
      <c r="AR256" s="812"/>
      <c r="AS256" s="812"/>
      <c r="AT256" s="812"/>
      <c r="AU256" s="812"/>
      <c r="AV256" s="812"/>
      <c r="AW256" s="812"/>
      <c r="AX256" s="812"/>
      <c r="AY256" s="812"/>
      <c r="AZ256" s="812"/>
      <c r="BA256" s="812"/>
      <c r="BB256" s="812"/>
      <c r="BC256" s="812"/>
      <c r="BD256" s="812"/>
    </row>
    <row r="257" spans="3:5" s="264" customFormat="1">
      <c r="C257" s="286"/>
      <c r="D257" s="286"/>
      <c r="E257" s="287"/>
    </row>
    <row r="258" spans="3:5" s="264" customFormat="1">
      <c r="C258" s="286"/>
      <c r="D258" s="286"/>
      <c r="E258" s="287"/>
    </row>
    <row r="259" spans="3:5" s="264" customFormat="1">
      <c r="C259" s="286"/>
      <c r="D259" s="286"/>
      <c r="E259" s="287"/>
    </row>
    <row r="260" spans="3:5" s="264" customFormat="1">
      <c r="C260" s="286"/>
      <c r="D260" s="286"/>
      <c r="E260" s="287"/>
    </row>
    <row r="261" spans="3:5" s="264" customFormat="1">
      <c r="C261" s="286"/>
      <c r="D261" s="286"/>
      <c r="E261" s="287"/>
    </row>
    <row r="262" spans="3:5" s="264" customFormat="1">
      <c r="C262" s="286"/>
      <c r="D262" s="286"/>
      <c r="E262" s="287"/>
    </row>
    <row r="263" spans="3:5" s="264" customFormat="1">
      <c r="C263" s="286"/>
      <c r="D263" s="286"/>
      <c r="E263" s="287"/>
    </row>
    <row r="264" spans="3:5" s="264" customFormat="1">
      <c r="C264" s="286"/>
      <c r="D264" s="286"/>
      <c r="E264" s="287"/>
    </row>
    <row r="265" spans="3:5" s="264" customFormat="1">
      <c r="C265" s="286"/>
      <c r="D265" s="286"/>
      <c r="E265" s="287"/>
    </row>
    <row r="266" spans="3:5" s="264" customFormat="1">
      <c r="C266" s="286"/>
      <c r="D266" s="286"/>
      <c r="E266" s="287"/>
    </row>
    <row r="267" spans="3:5" s="264" customFormat="1">
      <c r="C267" s="286"/>
      <c r="D267" s="286"/>
      <c r="E267" s="287"/>
    </row>
    <row r="268" spans="3:5" s="264" customFormat="1">
      <c r="C268" s="286"/>
      <c r="D268" s="286"/>
      <c r="E268" s="287"/>
    </row>
    <row r="269" spans="3:5" s="264" customFormat="1">
      <c r="C269" s="286"/>
      <c r="D269" s="286"/>
      <c r="E269" s="287"/>
    </row>
    <row r="270" spans="3:5" s="264" customFormat="1">
      <c r="C270" s="286"/>
      <c r="D270" s="286"/>
      <c r="E270" s="287"/>
    </row>
    <row r="271" spans="3:5" s="264" customFormat="1">
      <c r="C271" s="286"/>
      <c r="D271" s="286"/>
      <c r="E271" s="287"/>
    </row>
    <row r="272" spans="3:5" s="264" customFormat="1">
      <c r="C272" s="286"/>
      <c r="D272" s="286"/>
      <c r="E272" s="287"/>
    </row>
    <row r="273" spans="3:5" s="264" customFormat="1">
      <c r="C273" s="286"/>
      <c r="D273" s="286"/>
      <c r="E273" s="287"/>
    </row>
    <row r="274" spans="3:5" s="264" customFormat="1">
      <c r="C274" s="286"/>
      <c r="D274" s="286"/>
      <c r="E274" s="287"/>
    </row>
    <row r="275" spans="3:5" s="264" customFormat="1">
      <c r="C275" s="286"/>
      <c r="D275" s="286"/>
      <c r="E275" s="287"/>
    </row>
    <row r="276" spans="3:5" s="264" customFormat="1">
      <c r="C276" s="286"/>
      <c r="D276" s="286"/>
      <c r="E276" s="287"/>
    </row>
    <row r="277" spans="3:5" s="264" customFormat="1">
      <c r="C277" s="286"/>
      <c r="D277" s="286"/>
      <c r="E277" s="287"/>
    </row>
    <row r="278" spans="3:5" s="264" customFormat="1">
      <c r="C278" s="286"/>
      <c r="D278" s="286"/>
      <c r="E278" s="287"/>
    </row>
    <row r="279" spans="3:5" s="264" customFormat="1">
      <c r="C279" s="286"/>
      <c r="D279" s="286"/>
      <c r="E279" s="287"/>
    </row>
    <row r="280" spans="3:5" s="264" customFormat="1">
      <c r="C280" s="286"/>
      <c r="D280" s="286"/>
      <c r="E280" s="287"/>
    </row>
    <row r="281" spans="3:5" s="264" customFormat="1">
      <c r="C281" s="286"/>
      <c r="D281" s="286"/>
      <c r="E281" s="287"/>
    </row>
    <row r="282" spans="3:5" s="264" customFormat="1">
      <c r="C282" s="286"/>
      <c r="D282" s="286"/>
      <c r="E282" s="287"/>
    </row>
    <row r="283" spans="3:5" s="264" customFormat="1">
      <c r="C283" s="286"/>
      <c r="D283" s="286"/>
      <c r="E283" s="287"/>
    </row>
    <row r="284" spans="3:5" s="264" customFormat="1">
      <c r="C284" s="286"/>
      <c r="D284" s="286"/>
      <c r="E284" s="287"/>
    </row>
    <row r="285" spans="3:5" s="264" customFormat="1">
      <c r="C285" s="286"/>
      <c r="D285" s="286"/>
      <c r="E285" s="287"/>
    </row>
    <row r="286" spans="3:5" s="264" customFormat="1">
      <c r="C286" s="286"/>
      <c r="D286" s="286"/>
      <c r="E286" s="287"/>
    </row>
    <row r="287" spans="3:5" s="264" customFormat="1">
      <c r="C287" s="286"/>
      <c r="D287" s="286"/>
      <c r="E287" s="287"/>
    </row>
    <row r="288" spans="3:5" s="264" customFormat="1">
      <c r="C288" s="286"/>
      <c r="D288" s="286"/>
      <c r="E288" s="287"/>
    </row>
    <row r="289" spans="3:5" s="264" customFormat="1">
      <c r="C289" s="286"/>
      <c r="D289" s="286"/>
      <c r="E289" s="287"/>
    </row>
    <row r="290" spans="3:5" s="264" customFormat="1">
      <c r="C290" s="286"/>
      <c r="D290" s="286"/>
      <c r="E290" s="287"/>
    </row>
    <row r="291" spans="3:5" s="264" customFormat="1">
      <c r="C291" s="286"/>
      <c r="D291" s="286"/>
      <c r="E291" s="287"/>
    </row>
    <row r="292" spans="3:5" s="264" customFormat="1">
      <c r="C292" s="286"/>
      <c r="D292" s="286"/>
      <c r="E292" s="287"/>
    </row>
    <row r="293" spans="3:5" s="264" customFormat="1">
      <c r="C293" s="286"/>
      <c r="D293" s="286"/>
      <c r="E293" s="287"/>
    </row>
    <row r="294" spans="3:5" s="264" customFormat="1">
      <c r="C294" s="286"/>
      <c r="D294" s="286"/>
      <c r="E294" s="287"/>
    </row>
    <row r="295" spans="3:5" s="264" customFormat="1">
      <c r="C295" s="286"/>
      <c r="D295" s="286"/>
      <c r="E295" s="287"/>
    </row>
    <row r="296" spans="3:5" s="264" customFormat="1">
      <c r="C296" s="286"/>
      <c r="D296" s="286"/>
      <c r="E296" s="287"/>
    </row>
    <row r="297" spans="3:5" s="264" customFormat="1">
      <c r="C297" s="286"/>
      <c r="D297" s="286"/>
      <c r="E297" s="287"/>
    </row>
    <row r="298" spans="3:5" s="264" customFormat="1">
      <c r="C298" s="286"/>
      <c r="D298" s="286"/>
      <c r="E298" s="287"/>
    </row>
    <row r="299" spans="3:5" s="264" customFormat="1">
      <c r="C299" s="286"/>
      <c r="D299" s="286"/>
      <c r="E299" s="287"/>
    </row>
    <row r="300" spans="3:5" s="264" customFormat="1">
      <c r="C300" s="286"/>
      <c r="D300" s="286"/>
      <c r="E300" s="287"/>
    </row>
    <row r="301" spans="3:5" s="264" customFormat="1">
      <c r="C301" s="286"/>
      <c r="D301" s="286"/>
      <c r="E301" s="287"/>
    </row>
    <row r="302" spans="3:5" s="264" customFormat="1">
      <c r="C302" s="286"/>
      <c r="D302" s="286"/>
      <c r="E302" s="287"/>
    </row>
    <row r="303" spans="3:5" s="264" customFormat="1">
      <c r="C303" s="286"/>
      <c r="D303" s="286"/>
      <c r="E303" s="287"/>
    </row>
    <row r="304" spans="3:5" s="264" customFormat="1">
      <c r="C304" s="286"/>
      <c r="D304" s="286"/>
      <c r="E304" s="287"/>
    </row>
    <row r="305" spans="3:5" s="264" customFormat="1">
      <c r="C305" s="286"/>
      <c r="D305" s="286"/>
      <c r="E305" s="287"/>
    </row>
    <row r="306" spans="3:5" s="264" customFormat="1">
      <c r="C306" s="286"/>
      <c r="D306" s="286"/>
      <c r="E306" s="287"/>
    </row>
    <row r="307" spans="3:5" s="264" customFormat="1">
      <c r="C307" s="286"/>
      <c r="D307" s="286"/>
      <c r="E307" s="287"/>
    </row>
    <row r="308" spans="3:5" s="264" customFormat="1">
      <c r="C308" s="286"/>
      <c r="D308" s="286"/>
      <c r="E308" s="287"/>
    </row>
    <row r="309" spans="3:5" s="264" customFormat="1">
      <c r="C309" s="286"/>
      <c r="D309" s="286"/>
      <c r="E309" s="287"/>
    </row>
    <row r="310" spans="3:5" s="264" customFormat="1">
      <c r="C310" s="286"/>
      <c r="D310" s="286"/>
      <c r="E310" s="287"/>
    </row>
    <row r="311" spans="3:5" s="264" customFormat="1">
      <c r="C311" s="286"/>
      <c r="D311" s="286"/>
      <c r="E311" s="287"/>
    </row>
    <row r="312" spans="3:5" s="264" customFormat="1">
      <c r="C312" s="286"/>
      <c r="D312" s="286"/>
      <c r="E312" s="287"/>
    </row>
    <row r="313" spans="3:5" s="264" customFormat="1">
      <c r="C313" s="286"/>
      <c r="D313" s="286"/>
      <c r="E313" s="287"/>
    </row>
    <row r="314" spans="3:5" s="264" customFormat="1">
      <c r="C314" s="286"/>
      <c r="D314" s="286"/>
      <c r="E314" s="287"/>
    </row>
    <row r="315" spans="3:5" s="264" customFormat="1">
      <c r="C315" s="286"/>
      <c r="D315" s="286"/>
      <c r="E315" s="287"/>
    </row>
    <row r="316" spans="3:5" s="264" customFormat="1">
      <c r="C316" s="286"/>
      <c r="D316" s="286"/>
      <c r="E316" s="287"/>
    </row>
    <row r="317" spans="3:5" s="264" customFormat="1">
      <c r="C317" s="286"/>
      <c r="D317" s="286"/>
      <c r="E317" s="287"/>
    </row>
    <row r="318" spans="3:5" s="264" customFormat="1">
      <c r="C318" s="286"/>
      <c r="D318" s="286"/>
      <c r="E318" s="287"/>
    </row>
    <row r="319" spans="3:5" s="264" customFormat="1">
      <c r="C319" s="286"/>
      <c r="D319" s="286"/>
      <c r="E319" s="287"/>
    </row>
    <row r="320" spans="3:5" s="264" customFormat="1">
      <c r="C320" s="286"/>
      <c r="D320" s="286"/>
      <c r="E320" s="287"/>
    </row>
    <row r="321" spans="3:5" s="264" customFormat="1">
      <c r="C321" s="286"/>
      <c r="D321" s="286"/>
      <c r="E321" s="287"/>
    </row>
    <row r="322" spans="3:5" s="264" customFormat="1">
      <c r="C322" s="286"/>
      <c r="D322" s="286"/>
      <c r="E322" s="287"/>
    </row>
    <row r="323" spans="3:5" s="264" customFormat="1">
      <c r="C323" s="286"/>
      <c r="D323" s="286"/>
      <c r="E323" s="287"/>
    </row>
    <row r="324" spans="3:5" s="264" customFormat="1">
      <c r="C324" s="286"/>
      <c r="D324" s="286"/>
      <c r="E324" s="287"/>
    </row>
    <row r="325" spans="3:5" s="264" customFormat="1">
      <c r="C325" s="286"/>
      <c r="D325" s="286"/>
      <c r="E325" s="287"/>
    </row>
    <row r="326" spans="3:5" s="264" customFormat="1">
      <c r="C326" s="286"/>
      <c r="D326" s="286"/>
      <c r="E326" s="287"/>
    </row>
    <row r="327" spans="3:5" s="264" customFormat="1">
      <c r="C327" s="286"/>
      <c r="D327" s="286"/>
      <c r="E327" s="287"/>
    </row>
    <row r="328" spans="3:5" s="264" customFormat="1">
      <c r="C328" s="286"/>
      <c r="D328" s="286"/>
      <c r="E328" s="287"/>
    </row>
    <row r="329" spans="3:5" s="264" customFormat="1">
      <c r="C329" s="286"/>
      <c r="D329" s="286"/>
      <c r="E329" s="287"/>
    </row>
    <row r="330" spans="3:5" s="264" customFormat="1">
      <c r="C330" s="286"/>
      <c r="D330" s="286"/>
      <c r="E330" s="287"/>
    </row>
    <row r="331" spans="3:5" s="264" customFormat="1">
      <c r="C331" s="286"/>
      <c r="D331" s="286"/>
      <c r="E331" s="287"/>
    </row>
    <row r="332" spans="3:5" s="264" customFormat="1">
      <c r="C332" s="286"/>
      <c r="D332" s="286"/>
      <c r="E332" s="287"/>
    </row>
    <row r="333" spans="3:5" s="264" customFormat="1">
      <c r="C333" s="286"/>
      <c r="D333" s="286"/>
      <c r="E333" s="287"/>
    </row>
    <row r="334" spans="3:5" s="264" customFormat="1">
      <c r="C334" s="286"/>
      <c r="D334" s="286"/>
      <c r="E334" s="287"/>
    </row>
    <row r="335" spans="3:5" s="264" customFormat="1">
      <c r="C335" s="286"/>
      <c r="D335" s="286"/>
      <c r="E335" s="287"/>
    </row>
    <row r="336" spans="3:5" s="264" customFormat="1">
      <c r="C336" s="286"/>
      <c r="D336" s="286"/>
      <c r="E336" s="287"/>
    </row>
    <row r="337" spans="3:5" s="264" customFormat="1">
      <c r="C337" s="286"/>
      <c r="D337" s="286"/>
      <c r="E337" s="287"/>
    </row>
    <row r="338" spans="3:5" s="264" customFormat="1">
      <c r="C338" s="286"/>
      <c r="D338" s="286"/>
      <c r="E338" s="287"/>
    </row>
    <row r="339" spans="3:5" s="264" customFormat="1">
      <c r="C339" s="286"/>
      <c r="D339" s="286"/>
      <c r="E339" s="287"/>
    </row>
    <row r="340" spans="3:5" s="264" customFormat="1">
      <c r="C340" s="286"/>
      <c r="D340" s="286"/>
      <c r="E340" s="287"/>
    </row>
    <row r="341" spans="3:5" s="264" customFormat="1">
      <c r="C341" s="286"/>
      <c r="D341" s="286"/>
      <c r="E341" s="287"/>
    </row>
    <row r="342" spans="3:5" s="264" customFormat="1">
      <c r="C342" s="286"/>
      <c r="D342" s="286"/>
      <c r="E342" s="287"/>
    </row>
    <row r="343" spans="3:5" s="264" customFormat="1">
      <c r="C343" s="286"/>
      <c r="D343" s="286"/>
      <c r="E343" s="287"/>
    </row>
    <row r="344" spans="3:5" s="264" customFormat="1">
      <c r="C344" s="286"/>
      <c r="D344" s="286"/>
      <c r="E344" s="287"/>
    </row>
    <row r="345" spans="3:5" s="264" customFormat="1">
      <c r="C345" s="286"/>
      <c r="D345" s="286"/>
      <c r="E345" s="287"/>
    </row>
    <row r="346" spans="3:5" s="264" customFormat="1">
      <c r="C346" s="286"/>
      <c r="D346" s="286"/>
      <c r="E346" s="287"/>
    </row>
    <row r="347" spans="3:5" s="264" customFormat="1">
      <c r="C347" s="286"/>
      <c r="D347" s="286"/>
      <c r="E347" s="287"/>
    </row>
    <row r="348" spans="3:5" s="264" customFormat="1">
      <c r="C348" s="286"/>
      <c r="D348" s="286"/>
      <c r="E348" s="287"/>
    </row>
    <row r="349" spans="3:5" s="264" customFormat="1">
      <c r="C349" s="286"/>
      <c r="D349" s="286"/>
      <c r="E349" s="287"/>
    </row>
    <row r="350" spans="3:5" s="264" customFormat="1">
      <c r="C350" s="286"/>
      <c r="D350" s="286"/>
      <c r="E350" s="287"/>
    </row>
    <row r="351" spans="3:5" s="264" customFormat="1">
      <c r="C351" s="286"/>
      <c r="D351" s="286"/>
      <c r="E351" s="287"/>
    </row>
    <row r="352" spans="3:5" s="264" customFormat="1">
      <c r="C352" s="286"/>
      <c r="D352" s="286"/>
      <c r="E352" s="287"/>
    </row>
    <row r="353" spans="3:5" s="264" customFormat="1">
      <c r="C353" s="286"/>
      <c r="D353" s="286"/>
      <c r="E353" s="287"/>
    </row>
    <row r="354" spans="3:5" s="264" customFormat="1">
      <c r="C354" s="286"/>
      <c r="D354" s="286"/>
      <c r="E354" s="287"/>
    </row>
    <row r="355" spans="3:5" s="264" customFormat="1">
      <c r="C355" s="286"/>
      <c r="D355" s="286"/>
      <c r="E355" s="287"/>
    </row>
    <row r="356" spans="3:5" s="264" customFormat="1">
      <c r="C356" s="286"/>
      <c r="D356" s="286"/>
      <c r="E356" s="287"/>
    </row>
    <row r="357" spans="3:5" s="264" customFormat="1">
      <c r="C357" s="286"/>
      <c r="D357" s="286"/>
      <c r="E357" s="287"/>
    </row>
    <row r="358" spans="3:5" s="264" customFormat="1">
      <c r="C358" s="286"/>
      <c r="D358" s="286"/>
      <c r="E358" s="287"/>
    </row>
    <row r="359" spans="3:5" s="264" customFormat="1">
      <c r="C359" s="286"/>
      <c r="D359" s="286"/>
      <c r="E359" s="287"/>
    </row>
    <row r="360" spans="3:5" s="264" customFormat="1">
      <c r="C360" s="286"/>
      <c r="D360" s="286"/>
      <c r="E360" s="287"/>
    </row>
    <row r="361" spans="3:5" s="264" customFormat="1">
      <c r="C361" s="286"/>
      <c r="D361" s="286"/>
      <c r="E361" s="287"/>
    </row>
    <row r="362" spans="3:5" s="264" customFormat="1">
      <c r="C362" s="286"/>
      <c r="D362" s="286"/>
      <c r="E362" s="287"/>
    </row>
    <row r="363" spans="3:5" s="264" customFormat="1">
      <c r="C363" s="286"/>
      <c r="D363" s="286"/>
      <c r="E363" s="287"/>
    </row>
    <row r="364" spans="3:5" s="264" customFormat="1">
      <c r="C364" s="286"/>
      <c r="D364" s="286"/>
      <c r="E364" s="287"/>
    </row>
    <row r="365" spans="3:5" s="264" customFormat="1">
      <c r="C365" s="286"/>
      <c r="D365" s="286"/>
      <c r="E365" s="287"/>
    </row>
    <row r="366" spans="3:5" s="264" customFormat="1">
      <c r="C366" s="286"/>
      <c r="D366" s="286"/>
      <c r="E366" s="287"/>
    </row>
    <row r="367" spans="3:5" s="264" customFormat="1">
      <c r="C367" s="286"/>
      <c r="D367" s="286"/>
      <c r="E367" s="287"/>
    </row>
    <row r="368" spans="3:5" s="264" customFormat="1">
      <c r="C368" s="286"/>
      <c r="D368" s="286"/>
      <c r="E368" s="287"/>
    </row>
    <row r="369" spans="3:5" s="264" customFormat="1">
      <c r="C369" s="286"/>
      <c r="D369" s="286"/>
      <c r="E369" s="287"/>
    </row>
    <row r="370" spans="3:5" s="264" customFormat="1">
      <c r="C370" s="286"/>
      <c r="D370" s="286"/>
      <c r="E370" s="287"/>
    </row>
    <row r="371" spans="3:5" s="264" customFormat="1">
      <c r="C371" s="286"/>
      <c r="D371" s="286"/>
      <c r="E371" s="287"/>
    </row>
    <row r="372" spans="3:5" s="264" customFormat="1">
      <c r="C372" s="286"/>
      <c r="D372" s="286"/>
      <c r="E372" s="287"/>
    </row>
    <row r="373" spans="3:5" s="264" customFormat="1">
      <c r="C373" s="286"/>
      <c r="D373" s="286"/>
      <c r="E373" s="287"/>
    </row>
    <row r="374" spans="3:5" s="264" customFormat="1">
      <c r="C374" s="286"/>
      <c r="D374" s="286"/>
      <c r="E374" s="287"/>
    </row>
    <row r="375" spans="3:5" s="264" customFormat="1">
      <c r="C375" s="286"/>
      <c r="D375" s="286"/>
      <c r="E375" s="287"/>
    </row>
    <row r="376" spans="3:5" s="264" customFormat="1">
      <c r="C376" s="286"/>
      <c r="D376" s="286"/>
      <c r="E376" s="287"/>
    </row>
    <row r="377" spans="3:5" s="264" customFormat="1">
      <c r="C377" s="286"/>
      <c r="D377" s="286"/>
      <c r="E377" s="287"/>
    </row>
    <row r="378" spans="3:5" s="264" customFormat="1">
      <c r="C378" s="286"/>
      <c r="D378" s="286"/>
      <c r="E378" s="287"/>
    </row>
    <row r="379" spans="3:5" s="264" customFormat="1">
      <c r="C379" s="286"/>
      <c r="D379" s="286"/>
      <c r="E379" s="287"/>
    </row>
    <row r="380" spans="3:5" s="264" customFormat="1">
      <c r="C380" s="286"/>
      <c r="D380" s="286"/>
      <c r="E380" s="287"/>
    </row>
    <row r="381" spans="3:5" s="264" customFormat="1">
      <c r="C381" s="286"/>
      <c r="D381" s="286"/>
      <c r="E381" s="287"/>
    </row>
    <row r="382" spans="3:5" s="264" customFormat="1">
      <c r="C382" s="286"/>
      <c r="D382" s="286"/>
      <c r="E382" s="287"/>
    </row>
    <row r="383" spans="3:5" s="264" customFormat="1">
      <c r="C383" s="286"/>
      <c r="D383" s="286"/>
      <c r="E383" s="287"/>
    </row>
    <row r="384" spans="3:5" s="264" customFormat="1">
      <c r="C384" s="286"/>
      <c r="D384" s="286"/>
      <c r="E384" s="287"/>
    </row>
    <row r="385" spans="3:5" s="264" customFormat="1">
      <c r="C385" s="286"/>
      <c r="D385" s="286"/>
      <c r="E385" s="287"/>
    </row>
    <row r="386" spans="3:5" s="264" customFormat="1">
      <c r="C386" s="286"/>
      <c r="D386" s="286"/>
      <c r="E386" s="287"/>
    </row>
    <row r="387" spans="3:5" s="264" customFormat="1">
      <c r="C387" s="286"/>
      <c r="D387" s="286"/>
      <c r="E387" s="287"/>
    </row>
    <row r="388" spans="3:5" s="264" customFormat="1">
      <c r="C388" s="286"/>
      <c r="D388" s="286"/>
      <c r="E388" s="287"/>
    </row>
    <row r="389" spans="3:5" s="264" customFormat="1">
      <c r="C389" s="286"/>
      <c r="D389" s="286"/>
      <c r="E389" s="287"/>
    </row>
    <row r="390" spans="3:5" s="264" customFormat="1">
      <c r="C390" s="286"/>
      <c r="D390" s="286"/>
      <c r="E390" s="287"/>
    </row>
    <row r="391" spans="3:5" s="264" customFormat="1">
      <c r="C391" s="286"/>
      <c r="D391" s="286"/>
      <c r="E391" s="287"/>
    </row>
    <row r="392" spans="3:5" s="264" customFormat="1">
      <c r="C392" s="286"/>
      <c r="D392" s="286"/>
      <c r="E392" s="287"/>
    </row>
    <row r="393" spans="3:5" s="264" customFormat="1">
      <c r="C393" s="286"/>
      <c r="D393" s="286"/>
      <c r="E393" s="287"/>
    </row>
    <row r="394" spans="3:5" s="264" customFormat="1">
      <c r="C394" s="286"/>
      <c r="D394" s="286"/>
      <c r="E394" s="287"/>
    </row>
    <row r="395" spans="3:5" s="264" customFormat="1">
      <c r="C395" s="286"/>
      <c r="D395" s="286"/>
      <c r="E395" s="287"/>
    </row>
    <row r="396" spans="3:5" s="264" customFormat="1">
      <c r="C396" s="286"/>
      <c r="D396" s="286"/>
      <c r="E396" s="287"/>
    </row>
    <row r="397" spans="3:5" s="264" customFormat="1">
      <c r="C397" s="286"/>
      <c r="D397" s="286"/>
      <c r="E397" s="287"/>
    </row>
    <row r="398" spans="3:5" s="264" customFormat="1">
      <c r="C398" s="286"/>
      <c r="D398" s="286"/>
      <c r="E398" s="287"/>
    </row>
    <row r="399" spans="3:5" s="264" customFormat="1">
      <c r="C399" s="286"/>
      <c r="D399" s="286"/>
      <c r="E399" s="287"/>
    </row>
    <row r="400" spans="3:5" s="264" customFormat="1">
      <c r="C400" s="286"/>
      <c r="D400" s="286"/>
      <c r="E400" s="287"/>
    </row>
    <row r="401" spans="3:5" s="264" customFormat="1">
      <c r="C401" s="286"/>
      <c r="D401" s="286"/>
      <c r="E401" s="287"/>
    </row>
    <row r="402" spans="3:5" s="264" customFormat="1">
      <c r="C402" s="286"/>
      <c r="D402" s="286"/>
      <c r="E402" s="287"/>
    </row>
    <row r="403" spans="3:5" s="264" customFormat="1">
      <c r="C403" s="286"/>
      <c r="D403" s="286"/>
      <c r="E403" s="287"/>
    </row>
    <row r="404" spans="3:5" s="264" customFormat="1">
      <c r="C404" s="286"/>
      <c r="D404" s="286"/>
      <c r="E404" s="287"/>
    </row>
    <row r="405" spans="3:5" s="264" customFormat="1">
      <c r="C405" s="286"/>
      <c r="D405" s="286"/>
      <c r="E405" s="287"/>
    </row>
    <row r="406" spans="3:5" s="264" customFormat="1">
      <c r="C406" s="286"/>
      <c r="D406" s="286"/>
      <c r="E406" s="287"/>
    </row>
    <row r="407" spans="3:5" s="264" customFormat="1">
      <c r="C407" s="286"/>
      <c r="D407" s="286"/>
      <c r="E407" s="287"/>
    </row>
    <row r="408" spans="3:5" s="264" customFormat="1">
      <c r="C408" s="286"/>
      <c r="D408" s="286"/>
      <c r="E408" s="287"/>
    </row>
    <row r="409" spans="3:5" s="264" customFormat="1">
      <c r="C409" s="286"/>
      <c r="D409" s="286"/>
      <c r="E409" s="287"/>
    </row>
    <row r="410" spans="3:5" s="264" customFormat="1">
      <c r="C410" s="286"/>
      <c r="D410" s="286"/>
      <c r="E410" s="287"/>
    </row>
    <row r="411" spans="3:5" s="264" customFormat="1">
      <c r="C411" s="286"/>
      <c r="D411" s="286"/>
      <c r="E411" s="287"/>
    </row>
    <row r="412" spans="3:5" s="264" customFormat="1">
      <c r="C412" s="286"/>
      <c r="D412" s="286"/>
      <c r="E412" s="287"/>
    </row>
    <row r="413" spans="3:5" s="264" customFormat="1">
      <c r="C413" s="286"/>
      <c r="D413" s="286"/>
      <c r="E413" s="287"/>
    </row>
    <row r="414" spans="3:5" s="264" customFormat="1">
      <c r="C414" s="286"/>
      <c r="D414" s="286"/>
      <c r="E414" s="287"/>
    </row>
    <row r="415" spans="3:5" s="264" customFormat="1">
      <c r="C415" s="286"/>
      <c r="D415" s="286"/>
      <c r="E415" s="287"/>
    </row>
    <row r="416" spans="3:5" s="264" customFormat="1">
      <c r="C416" s="286"/>
      <c r="D416" s="286"/>
      <c r="E416" s="287"/>
    </row>
    <row r="417" spans="3:5" s="264" customFormat="1">
      <c r="C417" s="286"/>
      <c r="D417" s="286"/>
      <c r="E417" s="287"/>
    </row>
    <row r="418" spans="3:5" s="264" customFormat="1">
      <c r="C418" s="286"/>
      <c r="D418" s="286"/>
      <c r="E418" s="287"/>
    </row>
    <row r="419" spans="3:5" s="264" customFormat="1">
      <c r="C419" s="286"/>
      <c r="D419" s="286"/>
      <c r="E419" s="287"/>
    </row>
    <row r="420" spans="3:5" s="264" customFormat="1">
      <c r="C420" s="286"/>
      <c r="D420" s="286"/>
      <c r="E420" s="287"/>
    </row>
    <row r="421" spans="3:5" s="264" customFormat="1">
      <c r="C421" s="286"/>
      <c r="D421" s="286"/>
      <c r="E421" s="287"/>
    </row>
    <row r="422" spans="3:5" s="264" customFormat="1">
      <c r="C422" s="286"/>
      <c r="D422" s="286"/>
      <c r="E422" s="287"/>
    </row>
    <row r="423" spans="3:5" s="264" customFormat="1">
      <c r="C423" s="286"/>
      <c r="D423" s="286"/>
      <c r="E423" s="287"/>
    </row>
    <row r="424" spans="3:5" s="264" customFormat="1">
      <c r="C424" s="286"/>
      <c r="D424" s="286"/>
      <c r="E424" s="287"/>
    </row>
    <row r="425" spans="3:5" s="264" customFormat="1">
      <c r="C425" s="286"/>
      <c r="D425" s="286"/>
      <c r="E425" s="287"/>
    </row>
    <row r="426" spans="3:5" s="264" customFormat="1">
      <c r="C426" s="286"/>
      <c r="D426" s="286"/>
      <c r="E426" s="287"/>
    </row>
    <row r="427" spans="3:5" s="264" customFormat="1">
      <c r="C427" s="286"/>
      <c r="D427" s="286"/>
      <c r="E427" s="287"/>
    </row>
    <row r="428" spans="3:5" s="264" customFormat="1">
      <c r="C428" s="286"/>
      <c r="D428" s="286"/>
      <c r="E428" s="287"/>
    </row>
    <row r="429" spans="3:5" s="264" customFormat="1">
      <c r="C429" s="286"/>
      <c r="D429" s="286"/>
      <c r="E429" s="287"/>
    </row>
    <row r="430" spans="3:5" s="264" customFormat="1">
      <c r="C430" s="286"/>
      <c r="D430" s="286"/>
      <c r="E430" s="287"/>
    </row>
    <row r="431" spans="3:5" s="264" customFormat="1">
      <c r="C431" s="286"/>
      <c r="D431" s="286"/>
      <c r="E431" s="287"/>
    </row>
    <row r="432" spans="3:5" s="264" customFormat="1">
      <c r="C432" s="286"/>
      <c r="D432" s="286"/>
      <c r="E432" s="287"/>
    </row>
    <row r="433" spans="3:5" s="264" customFormat="1">
      <c r="C433" s="286"/>
      <c r="D433" s="286"/>
      <c r="E433" s="287"/>
    </row>
    <row r="434" spans="3:5" s="264" customFormat="1">
      <c r="C434" s="286"/>
      <c r="D434" s="286"/>
      <c r="E434" s="287"/>
    </row>
    <row r="435" spans="3:5" s="264" customFormat="1">
      <c r="C435" s="286"/>
      <c r="D435" s="286"/>
      <c r="E435" s="287"/>
    </row>
    <row r="436" spans="3:5" s="264" customFormat="1">
      <c r="C436" s="286"/>
      <c r="D436" s="286"/>
      <c r="E436" s="287"/>
    </row>
    <row r="437" spans="3:5" s="264" customFormat="1">
      <c r="C437" s="286"/>
      <c r="D437" s="286"/>
      <c r="E437" s="287"/>
    </row>
    <row r="438" spans="3:5" s="264" customFormat="1">
      <c r="C438" s="286"/>
      <c r="D438" s="286"/>
      <c r="E438" s="287"/>
    </row>
    <row r="439" spans="3:5" s="264" customFormat="1">
      <c r="C439" s="286"/>
      <c r="D439" s="286"/>
      <c r="E439" s="287"/>
    </row>
    <row r="440" spans="3:5" s="264" customFormat="1">
      <c r="C440" s="286"/>
      <c r="D440" s="286"/>
      <c r="E440" s="287"/>
    </row>
    <row r="441" spans="3:5" s="264" customFormat="1">
      <c r="C441" s="286"/>
      <c r="D441" s="286"/>
      <c r="E441" s="287"/>
    </row>
    <row r="442" spans="3:5" s="264" customFormat="1">
      <c r="C442" s="286"/>
      <c r="D442" s="286"/>
      <c r="E442" s="287"/>
    </row>
    <row r="443" spans="3:5" s="264" customFormat="1">
      <c r="C443" s="286"/>
      <c r="D443" s="286"/>
      <c r="E443" s="287"/>
    </row>
    <row r="444" spans="3:5" s="264" customFormat="1">
      <c r="C444" s="286"/>
      <c r="D444" s="286"/>
      <c r="E444" s="287"/>
    </row>
    <row r="445" spans="3:5" s="264" customFormat="1">
      <c r="C445" s="286"/>
      <c r="D445" s="286"/>
      <c r="E445" s="287"/>
    </row>
    <row r="446" spans="3:5" s="264" customFormat="1">
      <c r="C446" s="286"/>
      <c r="D446" s="286"/>
      <c r="E446" s="287"/>
    </row>
    <row r="447" spans="3:5" s="264" customFormat="1">
      <c r="C447" s="286"/>
      <c r="D447" s="286"/>
      <c r="E447" s="287"/>
    </row>
    <row r="448" spans="3:5" s="264" customFormat="1">
      <c r="C448" s="286"/>
      <c r="D448" s="286"/>
      <c r="E448" s="287"/>
    </row>
    <row r="449" spans="3:5" s="264" customFormat="1">
      <c r="C449" s="286"/>
      <c r="D449" s="286"/>
      <c r="E449" s="287"/>
    </row>
    <row r="450" spans="3:5" s="264" customFormat="1">
      <c r="C450" s="286"/>
      <c r="D450" s="286"/>
      <c r="E450" s="287"/>
    </row>
    <row r="451" spans="3:5" s="264" customFormat="1">
      <c r="C451" s="286"/>
      <c r="D451" s="286"/>
      <c r="E451" s="287"/>
    </row>
    <row r="452" spans="3:5" s="264" customFormat="1">
      <c r="C452" s="286"/>
      <c r="D452" s="286"/>
      <c r="E452" s="287"/>
    </row>
    <row r="453" spans="3:5" s="264" customFormat="1">
      <c r="C453" s="286"/>
      <c r="D453" s="286"/>
      <c r="E453" s="287"/>
    </row>
    <row r="454" spans="3:5" s="264" customFormat="1">
      <c r="C454" s="286"/>
      <c r="D454" s="286"/>
      <c r="E454" s="287"/>
    </row>
    <row r="455" spans="3:5" s="264" customFormat="1">
      <c r="C455" s="286"/>
      <c r="D455" s="286"/>
      <c r="E455" s="287"/>
    </row>
    <row r="456" spans="3:5" s="264" customFormat="1">
      <c r="C456" s="286"/>
      <c r="D456" s="286"/>
      <c r="E456" s="287"/>
    </row>
    <row r="457" spans="3:5" s="264" customFormat="1">
      <c r="C457" s="286"/>
      <c r="D457" s="286"/>
      <c r="E457" s="287"/>
    </row>
    <row r="458" spans="3:5" s="264" customFormat="1">
      <c r="C458" s="286"/>
      <c r="D458" s="286"/>
      <c r="E458" s="287"/>
    </row>
    <row r="459" spans="3:5" s="264" customFormat="1">
      <c r="C459" s="286"/>
      <c r="D459" s="286"/>
      <c r="E459" s="287"/>
    </row>
    <row r="460" spans="3:5" s="264" customFormat="1">
      <c r="C460" s="286"/>
      <c r="D460" s="286"/>
      <c r="E460" s="287"/>
    </row>
    <row r="461" spans="3:5" s="264" customFormat="1">
      <c r="C461" s="286"/>
      <c r="D461" s="286"/>
      <c r="E461" s="287"/>
    </row>
    <row r="462" spans="3:5" s="264" customFormat="1">
      <c r="C462" s="286"/>
      <c r="D462" s="286"/>
      <c r="E462" s="287"/>
    </row>
    <row r="463" spans="3:5" s="264" customFormat="1">
      <c r="C463" s="286"/>
      <c r="D463" s="286"/>
      <c r="E463" s="287"/>
    </row>
    <row r="464" spans="3:5" s="264" customFormat="1">
      <c r="C464" s="286"/>
      <c r="D464" s="286"/>
      <c r="E464" s="287"/>
    </row>
    <row r="465" spans="3:5" s="264" customFormat="1">
      <c r="C465" s="286"/>
      <c r="D465" s="286"/>
      <c r="E465" s="287"/>
    </row>
    <row r="466" spans="3:5" s="264" customFormat="1">
      <c r="C466" s="286"/>
      <c r="D466" s="286"/>
      <c r="E466" s="287"/>
    </row>
    <row r="467" spans="3:5" s="264" customFormat="1">
      <c r="C467" s="286"/>
      <c r="D467" s="286"/>
      <c r="E467" s="287"/>
    </row>
    <row r="468" spans="3:5" s="264" customFormat="1">
      <c r="C468" s="286"/>
      <c r="D468" s="286"/>
      <c r="E468" s="287"/>
    </row>
    <row r="469" spans="3:5" s="264" customFormat="1">
      <c r="C469" s="286"/>
      <c r="D469" s="286"/>
      <c r="E469" s="287"/>
    </row>
    <row r="470" spans="3:5" s="264" customFormat="1">
      <c r="C470" s="286"/>
      <c r="D470" s="286"/>
      <c r="E470" s="287"/>
    </row>
    <row r="471" spans="3:5" s="264" customFormat="1">
      <c r="C471" s="286"/>
      <c r="D471" s="286"/>
      <c r="E471" s="287"/>
    </row>
    <row r="472" spans="3:5" s="264" customFormat="1">
      <c r="C472" s="286"/>
      <c r="D472" s="286"/>
      <c r="E472" s="287"/>
    </row>
    <row r="473" spans="3:5" s="264" customFormat="1">
      <c r="C473" s="286"/>
      <c r="D473" s="286"/>
      <c r="E473" s="287"/>
    </row>
    <row r="474" spans="3:5" s="264" customFormat="1">
      <c r="C474" s="286"/>
      <c r="D474" s="286"/>
      <c r="E474" s="287"/>
    </row>
    <row r="475" spans="3:5" s="264" customFormat="1">
      <c r="C475" s="286"/>
      <c r="D475" s="286"/>
      <c r="E475" s="287"/>
    </row>
    <row r="476" spans="3:5" s="264" customFormat="1">
      <c r="C476" s="286"/>
      <c r="D476" s="286"/>
      <c r="E476" s="287"/>
    </row>
    <row r="477" spans="3:5" s="264" customFormat="1">
      <c r="C477" s="286"/>
      <c r="D477" s="286"/>
      <c r="E477" s="287"/>
    </row>
    <row r="478" spans="3:5" s="264" customFormat="1">
      <c r="C478" s="286"/>
      <c r="D478" s="286"/>
      <c r="E478" s="287"/>
    </row>
    <row r="479" spans="3:5" s="264" customFormat="1">
      <c r="C479" s="286"/>
      <c r="D479" s="286"/>
      <c r="E479" s="287"/>
    </row>
    <row r="480" spans="3:5" s="264" customFormat="1">
      <c r="C480" s="286"/>
      <c r="D480" s="286"/>
      <c r="E480" s="287"/>
    </row>
    <row r="481" spans="3:5" s="264" customFormat="1">
      <c r="C481" s="286"/>
      <c r="D481" s="286"/>
      <c r="E481" s="287"/>
    </row>
    <row r="482" spans="3:5" s="264" customFormat="1">
      <c r="C482" s="286"/>
      <c r="D482" s="286"/>
      <c r="E482" s="287"/>
    </row>
    <row r="483" spans="3:5" s="264" customFormat="1">
      <c r="C483" s="286"/>
      <c r="D483" s="286"/>
      <c r="E483" s="287"/>
    </row>
    <row r="484" spans="3:5" s="264" customFormat="1">
      <c r="C484" s="286"/>
      <c r="D484" s="286"/>
      <c r="E484" s="287"/>
    </row>
    <row r="485" spans="3:5" s="264" customFormat="1">
      <c r="C485" s="286"/>
      <c r="D485" s="286"/>
      <c r="E485" s="287"/>
    </row>
    <row r="486" spans="3:5" s="264" customFormat="1">
      <c r="C486" s="286"/>
      <c r="D486" s="286"/>
      <c r="E486" s="287"/>
    </row>
    <row r="487" spans="3:5" s="264" customFormat="1">
      <c r="C487" s="286"/>
      <c r="D487" s="286"/>
      <c r="E487" s="287"/>
    </row>
    <row r="488" spans="3:5" s="264" customFormat="1">
      <c r="C488" s="286"/>
      <c r="D488" s="286"/>
      <c r="E488" s="287"/>
    </row>
    <row r="489" spans="3:5" s="264" customFormat="1">
      <c r="C489" s="286"/>
      <c r="D489" s="286"/>
      <c r="E489" s="287"/>
    </row>
    <row r="490" spans="3:5" s="264" customFormat="1">
      <c r="C490" s="286"/>
      <c r="D490" s="286"/>
      <c r="E490" s="287"/>
    </row>
    <row r="491" spans="3:5" s="264" customFormat="1">
      <c r="C491" s="286"/>
      <c r="D491" s="286"/>
      <c r="E491" s="287"/>
    </row>
    <row r="492" spans="3:5" s="264" customFormat="1">
      <c r="C492" s="286"/>
      <c r="D492" s="286"/>
      <c r="E492" s="287"/>
    </row>
    <row r="493" spans="3:5" s="264" customFormat="1">
      <c r="C493" s="286"/>
      <c r="D493" s="286"/>
      <c r="E493" s="287"/>
    </row>
    <row r="494" spans="3:5" s="264" customFormat="1">
      <c r="C494" s="286"/>
      <c r="D494" s="286"/>
      <c r="E494" s="287"/>
    </row>
    <row r="495" spans="3:5" s="264" customFormat="1">
      <c r="C495" s="286"/>
      <c r="D495" s="286"/>
      <c r="E495" s="287"/>
    </row>
    <row r="496" spans="3:5" s="264" customFormat="1">
      <c r="C496" s="286"/>
      <c r="D496" s="286"/>
      <c r="E496" s="287"/>
    </row>
    <row r="497" spans="3:5" s="264" customFormat="1">
      <c r="C497" s="286"/>
      <c r="D497" s="286"/>
      <c r="E497" s="287"/>
    </row>
    <row r="498" spans="3:5" s="264" customFormat="1">
      <c r="C498" s="286"/>
      <c r="D498" s="286"/>
      <c r="E498" s="287"/>
    </row>
    <row r="499" spans="3:5" s="264" customFormat="1">
      <c r="C499" s="286"/>
      <c r="D499" s="286"/>
      <c r="E499" s="287"/>
    </row>
    <row r="500" spans="3:5" s="264" customFormat="1">
      <c r="C500" s="286"/>
      <c r="D500" s="286"/>
      <c r="E500" s="287"/>
    </row>
    <row r="501" spans="3:5" s="264" customFormat="1">
      <c r="C501" s="286"/>
      <c r="D501" s="286"/>
      <c r="E501" s="287"/>
    </row>
    <row r="502" spans="3:5" s="264" customFormat="1">
      <c r="C502" s="286"/>
      <c r="D502" s="286"/>
      <c r="E502" s="287"/>
    </row>
    <row r="503" spans="3:5" s="264" customFormat="1">
      <c r="C503" s="286"/>
      <c r="D503" s="286"/>
      <c r="E503" s="287"/>
    </row>
    <row r="504" spans="3:5" s="264" customFormat="1">
      <c r="C504" s="286"/>
      <c r="D504" s="286"/>
      <c r="E504" s="287"/>
    </row>
    <row r="505" spans="3:5" s="264" customFormat="1">
      <c r="C505" s="286"/>
      <c r="D505" s="286"/>
      <c r="E505" s="287"/>
    </row>
    <row r="506" spans="3:5" s="264" customFormat="1">
      <c r="C506" s="286"/>
      <c r="D506" s="286"/>
      <c r="E506" s="287"/>
    </row>
    <row r="507" spans="3:5" s="264" customFormat="1">
      <c r="C507" s="286"/>
      <c r="D507" s="286"/>
      <c r="E507" s="287"/>
    </row>
    <row r="508" spans="3:5" s="264" customFormat="1">
      <c r="C508" s="286"/>
      <c r="D508" s="286"/>
      <c r="E508" s="287"/>
    </row>
    <row r="509" spans="3:5" s="264" customFormat="1">
      <c r="C509" s="286"/>
      <c r="D509" s="286"/>
      <c r="E509" s="287"/>
    </row>
    <row r="510" spans="3:5" s="264" customFormat="1">
      <c r="C510" s="286"/>
      <c r="D510" s="286"/>
      <c r="E510" s="287"/>
    </row>
    <row r="511" spans="3:5" s="264" customFormat="1">
      <c r="C511" s="286"/>
      <c r="D511" s="286"/>
      <c r="E511" s="287"/>
    </row>
    <row r="512" spans="3:5" s="264" customFormat="1">
      <c r="C512" s="286"/>
      <c r="D512" s="286"/>
      <c r="E512" s="287"/>
    </row>
    <row r="513" spans="3:5" s="264" customFormat="1">
      <c r="C513" s="286"/>
      <c r="D513" s="286"/>
      <c r="E513" s="287"/>
    </row>
    <row r="514" spans="3:5" s="264" customFormat="1">
      <c r="C514" s="286"/>
      <c r="D514" s="286"/>
      <c r="E514" s="287"/>
    </row>
    <row r="515" spans="3:5" s="264" customFormat="1">
      <c r="C515" s="286"/>
      <c r="D515" s="286"/>
      <c r="E515" s="287"/>
    </row>
    <row r="516" spans="3:5" s="264" customFormat="1">
      <c r="C516" s="286"/>
      <c r="D516" s="286"/>
      <c r="E516" s="287"/>
    </row>
    <row r="517" spans="3:5" s="264" customFormat="1">
      <c r="C517" s="286"/>
      <c r="D517" s="286"/>
      <c r="E517" s="287"/>
    </row>
    <row r="518" spans="3:5" s="264" customFormat="1">
      <c r="C518" s="286"/>
      <c r="D518" s="286"/>
      <c r="E518" s="287"/>
    </row>
    <row r="519" spans="3:5" s="264" customFormat="1">
      <c r="C519" s="286"/>
      <c r="D519" s="286"/>
      <c r="E519" s="287"/>
    </row>
    <row r="520" spans="3:5" s="264" customFormat="1">
      <c r="C520" s="286"/>
      <c r="D520" s="286"/>
      <c r="E520" s="287"/>
    </row>
    <row r="521" spans="3:5" s="264" customFormat="1">
      <c r="C521" s="286"/>
      <c r="D521" s="286"/>
      <c r="E521" s="287"/>
    </row>
    <row r="522" spans="3:5" s="264" customFormat="1">
      <c r="C522" s="286"/>
      <c r="D522" s="286"/>
      <c r="E522" s="287"/>
    </row>
    <row r="523" spans="3:5" s="264" customFormat="1">
      <c r="C523" s="286"/>
      <c r="D523" s="286"/>
      <c r="E523" s="287"/>
    </row>
    <row r="524" spans="3:5" s="264" customFormat="1">
      <c r="C524" s="286"/>
      <c r="D524" s="286"/>
      <c r="E524" s="287"/>
    </row>
    <row r="525" spans="3:5" s="264" customFormat="1">
      <c r="C525" s="286"/>
      <c r="D525" s="286"/>
      <c r="E525" s="287"/>
    </row>
    <row r="526" spans="3:5" s="264" customFormat="1">
      <c r="C526" s="286"/>
      <c r="D526" s="286"/>
      <c r="E526" s="287"/>
    </row>
    <row r="527" spans="3:5" s="264" customFormat="1">
      <c r="C527" s="286"/>
      <c r="D527" s="286"/>
      <c r="E527" s="287"/>
    </row>
    <row r="528" spans="3:5" s="264" customFormat="1">
      <c r="C528" s="286"/>
      <c r="D528" s="286"/>
      <c r="E528" s="287"/>
    </row>
    <row r="529" spans="3:5" s="264" customFormat="1">
      <c r="C529" s="286"/>
      <c r="D529" s="286"/>
      <c r="E529" s="287"/>
    </row>
    <row r="530" spans="3:5" s="264" customFormat="1">
      <c r="C530" s="286"/>
      <c r="D530" s="286"/>
      <c r="E530" s="287"/>
    </row>
    <row r="531" spans="3:5" s="264" customFormat="1">
      <c r="C531" s="286"/>
      <c r="D531" s="286"/>
      <c r="E531" s="287"/>
    </row>
    <row r="532" spans="3:5" s="264" customFormat="1">
      <c r="C532" s="286"/>
      <c r="D532" s="286"/>
      <c r="E532" s="287"/>
    </row>
    <row r="533" spans="3:5" s="264" customFormat="1">
      <c r="C533" s="286"/>
      <c r="D533" s="286"/>
      <c r="E533" s="287"/>
    </row>
    <row r="534" spans="3:5" s="264" customFormat="1">
      <c r="C534" s="286"/>
      <c r="D534" s="286"/>
      <c r="E534" s="287"/>
    </row>
    <row r="535" spans="3:5" s="264" customFormat="1">
      <c r="C535" s="286"/>
      <c r="D535" s="286"/>
      <c r="E535" s="287"/>
    </row>
    <row r="536" spans="3:5" s="264" customFormat="1">
      <c r="C536" s="286"/>
      <c r="D536" s="286"/>
      <c r="E536" s="287"/>
    </row>
    <row r="537" spans="3:5" s="264" customFormat="1">
      <c r="C537" s="286"/>
      <c r="D537" s="286"/>
      <c r="E537" s="287"/>
    </row>
    <row r="538" spans="3:5" s="264" customFormat="1">
      <c r="C538" s="286"/>
      <c r="D538" s="286"/>
      <c r="E538" s="287"/>
    </row>
    <row r="539" spans="3:5" s="264" customFormat="1">
      <c r="C539" s="286"/>
      <c r="D539" s="286"/>
      <c r="E539" s="287"/>
    </row>
    <row r="540" spans="3:5" s="264" customFormat="1">
      <c r="C540" s="286"/>
      <c r="D540" s="286"/>
      <c r="E540" s="287"/>
    </row>
    <row r="541" spans="3:5" s="264" customFormat="1">
      <c r="C541" s="286"/>
      <c r="D541" s="286"/>
      <c r="E541" s="287"/>
    </row>
    <row r="542" spans="3:5" s="264" customFormat="1">
      <c r="C542" s="286"/>
      <c r="D542" s="286"/>
      <c r="E542" s="287"/>
    </row>
    <row r="543" spans="3:5" s="264" customFormat="1">
      <c r="C543" s="286"/>
      <c r="D543" s="286"/>
      <c r="E543" s="287"/>
    </row>
    <row r="544" spans="3:5" s="264" customFormat="1">
      <c r="C544" s="286"/>
      <c r="D544" s="286"/>
      <c r="E544" s="287"/>
    </row>
    <row r="545" spans="3:5" s="264" customFormat="1">
      <c r="C545" s="286"/>
      <c r="D545" s="286"/>
      <c r="E545" s="287"/>
    </row>
    <row r="546" spans="3:5" s="264" customFormat="1">
      <c r="C546" s="286"/>
      <c r="D546" s="286"/>
      <c r="E546" s="287"/>
    </row>
    <row r="547" spans="3:5" s="264" customFormat="1">
      <c r="C547" s="286"/>
      <c r="D547" s="286"/>
      <c r="E547" s="287"/>
    </row>
    <row r="548" spans="3:5" s="264" customFormat="1">
      <c r="C548" s="286"/>
      <c r="D548" s="286"/>
      <c r="E548" s="287"/>
    </row>
    <row r="549" spans="3:5" s="264" customFormat="1">
      <c r="C549" s="286"/>
      <c r="D549" s="286"/>
      <c r="E549" s="287"/>
    </row>
    <row r="550" spans="3:5" s="264" customFormat="1">
      <c r="C550" s="286"/>
      <c r="D550" s="286"/>
      <c r="E550" s="287"/>
    </row>
    <row r="551" spans="3:5" s="264" customFormat="1">
      <c r="C551" s="286"/>
      <c r="D551" s="286"/>
      <c r="E551" s="287"/>
    </row>
    <row r="552" spans="3:5" s="264" customFormat="1">
      <c r="C552" s="286"/>
      <c r="D552" s="286"/>
      <c r="E552" s="287"/>
    </row>
    <row r="553" spans="3:5" s="264" customFormat="1">
      <c r="C553" s="286"/>
      <c r="D553" s="286"/>
      <c r="E553" s="287"/>
    </row>
    <row r="554" spans="3:5" s="264" customFormat="1">
      <c r="C554" s="286"/>
      <c r="D554" s="286"/>
      <c r="E554" s="287"/>
    </row>
    <row r="555" spans="3:5" s="264" customFormat="1">
      <c r="C555" s="286"/>
      <c r="D555" s="286"/>
      <c r="E555" s="287"/>
    </row>
    <row r="556" spans="3:5" s="264" customFormat="1">
      <c r="C556" s="286"/>
      <c r="D556" s="286"/>
      <c r="E556" s="287"/>
    </row>
    <row r="557" spans="3:5" s="264" customFormat="1">
      <c r="C557" s="286"/>
      <c r="D557" s="286"/>
      <c r="E557" s="287"/>
    </row>
    <row r="558" spans="3:5" s="264" customFormat="1">
      <c r="C558" s="286"/>
      <c r="D558" s="286"/>
      <c r="E558" s="287"/>
    </row>
    <row r="559" spans="3:5" s="264" customFormat="1">
      <c r="C559" s="286"/>
      <c r="D559" s="286"/>
      <c r="E559" s="287"/>
    </row>
    <row r="560" spans="3:5" s="264" customFormat="1">
      <c r="C560" s="286"/>
      <c r="D560" s="286"/>
      <c r="E560" s="287"/>
    </row>
    <row r="561" spans="3:5" s="264" customFormat="1">
      <c r="C561" s="286"/>
      <c r="D561" s="286"/>
      <c r="E561" s="287"/>
    </row>
    <row r="562" spans="3:5" s="264" customFormat="1">
      <c r="C562" s="286"/>
      <c r="D562" s="286"/>
      <c r="E562" s="287"/>
    </row>
    <row r="563" spans="3:5" s="264" customFormat="1">
      <c r="C563" s="286"/>
      <c r="D563" s="286"/>
      <c r="E563" s="287"/>
    </row>
    <row r="564" spans="3:5" s="264" customFormat="1">
      <c r="C564" s="286"/>
      <c r="D564" s="286"/>
      <c r="E564" s="287"/>
    </row>
    <row r="565" spans="3:5" s="264" customFormat="1">
      <c r="C565" s="286"/>
      <c r="D565" s="286"/>
      <c r="E565" s="287"/>
    </row>
    <row r="566" spans="3:5" s="264" customFormat="1">
      <c r="C566" s="286"/>
      <c r="D566" s="286"/>
      <c r="E566" s="287"/>
    </row>
    <row r="567" spans="3:5" s="264" customFormat="1">
      <c r="C567" s="286"/>
      <c r="D567" s="286"/>
      <c r="E567" s="287"/>
    </row>
    <row r="568" spans="3:5" s="264" customFormat="1">
      <c r="C568" s="286"/>
      <c r="D568" s="286"/>
      <c r="E568" s="287"/>
    </row>
    <row r="569" spans="3:5" s="264" customFormat="1">
      <c r="C569" s="286"/>
      <c r="D569" s="286"/>
      <c r="E569" s="287"/>
    </row>
    <row r="570" spans="3:5" s="264" customFormat="1">
      <c r="C570" s="286"/>
      <c r="D570" s="286"/>
      <c r="E570" s="287"/>
    </row>
    <row r="571" spans="3:5" s="264" customFormat="1">
      <c r="C571" s="286"/>
      <c r="D571" s="286"/>
      <c r="E571" s="287"/>
    </row>
    <row r="572" spans="3:5" s="264" customFormat="1">
      <c r="C572" s="286"/>
      <c r="D572" s="286"/>
      <c r="E572" s="287"/>
    </row>
    <row r="573" spans="3:5" s="264" customFormat="1">
      <c r="C573" s="286"/>
      <c r="D573" s="286"/>
      <c r="E573" s="287"/>
    </row>
    <row r="574" spans="3:5" s="264" customFormat="1">
      <c r="C574" s="286"/>
      <c r="D574" s="286"/>
      <c r="E574" s="287"/>
    </row>
    <row r="575" spans="3:5" s="264" customFormat="1">
      <c r="C575" s="286"/>
      <c r="D575" s="286"/>
      <c r="E575" s="287"/>
    </row>
    <row r="576" spans="3:5" s="264" customFormat="1">
      <c r="C576" s="286"/>
      <c r="D576" s="286"/>
      <c r="E576" s="287"/>
    </row>
    <row r="577" spans="3:5" s="264" customFormat="1">
      <c r="C577" s="286"/>
      <c r="D577" s="286"/>
      <c r="E577" s="287"/>
    </row>
    <row r="578" spans="3:5" s="264" customFormat="1">
      <c r="C578" s="286"/>
      <c r="D578" s="286"/>
      <c r="E578" s="287"/>
    </row>
    <row r="579" spans="3:5" s="264" customFormat="1">
      <c r="C579" s="286"/>
      <c r="D579" s="286"/>
      <c r="E579" s="287"/>
    </row>
    <row r="580" spans="3:5" s="264" customFormat="1">
      <c r="C580" s="286"/>
      <c r="D580" s="286"/>
      <c r="E580" s="287"/>
    </row>
    <row r="581" spans="3:5" s="264" customFormat="1">
      <c r="C581" s="286"/>
      <c r="D581" s="286"/>
      <c r="E581" s="287"/>
    </row>
    <row r="582" spans="3:5" s="264" customFormat="1">
      <c r="C582" s="286"/>
      <c r="D582" s="286"/>
      <c r="E582" s="287"/>
    </row>
    <row r="583" spans="3:5" s="264" customFormat="1">
      <c r="C583" s="286"/>
      <c r="D583" s="286"/>
      <c r="E583" s="287"/>
    </row>
    <row r="584" spans="3:5" s="264" customFormat="1">
      <c r="C584" s="286"/>
      <c r="D584" s="286"/>
      <c r="E584" s="287"/>
    </row>
    <row r="585" spans="3:5" s="264" customFormat="1">
      <c r="C585" s="286"/>
      <c r="D585" s="286"/>
      <c r="E585" s="287"/>
    </row>
    <row r="586" spans="3:5" s="264" customFormat="1">
      <c r="C586" s="286"/>
      <c r="D586" s="286"/>
      <c r="E586" s="287"/>
    </row>
    <row r="587" spans="3:5" s="264" customFormat="1">
      <c r="C587" s="286"/>
      <c r="D587" s="286"/>
      <c r="E587" s="287"/>
    </row>
    <row r="588" spans="3:5" s="264" customFormat="1">
      <c r="C588" s="286"/>
      <c r="D588" s="286"/>
      <c r="E588" s="287"/>
    </row>
    <row r="589" spans="3:5" s="264" customFormat="1">
      <c r="C589" s="286"/>
      <c r="D589" s="286"/>
      <c r="E589" s="287"/>
    </row>
    <row r="590" spans="3:5" s="264" customFormat="1">
      <c r="C590" s="286"/>
      <c r="D590" s="286"/>
      <c r="E590" s="287"/>
    </row>
    <row r="591" spans="3:5" s="264" customFormat="1">
      <c r="C591" s="286"/>
      <c r="D591" s="286"/>
      <c r="E591" s="287"/>
    </row>
    <row r="592" spans="3:5" s="264" customFormat="1">
      <c r="C592" s="286"/>
      <c r="D592" s="286"/>
      <c r="E592" s="287"/>
    </row>
    <row r="593" spans="3:5" s="264" customFormat="1">
      <c r="C593" s="286"/>
      <c r="D593" s="286"/>
      <c r="E593" s="287"/>
    </row>
    <row r="594" spans="3:5" s="264" customFormat="1">
      <c r="C594" s="286"/>
      <c r="D594" s="286"/>
      <c r="E594" s="287"/>
    </row>
    <row r="595" spans="3:5" s="264" customFormat="1">
      <c r="C595" s="286"/>
      <c r="D595" s="286"/>
      <c r="E595" s="287"/>
    </row>
    <row r="596" spans="3:5" s="264" customFormat="1">
      <c r="C596" s="286"/>
      <c r="D596" s="286"/>
      <c r="E596" s="287"/>
    </row>
    <row r="597" spans="3:5" s="264" customFormat="1">
      <c r="C597" s="286"/>
      <c r="D597" s="286"/>
      <c r="E597" s="287"/>
    </row>
    <row r="598" spans="3:5" s="264" customFormat="1">
      <c r="C598" s="286"/>
      <c r="D598" s="286"/>
      <c r="E598" s="287"/>
    </row>
    <row r="599" spans="3:5" s="264" customFormat="1">
      <c r="C599" s="286"/>
      <c r="D599" s="286"/>
      <c r="E599" s="287"/>
    </row>
    <row r="600" spans="3:5" s="264" customFormat="1">
      <c r="C600" s="286"/>
      <c r="D600" s="286"/>
      <c r="E600" s="287"/>
    </row>
    <row r="601" spans="3:5" s="264" customFormat="1">
      <c r="C601" s="286"/>
      <c r="D601" s="286"/>
      <c r="E601" s="287"/>
    </row>
    <row r="602" spans="3:5" s="264" customFormat="1">
      <c r="C602" s="286"/>
      <c r="D602" s="286"/>
      <c r="E602" s="287"/>
    </row>
    <row r="603" spans="3:5" s="264" customFormat="1">
      <c r="C603" s="286"/>
      <c r="D603" s="286"/>
      <c r="E603" s="287"/>
    </row>
    <row r="604" spans="3:5" s="264" customFormat="1">
      <c r="C604" s="286"/>
      <c r="D604" s="286"/>
      <c r="E604" s="287"/>
    </row>
    <row r="605" spans="3:5" s="264" customFormat="1">
      <c r="C605" s="286"/>
      <c r="D605" s="286"/>
      <c r="E605" s="287"/>
    </row>
    <row r="606" spans="3:5" s="264" customFormat="1">
      <c r="C606" s="286"/>
      <c r="D606" s="286"/>
      <c r="E606" s="287"/>
    </row>
    <row r="607" spans="3:5" s="264" customFormat="1">
      <c r="C607" s="286"/>
      <c r="D607" s="286"/>
      <c r="E607" s="287"/>
    </row>
    <row r="608" spans="3:5" s="264" customFormat="1">
      <c r="C608" s="286"/>
      <c r="D608" s="286"/>
      <c r="E608" s="287"/>
    </row>
    <row r="609" spans="3:5" s="264" customFormat="1">
      <c r="C609" s="286"/>
      <c r="D609" s="286"/>
      <c r="E609" s="287"/>
    </row>
    <row r="610" spans="3:5" s="264" customFormat="1">
      <c r="C610" s="286"/>
      <c r="D610" s="286"/>
      <c r="E610" s="287"/>
    </row>
    <row r="611" spans="3:5" s="264" customFormat="1">
      <c r="C611" s="286"/>
      <c r="D611" s="286"/>
      <c r="E611" s="287"/>
    </row>
    <row r="612" spans="3:5" s="264" customFormat="1">
      <c r="C612" s="286"/>
      <c r="D612" s="286"/>
      <c r="E612" s="287"/>
    </row>
    <row r="613" spans="3:5" s="264" customFormat="1">
      <c r="C613" s="286"/>
      <c r="D613" s="286"/>
      <c r="E613" s="287"/>
    </row>
    <row r="614" spans="3:5" s="264" customFormat="1">
      <c r="C614" s="286"/>
      <c r="D614" s="286"/>
      <c r="E614" s="287"/>
    </row>
    <row r="615" spans="3:5" s="264" customFormat="1">
      <c r="C615" s="286"/>
      <c r="D615" s="286"/>
      <c r="E615" s="287"/>
    </row>
    <row r="616" spans="3:5" s="264" customFormat="1">
      <c r="C616" s="286"/>
      <c r="D616" s="286"/>
      <c r="E616" s="287"/>
    </row>
    <row r="617" spans="3:5" s="264" customFormat="1">
      <c r="C617" s="286"/>
      <c r="D617" s="286"/>
      <c r="E617" s="287"/>
    </row>
    <row r="618" spans="3:5" s="264" customFormat="1">
      <c r="C618" s="286"/>
      <c r="D618" s="286"/>
      <c r="E618" s="287"/>
    </row>
    <row r="619" spans="3:5" s="264" customFormat="1">
      <c r="C619" s="286"/>
      <c r="D619" s="286"/>
      <c r="E619" s="287"/>
    </row>
    <row r="620" spans="3:5" s="264" customFormat="1">
      <c r="C620" s="286"/>
      <c r="D620" s="286"/>
      <c r="E620" s="287"/>
    </row>
    <row r="621" spans="3:5" s="264" customFormat="1">
      <c r="C621" s="286"/>
      <c r="D621" s="286"/>
      <c r="E621" s="287"/>
    </row>
    <row r="622" spans="3:5" s="264" customFormat="1">
      <c r="C622" s="286"/>
      <c r="D622" s="286"/>
      <c r="E622" s="287"/>
    </row>
    <row r="623" spans="3:5" s="264" customFormat="1">
      <c r="C623" s="286"/>
      <c r="D623" s="286"/>
      <c r="E623" s="287"/>
    </row>
    <row r="624" spans="3:5" s="264" customFormat="1">
      <c r="C624" s="286"/>
      <c r="D624" s="286"/>
      <c r="E624" s="287"/>
    </row>
    <row r="625" spans="3:5" s="264" customFormat="1">
      <c r="C625" s="286"/>
      <c r="D625" s="286"/>
      <c r="E625" s="287"/>
    </row>
    <row r="626" spans="3:5" s="264" customFormat="1">
      <c r="C626" s="286"/>
      <c r="D626" s="286"/>
      <c r="E626" s="287"/>
    </row>
    <row r="627" spans="3:5" s="264" customFormat="1">
      <c r="C627" s="286"/>
      <c r="D627" s="286"/>
      <c r="E627" s="287"/>
    </row>
    <row r="628" spans="3:5" s="264" customFormat="1">
      <c r="C628" s="286"/>
      <c r="D628" s="286"/>
      <c r="E628" s="287"/>
    </row>
    <row r="629" spans="3:5" s="264" customFormat="1">
      <c r="C629" s="286"/>
      <c r="D629" s="286"/>
      <c r="E629" s="287"/>
    </row>
    <row r="630" spans="3:5" s="264" customFormat="1">
      <c r="C630" s="286"/>
      <c r="D630" s="286"/>
      <c r="E630" s="287"/>
    </row>
    <row r="631" spans="3:5" s="264" customFormat="1">
      <c r="C631" s="286"/>
      <c r="D631" s="286"/>
      <c r="E631" s="287"/>
    </row>
    <row r="632" spans="3:5" s="264" customFormat="1">
      <c r="C632" s="286"/>
      <c r="D632" s="286"/>
      <c r="E632" s="287"/>
    </row>
    <row r="633" spans="3:5" s="264" customFormat="1">
      <c r="C633" s="286"/>
      <c r="D633" s="286"/>
      <c r="E633" s="287"/>
    </row>
    <row r="634" spans="3:5" s="264" customFormat="1">
      <c r="C634" s="286"/>
      <c r="D634" s="286"/>
      <c r="E634" s="287"/>
    </row>
    <row r="635" spans="3:5" s="264" customFormat="1">
      <c r="C635" s="286"/>
      <c r="D635" s="286"/>
      <c r="E635" s="287"/>
    </row>
    <row r="636" spans="3:5" s="264" customFormat="1">
      <c r="C636" s="286"/>
      <c r="D636" s="286"/>
      <c r="E636" s="287"/>
    </row>
    <row r="637" spans="3:5" s="264" customFormat="1">
      <c r="C637" s="286"/>
      <c r="D637" s="286"/>
      <c r="E637" s="287"/>
    </row>
    <row r="638" spans="3:5" s="264" customFormat="1">
      <c r="C638" s="286"/>
      <c r="D638" s="286"/>
      <c r="E638" s="287"/>
    </row>
    <row r="639" spans="3:5" s="264" customFormat="1">
      <c r="C639" s="286"/>
      <c r="D639" s="286"/>
      <c r="E639" s="287"/>
    </row>
    <row r="640" spans="3:5" s="264" customFormat="1">
      <c r="C640" s="286"/>
      <c r="D640" s="286"/>
      <c r="E640" s="287"/>
    </row>
    <row r="641" spans="3:5" s="264" customFormat="1">
      <c r="C641" s="286"/>
      <c r="D641" s="286"/>
      <c r="E641" s="287"/>
    </row>
    <row r="642" spans="3:5" s="264" customFormat="1">
      <c r="C642" s="286"/>
      <c r="D642" s="286"/>
      <c r="E642" s="287"/>
    </row>
    <row r="643" spans="3:5" s="264" customFormat="1">
      <c r="C643" s="286"/>
      <c r="D643" s="286"/>
      <c r="E643" s="287"/>
    </row>
    <row r="644" spans="3:5" s="264" customFormat="1">
      <c r="C644" s="286"/>
      <c r="D644" s="286"/>
      <c r="E644" s="287"/>
    </row>
    <row r="645" spans="3:5" s="264" customFormat="1">
      <c r="C645" s="286"/>
      <c r="D645" s="286"/>
      <c r="E645" s="287"/>
    </row>
    <row r="646" spans="3:5" s="264" customFormat="1">
      <c r="C646" s="286"/>
      <c r="D646" s="286"/>
      <c r="E646" s="287"/>
    </row>
    <row r="647" spans="3:5" s="264" customFormat="1">
      <c r="C647" s="286"/>
      <c r="D647" s="286"/>
      <c r="E647" s="287"/>
    </row>
    <row r="648" spans="3:5" s="264" customFormat="1">
      <c r="C648" s="286"/>
      <c r="D648" s="286"/>
      <c r="E648" s="287"/>
    </row>
    <row r="649" spans="3:5" s="264" customFormat="1">
      <c r="C649" s="286"/>
      <c r="D649" s="286"/>
      <c r="E649" s="287"/>
    </row>
    <row r="650" spans="3:5" s="264" customFormat="1">
      <c r="C650" s="286"/>
      <c r="D650" s="286"/>
      <c r="E650" s="287"/>
    </row>
    <row r="651" spans="3:5" s="264" customFormat="1">
      <c r="C651" s="286"/>
      <c r="D651" s="286"/>
      <c r="E651" s="287"/>
    </row>
    <row r="652" spans="3:5" s="264" customFormat="1">
      <c r="C652" s="286"/>
      <c r="D652" s="286"/>
      <c r="E652" s="287"/>
    </row>
    <row r="653" spans="3:5" s="264" customFormat="1">
      <c r="C653" s="286"/>
      <c r="D653" s="286"/>
      <c r="E653" s="287"/>
    </row>
    <row r="654" spans="3:5" s="264" customFormat="1">
      <c r="C654" s="286"/>
      <c r="D654" s="286"/>
      <c r="E654" s="287"/>
    </row>
    <row r="655" spans="3:5" s="264" customFormat="1">
      <c r="C655" s="286"/>
      <c r="D655" s="286"/>
      <c r="E655" s="287"/>
    </row>
    <row r="656" spans="3:5" s="264" customFormat="1">
      <c r="C656" s="286"/>
      <c r="D656" s="286"/>
      <c r="E656" s="287"/>
    </row>
    <row r="657" spans="3:5" s="264" customFormat="1">
      <c r="C657" s="286"/>
      <c r="D657" s="286"/>
      <c r="E657" s="287"/>
    </row>
    <row r="658" spans="3:5" s="264" customFormat="1">
      <c r="C658" s="286"/>
      <c r="D658" s="286"/>
      <c r="E658" s="287"/>
    </row>
    <row r="659" spans="3:5" s="264" customFormat="1">
      <c r="C659" s="286"/>
      <c r="D659" s="286"/>
      <c r="E659" s="287"/>
    </row>
    <row r="660" spans="3:5" s="264" customFormat="1">
      <c r="C660" s="286"/>
      <c r="D660" s="286"/>
      <c r="E660" s="287"/>
    </row>
    <row r="661" spans="3:5" s="264" customFormat="1">
      <c r="C661" s="286"/>
      <c r="D661" s="286"/>
      <c r="E661" s="287"/>
    </row>
    <row r="662" spans="3:5" s="264" customFormat="1">
      <c r="C662" s="286"/>
      <c r="D662" s="286"/>
      <c r="E662" s="287"/>
    </row>
    <row r="663" spans="3:5" s="264" customFormat="1">
      <c r="C663" s="286"/>
      <c r="D663" s="286"/>
      <c r="E663" s="287"/>
    </row>
    <row r="664" spans="3:5" s="264" customFormat="1">
      <c r="C664" s="286"/>
      <c r="D664" s="286"/>
      <c r="E664" s="287"/>
    </row>
    <row r="665" spans="3:5" s="264" customFormat="1">
      <c r="C665" s="286"/>
      <c r="D665" s="286"/>
      <c r="E665" s="287"/>
    </row>
    <row r="666" spans="3:5" s="264" customFormat="1">
      <c r="C666" s="286"/>
      <c r="D666" s="286"/>
      <c r="E666" s="287"/>
    </row>
    <row r="667" spans="3:5" s="264" customFormat="1">
      <c r="C667" s="286"/>
      <c r="D667" s="286"/>
      <c r="E667" s="287"/>
    </row>
    <row r="668" spans="3:5" s="264" customFormat="1">
      <c r="C668" s="286"/>
      <c r="D668" s="286"/>
      <c r="E668" s="287"/>
    </row>
    <row r="669" spans="3:5" s="264" customFormat="1">
      <c r="C669" s="286"/>
      <c r="D669" s="286"/>
      <c r="E669" s="287"/>
    </row>
    <row r="670" spans="3:5" s="264" customFormat="1">
      <c r="C670" s="286"/>
      <c r="D670" s="286"/>
      <c r="E670" s="287"/>
    </row>
    <row r="671" spans="3:5" s="264" customFormat="1">
      <c r="C671" s="286"/>
      <c r="D671" s="286"/>
      <c r="E671" s="287"/>
    </row>
    <row r="672" spans="3:5" s="264" customFormat="1">
      <c r="C672" s="286"/>
      <c r="D672" s="286"/>
      <c r="E672" s="287"/>
    </row>
    <row r="673" spans="3:5" s="264" customFormat="1">
      <c r="C673" s="286"/>
      <c r="D673" s="286"/>
      <c r="E673" s="287"/>
    </row>
    <row r="674" spans="3:5" s="264" customFormat="1">
      <c r="C674" s="286"/>
      <c r="D674" s="286"/>
      <c r="E674" s="287"/>
    </row>
    <row r="675" spans="3:5" s="264" customFormat="1">
      <c r="C675" s="286"/>
      <c r="D675" s="286"/>
      <c r="E675" s="287"/>
    </row>
    <row r="676" spans="3:5" s="264" customFormat="1">
      <c r="C676" s="286"/>
      <c r="D676" s="286"/>
      <c r="E676" s="287"/>
    </row>
    <row r="677" spans="3:5" s="264" customFormat="1">
      <c r="C677" s="286"/>
      <c r="D677" s="286"/>
      <c r="E677" s="287"/>
    </row>
    <row r="678" spans="3:5" s="264" customFormat="1">
      <c r="C678" s="286"/>
      <c r="D678" s="286"/>
      <c r="E678" s="287"/>
    </row>
    <row r="679" spans="3:5" s="264" customFormat="1">
      <c r="C679" s="286"/>
      <c r="D679" s="286"/>
      <c r="E679" s="287"/>
    </row>
    <row r="680" spans="3:5" s="264" customFormat="1">
      <c r="C680" s="286"/>
      <c r="D680" s="286"/>
      <c r="E680" s="287"/>
    </row>
    <row r="681" spans="3:5" s="264" customFormat="1">
      <c r="C681" s="286"/>
      <c r="D681" s="286"/>
      <c r="E681" s="287"/>
    </row>
    <row r="682" spans="3:5" s="264" customFormat="1">
      <c r="C682" s="286"/>
      <c r="D682" s="286"/>
      <c r="E682" s="287"/>
    </row>
    <row r="683" spans="3:5" s="264" customFormat="1">
      <c r="C683" s="286"/>
      <c r="D683" s="286"/>
      <c r="E683" s="287"/>
    </row>
    <row r="684" spans="3:5" s="264" customFormat="1">
      <c r="C684" s="286"/>
      <c r="D684" s="286"/>
      <c r="E684" s="287"/>
    </row>
    <row r="685" spans="3:5" s="264" customFormat="1">
      <c r="C685" s="286"/>
      <c r="D685" s="286"/>
      <c r="E685" s="287"/>
    </row>
    <row r="686" spans="3:5" s="264" customFormat="1">
      <c r="C686" s="286"/>
      <c r="D686" s="286"/>
      <c r="E686" s="287"/>
    </row>
    <row r="687" spans="3:5" s="264" customFormat="1">
      <c r="C687" s="286"/>
      <c r="D687" s="286"/>
      <c r="E687" s="287"/>
    </row>
    <row r="688" spans="3:5" s="264" customFormat="1">
      <c r="C688" s="286"/>
      <c r="D688" s="286"/>
      <c r="E688" s="287"/>
    </row>
    <row r="689" spans="3:5" s="264" customFormat="1">
      <c r="C689" s="286"/>
      <c r="D689" s="286"/>
      <c r="E689" s="287"/>
    </row>
    <row r="690" spans="3:5" s="264" customFormat="1">
      <c r="C690" s="286"/>
      <c r="D690" s="286"/>
      <c r="E690" s="287"/>
    </row>
    <row r="691" spans="3:5" s="264" customFormat="1">
      <c r="C691" s="286"/>
      <c r="D691" s="286"/>
      <c r="E691" s="287"/>
    </row>
    <row r="692" spans="3:5" s="264" customFormat="1">
      <c r="C692" s="286"/>
      <c r="D692" s="286"/>
      <c r="E692" s="287"/>
    </row>
    <row r="693" spans="3:5" s="264" customFormat="1">
      <c r="C693" s="286"/>
      <c r="D693" s="286"/>
      <c r="E693" s="287"/>
    </row>
    <row r="694" spans="3:5" s="264" customFormat="1">
      <c r="C694" s="286"/>
      <c r="D694" s="286"/>
      <c r="E694" s="287"/>
    </row>
    <row r="695" spans="3:5" s="264" customFormat="1">
      <c r="C695" s="286"/>
      <c r="D695" s="286"/>
      <c r="E695" s="287"/>
    </row>
    <row r="696" spans="3:5" s="264" customFormat="1">
      <c r="C696" s="286"/>
      <c r="D696" s="286"/>
      <c r="E696" s="287"/>
    </row>
    <row r="697" spans="3:5" s="264" customFormat="1">
      <c r="C697" s="286"/>
      <c r="D697" s="286"/>
      <c r="E697" s="287"/>
    </row>
    <row r="698" spans="3:5" s="264" customFormat="1">
      <c r="C698" s="286"/>
      <c r="D698" s="286"/>
      <c r="E698" s="287"/>
    </row>
    <row r="699" spans="3:5" s="264" customFormat="1">
      <c r="C699" s="286"/>
      <c r="D699" s="286"/>
      <c r="E699" s="287"/>
    </row>
    <row r="700" spans="3:5" s="264" customFormat="1">
      <c r="C700" s="286"/>
      <c r="D700" s="286"/>
      <c r="E700" s="287"/>
    </row>
    <row r="701" spans="3:5" s="264" customFormat="1">
      <c r="C701" s="286"/>
      <c r="D701" s="286"/>
      <c r="E701" s="287"/>
    </row>
    <row r="702" spans="3:5" s="264" customFormat="1">
      <c r="C702" s="286"/>
      <c r="D702" s="286"/>
      <c r="E702" s="287"/>
    </row>
    <row r="703" spans="3:5" s="264" customFormat="1">
      <c r="C703" s="286"/>
      <c r="D703" s="286"/>
      <c r="E703" s="287"/>
    </row>
    <row r="704" spans="3:5" s="264" customFormat="1">
      <c r="C704" s="286"/>
      <c r="D704" s="286"/>
      <c r="E704" s="287"/>
    </row>
    <row r="705" spans="3:5" s="264" customFormat="1">
      <c r="C705" s="286"/>
      <c r="D705" s="286"/>
      <c r="E705" s="287"/>
    </row>
    <row r="706" spans="3:5" s="264" customFormat="1">
      <c r="C706" s="286"/>
      <c r="D706" s="286"/>
      <c r="E706" s="287"/>
    </row>
    <row r="707" spans="3:5" s="264" customFormat="1">
      <c r="C707" s="286"/>
      <c r="D707" s="286"/>
      <c r="E707" s="287"/>
    </row>
    <row r="708" spans="3:5" s="264" customFormat="1">
      <c r="C708" s="286"/>
      <c r="D708" s="286"/>
      <c r="E708" s="287"/>
    </row>
    <row r="709" spans="3:5" s="264" customFormat="1">
      <c r="C709" s="286"/>
      <c r="D709" s="286"/>
      <c r="E709" s="287"/>
    </row>
    <row r="710" spans="3:5" s="264" customFormat="1">
      <c r="C710" s="286"/>
      <c r="D710" s="286"/>
      <c r="E710" s="287"/>
    </row>
    <row r="711" spans="3:5" s="264" customFormat="1">
      <c r="C711" s="286"/>
      <c r="D711" s="286"/>
      <c r="E711" s="287"/>
    </row>
    <row r="712" spans="3:5" s="264" customFormat="1">
      <c r="C712" s="286"/>
      <c r="D712" s="286"/>
      <c r="E712" s="287"/>
    </row>
    <row r="713" spans="3:5" s="264" customFormat="1">
      <c r="C713" s="286"/>
      <c r="D713" s="286"/>
      <c r="E713" s="287"/>
    </row>
    <row r="714" spans="3:5" s="264" customFormat="1">
      <c r="C714" s="286"/>
      <c r="D714" s="286"/>
      <c r="E714" s="287"/>
    </row>
    <row r="715" spans="3:5" s="264" customFormat="1">
      <c r="C715" s="286"/>
      <c r="D715" s="286"/>
      <c r="E715" s="287"/>
    </row>
    <row r="716" spans="3:5" s="264" customFormat="1">
      <c r="C716" s="286"/>
      <c r="D716" s="286"/>
      <c r="E716" s="287"/>
    </row>
    <row r="717" spans="3:5" s="264" customFormat="1">
      <c r="C717" s="286"/>
      <c r="D717" s="286"/>
      <c r="E717" s="287"/>
    </row>
    <row r="718" spans="3:5" s="264" customFormat="1">
      <c r="C718" s="286"/>
      <c r="D718" s="286"/>
      <c r="E718" s="287"/>
    </row>
    <row r="719" spans="3:5" s="264" customFormat="1">
      <c r="C719" s="286"/>
      <c r="D719" s="286"/>
      <c r="E719" s="287"/>
    </row>
    <row r="720" spans="3:5" s="264" customFormat="1">
      <c r="C720" s="286"/>
      <c r="D720" s="286"/>
      <c r="E720" s="287"/>
    </row>
    <row r="721" spans="3:5" s="264" customFormat="1">
      <c r="C721" s="286"/>
      <c r="D721" s="286"/>
      <c r="E721" s="287"/>
    </row>
    <row r="722" spans="3:5" s="264" customFormat="1">
      <c r="C722" s="286"/>
      <c r="D722" s="286"/>
      <c r="E722" s="287"/>
    </row>
    <row r="723" spans="3:5" s="264" customFormat="1">
      <c r="C723" s="286"/>
      <c r="D723" s="286"/>
      <c r="E723" s="287"/>
    </row>
    <row r="724" spans="3:5" s="264" customFormat="1">
      <c r="C724" s="286"/>
      <c r="D724" s="286"/>
      <c r="E724" s="287"/>
    </row>
    <row r="725" spans="3:5" s="264" customFormat="1">
      <c r="C725" s="286"/>
      <c r="D725" s="286"/>
      <c r="E725" s="287"/>
    </row>
    <row r="726" spans="3:5" s="264" customFormat="1">
      <c r="C726" s="286"/>
      <c r="D726" s="286"/>
      <c r="E726" s="287"/>
    </row>
    <row r="727" spans="3:5" s="264" customFormat="1">
      <c r="C727" s="286"/>
      <c r="D727" s="286"/>
      <c r="E727" s="287"/>
    </row>
    <row r="728" spans="3:5" s="264" customFormat="1">
      <c r="C728" s="286"/>
      <c r="D728" s="286"/>
      <c r="E728" s="287"/>
    </row>
    <row r="729" spans="3:5" s="264" customFormat="1">
      <c r="C729" s="286"/>
      <c r="D729" s="286"/>
      <c r="E729" s="287"/>
    </row>
    <row r="730" spans="3:5" s="264" customFormat="1">
      <c r="C730" s="286"/>
      <c r="D730" s="286"/>
      <c r="E730" s="287"/>
    </row>
    <row r="731" spans="3:5" s="264" customFormat="1">
      <c r="C731" s="286"/>
      <c r="D731" s="286"/>
      <c r="E731" s="287"/>
    </row>
    <row r="732" spans="3:5" s="264" customFormat="1">
      <c r="C732" s="286"/>
      <c r="D732" s="286"/>
      <c r="E732" s="287"/>
    </row>
    <row r="733" spans="3:5" s="264" customFormat="1">
      <c r="C733" s="286"/>
      <c r="D733" s="286"/>
      <c r="E733" s="287"/>
    </row>
    <row r="734" spans="3:5" s="264" customFormat="1">
      <c r="C734" s="286"/>
      <c r="D734" s="286"/>
      <c r="E734" s="287"/>
    </row>
    <row r="735" spans="3:5" s="264" customFormat="1">
      <c r="C735" s="286"/>
      <c r="D735" s="286"/>
      <c r="E735" s="287"/>
    </row>
    <row r="736" spans="3:5" s="264" customFormat="1">
      <c r="C736" s="286"/>
      <c r="D736" s="286"/>
      <c r="E736" s="287"/>
    </row>
    <row r="737" spans="3:5" s="264" customFormat="1">
      <c r="C737" s="286"/>
      <c r="D737" s="286"/>
      <c r="E737" s="287"/>
    </row>
    <row r="738" spans="3:5" s="264" customFormat="1">
      <c r="C738" s="286"/>
      <c r="D738" s="286"/>
      <c r="E738" s="287"/>
    </row>
    <row r="739" spans="3:5" s="264" customFormat="1">
      <c r="C739" s="286"/>
      <c r="D739" s="286"/>
      <c r="E739" s="287"/>
    </row>
    <row r="740" spans="3:5" s="264" customFormat="1">
      <c r="C740" s="286"/>
      <c r="D740" s="286"/>
      <c r="E740" s="287"/>
    </row>
    <row r="741" spans="3:5" s="264" customFormat="1">
      <c r="C741" s="286"/>
      <c r="D741" s="286"/>
      <c r="E741" s="287"/>
    </row>
    <row r="742" spans="3:5" s="264" customFormat="1">
      <c r="C742" s="286"/>
      <c r="D742" s="286"/>
      <c r="E742" s="287"/>
    </row>
    <row r="743" spans="3:5" s="264" customFormat="1">
      <c r="C743" s="286"/>
      <c r="D743" s="286"/>
      <c r="E743" s="287"/>
    </row>
    <row r="744" spans="3:5" s="264" customFormat="1">
      <c r="C744" s="286"/>
      <c r="D744" s="286"/>
      <c r="E744" s="287"/>
    </row>
    <row r="745" spans="3:5" s="264" customFormat="1">
      <c r="C745" s="286"/>
      <c r="D745" s="286"/>
      <c r="E745" s="287"/>
    </row>
    <row r="746" spans="3:5" s="264" customFormat="1">
      <c r="C746" s="286"/>
      <c r="D746" s="286"/>
      <c r="E746" s="287"/>
    </row>
    <row r="747" spans="3:5" s="264" customFormat="1">
      <c r="C747" s="286"/>
      <c r="D747" s="286"/>
      <c r="E747" s="287"/>
    </row>
    <row r="748" spans="3:5" s="264" customFormat="1">
      <c r="C748" s="286"/>
      <c r="D748" s="286"/>
      <c r="E748" s="287"/>
    </row>
    <row r="749" spans="3:5" s="264" customFormat="1">
      <c r="C749" s="286"/>
      <c r="D749" s="286"/>
      <c r="E749" s="287"/>
    </row>
    <row r="750" spans="3:5" s="264" customFormat="1">
      <c r="C750" s="286"/>
      <c r="D750" s="286"/>
      <c r="E750" s="287"/>
    </row>
    <row r="751" spans="3:5" s="264" customFormat="1">
      <c r="C751" s="286"/>
      <c r="D751" s="286"/>
      <c r="E751" s="287"/>
    </row>
    <row r="752" spans="3:5" s="264" customFormat="1">
      <c r="C752" s="286"/>
      <c r="D752" s="286"/>
      <c r="E752" s="287"/>
    </row>
    <row r="753" spans="3:5" s="264" customFormat="1">
      <c r="C753" s="286"/>
      <c r="D753" s="286"/>
      <c r="E753" s="287"/>
    </row>
    <row r="754" spans="3:5" s="264" customFormat="1">
      <c r="C754" s="286"/>
      <c r="D754" s="286"/>
      <c r="E754" s="287"/>
    </row>
    <row r="755" spans="3:5" s="264" customFormat="1">
      <c r="C755" s="286"/>
      <c r="D755" s="286"/>
      <c r="E755" s="287"/>
    </row>
    <row r="756" spans="3:5" s="264" customFormat="1">
      <c r="C756" s="286"/>
      <c r="D756" s="286"/>
      <c r="E756" s="287"/>
    </row>
    <row r="757" spans="3:5" s="264" customFormat="1">
      <c r="C757" s="286"/>
      <c r="D757" s="286"/>
      <c r="E757" s="287"/>
    </row>
    <row r="758" spans="3:5" s="264" customFormat="1">
      <c r="C758" s="286"/>
      <c r="D758" s="286"/>
      <c r="E758" s="287"/>
    </row>
    <row r="759" spans="3:5" s="264" customFormat="1">
      <c r="C759" s="286"/>
      <c r="D759" s="286"/>
      <c r="E759" s="287"/>
    </row>
    <row r="760" spans="3:5" s="264" customFormat="1">
      <c r="C760" s="286"/>
      <c r="D760" s="286"/>
      <c r="E760" s="287"/>
    </row>
    <row r="761" spans="3:5" s="264" customFormat="1">
      <c r="C761" s="286"/>
      <c r="D761" s="286"/>
      <c r="E761" s="287"/>
    </row>
    <row r="762" spans="3:5" s="264" customFormat="1">
      <c r="C762" s="286"/>
      <c r="D762" s="286"/>
      <c r="E762" s="287"/>
    </row>
    <row r="763" spans="3:5" s="264" customFormat="1">
      <c r="C763" s="286"/>
      <c r="D763" s="286"/>
      <c r="E763" s="287"/>
    </row>
    <row r="764" spans="3:5" s="264" customFormat="1">
      <c r="C764" s="286"/>
      <c r="D764" s="286"/>
      <c r="E764" s="287"/>
    </row>
    <row r="765" spans="3:5" s="264" customFormat="1">
      <c r="C765" s="286"/>
      <c r="D765" s="286"/>
      <c r="E765" s="287"/>
    </row>
    <row r="766" spans="3:5" s="264" customFormat="1">
      <c r="C766" s="286"/>
      <c r="D766" s="286"/>
      <c r="E766" s="287"/>
    </row>
    <row r="767" spans="3:5" s="264" customFormat="1">
      <c r="C767" s="286"/>
      <c r="D767" s="286"/>
      <c r="E767" s="287"/>
    </row>
    <row r="768" spans="3:5" s="264" customFormat="1">
      <c r="C768" s="286"/>
      <c r="D768" s="286"/>
      <c r="E768" s="287"/>
    </row>
    <row r="769" spans="3:5" s="264" customFormat="1">
      <c r="C769" s="286"/>
      <c r="D769" s="286"/>
      <c r="E769" s="287"/>
    </row>
    <row r="770" spans="3:5" s="264" customFormat="1">
      <c r="C770" s="286"/>
      <c r="D770" s="286"/>
      <c r="E770" s="287"/>
    </row>
    <row r="771" spans="3:5" s="264" customFormat="1">
      <c r="C771" s="286"/>
      <c r="D771" s="286"/>
      <c r="E771" s="287"/>
    </row>
    <row r="772" spans="3:5" s="264" customFormat="1">
      <c r="C772" s="286"/>
      <c r="D772" s="286"/>
      <c r="E772" s="287"/>
    </row>
    <row r="773" spans="3:5" s="264" customFormat="1">
      <c r="C773" s="286"/>
      <c r="D773" s="286"/>
      <c r="E773" s="287"/>
    </row>
    <row r="774" spans="3:5" s="264" customFormat="1">
      <c r="C774" s="286"/>
      <c r="D774" s="286"/>
      <c r="E774" s="287"/>
    </row>
    <row r="775" spans="3:5" s="264" customFormat="1">
      <c r="C775" s="286"/>
      <c r="D775" s="286"/>
      <c r="E775" s="287"/>
    </row>
    <row r="776" spans="3:5" s="264" customFormat="1">
      <c r="C776" s="286"/>
      <c r="D776" s="286"/>
      <c r="E776" s="287"/>
    </row>
    <row r="777" spans="3:5" s="264" customFormat="1">
      <c r="C777" s="286"/>
      <c r="D777" s="286"/>
      <c r="E777" s="287"/>
    </row>
    <row r="778" spans="3:5" s="264" customFormat="1">
      <c r="C778" s="286"/>
      <c r="D778" s="286"/>
      <c r="E778" s="287"/>
    </row>
    <row r="779" spans="3:5" s="264" customFormat="1">
      <c r="C779" s="286"/>
      <c r="D779" s="286"/>
      <c r="E779" s="287"/>
    </row>
    <row r="780" spans="3:5" s="264" customFormat="1">
      <c r="C780" s="286"/>
      <c r="D780" s="286"/>
      <c r="E780" s="287"/>
    </row>
    <row r="781" spans="3:5" s="264" customFormat="1">
      <c r="C781" s="286"/>
      <c r="D781" s="286"/>
      <c r="E781" s="287"/>
    </row>
    <row r="782" spans="3:5" s="264" customFormat="1">
      <c r="C782" s="286"/>
      <c r="D782" s="286"/>
      <c r="E782" s="287"/>
    </row>
    <row r="783" spans="3:5" s="264" customFormat="1">
      <c r="C783" s="286"/>
      <c r="D783" s="286"/>
      <c r="E783" s="287"/>
    </row>
    <row r="784" spans="3:5" s="264" customFormat="1">
      <c r="C784" s="286"/>
      <c r="D784" s="286"/>
      <c r="E784" s="287"/>
    </row>
    <row r="785" spans="3:5" s="264" customFormat="1">
      <c r="C785" s="286"/>
      <c r="D785" s="286"/>
      <c r="E785" s="287"/>
    </row>
    <row r="786" spans="3:5" s="264" customFormat="1">
      <c r="C786" s="286"/>
      <c r="D786" s="286"/>
      <c r="E786" s="287"/>
    </row>
    <row r="787" spans="3:5" s="264" customFormat="1">
      <c r="C787" s="286"/>
      <c r="D787" s="286"/>
      <c r="E787" s="287"/>
    </row>
    <row r="788" spans="3:5" s="264" customFormat="1">
      <c r="C788" s="286"/>
      <c r="D788" s="286"/>
      <c r="E788" s="287"/>
    </row>
    <row r="789" spans="3:5" s="264" customFormat="1">
      <c r="C789" s="286"/>
      <c r="D789" s="286"/>
      <c r="E789" s="287"/>
    </row>
    <row r="790" spans="3:5" s="264" customFormat="1">
      <c r="C790" s="286"/>
      <c r="D790" s="286"/>
      <c r="E790" s="287"/>
    </row>
    <row r="791" spans="3:5" s="264" customFormat="1">
      <c r="C791" s="286"/>
      <c r="D791" s="286"/>
      <c r="E791" s="287"/>
    </row>
    <row r="792" spans="3:5" s="264" customFormat="1">
      <c r="C792" s="286"/>
      <c r="D792" s="286"/>
      <c r="E792" s="287"/>
    </row>
    <row r="793" spans="3:5" s="264" customFormat="1">
      <c r="C793" s="286"/>
      <c r="D793" s="286"/>
      <c r="E793" s="287"/>
    </row>
    <row r="794" spans="3:5" s="264" customFormat="1">
      <c r="C794" s="286"/>
      <c r="D794" s="286"/>
      <c r="E794" s="287"/>
    </row>
    <row r="795" spans="3:5" s="264" customFormat="1">
      <c r="C795" s="286"/>
      <c r="D795" s="286"/>
      <c r="E795" s="287"/>
    </row>
    <row r="796" spans="3:5" s="264" customFormat="1">
      <c r="C796" s="286"/>
      <c r="D796" s="286"/>
      <c r="E796" s="287"/>
    </row>
    <row r="797" spans="3:5" s="264" customFormat="1">
      <c r="C797" s="286"/>
      <c r="D797" s="286"/>
      <c r="E797" s="287"/>
    </row>
    <row r="798" spans="3:5" s="264" customFormat="1">
      <c r="C798" s="286"/>
      <c r="D798" s="286"/>
      <c r="E798" s="287"/>
    </row>
    <row r="799" spans="3:5" s="264" customFormat="1">
      <c r="C799" s="286"/>
      <c r="D799" s="286"/>
      <c r="E799" s="287"/>
    </row>
    <row r="800" spans="3:5" s="264" customFormat="1">
      <c r="C800" s="286"/>
      <c r="D800" s="286"/>
      <c r="E800" s="287"/>
    </row>
    <row r="801" spans="3:5" s="264" customFormat="1">
      <c r="C801" s="286"/>
      <c r="D801" s="286"/>
      <c r="E801" s="287"/>
    </row>
    <row r="802" spans="3:5" s="264" customFormat="1">
      <c r="C802" s="286"/>
      <c r="D802" s="286"/>
      <c r="E802" s="287"/>
    </row>
    <row r="803" spans="3:5" s="264" customFormat="1">
      <c r="C803" s="286"/>
      <c r="D803" s="286"/>
      <c r="E803" s="287"/>
    </row>
    <row r="804" spans="3:5" s="264" customFormat="1">
      <c r="C804" s="286"/>
      <c r="D804" s="286"/>
      <c r="E804" s="287"/>
    </row>
    <row r="805" spans="3:5" s="264" customFormat="1">
      <c r="C805" s="286"/>
      <c r="D805" s="286"/>
      <c r="E805" s="287"/>
    </row>
    <row r="806" spans="3:5" s="264" customFormat="1">
      <c r="C806" s="286"/>
      <c r="D806" s="286"/>
      <c r="E806" s="287"/>
    </row>
    <row r="807" spans="3:5" s="264" customFormat="1">
      <c r="C807" s="286"/>
      <c r="D807" s="286"/>
      <c r="E807" s="287"/>
    </row>
    <row r="808" spans="3:5" s="264" customFormat="1">
      <c r="C808" s="286"/>
      <c r="D808" s="286"/>
      <c r="E808" s="287"/>
    </row>
    <row r="809" spans="3:5" s="264" customFormat="1">
      <c r="C809" s="286"/>
      <c r="D809" s="286"/>
      <c r="E809" s="287"/>
    </row>
    <row r="810" spans="3:5" s="264" customFormat="1">
      <c r="C810" s="286"/>
      <c r="D810" s="286"/>
      <c r="E810" s="287"/>
    </row>
    <row r="811" spans="3:5" s="264" customFormat="1">
      <c r="C811" s="286"/>
      <c r="D811" s="286"/>
      <c r="E811" s="287"/>
    </row>
    <row r="812" spans="3:5" s="264" customFormat="1">
      <c r="C812" s="286"/>
      <c r="D812" s="286"/>
      <c r="E812" s="287"/>
    </row>
    <row r="813" spans="3:5" s="264" customFormat="1">
      <c r="C813" s="286"/>
      <c r="D813" s="286"/>
      <c r="E813" s="287"/>
    </row>
    <row r="814" spans="3:5" s="264" customFormat="1">
      <c r="C814" s="286"/>
      <c r="D814" s="286"/>
      <c r="E814" s="287"/>
    </row>
    <row r="815" spans="3:5" s="264" customFormat="1">
      <c r="C815" s="286"/>
      <c r="D815" s="286"/>
      <c r="E815" s="287"/>
    </row>
    <row r="816" spans="3:5" s="264" customFormat="1">
      <c r="C816" s="286"/>
      <c r="D816" s="286"/>
      <c r="E816" s="287"/>
    </row>
    <row r="817" spans="3:5" s="264" customFormat="1">
      <c r="C817" s="286"/>
      <c r="D817" s="286"/>
      <c r="E817" s="287"/>
    </row>
    <row r="818" spans="3:5" s="264" customFormat="1">
      <c r="C818" s="286"/>
      <c r="D818" s="286"/>
      <c r="E818" s="287"/>
    </row>
    <row r="819" spans="3:5" s="264" customFormat="1">
      <c r="C819" s="286"/>
      <c r="D819" s="286"/>
      <c r="E819" s="287"/>
    </row>
    <row r="820" spans="3:5" s="264" customFormat="1">
      <c r="C820" s="286"/>
      <c r="D820" s="286"/>
      <c r="E820" s="287"/>
    </row>
    <row r="821" spans="3:5" s="264" customFormat="1">
      <c r="C821" s="286"/>
      <c r="D821" s="286"/>
      <c r="E821" s="287"/>
    </row>
    <row r="822" spans="3:5" s="264" customFormat="1">
      <c r="C822" s="286"/>
      <c r="D822" s="286"/>
      <c r="E822" s="287"/>
    </row>
    <row r="823" spans="3:5" s="264" customFormat="1">
      <c r="C823" s="286"/>
      <c r="D823" s="286"/>
      <c r="E823" s="287"/>
    </row>
    <row r="824" spans="3:5" s="264" customFormat="1">
      <c r="C824" s="286"/>
      <c r="D824" s="286"/>
      <c r="E824" s="287"/>
    </row>
    <row r="825" spans="3:5" s="264" customFormat="1">
      <c r="C825" s="286"/>
      <c r="D825" s="286"/>
      <c r="E825" s="287"/>
    </row>
    <row r="826" spans="3:5" s="264" customFormat="1">
      <c r="C826" s="286"/>
      <c r="D826" s="286"/>
      <c r="E826" s="287"/>
    </row>
    <row r="827" spans="3:5" s="264" customFormat="1">
      <c r="C827" s="286"/>
      <c r="D827" s="286"/>
      <c r="E827" s="287"/>
    </row>
    <row r="828" spans="3:5" s="264" customFormat="1">
      <c r="C828" s="286"/>
      <c r="D828" s="286"/>
      <c r="E828" s="287"/>
    </row>
    <row r="829" spans="3:5" s="264" customFormat="1">
      <c r="C829" s="286"/>
      <c r="D829" s="286"/>
      <c r="E829" s="287"/>
    </row>
    <row r="830" spans="3:5" s="264" customFormat="1">
      <c r="C830" s="286"/>
      <c r="D830" s="286"/>
      <c r="E830" s="287"/>
    </row>
    <row r="831" spans="3:5" s="264" customFormat="1">
      <c r="C831" s="286"/>
      <c r="D831" s="286"/>
      <c r="E831" s="287"/>
    </row>
    <row r="832" spans="3:5" s="264" customFormat="1">
      <c r="C832" s="286"/>
      <c r="D832" s="286"/>
      <c r="E832" s="287"/>
    </row>
    <row r="833" spans="3:5" s="264" customFormat="1">
      <c r="C833" s="286"/>
      <c r="D833" s="286"/>
      <c r="E833" s="287"/>
    </row>
    <row r="834" spans="3:5" s="264" customFormat="1">
      <c r="C834" s="286"/>
      <c r="D834" s="286"/>
      <c r="E834" s="287"/>
    </row>
    <row r="835" spans="3:5" s="264" customFormat="1">
      <c r="C835" s="286"/>
      <c r="D835" s="286"/>
      <c r="E835" s="287"/>
    </row>
    <row r="836" spans="3:5" s="264" customFormat="1">
      <c r="C836" s="286"/>
      <c r="D836" s="286"/>
      <c r="E836" s="287"/>
    </row>
    <row r="837" spans="3:5" s="264" customFormat="1">
      <c r="C837" s="286"/>
      <c r="D837" s="286"/>
      <c r="E837" s="287"/>
    </row>
    <row r="838" spans="3:5" s="264" customFormat="1">
      <c r="C838" s="286"/>
      <c r="D838" s="286"/>
      <c r="E838" s="287"/>
    </row>
    <row r="839" spans="3:5" s="264" customFormat="1">
      <c r="C839" s="286"/>
      <c r="D839" s="286"/>
      <c r="E839" s="287"/>
    </row>
    <row r="840" spans="3:5" s="264" customFormat="1">
      <c r="C840" s="286"/>
      <c r="D840" s="286"/>
      <c r="E840" s="287"/>
    </row>
    <row r="841" spans="3:5" s="264" customFormat="1">
      <c r="C841" s="286"/>
      <c r="D841" s="286"/>
      <c r="E841" s="287"/>
    </row>
    <row r="842" spans="3:5" s="264" customFormat="1">
      <c r="C842" s="286"/>
      <c r="D842" s="286"/>
      <c r="E842" s="287"/>
    </row>
    <row r="843" spans="3:5" s="264" customFormat="1">
      <c r="C843" s="286"/>
      <c r="D843" s="286"/>
      <c r="E843" s="287"/>
    </row>
    <row r="844" spans="3:5" s="264" customFormat="1">
      <c r="C844" s="286"/>
      <c r="D844" s="286"/>
      <c r="E844" s="287"/>
    </row>
    <row r="845" spans="3:5" s="264" customFormat="1">
      <c r="C845" s="286"/>
      <c r="D845" s="286"/>
      <c r="E845" s="287"/>
    </row>
    <row r="846" spans="3:5" s="264" customFormat="1">
      <c r="C846" s="286"/>
      <c r="D846" s="286"/>
      <c r="E846" s="287"/>
    </row>
    <row r="847" spans="3:5" s="264" customFormat="1">
      <c r="C847" s="286"/>
      <c r="D847" s="286"/>
      <c r="E847" s="287"/>
    </row>
    <row r="848" spans="3:5" s="264" customFormat="1">
      <c r="C848" s="286"/>
      <c r="D848" s="286"/>
      <c r="E848" s="287"/>
    </row>
    <row r="849" spans="3:5" s="264" customFormat="1">
      <c r="C849" s="286"/>
      <c r="D849" s="286"/>
      <c r="E849" s="287"/>
    </row>
    <row r="850" spans="3:5" s="264" customFormat="1">
      <c r="C850" s="286"/>
      <c r="D850" s="286"/>
      <c r="E850" s="287"/>
    </row>
    <row r="851" spans="3:5" s="264" customFormat="1">
      <c r="C851" s="286"/>
      <c r="D851" s="286"/>
      <c r="E851" s="287"/>
    </row>
    <row r="852" spans="3:5" s="264" customFormat="1">
      <c r="C852" s="286"/>
      <c r="D852" s="286"/>
      <c r="E852" s="287"/>
    </row>
    <row r="853" spans="3:5" s="264" customFormat="1">
      <c r="C853" s="286"/>
      <c r="D853" s="286"/>
      <c r="E853" s="287"/>
    </row>
    <row r="854" spans="3:5" s="264" customFormat="1">
      <c r="C854" s="286"/>
      <c r="D854" s="286"/>
      <c r="E854" s="287"/>
    </row>
    <row r="855" spans="3:5" s="264" customFormat="1">
      <c r="C855" s="286"/>
      <c r="D855" s="286"/>
      <c r="E855" s="287"/>
    </row>
    <row r="856" spans="3:5" s="264" customFormat="1">
      <c r="C856" s="286"/>
      <c r="D856" s="286"/>
      <c r="E856" s="287"/>
    </row>
    <row r="857" spans="3:5" s="264" customFormat="1">
      <c r="C857" s="286"/>
      <c r="D857" s="286"/>
      <c r="E857" s="287"/>
    </row>
    <row r="858" spans="3:5" s="264" customFormat="1">
      <c r="C858" s="286"/>
      <c r="D858" s="286"/>
      <c r="E858" s="287"/>
    </row>
    <row r="859" spans="3:5" s="264" customFormat="1">
      <c r="C859" s="286"/>
      <c r="D859" s="286"/>
      <c r="E859" s="287"/>
    </row>
    <row r="860" spans="3:5" s="264" customFormat="1">
      <c r="C860" s="286"/>
      <c r="D860" s="286"/>
      <c r="E860" s="287"/>
    </row>
    <row r="861" spans="3:5" s="264" customFormat="1">
      <c r="C861" s="286"/>
      <c r="D861" s="286"/>
      <c r="E861" s="287"/>
    </row>
    <row r="862" spans="3:5" s="264" customFormat="1">
      <c r="C862" s="286"/>
      <c r="D862" s="286"/>
      <c r="E862" s="287"/>
    </row>
    <row r="863" spans="3:5" s="264" customFormat="1">
      <c r="C863" s="286"/>
      <c r="D863" s="286"/>
      <c r="E863" s="287"/>
    </row>
    <row r="864" spans="3:5" s="264" customFormat="1">
      <c r="C864" s="286"/>
      <c r="D864" s="286"/>
      <c r="E864" s="287"/>
    </row>
    <row r="865" spans="3:5" s="264" customFormat="1">
      <c r="C865" s="286"/>
      <c r="D865" s="286"/>
      <c r="E865" s="287"/>
    </row>
    <row r="866" spans="3:5" s="264" customFormat="1">
      <c r="C866" s="286"/>
      <c r="D866" s="286"/>
      <c r="E866" s="287"/>
    </row>
    <row r="867" spans="3:5" s="264" customFormat="1">
      <c r="C867" s="286"/>
      <c r="D867" s="286"/>
      <c r="E867" s="287"/>
    </row>
    <row r="868" spans="3:5" s="264" customFormat="1">
      <c r="C868" s="286"/>
      <c r="D868" s="286"/>
      <c r="E868" s="287"/>
    </row>
    <row r="869" spans="3:5" s="264" customFormat="1">
      <c r="C869" s="286"/>
      <c r="D869" s="286"/>
      <c r="E869" s="287"/>
    </row>
    <row r="870" spans="3:5" s="264" customFormat="1">
      <c r="C870" s="286"/>
      <c r="D870" s="286"/>
      <c r="E870" s="287"/>
    </row>
    <row r="871" spans="3:5" s="264" customFormat="1">
      <c r="C871" s="286"/>
      <c r="D871" s="286"/>
      <c r="E871" s="287"/>
    </row>
    <row r="872" spans="3:5" s="264" customFormat="1">
      <c r="C872" s="286"/>
      <c r="D872" s="286"/>
      <c r="E872" s="287"/>
    </row>
    <row r="873" spans="3:5" s="264" customFormat="1">
      <c r="C873" s="286"/>
      <c r="D873" s="286"/>
      <c r="E873" s="287"/>
    </row>
    <row r="874" spans="3:5" s="264" customFormat="1">
      <c r="C874" s="286"/>
      <c r="D874" s="286"/>
      <c r="E874" s="287"/>
    </row>
    <row r="875" spans="3:5" s="264" customFormat="1">
      <c r="C875" s="286"/>
      <c r="D875" s="286"/>
      <c r="E875" s="287"/>
    </row>
    <row r="876" spans="3:5" s="264" customFormat="1">
      <c r="C876" s="286"/>
      <c r="D876" s="286"/>
      <c r="E876" s="287"/>
    </row>
    <row r="877" spans="3:5" s="264" customFormat="1">
      <c r="C877" s="286"/>
      <c r="D877" s="286"/>
      <c r="E877" s="287"/>
    </row>
    <row r="878" spans="3:5" s="264" customFormat="1">
      <c r="C878" s="286"/>
      <c r="D878" s="286"/>
      <c r="E878" s="287"/>
    </row>
    <row r="879" spans="3:5" s="264" customFormat="1">
      <c r="C879" s="286"/>
      <c r="D879" s="286"/>
      <c r="E879" s="287"/>
    </row>
    <row r="880" spans="3:5" s="264" customFormat="1">
      <c r="C880" s="286"/>
      <c r="D880" s="286"/>
      <c r="E880" s="287"/>
    </row>
    <row r="881" spans="3:5" s="264" customFormat="1">
      <c r="C881" s="286"/>
      <c r="D881" s="286"/>
      <c r="E881" s="287"/>
    </row>
    <row r="882" spans="3:5" s="264" customFormat="1">
      <c r="C882" s="286"/>
      <c r="D882" s="286"/>
      <c r="E882" s="287"/>
    </row>
    <row r="883" spans="3:5" s="264" customFormat="1">
      <c r="C883" s="286"/>
      <c r="D883" s="286"/>
      <c r="E883" s="287"/>
    </row>
    <row r="884" spans="3:5" s="264" customFormat="1">
      <c r="C884" s="286"/>
      <c r="D884" s="286"/>
      <c r="E884" s="287"/>
    </row>
    <row r="885" spans="3:5" s="264" customFormat="1">
      <c r="C885" s="286"/>
      <c r="D885" s="286"/>
      <c r="E885" s="287"/>
    </row>
    <row r="886" spans="3:5" s="264" customFormat="1">
      <c r="C886" s="286"/>
      <c r="D886" s="286"/>
      <c r="E886" s="287"/>
    </row>
    <row r="887" spans="3:5" s="264" customFormat="1">
      <c r="C887" s="286"/>
      <c r="D887" s="286"/>
      <c r="E887" s="287"/>
    </row>
    <row r="888" spans="3:5" s="264" customFormat="1">
      <c r="C888" s="286"/>
      <c r="D888" s="286"/>
      <c r="E888" s="287"/>
    </row>
    <row r="889" spans="3:5" s="264" customFormat="1">
      <c r="C889" s="286"/>
      <c r="D889" s="286"/>
      <c r="E889" s="287"/>
    </row>
    <row r="890" spans="3:5" s="264" customFormat="1">
      <c r="C890" s="286"/>
      <c r="D890" s="286"/>
      <c r="E890" s="287"/>
    </row>
    <row r="891" spans="3:5" s="264" customFormat="1">
      <c r="C891" s="286"/>
      <c r="D891" s="286"/>
      <c r="E891" s="287"/>
    </row>
    <row r="892" spans="3:5" s="264" customFormat="1">
      <c r="C892" s="286"/>
      <c r="D892" s="286"/>
      <c r="E892" s="287"/>
    </row>
    <row r="893" spans="3:5" s="264" customFormat="1">
      <c r="C893" s="286"/>
      <c r="D893" s="286"/>
      <c r="E893" s="287"/>
    </row>
    <row r="894" spans="3:5" s="264" customFormat="1">
      <c r="C894" s="286"/>
      <c r="D894" s="286"/>
      <c r="E894" s="287"/>
    </row>
    <row r="895" spans="3:5" s="264" customFormat="1">
      <c r="C895" s="286"/>
      <c r="D895" s="286"/>
      <c r="E895" s="287"/>
    </row>
    <row r="896" spans="3:5" s="264" customFormat="1">
      <c r="C896" s="286"/>
      <c r="D896" s="286"/>
      <c r="E896" s="287"/>
    </row>
    <row r="897" spans="3:5" s="264" customFormat="1">
      <c r="C897" s="286"/>
      <c r="D897" s="286"/>
      <c r="E897" s="287"/>
    </row>
    <row r="898" spans="3:5" s="264" customFormat="1">
      <c r="C898" s="286"/>
      <c r="D898" s="286"/>
      <c r="E898" s="287"/>
    </row>
    <row r="899" spans="3:5" s="264" customFormat="1">
      <c r="C899" s="286"/>
      <c r="D899" s="286"/>
      <c r="E899" s="287"/>
    </row>
    <row r="900" spans="3:5" s="264" customFormat="1">
      <c r="C900" s="286"/>
      <c r="D900" s="286"/>
      <c r="E900" s="287"/>
    </row>
    <row r="901" spans="3:5" s="264" customFormat="1">
      <c r="C901" s="286"/>
      <c r="D901" s="286"/>
      <c r="E901" s="287"/>
    </row>
    <row r="902" spans="3:5" s="264" customFormat="1">
      <c r="C902" s="286"/>
      <c r="D902" s="286"/>
      <c r="E902" s="287"/>
    </row>
    <row r="903" spans="3:5" s="264" customFormat="1">
      <c r="C903" s="286"/>
      <c r="D903" s="286"/>
      <c r="E903" s="287"/>
    </row>
    <row r="904" spans="3:5" s="264" customFormat="1">
      <c r="C904" s="286"/>
      <c r="D904" s="286"/>
      <c r="E904" s="287"/>
    </row>
    <row r="905" spans="3:5" s="264" customFormat="1">
      <c r="C905" s="286"/>
      <c r="D905" s="286"/>
      <c r="E905" s="287"/>
    </row>
    <row r="906" spans="3:5" s="264" customFormat="1">
      <c r="C906" s="286"/>
      <c r="D906" s="286"/>
      <c r="E906" s="287"/>
    </row>
    <row r="907" spans="3:5" s="264" customFormat="1">
      <c r="C907" s="286"/>
      <c r="D907" s="286"/>
      <c r="E907" s="287"/>
    </row>
    <row r="908" spans="3:5" s="264" customFormat="1">
      <c r="C908" s="286"/>
      <c r="D908" s="286"/>
      <c r="E908" s="287"/>
    </row>
    <row r="909" spans="3:5" s="264" customFormat="1">
      <c r="C909" s="286"/>
      <c r="D909" s="286"/>
      <c r="E909" s="287"/>
    </row>
    <row r="910" spans="3:5" s="264" customFormat="1">
      <c r="C910" s="286"/>
      <c r="D910" s="286"/>
      <c r="E910" s="287"/>
    </row>
    <row r="911" spans="3:5" s="264" customFormat="1">
      <c r="C911" s="286"/>
      <c r="D911" s="286"/>
      <c r="E911" s="287"/>
    </row>
    <row r="912" spans="3:5" s="264" customFormat="1">
      <c r="C912" s="286"/>
      <c r="D912" s="286"/>
      <c r="E912" s="287"/>
    </row>
    <row r="913" spans="3:5" s="264" customFormat="1">
      <c r="C913" s="286"/>
      <c r="D913" s="286"/>
      <c r="E913" s="287"/>
    </row>
    <row r="914" spans="3:5" s="264" customFormat="1">
      <c r="C914" s="286"/>
      <c r="D914" s="286"/>
      <c r="E914" s="287"/>
    </row>
    <row r="915" spans="3:5" s="264" customFormat="1">
      <c r="C915" s="286"/>
      <c r="D915" s="286"/>
      <c r="E915" s="287"/>
    </row>
    <row r="916" spans="3:5" s="264" customFormat="1">
      <c r="C916" s="286"/>
      <c r="D916" s="286"/>
      <c r="E916" s="287"/>
    </row>
    <row r="917" spans="3:5" s="264" customFormat="1">
      <c r="C917" s="286"/>
      <c r="D917" s="286"/>
      <c r="E917" s="287"/>
    </row>
    <row r="918" spans="3:5" s="264" customFormat="1">
      <c r="C918" s="286"/>
      <c r="D918" s="286"/>
      <c r="E918" s="287"/>
    </row>
    <row r="919" spans="3:5" s="264" customFormat="1">
      <c r="C919" s="286"/>
      <c r="D919" s="286"/>
      <c r="E919" s="287"/>
    </row>
    <row r="920" spans="3:5" s="264" customFormat="1">
      <c r="C920" s="286"/>
      <c r="D920" s="286"/>
      <c r="E920" s="287"/>
    </row>
    <row r="921" spans="3:5" s="264" customFormat="1">
      <c r="C921" s="286"/>
      <c r="D921" s="286"/>
      <c r="E921" s="287"/>
    </row>
    <row r="922" spans="3:5" s="264" customFormat="1">
      <c r="C922" s="286"/>
      <c r="D922" s="286"/>
      <c r="E922" s="287"/>
    </row>
    <row r="923" spans="3:5" s="264" customFormat="1">
      <c r="C923" s="286"/>
      <c r="D923" s="286"/>
      <c r="E923" s="287"/>
    </row>
    <row r="924" spans="3:5" s="264" customFormat="1">
      <c r="C924" s="286"/>
      <c r="D924" s="286"/>
      <c r="E924" s="287"/>
    </row>
    <row r="925" spans="3:5" s="264" customFormat="1">
      <c r="C925" s="286"/>
      <c r="D925" s="286"/>
      <c r="E925" s="287"/>
    </row>
    <row r="926" spans="3:5" s="264" customFormat="1">
      <c r="C926" s="286"/>
      <c r="D926" s="286"/>
      <c r="E926" s="287"/>
    </row>
    <row r="927" spans="3:5" s="264" customFormat="1">
      <c r="C927" s="286"/>
      <c r="D927" s="286"/>
      <c r="E927" s="287"/>
    </row>
    <row r="928" spans="3:5" s="264" customFormat="1">
      <c r="C928" s="286"/>
      <c r="D928" s="286"/>
      <c r="E928" s="287"/>
    </row>
    <row r="929" spans="3:5" s="264" customFormat="1">
      <c r="C929" s="286"/>
      <c r="D929" s="286"/>
      <c r="E929" s="287"/>
    </row>
    <row r="930" spans="3:5" s="264" customFormat="1">
      <c r="C930" s="286"/>
      <c r="D930" s="286"/>
      <c r="E930" s="287"/>
    </row>
    <row r="931" spans="3:5" s="264" customFormat="1">
      <c r="C931" s="286"/>
      <c r="D931" s="286"/>
      <c r="E931" s="287"/>
    </row>
    <row r="932" spans="3:5" s="264" customFormat="1">
      <c r="C932" s="286"/>
      <c r="D932" s="286"/>
      <c r="E932" s="287"/>
    </row>
    <row r="933" spans="3:5" s="264" customFormat="1">
      <c r="C933" s="286"/>
      <c r="D933" s="286"/>
      <c r="E933" s="287"/>
    </row>
    <row r="934" spans="3:5" s="264" customFormat="1">
      <c r="C934" s="286"/>
      <c r="D934" s="286"/>
      <c r="E934" s="287"/>
    </row>
    <row r="935" spans="3:5" s="264" customFormat="1">
      <c r="C935" s="286"/>
      <c r="D935" s="286"/>
      <c r="E935" s="287"/>
    </row>
    <row r="936" spans="3:5" s="264" customFormat="1">
      <c r="C936" s="286"/>
      <c r="D936" s="286"/>
      <c r="E936" s="287"/>
    </row>
    <row r="937" spans="3:5" s="264" customFormat="1">
      <c r="C937" s="286"/>
      <c r="D937" s="286"/>
      <c r="E937" s="287"/>
    </row>
    <row r="938" spans="3:5" s="264" customFormat="1">
      <c r="C938" s="286"/>
      <c r="D938" s="286"/>
      <c r="E938" s="287"/>
    </row>
    <row r="939" spans="3:5" s="264" customFormat="1">
      <c r="C939" s="286"/>
      <c r="D939" s="286"/>
      <c r="E939" s="287"/>
    </row>
    <row r="940" spans="3:5" s="264" customFormat="1">
      <c r="C940" s="286"/>
      <c r="D940" s="286"/>
      <c r="E940" s="287"/>
    </row>
    <row r="941" spans="3:5" s="264" customFormat="1">
      <c r="C941" s="286"/>
      <c r="D941" s="286"/>
      <c r="E941" s="287"/>
    </row>
    <row r="942" spans="3:5" s="264" customFormat="1">
      <c r="C942" s="286"/>
      <c r="D942" s="286"/>
      <c r="E942" s="287"/>
    </row>
    <row r="943" spans="3:5" s="264" customFormat="1">
      <c r="C943" s="286"/>
      <c r="D943" s="286"/>
      <c r="E943" s="287"/>
    </row>
    <row r="944" spans="3:5" s="264" customFormat="1">
      <c r="C944" s="286"/>
      <c r="D944" s="286"/>
      <c r="E944" s="287"/>
    </row>
    <row r="945" spans="3:5" s="264" customFormat="1">
      <c r="C945" s="286"/>
      <c r="D945" s="286"/>
      <c r="E945" s="287"/>
    </row>
    <row r="946" spans="3:5" s="264" customFormat="1">
      <c r="C946" s="286"/>
      <c r="D946" s="286"/>
      <c r="E946" s="287"/>
    </row>
    <row r="947" spans="3:5" s="264" customFormat="1">
      <c r="C947" s="286"/>
      <c r="D947" s="286"/>
      <c r="E947" s="287"/>
    </row>
    <row r="948" spans="3:5" s="264" customFormat="1">
      <c r="C948" s="286"/>
      <c r="D948" s="286"/>
      <c r="E948" s="287"/>
    </row>
    <row r="949" spans="3:5" s="264" customFormat="1">
      <c r="C949" s="286"/>
      <c r="D949" s="286"/>
      <c r="E949" s="287"/>
    </row>
    <row r="950" spans="3:5" s="264" customFormat="1">
      <c r="C950" s="286"/>
      <c r="D950" s="286"/>
      <c r="E950" s="287"/>
    </row>
    <row r="951" spans="3:5" s="264" customFormat="1">
      <c r="C951" s="286"/>
      <c r="D951" s="286"/>
      <c r="E951" s="287"/>
    </row>
    <row r="952" spans="3:5" s="264" customFormat="1">
      <c r="C952" s="286"/>
      <c r="D952" s="286"/>
      <c r="E952" s="287"/>
    </row>
    <row r="953" spans="3:5" s="264" customFormat="1">
      <c r="C953" s="286"/>
      <c r="D953" s="286"/>
      <c r="E953" s="287"/>
    </row>
    <row r="954" spans="3:5" s="264" customFormat="1">
      <c r="C954" s="286"/>
      <c r="D954" s="286"/>
      <c r="E954" s="287"/>
    </row>
    <row r="955" spans="3:5" s="264" customFormat="1">
      <c r="C955" s="286"/>
      <c r="D955" s="286"/>
      <c r="E955" s="287"/>
    </row>
    <row r="956" spans="3:5" s="264" customFormat="1">
      <c r="C956" s="286"/>
      <c r="D956" s="286"/>
      <c r="E956" s="287"/>
    </row>
    <row r="957" spans="3:5" s="264" customFormat="1">
      <c r="C957" s="286"/>
      <c r="D957" s="286"/>
      <c r="E957" s="287"/>
    </row>
    <row r="958" spans="3:5" s="264" customFormat="1">
      <c r="C958" s="286"/>
      <c r="D958" s="286"/>
      <c r="E958" s="287"/>
    </row>
    <row r="959" spans="3:5" s="264" customFormat="1">
      <c r="C959" s="286"/>
      <c r="D959" s="286"/>
      <c r="E959" s="287"/>
    </row>
    <row r="960" spans="3:5" s="264" customFormat="1">
      <c r="C960" s="286"/>
      <c r="D960" s="286"/>
      <c r="E960" s="287"/>
    </row>
    <row r="961" spans="3:5" s="264" customFormat="1">
      <c r="C961" s="286"/>
      <c r="D961" s="286"/>
      <c r="E961" s="287"/>
    </row>
    <row r="962" spans="3:5" s="264" customFormat="1">
      <c r="C962" s="286"/>
      <c r="D962" s="286"/>
      <c r="E962" s="287"/>
    </row>
    <row r="963" spans="3:5" s="264" customFormat="1">
      <c r="C963" s="286"/>
      <c r="D963" s="286"/>
      <c r="E963" s="287"/>
    </row>
    <row r="964" spans="3:5" s="264" customFormat="1">
      <c r="C964" s="286"/>
      <c r="D964" s="286"/>
      <c r="E964" s="287"/>
    </row>
    <row r="965" spans="3:5" s="264" customFormat="1">
      <c r="C965" s="286"/>
      <c r="D965" s="286"/>
      <c r="E965" s="287"/>
    </row>
    <row r="966" spans="3:5" s="264" customFormat="1">
      <c r="C966" s="286"/>
      <c r="D966" s="286"/>
      <c r="E966" s="287"/>
    </row>
    <row r="967" spans="3:5" s="264" customFormat="1">
      <c r="C967" s="286"/>
      <c r="D967" s="286"/>
      <c r="E967" s="287"/>
    </row>
    <row r="968" spans="3:5" s="264" customFormat="1">
      <c r="C968" s="286"/>
      <c r="D968" s="286"/>
      <c r="E968" s="287"/>
    </row>
    <row r="969" spans="3:5" s="264" customFormat="1">
      <c r="C969" s="286"/>
      <c r="D969" s="286"/>
      <c r="E969" s="287"/>
    </row>
    <row r="970" spans="3:5" s="264" customFormat="1">
      <c r="C970" s="286"/>
      <c r="D970" s="286"/>
      <c r="E970" s="287"/>
    </row>
    <row r="971" spans="3:5" s="264" customFormat="1">
      <c r="C971" s="286"/>
      <c r="D971" s="286"/>
      <c r="E971" s="287"/>
    </row>
    <row r="972" spans="3:5" s="264" customFormat="1">
      <c r="C972" s="286"/>
      <c r="D972" s="286"/>
      <c r="E972" s="287"/>
    </row>
    <row r="973" spans="3:5" s="264" customFormat="1">
      <c r="C973" s="286"/>
      <c r="D973" s="286"/>
      <c r="E973" s="287"/>
    </row>
    <row r="974" spans="3:5" s="264" customFormat="1">
      <c r="C974" s="286"/>
      <c r="D974" s="286"/>
      <c r="E974" s="287"/>
    </row>
    <row r="975" spans="3:5" s="264" customFormat="1">
      <c r="C975" s="286"/>
      <c r="D975" s="286"/>
      <c r="E975" s="287"/>
    </row>
    <row r="976" spans="3:5" s="264" customFormat="1">
      <c r="C976" s="286"/>
      <c r="D976" s="286"/>
      <c r="E976" s="287"/>
    </row>
    <row r="977" spans="3:5" s="264" customFormat="1">
      <c r="C977" s="286"/>
      <c r="D977" s="286"/>
      <c r="E977" s="287"/>
    </row>
    <row r="978" spans="3:5" s="264" customFormat="1">
      <c r="C978" s="286"/>
      <c r="D978" s="286"/>
      <c r="E978" s="287"/>
    </row>
    <row r="979" spans="3:5" s="264" customFormat="1">
      <c r="C979" s="286"/>
      <c r="D979" s="286"/>
      <c r="E979" s="287"/>
    </row>
    <row r="980" spans="3:5" s="264" customFormat="1">
      <c r="C980" s="286"/>
      <c r="D980" s="286"/>
      <c r="E980" s="287"/>
    </row>
    <row r="981" spans="3:5" s="264" customFormat="1">
      <c r="C981" s="286"/>
      <c r="D981" s="286"/>
      <c r="E981" s="287"/>
    </row>
    <row r="982" spans="3:5" s="264" customFormat="1">
      <c r="C982" s="286"/>
      <c r="D982" s="286"/>
      <c r="E982" s="287"/>
    </row>
    <row r="983" spans="3:5" s="264" customFormat="1">
      <c r="C983" s="286"/>
      <c r="D983" s="286"/>
      <c r="E983" s="287"/>
    </row>
    <row r="984" spans="3:5" s="264" customFormat="1">
      <c r="C984" s="286"/>
      <c r="D984" s="286"/>
      <c r="E984" s="287"/>
    </row>
    <row r="985" spans="3:5" s="264" customFormat="1">
      <c r="C985" s="286"/>
      <c r="D985" s="286"/>
      <c r="E985" s="287"/>
    </row>
    <row r="986" spans="3:5" s="264" customFormat="1">
      <c r="C986" s="286"/>
      <c r="D986" s="286"/>
      <c r="E986" s="287"/>
    </row>
    <row r="987" spans="3:5" s="264" customFormat="1">
      <c r="C987" s="286"/>
      <c r="D987" s="286"/>
      <c r="E987" s="287"/>
    </row>
    <row r="988" spans="3:5" s="264" customFormat="1">
      <c r="C988" s="286"/>
      <c r="D988" s="286"/>
      <c r="E988" s="287"/>
    </row>
    <row r="989" spans="3:5" s="264" customFormat="1">
      <c r="C989" s="286"/>
      <c r="D989" s="286"/>
      <c r="E989" s="287"/>
    </row>
    <row r="990" spans="3:5" s="264" customFormat="1">
      <c r="C990" s="286"/>
      <c r="D990" s="286"/>
      <c r="E990" s="287"/>
    </row>
    <row r="991" spans="3:5" s="264" customFormat="1">
      <c r="C991" s="286"/>
      <c r="D991" s="286"/>
      <c r="E991" s="287"/>
    </row>
    <row r="992" spans="3:5" s="264" customFormat="1">
      <c r="C992" s="286"/>
      <c r="D992" s="286"/>
      <c r="E992" s="287"/>
    </row>
    <row r="993" spans="3:5" s="264" customFormat="1">
      <c r="C993" s="286"/>
      <c r="D993" s="286"/>
      <c r="E993" s="287"/>
    </row>
    <row r="994" spans="3:5" s="264" customFormat="1">
      <c r="C994" s="286"/>
      <c r="D994" s="286"/>
      <c r="E994" s="287"/>
    </row>
    <row r="995" spans="3:5" s="264" customFormat="1">
      <c r="C995" s="286"/>
      <c r="D995" s="286"/>
      <c r="E995" s="287"/>
    </row>
    <row r="996" spans="3:5" s="264" customFormat="1">
      <c r="C996" s="286"/>
      <c r="D996" s="286"/>
      <c r="E996" s="287"/>
    </row>
    <row r="997" spans="3:5" s="264" customFormat="1">
      <c r="C997" s="286"/>
      <c r="D997" s="286"/>
      <c r="E997" s="287"/>
    </row>
    <row r="998" spans="3:5" s="264" customFormat="1">
      <c r="C998" s="286"/>
      <c r="D998" s="286"/>
      <c r="E998" s="287"/>
    </row>
    <row r="999" spans="3:5" s="264" customFormat="1">
      <c r="C999" s="286"/>
      <c r="D999" s="286"/>
      <c r="E999" s="287"/>
    </row>
    <row r="1000" spans="3:5" s="264" customFormat="1">
      <c r="C1000" s="286"/>
      <c r="D1000" s="286"/>
      <c r="E1000" s="287"/>
    </row>
    <row r="1001" spans="3:5" s="264" customFormat="1">
      <c r="C1001" s="286"/>
      <c r="D1001" s="286"/>
      <c r="E1001" s="287"/>
    </row>
    <row r="1002" spans="3:5" s="264" customFormat="1">
      <c r="C1002" s="286"/>
      <c r="D1002" s="286"/>
      <c r="E1002" s="287"/>
    </row>
    <row r="1003" spans="3:5" s="264" customFormat="1">
      <c r="C1003" s="286"/>
      <c r="D1003" s="286"/>
      <c r="E1003" s="287"/>
    </row>
    <row r="1004" spans="3:5" s="264" customFormat="1">
      <c r="C1004" s="286"/>
      <c r="D1004" s="286"/>
      <c r="E1004" s="287"/>
    </row>
    <row r="1005" spans="3:5" s="264" customFormat="1">
      <c r="C1005" s="286"/>
      <c r="D1005" s="286"/>
      <c r="E1005" s="287"/>
    </row>
    <row r="1006" spans="3:5" s="264" customFormat="1">
      <c r="C1006" s="286"/>
      <c r="D1006" s="286"/>
      <c r="E1006" s="287"/>
    </row>
    <row r="1007" spans="3:5" s="264" customFormat="1">
      <c r="C1007" s="286"/>
      <c r="D1007" s="286"/>
      <c r="E1007" s="287"/>
    </row>
    <row r="1008" spans="3:5" s="264" customFormat="1">
      <c r="C1008" s="286"/>
      <c r="D1008" s="286"/>
      <c r="E1008" s="287"/>
    </row>
    <row r="1009" spans="3:5" s="264" customFormat="1">
      <c r="C1009" s="286"/>
      <c r="D1009" s="286"/>
      <c r="E1009" s="287"/>
    </row>
    <row r="1010" spans="3:5" s="264" customFormat="1">
      <c r="C1010" s="286"/>
      <c r="D1010" s="286"/>
      <c r="E1010" s="287"/>
    </row>
    <row r="1011" spans="3:5" s="264" customFormat="1">
      <c r="C1011" s="286"/>
      <c r="D1011" s="286"/>
      <c r="E1011" s="287"/>
    </row>
    <row r="1012" spans="3:5" s="264" customFormat="1">
      <c r="C1012" s="286"/>
      <c r="D1012" s="286"/>
      <c r="E1012" s="287"/>
    </row>
    <row r="1013" spans="3:5" s="264" customFormat="1">
      <c r="C1013" s="286"/>
      <c r="D1013" s="286"/>
      <c r="E1013" s="287"/>
    </row>
    <row r="1014" spans="3:5" s="264" customFormat="1">
      <c r="C1014" s="286"/>
      <c r="D1014" s="286"/>
      <c r="E1014" s="287"/>
    </row>
    <row r="1015" spans="3:5" s="264" customFormat="1">
      <c r="C1015" s="286"/>
      <c r="D1015" s="286"/>
      <c r="E1015" s="287"/>
    </row>
    <row r="1016" spans="3:5" s="264" customFormat="1">
      <c r="C1016" s="286"/>
      <c r="D1016" s="286"/>
      <c r="E1016" s="287"/>
    </row>
    <row r="1017" spans="3:5" s="264" customFormat="1">
      <c r="C1017" s="286"/>
      <c r="D1017" s="286"/>
      <c r="E1017" s="287"/>
    </row>
    <row r="1018" spans="3:5" s="264" customFormat="1">
      <c r="C1018" s="286"/>
      <c r="D1018" s="286"/>
      <c r="E1018" s="287"/>
    </row>
    <row r="1019" spans="3:5" s="264" customFormat="1">
      <c r="C1019" s="286"/>
      <c r="D1019" s="286"/>
      <c r="E1019" s="287"/>
    </row>
    <row r="1020" spans="3:5" s="264" customFormat="1">
      <c r="C1020" s="286"/>
      <c r="D1020" s="286"/>
      <c r="E1020" s="287"/>
    </row>
    <row r="1021" spans="3:5" s="264" customFormat="1">
      <c r="C1021" s="286"/>
      <c r="D1021" s="286"/>
      <c r="E1021" s="287"/>
    </row>
    <row r="1022" spans="3:5" s="264" customFormat="1">
      <c r="C1022" s="286"/>
      <c r="D1022" s="286"/>
      <c r="E1022" s="287"/>
    </row>
    <row r="1023" spans="3:5" s="264" customFormat="1">
      <c r="C1023" s="286"/>
      <c r="D1023" s="286"/>
      <c r="E1023" s="287"/>
    </row>
    <row r="1024" spans="3:5" s="264" customFormat="1">
      <c r="C1024" s="286"/>
      <c r="D1024" s="286"/>
      <c r="E1024" s="287"/>
    </row>
    <row r="1025" spans="3:5" s="264" customFormat="1">
      <c r="C1025" s="286"/>
      <c r="D1025" s="286"/>
      <c r="E1025" s="287"/>
    </row>
    <row r="1026" spans="3:5" s="264" customFormat="1">
      <c r="C1026" s="286"/>
      <c r="D1026" s="286"/>
      <c r="E1026" s="287"/>
    </row>
    <row r="1027" spans="3:5" s="264" customFormat="1">
      <c r="C1027" s="286"/>
      <c r="D1027" s="286"/>
      <c r="E1027" s="287"/>
    </row>
    <row r="1028" spans="3:5" s="264" customFormat="1">
      <c r="C1028" s="286"/>
      <c r="D1028" s="286"/>
      <c r="E1028" s="287"/>
    </row>
    <row r="1029" spans="3:5" s="264" customFormat="1">
      <c r="C1029" s="286"/>
      <c r="D1029" s="286"/>
      <c r="E1029" s="287"/>
    </row>
    <row r="1030" spans="3:5" s="264" customFormat="1">
      <c r="C1030" s="286"/>
      <c r="D1030" s="286"/>
      <c r="E1030" s="287"/>
    </row>
    <row r="1031" spans="3:5" s="264" customFormat="1">
      <c r="C1031" s="286"/>
      <c r="D1031" s="286"/>
      <c r="E1031" s="287"/>
    </row>
    <row r="1032" spans="3:5" s="264" customFormat="1">
      <c r="C1032" s="286"/>
      <c r="D1032" s="286"/>
      <c r="E1032" s="287"/>
    </row>
    <row r="1033" spans="3:5" s="264" customFormat="1">
      <c r="C1033" s="286"/>
      <c r="D1033" s="286"/>
      <c r="E1033" s="287"/>
    </row>
    <row r="1034" spans="3:5" s="264" customFormat="1">
      <c r="C1034" s="286"/>
      <c r="D1034" s="286"/>
      <c r="E1034" s="287"/>
    </row>
    <row r="1035" spans="3:5" s="264" customFormat="1">
      <c r="C1035" s="286"/>
      <c r="D1035" s="286"/>
      <c r="E1035" s="287"/>
    </row>
    <row r="1036" spans="3:5" s="264" customFormat="1">
      <c r="C1036" s="286"/>
      <c r="D1036" s="286"/>
      <c r="E1036" s="287"/>
    </row>
    <row r="1037" spans="3:5" s="264" customFormat="1">
      <c r="C1037" s="286"/>
      <c r="D1037" s="286"/>
      <c r="E1037" s="287"/>
    </row>
    <row r="1038" spans="3:5" s="264" customFormat="1">
      <c r="C1038" s="286"/>
      <c r="D1038" s="286"/>
      <c r="E1038" s="287"/>
    </row>
    <row r="1039" spans="3:5" s="264" customFormat="1">
      <c r="C1039" s="286"/>
      <c r="D1039" s="286"/>
      <c r="E1039" s="287"/>
    </row>
    <row r="1040" spans="3:5" s="264" customFormat="1">
      <c r="C1040" s="286"/>
      <c r="D1040" s="286"/>
      <c r="E1040" s="287"/>
    </row>
    <row r="1041" spans="3:5" s="264" customFormat="1">
      <c r="C1041" s="286"/>
      <c r="D1041" s="286"/>
      <c r="E1041" s="287"/>
    </row>
    <row r="1042" spans="3:5" s="264" customFormat="1">
      <c r="C1042" s="286"/>
      <c r="D1042" s="286"/>
      <c r="E1042" s="287"/>
    </row>
    <row r="1043" spans="3:5" s="264" customFormat="1">
      <c r="C1043" s="286"/>
      <c r="D1043" s="286"/>
      <c r="E1043" s="287"/>
    </row>
    <row r="1044" spans="3:5" s="264" customFormat="1">
      <c r="C1044" s="286"/>
      <c r="D1044" s="286"/>
      <c r="E1044" s="287"/>
    </row>
    <row r="1045" spans="3:5" s="264" customFormat="1">
      <c r="C1045" s="286"/>
      <c r="D1045" s="286"/>
      <c r="E1045" s="287"/>
    </row>
    <row r="1046" spans="3:5" s="264" customFormat="1">
      <c r="C1046" s="286"/>
      <c r="D1046" s="286"/>
      <c r="E1046" s="287"/>
    </row>
    <row r="1047" spans="3:5" s="264" customFormat="1">
      <c r="C1047" s="286"/>
      <c r="D1047" s="286"/>
      <c r="E1047" s="287"/>
    </row>
    <row r="1048" spans="3:5" s="264" customFormat="1">
      <c r="C1048" s="286"/>
      <c r="D1048" s="286"/>
      <c r="E1048" s="287"/>
    </row>
    <row r="1049" spans="3:5" s="264" customFormat="1">
      <c r="C1049" s="286"/>
      <c r="D1049" s="286"/>
      <c r="E1049" s="287"/>
    </row>
    <row r="1050" spans="3:5" s="264" customFormat="1">
      <c r="C1050" s="286"/>
      <c r="D1050" s="286"/>
      <c r="E1050" s="287"/>
    </row>
    <row r="1051" spans="3:5" s="264" customFormat="1">
      <c r="C1051" s="286"/>
      <c r="D1051" s="286"/>
      <c r="E1051" s="287"/>
    </row>
    <row r="1052" spans="3:5" s="264" customFormat="1">
      <c r="C1052" s="286"/>
      <c r="D1052" s="286"/>
      <c r="E1052" s="287"/>
    </row>
    <row r="1053" spans="3:5" s="264" customFormat="1">
      <c r="C1053" s="286"/>
      <c r="D1053" s="286"/>
      <c r="E1053" s="287"/>
    </row>
    <row r="1054" spans="3:5" s="264" customFormat="1">
      <c r="C1054" s="286"/>
      <c r="D1054" s="286"/>
      <c r="E1054" s="287"/>
    </row>
    <row r="1055" spans="3:5" s="264" customFormat="1">
      <c r="C1055" s="286"/>
      <c r="D1055" s="286"/>
      <c r="E1055" s="287"/>
    </row>
    <row r="1056" spans="3:5" s="264" customFormat="1">
      <c r="C1056" s="286"/>
      <c r="D1056" s="286"/>
      <c r="E1056" s="287"/>
    </row>
    <row r="1057" spans="3:5" s="264" customFormat="1">
      <c r="C1057" s="286"/>
      <c r="D1057" s="286"/>
      <c r="E1057" s="287"/>
    </row>
    <row r="1058" spans="3:5" s="264" customFormat="1">
      <c r="C1058" s="286"/>
      <c r="D1058" s="286"/>
      <c r="E1058" s="287"/>
    </row>
    <row r="1059" spans="3:5" s="264" customFormat="1">
      <c r="C1059" s="286"/>
      <c r="D1059" s="286"/>
      <c r="E1059" s="287"/>
    </row>
    <row r="1060" spans="3:5" s="264" customFormat="1">
      <c r="C1060" s="286"/>
      <c r="D1060" s="286"/>
      <c r="E1060" s="287"/>
    </row>
    <row r="1061" spans="3:5" s="264" customFormat="1">
      <c r="C1061" s="286"/>
      <c r="D1061" s="286"/>
      <c r="E1061" s="287"/>
    </row>
    <row r="1062" spans="3:5" s="264" customFormat="1">
      <c r="C1062" s="286"/>
      <c r="D1062" s="286"/>
      <c r="E1062" s="287"/>
    </row>
    <row r="1063" spans="3:5" s="264" customFormat="1">
      <c r="C1063" s="286"/>
      <c r="D1063" s="286"/>
      <c r="E1063" s="287"/>
    </row>
    <row r="1064" spans="3:5" s="264" customFormat="1">
      <c r="C1064" s="286"/>
      <c r="D1064" s="286"/>
      <c r="E1064" s="287"/>
    </row>
    <row r="1065" spans="3:5" s="264" customFormat="1">
      <c r="C1065" s="286"/>
      <c r="D1065" s="286"/>
      <c r="E1065" s="287"/>
    </row>
    <row r="1066" spans="3:5" s="264" customFormat="1">
      <c r="C1066" s="286"/>
      <c r="D1066" s="286"/>
      <c r="E1066" s="287"/>
    </row>
    <row r="1067" spans="3:5" s="264" customFormat="1">
      <c r="C1067" s="286"/>
      <c r="D1067" s="286"/>
      <c r="E1067" s="287"/>
    </row>
    <row r="1068" spans="3:5" s="264" customFormat="1">
      <c r="C1068" s="286"/>
      <c r="D1068" s="286"/>
      <c r="E1068" s="287"/>
    </row>
    <row r="1069" spans="3:5" s="264" customFormat="1">
      <c r="C1069" s="286"/>
      <c r="D1069" s="286"/>
      <c r="E1069" s="287"/>
    </row>
    <row r="1070" spans="3:5" s="264" customFormat="1">
      <c r="C1070" s="286"/>
      <c r="D1070" s="286"/>
      <c r="E1070" s="287"/>
    </row>
    <row r="1071" spans="3:5" s="264" customFormat="1">
      <c r="C1071" s="286"/>
      <c r="D1071" s="286"/>
      <c r="E1071" s="287"/>
    </row>
    <row r="1072" spans="3:5" s="264" customFormat="1">
      <c r="C1072" s="286"/>
      <c r="D1072" s="286"/>
      <c r="E1072" s="287"/>
    </row>
    <row r="1073" spans="3:5" s="264" customFormat="1">
      <c r="C1073" s="286"/>
      <c r="D1073" s="286"/>
      <c r="E1073" s="287"/>
    </row>
    <row r="1074" spans="3:5" s="264" customFormat="1">
      <c r="C1074" s="286"/>
      <c r="D1074" s="286"/>
      <c r="E1074" s="287"/>
    </row>
    <row r="1075" spans="3:5" s="264" customFormat="1">
      <c r="C1075" s="286"/>
      <c r="D1075" s="286"/>
      <c r="E1075" s="287"/>
    </row>
    <row r="1076" spans="3:5" s="264" customFormat="1">
      <c r="C1076" s="286"/>
      <c r="D1076" s="286"/>
      <c r="E1076" s="287"/>
    </row>
    <row r="1077" spans="3:5" s="264" customFormat="1">
      <c r="C1077" s="286"/>
      <c r="D1077" s="286"/>
      <c r="E1077" s="287"/>
    </row>
    <row r="1078" spans="3:5" s="264" customFormat="1">
      <c r="C1078" s="286"/>
      <c r="D1078" s="286"/>
      <c r="E1078" s="287"/>
    </row>
    <row r="1079" spans="3:5" s="264" customFormat="1">
      <c r="C1079" s="286"/>
      <c r="D1079" s="286"/>
      <c r="E1079" s="287"/>
    </row>
    <row r="1080" spans="3:5" s="264" customFormat="1">
      <c r="C1080" s="286"/>
      <c r="D1080" s="286"/>
      <c r="E1080" s="287"/>
    </row>
    <row r="1081" spans="3:5" s="264" customFormat="1">
      <c r="C1081" s="286"/>
      <c r="D1081" s="286"/>
      <c r="E1081" s="287"/>
    </row>
    <row r="1082" spans="3:5" s="264" customFormat="1">
      <c r="C1082" s="286"/>
      <c r="D1082" s="286"/>
      <c r="E1082" s="287"/>
    </row>
    <row r="1083" spans="3:5" s="264" customFormat="1">
      <c r="C1083" s="286"/>
      <c r="D1083" s="286"/>
      <c r="E1083" s="287"/>
    </row>
    <row r="1084" spans="3:5" s="264" customFormat="1">
      <c r="C1084" s="286"/>
      <c r="D1084" s="286"/>
      <c r="E1084" s="287"/>
    </row>
    <row r="1085" spans="3:5" s="264" customFormat="1">
      <c r="C1085" s="286"/>
      <c r="D1085" s="286"/>
      <c r="E1085" s="287"/>
    </row>
    <row r="1086" spans="3:5" s="264" customFormat="1">
      <c r="C1086" s="286"/>
      <c r="D1086" s="286"/>
      <c r="E1086" s="287"/>
    </row>
    <row r="1087" spans="3:5" s="264" customFormat="1">
      <c r="C1087" s="286"/>
      <c r="D1087" s="286"/>
      <c r="E1087" s="287"/>
    </row>
    <row r="1088" spans="3:5" s="264" customFormat="1">
      <c r="C1088" s="286"/>
      <c r="D1088" s="286"/>
      <c r="E1088" s="287"/>
    </row>
    <row r="1089" spans="3:5" s="264" customFormat="1">
      <c r="C1089" s="286"/>
      <c r="D1089" s="286"/>
      <c r="E1089" s="287"/>
    </row>
    <row r="1090" spans="3:5" s="264" customFormat="1">
      <c r="C1090" s="286"/>
      <c r="D1090" s="286"/>
      <c r="E1090" s="287"/>
    </row>
    <row r="1091" spans="3:5" s="264" customFormat="1">
      <c r="C1091" s="286"/>
      <c r="D1091" s="286"/>
      <c r="E1091" s="287"/>
    </row>
    <row r="1092" spans="3:5" s="264" customFormat="1">
      <c r="C1092" s="286"/>
      <c r="D1092" s="286"/>
      <c r="E1092" s="287"/>
    </row>
    <row r="1093" spans="3:5" s="264" customFormat="1">
      <c r="C1093" s="286"/>
      <c r="D1093" s="286"/>
      <c r="E1093" s="287"/>
    </row>
    <row r="1094" spans="3:5" s="264" customFormat="1">
      <c r="C1094" s="286"/>
      <c r="D1094" s="286"/>
      <c r="E1094" s="287"/>
    </row>
    <row r="1095" spans="3:5" s="264" customFormat="1">
      <c r="C1095" s="286"/>
      <c r="D1095" s="286"/>
      <c r="E1095" s="287"/>
    </row>
    <row r="1096" spans="3:5" s="264" customFormat="1">
      <c r="C1096" s="286"/>
      <c r="D1096" s="286"/>
      <c r="E1096" s="287"/>
    </row>
    <row r="1097" spans="3:5" s="264" customFormat="1">
      <c r="C1097" s="286"/>
      <c r="D1097" s="286"/>
      <c r="E1097" s="287"/>
    </row>
    <row r="1098" spans="3:5" s="264" customFormat="1">
      <c r="C1098" s="286"/>
      <c r="D1098" s="286"/>
      <c r="E1098" s="287"/>
    </row>
    <row r="1099" spans="3:5" s="264" customFormat="1">
      <c r="C1099" s="286"/>
      <c r="D1099" s="286"/>
      <c r="E1099" s="287"/>
    </row>
    <row r="1100" spans="3:5" s="264" customFormat="1">
      <c r="C1100" s="286"/>
      <c r="D1100" s="286"/>
      <c r="E1100" s="287"/>
    </row>
    <row r="1101" spans="3:5" s="264" customFormat="1">
      <c r="C1101" s="286"/>
      <c r="D1101" s="286"/>
      <c r="E1101" s="287"/>
    </row>
    <row r="1102" spans="3:5" s="264" customFormat="1">
      <c r="C1102" s="286"/>
      <c r="D1102" s="286"/>
      <c r="E1102" s="287"/>
    </row>
    <row r="1103" spans="3:5" s="264" customFormat="1">
      <c r="C1103" s="286"/>
      <c r="D1103" s="286"/>
      <c r="E1103" s="287"/>
    </row>
    <row r="1104" spans="3:5" s="264" customFormat="1">
      <c r="C1104" s="286"/>
      <c r="D1104" s="286"/>
      <c r="E1104" s="287"/>
    </row>
    <row r="1105" spans="3:5" s="264" customFormat="1">
      <c r="C1105" s="286"/>
      <c r="D1105" s="286"/>
      <c r="E1105" s="287"/>
    </row>
    <row r="1106" spans="3:5" s="264" customFormat="1">
      <c r="C1106" s="286"/>
      <c r="D1106" s="286"/>
      <c r="E1106" s="287"/>
    </row>
    <row r="1107" spans="3:5" s="264" customFormat="1">
      <c r="C1107" s="286"/>
      <c r="D1107" s="286"/>
      <c r="E1107" s="287"/>
    </row>
    <row r="1108" spans="3:5" s="264" customFormat="1">
      <c r="C1108" s="286"/>
      <c r="D1108" s="286"/>
      <c r="E1108" s="287"/>
    </row>
    <row r="1109" spans="3:5" s="264" customFormat="1">
      <c r="C1109" s="286"/>
      <c r="D1109" s="286"/>
      <c r="E1109" s="287"/>
    </row>
    <row r="1110" spans="3:5" s="264" customFormat="1">
      <c r="C1110" s="286"/>
      <c r="D1110" s="286"/>
      <c r="E1110" s="287"/>
    </row>
    <row r="1111" spans="3:5" s="264" customFormat="1">
      <c r="C1111" s="286"/>
      <c r="D1111" s="286"/>
      <c r="E1111" s="287"/>
    </row>
    <row r="1112" spans="3:5" s="264" customFormat="1">
      <c r="C1112" s="286"/>
      <c r="D1112" s="286"/>
      <c r="E1112" s="287"/>
    </row>
    <row r="1113" spans="3:5" s="264" customFormat="1">
      <c r="C1113" s="286"/>
      <c r="D1113" s="286"/>
      <c r="E1113" s="287"/>
    </row>
    <row r="1114" spans="3:5" s="264" customFormat="1">
      <c r="C1114" s="286"/>
      <c r="D1114" s="286"/>
      <c r="E1114" s="287"/>
    </row>
    <row r="1115" spans="3:5" s="264" customFormat="1">
      <c r="C1115" s="286"/>
      <c r="D1115" s="286"/>
      <c r="E1115" s="287"/>
    </row>
    <row r="1116" spans="3:5" s="264" customFormat="1">
      <c r="C1116" s="286"/>
      <c r="D1116" s="286"/>
      <c r="E1116" s="287"/>
    </row>
    <row r="1117" spans="3:5" s="264" customFormat="1">
      <c r="C1117" s="286"/>
      <c r="D1117" s="286"/>
      <c r="E1117" s="287"/>
    </row>
    <row r="1118" spans="3:5" s="264" customFormat="1">
      <c r="C1118" s="286"/>
      <c r="D1118" s="286"/>
      <c r="E1118" s="287"/>
    </row>
    <row r="1119" spans="3:5" s="264" customFormat="1">
      <c r="C1119" s="286"/>
      <c r="D1119" s="286"/>
      <c r="E1119" s="287"/>
    </row>
    <row r="1120" spans="3:5" s="264" customFormat="1">
      <c r="C1120" s="286"/>
      <c r="D1120" s="286"/>
      <c r="E1120" s="287"/>
    </row>
    <row r="1121" spans="3:5" s="264" customFormat="1">
      <c r="C1121" s="286"/>
      <c r="D1121" s="286"/>
      <c r="E1121" s="287"/>
    </row>
    <row r="1122" spans="3:5" s="264" customFormat="1">
      <c r="C1122" s="286"/>
      <c r="D1122" s="286"/>
      <c r="E1122" s="287"/>
    </row>
    <row r="1123" spans="3:5" s="264" customFormat="1">
      <c r="C1123" s="286"/>
      <c r="D1123" s="286"/>
      <c r="E1123" s="287"/>
    </row>
    <row r="1124" spans="3:5" s="264" customFormat="1">
      <c r="C1124" s="286"/>
      <c r="D1124" s="286"/>
      <c r="E1124" s="287"/>
    </row>
    <row r="1125" spans="3:5" s="264" customFormat="1">
      <c r="C1125" s="286"/>
      <c r="D1125" s="286"/>
      <c r="E1125" s="287"/>
    </row>
    <row r="1126" spans="3:5" s="264" customFormat="1">
      <c r="C1126" s="286"/>
      <c r="D1126" s="286"/>
      <c r="E1126" s="287"/>
    </row>
    <row r="1127" spans="3:5" s="264" customFormat="1">
      <c r="C1127" s="286"/>
      <c r="D1127" s="286"/>
      <c r="E1127" s="287"/>
    </row>
    <row r="1128" spans="3:5" s="264" customFormat="1">
      <c r="C1128" s="286"/>
      <c r="D1128" s="286"/>
      <c r="E1128" s="287"/>
    </row>
    <row r="1129" spans="3:5" s="264" customFormat="1">
      <c r="C1129" s="286"/>
      <c r="D1129" s="286"/>
      <c r="E1129" s="287"/>
    </row>
    <row r="1130" spans="3:5" s="264" customFormat="1">
      <c r="C1130" s="286"/>
      <c r="D1130" s="286"/>
      <c r="E1130" s="287"/>
    </row>
    <row r="1131" spans="3:5" s="264" customFormat="1">
      <c r="C1131" s="286"/>
      <c r="D1131" s="286"/>
      <c r="E1131" s="287"/>
    </row>
    <row r="1132" spans="3:5" s="264" customFormat="1">
      <c r="C1132" s="286"/>
      <c r="D1132" s="286"/>
      <c r="E1132" s="287"/>
    </row>
    <row r="1133" spans="3:5" s="264" customFormat="1">
      <c r="C1133" s="286"/>
      <c r="D1133" s="286"/>
      <c r="E1133" s="287"/>
    </row>
    <row r="1134" spans="3:5" s="264" customFormat="1">
      <c r="C1134" s="286"/>
      <c r="D1134" s="286"/>
      <c r="E1134" s="287"/>
    </row>
    <row r="1135" spans="3:5" s="264" customFormat="1">
      <c r="C1135" s="286"/>
      <c r="D1135" s="286"/>
      <c r="E1135" s="287"/>
    </row>
    <row r="1136" spans="3:5" s="264" customFormat="1">
      <c r="C1136" s="286"/>
      <c r="D1136" s="286"/>
      <c r="E1136" s="287"/>
    </row>
    <row r="1137" spans="3:5" s="264" customFormat="1">
      <c r="C1137" s="286"/>
      <c r="D1137" s="286"/>
      <c r="E1137" s="287"/>
    </row>
    <row r="1138" spans="3:5" s="264" customFormat="1">
      <c r="C1138" s="286"/>
      <c r="D1138" s="286"/>
      <c r="E1138" s="287"/>
    </row>
    <row r="1139" spans="3:5" s="264" customFormat="1">
      <c r="C1139" s="286"/>
      <c r="D1139" s="286"/>
      <c r="E1139" s="287"/>
    </row>
    <row r="1140" spans="3:5" s="264" customFormat="1">
      <c r="C1140" s="286"/>
      <c r="D1140" s="286"/>
      <c r="E1140" s="287"/>
    </row>
    <row r="1141" spans="3:5" s="264" customFormat="1">
      <c r="C1141" s="286"/>
      <c r="D1141" s="286"/>
      <c r="E1141" s="287"/>
    </row>
    <row r="1142" spans="3:5" s="264" customFormat="1">
      <c r="C1142" s="286"/>
      <c r="D1142" s="286"/>
      <c r="E1142" s="287"/>
    </row>
    <row r="1143" spans="3:5" s="264" customFormat="1">
      <c r="C1143" s="286"/>
      <c r="D1143" s="286"/>
      <c r="E1143" s="287"/>
    </row>
    <row r="1144" spans="3:5" s="264" customFormat="1">
      <c r="C1144" s="286"/>
      <c r="D1144" s="286"/>
      <c r="E1144" s="287"/>
    </row>
    <row r="1145" spans="3:5" s="264" customFormat="1">
      <c r="C1145" s="286"/>
      <c r="D1145" s="286"/>
      <c r="E1145" s="287"/>
    </row>
    <row r="1146" spans="3:5" s="264" customFormat="1">
      <c r="C1146" s="286"/>
      <c r="D1146" s="286"/>
      <c r="E1146" s="287"/>
    </row>
    <row r="1147" spans="3:5" s="264" customFormat="1">
      <c r="C1147" s="286"/>
      <c r="D1147" s="286"/>
      <c r="E1147" s="287"/>
    </row>
    <row r="1148" spans="3:5" s="264" customFormat="1">
      <c r="C1148" s="286"/>
      <c r="D1148" s="286"/>
      <c r="E1148" s="287"/>
    </row>
    <row r="1149" spans="3:5" s="264" customFormat="1">
      <c r="C1149" s="286"/>
      <c r="D1149" s="286"/>
      <c r="E1149" s="287"/>
    </row>
    <row r="1150" spans="3:5" s="264" customFormat="1">
      <c r="C1150" s="286"/>
      <c r="D1150" s="286"/>
      <c r="E1150" s="287"/>
    </row>
    <row r="1151" spans="3:5" s="264" customFormat="1">
      <c r="C1151" s="286"/>
      <c r="D1151" s="286"/>
      <c r="E1151" s="287"/>
    </row>
    <row r="1152" spans="3:5" s="264" customFormat="1">
      <c r="C1152" s="286"/>
      <c r="D1152" s="286"/>
      <c r="E1152" s="287"/>
    </row>
    <row r="1153" spans="3:5" s="264" customFormat="1">
      <c r="C1153" s="286"/>
      <c r="D1153" s="286"/>
      <c r="E1153" s="287"/>
    </row>
    <row r="1154" spans="3:5" s="264" customFormat="1">
      <c r="C1154" s="286"/>
      <c r="D1154" s="286"/>
      <c r="E1154" s="287"/>
    </row>
    <row r="1155" spans="3:5" s="264" customFormat="1">
      <c r="C1155" s="286"/>
      <c r="D1155" s="286"/>
      <c r="E1155" s="287"/>
    </row>
    <row r="1156" spans="3:5" s="264" customFormat="1">
      <c r="C1156" s="286"/>
      <c r="D1156" s="286"/>
      <c r="E1156" s="287"/>
    </row>
    <row r="1157" spans="3:5" s="264" customFormat="1">
      <c r="C1157" s="286"/>
      <c r="D1157" s="286"/>
      <c r="E1157" s="287"/>
    </row>
    <row r="1158" spans="3:5" s="264" customFormat="1">
      <c r="C1158" s="286"/>
      <c r="D1158" s="286"/>
      <c r="E1158" s="287"/>
    </row>
    <row r="1159" spans="3:5" s="264" customFormat="1">
      <c r="C1159" s="286"/>
      <c r="D1159" s="286"/>
      <c r="E1159" s="287"/>
    </row>
    <row r="1160" spans="3:5" s="264" customFormat="1">
      <c r="C1160" s="286"/>
      <c r="D1160" s="286"/>
      <c r="E1160" s="287"/>
    </row>
    <row r="1161" spans="3:5" s="264" customFormat="1">
      <c r="C1161" s="286"/>
      <c r="D1161" s="286"/>
      <c r="E1161" s="287"/>
    </row>
    <row r="1162" spans="3:5" s="264" customFormat="1">
      <c r="C1162" s="286"/>
      <c r="D1162" s="286"/>
      <c r="E1162" s="287"/>
    </row>
    <row r="1163" spans="3:5" s="264" customFormat="1">
      <c r="C1163" s="286"/>
      <c r="D1163" s="286"/>
      <c r="E1163" s="287"/>
    </row>
    <row r="1164" spans="3:5" s="264" customFormat="1">
      <c r="C1164" s="286"/>
      <c r="D1164" s="286"/>
      <c r="E1164" s="287"/>
    </row>
    <row r="1165" spans="3:5" s="264" customFormat="1">
      <c r="C1165" s="286"/>
      <c r="D1165" s="286"/>
      <c r="E1165" s="287"/>
    </row>
    <row r="1166" spans="3:5" s="264" customFormat="1">
      <c r="C1166" s="286"/>
      <c r="D1166" s="286"/>
      <c r="E1166" s="287"/>
    </row>
    <row r="1167" spans="3:5" s="264" customFormat="1">
      <c r="C1167" s="286"/>
      <c r="D1167" s="286"/>
      <c r="E1167" s="287"/>
    </row>
    <row r="1168" spans="3:5" s="264" customFormat="1">
      <c r="C1168" s="286"/>
      <c r="D1168" s="286"/>
      <c r="E1168" s="287"/>
    </row>
    <row r="1169" spans="3:5" s="264" customFormat="1">
      <c r="C1169" s="286"/>
      <c r="D1169" s="286"/>
      <c r="E1169" s="287"/>
    </row>
    <row r="1170" spans="3:5" s="264" customFormat="1">
      <c r="C1170" s="286"/>
      <c r="D1170" s="286"/>
      <c r="E1170" s="287"/>
    </row>
    <row r="1171" spans="3:5" s="264" customFormat="1">
      <c r="C1171" s="286"/>
      <c r="D1171" s="286"/>
      <c r="E1171" s="287"/>
    </row>
    <row r="1172" spans="3:5" s="264" customFormat="1">
      <c r="C1172" s="286"/>
      <c r="D1172" s="286"/>
      <c r="E1172" s="287"/>
    </row>
    <row r="1173" spans="3:5" s="264" customFormat="1">
      <c r="C1173" s="286"/>
      <c r="D1173" s="286"/>
      <c r="E1173" s="287"/>
    </row>
    <row r="1174" spans="3:5" s="264" customFormat="1">
      <c r="C1174" s="286"/>
      <c r="D1174" s="286"/>
      <c r="E1174" s="287"/>
    </row>
    <row r="1175" spans="3:5" s="264" customFormat="1">
      <c r="C1175" s="286"/>
      <c r="D1175" s="286"/>
      <c r="E1175" s="287"/>
    </row>
    <row r="1176" spans="3:5" s="264" customFormat="1">
      <c r="C1176" s="286"/>
      <c r="D1176" s="286"/>
      <c r="E1176" s="287"/>
    </row>
    <row r="1177" spans="3:5" s="264" customFormat="1">
      <c r="C1177" s="286"/>
      <c r="D1177" s="286"/>
      <c r="E1177" s="287"/>
    </row>
    <row r="1178" spans="3:5" s="264" customFormat="1">
      <c r="C1178" s="286"/>
      <c r="D1178" s="286"/>
      <c r="E1178" s="287"/>
    </row>
    <row r="1179" spans="3:5" s="264" customFormat="1">
      <c r="C1179" s="286"/>
      <c r="D1179" s="286"/>
      <c r="E1179" s="287"/>
    </row>
    <row r="1180" spans="3:5" s="264" customFormat="1">
      <c r="C1180" s="286"/>
      <c r="D1180" s="286"/>
      <c r="E1180" s="287"/>
    </row>
    <row r="1181" spans="3:5" s="264" customFormat="1">
      <c r="C1181" s="286"/>
      <c r="D1181" s="286"/>
      <c r="E1181" s="287"/>
    </row>
    <row r="1182" spans="3:5" s="264" customFormat="1">
      <c r="C1182" s="286"/>
      <c r="D1182" s="286"/>
      <c r="E1182" s="287"/>
    </row>
    <row r="1183" spans="3:5" s="264" customFormat="1">
      <c r="C1183" s="286"/>
      <c r="D1183" s="286"/>
      <c r="E1183" s="287"/>
    </row>
    <row r="1184" spans="3:5" s="264" customFormat="1">
      <c r="C1184" s="286"/>
      <c r="D1184" s="286"/>
      <c r="E1184" s="287"/>
    </row>
    <row r="1185" spans="3:5" s="264" customFormat="1">
      <c r="C1185" s="286"/>
      <c r="D1185" s="286"/>
      <c r="E1185" s="287"/>
    </row>
    <row r="1186" spans="3:5" s="264" customFormat="1">
      <c r="C1186" s="286"/>
      <c r="D1186" s="286"/>
      <c r="E1186" s="287"/>
    </row>
    <row r="1187" spans="3:5" s="264" customFormat="1">
      <c r="C1187" s="286"/>
      <c r="D1187" s="286"/>
      <c r="E1187" s="287"/>
    </row>
    <row r="1188" spans="3:5" s="264" customFormat="1">
      <c r="C1188" s="286"/>
      <c r="D1188" s="286"/>
      <c r="E1188" s="287"/>
    </row>
    <row r="1189" spans="3:5" s="264" customFormat="1">
      <c r="C1189" s="286"/>
      <c r="D1189" s="286"/>
      <c r="E1189" s="287"/>
    </row>
    <row r="1190" spans="3:5" s="264" customFormat="1">
      <c r="C1190" s="286"/>
      <c r="D1190" s="286"/>
      <c r="E1190" s="287"/>
    </row>
    <row r="1191" spans="3:5" s="264" customFormat="1">
      <c r="C1191" s="286"/>
      <c r="D1191" s="286"/>
      <c r="E1191" s="287"/>
    </row>
    <row r="1192" spans="3:5" s="264" customFormat="1">
      <c r="C1192" s="286"/>
      <c r="D1192" s="286"/>
      <c r="E1192" s="287"/>
    </row>
    <row r="1193" spans="3:5" s="264" customFormat="1">
      <c r="C1193" s="286"/>
      <c r="D1193" s="286"/>
      <c r="E1193" s="287"/>
    </row>
    <row r="1194" spans="3:5" s="264" customFormat="1">
      <c r="C1194" s="286"/>
      <c r="D1194" s="286"/>
      <c r="E1194" s="287"/>
    </row>
    <row r="1195" spans="3:5" s="264" customFormat="1">
      <c r="C1195" s="286"/>
      <c r="D1195" s="286"/>
      <c r="E1195" s="287"/>
    </row>
    <row r="1196" spans="3:5" s="264" customFormat="1">
      <c r="C1196" s="286"/>
      <c r="D1196" s="286"/>
      <c r="E1196" s="287"/>
    </row>
    <row r="1197" spans="3:5" s="264" customFormat="1">
      <c r="C1197" s="286"/>
      <c r="D1197" s="286"/>
      <c r="E1197" s="287"/>
    </row>
    <row r="1198" spans="3:5" s="264" customFormat="1">
      <c r="C1198" s="286"/>
      <c r="D1198" s="286"/>
      <c r="E1198" s="287"/>
    </row>
    <row r="1199" spans="3:5" s="264" customFormat="1">
      <c r="C1199" s="286"/>
      <c r="D1199" s="286"/>
      <c r="E1199" s="287"/>
    </row>
    <row r="1200" spans="3:5" s="264" customFormat="1">
      <c r="C1200" s="286"/>
      <c r="D1200" s="286"/>
      <c r="E1200" s="287"/>
    </row>
    <row r="1201" spans="3:5" s="264" customFormat="1">
      <c r="C1201" s="286"/>
      <c r="D1201" s="286"/>
      <c r="E1201" s="287"/>
    </row>
    <row r="1202" spans="3:5" s="264" customFormat="1">
      <c r="C1202" s="286"/>
      <c r="D1202" s="286"/>
      <c r="E1202" s="287"/>
    </row>
    <row r="1203" spans="3:5" s="264" customFormat="1">
      <c r="C1203" s="286"/>
      <c r="D1203" s="286"/>
      <c r="E1203" s="287"/>
    </row>
    <row r="1204" spans="3:5" s="264" customFormat="1">
      <c r="C1204" s="286"/>
      <c r="D1204" s="286"/>
      <c r="E1204" s="287"/>
    </row>
    <row r="1205" spans="3:5" s="264" customFormat="1">
      <c r="C1205" s="286"/>
      <c r="D1205" s="286"/>
      <c r="E1205" s="287"/>
    </row>
    <row r="1206" spans="3:5" s="264" customFormat="1">
      <c r="C1206" s="286"/>
      <c r="D1206" s="286"/>
      <c r="E1206" s="287"/>
    </row>
    <row r="1207" spans="3:5" s="264" customFormat="1">
      <c r="C1207" s="286"/>
      <c r="D1207" s="286"/>
      <c r="E1207" s="287"/>
    </row>
    <row r="1208" spans="3:5" s="264" customFormat="1">
      <c r="C1208" s="286"/>
      <c r="D1208" s="286"/>
      <c r="E1208" s="287"/>
    </row>
    <row r="1209" spans="3:5" s="264" customFormat="1">
      <c r="C1209" s="286"/>
      <c r="D1209" s="286"/>
      <c r="E1209" s="287"/>
    </row>
    <row r="1210" spans="3:5" s="264" customFormat="1">
      <c r="C1210" s="286"/>
      <c r="D1210" s="286"/>
      <c r="E1210" s="287"/>
    </row>
    <row r="1211" spans="3:5" s="264" customFormat="1">
      <c r="C1211" s="286"/>
      <c r="D1211" s="286"/>
      <c r="E1211" s="287"/>
    </row>
    <row r="1212" spans="3:5" s="264" customFormat="1">
      <c r="C1212" s="286"/>
      <c r="D1212" s="286"/>
      <c r="E1212" s="287"/>
    </row>
    <row r="1213" spans="3:5" s="264" customFormat="1">
      <c r="C1213" s="286"/>
      <c r="D1213" s="286"/>
      <c r="E1213" s="287"/>
    </row>
    <row r="1214" spans="3:5" s="264" customFormat="1">
      <c r="C1214" s="286"/>
      <c r="D1214" s="286"/>
      <c r="E1214" s="287"/>
    </row>
    <row r="1215" spans="3:5" s="264" customFormat="1">
      <c r="C1215" s="286"/>
      <c r="D1215" s="286"/>
      <c r="E1215" s="287"/>
    </row>
    <row r="1216" spans="3:5" s="264" customFormat="1">
      <c r="C1216" s="286"/>
      <c r="D1216" s="286"/>
      <c r="E1216" s="287"/>
    </row>
    <row r="1217" spans="3:5" s="264" customFormat="1">
      <c r="C1217" s="286"/>
      <c r="D1217" s="286"/>
      <c r="E1217" s="287"/>
    </row>
    <row r="1218" spans="3:5" s="264" customFormat="1">
      <c r="C1218" s="286"/>
      <c r="D1218" s="286"/>
      <c r="E1218" s="287"/>
    </row>
    <row r="1219" spans="3:5" s="264" customFormat="1">
      <c r="C1219" s="286"/>
      <c r="D1219" s="286"/>
      <c r="E1219" s="287"/>
    </row>
    <row r="1220" spans="3:5" s="264" customFormat="1">
      <c r="C1220" s="286"/>
      <c r="D1220" s="286"/>
      <c r="E1220" s="287"/>
    </row>
    <row r="1221" spans="3:5" s="264" customFormat="1">
      <c r="C1221" s="286"/>
      <c r="D1221" s="286"/>
      <c r="E1221" s="287"/>
    </row>
    <row r="1222" spans="3:5" s="264" customFormat="1">
      <c r="C1222" s="286"/>
      <c r="D1222" s="286"/>
      <c r="E1222" s="287"/>
    </row>
    <row r="1223" spans="3:5" s="264" customFormat="1">
      <c r="C1223" s="286"/>
      <c r="D1223" s="286"/>
      <c r="E1223" s="287"/>
    </row>
    <row r="1224" spans="3:5" s="264" customFormat="1">
      <c r="C1224" s="286"/>
      <c r="D1224" s="286"/>
      <c r="E1224" s="287"/>
    </row>
    <row r="1225" spans="3:5" s="264" customFormat="1">
      <c r="C1225" s="286"/>
      <c r="D1225" s="286"/>
      <c r="E1225" s="287"/>
    </row>
    <row r="1226" spans="3:5" s="264" customFormat="1">
      <c r="C1226" s="286"/>
      <c r="D1226" s="286"/>
      <c r="E1226" s="287"/>
    </row>
    <row r="1227" spans="3:5" s="264" customFormat="1">
      <c r="C1227" s="286"/>
      <c r="D1227" s="286"/>
      <c r="E1227" s="287"/>
    </row>
    <row r="1228" spans="3:5" s="264" customFormat="1">
      <c r="C1228" s="286"/>
      <c r="D1228" s="286"/>
      <c r="E1228" s="287"/>
    </row>
    <row r="1229" spans="3:5" s="264" customFormat="1">
      <c r="C1229" s="286"/>
      <c r="D1229" s="286"/>
      <c r="E1229" s="287"/>
    </row>
    <row r="1230" spans="3:5" s="264" customFormat="1">
      <c r="C1230" s="286"/>
      <c r="D1230" s="286"/>
      <c r="E1230" s="287"/>
    </row>
    <row r="1231" spans="3:5" s="264" customFormat="1">
      <c r="C1231" s="286"/>
      <c r="D1231" s="286"/>
      <c r="E1231" s="287"/>
    </row>
    <row r="1232" spans="3:5" s="264" customFormat="1">
      <c r="C1232" s="286"/>
      <c r="D1232" s="286"/>
      <c r="E1232" s="287"/>
    </row>
    <row r="1233" spans="3:5" s="264" customFormat="1">
      <c r="C1233" s="286"/>
      <c r="D1233" s="286"/>
      <c r="E1233" s="287"/>
    </row>
    <row r="1234" spans="3:5" s="264" customFormat="1">
      <c r="C1234" s="286"/>
      <c r="D1234" s="286"/>
      <c r="E1234" s="287"/>
    </row>
    <row r="1235" spans="3:5" s="264" customFormat="1">
      <c r="C1235" s="286"/>
      <c r="D1235" s="286"/>
      <c r="E1235" s="287"/>
    </row>
    <row r="1236" spans="3:5" s="264" customFormat="1">
      <c r="C1236" s="286"/>
      <c r="D1236" s="286"/>
      <c r="E1236" s="287"/>
    </row>
    <row r="1237" spans="3:5" s="264" customFormat="1">
      <c r="C1237" s="286"/>
      <c r="D1237" s="286"/>
      <c r="E1237" s="287"/>
    </row>
    <row r="1238" spans="3:5" s="264" customFormat="1">
      <c r="C1238" s="286"/>
      <c r="D1238" s="286"/>
      <c r="E1238" s="287"/>
    </row>
    <row r="1239" spans="3:5" s="264" customFormat="1">
      <c r="C1239" s="286"/>
      <c r="D1239" s="286"/>
      <c r="E1239" s="287"/>
    </row>
    <row r="1240" spans="3:5" s="264" customFormat="1">
      <c r="C1240" s="286"/>
      <c r="D1240" s="286"/>
      <c r="E1240" s="287"/>
    </row>
    <row r="1241" spans="3:5" s="264" customFormat="1">
      <c r="C1241" s="286"/>
      <c r="D1241" s="286"/>
      <c r="E1241" s="287"/>
    </row>
    <row r="1242" spans="3:5" s="264" customFormat="1">
      <c r="C1242" s="286"/>
      <c r="D1242" s="286"/>
      <c r="E1242" s="287"/>
    </row>
    <row r="1243" spans="3:5" s="264" customFormat="1">
      <c r="C1243" s="286"/>
      <c r="D1243" s="286"/>
      <c r="E1243" s="287"/>
    </row>
    <row r="1244" spans="3:5" s="264" customFormat="1">
      <c r="C1244" s="286"/>
      <c r="D1244" s="286"/>
      <c r="E1244" s="287"/>
    </row>
    <row r="1245" spans="3:5" s="264" customFormat="1">
      <c r="C1245" s="286"/>
      <c r="D1245" s="286"/>
      <c r="E1245" s="287"/>
    </row>
    <row r="1246" spans="3:5" s="264" customFormat="1">
      <c r="C1246" s="286"/>
      <c r="D1246" s="286"/>
      <c r="E1246" s="287"/>
    </row>
    <row r="1247" spans="3:5" s="264" customFormat="1">
      <c r="C1247" s="286"/>
      <c r="D1247" s="286"/>
      <c r="E1247" s="287"/>
    </row>
    <row r="1248" spans="3:5" s="264" customFormat="1">
      <c r="C1248" s="286"/>
      <c r="D1248" s="286"/>
      <c r="E1248" s="287"/>
    </row>
    <row r="1249" spans="3:5" s="264" customFormat="1">
      <c r="C1249" s="286"/>
      <c r="D1249" s="286"/>
      <c r="E1249" s="287"/>
    </row>
    <row r="1250" spans="3:5" s="264" customFormat="1">
      <c r="C1250" s="286"/>
      <c r="D1250" s="286"/>
      <c r="E1250" s="287"/>
    </row>
    <row r="1251" spans="3:5" s="264" customFormat="1">
      <c r="C1251" s="286"/>
      <c r="D1251" s="286"/>
      <c r="E1251" s="287"/>
    </row>
    <row r="1252" spans="3:5" s="264" customFormat="1">
      <c r="C1252" s="286"/>
      <c r="D1252" s="286"/>
      <c r="E1252" s="287"/>
    </row>
    <row r="1253" spans="3:5" s="264" customFormat="1">
      <c r="C1253" s="286"/>
      <c r="D1253" s="286"/>
      <c r="E1253" s="287"/>
    </row>
    <row r="1254" spans="3:5" s="264" customFormat="1">
      <c r="C1254" s="286"/>
      <c r="D1254" s="286"/>
      <c r="E1254" s="287"/>
    </row>
    <row r="1255" spans="3:5" s="264" customFormat="1">
      <c r="C1255" s="286"/>
      <c r="D1255" s="286"/>
      <c r="E1255" s="287"/>
    </row>
    <row r="1256" spans="3:5" s="264" customFormat="1">
      <c r="C1256" s="286"/>
      <c r="D1256" s="286"/>
      <c r="E1256" s="287"/>
    </row>
    <row r="1257" spans="3:5" s="264" customFormat="1">
      <c r="C1257" s="286"/>
      <c r="D1257" s="286"/>
      <c r="E1257" s="287"/>
    </row>
    <row r="1258" spans="3:5" s="264" customFormat="1">
      <c r="C1258" s="286"/>
      <c r="D1258" s="286"/>
      <c r="E1258" s="287"/>
    </row>
    <row r="1259" spans="3:5" s="264" customFormat="1">
      <c r="C1259" s="286"/>
      <c r="D1259" s="286"/>
      <c r="E1259" s="287"/>
    </row>
    <row r="1260" spans="3:5" s="264" customFormat="1">
      <c r="C1260" s="286"/>
      <c r="D1260" s="286"/>
      <c r="E1260" s="287"/>
    </row>
    <row r="1261" spans="3:5" s="264" customFormat="1">
      <c r="C1261" s="286"/>
      <c r="D1261" s="286"/>
      <c r="E1261" s="287"/>
    </row>
    <row r="1262" spans="3:5" s="264" customFormat="1">
      <c r="C1262" s="286"/>
      <c r="D1262" s="286"/>
      <c r="E1262" s="287"/>
    </row>
    <row r="1263" spans="3:5" s="264" customFormat="1">
      <c r="C1263" s="286"/>
      <c r="D1263" s="286"/>
      <c r="E1263" s="287"/>
    </row>
    <row r="1264" spans="3:5" s="264" customFormat="1">
      <c r="C1264" s="286"/>
      <c r="D1264" s="286"/>
      <c r="E1264" s="287"/>
    </row>
    <row r="1265" spans="3:5" s="264" customFormat="1">
      <c r="C1265" s="286"/>
      <c r="D1265" s="286"/>
      <c r="E1265" s="287"/>
    </row>
    <row r="1266" spans="3:5" s="264" customFormat="1">
      <c r="C1266" s="286"/>
      <c r="D1266" s="286"/>
      <c r="E1266" s="287"/>
    </row>
    <row r="1267" spans="3:5" s="264" customFormat="1">
      <c r="C1267" s="286"/>
      <c r="D1267" s="286"/>
      <c r="E1267" s="287"/>
    </row>
    <row r="1268" spans="3:5" s="264" customFormat="1">
      <c r="C1268" s="286"/>
      <c r="D1268" s="286"/>
      <c r="E1268" s="287"/>
    </row>
    <row r="1269" spans="3:5" s="264" customFormat="1">
      <c r="C1269" s="286"/>
      <c r="D1269" s="286"/>
      <c r="E1269" s="287"/>
    </row>
    <row r="1270" spans="3:5" s="264" customFormat="1">
      <c r="C1270" s="286"/>
      <c r="D1270" s="286"/>
      <c r="E1270" s="287"/>
    </row>
    <row r="1271" spans="3:5" s="264" customFormat="1">
      <c r="C1271" s="286"/>
      <c r="D1271" s="286"/>
      <c r="E1271" s="287"/>
    </row>
    <row r="1272" spans="3:5" s="264" customFormat="1">
      <c r="C1272" s="286"/>
      <c r="D1272" s="286"/>
      <c r="E1272" s="287"/>
    </row>
    <row r="1273" spans="3:5" s="264" customFormat="1">
      <c r="C1273" s="286"/>
      <c r="D1273" s="286"/>
      <c r="E1273" s="287"/>
    </row>
    <row r="1274" spans="3:5" s="264" customFormat="1">
      <c r="C1274" s="286"/>
      <c r="D1274" s="286"/>
      <c r="E1274" s="287"/>
    </row>
    <row r="1275" spans="3:5" s="264" customFormat="1">
      <c r="C1275" s="286"/>
      <c r="D1275" s="286"/>
      <c r="E1275" s="287"/>
    </row>
    <row r="1276" spans="3:5" s="264" customFormat="1">
      <c r="C1276" s="286"/>
      <c r="D1276" s="286"/>
      <c r="E1276" s="287"/>
    </row>
    <row r="1277" spans="3:5" s="264" customFormat="1">
      <c r="C1277" s="286"/>
      <c r="D1277" s="286"/>
      <c r="E1277" s="287"/>
    </row>
    <row r="1278" spans="3:5" s="264" customFormat="1">
      <c r="C1278" s="286"/>
      <c r="D1278" s="286"/>
      <c r="E1278" s="287"/>
    </row>
    <row r="1279" spans="3:5" s="264" customFormat="1">
      <c r="C1279" s="286"/>
      <c r="D1279" s="286"/>
      <c r="E1279" s="287"/>
    </row>
    <row r="1280" spans="3:5" s="264" customFormat="1">
      <c r="C1280" s="286"/>
      <c r="D1280" s="286"/>
      <c r="E1280" s="287"/>
    </row>
    <row r="1281" spans="3:5" s="264" customFormat="1">
      <c r="C1281" s="286"/>
      <c r="D1281" s="286"/>
      <c r="E1281" s="287"/>
    </row>
    <row r="1282" spans="3:5" s="264" customFormat="1">
      <c r="C1282" s="286"/>
      <c r="D1282" s="286"/>
      <c r="E1282" s="287"/>
    </row>
    <row r="1283" spans="3:5" s="264" customFormat="1">
      <c r="C1283" s="286"/>
      <c r="D1283" s="286"/>
      <c r="E1283" s="287"/>
    </row>
    <row r="1284" spans="3:5" s="264" customFormat="1">
      <c r="C1284" s="286"/>
      <c r="D1284" s="286"/>
      <c r="E1284" s="287"/>
    </row>
    <row r="1285" spans="3:5" s="264" customFormat="1">
      <c r="C1285" s="286"/>
      <c r="D1285" s="286"/>
      <c r="E1285" s="287"/>
    </row>
    <row r="1286" spans="3:5" s="264" customFormat="1">
      <c r="C1286" s="286"/>
      <c r="D1286" s="286"/>
      <c r="E1286" s="287"/>
    </row>
    <row r="1287" spans="3:5" s="264" customFormat="1">
      <c r="C1287" s="286"/>
      <c r="D1287" s="286"/>
      <c r="E1287" s="287"/>
    </row>
    <row r="1288" spans="3:5" s="264" customFormat="1">
      <c r="C1288" s="286"/>
      <c r="D1288" s="286"/>
      <c r="E1288" s="287"/>
    </row>
    <row r="1289" spans="3:5" s="264" customFormat="1">
      <c r="C1289" s="286"/>
      <c r="D1289" s="286"/>
      <c r="E1289" s="287"/>
    </row>
    <row r="1290" spans="3:5" s="264" customFormat="1">
      <c r="C1290" s="286"/>
      <c r="D1290" s="286"/>
      <c r="E1290" s="287"/>
    </row>
    <row r="1291" spans="3:5" s="264" customFormat="1">
      <c r="C1291" s="286"/>
      <c r="D1291" s="286"/>
      <c r="E1291" s="287"/>
    </row>
    <row r="1292" spans="3:5" s="264" customFormat="1">
      <c r="C1292" s="286"/>
      <c r="D1292" s="286"/>
      <c r="E1292" s="287"/>
    </row>
    <row r="1293" spans="3:5" s="264" customFormat="1">
      <c r="C1293" s="286"/>
      <c r="D1293" s="286"/>
      <c r="E1293" s="287"/>
    </row>
    <row r="1294" spans="3:5" s="264" customFormat="1">
      <c r="C1294" s="286"/>
      <c r="D1294" s="286"/>
      <c r="E1294" s="287"/>
    </row>
    <row r="1295" spans="3:5" s="264" customFormat="1">
      <c r="C1295" s="286"/>
      <c r="D1295" s="286"/>
      <c r="E1295" s="287"/>
    </row>
    <row r="1296" spans="3:5" s="264" customFormat="1">
      <c r="C1296" s="286"/>
      <c r="D1296" s="286"/>
      <c r="E1296" s="287"/>
    </row>
    <row r="1297" spans="3:5" s="264" customFormat="1">
      <c r="C1297" s="286"/>
      <c r="D1297" s="286"/>
      <c r="E1297" s="287"/>
    </row>
    <row r="1298" spans="3:5" s="264" customFormat="1">
      <c r="C1298" s="286"/>
      <c r="D1298" s="286"/>
      <c r="E1298" s="287"/>
    </row>
    <row r="1299" spans="3:5" s="264" customFormat="1">
      <c r="C1299" s="286"/>
      <c r="D1299" s="286"/>
      <c r="E1299" s="287"/>
    </row>
    <row r="1300" spans="3:5" s="264" customFormat="1">
      <c r="C1300" s="286"/>
      <c r="D1300" s="286"/>
      <c r="E1300" s="287"/>
    </row>
    <row r="1301" spans="3:5" s="264" customFormat="1">
      <c r="C1301" s="286"/>
      <c r="D1301" s="286"/>
      <c r="E1301" s="287"/>
    </row>
    <row r="1302" spans="3:5" s="264" customFormat="1">
      <c r="C1302" s="286"/>
      <c r="D1302" s="286"/>
      <c r="E1302" s="287"/>
    </row>
    <row r="1303" spans="3:5" s="264" customFormat="1">
      <c r="C1303" s="286"/>
      <c r="D1303" s="286"/>
      <c r="E1303" s="287"/>
    </row>
    <row r="1304" spans="3:5" s="264" customFormat="1">
      <c r="C1304" s="286"/>
      <c r="D1304" s="286"/>
      <c r="E1304" s="287"/>
    </row>
    <row r="1305" spans="3:5" s="264" customFormat="1">
      <c r="C1305" s="286"/>
      <c r="D1305" s="286"/>
      <c r="E1305" s="287"/>
    </row>
    <row r="1306" spans="3:5" s="264" customFormat="1">
      <c r="C1306" s="286"/>
      <c r="D1306" s="286"/>
      <c r="E1306" s="287"/>
    </row>
    <row r="1307" spans="3:5" s="264" customFormat="1">
      <c r="C1307" s="286"/>
      <c r="D1307" s="286"/>
      <c r="E1307" s="287"/>
    </row>
    <row r="1308" spans="3:5" s="264" customFormat="1">
      <c r="C1308" s="286"/>
      <c r="D1308" s="286"/>
      <c r="E1308" s="287"/>
    </row>
    <row r="1309" spans="3:5" s="264" customFormat="1">
      <c r="C1309" s="286"/>
      <c r="D1309" s="286"/>
      <c r="E1309" s="287"/>
    </row>
    <row r="1310" spans="3:5" s="264" customFormat="1">
      <c r="C1310" s="286"/>
      <c r="D1310" s="286"/>
      <c r="E1310" s="287"/>
    </row>
    <row r="1311" spans="3:5" s="264" customFormat="1">
      <c r="C1311" s="286"/>
      <c r="D1311" s="286"/>
      <c r="E1311" s="287"/>
    </row>
    <row r="1312" spans="3:5" s="264" customFormat="1">
      <c r="C1312" s="286"/>
      <c r="D1312" s="286"/>
      <c r="E1312" s="287"/>
    </row>
    <row r="1313" spans="3:5" s="264" customFormat="1">
      <c r="C1313" s="286"/>
      <c r="D1313" s="286"/>
      <c r="E1313" s="287"/>
    </row>
    <row r="1314" spans="3:5" s="264" customFormat="1">
      <c r="C1314" s="286"/>
      <c r="D1314" s="286"/>
      <c r="E1314" s="287"/>
    </row>
    <row r="1315" spans="3:5" s="264" customFormat="1">
      <c r="C1315" s="286"/>
      <c r="D1315" s="286"/>
      <c r="E1315" s="287"/>
    </row>
    <row r="1316" spans="3:5" s="264" customFormat="1">
      <c r="C1316" s="286"/>
      <c r="D1316" s="286"/>
      <c r="E1316" s="287"/>
    </row>
    <row r="1317" spans="3:5" s="264" customFormat="1">
      <c r="C1317" s="286"/>
      <c r="D1317" s="286"/>
      <c r="E1317" s="287"/>
    </row>
    <row r="1318" spans="3:5" s="264" customFormat="1">
      <c r="C1318" s="286"/>
      <c r="D1318" s="286"/>
      <c r="E1318" s="287"/>
    </row>
    <row r="1319" spans="3:5" s="264" customFormat="1">
      <c r="C1319" s="286"/>
      <c r="D1319" s="286"/>
      <c r="E1319" s="287"/>
    </row>
    <row r="1320" spans="3:5" s="264" customFormat="1">
      <c r="C1320" s="286"/>
      <c r="D1320" s="286"/>
      <c r="E1320" s="287"/>
    </row>
    <row r="1321" spans="3:5" s="264" customFormat="1">
      <c r="C1321" s="286"/>
      <c r="D1321" s="286"/>
      <c r="E1321" s="287"/>
    </row>
    <row r="1322" spans="3:5" s="264" customFormat="1">
      <c r="C1322" s="286"/>
      <c r="D1322" s="286"/>
      <c r="E1322" s="287"/>
    </row>
    <row r="1323" spans="3:5" s="264" customFormat="1">
      <c r="C1323" s="286"/>
      <c r="D1323" s="286"/>
      <c r="E1323" s="287"/>
    </row>
    <row r="1324" spans="3:5" s="264" customFormat="1">
      <c r="C1324" s="286"/>
      <c r="D1324" s="286"/>
      <c r="E1324" s="287"/>
    </row>
    <row r="1325" spans="3:5" s="264" customFormat="1">
      <c r="C1325" s="286"/>
      <c r="D1325" s="286"/>
      <c r="E1325" s="287"/>
    </row>
    <row r="1326" spans="3:5" s="264" customFormat="1">
      <c r="C1326" s="286"/>
      <c r="D1326" s="286"/>
      <c r="E1326" s="287"/>
    </row>
    <row r="1327" spans="3:5" s="264" customFormat="1">
      <c r="C1327" s="286"/>
      <c r="D1327" s="286"/>
      <c r="E1327" s="287"/>
    </row>
    <row r="1328" spans="3:5" s="264" customFormat="1">
      <c r="C1328" s="286"/>
      <c r="D1328" s="286"/>
      <c r="E1328" s="287"/>
    </row>
    <row r="1329" spans="3:5" s="264" customFormat="1">
      <c r="C1329" s="286"/>
      <c r="D1329" s="286"/>
      <c r="E1329" s="287"/>
    </row>
    <row r="1330" spans="3:5" s="264" customFormat="1">
      <c r="C1330" s="286"/>
      <c r="D1330" s="286"/>
      <c r="E1330" s="287"/>
    </row>
    <row r="1331" spans="3:5" s="264" customFormat="1">
      <c r="C1331" s="286"/>
      <c r="D1331" s="286"/>
      <c r="E1331" s="287"/>
    </row>
    <row r="1332" spans="3:5" s="264" customFormat="1">
      <c r="C1332" s="286"/>
      <c r="D1332" s="286"/>
      <c r="E1332" s="287"/>
    </row>
    <row r="1333" spans="3:5" s="264" customFormat="1">
      <c r="C1333" s="286"/>
      <c r="D1333" s="286"/>
      <c r="E1333" s="287"/>
    </row>
    <row r="1334" spans="3:5" s="264" customFormat="1">
      <c r="C1334" s="286"/>
      <c r="D1334" s="286"/>
      <c r="E1334" s="287"/>
    </row>
    <row r="1335" spans="3:5" s="264" customFormat="1">
      <c r="C1335" s="286"/>
      <c r="D1335" s="286"/>
      <c r="E1335" s="287"/>
    </row>
    <row r="1336" spans="3:5" s="264" customFormat="1">
      <c r="C1336" s="286"/>
      <c r="D1336" s="286"/>
      <c r="E1336" s="287"/>
    </row>
    <row r="1337" spans="3:5" s="264" customFormat="1">
      <c r="C1337" s="286"/>
      <c r="D1337" s="286"/>
      <c r="E1337" s="287"/>
    </row>
    <row r="1338" spans="3:5" s="264" customFormat="1">
      <c r="C1338" s="286"/>
      <c r="D1338" s="286"/>
      <c r="E1338" s="287"/>
    </row>
    <row r="1339" spans="3:5" s="264" customFormat="1">
      <c r="C1339" s="286"/>
      <c r="D1339" s="286"/>
      <c r="E1339" s="287"/>
    </row>
    <row r="1340" spans="3:5" s="264" customFormat="1">
      <c r="C1340" s="286"/>
      <c r="D1340" s="286"/>
      <c r="E1340" s="287"/>
    </row>
    <row r="1341" spans="3:5" s="264" customFormat="1">
      <c r="C1341" s="286"/>
      <c r="D1341" s="286"/>
      <c r="E1341" s="287"/>
    </row>
    <row r="1342" spans="3:5" s="264" customFormat="1">
      <c r="C1342" s="286"/>
      <c r="D1342" s="286"/>
      <c r="E1342" s="287"/>
    </row>
    <row r="1343" spans="3:5" s="264" customFormat="1">
      <c r="C1343" s="286"/>
      <c r="D1343" s="286"/>
      <c r="E1343" s="287"/>
    </row>
    <row r="1344" spans="3:5" s="264" customFormat="1">
      <c r="C1344" s="286"/>
      <c r="D1344" s="286"/>
      <c r="E1344" s="287"/>
    </row>
    <row r="1345" spans="3:5" s="264" customFormat="1">
      <c r="C1345" s="286"/>
      <c r="D1345" s="286"/>
      <c r="E1345" s="287"/>
    </row>
    <row r="1346" spans="3:5" s="264" customFormat="1">
      <c r="C1346" s="286"/>
      <c r="D1346" s="286"/>
      <c r="E1346" s="287"/>
    </row>
    <row r="1347" spans="3:5" s="264" customFormat="1">
      <c r="C1347" s="286"/>
      <c r="D1347" s="286"/>
      <c r="E1347" s="287"/>
    </row>
    <row r="1348" spans="3:5" s="264" customFormat="1">
      <c r="C1348" s="286"/>
      <c r="D1348" s="286"/>
      <c r="E1348" s="287"/>
    </row>
    <row r="1349" spans="3:5" s="264" customFormat="1">
      <c r="C1349" s="286"/>
      <c r="D1349" s="286"/>
      <c r="E1349" s="287"/>
    </row>
    <row r="1350" spans="3:5" s="264" customFormat="1">
      <c r="C1350" s="286"/>
      <c r="D1350" s="286"/>
      <c r="E1350" s="287"/>
    </row>
    <row r="1351" spans="3:5" s="264" customFormat="1">
      <c r="C1351" s="286"/>
      <c r="D1351" s="286"/>
      <c r="E1351" s="287"/>
    </row>
    <row r="1352" spans="3:5" s="264" customFormat="1">
      <c r="C1352" s="286"/>
      <c r="D1352" s="286"/>
      <c r="E1352" s="287"/>
    </row>
    <row r="1353" spans="3:5" s="264" customFormat="1">
      <c r="C1353" s="286"/>
      <c r="D1353" s="286"/>
      <c r="E1353" s="287"/>
    </row>
    <row r="1354" spans="3:5" s="264" customFormat="1">
      <c r="C1354" s="286"/>
      <c r="D1354" s="286"/>
      <c r="E1354" s="287"/>
    </row>
    <row r="1355" spans="3:5" s="264" customFormat="1">
      <c r="C1355" s="286"/>
      <c r="D1355" s="286"/>
      <c r="E1355" s="287"/>
    </row>
    <row r="1356" spans="3:5" s="264" customFormat="1">
      <c r="C1356" s="286"/>
      <c r="D1356" s="286"/>
      <c r="E1356" s="287"/>
    </row>
    <row r="1357" spans="3:5" s="264" customFormat="1">
      <c r="C1357" s="286"/>
      <c r="D1357" s="286"/>
      <c r="E1357" s="287"/>
    </row>
    <row r="1358" spans="3:5" s="264" customFormat="1">
      <c r="C1358" s="286"/>
      <c r="D1358" s="286"/>
      <c r="E1358" s="287"/>
    </row>
    <row r="1359" spans="3:5" s="264" customFormat="1">
      <c r="C1359" s="286"/>
      <c r="D1359" s="286"/>
      <c r="E1359" s="287"/>
    </row>
    <row r="1360" spans="3:5" s="264" customFormat="1">
      <c r="C1360" s="286"/>
      <c r="D1360" s="286"/>
      <c r="E1360" s="287"/>
    </row>
    <row r="1361" spans="3:5" s="264" customFormat="1">
      <c r="C1361" s="286"/>
      <c r="D1361" s="286"/>
      <c r="E1361" s="287"/>
    </row>
    <row r="1362" spans="3:5" s="264" customFormat="1">
      <c r="C1362" s="286"/>
      <c r="D1362" s="286"/>
      <c r="E1362" s="287"/>
    </row>
    <row r="1363" spans="3:5" s="264" customFormat="1">
      <c r="C1363" s="286"/>
      <c r="D1363" s="286"/>
      <c r="E1363" s="287"/>
    </row>
    <row r="1364" spans="3:5" s="264" customFormat="1">
      <c r="C1364" s="286"/>
      <c r="D1364" s="286"/>
      <c r="E1364" s="287"/>
    </row>
    <row r="1365" spans="3:5" s="264" customFormat="1">
      <c r="C1365" s="286"/>
      <c r="D1365" s="286"/>
      <c r="E1365" s="287"/>
    </row>
    <row r="1366" spans="3:5" s="264" customFormat="1">
      <c r="C1366" s="286"/>
      <c r="D1366" s="286"/>
      <c r="E1366" s="287"/>
    </row>
    <row r="1367" spans="3:5" s="264" customFormat="1">
      <c r="C1367" s="286"/>
      <c r="D1367" s="286"/>
      <c r="E1367" s="287"/>
    </row>
    <row r="1368" spans="3:5" s="264" customFormat="1">
      <c r="C1368" s="286"/>
      <c r="D1368" s="286"/>
      <c r="E1368" s="287"/>
    </row>
    <row r="1369" spans="3:5" s="264" customFormat="1">
      <c r="C1369" s="286"/>
      <c r="D1369" s="286"/>
      <c r="E1369" s="287"/>
    </row>
    <row r="1370" spans="3:5" s="264" customFormat="1">
      <c r="C1370" s="286"/>
      <c r="D1370" s="286"/>
      <c r="E1370" s="287"/>
    </row>
    <row r="1371" spans="3:5" s="264" customFormat="1">
      <c r="C1371" s="286"/>
      <c r="D1371" s="286"/>
      <c r="E1371" s="287"/>
    </row>
    <row r="1372" spans="3:5" s="264" customFormat="1">
      <c r="C1372" s="286"/>
      <c r="D1372" s="286"/>
      <c r="E1372" s="287"/>
    </row>
    <row r="1373" spans="3:5" s="264" customFormat="1">
      <c r="C1373" s="286"/>
      <c r="D1373" s="286"/>
      <c r="E1373" s="287"/>
    </row>
    <row r="1374" spans="3:5" s="264" customFormat="1">
      <c r="C1374" s="286"/>
      <c r="D1374" s="286"/>
      <c r="E1374" s="287"/>
    </row>
    <row r="1375" spans="3:5" s="264" customFormat="1">
      <c r="C1375" s="286"/>
      <c r="D1375" s="286"/>
      <c r="E1375" s="287"/>
    </row>
    <row r="1376" spans="3:5" s="264" customFormat="1">
      <c r="C1376" s="286"/>
      <c r="D1376" s="286"/>
      <c r="E1376" s="287"/>
    </row>
    <row r="1377" spans="3:5" s="264" customFormat="1">
      <c r="C1377" s="286"/>
      <c r="D1377" s="286"/>
      <c r="E1377" s="287"/>
    </row>
    <row r="1378" spans="3:5" s="264" customFormat="1">
      <c r="C1378" s="286"/>
      <c r="D1378" s="286"/>
      <c r="E1378" s="287"/>
    </row>
    <row r="1379" spans="3:5" s="264" customFormat="1">
      <c r="C1379" s="286"/>
      <c r="D1379" s="286"/>
      <c r="E1379" s="287"/>
    </row>
    <row r="1380" spans="3:5" s="264" customFormat="1">
      <c r="C1380" s="286"/>
      <c r="D1380" s="286"/>
      <c r="E1380" s="287"/>
    </row>
    <row r="1381" spans="3:5" s="264" customFormat="1">
      <c r="C1381" s="286"/>
      <c r="D1381" s="286"/>
      <c r="E1381" s="287"/>
    </row>
    <row r="1382" spans="3:5" s="264" customFormat="1">
      <c r="C1382" s="286"/>
      <c r="D1382" s="286"/>
      <c r="E1382" s="287"/>
    </row>
    <row r="1383" spans="3:5" s="264" customFormat="1">
      <c r="C1383" s="286"/>
      <c r="D1383" s="286"/>
      <c r="E1383" s="287"/>
    </row>
    <row r="1384" spans="3:5" s="264" customFormat="1">
      <c r="C1384" s="286"/>
      <c r="D1384" s="286"/>
      <c r="E1384" s="287"/>
    </row>
    <row r="1385" spans="3:5" s="264" customFormat="1">
      <c r="C1385" s="286"/>
      <c r="D1385" s="286"/>
      <c r="E1385" s="287"/>
    </row>
    <row r="1386" spans="3:5" s="264" customFormat="1">
      <c r="C1386" s="286"/>
      <c r="D1386" s="286"/>
      <c r="E1386" s="287"/>
    </row>
    <row r="1387" spans="3:5" s="264" customFormat="1">
      <c r="C1387" s="286"/>
      <c r="D1387" s="286"/>
      <c r="E1387" s="287"/>
    </row>
    <row r="1388" spans="3:5" s="264" customFormat="1">
      <c r="C1388" s="286"/>
      <c r="D1388" s="286"/>
      <c r="E1388" s="287"/>
    </row>
    <row r="1389" spans="3:5" s="264" customFormat="1">
      <c r="C1389" s="286"/>
      <c r="D1389" s="286"/>
      <c r="E1389" s="287"/>
    </row>
    <row r="1390" spans="3:5" s="264" customFormat="1">
      <c r="C1390" s="286"/>
      <c r="D1390" s="286"/>
      <c r="E1390" s="287"/>
    </row>
    <row r="1391" spans="3:5" s="264" customFormat="1">
      <c r="C1391" s="286"/>
      <c r="D1391" s="286"/>
      <c r="E1391" s="287"/>
    </row>
    <row r="1392" spans="3:5" s="264" customFormat="1">
      <c r="C1392" s="286"/>
      <c r="D1392" s="286"/>
      <c r="E1392" s="287"/>
    </row>
    <row r="1393" spans="3:5" s="264" customFormat="1">
      <c r="C1393" s="286"/>
      <c r="D1393" s="286"/>
      <c r="E1393" s="287"/>
    </row>
    <row r="1394" spans="3:5" s="264" customFormat="1">
      <c r="C1394" s="286"/>
      <c r="D1394" s="286"/>
      <c r="E1394" s="287"/>
    </row>
    <row r="1395" spans="3:5" s="264" customFormat="1">
      <c r="C1395" s="286"/>
      <c r="D1395" s="286"/>
      <c r="E1395" s="287"/>
    </row>
    <row r="1396" spans="3:5" s="264" customFormat="1">
      <c r="C1396" s="286"/>
      <c r="D1396" s="286"/>
      <c r="E1396" s="287"/>
    </row>
    <row r="1397" spans="3:5" s="264" customFormat="1">
      <c r="C1397" s="286"/>
      <c r="D1397" s="286"/>
      <c r="E1397" s="287"/>
    </row>
    <row r="1398" spans="3:5" s="264" customFormat="1">
      <c r="C1398" s="286"/>
      <c r="D1398" s="286"/>
      <c r="E1398" s="287"/>
    </row>
    <row r="1399" spans="3:5" s="264" customFormat="1">
      <c r="C1399" s="286"/>
      <c r="D1399" s="286"/>
      <c r="E1399" s="287"/>
    </row>
    <row r="1400" spans="3:5" s="264" customFormat="1">
      <c r="C1400" s="286"/>
      <c r="D1400" s="286"/>
      <c r="E1400" s="287"/>
    </row>
    <row r="1401" spans="3:5" s="264" customFormat="1">
      <c r="C1401" s="286"/>
      <c r="D1401" s="286"/>
      <c r="E1401" s="287"/>
    </row>
    <row r="1402" spans="3:5" s="264" customFormat="1">
      <c r="C1402" s="286"/>
      <c r="D1402" s="286"/>
      <c r="E1402" s="287"/>
    </row>
    <row r="1403" spans="3:5" s="264" customFormat="1">
      <c r="C1403" s="286"/>
      <c r="D1403" s="286"/>
      <c r="E1403" s="287"/>
    </row>
    <row r="1404" spans="3:5" s="264" customFormat="1">
      <c r="C1404" s="286"/>
      <c r="D1404" s="286"/>
      <c r="E1404" s="287"/>
    </row>
    <row r="1405" spans="3:5" s="264" customFormat="1">
      <c r="C1405" s="286"/>
      <c r="D1405" s="286"/>
      <c r="E1405" s="287"/>
    </row>
    <row r="1406" spans="3:5" s="264" customFormat="1">
      <c r="C1406" s="286"/>
      <c r="D1406" s="286"/>
      <c r="E1406" s="287"/>
    </row>
    <row r="1407" spans="3:5" s="264" customFormat="1">
      <c r="C1407" s="286"/>
      <c r="D1407" s="286"/>
      <c r="E1407" s="287"/>
    </row>
    <row r="1408" spans="3:5" s="264" customFormat="1">
      <c r="C1408" s="286"/>
      <c r="D1408" s="286"/>
      <c r="E1408" s="287"/>
    </row>
    <row r="1409" spans="3:5" s="264" customFormat="1">
      <c r="C1409" s="286"/>
      <c r="D1409" s="286"/>
      <c r="E1409" s="287"/>
    </row>
    <row r="1410" spans="3:5" s="264" customFormat="1">
      <c r="C1410" s="286"/>
      <c r="D1410" s="286"/>
      <c r="E1410" s="287"/>
    </row>
    <row r="1411" spans="3:5" s="264" customFormat="1">
      <c r="C1411" s="286"/>
      <c r="D1411" s="286"/>
      <c r="E1411" s="287"/>
    </row>
    <row r="1412" spans="3:5" s="264" customFormat="1">
      <c r="C1412" s="286"/>
      <c r="D1412" s="286"/>
      <c r="E1412" s="287"/>
    </row>
    <row r="1413" spans="3:5" s="264" customFormat="1">
      <c r="C1413" s="286"/>
      <c r="D1413" s="286"/>
      <c r="E1413" s="287"/>
    </row>
    <row r="1414" spans="3:5" s="264" customFormat="1">
      <c r="C1414" s="286"/>
      <c r="D1414" s="286"/>
      <c r="E1414" s="287"/>
    </row>
    <row r="1415" spans="3:5" s="264" customFormat="1">
      <c r="C1415" s="286"/>
      <c r="D1415" s="286"/>
      <c r="E1415" s="287"/>
    </row>
    <row r="1416" spans="3:5" s="264" customFormat="1">
      <c r="C1416" s="286"/>
      <c r="D1416" s="286"/>
      <c r="E1416" s="287"/>
    </row>
    <row r="1417" spans="3:5" s="264" customFormat="1">
      <c r="C1417" s="286"/>
      <c r="D1417" s="286"/>
      <c r="E1417" s="287"/>
    </row>
    <row r="1418" spans="3:5" s="264" customFormat="1">
      <c r="C1418" s="286"/>
      <c r="D1418" s="286"/>
      <c r="E1418" s="287"/>
    </row>
    <row r="1419" spans="3:5" s="264" customFormat="1">
      <c r="C1419" s="286"/>
      <c r="D1419" s="286"/>
      <c r="E1419" s="287"/>
    </row>
    <row r="1420" spans="3:5" s="264" customFormat="1">
      <c r="C1420" s="286"/>
      <c r="D1420" s="286"/>
      <c r="E1420" s="287"/>
    </row>
    <row r="1421" spans="3:5" s="264" customFormat="1">
      <c r="C1421" s="286"/>
      <c r="D1421" s="286"/>
      <c r="E1421" s="287"/>
    </row>
    <row r="1422" spans="3:5" s="264" customFormat="1">
      <c r="C1422" s="286"/>
      <c r="D1422" s="286"/>
      <c r="E1422" s="287"/>
    </row>
    <row r="1423" spans="3:5" s="264" customFormat="1">
      <c r="C1423" s="286"/>
      <c r="D1423" s="286"/>
      <c r="E1423" s="287"/>
    </row>
    <row r="1424" spans="3:5" s="264" customFormat="1">
      <c r="C1424" s="286"/>
      <c r="D1424" s="286"/>
      <c r="E1424" s="287"/>
    </row>
    <row r="1425" spans="3:5" s="264" customFormat="1">
      <c r="C1425" s="286"/>
      <c r="D1425" s="286"/>
      <c r="E1425" s="287"/>
    </row>
    <row r="1426" spans="3:5" s="264" customFormat="1">
      <c r="C1426" s="286"/>
      <c r="D1426" s="286"/>
      <c r="E1426" s="287"/>
    </row>
    <row r="1427" spans="3:5" s="264" customFormat="1">
      <c r="C1427" s="286"/>
      <c r="D1427" s="286"/>
      <c r="E1427" s="287"/>
    </row>
    <row r="1428" spans="3:5" s="264" customFormat="1">
      <c r="C1428" s="286"/>
      <c r="D1428" s="286"/>
      <c r="E1428" s="287"/>
    </row>
    <row r="1429" spans="3:5" s="264" customFormat="1">
      <c r="C1429" s="286"/>
      <c r="D1429" s="286"/>
      <c r="E1429" s="287"/>
    </row>
    <row r="1430" spans="3:5" s="264" customFormat="1">
      <c r="C1430" s="286"/>
      <c r="D1430" s="286"/>
      <c r="E1430" s="287"/>
    </row>
    <row r="1431" spans="3:5" s="264" customFormat="1">
      <c r="C1431" s="286"/>
      <c r="D1431" s="286"/>
      <c r="E1431" s="287"/>
    </row>
    <row r="1432" spans="3:5" s="264" customFormat="1">
      <c r="C1432" s="286"/>
      <c r="D1432" s="286"/>
      <c r="E1432" s="287"/>
    </row>
    <row r="1433" spans="3:5" s="264" customFormat="1">
      <c r="C1433" s="286"/>
      <c r="D1433" s="286"/>
      <c r="E1433" s="287"/>
    </row>
    <row r="1434" spans="3:5" s="264" customFormat="1">
      <c r="C1434" s="286"/>
      <c r="D1434" s="286"/>
      <c r="E1434" s="287"/>
    </row>
    <row r="1435" spans="3:5" s="264" customFormat="1">
      <c r="C1435" s="286"/>
      <c r="D1435" s="286"/>
      <c r="E1435" s="287"/>
    </row>
    <row r="1436" spans="3:5" s="264" customFormat="1">
      <c r="C1436" s="286"/>
      <c r="D1436" s="286"/>
      <c r="E1436" s="287"/>
    </row>
    <row r="1437" spans="3:5" s="264" customFormat="1">
      <c r="C1437" s="286"/>
      <c r="D1437" s="286"/>
      <c r="E1437" s="287"/>
    </row>
    <row r="1438" spans="3:5" s="264" customFormat="1">
      <c r="C1438" s="286"/>
      <c r="D1438" s="286"/>
      <c r="E1438" s="287"/>
    </row>
    <row r="1439" spans="3:5" s="264" customFormat="1">
      <c r="C1439" s="286"/>
      <c r="D1439" s="286"/>
      <c r="E1439" s="287"/>
    </row>
    <row r="1440" spans="3:5" s="264" customFormat="1">
      <c r="C1440" s="286"/>
      <c r="D1440" s="286"/>
      <c r="E1440" s="287"/>
    </row>
    <row r="1441" spans="3:5" s="264" customFormat="1">
      <c r="C1441" s="286"/>
      <c r="D1441" s="286"/>
      <c r="E1441" s="287"/>
    </row>
    <row r="1442" spans="3:5" s="264" customFormat="1">
      <c r="C1442" s="286"/>
      <c r="D1442" s="286"/>
      <c r="E1442" s="287"/>
    </row>
    <row r="1443" spans="3:5" s="264" customFormat="1">
      <c r="C1443" s="286"/>
      <c r="D1443" s="286"/>
      <c r="E1443" s="287"/>
    </row>
    <row r="1444" spans="3:5" s="264" customFormat="1">
      <c r="C1444" s="286"/>
      <c r="D1444" s="286"/>
      <c r="E1444" s="287"/>
    </row>
    <row r="1445" spans="3:5" s="264" customFormat="1">
      <c r="C1445" s="286"/>
      <c r="D1445" s="286"/>
      <c r="E1445" s="287"/>
    </row>
    <row r="1446" spans="3:5" s="264" customFormat="1">
      <c r="C1446" s="286"/>
      <c r="D1446" s="286"/>
      <c r="E1446" s="287"/>
    </row>
    <row r="1447" spans="3:5" s="264" customFormat="1">
      <c r="C1447" s="286"/>
      <c r="D1447" s="286"/>
      <c r="E1447" s="287"/>
    </row>
    <row r="1448" spans="3:5" s="264" customFormat="1">
      <c r="C1448" s="286"/>
      <c r="D1448" s="286"/>
      <c r="E1448" s="287"/>
    </row>
    <row r="1449" spans="3:5" s="264" customFormat="1">
      <c r="C1449" s="286"/>
      <c r="D1449" s="286"/>
      <c r="E1449" s="287"/>
    </row>
    <row r="1450" spans="3:5" s="264" customFormat="1">
      <c r="C1450" s="286"/>
      <c r="D1450" s="286"/>
      <c r="E1450" s="287"/>
    </row>
    <row r="1451" spans="3:5" s="264" customFormat="1">
      <c r="C1451" s="286"/>
      <c r="D1451" s="286"/>
      <c r="E1451" s="287"/>
    </row>
    <row r="1452" spans="3:5" s="264" customFormat="1">
      <c r="C1452" s="286"/>
      <c r="D1452" s="286"/>
      <c r="E1452" s="287"/>
    </row>
    <row r="1453" spans="3:5" s="264" customFormat="1">
      <c r="C1453" s="286"/>
      <c r="D1453" s="286"/>
      <c r="E1453" s="287"/>
    </row>
    <row r="1454" spans="3:5" s="264" customFormat="1">
      <c r="C1454" s="286"/>
      <c r="D1454" s="286"/>
      <c r="E1454" s="287"/>
    </row>
    <row r="1455" spans="3:5" s="264" customFormat="1">
      <c r="C1455" s="286"/>
      <c r="D1455" s="286"/>
      <c r="E1455" s="287"/>
    </row>
    <row r="1456" spans="3:5" s="264" customFormat="1">
      <c r="C1456" s="286"/>
      <c r="D1456" s="286"/>
      <c r="E1456" s="287"/>
    </row>
    <row r="1457" spans="3:5" s="264" customFormat="1">
      <c r="C1457" s="286"/>
      <c r="D1457" s="286"/>
      <c r="E1457" s="287"/>
    </row>
    <row r="1458" spans="3:5" s="264" customFormat="1">
      <c r="C1458" s="286"/>
      <c r="D1458" s="286"/>
      <c r="E1458" s="287"/>
    </row>
    <row r="1459" spans="3:5" s="264" customFormat="1">
      <c r="C1459" s="286"/>
      <c r="D1459" s="286"/>
      <c r="E1459" s="287"/>
    </row>
    <row r="1460" spans="3:5" s="264" customFormat="1">
      <c r="C1460" s="286"/>
      <c r="D1460" s="286"/>
      <c r="E1460" s="287"/>
    </row>
    <row r="1461" spans="3:5" s="264" customFormat="1">
      <c r="C1461" s="286"/>
      <c r="D1461" s="286"/>
      <c r="E1461" s="287"/>
    </row>
    <row r="1462" spans="3:5" s="264" customFormat="1">
      <c r="C1462" s="286"/>
      <c r="D1462" s="286"/>
      <c r="E1462" s="287"/>
    </row>
    <row r="1463" spans="3:5" s="264" customFormat="1">
      <c r="C1463" s="286"/>
      <c r="D1463" s="286"/>
      <c r="E1463" s="287"/>
    </row>
    <row r="1464" spans="3:5" s="264" customFormat="1">
      <c r="C1464" s="286"/>
      <c r="D1464" s="286"/>
      <c r="E1464" s="287"/>
    </row>
    <row r="1465" spans="3:5" s="264" customFormat="1">
      <c r="C1465" s="286"/>
      <c r="D1465" s="286"/>
      <c r="E1465" s="287"/>
    </row>
    <row r="1466" spans="3:5" s="264" customFormat="1">
      <c r="C1466" s="286"/>
      <c r="D1466" s="286"/>
      <c r="E1466" s="287"/>
    </row>
    <row r="1467" spans="3:5" s="264" customFormat="1">
      <c r="C1467" s="286"/>
      <c r="D1467" s="286"/>
      <c r="E1467" s="287"/>
    </row>
    <row r="1468" spans="3:5" s="264" customFormat="1">
      <c r="C1468" s="286"/>
      <c r="D1468" s="286"/>
      <c r="E1468" s="287"/>
    </row>
    <row r="1469" spans="3:5" s="264" customFormat="1">
      <c r="C1469" s="286"/>
      <c r="D1469" s="286"/>
      <c r="E1469" s="287"/>
    </row>
    <row r="1470" spans="3:5" s="264" customFormat="1">
      <c r="C1470" s="286"/>
      <c r="D1470" s="286"/>
      <c r="E1470" s="287"/>
    </row>
    <row r="1471" spans="3:5" s="264" customFormat="1">
      <c r="C1471" s="286"/>
      <c r="D1471" s="286"/>
      <c r="E1471" s="287"/>
    </row>
    <row r="1472" spans="3:5" s="264" customFormat="1">
      <c r="C1472" s="286"/>
      <c r="D1472" s="286"/>
      <c r="E1472" s="287"/>
    </row>
    <row r="1473" spans="3:5" s="264" customFormat="1">
      <c r="C1473" s="286"/>
      <c r="D1473" s="286"/>
      <c r="E1473" s="287"/>
    </row>
    <row r="1474" spans="3:5" s="264" customFormat="1">
      <c r="C1474" s="286"/>
      <c r="D1474" s="286"/>
      <c r="E1474" s="287"/>
    </row>
    <row r="1475" spans="3:5" s="264" customFormat="1">
      <c r="C1475" s="286"/>
      <c r="D1475" s="286"/>
      <c r="E1475" s="287"/>
    </row>
    <row r="1476" spans="3:5" s="264" customFormat="1">
      <c r="C1476" s="286"/>
      <c r="D1476" s="286"/>
      <c r="E1476" s="287"/>
    </row>
    <row r="1477" spans="3:5" s="264" customFormat="1">
      <c r="C1477" s="286"/>
      <c r="D1477" s="286"/>
      <c r="E1477" s="287"/>
    </row>
    <row r="1478" spans="3:5" s="264" customFormat="1">
      <c r="C1478" s="286"/>
      <c r="D1478" s="286"/>
      <c r="E1478" s="287"/>
    </row>
    <row r="1479" spans="3:5" s="264" customFormat="1">
      <c r="C1479" s="286"/>
      <c r="D1479" s="286"/>
      <c r="E1479" s="287"/>
    </row>
    <row r="1480" spans="3:5" s="264" customFormat="1">
      <c r="C1480" s="286"/>
      <c r="D1480" s="286"/>
      <c r="E1480" s="287"/>
    </row>
    <row r="1481" spans="3:5" s="264" customFormat="1">
      <c r="C1481" s="286"/>
      <c r="D1481" s="286"/>
      <c r="E1481" s="287"/>
    </row>
    <row r="1482" spans="3:5" s="264" customFormat="1">
      <c r="C1482" s="286"/>
      <c r="D1482" s="286"/>
      <c r="E1482" s="287"/>
    </row>
    <row r="1483" spans="3:5" s="264" customFormat="1">
      <c r="C1483" s="286"/>
      <c r="D1483" s="286"/>
      <c r="E1483" s="287"/>
    </row>
    <row r="1484" spans="3:5" s="264" customFormat="1">
      <c r="C1484" s="286"/>
      <c r="D1484" s="286"/>
      <c r="E1484" s="287"/>
    </row>
    <row r="1485" spans="3:5" s="264" customFormat="1">
      <c r="C1485" s="286"/>
      <c r="D1485" s="286"/>
      <c r="E1485" s="287"/>
    </row>
    <row r="1486" spans="3:5" s="264" customFormat="1">
      <c r="C1486" s="286"/>
      <c r="D1486" s="286"/>
      <c r="E1486" s="287"/>
    </row>
    <row r="1487" spans="3:5" s="264" customFormat="1">
      <c r="C1487" s="286"/>
      <c r="D1487" s="286"/>
      <c r="E1487" s="287"/>
    </row>
    <row r="1488" spans="3:5" s="264" customFormat="1">
      <c r="C1488" s="286"/>
      <c r="D1488" s="286"/>
      <c r="E1488" s="287"/>
    </row>
    <row r="1489" spans="3:5" s="264" customFormat="1">
      <c r="C1489" s="286"/>
      <c r="D1489" s="286"/>
      <c r="E1489" s="287"/>
    </row>
    <row r="1490" spans="3:5" s="264" customFormat="1">
      <c r="C1490" s="286"/>
      <c r="D1490" s="286"/>
      <c r="E1490" s="287"/>
    </row>
    <row r="1491" spans="3:5" s="264" customFormat="1">
      <c r="C1491" s="286"/>
      <c r="D1491" s="286"/>
      <c r="E1491" s="287"/>
    </row>
    <row r="1492" spans="3:5" s="264" customFormat="1">
      <c r="C1492" s="286"/>
      <c r="D1492" s="286"/>
      <c r="E1492" s="287"/>
    </row>
    <row r="1493" spans="3:5" s="264" customFormat="1">
      <c r="C1493" s="286"/>
      <c r="D1493" s="286"/>
      <c r="E1493" s="287"/>
    </row>
    <row r="1494" spans="3:5" s="264" customFormat="1">
      <c r="C1494" s="286"/>
      <c r="D1494" s="286"/>
      <c r="E1494" s="287"/>
    </row>
    <row r="1495" spans="3:5" s="264" customFormat="1">
      <c r="C1495" s="286"/>
      <c r="D1495" s="286"/>
      <c r="E1495" s="287"/>
    </row>
    <row r="1496" spans="3:5" s="264" customFormat="1">
      <c r="C1496" s="286"/>
      <c r="D1496" s="286"/>
      <c r="E1496" s="287"/>
    </row>
    <row r="1497" spans="3:5" s="264" customFormat="1">
      <c r="C1497" s="286"/>
      <c r="D1497" s="286"/>
      <c r="E1497" s="287"/>
    </row>
    <row r="1498" spans="3:5" s="264" customFormat="1">
      <c r="C1498" s="286"/>
      <c r="D1498" s="286"/>
      <c r="E1498" s="287"/>
    </row>
    <row r="1499" spans="3:5" s="264" customFormat="1">
      <c r="C1499" s="286"/>
      <c r="D1499" s="286"/>
      <c r="E1499" s="287"/>
    </row>
    <row r="1500" spans="3:5" s="264" customFormat="1">
      <c r="C1500" s="286"/>
      <c r="D1500" s="286"/>
      <c r="E1500" s="287"/>
    </row>
    <row r="1501" spans="3:5" s="264" customFormat="1">
      <c r="C1501" s="286"/>
      <c r="D1501" s="286"/>
      <c r="E1501" s="287"/>
    </row>
    <row r="1502" spans="3:5" s="264" customFormat="1">
      <c r="C1502" s="286"/>
      <c r="D1502" s="286"/>
      <c r="E1502" s="287"/>
    </row>
    <row r="1503" spans="3:5" s="264" customFormat="1">
      <c r="C1503" s="286"/>
      <c r="D1503" s="286"/>
      <c r="E1503" s="287"/>
    </row>
    <row r="1504" spans="3:5" s="264" customFormat="1">
      <c r="C1504" s="286"/>
      <c r="D1504" s="286"/>
      <c r="E1504" s="287"/>
    </row>
    <row r="1505" spans="3:5" s="264" customFormat="1">
      <c r="C1505" s="286"/>
      <c r="D1505" s="286"/>
      <c r="E1505" s="287"/>
    </row>
    <row r="1506" spans="3:5" s="264" customFormat="1">
      <c r="C1506" s="286"/>
      <c r="D1506" s="286"/>
      <c r="E1506" s="287"/>
    </row>
    <row r="1507" spans="3:5" s="264" customFormat="1">
      <c r="C1507" s="286"/>
      <c r="D1507" s="286"/>
      <c r="E1507" s="287"/>
    </row>
    <row r="1508" spans="3:5" s="264" customFormat="1">
      <c r="C1508" s="286"/>
      <c r="D1508" s="286"/>
      <c r="E1508" s="287"/>
    </row>
    <row r="1509" spans="3:5" s="264" customFormat="1">
      <c r="C1509" s="286"/>
      <c r="D1509" s="286"/>
      <c r="E1509" s="287"/>
    </row>
    <row r="1510" spans="3:5" s="264" customFormat="1">
      <c r="C1510" s="286"/>
      <c r="D1510" s="286"/>
      <c r="E1510" s="287"/>
    </row>
    <row r="1511" spans="3:5" s="264" customFormat="1">
      <c r="C1511" s="286"/>
      <c r="D1511" s="286"/>
      <c r="E1511" s="287"/>
    </row>
    <row r="1512" spans="3:5" s="264" customFormat="1">
      <c r="C1512" s="286"/>
      <c r="D1512" s="286"/>
      <c r="E1512" s="287"/>
    </row>
    <row r="1513" spans="3:5" s="264" customFormat="1">
      <c r="C1513" s="286"/>
      <c r="D1513" s="286"/>
      <c r="E1513" s="287"/>
    </row>
    <row r="1514" spans="3:5" s="264" customFormat="1">
      <c r="C1514" s="286"/>
      <c r="D1514" s="286"/>
      <c r="E1514" s="287"/>
    </row>
    <row r="1515" spans="3:5" s="264" customFormat="1">
      <c r="C1515" s="286"/>
      <c r="D1515" s="286"/>
      <c r="E1515" s="287"/>
    </row>
    <row r="1516" spans="3:5" s="264" customFormat="1">
      <c r="C1516" s="286"/>
      <c r="D1516" s="286"/>
      <c r="E1516" s="287"/>
    </row>
    <row r="1517" spans="3:5" s="264" customFormat="1">
      <c r="C1517" s="286"/>
      <c r="D1517" s="286"/>
      <c r="E1517" s="287"/>
    </row>
    <row r="1518" spans="3:5" s="264" customFormat="1">
      <c r="C1518" s="286"/>
      <c r="D1518" s="286"/>
      <c r="E1518" s="287"/>
    </row>
    <row r="1519" spans="3:5" s="264" customFormat="1">
      <c r="C1519" s="286"/>
      <c r="D1519" s="286"/>
      <c r="E1519" s="287"/>
    </row>
    <row r="1520" spans="3:5" s="264" customFormat="1">
      <c r="C1520" s="286"/>
      <c r="D1520" s="286"/>
      <c r="E1520" s="287"/>
    </row>
    <row r="1521" spans="3:5" s="264" customFormat="1">
      <c r="C1521" s="286"/>
      <c r="D1521" s="286"/>
      <c r="E1521" s="287"/>
    </row>
    <row r="1522" spans="3:5" s="264" customFormat="1">
      <c r="C1522" s="286"/>
      <c r="D1522" s="286"/>
      <c r="E1522" s="287"/>
    </row>
    <row r="1523" spans="3:5" s="264" customFormat="1">
      <c r="C1523" s="286"/>
      <c r="D1523" s="286"/>
      <c r="E1523" s="287"/>
    </row>
    <row r="1524" spans="3:5" s="264" customFormat="1">
      <c r="C1524" s="286"/>
      <c r="D1524" s="286"/>
      <c r="E1524" s="287"/>
    </row>
    <row r="1525" spans="3:5" s="264" customFormat="1">
      <c r="C1525" s="286"/>
      <c r="D1525" s="286"/>
      <c r="E1525" s="287"/>
    </row>
    <row r="1526" spans="3:5" s="264" customFormat="1">
      <c r="C1526" s="286"/>
      <c r="D1526" s="286"/>
      <c r="E1526" s="287"/>
    </row>
    <row r="1527" spans="3:5" s="264" customFormat="1">
      <c r="C1527" s="286"/>
      <c r="D1527" s="286"/>
      <c r="E1527" s="287"/>
    </row>
    <row r="1528" spans="3:5" s="264" customFormat="1">
      <c r="C1528" s="286"/>
      <c r="D1528" s="286"/>
      <c r="E1528" s="287"/>
    </row>
    <row r="1529" spans="3:5" s="264" customFormat="1">
      <c r="C1529" s="286"/>
      <c r="D1529" s="286"/>
      <c r="E1529" s="287"/>
    </row>
    <row r="1530" spans="3:5" s="264" customFormat="1">
      <c r="C1530" s="286"/>
      <c r="D1530" s="286"/>
      <c r="E1530" s="287"/>
    </row>
    <row r="1531" spans="3:5" s="264" customFormat="1">
      <c r="C1531" s="286"/>
      <c r="D1531" s="286"/>
      <c r="E1531" s="287"/>
    </row>
    <row r="1532" spans="3:5" s="264" customFormat="1">
      <c r="C1532" s="286"/>
      <c r="D1532" s="286"/>
      <c r="E1532" s="287"/>
    </row>
    <row r="1533" spans="3:5" s="264" customFormat="1">
      <c r="C1533" s="286"/>
      <c r="D1533" s="286"/>
      <c r="E1533" s="287"/>
    </row>
    <row r="1534" spans="3:5" s="264" customFormat="1">
      <c r="C1534" s="286"/>
      <c r="D1534" s="286"/>
      <c r="E1534" s="287"/>
    </row>
    <row r="1535" spans="3:5" s="264" customFormat="1">
      <c r="C1535" s="286"/>
      <c r="D1535" s="286"/>
      <c r="E1535" s="287"/>
    </row>
    <row r="1536" spans="3:5" s="264" customFormat="1">
      <c r="C1536" s="286"/>
      <c r="D1536" s="286"/>
      <c r="E1536" s="287"/>
    </row>
    <row r="1537" spans="3:5" s="264" customFormat="1">
      <c r="C1537" s="286"/>
      <c r="D1537" s="286"/>
      <c r="E1537" s="287"/>
    </row>
    <row r="1538" spans="3:5" s="264" customFormat="1">
      <c r="C1538" s="286"/>
      <c r="D1538" s="286"/>
      <c r="E1538" s="287"/>
    </row>
    <row r="1539" spans="3:5" s="264" customFormat="1">
      <c r="C1539" s="286"/>
      <c r="D1539" s="286"/>
      <c r="E1539" s="287"/>
    </row>
    <row r="1540" spans="3:5" s="264" customFormat="1">
      <c r="C1540" s="286"/>
      <c r="D1540" s="286"/>
      <c r="E1540" s="287"/>
    </row>
    <row r="1541" spans="3:5" s="264" customFormat="1">
      <c r="C1541" s="286"/>
      <c r="D1541" s="286"/>
      <c r="E1541" s="287"/>
    </row>
    <row r="1542" spans="3:5" s="264" customFormat="1">
      <c r="C1542" s="286"/>
      <c r="D1542" s="286"/>
      <c r="E1542" s="287"/>
    </row>
    <row r="1543" spans="3:5" s="264" customFormat="1">
      <c r="C1543" s="286"/>
      <c r="D1543" s="286"/>
      <c r="E1543" s="287"/>
    </row>
    <row r="1544" spans="3:5" s="264" customFormat="1">
      <c r="C1544" s="286"/>
      <c r="D1544" s="286"/>
      <c r="E1544" s="287"/>
    </row>
    <row r="1545" spans="3:5" s="264" customFormat="1">
      <c r="C1545" s="286"/>
      <c r="D1545" s="286"/>
      <c r="E1545" s="287"/>
    </row>
    <row r="1546" spans="3:5" s="264" customFormat="1">
      <c r="C1546" s="286"/>
      <c r="D1546" s="286"/>
      <c r="E1546" s="287"/>
    </row>
    <row r="1547" spans="3:5" s="264" customFormat="1">
      <c r="C1547" s="286"/>
      <c r="D1547" s="286"/>
      <c r="E1547" s="287"/>
    </row>
    <row r="1548" spans="3:5" s="264" customFormat="1">
      <c r="C1548" s="286"/>
      <c r="D1548" s="286"/>
      <c r="E1548" s="287"/>
    </row>
    <row r="1549" spans="3:5" s="264" customFormat="1">
      <c r="C1549" s="286"/>
      <c r="D1549" s="286"/>
      <c r="E1549" s="287"/>
    </row>
    <row r="1550" spans="3:5" s="264" customFormat="1">
      <c r="C1550" s="286"/>
      <c r="D1550" s="286"/>
      <c r="E1550" s="287"/>
    </row>
    <row r="1551" spans="3:5" s="264" customFormat="1">
      <c r="C1551" s="286"/>
      <c r="D1551" s="286"/>
      <c r="E1551" s="287"/>
    </row>
    <row r="1552" spans="3:5" s="264" customFormat="1">
      <c r="C1552" s="286"/>
      <c r="D1552" s="286"/>
      <c r="E1552" s="287"/>
    </row>
    <row r="1553" spans="3:5" s="264" customFormat="1">
      <c r="C1553" s="286"/>
      <c r="D1553" s="286"/>
      <c r="E1553" s="287"/>
    </row>
    <row r="1554" spans="3:5" s="264" customFormat="1">
      <c r="C1554" s="286"/>
      <c r="D1554" s="286"/>
      <c r="E1554" s="287"/>
    </row>
    <row r="1555" spans="3:5" s="264" customFormat="1">
      <c r="C1555" s="286"/>
      <c r="D1555" s="286"/>
      <c r="E1555" s="287"/>
    </row>
    <row r="1556" spans="3:5" s="264" customFormat="1">
      <c r="C1556" s="286"/>
      <c r="D1556" s="286"/>
      <c r="E1556" s="287"/>
    </row>
    <row r="1557" spans="3:5" s="264" customFormat="1">
      <c r="C1557" s="286"/>
      <c r="D1557" s="286"/>
      <c r="E1557" s="287"/>
    </row>
    <row r="1558" spans="3:5" s="264" customFormat="1">
      <c r="C1558" s="286"/>
      <c r="D1558" s="286"/>
      <c r="E1558" s="287"/>
    </row>
    <row r="1559" spans="3:5" s="264" customFormat="1">
      <c r="C1559" s="286"/>
      <c r="D1559" s="286"/>
      <c r="E1559" s="287"/>
    </row>
    <row r="1560" spans="3:5" s="264" customFormat="1">
      <c r="C1560" s="286"/>
      <c r="D1560" s="286"/>
      <c r="E1560" s="287"/>
    </row>
    <row r="1561" spans="3:5" s="264" customFormat="1">
      <c r="C1561" s="286"/>
      <c r="D1561" s="286"/>
      <c r="E1561" s="287"/>
    </row>
    <row r="1562" spans="3:5" s="264" customFormat="1">
      <c r="C1562" s="286"/>
      <c r="D1562" s="286"/>
      <c r="E1562" s="287"/>
    </row>
    <row r="1563" spans="3:5" s="264" customFormat="1">
      <c r="C1563" s="286"/>
      <c r="D1563" s="286"/>
      <c r="E1563" s="287"/>
    </row>
    <row r="1564" spans="3:5" s="264" customFormat="1">
      <c r="C1564" s="286"/>
      <c r="D1564" s="286"/>
      <c r="E1564" s="287"/>
    </row>
    <row r="1565" spans="3:5" s="264" customFormat="1">
      <c r="C1565" s="286"/>
      <c r="D1565" s="286"/>
      <c r="E1565" s="287"/>
    </row>
    <row r="1566" spans="3:5" s="264" customFormat="1">
      <c r="C1566" s="286"/>
      <c r="D1566" s="286"/>
      <c r="E1566" s="287"/>
    </row>
    <row r="1567" spans="3:5" s="264" customFormat="1">
      <c r="C1567" s="286"/>
      <c r="D1567" s="286"/>
      <c r="E1567" s="287"/>
    </row>
    <row r="1568" spans="3:5" s="264" customFormat="1">
      <c r="C1568" s="286"/>
      <c r="D1568" s="286"/>
      <c r="E1568" s="287"/>
    </row>
    <row r="1569" spans="3:5" s="264" customFormat="1">
      <c r="C1569" s="286"/>
      <c r="D1569" s="286"/>
      <c r="E1569" s="287"/>
    </row>
    <row r="1570" spans="3:5" s="264" customFormat="1">
      <c r="C1570" s="286"/>
      <c r="D1570" s="286"/>
      <c r="E1570" s="287"/>
    </row>
    <row r="1571" spans="3:5" s="264" customFormat="1">
      <c r="C1571" s="286"/>
      <c r="D1571" s="286"/>
      <c r="E1571" s="287"/>
    </row>
    <row r="1572" spans="3:5" s="264" customFormat="1">
      <c r="C1572" s="286"/>
      <c r="D1572" s="286"/>
      <c r="E1572" s="287"/>
    </row>
    <row r="1573" spans="3:5" s="264" customFormat="1">
      <c r="C1573" s="286"/>
      <c r="D1573" s="286"/>
      <c r="E1573" s="287"/>
    </row>
    <row r="1574" spans="3:5" s="264" customFormat="1">
      <c r="C1574" s="286"/>
      <c r="D1574" s="286"/>
      <c r="E1574" s="287"/>
    </row>
    <row r="1575" spans="3:5" s="264" customFormat="1">
      <c r="C1575" s="286"/>
      <c r="D1575" s="286"/>
      <c r="E1575" s="287"/>
    </row>
    <row r="1576" spans="3:5" s="264" customFormat="1">
      <c r="C1576" s="286"/>
      <c r="D1576" s="286"/>
      <c r="E1576" s="287"/>
    </row>
    <row r="1577" spans="3:5" s="264" customFormat="1">
      <c r="C1577" s="286"/>
      <c r="D1577" s="286"/>
      <c r="E1577" s="287"/>
    </row>
    <row r="1578" spans="3:5" s="264" customFormat="1">
      <c r="C1578" s="286"/>
      <c r="D1578" s="286"/>
      <c r="E1578" s="287"/>
    </row>
    <row r="1579" spans="3:5" s="264" customFormat="1">
      <c r="C1579" s="286"/>
      <c r="D1579" s="286"/>
      <c r="E1579" s="287"/>
    </row>
    <row r="1580" spans="3:5" s="264" customFormat="1">
      <c r="C1580" s="286"/>
      <c r="D1580" s="286"/>
      <c r="E1580" s="287"/>
    </row>
    <row r="1581" spans="3:5" s="264" customFormat="1">
      <c r="C1581" s="286"/>
      <c r="D1581" s="286"/>
      <c r="E1581" s="287"/>
    </row>
    <row r="1582" spans="3:5" s="264" customFormat="1">
      <c r="C1582" s="286"/>
      <c r="D1582" s="286"/>
      <c r="E1582" s="287"/>
    </row>
    <row r="1583" spans="3:5" s="264" customFormat="1">
      <c r="C1583" s="286"/>
      <c r="D1583" s="286"/>
      <c r="E1583" s="287"/>
    </row>
    <row r="1584" spans="3:5" s="264" customFormat="1">
      <c r="C1584" s="286"/>
      <c r="D1584" s="286"/>
      <c r="E1584" s="287"/>
    </row>
    <row r="1585" spans="3:5" s="264" customFormat="1">
      <c r="C1585" s="286"/>
      <c r="D1585" s="286"/>
      <c r="E1585" s="287"/>
    </row>
    <row r="1586" spans="3:5" s="264" customFormat="1">
      <c r="C1586" s="286"/>
      <c r="D1586" s="286"/>
      <c r="E1586" s="287"/>
    </row>
    <row r="1587" spans="3:5" s="264" customFormat="1">
      <c r="C1587" s="286"/>
      <c r="D1587" s="286"/>
      <c r="E1587" s="287"/>
    </row>
    <row r="1588" spans="3:5" s="264" customFormat="1">
      <c r="C1588" s="286"/>
      <c r="D1588" s="286"/>
      <c r="E1588" s="287"/>
    </row>
    <row r="1589" spans="3:5" s="264" customFormat="1">
      <c r="C1589" s="286"/>
      <c r="D1589" s="286"/>
      <c r="E1589" s="287"/>
    </row>
    <row r="1590" spans="3:5" s="264" customFormat="1">
      <c r="C1590" s="286"/>
      <c r="D1590" s="286"/>
      <c r="E1590" s="287"/>
    </row>
    <row r="1591" spans="3:5" s="264" customFormat="1">
      <c r="C1591" s="286"/>
      <c r="D1591" s="286"/>
      <c r="E1591" s="287"/>
    </row>
    <row r="1592" spans="3:5" s="264" customFormat="1">
      <c r="C1592" s="286"/>
      <c r="D1592" s="286"/>
      <c r="E1592" s="287"/>
    </row>
    <row r="1593" spans="3:5" s="264" customFormat="1">
      <c r="C1593" s="286"/>
      <c r="D1593" s="286"/>
      <c r="E1593" s="287"/>
    </row>
    <row r="1594" spans="3:5" s="264" customFormat="1">
      <c r="C1594" s="286"/>
      <c r="D1594" s="286"/>
      <c r="E1594" s="287"/>
    </row>
    <row r="1595" spans="3:5" s="264" customFormat="1">
      <c r="C1595" s="286"/>
      <c r="D1595" s="286"/>
      <c r="E1595" s="287"/>
    </row>
    <row r="1596" spans="3:5" s="264" customFormat="1">
      <c r="C1596" s="286"/>
      <c r="D1596" s="286"/>
      <c r="E1596" s="287"/>
    </row>
    <row r="1597" spans="3:5" s="264" customFormat="1">
      <c r="C1597" s="286"/>
      <c r="D1597" s="286"/>
      <c r="E1597" s="287"/>
    </row>
    <row r="1598" spans="3:5" s="264" customFormat="1">
      <c r="C1598" s="286"/>
      <c r="D1598" s="286"/>
      <c r="E1598" s="287"/>
    </row>
    <row r="1599" spans="3:5" s="264" customFormat="1">
      <c r="C1599" s="286"/>
      <c r="D1599" s="286"/>
      <c r="E1599" s="287"/>
    </row>
    <row r="1600" spans="3:5" s="264" customFormat="1">
      <c r="C1600" s="286"/>
      <c r="D1600" s="286"/>
      <c r="E1600" s="287"/>
    </row>
    <row r="1601" spans="3:5" s="264" customFormat="1">
      <c r="C1601" s="286"/>
      <c r="D1601" s="286"/>
      <c r="E1601" s="287"/>
    </row>
    <row r="1602" spans="3:5" s="264" customFormat="1">
      <c r="C1602" s="286"/>
      <c r="D1602" s="286"/>
      <c r="E1602" s="287"/>
    </row>
    <row r="1603" spans="3:5" s="264" customFormat="1">
      <c r="C1603" s="286"/>
      <c r="D1603" s="286"/>
      <c r="E1603" s="287"/>
    </row>
    <row r="1604" spans="3:5" s="264" customFormat="1">
      <c r="C1604" s="286"/>
      <c r="D1604" s="286"/>
      <c r="E1604" s="287"/>
    </row>
    <row r="1605" spans="3:5" s="264" customFormat="1">
      <c r="C1605" s="286"/>
      <c r="D1605" s="286"/>
      <c r="E1605" s="287"/>
    </row>
    <row r="1606" spans="3:5" s="264" customFormat="1">
      <c r="C1606" s="286"/>
      <c r="D1606" s="286"/>
      <c r="E1606" s="287"/>
    </row>
    <row r="1607" spans="3:5" s="264" customFormat="1">
      <c r="C1607" s="286"/>
      <c r="D1607" s="286"/>
      <c r="E1607" s="287"/>
    </row>
    <row r="1608" spans="3:5" s="264" customFormat="1">
      <c r="C1608" s="286"/>
      <c r="D1608" s="286"/>
      <c r="E1608" s="287"/>
    </row>
    <row r="1609" spans="3:5" s="264" customFormat="1">
      <c r="C1609" s="286"/>
      <c r="D1609" s="286"/>
      <c r="E1609" s="287"/>
    </row>
    <row r="1610" spans="3:5" s="264" customFormat="1">
      <c r="C1610" s="286"/>
      <c r="D1610" s="286"/>
      <c r="E1610" s="287"/>
    </row>
    <row r="1611" spans="3:5" s="264" customFormat="1">
      <c r="C1611" s="286"/>
      <c r="D1611" s="286"/>
      <c r="E1611" s="287"/>
    </row>
    <row r="1612" spans="3:5" s="264" customFormat="1">
      <c r="C1612" s="286"/>
      <c r="D1612" s="286"/>
      <c r="E1612" s="287"/>
    </row>
    <row r="1613" spans="3:5" s="264" customFormat="1">
      <c r="C1613" s="286"/>
      <c r="D1613" s="286"/>
      <c r="E1613" s="287"/>
    </row>
    <row r="1614" spans="3:5" s="264" customFormat="1">
      <c r="C1614" s="286"/>
      <c r="D1614" s="286"/>
      <c r="E1614" s="287"/>
    </row>
    <row r="1615" spans="3:5" s="264" customFormat="1">
      <c r="C1615" s="286"/>
      <c r="D1615" s="286"/>
      <c r="E1615" s="287"/>
    </row>
    <row r="1616" spans="3:5" s="264" customFormat="1">
      <c r="C1616" s="286"/>
      <c r="D1616" s="286"/>
      <c r="E1616" s="287"/>
    </row>
    <row r="1617" spans="3:5" s="264" customFormat="1">
      <c r="C1617" s="286"/>
      <c r="D1617" s="286"/>
      <c r="E1617" s="287"/>
    </row>
    <row r="1618" spans="3:5" s="264" customFormat="1">
      <c r="C1618" s="286"/>
      <c r="D1618" s="286"/>
      <c r="E1618" s="287"/>
    </row>
    <row r="1619" spans="3:5" s="264" customFormat="1">
      <c r="C1619" s="286"/>
      <c r="D1619" s="286"/>
      <c r="E1619" s="287"/>
    </row>
    <row r="1620" spans="3:5" s="264" customFormat="1">
      <c r="C1620" s="286"/>
      <c r="D1620" s="286"/>
      <c r="E1620" s="287"/>
    </row>
    <row r="1621" spans="3:5" s="264" customFormat="1">
      <c r="C1621" s="286"/>
      <c r="D1621" s="286"/>
      <c r="E1621" s="287"/>
    </row>
    <row r="1622" spans="3:5" s="264" customFormat="1">
      <c r="C1622" s="286"/>
      <c r="D1622" s="286"/>
      <c r="E1622" s="287"/>
    </row>
    <row r="1623" spans="3:5" s="264" customFormat="1">
      <c r="C1623" s="286"/>
      <c r="D1623" s="286"/>
      <c r="E1623" s="287"/>
    </row>
    <row r="1624" spans="3:5" s="264" customFormat="1">
      <c r="C1624" s="286"/>
      <c r="D1624" s="286"/>
      <c r="E1624" s="287"/>
    </row>
    <row r="1625" spans="3:5" s="264" customFormat="1">
      <c r="C1625" s="286"/>
      <c r="D1625" s="286"/>
      <c r="E1625" s="287"/>
    </row>
    <row r="1626" spans="3:5" s="264" customFormat="1">
      <c r="C1626" s="286"/>
      <c r="D1626" s="286"/>
      <c r="E1626" s="287"/>
    </row>
    <row r="1627" spans="3:5" s="264" customFormat="1">
      <c r="C1627" s="286"/>
      <c r="D1627" s="286"/>
      <c r="E1627" s="287"/>
    </row>
    <row r="1628" spans="3:5" s="264" customFormat="1">
      <c r="C1628" s="286"/>
      <c r="D1628" s="286"/>
      <c r="E1628" s="287"/>
    </row>
    <row r="1629" spans="3:5" s="264" customFormat="1">
      <c r="C1629" s="286"/>
      <c r="D1629" s="286"/>
      <c r="E1629" s="287"/>
    </row>
    <row r="1630" spans="3:5" s="264" customFormat="1">
      <c r="C1630" s="286"/>
      <c r="D1630" s="286"/>
      <c r="E1630" s="287"/>
    </row>
    <row r="1631" spans="3:5" s="264" customFormat="1">
      <c r="C1631" s="286"/>
      <c r="D1631" s="286"/>
      <c r="E1631" s="287"/>
    </row>
    <row r="1632" spans="3:5" s="264" customFormat="1">
      <c r="C1632" s="286"/>
      <c r="D1632" s="286"/>
      <c r="E1632" s="287"/>
    </row>
    <row r="1633" spans="3:5" s="264" customFormat="1">
      <c r="C1633" s="286"/>
      <c r="D1633" s="286"/>
      <c r="E1633" s="287"/>
    </row>
    <row r="1634" spans="3:5" s="264" customFormat="1">
      <c r="C1634" s="286"/>
      <c r="D1634" s="286"/>
      <c r="E1634" s="287"/>
    </row>
    <row r="1635" spans="3:5" s="264" customFormat="1">
      <c r="C1635" s="286"/>
      <c r="D1635" s="286"/>
      <c r="E1635" s="287"/>
    </row>
    <row r="1636" spans="3:5" s="264" customFormat="1">
      <c r="C1636" s="286"/>
      <c r="D1636" s="286"/>
      <c r="E1636" s="287"/>
    </row>
    <row r="1637" spans="3:5" s="264" customFormat="1">
      <c r="C1637" s="286"/>
      <c r="D1637" s="286"/>
      <c r="E1637" s="287"/>
    </row>
    <row r="1638" spans="3:5" s="264" customFormat="1">
      <c r="C1638" s="286"/>
      <c r="D1638" s="286"/>
      <c r="E1638" s="287"/>
    </row>
    <row r="1639" spans="3:5" s="264" customFormat="1">
      <c r="C1639" s="286"/>
      <c r="D1639" s="286"/>
      <c r="E1639" s="287"/>
    </row>
    <row r="1640" spans="3:5" s="264" customFormat="1">
      <c r="C1640" s="286"/>
      <c r="D1640" s="286"/>
      <c r="E1640" s="287"/>
    </row>
    <row r="1641" spans="3:5" s="264" customFormat="1">
      <c r="C1641" s="286"/>
      <c r="D1641" s="286"/>
      <c r="E1641" s="287"/>
    </row>
    <row r="1642" spans="3:5" s="264" customFormat="1">
      <c r="C1642" s="286"/>
      <c r="D1642" s="286"/>
      <c r="E1642" s="287"/>
    </row>
    <row r="1643" spans="3:5" s="264" customFormat="1">
      <c r="C1643" s="286"/>
      <c r="D1643" s="286"/>
      <c r="E1643" s="287"/>
    </row>
    <row r="1644" spans="3:5" s="264" customFormat="1">
      <c r="C1644" s="286"/>
      <c r="D1644" s="286"/>
      <c r="E1644" s="287"/>
    </row>
    <row r="1645" spans="3:5" s="264" customFormat="1">
      <c r="C1645" s="286"/>
      <c r="D1645" s="286"/>
      <c r="E1645" s="287"/>
    </row>
    <row r="1646" spans="3:5" s="264" customFormat="1">
      <c r="C1646" s="286"/>
      <c r="D1646" s="286"/>
      <c r="E1646" s="287"/>
    </row>
    <row r="1647" spans="3:5" s="264" customFormat="1">
      <c r="C1647" s="286"/>
      <c r="D1647" s="286"/>
      <c r="E1647" s="287"/>
    </row>
    <row r="1648" spans="3:5" s="264" customFormat="1">
      <c r="C1648" s="286"/>
      <c r="D1648" s="286"/>
      <c r="E1648" s="287"/>
    </row>
    <row r="1649" spans="3:5" s="264" customFormat="1">
      <c r="C1649" s="286"/>
      <c r="D1649" s="286"/>
      <c r="E1649" s="287"/>
    </row>
    <row r="1650" spans="3:5" s="264" customFormat="1">
      <c r="C1650" s="286"/>
      <c r="D1650" s="286"/>
      <c r="E1650" s="287"/>
    </row>
    <row r="1651" spans="3:5" s="264" customFormat="1">
      <c r="C1651" s="286"/>
      <c r="D1651" s="286"/>
      <c r="E1651" s="287"/>
    </row>
    <row r="1652" spans="3:5" s="264" customFormat="1">
      <c r="C1652" s="286"/>
      <c r="D1652" s="286"/>
      <c r="E1652" s="287"/>
    </row>
    <row r="1653" spans="3:5" s="264" customFormat="1">
      <c r="C1653" s="286"/>
      <c r="D1653" s="286"/>
      <c r="E1653" s="287"/>
    </row>
    <row r="1654" spans="3:5" s="264" customFormat="1">
      <c r="C1654" s="286"/>
      <c r="D1654" s="286"/>
      <c r="E1654" s="287"/>
    </row>
    <row r="1655" spans="3:5" s="264" customFormat="1">
      <c r="C1655" s="286"/>
      <c r="D1655" s="286"/>
      <c r="E1655" s="287"/>
    </row>
    <row r="1656" spans="3:5" s="264" customFormat="1">
      <c r="C1656" s="286"/>
      <c r="D1656" s="286"/>
      <c r="E1656" s="287"/>
    </row>
    <row r="1657" spans="3:5" s="264" customFormat="1">
      <c r="C1657" s="286"/>
      <c r="D1657" s="286"/>
      <c r="E1657" s="287"/>
    </row>
    <row r="1658" spans="3:5" s="264" customFormat="1">
      <c r="C1658" s="286"/>
      <c r="D1658" s="286"/>
      <c r="E1658" s="287"/>
    </row>
    <row r="1659" spans="3:5" s="264" customFormat="1">
      <c r="C1659" s="286"/>
      <c r="D1659" s="286"/>
      <c r="E1659" s="287"/>
    </row>
    <row r="1660" spans="3:5" s="264" customFormat="1">
      <c r="C1660" s="286"/>
      <c r="D1660" s="286"/>
      <c r="E1660" s="287"/>
    </row>
    <row r="1661" spans="3:5" s="264" customFormat="1">
      <c r="C1661" s="286"/>
      <c r="D1661" s="286"/>
      <c r="E1661" s="287"/>
    </row>
    <row r="1662" spans="3:5" s="264" customFormat="1">
      <c r="C1662" s="286"/>
      <c r="D1662" s="286"/>
      <c r="E1662" s="287"/>
    </row>
    <row r="1663" spans="3:5" s="264" customFormat="1">
      <c r="C1663" s="286"/>
      <c r="D1663" s="286"/>
      <c r="E1663" s="287"/>
    </row>
    <row r="1664" spans="3:5" s="264" customFormat="1">
      <c r="C1664" s="286"/>
      <c r="D1664" s="286"/>
      <c r="E1664" s="287"/>
    </row>
    <row r="1665" spans="3:5" s="264" customFormat="1">
      <c r="C1665" s="286"/>
      <c r="D1665" s="286"/>
      <c r="E1665" s="287"/>
    </row>
    <row r="1666" spans="3:5" s="264" customFormat="1">
      <c r="C1666" s="286"/>
      <c r="D1666" s="286"/>
      <c r="E1666" s="287"/>
    </row>
    <row r="1667" spans="3:5" s="264" customFormat="1">
      <c r="C1667" s="286"/>
      <c r="D1667" s="286"/>
      <c r="E1667" s="287"/>
    </row>
    <row r="1668" spans="3:5" s="264" customFormat="1">
      <c r="C1668" s="286"/>
      <c r="D1668" s="286"/>
      <c r="E1668" s="287"/>
    </row>
    <row r="1669" spans="3:5" s="264" customFormat="1">
      <c r="C1669" s="286"/>
      <c r="D1669" s="286"/>
      <c r="E1669" s="287"/>
    </row>
    <row r="1670" spans="3:5" s="264" customFormat="1">
      <c r="C1670" s="286"/>
      <c r="D1670" s="286"/>
      <c r="E1670" s="287"/>
    </row>
    <row r="1671" spans="3:5" s="264" customFormat="1">
      <c r="C1671" s="286"/>
      <c r="D1671" s="286"/>
      <c r="E1671" s="287"/>
    </row>
    <row r="1672" spans="3:5" s="264" customFormat="1">
      <c r="C1672" s="286"/>
      <c r="D1672" s="286"/>
      <c r="E1672" s="287"/>
    </row>
    <row r="1673" spans="3:5" s="264" customFormat="1">
      <c r="C1673" s="286"/>
      <c r="D1673" s="286"/>
      <c r="E1673" s="287"/>
    </row>
    <row r="1674" spans="3:5" s="264" customFormat="1">
      <c r="C1674" s="286"/>
      <c r="D1674" s="286"/>
      <c r="E1674" s="287"/>
    </row>
    <row r="1675" spans="3:5" s="264" customFormat="1">
      <c r="C1675" s="286"/>
      <c r="D1675" s="286"/>
      <c r="E1675" s="287"/>
    </row>
    <row r="1676" spans="3:5" s="264" customFormat="1">
      <c r="C1676" s="286"/>
      <c r="D1676" s="286"/>
      <c r="E1676" s="287"/>
    </row>
    <row r="1677" spans="3:5" s="264" customFormat="1">
      <c r="C1677" s="286"/>
      <c r="D1677" s="286"/>
      <c r="E1677" s="287"/>
    </row>
    <row r="1678" spans="3:5" s="264" customFormat="1">
      <c r="C1678" s="286"/>
      <c r="D1678" s="286"/>
      <c r="E1678" s="287"/>
    </row>
    <row r="1679" spans="3:5" s="264" customFormat="1">
      <c r="C1679" s="286"/>
      <c r="D1679" s="286"/>
      <c r="E1679" s="287"/>
    </row>
    <row r="1680" spans="3:5" s="264" customFormat="1">
      <c r="C1680" s="286"/>
      <c r="D1680" s="286"/>
      <c r="E1680" s="287"/>
    </row>
    <row r="1681" spans="3:5" s="264" customFormat="1">
      <c r="C1681" s="286"/>
      <c r="D1681" s="286"/>
      <c r="E1681" s="287"/>
    </row>
    <row r="1682" spans="3:5" s="264" customFormat="1">
      <c r="C1682" s="286"/>
      <c r="D1682" s="286"/>
      <c r="E1682" s="287"/>
    </row>
    <row r="1683" spans="3:5" s="264" customFormat="1">
      <c r="C1683" s="286"/>
      <c r="D1683" s="286"/>
      <c r="E1683" s="287"/>
    </row>
    <row r="1684" spans="3:5" s="264" customFormat="1">
      <c r="C1684" s="286"/>
      <c r="D1684" s="286"/>
      <c r="E1684" s="287"/>
    </row>
    <row r="1685" spans="3:5" s="264" customFormat="1">
      <c r="C1685" s="286"/>
      <c r="D1685" s="286"/>
      <c r="E1685" s="287"/>
    </row>
    <row r="1686" spans="3:5" s="264" customFormat="1">
      <c r="C1686" s="286"/>
      <c r="D1686" s="286"/>
      <c r="E1686" s="287"/>
    </row>
    <row r="1687" spans="3:5" s="264" customFormat="1">
      <c r="C1687" s="286"/>
      <c r="D1687" s="286"/>
      <c r="E1687" s="287"/>
    </row>
    <row r="1688" spans="3:5" s="264" customFormat="1">
      <c r="C1688" s="286"/>
      <c r="D1688" s="286"/>
      <c r="E1688" s="287"/>
    </row>
    <row r="1689" spans="3:5" s="264" customFormat="1">
      <c r="C1689" s="286"/>
      <c r="D1689" s="286"/>
      <c r="E1689" s="287"/>
    </row>
    <row r="1690" spans="3:5" s="264" customFormat="1">
      <c r="C1690" s="286"/>
      <c r="D1690" s="286"/>
      <c r="E1690" s="287"/>
    </row>
    <row r="1691" spans="3:5" s="264" customFormat="1">
      <c r="C1691" s="286"/>
      <c r="D1691" s="286"/>
      <c r="E1691" s="287"/>
    </row>
    <row r="1692" spans="3:5" s="264" customFormat="1">
      <c r="C1692" s="286"/>
      <c r="D1692" s="286"/>
      <c r="E1692" s="287"/>
    </row>
    <row r="1693" spans="3:5" s="264" customFormat="1">
      <c r="C1693" s="286"/>
      <c r="D1693" s="286"/>
      <c r="E1693" s="287"/>
    </row>
    <row r="1694" spans="3:5" s="264" customFormat="1">
      <c r="C1694" s="286"/>
      <c r="D1694" s="286"/>
      <c r="E1694" s="287"/>
    </row>
    <row r="1695" spans="3:5" s="264" customFormat="1">
      <c r="C1695" s="286"/>
      <c r="D1695" s="286"/>
      <c r="E1695" s="287"/>
    </row>
    <row r="1696" spans="3:5" s="264" customFormat="1">
      <c r="C1696" s="286"/>
      <c r="D1696" s="286"/>
      <c r="E1696" s="287"/>
    </row>
    <row r="1697" spans="3:5" s="264" customFormat="1">
      <c r="C1697" s="286"/>
      <c r="D1697" s="286"/>
      <c r="E1697" s="287"/>
    </row>
    <row r="1698" spans="3:5" s="264" customFormat="1">
      <c r="C1698" s="286"/>
      <c r="D1698" s="286"/>
      <c r="E1698" s="287"/>
    </row>
    <row r="1699" spans="3:5" s="264" customFormat="1">
      <c r="C1699" s="286"/>
      <c r="D1699" s="286"/>
      <c r="E1699" s="287"/>
    </row>
    <row r="1700" spans="3:5" s="264" customFormat="1">
      <c r="C1700" s="286"/>
      <c r="D1700" s="286"/>
      <c r="E1700" s="287"/>
    </row>
    <row r="1701" spans="3:5" s="264" customFormat="1">
      <c r="C1701" s="286"/>
      <c r="D1701" s="286"/>
      <c r="E1701" s="287"/>
    </row>
    <row r="1702" spans="3:5" s="264" customFormat="1">
      <c r="C1702" s="286"/>
      <c r="D1702" s="286"/>
      <c r="E1702" s="287"/>
    </row>
    <row r="1703" spans="3:5" s="264" customFormat="1">
      <c r="C1703" s="286"/>
      <c r="D1703" s="286"/>
      <c r="E1703" s="287"/>
    </row>
    <row r="1704" spans="3:5" s="264" customFormat="1">
      <c r="C1704" s="286"/>
      <c r="D1704" s="286"/>
      <c r="E1704" s="287"/>
    </row>
    <row r="1705" spans="3:5" s="264" customFormat="1">
      <c r="C1705" s="286"/>
      <c r="D1705" s="286"/>
      <c r="E1705" s="287"/>
    </row>
    <row r="1706" spans="3:5" s="264" customFormat="1">
      <c r="C1706" s="286"/>
      <c r="D1706" s="286"/>
      <c r="E1706" s="287"/>
    </row>
    <row r="1707" spans="3:5" s="264" customFormat="1">
      <c r="C1707" s="286"/>
      <c r="D1707" s="286"/>
      <c r="E1707" s="287"/>
    </row>
    <row r="1708" spans="3:5" s="264" customFormat="1">
      <c r="C1708" s="286"/>
      <c r="D1708" s="286"/>
      <c r="E1708" s="287"/>
    </row>
    <row r="1709" spans="3:5" s="264" customFormat="1">
      <c r="C1709" s="286"/>
      <c r="D1709" s="286"/>
      <c r="E1709" s="287"/>
    </row>
    <row r="1710" spans="3:5" s="264" customFormat="1">
      <c r="C1710" s="286"/>
      <c r="D1710" s="286"/>
      <c r="E1710" s="287"/>
    </row>
    <row r="1711" spans="3:5" s="264" customFormat="1">
      <c r="C1711" s="286"/>
      <c r="D1711" s="286"/>
      <c r="E1711" s="287"/>
    </row>
    <row r="1712" spans="3:5" s="264" customFormat="1">
      <c r="C1712" s="286"/>
      <c r="D1712" s="286"/>
      <c r="E1712" s="287"/>
    </row>
    <row r="1713" spans="3:5" s="264" customFormat="1">
      <c r="C1713" s="286"/>
      <c r="D1713" s="286"/>
      <c r="E1713" s="287"/>
    </row>
    <row r="1714" spans="3:5" s="264" customFormat="1">
      <c r="C1714" s="286"/>
      <c r="D1714" s="286"/>
      <c r="E1714" s="287"/>
    </row>
    <row r="1715" spans="3:5" s="264" customFormat="1">
      <c r="C1715" s="286"/>
      <c r="D1715" s="286"/>
      <c r="E1715" s="287"/>
    </row>
    <row r="1716" spans="3:5" s="264" customFormat="1">
      <c r="C1716" s="286"/>
      <c r="D1716" s="286"/>
      <c r="E1716" s="287"/>
    </row>
    <row r="1717" spans="3:5" s="264" customFormat="1">
      <c r="C1717" s="286"/>
      <c r="D1717" s="286"/>
      <c r="E1717" s="287"/>
    </row>
    <row r="1718" spans="3:5" s="264" customFormat="1">
      <c r="C1718" s="286"/>
      <c r="D1718" s="286"/>
      <c r="E1718" s="287"/>
    </row>
    <row r="1719" spans="3:5" s="264" customFormat="1">
      <c r="C1719" s="286"/>
      <c r="D1719" s="286"/>
      <c r="E1719" s="287"/>
    </row>
    <row r="1720" spans="3:5" s="264" customFormat="1">
      <c r="C1720" s="286"/>
      <c r="D1720" s="286"/>
      <c r="E1720" s="287"/>
    </row>
    <row r="1721" spans="3:5" s="264" customFormat="1">
      <c r="C1721" s="286"/>
      <c r="D1721" s="286"/>
      <c r="E1721" s="287"/>
    </row>
    <row r="1722" spans="3:5" s="264" customFormat="1">
      <c r="C1722" s="286"/>
      <c r="D1722" s="286"/>
      <c r="E1722" s="287"/>
    </row>
    <row r="1723" spans="3:5" s="264" customFormat="1">
      <c r="C1723" s="286"/>
      <c r="D1723" s="286"/>
      <c r="E1723" s="287"/>
    </row>
    <row r="1724" spans="3:5" s="264" customFormat="1">
      <c r="C1724" s="286"/>
      <c r="D1724" s="286"/>
      <c r="E1724" s="287"/>
    </row>
    <row r="1725" spans="3:5" s="264" customFormat="1">
      <c r="C1725" s="286"/>
      <c r="D1725" s="286"/>
      <c r="E1725" s="287"/>
    </row>
    <row r="1726" spans="3:5" s="264" customFormat="1">
      <c r="C1726" s="286"/>
      <c r="D1726" s="286"/>
      <c r="E1726" s="287"/>
    </row>
    <row r="1727" spans="3:5" s="264" customFormat="1">
      <c r="C1727" s="286"/>
      <c r="D1727" s="286"/>
      <c r="E1727" s="287"/>
    </row>
    <row r="1728" spans="3:5" s="264" customFormat="1">
      <c r="C1728" s="286"/>
      <c r="D1728" s="286"/>
      <c r="E1728" s="287"/>
    </row>
    <row r="1729" spans="3:5" s="264" customFormat="1">
      <c r="C1729" s="286"/>
      <c r="D1729" s="286"/>
      <c r="E1729" s="287"/>
    </row>
    <row r="1730" spans="3:5" s="264" customFormat="1">
      <c r="C1730" s="286"/>
      <c r="D1730" s="286"/>
      <c r="E1730" s="287"/>
    </row>
    <row r="1731" spans="3:5" s="264" customFormat="1">
      <c r="C1731" s="286"/>
      <c r="D1731" s="286"/>
      <c r="E1731" s="287"/>
    </row>
    <row r="1732" spans="3:5" s="264" customFormat="1">
      <c r="C1732" s="286"/>
      <c r="D1732" s="286"/>
      <c r="E1732" s="287"/>
    </row>
    <row r="1733" spans="3:5" s="264" customFormat="1">
      <c r="C1733" s="286"/>
      <c r="D1733" s="286"/>
      <c r="E1733" s="287"/>
    </row>
    <row r="1734" spans="3:5" s="264" customFormat="1">
      <c r="C1734" s="286"/>
      <c r="D1734" s="286"/>
      <c r="E1734" s="287"/>
    </row>
    <row r="1735" spans="3:5" s="264" customFormat="1">
      <c r="C1735" s="286"/>
      <c r="D1735" s="286"/>
      <c r="E1735" s="287"/>
    </row>
    <row r="1736" spans="3:5" s="264" customFormat="1">
      <c r="C1736" s="286"/>
      <c r="D1736" s="286"/>
      <c r="E1736" s="287"/>
    </row>
    <row r="1737" spans="3:5" s="264" customFormat="1">
      <c r="C1737" s="286"/>
      <c r="D1737" s="286"/>
      <c r="E1737" s="287"/>
    </row>
    <row r="1738" spans="3:5" s="264" customFormat="1">
      <c r="C1738" s="286"/>
      <c r="D1738" s="286"/>
      <c r="E1738" s="287"/>
    </row>
    <row r="1739" spans="3:5" s="264" customFormat="1">
      <c r="C1739" s="286"/>
      <c r="D1739" s="286"/>
      <c r="E1739" s="287"/>
    </row>
    <row r="1740" spans="3:5" s="264" customFormat="1">
      <c r="C1740" s="286"/>
      <c r="D1740" s="286"/>
      <c r="E1740" s="287"/>
    </row>
    <row r="1741" spans="3:5" s="264" customFormat="1">
      <c r="C1741" s="286"/>
      <c r="D1741" s="286"/>
      <c r="E1741" s="287"/>
    </row>
    <row r="1742" spans="3:5" s="264" customFormat="1">
      <c r="C1742" s="286"/>
      <c r="D1742" s="286"/>
      <c r="E1742" s="287"/>
    </row>
    <row r="1743" spans="3:5" s="264" customFormat="1">
      <c r="C1743" s="286"/>
      <c r="D1743" s="286"/>
      <c r="E1743" s="287"/>
    </row>
    <row r="1744" spans="3:5" s="264" customFormat="1">
      <c r="C1744" s="286"/>
      <c r="D1744" s="286"/>
      <c r="E1744" s="287"/>
    </row>
    <row r="1745" spans="3:5" s="264" customFormat="1">
      <c r="C1745" s="286"/>
      <c r="D1745" s="286"/>
      <c r="E1745" s="287"/>
    </row>
    <row r="1746" spans="3:5" s="264" customFormat="1">
      <c r="C1746" s="286"/>
      <c r="D1746" s="286"/>
      <c r="E1746" s="287"/>
    </row>
    <row r="1747" spans="3:5" s="264" customFormat="1">
      <c r="C1747" s="286"/>
      <c r="D1747" s="286"/>
      <c r="E1747" s="287"/>
    </row>
    <row r="1748" spans="3:5" s="264" customFormat="1">
      <c r="C1748" s="286"/>
      <c r="D1748" s="286"/>
      <c r="E1748" s="287"/>
    </row>
    <row r="1749" spans="3:5" s="264" customFormat="1">
      <c r="C1749" s="286"/>
      <c r="D1749" s="286"/>
      <c r="E1749" s="287"/>
    </row>
    <row r="1750" spans="3:5" s="264" customFormat="1">
      <c r="C1750" s="286"/>
      <c r="D1750" s="286"/>
      <c r="E1750" s="287"/>
    </row>
    <row r="1751" spans="3:5" s="264" customFormat="1">
      <c r="C1751" s="286"/>
      <c r="D1751" s="286"/>
      <c r="E1751" s="287"/>
    </row>
    <row r="1752" spans="3:5" s="264" customFormat="1">
      <c r="C1752" s="286"/>
      <c r="D1752" s="286"/>
      <c r="E1752" s="287"/>
    </row>
    <row r="1753" spans="3:5" s="264" customFormat="1">
      <c r="C1753" s="286"/>
      <c r="D1753" s="286"/>
      <c r="E1753" s="287"/>
    </row>
    <row r="1754" spans="3:5" s="264" customFormat="1">
      <c r="C1754" s="286"/>
      <c r="D1754" s="286"/>
      <c r="E1754" s="287"/>
    </row>
    <row r="1755" spans="3:5" s="264" customFormat="1">
      <c r="C1755" s="286"/>
      <c r="D1755" s="286"/>
      <c r="E1755" s="287"/>
    </row>
    <row r="1756" spans="3:5" s="264" customFormat="1">
      <c r="C1756" s="286"/>
      <c r="D1756" s="286"/>
      <c r="E1756" s="287"/>
    </row>
    <row r="1757" spans="3:5" s="264" customFormat="1">
      <c r="C1757" s="286"/>
      <c r="D1757" s="286"/>
      <c r="E1757" s="287"/>
    </row>
    <row r="1758" spans="3:5" s="264" customFormat="1">
      <c r="C1758" s="286"/>
      <c r="D1758" s="286"/>
      <c r="E1758" s="287"/>
    </row>
    <row r="1759" spans="3:5" s="264" customFormat="1">
      <c r="C1759" s="286"/>
      <c r="D1759" s="286"/>
      <c r="E1759" s="287"/>
    </row>
    <row r="1760" spans="3:5" s="264" customFormat="1">
      <c r="C1760" s="286"/>
      <c r="D1760" s="286"/>
      <c r="E1760" s="287"/>
    </row>
    <row r="1761" spans="3:5" s="264" customFormat="1">
      <c r="C1761" s="286"/>
      <c r="D1761" s="286"/>
      <c r="E1761" s="287"/>
    </row>
    <row r="1762" spans="3:5" s="264" customFormat="1">
      <c r="C1762" s="286"/>
      <c r="D1762" s="286"/>
      <c r="E1762" s="287"/>
    </row>
    <row r="1763" spans="3:5" s="264" customFormat="1">
      <c r="C1763" s="286"/>
      <c r="D1763" s="286"/>
      <c r="E1763" s="287"/>
    </row>
    <row r="1764" spans="3:5" s="264" customFormat="1">
      <c r="C1764" s="286"/>
      <c r="D1764" s="286"/>
      <c r="E1764" s="287"/>
    </row>
    <row r="1765" spans="3:5" s="264" customFormat="1">
      <c r="C1765" s="286"/>
      <c r="D1765" s="286"/>
      <c r="E1765" s="287"/>
    </row>
    <row r="1766" spans="3:5" s="264" customFormat="1">
      <c r="C1766" s="286"/>
      <c r="D1766" s="286"/>
      <c r="E1766" s="287"/>
    </row>
    <row r="1767" spans="3:5" s="264" customFormat="1">
      <c r="C1767" s="286"/>
      <c r="D1767" s="286"/>
      <c r="E1767" s="287"/>
    </row>
    <row r="1768" spans="3:5" s="264" customFormat="1">
      <c r="C1768" s="286"/>
      <c r="D1768" s="286"/>
      <c r="E1768" s="287"/>
    </row>
    <row r="1769" spans="3:5" s="264" customFormat="1">
      <c r="C1769" s="286"/>
      <c r="D1769" s="286"/>
      <c r="E1769" s="287"/>
    </row>
    <row r="1770" spans="3:5" s="264" customFormat="1">
      <c r="C1770" s="286"/>
      <c r="D1770" s="286"/>
      <c r="E1770" s="287"/>
    </row>
    <row r="1771" spans="3:5" s="264" customFormat="1">
      <c r="C1771" s="286"/>
      <c r="D1771" s="286"/>
      <c r="E1771" s="287"/>
    </row>
    <row r="1772" spans="3:5" s="264" customFormat="1">
      <c r="C1772" s="286"/>
      <c r="D1772" s="286"/>
      <c r="E1772" s="287"/>
    </row>
    <row r="1773" spans="3:5" s="264" customFormat="1">
      <c r="C1773" s="286"/>
      <c r="D1773" s="286"/>
      <c r="E1773" s="287"/>
    </row>
    <row r="1774" spans="3:5" s="264" customFormat="1">
      <c r="C1774" s="286"/>
      <c r="D1774" s="286"/>
      <c r="E1774" s="287"/>
    </row>
    <row r="1775" spans="3:5" s="264" customFormat="1">
      <c r="C1775" s="286"/>
      <c r="D1775" s="286"/>
      <c r="E1775" s="287"/>
    </row>
    <row r="1776" spans="3:5" s="264" customFormat="1">
      <c r="C1776" s="286"/>
      <c r="D1776" s="286"/>
      <c r="E1776" s="287"/>
    </row>
    <row r="1777" spans="3:5" s="264" customFormat="1">
      <c r="C1777" s="286"/>
      <c r="D1777" s="286"/>
      <c r="E1777" s="287"/>
    </row>
    <row r="1778" spans="3:5" s="264" customFormat="1">
      <c r="C1778" s="286"/>
      <c r="D1778" s="286"/>
      <c r="E1778" s="287"/>
    </row>
    <row r="1779" spans="3:5" s="264" customFormat="1">
      <c r="C1779" s="286"/>
      <c r="D1779" s="286"/>
      <c r="E1779" s="287"/>
    </row>
    <row r="1780" spans="3:5" s="264" customFormat="1">
      <c r="C1780" s="286"/>
      <c r="D1780" s="286"/>
      <c r="E1780" s="287"/>
    </row>
    <row r="1781" spans="3:5" s="264" customFormat="1">
      <c r="C1781" s="286"/>
      <c r="D1781" s="286"/>
      <c r="E1781" s="287"/>
    </row>
    <row r="1782" spans="3:5" s="264" customFormat="1">
      <c r="C1782" s="286"/>
      <c r="D1782" s="286"/>
      <c r="E1782" s="287"/>
    </row>
    <row r="1783" spans="3:5" s="264" customFormat="1">
      <c r="C1783" s="286"/>
      <c r="D1783" s="286"/>
      <c r="E1783" s="287"/>
    </row>
    <row r="1784" spans="3:5" s="264" customFormat="1">
      <c r="C1784" s="286"/>
      <c r="D1784" s="286"/>
      <c r="E1784" s="287"/>
    </row>
    <row r="1785" spans="3:5" s="264" customFormat="1">
      <c r="C1785" s="286"/>
      <c r="D1785" s="286"/>
      <c r="E1785" s="287"/>
    </row>
    <row r="1786" spans="3:5" s="264" customFormat="1">
      <c r="C1786" s="286"/>
      <c r="D1786" s="286"/>
      <c r="E1786" s="287"/>
    </row>
    <row r="1787" spans="3:5" s="264" customFormat="1">
      <c r="C1787" s="286"/>
      <c r="D1787" s="286"/>
      <c r="E1787" s="287"/>
    </row>
    <row r="1788" spans="3:5" s="264" customFormat="1">
      <c r="C1788" s="286"/>
      <c r="D1788" s="286"/>
      <c r="E1788" s="287"/>
    </row>
    <row r="1789" spans="3:5" s="264" customFormat="1">
      <c r="C1789" s="286"/>
      <c r="D1789" s="286"/>
      <c r="E1789" s="287"/>
    </row>
    <row r="1790" spans="3:5" s="264" customFormat="1">
      <c r="C1790" s="286"/>
      <c r="D1790" s="286"/>
      <c r="E1790" s="287"/>
    </row>
    <row r="1791" spans="3:5" s="264" customFormat="1">
      <c r="C1791" s="286"/>
      <c r="D1791" s="286"/>
      <c r="E1791" s="287"/>
    </row>
    <row r="1792" spans="3:5" s="264" customFormat="1">
      <c r="C1792" s="286"/>
      <c r="D1792" s="286"/>
      <c r="E1792" s="287"/>
    </row>
    <row r="1793" spans="3:5" s="264" customFormat="1">
      <c r="C1793" s="286"/>
      <c r="D1793" s="286"/>
      <c r="E1793" s="287"/>
    </row>
    <row r="1794" spans="3:5" s="264" customFormat="1">
      <c r="C1794" s="286"/>
      <c r="D1794" s="286"/>
      <c r="E1794" s="287"/>
    </row>
    <row r="1795" spans="3:5" s="264" customFormat="1">
      <c r="C1795" s="286"/>
      <c r="D1795" s="286"/>
      <c r="E1795" s="287"/>
    </row>
    <row r="1796" spans="3:5" s="264" customFormat="1">
      <c r="C1796" s="286"/>
      <c r="D1796" s="286"/>
      <c r="E1796" s="287"/>
    </row>
    <row r="1797" spans="3:5" s="264" customFormat="1">
      <c r="C1797" s="286"/>
      <c r="D1797" s="286"/>
      <c r="E1797" s="287"/>
    </row>
    <row r="1798" spans="3:5" s="264" customFormat="1">
      <c r="C1798" s="286"/>
      <c r="D1798" s="286"/>
      <c r="E1798" s="287"/>
    </row>
    <row r="1799" spans="3:5" s="264" customFormat="1">
      <c r="C1799" s="286"/>
      <c r="D1799" s="286"/>
      <c r="E1799" s="287"/>
    </row>
    <row r="1800" spans="3:5" s="264" customFormat="1">
      <c r="C1800" s="286"/>
      <c r="D1800" s="286"/>
      <c r="E1800" s="287"/>
    </row>
    <row r="1801" spans="3:5" s="264" customFormat="1">
      <c r="C1801" s="286"/>
      <c r="D1801" s="286"/>
      <c r="E1801" s="287"/>
    </row>
    <row r="1802" spans="3:5" s="264" customFormat="1">
      <c r="C1802" s="286"/>
      <c r="D1802" s="286"/>
      <c r="E1802" s="287"/>
    </row>
    <row r="1803" spans="3:5" s="264" customFormat="1">
      <c r="C1803" s="286"/>
      <c r="D1803" s="286"/>
      <c r="E1803" s="287"/>
    </row>
    <row r="1804" spans="3:5" s="264" customFormat="1">
      <c r="C1804" s="286"/>
      <c r="D1804" s="286"/>
      <c r="E1804" s="287"/>
    </row>
    <row r="1805" spans="3:5" s="264" customFormat="1">
      <c r="C1805" s="286"/>
      <c r="D1805" s="286"/>
      <c r="E1805" s="287"/>
    </row>
    <row r="1806" spans="3:5" s="264" customFormat="1">
      <c r="C1806" s="286"/>
      <c r="D1806" s="286"/>
      <c r="E1806" s="287"/>
    </row>
    <row r="1807" spans="3:5" s="264" customFormat="1">
      <c r="C1807" s="286"/>
      <c r="D1807" s="286"/>
      <c r="E1807" s="287"/>
    </row>
    <row r="1808" spans="3:5" s="264" customFormat="1">
      <c r="C1808" s="286"/>
      <c r="D1808" s="286"/>
      <c r="E1808" s="287"/>
    </row>
    <row r="1809" spans="3:5" s="264" customFormat="1">
      <c r="C1809" s="286"/>
      <c r="D1809" s="286"/>
      <c r="E1809" s="287"/>
    </row>
    <row r="1810" spans="3:5" s="264" customFormat="1">
      <c r="C1810" s="286"/>
      <c r="D1810" s="286"/>
      <c r="E1810" s="287"/>
    </row>
    <row r="1811" spans="3:5" s="264" customFormat="1">
      <c r="C1811" s="286"/>
      <c r="D1811" s="286"/>
      <c r="E1811" s="287"/>
    </row>
    <row r="1812" spans="3:5" s="264" customFormat="1">
      <c r="C1812" s="286"/>
      <c r="D1812" s="286"/>
      <c r="E1812" s="287"/>
    </row>
    <row r="1813" spans="3:5" s="264" customFormat="1">
      <c r="C1813" s="286"/>
      <c r="D1813" s="286"/>
      <c r="E1813" s="287"/>
    </row>
    <row r="1814" spans="3:5" s="264" customFormat="1">
      <c r="C1814" s="286"/>
      <c r="D1814" s="286"/>
      <c r="E1814" s="287"/>
    </row>
    <row r="1815" spans="3:5" s="264" customFormat="1">
      <c r="C1815" s="286"/>
      <c r="D1815" s="286"/>
      <c r="E1815" s="287"/>
    </row>
    <row r="1816" spans="3:5" s="264" customFormat="1">
      <c r="C1816" s="286"/>
      <c r="D1816" s="286"/>
      <c r="E1816" s="287"/>
    </row>
    <row r="1817" spans="3:5" s="264" customFormat="1">
      <c r="C1817" s="286"/>
      <c r="D1817" s="286"/>
      <c r="E1817" s="287"/>
    </row>
    <row r="1818" spans="3:5" s="264" customFormat="1">
      <c r="C1818" s="286"/>
      <c r="D1818" s="286"/>
      <c r="E1818" s="287"/>
    </row>
    <row r="1819" spans="3:5" s="264" customFormat="1">
      <c r="C1819" s="286"/>
      <c r="D1819" s="286"/>
      <c r="E1819" s="287"/>
    </row>
    <row r="1820" spans="3:5" s="264" customFormat="1">
      <c r="C1820" s="286"/>
      <c r="D1820" s="286"/>
      <c r="E1820" s="287"/>
    </row>
    <row r="1821" spans="3:5" s="264" customFormat="1">
      <c r="C1821" s="286"/>
      <c r="D1821" s="286"/>
      <c r="E1821" s="287"/>
    </row>
    <row r="1822" spans="3:5" s="264" customFormat="1">
      <c r="C1822" s="286"/>
      <c r="D1822" s="286"/>
      <c r="E1822" s="287"/>
    </row>
    <row r="1823" spans="3:5" s="264" customFormat="1">
      <c r="C1823" s="286"/>
      <c r="D1823" s="286"/>
      <c r="E1823" s="287"/>
    </row>
    <row r="1824" spans="3:5" s="264" customFormat="1">
      <c r="C1824" s="286"/>
      <c r="D1824" s="286"/>
      <c r="E1824" s="287"/>
    </row>
    <row r="1825" spans="3:5" s="264" customFormat="1">
      <c r="C1825" s="286"/>
      <c r="D1825" s="286"/>
      <c r="E1825" s="287"/>
    </row>
    <row r="1826" spans="3:5" s="264" customFormat="1">
      <c r="C1826" s="286"/>
      <c r="D1826" s="286"/>
      <c r="E1826" s="287"/>
    </row>
    <row r="1827" spans="3:5" s="264" customFormat="1">
      <c r="C1827" s="286"/>
      <c r="D1827" s="286"/>
      <c r="E1827" s="287"/>
    </row>
    <row r="1828" spans="3:5" s="264" customFormat="1">
      <c r="C1828" s="286"/>
      <c r="D1828" s="286"/>
      <c r="E1828" s="287"/>
    </row>
    <row r="1829" spans="3:5" s="264" customFormat="1">
      <c r="C1829" s="286"/>
      <c r="D1829" s="286"/>
      <c r="E1829" s="287"/>
    </row>
    <row r="1830" spans="3:5" s="264" customFormat="1">
      <c r="C1830" s="286"/>
      <c r="D1830" s="286"/>
      <c r="E1830" s="287"/>
    </row>
    <row r="1831" spans="3:5" s="264" customFormat="1">
      <c r="C1831" s="286"/>
      <c r="D1831" s="286"/>
      <c r="E1831" s="287"/>
    </row>
    <row r="1832" spans="3:5" s="264" customFormat="1">
      <c r="C1832" s="286"/>
      <c r="D1832" s="286"/>
      <c r="E1832" s="287"/>
    </row>
    <row r="1833" spans="3:5" s="264" customFormat="1">
      <c r="C1833" s="286"/>
      <c r="D1833" s="286"/>
      <c r="E1833" s="287"/>
    </row>
    <row r="1834" spans="3:5" s="264" customFormat="1">
      <c r="C1834" s="286"/>
      <c r="D1834" s="286"/>
      <c r="E1834" s="287"/>
    </row>
    <row r="1835" spans="3:5" s="264" customFormat="1">
      <c r="C1835" s="286"/>
      <c r="D1835" s="286"/>
      <c r="E1835" s="287"/>
    </row>
    <row r="1836" spans="3:5" s="264" customFormat="1">
      <c r="C1836" s="286"/>
      <c r="D1836" s="286"/>
      <c r="E1836" s="287"/>
    </row>
    <row r="1837" spans="3:5" s="264" customFormat="1">
      <c r="C1837" s="286"/>
      <c r="D1837" s="286"/>
      <c r="E1837" s="287"/>
    </row>
    <row r="1838" spans="3:5" s="264" customFormat="1">
      <c r="C1838" s="286"/>
      <c r="D1838" s="286"/>
      <c r="E1838" s="287"/>
    </row>
    <row r="1839" spans="3:5" s="264" customFormat="1">
      <c r="C1839" s="286"/>
      <c r="D1839" s="286"/>
      <c r="E1839" s="287"/>
    </row>
    <row r="1840" spans="3:5" s="264" customFormat="1">
      <c r="C1840" s="286"/>
      <c r="D1840" s="286"/>
      <c r="E1840" s="287"/>
    </row>
    <row r="1841" spans="3:5" s="264" customFormat="1">
      <c r="C1841" s="286"/>
      <c r="D1841" s="286"/>
      <c r="E1841" s="287"/>
    </row>
    <row r="1842" spans="3:5" s="264" customFormat="1">
      <c r="C1842" s="286"/>
      <c r="D1842" s="286"/>
      <c r="E1842" s="287"/>
    </row>
    <row r="1843" spans="3:5" s="264" customFormat="1">
      <c r="C1843" s="286"/>
      <c r="D1843" s="286"/>
      <c r="E1843" s="287"/>
    </row>
    <row r="1844" spans="3:5" s="264" customFormat="1">
      <c r="C1844" s="286"/>
      <c r="D1844" s="286"/>
      <c r="E1844" s="287"/>
    </row>
    <row r="1845" spans="3:5" s="264" customFormat="1">
      <c r="C1845" s="286"/>
      <c r="D1845" s="286"/>
      <c r="E1845" s="287"/>
    </row>
    <row r="1846" spans="3:5" s="264" customFormat="1">
      <c r="C1846" s="286"/>
      <c r="D1846" s="286"/>
      <c r="E1846" s="287"/>
    </row>
    <row r="1847" spans="3:5" s="264" customFormat="1">
      <c r="C1847" s="286"/>
      <c r="D1847" s="286"/>
      <c r="E1847" s="287"/>
    </row>
    <row r="1848" spans="3:5" s="264" customFormat="1">
      <c r="C1848" s="286"/>
      <c r="D1848" s="286"/>
      <c r="E1848" s="287"/>
    </row>
    <row r="1849" spans="3:5" s="264" customFormat="1">
      <c r="C1849" s="286"/>
      <c r="D1849" s="286"/>
      <c r="E1849" s="287"/>
    </row>
    <row r="1850" spans="3:5" s="264" customFormat="1">
      <c r="C1850" s="286"/>
      <c r="D1850" s="286"/>
      <c r="E1850" s="287"/>
    </row>
    <row r="1851" spans="3:5" s="264" customFormat="1">
      <c r="C1851" s="286"/>
      <c r="D1851" s="286"/>
      <c r="E1851" s="287"/>
    </row>
    <row r="1852" spans="3:5" s="264" customFormat="1">
      <c r="C1852" s="286"/>
      <c r="D1852" s="286"/>
      <c r="E1852" s="287"/>
    </row>
    <row r="1853" spans="3:5" s="264" customFormat="1">
      <c r="C1853" s="286"/>
      <c r="D1853" s="286"/>
      <c r="E1853" s="287"/>
    </row>
    <row r="1854" spans="3:5" s="264" customFormat="1">
      <c r="C1854" s="286"/>
      <c r="D1854" s="286"/>
      <c r="E1854" s="287"/>
    </row>
    <row r="1855" spans="3:5" s="264" customFormat="1">
      <c r="C1855" s="286"/>
      <c r="D1855" s="286"/>
      <c r="E1855" s="287"/>
    </row>
    <row r="1856" spans="3:5" s="264" customFormat="1">
      <c r="C1856" s="286"/>
      <c r="D1856" s="286"/>
      <c r="E1856" s="287"/>
    </row>
    <row r="1857" spans="3:5" s="264" customFormat="1">
      <c r="C1857" s="286"/>
      <c r="D1857" s="286"/>
      <c r="E1857" s="287"/>
    </row>
    <row r="1858" spans="3:5" s="264" customFormat="1">
      <c r="C1858" s="286"/>
      <c r="D1858" s="286"/>
      <c r="E1858" s="287"/>
    </row>
    <row r="1859" spans="3:5" s="264" customFormat="1">
      <c r="C1859" s="286"/>
      <c r="D1859" s="286"/>
      <c r="E1859" s="287"/>
    </row>
    <row r="1860" spans="3:5" s="264" customFormat="1">
      <c r="C1860" s="286"/>
      <c r="D1860" s="286"/>
      <c r="E1860" s="287"/>
    </row>
    <row r="1861" spans="3:5" s="264" customFormat="1">
      <c r="C1861" s="286"/>
      <c r="D1861" s="286"/>
      <c r="E1861" s="287"/>
    </row>
    <row r="1862" spans="3:5" s="264" customFormat="1">
      <c r="C1862" s="286"/>
      <c r="D1862" s="286"/>
      <c r="E1862" s="287"/>
    </row>
    <row r="1863" spans="3:5" s="264" customFormat="1">
      <c r="C1863" s="286"/>
      <c r="D1863" s="286"/>
      <c r="E1863" s="287"/>
    </row>
    <row r="1864" spans="3:5" s="264" customFormat="1">
      <c r="C1864" s="286"/>
      <c r="D1864" s="286"/>
      <c r="E1864" s="287"/>
    </row>
    <row r="1865" spans="3:5" s="264" customFormat="1">
      <c r="C1865" s="286"/>
      <c r="D1865" s="286"/>
      <c r="E1865" s="287"/>
    </row>
    <row r="1866" spans="3:5" s="264" customFormat="1">
      <c r="C1866" s="286"/>
      <c r="D1866" s="286"/>
      <c r="E1866" s="287"/>
    </row>
    <row r="1867" spans="3:5" s="264" customFormat="1">
      <c r="C1867" s="286"/>
      <c r="D1867" s="286"/>
      <c r="E1867" s="287"/>
    </row>
    <row r="1868" spans="3:5" s="264" customFormat="1">
      <c r="C1868" s="286"/>
      <c r="D1868" s="286"/>
      <c r="E1868" s="287"/>
    </row>
    <row r="1869" spans="3:5" s="264" customFormat="1">
      <c r="C1869" s="286"/>
      <c r="D1869" s="286"/>
      <c r="E1869" s="287"/>
    </row>
    <row r="1870" spans="3:5" s="264" customFormat="1">
      <c r="C1870" s="286"/>
      <c r="D1870" s="286"/>
      <c r="E1870" s="287"/>
    </row>
    <row r="1871" spans="3:5" s="264" customFormat="1">
      <c r="C1871" s="286"/>
      <c r="D1871" s="286"/>
      <c r="E1871" s="287"/>
    </row>
    <row r="1872" spans="3:5" s="264" customFormat="1">
      <c r="C1872" s="286"/>
      <c r="D1872" s="286"/>
      <c r="E1872" s="287"/>
    </row>
    <row r="1873" spans="3:5" s="264" customFormat="1">
      <c r="C1873" s="286"/>
      <c r="D1873" s="286"/>
      <c r="E1873" s="287"/>
    </row>
    <row r="1874" spans="3:5" s="264" customFormat="1">
      <c r="C1874" s="286"/>
      <c r="D1874" s="286"/>
      <c r="E1874" s="287"/>
    </row>
    <row r="1875" spans="3:5" s="264" customFormat="1">
      <c r="C1875" s="286"/>
      <c r="D1875" s="286"/>
      <c r="E1875" s="287"/>
    </row>
    <row r="1876" spans="3:5" s="264" customFormat="1">
      <c r="C1876" s="286"/>
      <c r="D1876" s="286"/>
      <c r="E1876" s="287"/>
    </row>
    <row r="1877" spans="3:5" s="264" customFormat="1">
      <c r="C1877" s="286"/>
      <c r="D1877" s="286"/>
      <c r="E1877" s="287"/>
    </row>
    <row r="1878" spans="3:5" s="264" customFormat="1">
      <c r="C1878" s="286"/>
      <c r="D1878" s="286"/>
      <c r="E1878" s="287"/>
    </row>
    <row r="1879" spans="3:5" s="264" customFormat="1">
      <c r="C1879" s="286"/>
      <c r="D1879" s="286"/>
      <c r="E1879" s="287"/>
    </row>
    <row r="1880" spans="3:5" s="264" customFormat="1">
      <c r="C1880" s="286"/>
      <c r="D1880" s="286"/>
      <c r="E1880" s="287"/>
    </row>
    <row r="1881" spans="3:5" s="264" customFormat="1">
      <c r="C1881" s="286"/>
      <c r="D1881" s="286"/>
      <c r="E1881" s="287"/>
    </row>
    <row r="1882" spans="3:5" s="264" customFormat="1">
      <c r="C1882" s="286"/>
      <c r="D1882" s="286"/>
      <c r="E1882" s="287"/>
    </row>
    <row r="1883" spans="3:5" s="264" customFormat="1">
      <c r="C1883" s="286"/>
      <c r="D1883" s="286"/>
      <c r="E1883" s="287"/>
    </row>
    <row r="1884" spans="3:5" s="264" customFormat="1">
      <c r="C1884" s="286"/>
      <c r="D1884" s="286"/>
      <c r="E1884" s="287"/>
    </row>
    <row r="1885" spans="3:5" s="264" customFormat="1">
      <c r="C1885" s="286"/>
      <c r="D1885" s="286"/>
      <c r="E1885" s="287"/>
    </row>
    <row r="1886" spans="3:5" s="264" customFormat="1">
      <c r="C1886" s="286"/>
      <c r="D1886" s="286"/>
      <c r="E1886" s="287"/>
    </row>
    <row r="1887" spans="3:5" s="264" customFormat="1">
      <c r="C1887" s="286"/>
      <c r="D1887" s="286"/>
      <c r="E1887" s="287"/>
    </row>
    <row r="1888" spans="3:5" s="264" customFormat="1">
      <c r="C1888" s="286"/>
      <c r="D1888" s="286"/>
      <c r="E1888" s="287"/>
    </row>
    <row r="1889" spans="3:5" s="264" customFormat="1">
      <c r="C1889" s="286"/>
      <c r="D1889" s="286"/>
      <c r="E1889" s="287"/>
    </row>
    <row r="1890" spans="3:5" s="264" customFormat="1">
      <c r="C1890" s="286"/>
      <c r="D1890" s="286"/>
      <c r="E1890" s="287"/>
    </row>
    <row r="1891" spans="3:5" s="264" customFormat="1">
      <c r="C1891" s="286"/>
      <c r="D1891" s="286"/>
      <c r="E1891" s="287"/>
    </row>
    <row r="1892" spans="3:5" s="264" customFormat="1">
      <c r="C1892" s="286"/>
      <c r="D1892" s="286"/>
      <c r="E1892" s="287"/>
    </row>
    <row r="1893" spans="3:5" s="264" customFormat="1">
      <c r="C1893" s="286"/>
      <c r="D1893" s="286"/>
      <c r="E1893" s="287"/>
    </row>
    <row r="1894" spans="3:5" s="264" customFormat="1">
      <c r="C1894" s="286"/>
      <c r="D1894" s="286"/>
      <c r="E1894" s="287"/>
    </row>
    <row r="1895" spans="3:5" s="264" customFormat="1">
      <c r="C1895" s="286"/>
      <c r="D1895" s="286"/>
      <c r="E1895" s="287"/>
    </row>
    <row r="1896" spans="3:5" s="264" customFormat="1">
      <c r="C1896" s="286"/>
      <c r="D1896" s="286"/>
      <c r="E1896" s="287"/>
    </row>
    <row r="1897" spans="3:5" s="264" customFormat="1">
      <c r="C1897" s="286"/>
      <c r="D1897" s="286"/>
      <c r="E1897" s="287"/>
    </row>
    <row r="1898" spans="3:5" s="264" customFormat="1">
      <c r="C1898" s="286"/>
      <c r="D1898" s="286"/>
      <c r="E1898" s="287"/>
    </row>
    <row r="1899" spans="3:5" s="264" customFormat="1">
      <c r="C1899" s="286"/>
      <c r="D1899" s="286"/>
      <c r="E1899" s="287"/>
    </row>
    <row r="1900" spans="3:5" s="264" customFormat="1">
      <c r="C1900" s="286"/>
      <c r="D1900" s="286"/>
      <c r="E1900" s="287"/>
    </row>
    <row r="1901" spans="3:5" s="264" customFormat="1">
      <c r="C1901" s="286"/>
      <c r="D1901" s="286"/>
      <c r="E1901" s="287"/>
    </row>
    <row r="1902" spans="3:5" s="264" customFormat="1">
      <c r="C1902" s="286"/>
      <c r="D1902" s="286"/>
      <c r="E1902" s="287"/>
    </row>
    <row r="1903" spans="3:5" s="264" customFormat="1">
      <c r="C1903" s="286"/>
      <c r="D1903" s="286"/>
      <c r="E1903" s="287"/>
    </row>
    <row r="1904" spans="3:5" s="264" customFormat="1">
      <c r="C1904" s="286"/>
      <c r="D1904" s="286"/>
      <c r="E1904" s="287"/>
    </row>
    <row r="1905" spans="3:5" s="264" customFormat="1">
      <c r="C1905" s="286"/>
      <c r="D1905" s="286"/>
      <c r="E1905" s="287"/>
    </row>
    <row r="1906" spans="3:5" s="264" customFormat="1">
      <c r="C1906" s="286"/>
      <c r="D1906" s="286"/>
      <c r="E1906" s="287"/>
    </row>
    <row r="1907" spans="3:5" s="264" customFormat="1">
      <c r="C1907" s="286"/>
      <c r="D1907" s="286"/>
      <c r="E1907" s="287"/>
    </row>
    <row r="1908" spans="3:5" s="264" customFormat="1">
      <c r="C1908" s="286"/>
      <c r="D1908" s="286"/>
      <c r="E1908" s="287"/>
    </row>
    <row r="1909" spans="3:5" s="264" customFormat="1">
      <c r="C1909" s="286"/>
      <c r="D1909" s="286"/>
      <c r="E1909" s="287"/>
    </row>
    <row r="1910" spans="3:5" s="264" customFormat="1">
      <c r="C1910" s="286"/>
      <c r="D1910" s="286"/>
      <c r="E1910" s="287"/>
    </row>
    <row r="1911" spans="3:5" s="264" customFormat="1">
      <c r="C1911" s="286"/>
      <c r="D1911" s="286"/>
      <c r="E1911" s="287"/>
    </row>
    <row r="1912" spans="3:5" s="264" customFormat="1">
      <c r="C1912" s="286"/>
      <c r="D1912" s="286"/>
      <c r="E1912" s="287"/>
    </row>
    <row r="1913" spans="3:5" s="264" customFormat="1">
      <c r="C1913" s="286"/>
      <c r="D1913" s="286"/>
      <c r="E1913" s="287"/>
    </row>
    <row r="1914" spans="3:5" s="264" customFormat="1">
      <c r="C1914" s="286"/>
      <c r="D1914" s="286"/>
      <c r="E1914" s="287"/>
    </row>
    <row r="1915" spans="3:5" s="264" customFormat="1">
      <c r="C1915" s="286"/>
      <c r="D1915" s="286"/>
      <c r="E1915" s="287"/>
    </row>
    <row r="1916" spans="3:5" s="264" customFormat="1">
      <c r="C1916" s="286"/>
      <c r="D1916" s="286"/>
      <c r="E1916" s="287"/>
    </row>
    <row r="1917" spans="3:5" s="264" customFormat="1">
      <c r="C1917" s="286"/>
      <c r="D1917" s="286"/>
      <c r="E1917" s="287"/>
    </row>
    <row r="1918" spans="3:5" s="264" customFormat="1">
      <c r="C1918" s="286"/>
      <c r="D1918" s="286"/>
      <c r="E1918" s="287"/>
    </row>
    <row r="1919" spans="3:5" s="264" customFormat="1">
      <c r="C1919" s="286"/>
      <c r="D1919" s="286"/>
      <c r="E1919" s="287"/>
    </row>
    <row r="1920" spans="3:5" s="264" customFormat="1">
      <c r="C1920" s="286"/>
      <c r="D1920" s="286"/>
      <c r="E1920" s="287"/>
    </row>
    <row r="1921" spans="3:5" s="264" customFormat="1">
      <c r="C1921" s="286"/>
      <c r="D1921" s="286"/>
      <c r="E1921" s="287"/>
    </row>
    <row r="1922" spans="3:5" s="264" customFormat="1">
      <c r="C1922" s="286"/>
      <c r="D1922" s="286"/>
      <c r="E1922" s="287"/>
    </row>
    <row r="1923" spans="3:5" s="264" customFormat="1">
      <c r="C1923" s="286"/>
      <c r="D1923" s="286"/>
      <c r="E1923" s="287"/>
    </row>
    <row r="1924" spans="3:5" s="264" customFormat="1">
      <c r="C1924" s="286"/>
      <c r="D1924" s="286"/>
      <c r="E1924" s="287"/>
    </row>
    <row r="1925" spans="3:5" s="264" customFormat="1">
      <c r="C1925" s="286"/>
      <c r="D1925" s="286"/>
      <c r="E1925" s="287"/>
    </row>
    <row r="1926" spans="3:5" s="264" customFormat="1">
      <c r="C1926" s="286"/>
      <c r="D1926" s="286"/>
      <c r="E1926" s="287"/>
    </row>
    <row r="1927" spans="3:5" s="264" customFormat="1">
      <c r="C1927" s="286"/>
      <c r="D1927" s="286"/>
      <c r="E1927" s="287"/>
    </row>
    <row r="1928" spans="3:5" s="264" customFormat="1">
      <c r="C1928" s="286"/>
      <c r="D1928" s="286"/>
      <c r="E1928" s="287"/>
    </row>
    <row r="1929" spans="3:5" s="264" customFormat="1">
      <c r="C1929" s="286"/>
      <c r="D1929" s="286"/>
      <c r="E1929" s="287"/>
    </row>
    <row r="1930" spans="3:5" s="264" customFormat="1">
      <c r="C1930" s="286"/>
      <c r="D1930" s="286"/>
      <c r="E1930" s="287"/>
    </row>
    <row r="1931" spans="3:5" s="264" customFormat="1">
      <c r="C1931" s="286"/>
      <c r="D1931" s="286"/>
      <c r="E1931" s="287"/>
    </row>
    <row r="1932" spans="3:5" s="264" customFormat="1">
      <c r="C1932" s="286"/>
      <c r="D1932" s="286"/>
      <c r="E1932" s="287"/>
    </row>
    <row r="1933" spans="3:5" s="264" customFormat="1">
      <c r="C1933" s="286"/>
      <c r="D1933" s="286"/>
      <c r="E1933" s="287"/>
    </row>
    <row r="1934" spans="3:5" s="264" customFormat="1">
      <c r="C1934" s="286"/>
      <c r="D1934" s="286"/>
      <c r="E1934" s="287"/>
    </row>
    <row r="1935" spans="3:5" s="264" customFormat="1">
      <c r="C1935" s="286"/>
      <c r="D1935" s="286"/>
      <c r="E1935" s="287"/>
    </row>
    <row r="1936" spans="3:5" s="264" customFormat="1">
      <c r="C1936" s="286"/>
      <c r="D1936" s="286"/>
      <c r="E1936" s="287"/>
    </row>
    <row r="1937" spans="3:5" s="264" customFormat="1">
      <c r="C1937" s="286"/>
      <c r="D1937" s="286"/>
      <c r="E1937" s="287"/>
    </row>
    <row r="1938" spans="3:5" s="264" customFormat="1">
      <c r="C1938" s="286"/>
      <c r="D1938" s="286"/>
      <c r="E1938" s="287"/>
    </row>
    <row r="1939" spans="3:5" s="264" customFormat="1">
      <c r="C1939" s="286"/>
      <c r="D1939" s="286"/>
      <c r="E1939" s="287"/>
    </row>
    <row r="1940" spans="3:5" s="264" customFormat="1">
      <c r="C1940" s="286"/>
      <c r="D1940" s="286"/>
      <c r="E1940" s="287"/>
    </row>
    <row r="1941" spans="3:5" s="264" customFormat="1">
      <c r="C1941" s="286"/>
      <c r="D1941" s="286"/>
      <c r="E1941" s="287"/>
    </row>
    <row r="1942" spans="3:5" s="264" customFormat="1">
      <c r="C1942" s="286"/>
      <c r="D1942" s="286"/>
      <c r="E1942" s="287"/>
    </row>
    <row r="1943" spans="3:5" s="264" customFormat="1">
      <c r="C1943" s="286"/>
      <c r="D1943" s="286"/>
      <c r="E1943" s="287"/>
    </row>
    <row r="1944" spans="3:5" s="264" customFormat="1">
      <c r="C1944" s="286"/>
      <c r="D1944" s="286"/>
      <c r="E1944" s="287"/>
    </row>
    <row r="1945" spans="3:5" s="264" customFormat="1">
      <c r="C1945" s="286"/>
      <c r="D1945" s="286"/>
      <c r="E1945" s="287"/>
    </row>
    <row r="1946" spans="3:5" s="264" customFormat="1">
      <c r="C1946" s="286"/>
      <c r="D1946" s="286"/>
      <c r="E1946" s="287"/>
    </row>
    <row r="1947" spans="3:5" s="264" customFormat="1">
      <c r="C1947" s="286"/>
      <c r="D1947" s="286"/>
      <c r="E1947" s="287"/>
    </row>
    <row r="1948" spans="3:5" s="264" customFormat="1">
      <c r="C1948" s="286"/>
      <c r="D1948" s="286"/>
      <c r="E1948" s="287"/>
    </row>
    <row r="1949" spans="3:5" s="264" customFormat="1">
      <c r="C1949" s="286"/>
      <c r="D1949" s="286"/>
      <c r="E1949" s="287"/>
    </row>
    <row r="1950" spans="3:5" s="264" customFormat="1">
      <c r="C1950" s="286"/>
      <c r="D1950" s="286"/>
      <c r="E1950" s="287"/>
    </row>
    <row r="1951" spans="3:5" s="264" customFormat="1">
      <c r="C1951" s="286"/>
      <c r="D1951" s="286"/>
      <c r="E1951" s="287"/>
    </row>
    <row r="1952" spans="3:5" s="264" customFormat="1">
      <c r="C1952" s="286"/>
      <c r="D1952" s="286"/>
      <c r="E1952" s="287"/>
    </row>
    <row r="1953" spans="3:5" s="264" customFormat="1">
      <c r="C1953" s="286"/>
      <c r="D1953" s="286"/>
      <c r="E1953" s="287"/>
    </row>
    <row r="1954" spans="3:5" s="264" customFormat="1">
      <c r="C1954" s="286"/>
      <c r="D1954" s="286"/>
      <c r="E1954" s="287"/>
    </row>
    <row r="1955" spans="3:5" s="264" customFormat="1">
      <c r="C1955" s="286"/>
      <c r="D1955" s="286"/>
      <c r="E1955" s="287"/>
    </row>
    <row r="1956" spans="3:5" s="264" customFormat="1">
      <c r="C1956" s="286"/>
      <c r="D1956" s="286"/>
      <c r="E1956" s="287"/>
    </row>
    <row r="1957" spans="3:5" s="264" customFormat="1">
      <c r="C1957" s="286"/>
      <c r="D1957" s="286"/>
      <c r="E1957" s="287"/>
    </row>
    <row r="1958" spans="3:5" s="264" customFormat="1">
      <c r="C1958" s="286"/>
      <c r="D1958" s="286"/>
      <c r="E1958" s="287"/>
    </row>
    <row r="1959" spans="3:5" s="264" customFormat="1">
      <c r="C1959" s="286"/>
      <c r="D1959" s="286"/>
      <c r="E1959" s="287"/>
    </row>
    <row r="1960" spans="3:5" s="264" customFormat="1">
      <c r="C1960" s="286"/>
      <c r="D1960" s="286"/>
      <c r="E1960" s="287"/>
    </row>
    <row r="1961" spans="3:5" s="264" customFormat="1">
      <c r="C1961" s="286"/>
      <c r="D1961" s="286"/>
      <c r="E1961" s="287"/>
    </row>
    <row r="1962" spans="3:5" s="264" customFormat="1">
      <c r="C1962" s="286"/>
      <c r="D1962" s="286"/>
      <c r="E1962" s="287"/>
    </row>
    <row r="1963" spans="3:5" s="264" customFormat="1">
      <c r="C1963" s="286"/>
      <c r="D1963" s="286"/>
      <c r="E1963" s="287"/>
    </row>
    <row r="1964" spans="3:5" s="264" customFormat="1">
      <c r="C1964" s="286"/>
      <c r="D1964" s="286"/>
      <c r="E1964" s="287"/>
    </row>
    <row r="1965" spans="3:5" s="264" customFormat="1">
      <c r="C1965" s="286"/>
      <c r="D1965" s="286"/>
      <c r="E1965" s="287"/>
    </row>
    <row r="1966" spans="3:5" s="264" customFormat="1">
      <c r="C1966" s="286"/>
      <c r="D1966" s="286"/>
      <c r="E1966" s="287"/>
    </row>
    <row r="1967" spans="3:5" s="264" customFormat="1">
      <c r="C1967" s="286"/>
      <c r="D1967" s="286"/>
      <c r="E1967" s="287"/>
    </row>
    <row r="1968" spans="3:5" s="264" customFormat="1">
      <c r="C1968" s="286"/>
      <c r="D1968" s="286"/>
      <c r="E1968" s="287"/>
    </row>
    <row r="1969" spans="3:5" s="264" customFormat="1">
      <c r="C1969" s="286"/>
      <c r="D1969" s="286"/>
      <c r="E1969" s="287"/>
    </row>
    <row r="1970" spans="3:5" s="264" customFormat="1">
      <c r="C1970" s="286"/>
      <c r="D1970" s="286"/>
      <c r="E1970" s="287"/>
    </row>
    <row r="1971" spans="3:5" s="264" customFormat="1">
      <c r="C1971" s="286"/>
      <c r="D1971" s="286"/>
      <c r="E1971" s="287"/>
    </row>
    <row r="1972" spans="3:5" s="264" customFormat="1">
      <c r="C1972" s="286"/>
      <c r="D1972" s="286"/>
      <c r="E1972" s="287"/>
    </row>
    <row r="1973" spans="3:5" s="264" customFormat="1">
      <c r="C1973" s="286"/>
      <c r="D1973" s="286"/>
      <c r="E1973" s="287"/>
    </row>
    <row r="1974" spans="3:5" s="264" customFormat="1">
      <c r="C1974" s="286"/>
      <c r="D1974" s="286"/>
      <c r="E1974" s="287"/>
    </row>
    <row r="1975" spans="3:5" s="264" customFormat="1">
      <c r="C1975" s="286"/>
      <c r="D1975" s="286"/>
      <c r="E1975" s="287"/>
    </row>
    <row r="1976" spans="3:5" s="264" customFormat="1">
      <c r="C1976" s="286"/>
      <c r="D1976" s="286"/>
      <c r="E1976" s="287"/>
    </row>
    <row r="1977" spans="3:5" s="264" customFormat="1">
      <c r="C1977" s="286"/>
      <c r="D1977" s="286"/>
      <c r="E1977" s="287"/>
    </row>
    <row r="1978" spans="3:5" s="264" customFormat="1">
      <c r="C1978" s="286"/>
      <c r="D1978" s="286"/>
      <c r="E1978" s="287"/>
    </row>
    <row r="1979" spans="3:5" s="264" customFormat="1">
      <c r="C1979" s="286"/>
      <c r="D1979" s="286"/>
      <c r="E1979" s="287"/>
    </row>
    <row r="1980" spans="3:5" s="264" customFormat="1">
      <c r="C1980" s="286"/>
      <c r="D1980" s="286"/>
      <c r="E1980" s="287"/>
    </row>
    <row r="1981" spans="3:5" s="264" customFormat="1">
      <c r="C1981" s="286"/>
      <c r="D1981" s="286"/>
      <c r="E1981" s="287"/>
    </row>
    <row r="1982" spans="3:5" s="264" customFormat="1">
      <c r="C1982" s="286"/>
      <c r="D1982" s="286"/>
      <c r="E1982" s="287"/>
    </row>
    <row r="1983" spans="3:5" s="264" customFormat="1">
      <c r="C1983" s="286"/>
      <c r="D1983" s="286"/>
      <c r="E1983" s="287"/>
    </row>
    <row r="1984" spans="3:5" s="264" customFormat="1">
      <c r="C1984" s="286"/>
      <c r="D1984" s="286"/>
      <c r="E1984" s="287"/>
    </row>
    <row r="1985" spans="3:5" s="264" customFormat="1">
      <c r="C1985" s="286"/>
      <c r="D1985" s="286"/>
      <c r="E1985" s="287"/>
    </row>
    <row r="1986" spans="3:5" s="264" customFormat="1">
      <c r="C1986" s="286"/>
      <c r="D1986" s="286"/>
      <c r="E1986" s="287"/>
    </row>
    <row r="1987" spans="3:5" s="264" customFormat="1">
      <c r="C1987" s="286"/>
      <c r="D1987" s="286"/>
      <c r="E1987" s="287"/>
    </row>
    <row r="1988" spans="3:5" s="264" customFormat="1">
      <c r="C1988" s="286"/>
      <c r="D1988" s="286"/>
      <c r="E1988" s="287"/>
    </row>
    <row r="1989" spans="3:5" s="264" customFormat="1">
      <c r="C1989" s="286"/>
      <c r="D1989" s="286"/>
      <c r="E1989" s="287"/>
    </row>
    <row r="1990" spans="3:5" s="264" customFormat="1">
      <c r="C1990" s="286"/>
      <c r="D1990" s="286"/>
      <c r="E1990" s="287"/>
    </row>
    <row r="1991" spans="3:5" s="264" customFormat="1">
      <c r="C1991" s="286"/>
      <c r="D1991" s="286"/>
      <c r="E1991" s="287"/>
    </row>
    <row r="1992" spans="3:5" s="264" customFormat="1">
      <c r="C1992" s="286"/>
      <c r="D1992" s="286"/>
      <c r="E1992" s="287"/>
    </row>
    <row r="1993" spans="3:5" s="264" customFormat="1">
      <c r="C1993" s="286"/>
      <c r="D1993" s="286"/>
      <c r="E1993" s="287"/>
    </row>
    <row r="1994" spans="3:5" s="264" customFormat="1">
      <c r="C1994" s="286"/>
      <c r="D1994" s="286"/>
      <c r="E1994" s="287"/>
    </row>
    <row r="1995" spans="3:5" s="264" customFormat="1">
      <c r="C1995" s="286"/>
      <c r="D1995" s="286"/>
      <c r="E1995" s="287"/>
    </row>
    <row r="1996" spans="3:5" s="264" customFormat="1">
      <c r="C1996" s="286"/>
      <c r="D1996" s="286"/>
      <c r="E1996" s="287"/>
    </row>
    <row r="1997" spans="3:5" s="264" customFormat="1">
      <c r="C1997" s="286"/>
      <c r="D1997" s="286"/>
      <c r="E1997" s="287"/>
    </row>
    <row r="1998" spans="3:5" s="264" customFormat="1">
      <c r="C1998" s="286"/>
      <c r="D1998" s="286"/>
      <c r="E1998" s="287"/>
    </row>
    <row r="1999" spans="3:5" s="264" customFormat="1">
      <c r="C1999" s="286"/>
      <c r="D1999" s="286"/>
      <c r="E1999" s="287"/>
    </row>
    <row r="2000" spans="3:5" s="264" customFormat="1">
      <c r="C2000" s="286"/>
      <c r="D2000" s="286"/>
      <c r="E2000" s="287"/>
    </row>
    <row r="2001" spans="3:5" s="264" customFormat="1">
      <c r="C2001" s="286"/>
      <c r="D2001" s="286"/>
      <c r="E2001" s="287"/>
    </row>
    <row r="2002" spans="3:5" s="264" customFormat="1">
      <c r="C2002" s="286"/>
      <c r="D2002" s="286"/>
      <c r="E2002" s="287"/>
    </row>
    <row r="2003" spans="3:5" s="264" customFormat="1">
      <c r="C2003" s="286"/>
      <c r="D2003" s="286"/>
      <c r="E2003" s="287"/>
    </row>
    <row r="2004" spans="3:5" s="264" customFormat="1">
      <c r="C2004" s="286"/>
      <c r="D2004" s="286"/>
      <c r="E2004" s="287"/>
    </row>
    <row r="2005" spans="3:5" s="264" customFormat="1">
      <c r="C2005" s="286"/>
      <c r="D2005" s="286"/>
      <c r="E2005" s="287"/>
    </row>
    <row r="2006" spans="3:5" s="264" customFormat="1">
      <c r="C2006" s="286"/>
      <c r="D2006" s="286"/>
      <c r="E2006" s="287"/>
    </row>
    <row r="2007" spans="3:5" s="264" customFormat="1">
      <c r="C2007" s="286"/>
      <c r="D2007" s="286"/>
      <c r="E2007" s="287"/>
    </row>
    <row r="2008" spans="3:5" s="264" customFormat="1">
      <c r="C2008" s="286"/>
      <c r="D2008" s="286"/>
      <c r="E2008" s="287"/>
    </row>
    <row r="2009" spans="3:5" s="264" customFormat="1">
      <c r="C2009" s="286"/>
      <c r="D2009" s="286"/>
      <c r="E2009" s="287"/>
    </row>
    <row r="2010" spans="3:5" s="264" customFormat="1">
      <c r="C2010" s="286"/>
      <c r="D2010" s="286"/>
      <c r="E2010" s="287"/>
    </row>
    <row r="2011" spans="3:5" s="264" customFormat="1">
      <c r="C2011" s="286"/>
      <c r="D2011" s="286"/>
      <c r="E2011" s="287"/>
    </row>
    <row r="2012" spans="3:5" s="264" customFormat="1">
      <c r="C2012" s="286"/>
      <c r="D2012" s="286"/>
      <c r="E2012" s="287"/>
    </row>
    <row r="2013" spans="3:5" s="264" customFormat="1">
      <c r="C2013" s="286"/>
      <c r="D2013" s="286"/>
      <c r="E2013" s="287"/>
    </row>
    <row r="2014" spans="3:5" s="264" customFormat="1">
      <c r="C2014" s="286"/>
      <c r="D2014" s="286"/>
      <c r="E2014" s="287"/>
    </row>
    <row r="2015" spans="3:5" s="264" customFormat="1">
      <c r="C2015" s="286"/>
      <c r="D2015" s="286"/>
      <c r="E2015" s="287"/>
    </row>
    <row r="2016" spans="3:5" s="264" customFormat="1">
      <c r="C2016" s="286"/>
      <c r="D2016" s="286"/>
      <c r="E2016" s="287"/>
    </row>
    <row r="2017" spans="3:5" s="264" customFormat="1">
      <c r="C2017" s="286"/>
      <c r="D2017" s="286"/>
      <c r="E2017" s="287"/>
    </row>
    <row r="2018" spans="3:5" s="264" customFormat="1">
      <c r="C2018" s="286"/>
      <c r="D2018" s="286"/>
      <c r="E2018" s="287"/>
    </row>
    <row r="2019" spans="3:5" s="264" customFormat="1">
      <c r="C2019" s="286"/>
      <c r="D2019" s="286"/>
      <c r="E2019" s="287"/>
    </row>
    <row r="2020" spans="3:5" s="264" customFormat="1">
      <c r="C2020" s="286"/>
      <c r="D2020" s="286"/>
      <c r="E2020" s="287"/>
    </row>
    <row r="2021" spans="3:5" s="264" customFormat="1">
      <c r="C2021" s="286"/>
      <c r="D2021" s="286"/>
      <c r="E2021" s="287"/>
    </row>
    <row r="2022" spans="3:5" s="264" customFormat="1">
      <c r="C2022" s="286"/>
      <c r="D2022" s="286"/>
      <c r="E2022" s="287"/>
    </row>
    <row r="2023" spans="3:5" s="264" customFormat="1">
      <c r="C2023" s="286"/>
      <c r="D2023" s="286"/>
      <c r="E2023" s="287"/>
    </row>
    <row r="2024" spans="3:5" s="264" customFormat="1">
      <c r="C2024" s="286"/>
      <c r="D2024" s="286"/>
      <c r="E2024" s="287"/>
    </row>
    <row r="2025" spans="3:5" s="264" customFormat="1">
      <c r="C2025" s="286"/>
      <c r="D2025" s="286"/>
      <c r="E2025" s="287"/>
    </row>
    <row r="2026" spans="3:5" s="264" customFormat="1">
      <c r="C2026" s="286"/>
      <c r="D2026" s="286"/>
      <c r="E2026" s="287"/>
    </row>
    <row r="2027" spans="3:5" s="264" customFormat="1">
      <c r="C2027" s="286"/>
      <c r="D2027" s="286"/>
      <c r="E2027" s="287"/>
    </row>
    <row r="2028" spans="3:5" s="264" customFormat="1">
      <c r="C2028" s="286"/>
      <c r="D2028" s="286"/>
      <c r="E2028" s="287"/>
    </row>
    <row r="2029" spans="3:5" s="264" customFormat="1">
      <c r="C2029" s="286"/>
      <c r="D2029" s="286"/>
      <c r="E2029" s="287"/>
    </row>
    <row r="2030" spans="3:5" s="264" customFormat="1">
      <c r="C2030" s="286"/>
      <c r="D2030" s="286"/>
      <c r="E2030" s="287"/>
    </row>
    <row r="2031" spans="3:5" s="264" customFormat="1">
      <c r="C2031" s="286"/>
      <c r="D2031" s="286"/>
      <c r="E2031" s="287"/>
    </row>
    <row r="2032" spans="3:5" s="264" customFormat="1">
      <c r="C2032" s="286"/>
      <c r="D2032" s="286"/>
      <c r="E2032" s="287"/>
    </row>
    <row r="2033" spans="3:5" s="264" customFormat="1">
      <c r="C2033" s="286"/>
      <c r="D2033" s="286"/>
      <c r="E2033" s="287"/>
    </row>
    <row r="2034" spans="3:5" s="264" customFormat="1">
      <c r="C2034" s="286"/>
      <c r="D2034" s="286"/>
      <c r="E2034" s="287"/>
    </row>
    <row r="2035" spans="3:5" s="264" customFormat="1">
      <c r="C2035" s="286"/>
      <c r="D2035" s="286"/>
      <c r="E2035" s="287"/>
    </row>
    <row r="2036" spans="3:5" s="264" customFormat="1">
      <c r="C2036" s="286"/>
      <c r="D2036" s="286"/>
      <c r="E2036" s="287"/>
    </row>
    <row r="2037" spans="3:5" s="264" customFormat="1">
      <c r="C2037" s="286"/>
      <c r="D2037" s="286"/>
      <c r="E2037" s="287"/>
    </row>
    <row r="2038" spans="3:5" s="264" customFormat="1">
      <c r="C2038" s="286"/>
      <c r="D2038" s="286"/>
      <c r="E2038" s="287"/>
    </row>
    <row r="2039" spans="3:5" s="264" customFormat="1">
      <c r="C2039" s="286"/>
      <c r="D2039" s="286"/>
      <c r="E2039" s="287"/>
    </row>
    <row r="2040" spans="3:5" s="264" customFormat="1">
      <c r="C2040" s="286"/>
      <c r="D2040" s="286"/>
      <c r="E2040" s="287"/>
    </row>
    <row r="2041" spans="3:5" s="264" customFormat="1">
      <c r="C2041" s="286"/>
      <c r="D2041" s="286"/>
      <c r="E2041" s="287"/>
    </row>
    <row r="2042" spans="3:5" s="264" customFormat="1">
      <c r="C2042" s="286"/>
      <c r="D2042" s="286"/>
      <c r="E2042" s="287"/>
    </row>
    <row r="2043" spans="3:5" s="264" customFormat="1">
      <c r="C2043" s="286"/>
      <c r="D2043" s="286"/>
      <c r="E2043" s="287"/>
    </row>
    <row r="2044" spans="3:5" s="264" customFormat="1">
      <c r="C2044" s="286"/>
      <c r="D2044" s="286"/>
      <c r="E2044" s="287"/>
    </row>
    <row r="2045" spans="3:5" s="264" customFormat="1">
      <c r="C2045" s="286"/>
      <c r="D2045" s="286"/>
      <c r="E2045" s="287"/>
    </row>
    <row r="2046" spans="3:5" s="264" customFormat="1">
      <c r="C2046" s="286"/>
      <c r="D2046" s="286"/>
      <c r="E2046" s="287"/>
    </row>
    <row r="2047" spans="3:5" s="264" customFormat="1">
      <c r="C2047" s="286"/>
      <c r="D2047" s="286"/>
      <c r="E2047" s="287"/>
    </row>
    <row r="2048" spans="3:5" s="264" customFormat="1">
      <c r="C2048" s="286"/>
      <c r="D2048" s="286"/>
      <c r="E2048" s="287"/>
    </row>
    <row r="2049" spans="3:5" s="264" customFormat="1">
      <c r="C2049" s="286"/>
      <c r="D2049" s="286"/>
      <c r="E2049" s="287"/>
    </row>
    <row r="2050" spans="3:5" s="264" customFormat="1">
      <c r="C2050" s="286"/>
      <c r="D2050" s="286"/>
      <c r="E2050" s="287"/>
    </row>
    <row r="2051" spans="3:5" s="264" customFormat="1">
      <c r="C2051" s="286"/>
      <c r="D2051" s="286"/>
      <c r="E2051" s="287"/>
    </row>
    <row r="2052" spans="3:5" s="264" customFormat="1">
      <c r="C2052" s="286"/>
      <c r="D2052" s="286"/>
      <c r="E2052" s="287"/>
    </row>
    <row r="2053" spans="3:5" s="264" customFormat="1">
      <c r="C2053" s="286"/>
      <c r="D2053" s="286"/>
      <c r="E2053" s="287"/>
    </row>
    <row r="2054" spans="3:5" s="264" customFormat="1">
      <c r="C2054" s="286"/>
      <c r="D2054" s="286"/>
      <c r="E2054" s="287"/>
    </row>
    <row r="2055" spans="3:5" s="264" customFormat="1">
      <c r="C2055" s="286"/>
      <c r="D2055" s="286"/>
      <c r="E2055" s="287"/>
    </row>
    <row r="2056" spans="3:5" s="264" customFormat="1">
      <c r="C2056" s="286"/>
      <c r="D2056" s="286"/>
      <c r="E2056" s="287"/>
    </row>
    <row r="2057" spans="3:5" s="264" customFormat="1">
      <c r="C2057" s="286"/>
      <c r="D2057" s="286"/>
      <c r="E2057" s="287"/>
    </row>
    <row r="2058" spans="3:5" s="264" customFormat="1">
      <c r="C2058" s="286"/>
      <c r="D2058" s="286"/>
      <c r="E2058" s="287"/>
    </row>
    <row r="2059" spans="3:5" s="264" customFormat="1">
      <c r="C2059" s="286"/>
      <c r="D2059" s="286"/>
      <c r="E2059" s="287"/>
    </row>
    <row r="2060" spans="3:5" s="264" customFormat="1">
      <c r="C2060" s="286"/>
      <c r="D2060" s="286"/>
      <c r="E2060" s="287"/>
    </row>
    <row r="2061" spans="3:5" s="264" customFormat="1">
      <c r="C2061" s="286"/>
      <c r="D2061" s="286"/>
      <c r="E2061" s="287"/>
    </row>
    <row r="2062" spans="3:5" s="264" customFormat="1">
      <c r="C2062" s="286"/>
      <c r="D2062" s="286"/>
      <c r="E2062" s="287"/>
    </row>
    <row r="2063" spans="3:5" s="264" customFormat="1">
      <c r="C2063" s="286"/>
      <c r="D2063" s="286"/>
      <c r="E2063" s="287"/>
    </row>
    <row r="2064" spans="3:5" s="264" customFormat="1">
      <c r="C2064" s="286"/>
      <c r="D2064" s="286"/>
      <c r="E2064" s="287"/>
    </row>
    <row r="2065" spans="3:5" s="264" customFormat="1">
      <c r="C2065" s="286"/>
      <c r="D2065" s="286"/>
      <c r="E2065" s="287"/>
    </row>
    <row r="2066" spans="3:5" s="264" customFormat="1">
      <c r="C2066" s="286"/>
      <c r="D2066" s="286"/>
      <c r="E2066" s="287"/>
    </row>
    <row r="2067" spans="3:5" s="264" customFormat="1">
      <c r="C2067" s="286"/>
      <c r="D2067" s="286"/>
      <c r="E2067" s="287"/>
    </row>
    <row r="2068" spans="3:5" s="264" customFormat="1">
      <c r="C2068" s="286"/>
      <c r="D2068" s="286"/>
      <c r="E2068" s="287"/>
    </row>
    <row r="2069" spans="3:5" s="264" customFormat="1">
      <c r="C2069" s="286"/>
      <c r="D2069" s="286"/>
      <c r="E2069" s="287"/>
    </row>
    <row r="2070" spans="3:5" s="264" customFormat="1">
      <c r="C2070" s="286"/>
      <c r="D2070" s="286"/>
      <c r="E2070" s="287"/>
    </row>
    <row r="2071" spans="3:5" s="264" customFormat="1">
      <c r="C2071" s="286"/>
      <c r="D2071" s="286"/>
      <c r="E2071" s="287"/>
    </row>
    <row r="2072" spans="3:5" s="264" customFormat="1">
      <c r="C2072" s="286"/>
      <c r="D2072" s="286"/>
      <c r="E2072" s="287"/>
    </row>
    <row r="2073" spans="3:5" s="264" customFormat="1">
      <c r="C2073" s="286"/>
      <c r="D2073" s="286"/>
      <c r="E2073" s="287"/>
    </row>
    <row r="2074" spans="3:5" s="264" customFormat="1">
      <c r="C2074" s="286"/>
      <c r="D2074" s="286"/>
      <c r="E2074" s="287"/>
    </row>
    <row r="2075" spans="3:5" s="264" customFormat="1">
      <c r="C2075" s="286"/>
      <c r="D2075" s="286"/>
      <c r="E2075" s="287"/>
    </row>
    <row r="2076" spans="3:5" s="264" customFormat="1">
      <c r="C2076" s="286"/>
      <c r="D2076" s="286"/>
      <c r="E2076" s="287"/>
    </row>
    <row r="2077" spans="3:5" s="264" customFormat="1">
      <c r="C2077" s="286"/>
      <c r="D2077" s="286"/>
      <c r="E2077" s="287"/>
    </row>
    <row r="2078" spans="3:5" s="264" customFormat="1">
      <c r="C2078" s="286"/>
      <c r="D2078" s="286"/>
      <c r="E2078" s="287"/>
    </row>
    <row r="2079" spans="3:5" s="264" customFormat="1">
      <c r="C2079" s="286"/>
      <c r="D2079" s="286"/>
      <c r="E2079" s="287"/>
    </row>
    <row r="2080" spans="3:5" s="264" customFormat="1">
      <c r="C2080" s="286"/>
      <c r="D2080" s="286"/>
      <c r="E2080" s="287"/>
    </row>
    <row r="2081" spans="3:5" s="264" customFormat="1">
      <c r="C2081" s="286"/>
      <c r="D2081" s="286"/>
      <c r="E2081" s="287"/>
    </row>
    <row r="2082" spans="3:5" s="264" customFormat="1">
      <c r="C2082" s="286"/>
      <c r="D2082" s="286"/>
      <c r="E2082" s="287"/>
    </row>
    <row r="2083" spans="3:5" s="264" customFormat="1">
      <c r="C2083" s="286"/>
      <c r="D2083" s="286"/>
      <c r="E2083" s="287"/>
    </row>
    <row r="2084" spans="3:5" s="264" customFormat="1">
      <c r="C2084" s="286"/>
      <c r="D2084" s="286"/>
      <c r="E2084" s="287"/>
    </row>
    <row r="2085" spans="3:5" s="264" customFormat="1">
      <c r="C2085" s="286"/>
      <c r="D2085" s="286"/>
      <c r="E2085" s="287"/>
    </row>
    <row r="2086" spans="3:5" s="264" customFormat="1">
      <c r="C2086" s="286"/>
      <c r="D2086" s="286"/>
      <c r="E2086" s="287"/>
    </row>
    <row r="2087" spans="3:5" s="264" customFormat="1">
      <c r="C2087" s="286"/>
      <c r="D2087" s="286"/>
      <c r="E2087" s="287"/>
    </row>
    <row r="2088" spans="3:5" s="264" customFormat="1">
      <c r="C2088" s="286"/>
      <c r="D2088" s="286"/>
      <c r="E2088" s="287"/>
    </row>
    <row r="2089" spans="3:5" s="264" customFormat="1">
      <c r="C2089" s="286"/>
      <c r="D2089" s="286"/>
      <c r="E2089" s="287"/>
    </row>
    <row r="2090" spans="3:5" s="264" customFormat="1">
      <c r="C2090" s="286"/>
      <c r="D2090" s="286"/>
      <c r="E2090" s="287"/>
    </row>
    <row r="2091" spans="3:5" s="264" customFormat="1">
      <c r="C2091" s="286"/>
      <c r="D2091" s="286"/>
      <c r="E2091" s="287"/>
    </row>
    <row r="2092" spans="3:5" s="264" customFormat="1">
      <c r="C2092" s="286"/>
      <c r="D2092" s="286"/>
      <c r="E2092" s="287"/>
    </row>
    <row r="2093" spans="3:5" s="264" customFormat="1">
      <c r="C2093" s="286"/>
      <c r="D2093" s="286"/>
      <c r="E2093" s="287"/>
    </row>
    <row r="2094" spans="3:5" s="264" customFormat="1">
      <c r="C2094" s="286"/>
      <c r="D2094" s="286"/>
      <c r="E2094" s="287"/>
    </row>
    <row r="2095" spans="3:5" s="264" customFormat="1">
      <c r="C2095" s="286"/>
      <c r="D2095" s="286"/>
      <c r="E2095" s="287"/>
    </row>
    <row r="2096" spans="3:5" s="264" customFormat="1">
      <c r="C2096" s="286"/>
      <c r="D2096" s="286"/>
      <c r="E2096" s="287"/>
    </row>
    <row r="2097" spans="3:5" s="264" customFormat="1">
      <c r="C2097" s="286"/>
      <c r="D2097" s="286"/>
      <c r="E2097" s="287"/>
    </row>
    <row r="2098" spans="3:5" s="264" customFormat="1">
      <c r="C2098" s="286"/>
      <c r="D2098" s="286"/>
      <c r="E2098" s="287"/>
    </row>
    <row r="2099" spans="3:5" s="264" customFormat="1">
      <c r="C2099" s="286"/>
      <c r="D2099" s="286"/>
      <c r="E2099" s="287"/>
    </row>
    <row r="2100" spans="3:5" s="264" customFormat="1">
      <c r="C2100" s="286"/>
      <c r="D2100" s="286"/>
      <c r="E2100" s="287"/>
    </row>
    <row r="2101" spans="3:5" s="264" customFormat="1">
      <c r="C2101" s="286"/>
      <c r="D2101" s="286"/>
      <c r="E2101" s="287"/>
    </row>
    <row r="2102" spans="3:5" s="264" customFormat="1">
      <c r="C2102" s="286"/>
      <c r="D2102" s="286"/>
      <c r="E2102" s="287"/>
    </row>
    <row r="2103" spans="3:5" s="264" customFormat="1">
      <c r="C2103" s="286"/>
      <c r="D2103" s="286"/>
      <c r="E2103" s="287"/>
    </row>
    <row r="2104" spans="3:5" s="264" customFormat="1">
      <c r="C2104" s="286"/>
      <c r="D2104" s="286"/>
      <c r="E2104" s="287"/>
    </row>
    <row r="2105" spans="3:5" s="264" customFormat="1">
      <c r="C2105" s="286"/>
      <c r="D2105" s="286"/>
      <c r="E2105" s="287"/>
    </row>
    <row r="2106" spans="3:5" s="264" customFormat="1">
      <c r="C2106" s="286"/>
      <c r="D2106" s="286"/>
      <c r="E2106" s="287"/>
    </row>
    <row r="2107" spans="3:5" s="264" customFormat="1">
      <c r="C2107" s="286"/>
      <c r="D2107" s="286"/>
      <c r="E2107" s="287"/>
    </row>
    <row r="2108" spans="3:5" s="264" customFormat="1">
      <c r="C2108" s="286"/>
      <c r="D2108" s="286"/>
      <c r="E2108" s="287"/>
    </row>
    <row r="2109" spans="3:5" s="264" customFormat="1">
      <c r="C2109" s="286"/>
      <c r="D2109" s="286"/>
      <c r="E2109" s="287"/>
    </row>
    <row r="2110" spans="3:5" s="264" customFormat="1">
      <c r="C2110" s="286"/>
      <c r="D2110" s="286"/>
      <c r="E2110" s="287"/>
    </row>
    <row r="2111" spans="3:5" s="264" customFormat="1">
      <c r="C2111" s="286"/>
      <c r="D2111" s="286"/>
      <c r="E2111" s="287"/>
    </row>
    <row r="2112" spans="3:5" s="264" customFormat="1">
      <c r="C2112" s="286"/>
      <c r="D2112" s="286"/>
      <c r="E2112" s="287"/>
    </row>
    <row r="2113" spans="3:5" s="264" customFormat="1">
      <c r="C2113" s="286"/>
      <c r="D2113" s="286"/>
      <c r="E2113" s="287"/>
    </row>
    <row r="2114" spans="3:5" s="264" customFormat="1">
      <c r="C2114" s="286"/>
      <c r="D2114" s="286"/>
      <c r="E2114" s="287"/>
    </row>
    <row r="2115" spans="3:5" s="264" customFormat="1">
      <c r="C2115" s="286"/>
      <c r="D2115" s="286"/>
      <c r="E2115" s="287"/>
    </row>
    <row r="2116" spans="3:5" s="264" customFormat="1">
      <c r="C2116" s="286"/>
      <c r="D2116" s="286"/>
      <c r="E2116" s="287"/>
    </row>
    <row r="2117" spans="3:5" s="264" customFormat="1">
      <c r="C2117" s="286"/>
      <c r="D2117" s="286"/>
      <c r="E2117" s="287"/>
    </row>
    <row r="2118" spans="3:5" s="264" customFormat="1">
      <c r="C2118" s="286"/>
      <c r="D2118" s="286"/>
      <c r="E2118" s="287"/>
    </row>
    <row r="2119" spans="3:5" s="264" customFormat="1">
      <c r="C2119" s="286"/>
      <c r="D2119" s="286"/>
      <c r="E2119" s="287"/>
    </row>
    <row r="2120" spans="3:5" s="264" customFormat="1">
      <c r="C2120" s="286"/>
      <c r="D2120" s="286"/>
      <c r="E2120" s="287"/>
    </row>
    <row r="2121" spans="3:5" s="264" customFormat="1">
      <c r="C2121" s="286"/>
      <c r="D2121" s="286"/>
      <c r="E2121" s="287"/>
    </row>
    <row r="2122" spans="3:5" s="264" customFormat="1">
      <c r="C2122" s="286"/>
      <c r="D2122" s="286"/>
      <c r="E2122" s="287"/>
    </row>
    <row r="2123" spans="3:5" s="264" customFormat="1">
      <c r="C2123" s="286"/>
      <c r="D2123" s="286"/>
      <c r="E2123" s="287"/>
    </row>
    <row r="2124" spans="3:5" s="264" customFormat="1">
      <c r="C2124" s="286"/>
      <c r="D2124" s="286"/>
      <c r="E2124" s="287"/>
    </row>
    <row r="2125" spans="3:5" s="264" customFormat="1">
      <c r="C2125" s="286"/>
      <c r="D2125" s="286"/>
      <c r="E2125" s="287"/>
    </row>
    <row r="2126" spans="3:5" s="264" customFormat="1">
      <c r="C2126" s="286"/>
      <c r="D2126" s="286"/>
      <c r="E2126" s="287"/>
    </row>
    <row r="2127" spans="3:5" s="264" customFormat="1">
      <c r="C2127" s="286"/>
      <c r="D2127" s="286"/>
      <c r="E2127" s="287"/>
    </row>
    <row r="2128" spans="3:5" s="264" customFormat="1">
      <c r="C2128" s="286"/>
      <c r="D2128" s="286"/>
      <c r="E2128" s="287"/>
    </row>
    <row r="2129" spans="3:5" s="264" customFormat="1">
      <c r="C2129" s="286"/>
      <c r="D2129" s="286"/>
      <c r="E2129" s="287"/>
    </row>
    <row r="2130" spans="3:5" s="264" customFormat="1">
      <c r="C2130" s="286"/>
      <c r="D2130" s="286"/>
      <c r="E2130" s="287"/>
    </row>
    <row r="2131" spans="3:5" s="264" customFormat="1">
      <c r="C2131" s="286"/>
      <c r="D2131" s="286"/>
      <c r="E2131" s="287"/>
    </row>
    <row r="2132" spans="3:5" s="264" customFormat="1">
      <c r="C2132" s="286"/>
      <c r="D2132" s="286"/>
      <c r="E2132" s="287"/>
    </row>
    <row r="2133" spans="3:5" s="264" customFormat="1">
      <c r="C2133" s="286"/>
      <c r="D2133" s="286"/>
      <c r="E2133" s="287"/>
    </row>
    <row r="2134" spans="3:5" s="264" customFormat="1">
      <c r="C2134" s="286"/>
      <c r="D2134" s="286"/>
      <c r="E2134" s="287"/>
    </row>
    <row r="2135" spans="3:5" s="264" customFormat="1">
      <c r="C2135" s="286"/>
      <c r="D2135" s="286"/>
      <c r="E2135" s="287"/>
    </row>
    <row r="2136" spans="3:5" s="264" customFormat="1">
      <c r="C2136" s="286"/>
      <c r="D2136" s="286"/>
      <c r="E2136" s="287"/>
    </row>
    <row r="2137" spans="3:5" s="264" customFormat="1">
      <c r="C2137" s="286"/>
      <c r="D2137" s="286"/>
      <c r="E2137" s="287"/>
    </row>
    <row r="2138" spans="3:5" s="264" customFormat="1">
      <c r="C2138" s="286"/>
      <c r="D2138" s="286"/>
      <c r="E2138" s="287"/>
    </row>
    <row r="2139" spans="3:5" s="264" customFormat="1">
      <c r="C2139" s="286"/>
      <c r="D2139" s="286"/>
      <c r="E2139" s="287"/>
    </row>
    <row r="2140" spans="3:5" s="264" customFormat="1">
      <c r="C2140" s="286"/>
      <c r="D2140" s="286"/>
      <c r="E2140" s="287"/>
    </row>
    <row r="2141" spans="3:5" s="264" customFormat="1">
      <c r="C2141" s="286"/>
      <c r="D2141" s="286"/>
      <c r="E2141" s="287"/>
    </row>
    <row r="2142" spans="3:5" s="264" customFormat="1">
      <c r="C2142" s="286"/>
      <c r="D2142" s="286"/>
      <c r="E2142" s="287"/>
    </row>
    <row r="2143" spans="3:5" s="264" customFormat="1">
      <c r="C2143" s="286"/>
      <c r="D2143" s="286"/>
      <c r="E2143" s="287"/>
    </row>
    <row r="2144" spans="3:5" s="264" customFormat="1">
      <c r="C2144" s="286"/>
      <c r="D2144" s="286"/>
      <c r="E2144" s="287"/>
    </row>
    <row r="2145" spans="3:5" s="264" customFormat="1">
      <c r="C2145" s="286"/>
      <c r="D2145" s="286"/>
      <c r="E2145" s="287"/>
    </row>
    <row r="2146" spans="3:5" s="264" customFormat="1">
      <c r="C2146" s="286"/>
      <c r="D2146" s="286"/>
      <c r="E2146" s="287"/>
    </row>
    <row r="2147" spans="3:5" s="264" customFormat="1">
      <c r="C2147" s="286"/>
      <c r="D2147" s="286"/>
      <c r="E2147" s="287"/>
    </row>
    <row r="2148" spans="3:5" s="264" customFormat="1">
      <c r="C2148" s="286"/>
      <c r="D2148" s="286"/>
      <c r="E2148" s="287"/>
    </row>
    <row r="2149" spans="3:5" s="264" customFormat="1">
      <c r="C2149" s="286"/>
      <c r="D2149" s="286"/>
      <c r="E2149" s="287"/>
    </row>
    <row r="2150" spans="3:5" s="264" customFormat="1">
      <c r="C2150" s="286"/>
      <c r="D2150" s="286"/>
      <c r="E2150" s="287"/>
    </row>
    <row r="2151" spans="3:5" s="264" customFormat="1">
      <c r="C2151" s="286"/>
      <c r="D2151" s="286"/>
      <c r="E2151" s="287"/>
    </row>
    <row r="2152" spans="3:5" s="264" customFormat="1">
      <c r="C2152" s="286"/>
      <c r="D2152" s="286"/>
      <c r="E2152" s="287"/>
    </row>
    <row r="2153" spans="3:5" s="264" customFormat="1">
      <c r="C2153" s="286"/>
      <c r="D2153" s="286"/>
      <c r="E2153" s="287"/>
    </row>
    <row r="2154" spans="3:5" s="264" customFormat="1">
      <c r="C2154" s="286"/>
      <c r="D2154" s="286"/>
      <c r="E2154" s="287"/>
    </row>
    <row r="2155" spans="3:5" s="264" customFormat="1">
      <c r="C2155" s="286"/>
      <c r="D2155" s="286"/>
      <c r="E2155" s="287"/>
    </row>
    <row r="2156" spans="3:5" s="264" customFormat="1">
      <c r="C2156" s="286"/>
      <c r="D2156" s="286"/>
      <c r="E2156" s="287"/>
    </row>
    <row r="2157" spans="3:5" s="264" customFormat="1">
      <c r="C2157" s="286"/>
      <c r="D2157" s="286"/>
      <c r="E2157" s="287"/>
    </row>
    <row r="2158" spans="3:5" s="264" customFormat="1">
      <c r="C2158" s="286"/>
      <c r="D2158" s="286"/>
      <c r="E2158" s="287"/>
    </row>
    <row r="2159" spans="3:5" s="264" customFormat="1">
      <c r="C2159" s="286"/>
      <c r="D2159" s="286"/>
      <c r="E2159" s="287"/>
    </row>
    <row r="2160" spans="3:5" s="264" customFormat="1">
      <c r="C2160" s="286"/>
      <c r="D2160" s="286"/>
      <c r="E2160" s="287"/>
    </row>
    <row r="2161" spans="3:5" s="264" customFormat="1">
      <c r="C2161" s="286"/>
      <c r="D2161" s="286"/>
      <c r="E2161" s="287"/>
    </row>
    <row r="2162" spans="3:5" s="264" customFormat="1">
      <c r="C2162" s="286"/>
      <c r="D2162" s="286"/>
      <c r="E2162" s="287"/>
    </row>
    <row r="2163" spans="3:5" s="264" customFormat="1">
      <c r="C2163" s="286"/>
      <c r="D2163" s="286"/>
      <c r="E2163" s="287"/>
    </row>
    <row r="2164" spans="3:5" s="264" customFormat="1">
      <c r="C2164" s="286"/>
      <c r="D2164" s="286"/>
      <c r="E2164" s="287"/>
    </row>
    <row r="2165" spans="3:5" s="264" customFormat="1">
      <c r="C2165" s="286"/>
      <c r="D2165" s="286"/>
      <c r="E2165" s="287"/>
    </row>
    <row r="2166" spans="3:5" s="264" customFormat="1">
      <c r="C2166" s="286"/>
      <c r="D2166" s="286"/>
      <c r="E2166" s="287"/>
    </row>
    <row r="2167" spans="3:5" s="264" customFormat="1">
      <c r="C2167" s="286"/>
      <c r="D2167" s="286"/>
      <c r="E2167" s="287"/>
    </row>
    <row r="2168" spans="3:5" s="264" customFormat="1">
      <c r="C2168" s="286"/>
      <c r="D2168" s="286"/>
      <c r="E2168" s="287"/>
    </row>
    <row r="2169" spans="3:5" s="264" customFormat="1">
      <c r="C2169" s="286"/>
      <c r="D2169" s="286"/>
      <c r="E2169" s="287"/>
    </row>
    <row r="2170" spans="3:5" s="264" customFormat="1">
      <c r="C2170" s="286"/>
      <c r="D2170" s="286"/>
      <c r="E2170" s="287"/>
    </row>
    <row r="2171" spans="3:5" s="264" customFormat="1">
      <c r="C2171" s="286"/>
      <c r="D2171" s="286"/>
      <c r="E2171" s="287"/>
    </row>
    <row r="2172" spans="3:5" s="264" customFormat="1">
      <c r="C2172" s="286"/>
      <c r="D2172" s="286"/>
      <c r="E2172" s="287"/>
    </row>
    <row r="2173" spans="3:5" s="264" customFormat="1">
      <c r="C2173" s="286"/>
      <c r="D2173" s="286"/>
      <c r="E2173" s="287"/>
    </row>
    <row r="2174" spans="3:5" s="264" customFormat="1">
      <c r="C2174" s="286"/>
      <c r="D2174" s="286"/>
      <c r="E2174" s="287"/>
    </row>
    <row r="2175" spans="3:5" s="264" customFormat="1">
      <c r="C2175" s="286"/>
      <c r="D2175" s="286"/>
      <c r="E2175" s="287"/>
    </row>
    <row r="2176" spans="3:5" s="264" customFormat="1">
      <c r="C2176" s="286"/>
      <c r="D2176" s="286"/>
      <c r="E2176" s="287"/>
    </row>
    <row r="2177" spans="3:5" s="264" customFormat="1">
      <c r="C2177" s="286"/>
      <c r="D2177" s="286"/>
      <c r="E2177" s="287"/>
    </row>
    <row r="2178" spans="3:5" s="264" customFormat="1">
      <c r="C2178" s="286"/>
      <c r="D2178" s="286"/>
      <c r="E2178" s="287"/>
    </row>
    <row r="2179" spans="3:5" s="264" customFormat="1">
      <c r="C2179" s="286"/>
      <c r="D2179" s="286"/>
      <c r="E2179" s="287"/>
    </row>
    <row r="2180" spans="3:5" s="264" customFormat="1">
      <c r="C2180" s="286"/>
      <c r="D2180" s="286"/>
      <c r="E2180" s="287"/>
    </row>
    <row r="2181" spans="3:5" s="264" customFormat="1">
      <c r="C2181" s="286"/>
      <c r="D2181" s="286"/>
      <c r="E2181" s="287"/>
    </row>
    <row r="2182" spans="3:5" s="264" customFormat="1">
      <c r="C2182" s="286"/>
      <c r="D2182" s="286"/>
      <c r="E2182" s="287"/>
    </row>
    <row r="2183" spans="3:5" s="264" customFormat="1">
      <c r="C2183" s="286"/>
      <c r="D2183" s="286"/>
      <c r="E2183" s="287"/>
    </row>
    <row r="2184" spans="3:5" s="264" customFormat="1">
      <c r="C2184" s="286"/>
      <c r="D2184" s="286"/>
      <c r="E2184" s="287"/>
    </row>
    <row r="2185" spans="3:5" s="264" customFormat="1">
      <c r="C2185" s="286"/>
      <c r="D2185" s="286"/>
      <c r="E2185" s="287"/>
    </row>
    <row r="2186" spans="3:5" s="264" customFormat="1">
      <c r="C2186" s="286"/>
      <c r="D2186" s="286"/>
      <c r="E2186" s="287"/>
    </row>
    <row r="2187" spans="3:5" s="264" customFormat="1">
      <c r="C2187" s="286"/>
      <c r="D2187" s="286"/>
      <c r="E2187" s="287"/>
    </row>
    <row r="2188" spans="3:5" s="264" customFormat="1">
      <c r="C2188" s="286"/>
      <c r="D2188" s="286"/>
      <c r="E2188" s="287"/>
    </row>
    <row r="2189" spans="3:5" s="264" customFormat="1">
      <c r="C2189" s="286"/>
      <c r="D2189" s="286"/>
      <c r="E2189" s="287"/>
    </row>
    <row r="2190" spans="3:5" s="264" customFormat="1">
      <c r="C2190" s="286"/>
      <c r="D2190" s="286"/>
      <c r="E2190" s="287"/>
    </row>
    <row r="2191" spans="3:5" s="264" customFormat="1">
      <c r="C2191" s="286"/>
      <c r="D2191" s="286"/>
      <c r="E2191" s="287"/>
    </row>
    <row r="2192" spans="3:5" s="264" customFormat="1">
      <c r="C2192" s="286"/>
      <c r="D2192" s="286"/>
      <c r="E2192" s="287"/>
    </row>
    <row r="2193" spans="3:5" s="264" customFormat="1">
      <c r="C2193" s="286"/>
      <c r="D2193" s="286"/>
      <c r="E2193" s="287"/>
    </row>
    <row r="2194" spans="3:5" s="264" customFormat="1">
      <c r="C2194" s="286"/>
      <c r="D2194" s="286"/>
      <c r="E2194" s="287"/>
    </row>
    <row r="2195" spans="3:5" s="264" customFormat="1">
      <c r="C2195" s="286"/>
      <c r="D2195" s="286"/>
      <c r="E2195" s="287"/>
    </row>
    <row r="2196" spans="3:5" s="264" customFormat="1">
      <c r="C2196" s="286"/>
      <c r="D2196" s="286"/>
      <c r="E2196" s="287"/>
    </row>
    <row r="2197" spans="3:5" s="264" customFormat="1">
      <c r="C2197" s="286"/>
      <c r="D2197" s="286"/>
      <c r="E2197" s="287"/>
    </row>
    <row r="2198" spans="3:5" s="264" customFormat="1">
      <c r="C2198" s="286"/>
      <c r="D2198" s="286"/>
      <c r="E2198" s="287"/>
    </row>
    <row r="2199" spans="3:5" s="264" customFormat="1">
      <c r="C2199" s="286"/>
      <c r="D2199" s="286"/>
      <c r="E2199" s="287"/>
    </row>
    <row r="2200" spans="3:5" s="264" customFormat="1">
      <c r="C2200" s="286"/>
      <c r="D2200" s="286"/>
      <c r="E2200" s="287"/>
    </row>
    <row r="2201" spans="3:5" s="264" customFormat="1">
      <c r="C2201" s="286"/>
      <c r="D2201" s="286"/>
      <c r="E2201" s="287"/>
    </row>
    <row r="2202" spans="3:5" s="264" customFormat="1">
      <c r="C2202" s="286"/>
      <c r="D2202" s="286"/>
      <c r="E2202" s="287"/>
    </row>
    <row r="2203" spans="3:5" s="264" customFormat="1">
      <c r="C2203" s="286"/>
      <c r="D2203" s="286"/>
      <c r="E2203" s="287"/>
    </row>
    <row r="2204" spans="3:5" s="264" customFormat="1">
      <c r="C2204" s="286"/>
      <c r="D2204" s="286"/>
      <c r="E2204" s="287"/>
    </row>
    <row r="2205" spans="3:5" s="264" customFormat="1">
      <c r="C2205" s="286"/>
      <c r="D2205" s="286"/>
      <c r="E2205" s="287"/>
    </row>
    <row r="2206" spans="3:5" s="264" customFormat="1">
      <c r="C2206" s="286"/>
      <c r="D2206" s="286"/>
      <c r="E2206" s="287"/>
    </row>
    <row r="2207" spans="3:5" s="264" customFormat="1">
      <c r="C2207" s="286"/>
      <c r="D2207" s="286"/>
      <c r="E2207" s="287"/>
    </row>
    <row r="2208" spans="3:5" s="264" customFormat="1">
      <c r="C2208" s="286"/>
      <c r="D2208" s="286"/>
      <c r="E2208" s="287"/>
    </row>
    <row r="2209" spans="3:5" s="264" customFormat="1">
      <c r="C2209" s="286"/>
      <c r="D2209" s="286"/>
      <c r="E2209" s="287"/>
    </row>
    <row r="2210" spans="3:5" s="264" customFormat="1">
      <c r="C2210" s="286"/>
      <c r="D2210" s="286"/>
      <c r="E2210" s="287"/>
    </row>
    <row r="2211" spans="3:5" s="264" customFormat="1">
      <c r="C2211" s="286"/>
      <c r="D2211" s="286"/>
      <c r="E2211" s="287"/>
    </row>
    <row r="2212" spans="3:5" s="264" customFormat="1">
      <c r="C2212" s="286"/>
      <c r="D2212" s="286"/>
      <c r="E2212" s="287"/>
    </row>
    <row r="2213" spans="3:5" s="264" customFormat="1">
      <c r="C2213" s="286"/>
      <c r="D2213" s="286"/>
      <c r="E2213" s="287"/>
    </row>
    <row r="2214" spans="3:5" s="264" customFormat="1">
      <c r="C2214" s="286"/>
      <c r="D2214" s="286"/>
      <c r="E2214" s="287"/>
    </row>
    <row r="2215" spans="3:5" s="264" customFormat="1">
      <c r="C2215" s="286"/>
      <c r="D2215" s="286"/>
      <c r="E2215" s="287"/>
    </row>
    <row r="2216" spans="3:5" s="264" customFormat="1">
      <c r="C2216" s="286"/>
      <c r="D2216" s="286"/>
      <c r="E2216" s="287"/>
    </row>
    <row r="2217" spans="3:5" s="264" customFormat="1">
      <c r="C2217" s="286"/>
      <c r="D2217" s="286"/>
      <c r="E2217" s="287"/>
    </row>
    <row r="2218" spans="3:5" s="264" customFormat="1">
      <c r="C2218" s="286"/>
      <c r="D2218" s="286"/>
      <c r="E2218" s="287"/>
    </row>
    <row r="2219" spans="3:5" s="264" customFormat="1">
      <c r="C2219" s="286"/>
      <c r="D2219" s="286"/>
      <c r="E2219" s="287"/>
    </row>
    <row r="2220" spans="3:5" s="264" customFormat="1">
      <c r="C2220" s="286"/>
      <c r="D2220" s="286"/>
      <c r="E2220" s="287"/>
    </row>
    <row r="2221" spans="3:5" s="264" customFormat="1">
      <c r="C2221" s="286"/>
      <c r="D2221" s="286"/>
      <c r="E2221" s="287"/>
    </row>
    <row r="2222" spans="3:5" s="264" customFormat="1">
      <c r="C2222" s="286"/>
      <c r="D2222" s="286"/>
      <c r="E2222" s="287"/>
    </row>
    <row r="2223" spans="3:5" s="264" customFormat="1">
      <c r="C2223" s="286"/>
      <c r="D2223" s="286"/>
      <c r="E2223" s="287"/>
    </row>
    <row r="2224" spans="3:5" s="264" customFormat="1">
      <c r="C2224" s="286"/>
      <c r="D2224" s="286"/>
      <c r="E2224" s="287"/>
    </row>
    <row r="2225" spans="3:5" s="264" customFormat="1">
      <c r="C2225" s="286"/>
      <c r="D2225" s="286"/>
      <c r="E2225" s="287"/>
    </row>
    <row r="2226" spans="3:5" s="264" customFormat="1">
      <c r="C2226" s="286"/>
      <c r="D2226" s="286"/>
      <c r="E2226" s="287"/>
    </row>
    <row r="2227" spans="3:5" s="264" customFormat="1">
      <c r="C2227" s="286"/>
      <c r="D2227" s="286"/>
      <c r="E2227" s="287"/>
    </row>
    <row r="2228" spans="3:5" s="264" customFormat="1">
      <c r="C2228" s="286"/>
      <c r="D2228" s="286"/>
      <c r="E2228" s="287"/>
    </row>
    <row r="2229" spans="3:5" s="264" customFormat="1">
      <c r="C2229" s="286"/>
      <c r="D2229" s="286"/>
      <c r="E2229" s="287"/>
    </row>
    <row r="2230" spans="3:5" s="264" customFormat="1">
      <c r="C2230" s="286"/>
      <c r="D2230" s="286"/>
      <c r="E2230" s="287"/>
    </row>
    <row r="2231" spans="3:5" s="264" customFormat="1">
      <c r="C2231" s="286"/>
      <c r="D2231" s="286"/>
      <c r="E2231" s="287"/>
    </row>
    <row r="2232" spans="3:5" s="264" customFormat="1">
      <c r="C2232" s="286"/>
      <c r="D2232" s="286"/>
      <c r="E2232" s="287"/>
    </row>
    <row r="2233" spans="3:5" s="264" customFormat="1">
      <c r="C2233" s="286"/>
      <c r="D2233" s="286"/>
      <c r="E2233" s="287"/>
    </row>
    <row r="2234" spans="3:5" s="264" customFormat="1">
      <c r="C2234" s="286"/>
      <c r="D2234" s="286"/>
      <c r="E2234" s="287"/>
    </row>
    <row r="2235" spans="3:5" s="264" customFormat="1">
      <c r="C2235" s="286"/>
      <c r="D2235" s="286"/>
      <c r="E2235" s="287"/>
    </row>
    <row r="2236" spans="3:5" s="264" customFormat="1">
      <c r="C2236" s="286"/>
      <c r="D2236" s="286"/>
      <c r="E2236" s="287"/>
    </row>
    <row r="2237" spans="3:5" s="264" customFormat="1">
      <c r="C2237" s="286"/>
      <c r="D2237" s="286"/>
      <c r="E2237" s="287"/>
    </row>
    <row r="2238" spans="3:5" s="264" customFormat="1">
      <c r="C2238" s="286"/>
      <c r="D2238" s="286"/>
      <c r="E2238" s="287"/>
    </row>
    <row r="2239" spans="3:5" s="264" customFormat="1">
      <c r="C2239" s="286"/>
      <c r="D2239" s="286"/>
      <c r="E2239" s="287"/>
    </row>
    <row r="2240" spans="3:5" s="264" customFormat="1">
      <c r="C2240" s="286"/>
      <c r="D2240" s="286"/>
      <c r="E2240" s="287"/>
    </row>
    <row r="2241" spans="3:5" s="264" customFormat="1">
      <c r="C2241" s="286"/>
      <c r="D2241" s="286"/>
      <c r="E2241" s="287"/>
    </row>
    <row r="2242" spans="3:5" s="264" customFormat="1">
      <c r="C2242" s="286"/>
      <c r="D2242" s="286"/>
      <c r="E2242" s="287"/>
    </row>
    <row r="2243" spans="3:5" s="264" customFormat="1">
      <c r="C2243" s="286"/>
      <c r="D2243" s="286"/>
      <c r="E2243" s="287"/>
    </row>
    <row r="2244" spans="3:5" s="264" customFormat="1">
      <c r="C2244" s="286"/>
      <c r="D2244" s="286"/>
      <c r="E2244" s="287"/>
    </row>
    <row r="2245" spans="3:5" s="264" customFormat="1">
      <c r="C2245" s="286"/>
      <c r="D2245" s="286"/>
      <c r="E2245" s="287"/>
    </row>
    <row r="2246" spans="3:5" s="264" customFormat="1">
      <c r="C2246" s="286"/>
      <c r="D2246" s="286"/>
      <c r="E2246" s="287"/>
    </row>
    <row r="2247" spans="3:5" s="264" customFormat="1">
      <c r="C2247" s="286"/>
      <c r="D2247" s="286"/>
      <c r="E2247" s="287"/>
    </row>
    <row r="2248" spans="3:5" s="264" customFormat="1">
      <c r="C2248" s="286"/>
      <c r="D2248" s="286"/>
      <c r="E2248" s="287"/>
    </row>
    <row r="2249" spans="3:5" s="264" customFormat="1">
      <c r="C2249" s="286"/>
      <c r="D2249" s="286"/>
      <c r="E2249" s="287"/>
    </row>
    <row r="2250" spans="3:5" s="264" customFormat="1">
      <c r="C2250" s="286"/>
      <c r="D2250" s="286"/>
      <c r="E2250" s="287"/>
    </row>
    <row r="2251" spans="3:5" s="264" customFormat="1">
      <c r="C2251" s="286"/>
      <c r="D2251" s="286"/>
      <c r="E2251" s="287"/>
    </row>
    <row r="2252" spans="3:5" s="264" customFormat="1">
      <c r="C2252" s="286"/>
      <c r="D2252" s="286"/>
      <c r="E2252" s="287"/>
    </row>
    <row r="2253" spans="3:5" s="264" customFormat="1">
      <c r="C2253" s="286"/>
      <c r="D2253" s="286"/>
      <c r="E2253" s="287"/>
    </row>
    <row r="2254" spans="3:5" s="264" customFormat="1">
      <c r="C2254" s="286"/>
      <c r="D2254" s="286"/>
      <c r="E2254" s="287"/>
    </row>
    <row r="2255" spans="3:5" s="264" customFormat="1">
      <c r="C2255" s="286"/>
      <c r="D2255" s="286"/>
      <c r="E2255" s="287"/>
    </row>
    <row r="2256" spans="3:5" s="264" customFormat="1">
      <c r="C2256" s="286"/>
      <c r="D2256" s="286"/>
      <c r="E2256" s="287"/>
    </row>
    <row r="2257" spans="3:5" s="264" customFormat="1">
      <c r="C2257" s="286"/>
      <c r="D2257" s="286"/>
      <c r="E2257" s="287"/>
    </row>
    <row r="2258" spans="3:5" s="264" customFormat="1">
      <c r="C2258" s="286"/>
      <c r="D2258" s="286"/>
      <c r="E2258" s="287"/>
    </row>
    <row r="2259" spans="3:5" s="264" customFormat="1">
      <c r="C2259" s="286"/>
      <c r="D2259" s="286"/>
      <c r="E2259" s="287"/>
    </row>
    <row r="2260" spans="3:5" s="264" customFormat="1">
      <c r="C2260" s="286"/>
      <c r="D2260" s="286"/>
      <c r="E2260" s="287"/>
    </row>
    <row r="2261" spans="3:5" s="264" customFormat="1">
      <c r="C2261" s="286"/>
      <c r="D2261" s="286"/>
      <c r="E2261" s="287"/>
    </row>
    <row r="2262" spans="3:5" s="264" customFormat="1">
      <c r="C2262" s="286"/>
      <c r="D2262" s="286"/>
      <c r="E2262" s="287"/>
    </row>
    <row r="2263" spans="3:5" s="264" customFormat="1">
      <c r="C2263" s="286"/>
      <c r="D2263" s="286"/>
      <c r="E2263" s="287"/>
    </row>
    <row r="2264" spans="3:5" s="264" customFormat="1">
      <c r="C2264" s="286"/>
      <c r="D2264" s="286"/>
      <c r="E2264" s="287"/>
    </row>
    <row r="2265" spans="3:5" s="264" customFormat="1">
      <c r="C2265" s="286"/>
      <c r="D2265" s="286"/>
      <c r="E2265" s="287"/>
    </row>
    <row r="2266" spans="3:5" s="264" customFormat="1">
      <c r="C2266" s="286"/>
      <c r="D2266" s="286"/>
      <c r="E2266" s="287"/>
    </row>
    <row r="2267" spans="3:5" s="264" customFormat="1">
      <c r="C2267" s="286"/>
      <c r="D2267" s="286"/>
      <c r="E2267" s="287"/>
    </row>
    <row r="2268" spans="3:5" s="264" customFormat="1">
      <c r="C2268" s="286"/>
      <c r="D2268" s="286"/>
      <c r="E2268" s="287"/>
    </row>
    <row r="2269" spans="3:5" s="264" customFormat="1">
      <c r="C2269" s="286"/>
      <c r="D2269" s="286"/>
      <c r="E2269" s="287"/>
    </row>
    <row r="2270" spans="3:5" s="264" customFormat="1">
      <c r="C2270" s="286"/>
      <c r="D2270" s="286"/>
      <c r="E2270" s="287"/>
    </row>
    <row r="2271" spans="3:5" s="264" customFormat="1">
      <c r="C2271" s="286"/>
      <c r="D2271" s="286"/>
      <c r="E2271" s="287"/>
    </row>
    <row r="2272" spans="3:5" s="264" customFormat="1">
      <c r="C2272" s="286"/>
      <c r="D2272" s="286"/>
      <c r="E2272" s="287"/>
    </row>
    <row r="2273" spans="3:5" s="264" customFormat="1">
      <c r="C2273" s="286"/>
      <c r="D2273" s="286"/>
      <c r="E2273" s="287"/>
    </row>
    <row r="2274" spans="3:5" s="264" customFormat="1">
      <c r="C2274" s="286"/>
      <c r="D2274" s="286"/>
      <c r="E2274" s="287"/>
    </row>
    <row r="2275" spans="3:5" s="264" customFormat="1">
      <c r="C2275" s="286"/>
      <c r="D2275" s="286"/>
      <c r="E2275" s="287"/>
    </row>
    <row r="2276" spans="3:5" s="264" customFormat="1">
      <c r="C2276" s="286"/>
      <c r="D2276" s="286"/>
      <c r="E2276" s="287"/>
    </row>
    <row r="2277" spans="3:5" s="264" customFormat="1">
      <c r="C2277" s="286"/>
      <c r="D2277" s="286"/>
      <c r="E2277" s="287"/>
    </row>
    <row r="2278" spans="3:5" s="264" customFormat="1">
      <c r="C2278" s="286"/>
      <c r="D2278" s="286"/>
      <c r="E2278" s="287"/>
    </row>
    <row r="2279" spans="3:5" s="264" customFormat="1">
      <c r="C2279" s="286"/>
      <c r="D2279" s="286"/>
      <c r="E2279" s="287"/>
    </row>
    <row r="2280" spans="3:5" s="264" customFormat="1">
      <c r="C2280" s="286"/>
      <c r="D2280" s="286"/>
      <c r="E2280" s="287"/>
    </row>
    <row r="2281" spans="3:5" s="264" customFormat="1">
      <c r="C2281" s="286"/>
      <c r="D2281" s="286"/>
      <c r="E2281" s="287"/>
    </row>
    <row r="2282" spans="3:5" s="264" customFormat="1">
      <c r="C2282" s="286"/>
      <c r="D2282" s="286"/>
      <c r="E2282" s="287"/>
    </row>
    <row r="2283" spans="3:5" s="264" customFormat="1">
      <c r="C2283" s="286"/>
      <c r="D2283" s="286"/>
      <c r="E2283" s="287"/>
    </row>
    <row r="2284" spans="3:5" s="264" customFormat="1">
      <c r="C2284" s="286"/>
      <c r="D2284" s="286"/>
      <c r="E2284" s="287"/>
    </row>
    <row r="2285" spans="3:5" s="264" customFormat="1">
      <c r="C2285" s="286"/>
      <c r="D2285" s="286"/>
      <c r="E2285" s="287"/>
    </row>
    <row r="2286" spans="3:5" s="264" customFormat="1">
      <c r="C2286" s="286"/>
      <c r="D2286" s="286"/>
      <c r="E2286" s="287"/>
    </row>
    <row r="2287" spans="3:5" s="264" customFormat="1">
      <c r="C2287" s="286"/>
      <c r="D2287" s="286"/>
      <c r="E2287" s="287"/>
    </row>
    <row r="2288" spans="3:5" s="264" customFormat="1">
      <c r="C2288" s="286"/>
      <c r="D2288" s="286"/>
      <c r="E2288" s="287"/>
    </row>
    <row r="2289" spans="3:5" s="264" customFormat="1">
      <c r="C2289" s="286"/>
      <c r="D2289" s="286"/>
      <c r="E2289" s="287"/>
    </row>
    <row r="2290" spans="3:5" s="264" customFormat="1">
      <c r="C2290" s="286"/>
      <c r="D2290" s="286"/>
      <c r="E2290" s="287"/>
    </row>
    <row r="2291" spans="3:5" s="264" customFormat="1">
      <c r="C2291" s="286"/>
      <c r="D2291" s="286"/>
      <c r="E2291" s="287"/>
    </row>
    <row r="2292" spans="3:5" s="264" customFormat="1">
      <c r="C2292" s="286"/>
      <c r="D2292" s="286"/>
      <c r="E2292" s="287"/>
    </row>
    <row r="2293" spans="3:5" s="264" customFormat="1">
      <c r="C2293" s="286"/>
      <c r="D2293" s="286"/>
      <c r="E2293" s="287"/>
    </row>
    <row r="2294" spans="3:5" s="264" customFormat="1">
      <c r="C2294" s="286"/>
      <c r="D2294" s="286"/>
      <c r="E2294" s="287"/>
    </row>
    <row r="2295" spans="3:5" s="264" customFormat="1">
      <c r="C2295" s="286"/>
      <c r="D2295" s="286"/>
      <c r="E2295" s="287"/>
    </row>
    <row r="2296" spans="3:5" s="264" customFormat="1">
      <c r="C2296" s="286"/>
      <c r="D2296" s="286"/>
      <c r="E2296" s="287"/>
    </row>
    <row r="2297" spans="3:5" s="264" customFormat="1">
      <c r="C2297" s="286"/>
      <c r="D2297" s="286"/>
      <c r="E2297" s="287"/>
    </row>
    <row r="2298" spans="3:5" s="264" customFormat="1">
      <c r="C2298" s="286"/>
      <c r="D2298" s="286"/>
      <c r="E2298" s="287"/>
    </row>
    <row r="2299" spans="3:5" s="264" customFormat="1">
      <c r="C2299" s="286"/>
      <c r="D2299" s="286"/>
      <c r="E2299" s="287"/>
    </row>
    <row r="2300" spans="3:5" s="264" customFormat="1">
      <c r="C2300" s="286"/>
      <c r="D2300" s="286"/>
      <c r="E2300" s="287"/>
    </row>
    <row r="2301" spans="3:5" s="264" customFormat="1">
      <c r="C2301" s="286"/>
      <c r="D2301" s="286"/>
      <c r="E2301" s="287"/>
    </row>
    <row r="2302" spans="3:5" s="264" customFormat="1">
      <c r="C2302" s="286"/>
      <c r="D2302" s="286"/>
      <c r="E2302" s="287"/>
    </row>
    <row r="2303" spans="3:5" s="264" customFormat="1">
      <c r="C2303" s="286"/>
      <c r="D2303" s="286"/>
      <c r="E2303" s="287"/>
    </row>
    <row r="2304" spans="3:5" s="264" customFormat="1">
      <c r="C2304" s="286"/>
      <c r="D2304" s="286"/>
      <c r="E2304" s="287"/>
    </row>
    <row r="2305" spans="3:5" s="264" customFormat="1">
      <c r="C2305" s="286"/>
      <c r="D2305" s="286"/>
      <c r="E2305" s="287"/>
    </row>
    <row r="2306" spans="3:5" s="264" customFormat="1">
      <c r="C2306" s="286"/>
      <c r="D2306" s="286"/>
      <c r="E2306" s="287"/>
    </row>
    <row r="2307" spans="3:5" s="264" customFormat="1">
      <c r="C2307" s="286"/>
      <c r="D2307" s="286"/>
      <c r="E2307" s="287"/>
    </row>
    <row r="2308" spans="3:5" s="264" customFormat="1">
      <c r="C2308" s="286"/>
      <c r="D2308" s="286"/>
      <c r="E2308" s="287"/>
    </row>
    <row r="2309" spans="3:5" s="264" customFormat="1">
      <c r="C2309" s="286"/>
      <c r="D2309" s="286"/>
      <c r="E2309" s="287"/>
    </row>
    <row r="2310" spans="3:5" s="264" customFormat="1">
      <c r="C2310" s="286"/>
      <c r="D2310" s="286"/>
      <c r="E2310" s="287"/>
    </row>
    <row r="2311" spans="3:5" s="264" customFormat="1">
      <c r="C2311" s="286"/>
      <c r="D2311" s="286"/>
      <c r="E2311" s="287"/>
    </row>
    <row r="2312" spans="3:5" s="264" customFormat="1">
      <c r="C2312" s="286"/>
      <c r="D2312" s="286"/>
      <c r="E2312" s="287"/>
    </row>
    <row r="2313" spans="3:5" s="264" customFormat="1">
      <c r="C2313" s="286"/>
      <c r="D2313" s="286"/>
      <c r="E2313" s="287"/>
    </row>
    <row r="2314" spans="3:5" s="264" customFormat="1">
      <c r="C2314" s="286"/>
      <c r="D2314" s="286"/>
      <c r="E2314" s="287"/>
    </row>
    <row r="2315" spans="3:5" s="264" customFormat="1">
      <c r="C2315" s="286"/>
      <c r="D2315" s="286"/>
      <c r="E2315" s="287"/>
    </row>
    <row r="2316" spans="3:5" s="264" customFormat="1">
      <c r="C2316" s="286"/>
      <c r="D2316" s="286"/>
      <c r="E2316" s="287"/>
    </row>
    <row r="2317" spans="3:5" s="264" customFormat="1">
      <c r="C2317" s="286"/>
      <c r="D2317" s="286"/>
      <c r="E2317" s="287"/>
    </row>
    <row r="2318" spans="3:5" s="264" customFormat="1">
      <c r="C2318" s="286"/>
      <c r="D2318" s="286"/>
      <c r="E2318" s="287"/>
    </row>
    <row r="2319" spans="3:5" s="264" customFormat="1">
      <c r="C2319" s="286"/>
      <c r="D2319" s="286"/>
      <c r="E2319" s="287"/>
    </row>
    <row r="2320" spans="3:5" s="264" customFormat="1">
      <c r="C2320" s="286"/>
      <c r="D2320" s="286"/>
      <c r="E2320" s="287"/>
    </row>
    <row r="2321" spans="3:5" s="264" customFormat="1">
      <c r="C2321" s="286"/>
      <c r="D2321" s="286"/>
      <c r="E2321" s="287"/>
    </row>
    <row r="2322" spans="3:5" s="264" customFormat="1">
      <c r="C2322" s="286"/>
      <c r="D2322" s="286"/>
      <c r="E2322" s="287"/>
    </row>
    <row r="2323" spans="3:5" s="264" customFormat="1">
      <c r="C2323" s="286"/>
      <c r="D2323" s="286"/>
      <c r="E2323" s="287"/>
    </row>
    <row r="2324" spans="3:5" s="264" customFormat="1">
      <c r="C2324" s="286"/>
      <c r="D2324" s="286"/>
      <c r="E2324" s="287"/>
    </row>
    <row r="2325" spans="3:5" s="264" customFormat="1">
      <c r="C2325" s="286"/>
      <c r="D2325" s="286"/>
      <c r="E2325" s="287"/>
    </row>
    <row r="2326" spans="3:5" s="264" customFormat="1">
      <c r="C2326" s="286"/>
      <c r="D2326" s="286"/>
      <c r="E2326" s="287"/>
    </row>
    <row r="2327" spans="3:5" s="264" customFormat="1">
      <c r="C2327" s="286"/>
      <c r="D2327" s="286"/>
      <c r="E2327" s="287"/>
    </row>
    <row r="2328" spans="3:5" s="264" customFormat="1">
      <c r="C2328" s="286"/>
      <c r="D2328" s="286"/>
      <c r="E2328" s="287"/>
    </row>
    <row r="2329" spans="3:5" s="264" customFormat="1">
      <c r="C2329" s="286"/>
      <c r="D2329" s="286"/>
      <c r="E2329" s="287"/>
    </row>
    <row r="2330" spans="3:5" s="264" customFormat="1">
      <c r="C2330" s="286"/>
      <c r="D2330" s="286"/>
      <c r="E2330" s="287"/>
    </row>
    <row r="2331" spans="3:5" s="264" customFormat="1">
      <c r="C2331" s="286"/>
      <c r="D2331" s="286"/>
      <c r="E2331" s="287"/>
    </row>
    <row r="2332" spans="3:5" s="264" customFormat="1">
      <c r="C2332" s="286"/>
      <c r="D2332" s="286"/>
      <c r="E2332" s="287"/>
    </row>
    <row r="2333" spans="3:5" s="264" customFormat="1">
      <c r="C2333" s="286"/>
      <c r="D2333" s="286"/>
      <c r="E2333" s="287"/>
    </row>
    <row r="2334" spans="3:5" s="264" customFormat="1">
      <c r="C2334" s="286"/>
      <c r="D2334" s="286"/>
      <c r="E2334" s="287"/>
    </row>
    <row r="2335" spans="3:5" s="264" customFormat="1">
      <c r="C2335" s="286"/>
      <c r="D2335" s="286"/>
      <c r="E2335" s="287"/>
    </row>
    <row r="2336" spans="3:5" s="264" customFormat="1">
      <c r="C2336" s="286"/>
      <c r="D2336" s="286"/>
      <c r="E2336" s="287"/>
    </row>
    <row r="2337" spans="3:5" s="264" customFormat="1">
      <c r="C2337" s="286"/>
      <c r="D2337" s="286"/>
      <c r="E2337" s="287"/>
    </row>
    <row r="2338" spans="3:5" s="264" customFormat="1">
      <c r="C2338" s="286"/>
      <c r="D2338" s="286"/>
      <c r="E2338" s="287"/>
    </row>
    <row r="2339" spans="3:5" s="264" customFormat="1">
      <c r="C2339" s="286"/>
      <c r="D2339" s="286"/>
      <c r="E2339" s="287"/>
    </row>
    <row r="2340" spans="3:5" s="264" customFormat="1">
      <c r="C2340" s="286"/>
      <c r="D2340" s="286"/>
      <c r="E2340" s="287"/>
    </row>
    <row r="2341" spans="3:5" s="264" customFormat="1">
      <c r="C2341" s="286"/>
      <c r="D2341" s="286"/>
      <c r="E2341" s="287"/>
    </row>
    <row r="2342" spans="3:5" s="264" customFormat="1">
      <c r="C2342" s="286"/>
      <c r="D2342" s="286"/>
      <c r="E2342" s="287"/>
    </row>
    <row r="2343" spans="3:5" s="264" customFormat="1">
      <c r="C2343" s="286"/>
      <c r="D2343" s="286"/>
      <c r="E2343" s="287"/>
    </row>
    <row r="2344" spans="3:5" s="264" customFormat="1">
      <c r="C2344" s="286"/>
      <c r="D2344" s="286"/>
      <c r="E2344" s="287"/>
    </row>
    <row r="2345" spans="3:5" s="264" customFormat="1">
      <c r="C2345" s="286"/>
      <c r="D2345" s="286"/>
      <c r="E2345" s="287"/>
    </row>
    <row r="2346" spans="3:5" s="264" customFormat="1">
      <c r="C2346" s="286"/>
      <c r="D2346" s="286"/>
      <c r="E2346" s="287"/>
    </row>
    <row r="2347" spans="3:5" s="264" customFormat="1">
      <c r="C2347" s="286"/>
      <c r="D2347" s="286"/>
      <c r="E2347" s="287"/>
    </row>
    <row r="2348" spans="3:5" s="264" customFormat="1">
      <c r="C2348" s="286"/>
      <c r="D2348" s="286"/>
      <c r="E2348" s="287"/>
    </row>
    <row r="2349" spans="3:5" s="264" customFormat="1">
      <c r="C2349" s="286"/>
      <c r="D2349" s="286"/>
      <c r="E2349" s="287"/>
    </row>
    <row r="2350" spans="3:5" s="264" customFormat="1">
      <c r="C2350" s="286"/>
      <c r="D2350" s="286"/>
      <c r="E2350" s="287"/>
    </row>
    <row r="2351" spans="3:5" s="264" customFormat="1">
      <c r="C2351" s="286"/>
      <c r="D2351" s="286"/>
      <c r="E2351" s="287"/>
    </row>
    <row r="2352" spans="3:5" s="264" customFormat="1">
      <c r="C2352" s="286"/>
      <c r="D2352" s="286"/>
      <c r="E2352" s="287"/>
    </row>
    <row r="2353" spans="3:5" s="264" customFormat="1">
      <c r="C2353" s="286"/>
      <c r="D2353" s="286"/>
      <c r="E2353" s="287"/>
    </row>
    <row r="2354" spans="3:5" s="264" customFormat="1">
      <c r="C2354" s="286"/>
      <c r="D2354" s="286"/>
      <c r="E2354" s="287"/>
    </row>
    <row r="2355" spans="3:5" s="264" customFormat="1">
      <c r="C2355" s="286"/>
      <c r="D2355" s="286"/>
      <c r="E2355" s="287"/>
    </row>
    <row r="2356" spans="3:5" s="264" customFormat="1">
      <c r="C2356" s="286"/>
      <c r="D2356" s="286"/>
      <c r="E2356" s="287"/>
    </row>
    <row r="2357" spans="3:5" s="264" customFormat="1">
      <c r="C2357" s="286"/>
      <c r="D2357" s="286"/>
      <c r="E2357" s="287"/>
    </row>
    <row r="2358" spans="3:5" s="264" customFormat="1">
      <c r="C2358" s="286"/>
      <c r="D2358" s="286"/>
      <c r="E2358" s="287"/>
    </row>
    <row r="2359" spans="3:5" s="264" customFormat="1">
      <c r="C2359" s="286"/>
      <c r="D2359" s="286"/>
      <c r="E2359" s="287"/>
    </row>
    <row r="2360" spans="3:5" s="264" customFormat="1">
      <c r="C2360" s="286"/>
      <c r="D2360" s="286"/>
      <c r="E2360" s="287"/>
    </row>
    <row r="2361" spans="3:5" s="264" customFormat="1">
      <c r="C2361" s="286"/>
      <c r="D2361" s="286"/>
      <c r="E2361" s="287"/>
    </row>
    <row r="2362" spans="3:5" s="264" customFormat="1">
      <c r="C2362" s="286"/>
      <c r="D2362" s="286"/>
      <c r="E2362" s="287"/>
    </row>
    <row r="2363" spans="3:5" s="264" customFormat="1">
      <c r="C2363" s="286"/>
      <c r="D2363" s="286"/>
      <c r="E2363" s="287"/>
    </row>
    <row r="2364" spans="3:5" s="264" customFormat="1">
      <c r="C2364" s="286"/>
      <c r="D2364" s="286"/>
      <c r="E2364" s="287"/>
    </row>
    <row r="2365" spans="3:5" s="264" customFormat="1">
      <c r="C2365" s="286"/>
      <c r="D2365" s="286"/>
      <c r="E2365" s="287"/>
    </row>
    <row r="2366" spans="3:5" s="264" customFormat="1">
      <c r="C2366" s="286"/>
      <c r="D2366" s="286"/>
      <c r="E2366" s="287"/>
    </row>
    <row r="2367" spans="3:5" s="264" customFormat="1">
      <c r="C2367" s="286"/>
      <c r="D2367" s="286"/>
      <c r="E2367" s="287"/>
    </row>
    <row r="2368" spans="3:5" s="264" customFormat="1">
      <c r="C2368" s="286"/>
      <c r="D2368" s="286"/>
      <c r="E2368" s="287"/>
    </row>
    <row r="2369" spans="3:5" s="264" customFormat="1">
      <c r="C2369" s="286"/>
      <c r="D2369" s="286"/>
      <c r="E2369" s="287"/>
    </row>
    <row r="2370" spans="3:5" s="264" customFormat="1">
      <c r="C2370" s="286"/>
      <c r="D2370" s="286"/>
      <c r="E2370" s="287"/>
    </row>
    <row r="2371" spans="3:5" s="264" customFormat="1">
      <c r="C2371" s="286"/>
      <c r="D2371" s="286"/>
      <c r="E2371" s="287"/>
    </row>
    <row r="2372" spans="3:5" s="264" customFormat="1">
      <c r="C2372" s="286"/>
      <c r="D2372" s="286"/>
      <c r="E2372" s="287"/>
    </row>
    <row r="2373" spans="3:5" s="264" customFormat="1">
      <c r="C2373" s="286"/>
      <c r="D2373" s="286"/>
      <c r="E2373" s="287"/>
    </row>
    <row r="2374" spans="3:5" s="264" customFormat="1">
      <c r="C2374" s="286"/>
      <c r="D2374" s="286"/>
      <c r="E2374" s="287"/>
    </row>
    <row r="2375" spans="3:5" s="264" customFormat="1">
      <c r="C2375" s="286"/>
      <c r="D2375" s="286"/>
      <c r="E2375" s="287"/>
    </row>
    <row r="2376" spans="3:5" s="264" customFormat="1">
      <c r="C2376" s="286"/>
      <c r="D2376" s="286"/>
      <c r="E2376" s="287"/>
    </row>
    <row r="2377" spans="3:5" s="264" customFormat="1">
      <c r="C2377" s="286"/>
      <c r="D2377" s="286"/>
      <c r="E2377" s="287"/>
    </row>
    <row r="2378" spans="3:5" s="264" customFormat="1">
      <c r="C2378" s="286"/>
      <c r="D2378" s="286"/>
      <c r="E2378" s="287"/>
    </row>
    <row r="2379" spans="3:5" s="264" customFormat="1">
      <c r="C2379" s="286"/>
      <c r="D2379" s="286"/>
      <c r="E2379" s="287"/>
    </row>
    <row r="2380" spans="3:5" s="264" customFormat="1">
      <c r="C2380" s="286"/>
      <c r="D2380" s="286"/>
      <c r="E2380" s="287"/>
    </row>
    <row r="2381" spans="3:5" s="264" customFormat="1">
      <c r="C2381" s="286"/>
      <c r="D2381" s="286"/>
      <c r="E2381" s="287"/>
    </row>
    <row r="2382" spans="3:5" s="264" customFormat="1">
      <c r="C2382" s="286"/>
      <c r="D2382" s="286"/>
      <c r="E2382" s="287"/>
    </row>
    <row r="2383" spans="3:5" s="264" customFormat="1">
      <c r="C2383" s="286"/>
      <c r="D2383" s="286"/>
      <c r="E2383" s="287"/>
    </row>
    <row r="2384" spans="3:5" s="264" customFormat="1">
      <c r="C2384" s="286"/>
      <c r="D2384" s="286"/>
      <c r="E2384" s="287"/>
    </row>
    <row r="2385" spans="3:5" s="264" customFormat="1">
      <c r="C2385" s="286"/>
      <c r="D2385" s="286"/>
      <c r="E2385" s="287"/>
    </row>
    <row r="2386" spans="3:5" s="264" customFormat="1">
      <c r="C2386" s="286"/>
      <c r="D2386" s="286"/>
      <c r="E2386" s="287"/>
    </row>
    <row r="2387" spans="3:5" s="264" customFormat="1">
      <c r="C2387" s="286"/>
      <c r="D2387" s="286"/>
      <c r="E2387" s="287"/>
    </row>
    <row r="2388" spans="3:5" s="264" customFormat="1">
      <c r="C2388" s="286"/>
      <c r="D2388" s="286"/>
      <c r="E2388" s="287"/>
    </row>
    <row r="2389" spans="3:5" s="264" customFormat="1">
      <c r="C2389" s="286"/>
      <c r="D2389" s="286"/>
      <c r="E2389" s="287"/>
    </row>
    <row r="2390" spans="3:5" s="264" customFormat="1">
      <c r="C2390" s="286"/>
      <c r="D2390" s="286"/>
      <c r="E2390" s="287"/>
    </row>
    <row r="2391" spans="3:5" s="264" customFormat="1">
      <c r="C2391" s="286"/>
      <c r="D2391" s="286"/>
      <c r="E2391" s="287"/>
    </row>
    <row r="2392" spans="3:5" s="264" customFormat="1">
      <c r="C2392" s="286"/>
      <c r="D2392" s="286"/>
      <c r="E2392" s="287"/>
    </row>
    <row r="2393" spans="3:5" s="264" customFormat="1">
      <c r="C2393" s="286"/>
      <c r="D2393" s="286"/>
      <c r="E2393" s="287"/>
    </row>
    <row r="2394" spans="3:5" s="264" customFormat="1">
      <c r="C2394" s="286"/>
      <c r="D2394" s="286"/>
      <c r="E2394" s="287"/>
    </row>
    <row r="2395" spans="3:5" s="264" customFormat="1">
      <c r="C2395" s="286"/>
      <c r="D2395" s="286"/>
      <c r="E2395" s="287"/>
    </row>
    <row r="2396" spans="3:5" s="264" customFormat="1">
      <c r="C2396" s="286"/>
      <c r="D2396" s="286"/>
      <c r="E2396" s="287"/>
    </row>
    <row r="2397" spans="3:5" s="264" customFormat="1">
      <c r="C2397" s="286"/>
      <c r="D2397" s="286"/>
      <c r="E2397" s="287"/>
    </row>
    <row r="2398" spans="3:5" s="264" customFormat="1">
      <c r="C2398" s="286"/>
      <c r="D2398" s="286"/>
      <c r="E2398" s="287"/>
    </row>
    <row r="2399" spans="3:5" s="264" customFormat="1">
      <c r="C2399" s="286"/>
      <c r="D2399" s="286"/>
      <c r="E2399" s="287"/>
    </row>
    <row r="2400" spans="3:5" s="264" customFormat="1">
      <c r="C2400" s="286"/>
      <c r="D2400" s="286"/>
      <c r="E2400" s="287"/>
    </row>
    <row r="2401" spans="3:5" s="264" customFormat="1">
      <c r="C2401" s="286"/>
      <c r="D2401" s="286"/>
      <c r="E2401" s="287"/>
    </row>
    <row r="2402" spans="3:5" s="264" customFormat="1">
      <c r="C2402" s="286"/>
      <c r="D2402" s="286"/>
      <c r="E2402" s="287"/>
    </row>
    <row r="2403" spans="3:5" s="264" customFormat="1">
      <c r="C2403" s="286"/>
      <c r="D2403" s="286"/>
      <c r="E2403" s="287"/>
    </row>
    <row r="2404" spans="3:5" s="264" customFormat="1">
      <c r="C2404" s="286"/>
      <c r="D2404" s="286"/>
      <c r="E2404" s="287"/>
    </row>
    <row r="2405" spans="3:5" s="264" customFormat="1">
      <c r="C2405" s="286"/>
      <c r="D2405" s="286"/>
      <c r="E2405" s="287"/>
    </row>
    <row r="2406" spans="3:5" s="264" customFormat="1">
      <c r="C2406" s="286"/>
      <c r="D2406" s="286"/>
      <c r="E2406" s="287"/>
    </row>
    <row r="2407" spans="3:5" s="264" customFormat="1">
      <c r="C2407" s="286"/>
      <c r="D2407" s="286"/>
      <c r="E2407" s="287"/>
    </row>
    <row r="2408" spans="3:5" s="264" customFormat="1">
      <c r="C2408" s="286"/>
      <c r="D2408" s="286"/>
      <c r="E2408" s="287"/>
    </row>
    <row r="2409" spans="3:5" s="264" customFormat="1">
      <c r="C2409" s="286"/>
      <c r="D2409" s="286"/>
      <c r="E2409" s="287"/>
    </row>
    <row r="2410" spans="3:5" s="264" customFormat="1">
      <c r="C2410" s="286"/>
      <c r="D2410" s="286"/>
      <c r="E2410" s="287"/>
    </row>
    <row r="2411" spans="3:5" s="264" customFormat="1">
      <c r="C2411" s="286"/>
      <c r="D2411" s="286"/>
      <c r="E2411" s="287"/>
    </row>
    <row r="2412" spans="3:5" s="264" customFormat="1">
      <c r="C2412" s="286"/>
      <c r="D2412" s="286"/>
      <c r="E2412" s="287"/>
    </row>
    <row r="2413" spans="3:5" s="264" customFormat="1">
      <c r="C2413" s="286"/>
      <c r="D2413" s="286"/>
      <c r="E2413" s="287"/>
    </row>
    <row r="2414" spans="3:5" s="264" customFormat="1">
      <c r="C2414" s="286"/>
      <c r="D2414" s="286"/>
      <c r="E2414" s="287"/>
    </row>
    <row r="2415" spans="3:5" s="264" customFormat="1">
      <c r="C2415" s="286"/>
      <c r="D2415" s="286"/>
      <c r="E2415" s="287"/>
    </row>
    <row r="2416" spans="3:5" s="264" customFormat="1">
      <c r="C2416" s="286"/>
      <c r="D2416" s="286"/>
      <c r="E2416" s="287"/>
    </row>
    <row r="2417" spans="3:5" s="264" customFormat="1">
      <c r="C2417" s="286"/>
      <c r="D2417" s="286"/>
      <c r="E2417" s="287"/>
    </row>
    <row r="2418" spans="3:5" s="264" customFormat="1">
      <c r="C2418" s="286"/>
      <c r="D2418" s="286"/>
      <c r="E2418" s="287"/>
    </row>
    <row r="2419" spans="3:5" s="264" customFormat="1">
      <c r="C2419" s="286"/>
      <c r="D2419" s="286"/>
      <c r="E2419" s="287"/>
    </row>
    <row r="2420" spans="3:5" s="264" customFormat="1">
      <c r="C2420" s="286"/>
      <c r="D2420" s="286"/>
      <c r="E2420" s="287"/>
    </row>
    <row r="2421" spans="3:5" s="264" customFormat="1">
      <c r="C2421" s="286"/>
      <c r="D2421" s="286"/>
      <c r="E2421" s="287"/>
    </row>
    <row r="2422" spans="3:5" s="264" customFormat="1">
      <c r="C2422" s="286"/>
      <c r="D2422" s="286"/>
      <c r="E2422" s="287"/>
    </row>
    <row r="2423" spans="3:5" s="264" customFormat="1">
      <c r="C2423" s="286"/>
      <c r="D2423" s="286"/>
      <c r="E2423" s="287"/>
    </row>
    <row r="2424" spans="3:5" s="264" customFormat="1">
      <c r="C2424" s="286"/>
      <c r="D2424" s="286"/>
      <c r="E2424" s="287"/>
    </row>
    <row r="2425" spans="3:5" s="264" customFormat="1">
      <c r="C2425" s="286"/>
      <c r="D2425" s="286"/>
      <c r="E2425" s="287"/>
    </row>
    <row r="2426" spans="3:5" s="264" customFormat="1">
      <c r="C2426" s="286"/>
      <c r="D2426" s="286"/>
      <c r="E2426" s="287"/>
    </row>
    <row r="2427" spans="3:5" s="264" customFormat="1">
      <c r="C2427" s="286"/>
      <c r="D2427" s="286"/>
      <c r="E2427" s="287"/>
    </row>
    <row r="2428" spans="3:5" s="264" customFormat="1">
      <c r="C2428" s="286"/>
      <c r="D2428" s="286"/>
      <c r="E2428" s="287"/>
    </row>
    <row r="2429" spans="3:5" s="264" customFormat="1">
      <c r="C2429" s="286"/>
      <c r="D2429" s="286"/>
      <c r="E2429" s="287"/>
    </row>
    <row r="2430" spans="3:5" s="264" customFormat="1">
      <c r="C2430" s="286"/>
      <c r="D2430" s="286"/>
      <c r="E2430" s="287"/>
    </row>
    <row r="2431" spans="3:5" s="264" customFormat="1">
      <c r="C2431" s="286"/>
      <c r="D2431" s="286"/>
      <c r="E2431" s="287"/>
    </row>
    <row r="2432" spans="3:5" s="264" customFormat="1">
      <c r="C2432" s="286"/>
      <c r="D2432" s="286"/>
      <c r="E2432" s="287"/>
    </row>
    <row r="2433" spans="3:5" s="264" customFormat="1">
      <c r="C2433" s="286"/>
      <c r="D2433" s="286"/>
      <c r="E2433" s="287"/>
    </row>
    <row r="2434" spans="3:5" s="264" customFormat="1">
      <c r="C2434" s="286"/>
      <c r="D2434" s="286"/>
      <c r="E2434" s="287"/>
    </row>
    <row r="2435" spans="3:5" s="264" customFormat="1">
      <c r="C2435" s="286"/>
      <c r="D2435" s="286"/>
      <c r="E2435" s="287"/>
    </row>
    <row r="2436" spans="3:5" s="264" customFormat="1">
      <c r="C2436" s="286"/>
      <c r="D2436" s="286"/>
      <c r="E2436" s="287"/>
    </row>
    <row r="2437" spans="3:5" s="264" customFormat="1">
      <c r="C2437" s="286"/>
      <c r="D2437" s="286"/>
      <c r="E2437" s="287"/>
    </row>
    <row r="2438" spans="3:5" s="264" customFormat="1">
      <c r="C2438" s="286"/>
      <c r="D2438" s="286"/>
      <c r="E2438" s="287"/>
    </row>
    <row r="2439" spans="3:5" s="264" customFormat="1">
      <c r="C2439" s="286"/>
      <c r="D2439" s="286"/>
      <c r="E2439" s="287"/>
    </row>
    <row r="2440" spans="3:5" s="264" customFormat="1">
      <c r="C2440" s="286"/>
      <c r="D2440" s="286"/>
      <c r="E2440" s="287"/>
    </row>
    <row r="2441" spans="3:5" s="264" customFormat="1">
      <c r="C2441" s="286"/>
      <c r="D2441" s="286"/>
      <c r="E2441" s="287"/>
    </row>
    <row r="2442" spans="3:5" s="264" customFormat="1">
      <c r="C2442" s="286"/>
      <c r="D2442" s="286"/>
      <c r="E2442" s="287"/>
    </row>
    <row r="2443" spans="3:5" s="264" customFormat="1">
      <c r="C2443" s="286"/>
      <c r="D2443" s="286"/>
      <c r="E2443" s="287"/>
    </row>
    <row r="2444" spans="3:5" s="264" customFormat="1">
      <c r="C2444" s="286"/>
      <c r="D2444" s="286"/>
      <c r="E2444" s="287"/>
    </row>
    <row r="2445" spans="3:5" s="264" customFormat="1">
      <c r="C2445" s="286"/>
      <c r="D2445" s="286"/>
      <c r="E2445" s="287"/>
    </row>
    <row r="2446" spans="3:5" s="264" customFormat="1">
      <c r="C2446" s="286"/>
      <c r="D2446" s="286"/>
      <c r="E2446" s="287"/>
    </row>
    <row r="2447" spans="3:5" s="264" customFormat="1">
      <c r="C2447" s="286"/>
      <c r="D2447" s="286"/>
      <c r="E2447" s="287"/>
    </row>
    <row r="2448" spans="3:5" s="264" customFormat="1">
      <c r="C2448" s="286"/>
      <c r="D2448" s="286"/>
      <c r="E2448" s="287"/>
    </row>
    <row r="2449" spans="3:5" s="264" customFormat="1">
      <c r="C2449" s="286"/>
      <c r="D2449" s="286"/>
      <c r="E2449" s="287"/>
    </row>
    <row r="2450" spans="3:5" s="264" customFormat="1">
      <c r="C2450" s="286"/>
      <c r="D2450" s="286"/>
      <c r="E2450" s="287"/>
    </row>
    <row r="2451" spans="3:5" s="264" customFormat="1">
      <c r="C2451" s="286"/>
      <c r="D2451" s="286"/>
      <c r="E2451" s="287"/>
    </row>
    <row r="2452" spans="3:5" s="264" customFormat="1">
      <c r="C2452" s="286"/>
      <c r="D2452" s="286"/>
      <c r="E2452" s="287"/>
    </row>
    <row r="2453" spans="3:5" s="264" customFormat="1">
      <c r="C2453" s="286"/>
      <c r="D2453" s="286"/>
      <c r="E2453" s="287"/>
    </row>
    <row r="2454" spans="3:5" s="264" customFormat="1">
      <c r="C2454" s="286"/>
      <c r="D2454" s="286"/>
      <c r="E2454" s="287"/>
    </row>
    <row r="2455" spans="3:5" s="264" customFormat="1">
      <c r="C2455" s="286"/>
      <c r="D2455" s="286"/>
      <c r="E2455" s="287"/>
    </row>
    <row r="2456" spans="3:5" s="264" customFormat="1">
      <c r="C2456" s="286"/>
      <c r="D2456" s="286"/>
      <c r="E2456" s="287"/>
    </row>
    <row r="2457" spans="3:5" s="264" customFormat="1">
      <c r="C2457" s="286"/>
      <c r="D2457" s="286"/>
      <c r="E2457" s="287"/>
    </row>
    <row r="2458" spans="3:5" s="264" customFormat="1">
      <c r="C2458" s="286"/>
      <c r="D2458" s="286"/>
      <c r="E2458" s="287"/>
    </row>
    <row r="2459" spans="3:5" s="264" customFormat="1">
      <c r="C2459" s="286"/>
      <c r="D2459" s="286"/>
      <c r="E2459" s="287"/>
    </row>
    <row r="2460" spans="3:5" s="264" customFormat="1">
      <c r="C2460" s="286"/>
      <c r="D2460" s="286"/>
      <c r="E2460" s="287"/>
    </row>
    <row r="2461" spans="3:5" s="264" customFormat="1">
      <c r="C2461" s="286"/>
      <c r="D2461" s="286"/>
      <c r="E2461" s="287"/>
    </row>
    <row r="2462" spans="3:5" s="264" customFormat="1">
      <c r="C2462" s="286"/>
      <c r="D2462" s="286"/>
      <c r="E2462" s="287"/>
    </row>
    <row r="2463" spans="3:5" s="264" customFormat="1">
      <c r="C2463" s="286"/>
      <c r="D2463" s="286"/>
      <c r="E2463" s="287"/>
    </row>
    <row r="2464" spans="3:5" s="264" customFormat="1">
      <c r="C2464" s="286"/>
      <c r="D2464" s="286"/>
      <c r="E2464" s="287"/>
    </row>
    <row r="2465" spans="3:5" s="264" customFormat="1">
      <c r="C2465" s="286"/>
      <c r="D2465" s="286"/>
      <c r="E2465" s="287"/>
    </row>
    <row r="2466" spans="3:5" s="264" customFormat="1">
      <c r="C2466" s="286"/>
      <c r="D2466" s="286"/>
      <c r="E2466" s="287"/>
    </row>
    <row r="2467" spans="3:5" s="264" customFormat="1">
      <c r="C2467" s="286"/>
      <c r="D2467" s="286"/>
      <c r="E2467" s="287"/>
    </row>
    <row r="2468" spans="3:5" s="264" customFormat="1">
      <c r="C2468" s="286"/>
      <c r="D2468" s="286"/>
      <c r="E2468" s="287"/>
    </row>
    <row r="2469" spans="3:5" s="264" customFormat="1">
      <c r="C2469" s="286"/>
      <c r="D2469" s="286"/>
      <c r="E2469" s="287"/>
    </row>
    <row r="2470" spans="3:5" s="264" customFormat="1">
      <c r="C2470" s="286"/>
      <c r="D2470" s="286"/>
      <c r="E2470" s="287"/>
    </row>
    <row r="2471" spans="3:5" s="264" customFormat="1">
      <c r="C2471" s="286"/>
      <c r="D2471" s="286"/>
      <c r="E2471" s="287"/>
    </row>
    <row r="2472" spans="3:5" s="264" customFormat="1">
      <c r="C2472" s="286"/>
      <c r="D2472" s="286"/>
      <c r="E2472" s="287"/>
    </row>
    <row r="2473" spans="3:5" s="264" customFormat="1">
      <c r="C2473" s="286"/>
      <c r="D2473" s="286"/>
      <c r="E2473" s="287"/>
    </row>
    <row r="2474" spans="3:5" s="264" customFormat="1">
      <c r="C2474" s="286"/>
      <c r="D2474" s="286"/>
      <c r="E2474" s="287"/>
    </row>
    <row r="2475" spans="3:5" s="264" customFormat="1">
      <c r="C2475" s="286"/>
      <c r="D2475" s="286"/>
      <c r="E2475" s="287"/>
    </row>
    <row r="2476" spans="3:5" s="264" customFormat="1">
      <c r="C2476" s="286"/>
      <c r="D2476" s="286"/>
      <c r="E2476" s="287"/>
    </row>
    <row r="2477" spans="3:5" s="264" customFormat="1">
      <c r="C2477" s="286"/>
      <c r="D2477" s="286"/>
      <c r="E2477" s="287"/>
    </row>
    <row r="2478" spans="3:5" s="264" customFormat="1">
      <c r="C2478" s="286"/>
      <c r="D2478" s="286"/>
      <c r="E2478" s="287"/>
    </row>
    <row r="2479" spans="3:5" s="264" customFormat="1">
      <c r="C2479" s="286"/>
      <c r="D2479" s="286"/>
      <c r="E2479" s="287"/>
    </row>
    <row r="2480" spans="3:5" s="264" customFormat="1">
      <c r="C2480" s="286"/>
      <c r="D2480" s="286"/>
      <c r="E2480" s="287"/>
    </row>
    <row r="2481" spans="3:5" s="264" customFormat="1">
      <c r="C2481" s="286"/>
      <c r="D2481" s="286"/>
      <c r="E2481" s="287"/>
    </row>
    <row r="2482" spans="3:5" s="264" customFormat="1">
      <c r="C2482" s="286"/>
      <c r="D2482" s="286"/>
      <c r="E2482" s="287"/>
    </row>
    <row r="2483" spans="3:5" s="264" customFormat="1">
      <c r="C2483" s="286"/>
      <c r="D2483" s="286"/>
      <c r="E2483" s="287"/>
    </row>
    <row r="2484" spans="3:5" s="264" customFormat="1">
      <c r="C2484" s="286"/>
      <c r="D2484" s="286"/>
      <c r="E2484" s="287"/>
    </row>
    <row r="2485" spans="3:5" s="264" customFormat="1">
      <c r="C2485" s="286"/>
      <c r="D2485" s="286"/>
      <c r="E2485" s="287"/>
    </row>
    <row r="2486" spans="3:5" s="264" customFormat="1">
      <c r="C2486" s="286"/>
      <c r="D2486" s="286"/>
      <c r="E2486" s="287"/>
    </row>
    <row r="2487" spans="3:5" s="264" customFormat="1">
      <c r="C2487" s="286"/>
      <c r="D2487" s="286"/>
      <c r="E2487" s="287"/>
    </row>
    <row r="2488" spans="3:5" s="264" customFormat="1">
      <c r="C2488" s="286"/>
      <c r="D2488" s="286"/>
      <c r="E2488" s="287"/>
    </row>
    <row r="2489" spans="3:5" s="264" customFormat="1">
      <c r="C2489" s="286"/>
      <c r="D2489" s="286"/>
      <c r="E2489" s="287"/>
    </row>
    <row r="2490" spans="3:5" s="264" customFormat="1">
      <c r="C2490" s="286"/>
      <c r="D2490" s="286"/>
      <c r="E2490" s="287"/>
    </row>
    <row r="2491" spans="3:5" s="264" customFormat="1">
      <c r="C2491" s="286"/>
      <c r="D2491" s="286"/>
      <c r="E2491" s="287"/>
    </row>
    <row r="2492" spans="3:5" s="264" customFormat="1">
      <c r="C2492" s="286"/>
      <c r="D2492" s="286"/>
      <c r="E2492" s="287"/>
    </row>
    <row r="2493" spans="3:5" s="264" customFormat="1">
      <c r="C2493" s="286"/>
      <c r="D2493" s="286"/>
      <c r="E2493" s="287"/>
    </row>
    <row r="2494" spans="3:5" s="264" customFormat="1">
      <c r="C2494" s="286"/>
      <c r="D2494" s="286"/>
      <c r="E2494" s="287"/>
    </row>
    <row r="2495" spans="3:5" s="264" customFormat="1">
      <c r="C2495" s="286"/>
      <c r="D2495" s="286"/>
      <c r="E2495" s="287"/>
    </row>
    <row r="2496" spans="3:5" s="264" customFormat="1">
      <c r="C2496" s="286"/>
      <c r="D2496" s="286"/>
      <c r="E2496" s="287"/>
    </row>
    <row r="2497" spans="3:5" s="264" customFormat="1">
      <c r="C2497" s="286"/>
      <c r="D2497" s="286"/>
      <c r="E2497" s="287"/>
    </row>
    <row r="2498" spans="3:5" s="264" customFormat="1">
      <c r="C2498" s="286"/>
      <c r="D2498" s="286"/>
      <c r="E2498" s="287"/>
    </row>
    <row r="2499" spans="3:5" s="264" customFormat="1">
      <c r="C2499" s="286"/>
      <c r="D2499" s="286"/>
      <c r="E2499" s="287"/>
    </row>
    <row r="2500" spans="3:5" s="264" customFormat="1">
      <c r="C2500" s="286"/>
      <c r="D2500" s="286"/>
      <c r="E2500" s="287"/>
    </row>
    <row r="2501" spans="3:5" s="264" customFormat="1">
      <c r="C2501" s="286"/>
      <c r="D2501" s="286"/>
      <c r="E2501" s="287"/>
    </row>
    <row r="2502" spans="3:5" s="264" customFormat="1">
      <c r="C2502" s="286"/>
      <c r="D2502" s="286"/>
      <c r="E2502" s="287"/>
    </row>
    <row r="2503" spans="3:5" s="264" customFormat="1">
      <c r="C2503" s="286"/>
      <c r="D2503" s="286"/>
      <c r="E2503" s="287"/>
    </row>
    <row r="2504" spans="3:5" s="264" customFormat="1">
      <c r="C2504" s="286"/>
      <c r="D2504" s="286"/>
      <c r="E2504" s="287"/>
    </row>
    <row r="2505" spans="3:5" s="264" customFormat="1">
      <c r="C2505" s="286"/>
      <c r="D2505" s="286"/>
      <c r="E2505" s="287"/>
    </row>
    <row r="2506" spans="3:5" s="264" customFormat="1">
      <c r="C2506" s="286"/>
      <c r="D2506" s="286"/>
      <c r="E2506" s="287"/>
    </row>
    <row r="2507" spans="3:5" s="264" customFormat="1">
      <c r="C2507" s="286"/>
      <c r="D2507" s="286"/>
      <c r="E2507" s="287"/>
    </row>
    <row r="2508" spans="3:5" s="264" customFormat="1">
      <c r="C2508" s="286"/>
      <c r="D2508" s="286"/>
      <c r="E2508" s="287"/>
    </row>
    <row r="2509" spans="3:5" s="264" customFormat="1">
      <c r="C2509" s="286"/>
      <c r="D2509" s="286"/>
      <c r="E2509" s="287"/>
    </row>
    <row r="2510" spans="3:5" s="264" customFormat="1">
      <c r="C2510" s="286"/>
      <c r="D2510" s="286"/>
      <c r="E2510" s="287"/>
    </row>
    <row r="2511" spans="3:5" s="264" customFormat="1">
      <c r="C2511" s="286"/>
      <c r="D2511" s="286"/>
      <c r="E2511" s="287"/>
    </row>
    <row r="2512" spans="3:5" s="264" customFormat="1">
      <c r="C2512" s="286"/>
      <c r="D2512" s="286"/>
      <c r="E2512" s="287"/>
    </row>
    <row r="2513" spans="3:5" s="264" customFormat="1">
      <c r="C2513" s="286"/>
      <c r="D2513" s="286"/>
      <c r="E2513" s="287"/>
    </row>
    <row r="2514" spans="3:5" s="264" customFormat="1">
      <c r="C2514" s="286"/>
      <c r="D2514" s="286"/>
      <c r="E2514" s="287"/>
    </row>
    <row r="2515" spans="3:5" s="264" customFormat="1">
      <c r="C2515" s="286"/>
      <c r="D2515" s="286"/>
      <c r="E2515" s="287"/>
    </row>
    <row r="2516" spans="3:5" s="264" customFormat="1">
      <c r="C2516" s="286"/>
      <c r="D2516" s="286"/>
      <c r="E2516" s="287"/>
    </row>
    <row r="2517" spans="3:5" s="264" customFormat="1">
      <c r="C2517" s="286"/>
      <c r="D2517" s="286"/>
      <c r="E2517" s="287"/>
    </row>
    <row r="2518" spans="3:5" s="264" customFormat="1">
      <c r="C2518" s="286"/>
      <c r="D2518" s="286"/>
      <c r="E2518" s="287"/>
    </row>
    <row r="2519" spans="3:5" s="264" customFormat="1">
      <c r="C2519" s="286"/>
      <c r="D2519" s="286"/>
      <c r="E2519" s="287"/>
    </row>
    <row r="2520" spans="3:5" s="264" customFormat="1">
      <c r="C2520" s="286"/>
      <c r="D2520" s="286"/>
      <c r="E2520" s="287"/>
    </row>
    <row r="2521" spans="3:5" s="264" customFormat="1">
      <c r="C2521" s="286"/>
      <c r="D2521" s="286"/>
      <c r="E2521" s="287"/>
    </row>
    <row r="2522" spans="3:5" s="264" customFormat="1">
      <c r="C2522" s="286"/>
      <c r="D2522" s="286"/>
      <c r="E2522" s="287"/>
    </row>
    <row r="2523" spans="3:5" s="264" customFormat="1">
      <c r="C2523" s="286"/>
      <c r="D2523" s="286"/>
      <c r="E2523" s="287"/>
    </row>
    <row r="2524" spans="3:5" s="264" customFormat="1">
      <c r="C2524" s="286"/>
      <c r="D2524" s="286"/>
      <c r="E2524" s="287"/>
    </row>
    <row r="2525" spans="3:5" s="264" customFormat="1">
      <c r="C2525" s="286"/>
      <c r="D2525" s="286"/>
      <c r="E2525" s="287"/>
    </row>
    <row r="2526" spans="3:5" s="264" customFormat="1">
      <c r="C2526" s="286"/>
      <c r="D2526" s="286"/>
      <c r="E2526" s="287"/>
    </row>
    <row r="2527" spans="3:5" s="264" customFormat="1">
      <c r="C2527" s="286"/>
      <c r="D2527" s="286"/>
      <c r="E2527" s="287"/>
    </row>
    <row r="2528" spans="3:5" s="264" customFormat="1">
      <c r="C2528" s="286"/>
      <c r="D2528" s="286"/>
      <c r="E2528" s="287"/>
    </row>
    <row r="2529" spans="3:5" s="264" customFormat="1">
      <c r="C2529" s="286"/>
      <c r="D2529" s="286"/>
      <c r="E2529" s="287"/>
    </row>
    <row r="2530" spans="3:5" s="264" customFormat="1">
      <c r="C2530" s="286"/>
      <c r="D2530" s="286"/>
      <c r="E2530" s="287"/>
    </row>
    <row r="2531" spans="3:5" s="264" customFormat="1">
      <c r="C2531" s="286"/>
      <c r="D2531" s="286"/>
      <c r="E2531" s="287"/>
    </row>
    <row r="2532" spans="3:5" s="264" customFormat="1">
      <c r="C2532" s="286"/>
      <c r="D2532" s="286"/>
      <c r="E2532" s="287"/>
    </row>
    <row r="2533" spans="3:5" s="264" customFormat="1">
      <c r="C2533" s="286"/>
      <c r="D2533" s="286"/>
      <c r="E2533" s="287"/>
    </row>
    <row r="2534" spans="3:5" s="264" customFormat="1">
      <c r="C2534" s="286"/>
      <c r="D2534" s="286"/>
      <c r="E2534" s="287"/>
    </row>
    <row r="2535" spans="3:5" s="264" customFormat="1">
      <c r="C2535" s="286"/>
      <c r="D2535" s="286"/>
      <c r="E2535" s="287"/>
    </row>
    <row r="2536" spans="3:5" s="264" customFormat="1">
      <c r="C2536" s="286"/>
      <c r="D2536" s="286"/>
      <c r="E2536" s="287"/>
    </row>
    <row r="2537" spans="3:5" s="264" customFormat="1">
      <c r="C2537" s="286"/>
      <c r="D2537" s="286"/>
      <c r="E2537" s="287"/>
    </row>
    <row r="2538" spans="3:5" s="264" customFormat="1">
      <c r="C2538" s="286"/>
      <c r="D2538" s="286"/>
      <c r="E2538" s="287"/>
    </row>
    <row r="2539" spans="3:5" s="264" customFormat="1">
      <c r="C2539" s="286"/>
      <c r="D2539" s="286"/>
      <c r="E2539" s="287"/>
    </row>
    <row r="2540" spans="3:5" s="264" customFormat="1">
      <c r="C2540" s="286"/>
      <c r="D2540" s="286"/>
      <c r="E2540" s="287"/>
    </row>
    <row r="2541" spans="3:5" s="264" customFormat="1">
      <c r="C2541" s="286"/>
      <c r="D2541" s="286"/>
      <c r="E2541" s="287"/>
    </row>
    <row r="2542" spans="3:5" s="264" customFormat="1">
      <c r="C2542" s="286"/>
      <c r="D2542" s="286"/>
      <c r="E2542" s="287"/>
    </row>
    <row r="2543" spans="3:5" s="264" customFormat="1">
      <c r="C2543" s="286"/>
      <c r="D2543" s="286"/>
      <c r="E2543" s="287"/>
    </row>
    <row r="2544" spans="3:5" s="264" customFormat="1">
      <c r="C2544" s="286"/>
      <c r="D2544" s="286"/>
      <c r="E2544" s="287"/>
    </row>
    <row r="2545" spans="3:5" s="264" customFormat="1">
      <c r="C2545" s="286"/>
      <c r="D2545" s="286"/>
      <c r="E2545" s="287"/>
    </row>
    <row r="2546" spans="3:5" s="264" customFormat="1">
      <c r="C2546" s="286"/>
      <c r="D2546" s="286"/>
      <c r="E2546" s="287"/>
    </row>
    <row r="2547" spans="3:5" s="264" customFormat="1">
      <c r="C2547" s="286"/>
      <c r="D2547" s="286"/>
      <c r="E2547" s="287"/>
    </row>
    <row r="2548" spans="3:5" s="264" customFormat="1">
      <c r="C2548" s="286"/>
      <c r="D2548" s="286"/>
      <c r="E2548" s="287"/>
    </row>
    <row r="2549" spans="3:5" s="264" customFormat="1">
      <c r="C2549" s="286"/>
      <c r="D2549" s="286"/>
      <c r="E2549" s="287"/>
    </row>
    <row r="2550" spans="3:5" s="264" customFormat="1">
      <c r="C2550" s="286"/>
      <c r="D2550" s="286"/>
      <c r="E2550" s="287"/>
    </row>
    <row r="2551" spans="3:5" s="264" customFormat="1">
      <c r="C2551" s="286"/>
      <c r="D2551" s="286"/>
      <c r="E2551" s="287"/>
    </row>
    <row r="2552" spans="3:5" s="264" customFormat="1">
      <c r="C2552" s="286"/>
      <c r="D2552" s="286"/>
      <c r="E2552" s="287"/>
    </row>
    <row r="2553" spans="3:5" s="264" customFormat="1">
      <c r="C2553" s="286"/>
      <c r="D2553" s="286"/>
      <c r="E2553" s="287"/>
    </row>
    <row r="2554" spans="3:5" s="264" customFormat="1">
      <c r="C2554" s="286"/>
      <c r="D2554" s="286"/>
      <c r="E2554" s="287"/>
    </row>
    <row r="2555" spans="3:5" s="264" customFormat="1">
      <c r="C2555" s="286"/>
      <c r="D2555" s="286"/>
      <c r="E2555" s="287"/>
    </row>
    <row r="2556" spans="3:5" s="264" customFormat="1">
      <c r="C2556" s="286"/>
      <c r="D2556" s="286"/>
      <c r="E2556" s="287"/>
    </row>
    <row r="2557" spans="3:5" s="264" customFormat="1">
      <c r="C2557" s="286"/>
      <c r="D2557" s="286"/>
      <c r="E2557" s="287"/>
    </row>
    <row r="2558" spans="3:5" s="264" customFormat="1">
      <c r="C2558" s="286"/>
      <c r="D2558" s="286"/>
      <c r="E2558" s="287"/>
    </row>
    <row r="2559" spans="3:5" s="264" customFormat="1">
      <c r="C2559" s="286"/>
      <c r="D2559" s="286"/>
      <c r="E2559" s="287"/>
    </row>
    <row r="2560" spans="3:5" s="264" customFormat="1">
      <c r="C2560" s="286"/>
      <c r="D2560" s="286"/>
      <c r="E2560" s="287"/>
    </row>
    <row r="2561" spans="3:5" s="264" customFormat="1">
      <c r="C2561" s="286"/>
      <c r="D2561" s="286"/>
      <c r="E2561" s="287"/>
    </row>
    <row r="2562" spans="3:5" s="264" customFormat="1">
      <c r="C2562" s="286"/>
      <c r="D2562" s="286"/>
      <c r="E2562" s="287"/>
    </row>
    <row r="2563" spans="3:5" s="264" customFormat="1">
      <c r="C2563" s="286"/>
      <c r="D2563" s="286"/>
      <c r="E2563" s="287"/>
    </row>
    <row r="2564" spans="3:5" s="264" customFormat="1">
      <c r="C2564" s="286"/>
      <c r="D2564" s="286"/>
      <c r="E2564" s="287"/>
    </row>
    <row r="2565" spans="3:5" s="264" customFormat="1">
      <c r="C2565" s="286"/>
      <c r="D2565" s="286"/>
      <c r="E2565" s="287"/>
    </row>
    <row r="2566" spans="3:5" s="264" customFormat="1">
      <c r="C2566" s="286"/>
      <c r="D2566" s="286"/>
      <c r="E2566" s="287"/>
    </row>
    <row r="2567" spans="3:5" s="264" customFormat="1">
      <c r="C2567" s="286"/>
      <c r="D2567" s="286"/>
      <c r="E2567" s="287"/>
    </row>
    <row r="2568" spans="3:5" s="264" customFormat="1">
      <c r="C2568" s="286"/>
      <c r="D2568" s="286"/>
      <c r="E2568" s="287"/>
    </row>
    <row r="2569" spans="3:5" s="264" customFormat="1">
      <c r="C2569" s="286"/>
      <c r="D2569" s="286"/>
      <c r="E2569" s="287"/>
    </row>
    <row r="2570" spans="3:5" s="264" customFormat="1">
      <c r="C2570" s="286"/>
      <c r="D2570" s="286"/>
      <c r="E2570" s="287"/>
    </row>
    <row r="2571" spans="3:5" s="264" customFormat="1">
      <c r="C2571" s="286"/>
      <c r="D2571" s="286"/>
      <c r="E2571" s="287"/>
    </row>
    <row r="2572" spans="3:5" s="264" customFormat="1">
      <c r="C2572" s="286"/>
      <c r="D2572" s="286"/>
      <c r="E2572" s="287"/>
    </row>
    <row r="2573" spans="3:5" s="264" customFormat="1">
      <c r="C2573" s="286"/>
      <c r="D2573" s="286"/>
      <c r="E2573" s="287"/>
    </row>
    <row r="2574" spans="3:5" s="264" customFormat="1">
      <c r="C2574" s="286"/>
      <c r="D2574" s="286"/>
      <c r="E2574" s="287"/>
    </row>
    <row r="2575" spans="3:5" s="264" customFormat="1">
      <c r="C2575" s="286"/>
      <c r="D2575" s="286"/>
      <c r="E2575" s="287"/>
    </row>
    <row r="2576" spans="3:5" s="264" customFormat="1">
      <c r="C2576" s="286"/>
      <c r="D2576" s="286"/>
      <c r="E2576" s="287"/>
    </row>
    <row r="2577" spans="3:5" s="264" customFormat="1">
      <c r="C2577" s="286"/>
      <c r="D2577" s="286"/>
      <c r="E2577" s="287"/>
    </row>
    <row r="2578" spans="3:5" s="264" customFormat="1">
      <c r="C2578" s="286"/>
      <c r="D2578" s="286"/>
      <c r="E2578" s="287"/>
    </row>
    <row r="2579" spans="3:5" s="264" customFormat="1">
      <c r="C2579" s="286"/>
      <c r="D2579" s="286"/>
      <c r="E2579" s="287"/>
    </row>
    <row r="2580" spans="3:5" s="264" customFormat="1">
      <c r="C2580" s="286"/>
      <c r="D2580" s="286"/>
      <c r="E2580" s="287"/>
    </row>
    <row r="2581" spans="3:5" s="264" customFormat="1">
      <c r="C2581" s="286"/>
      <c r="D2581" s="286"/>
      <c r="E2581" s="287"/>
    </row>
    <row r="2582" spans="3:5" s="264" customFormat="1">
      <c r="C2582" s="286"/>
      <c r="D2582" s="286"/>
      <c r="E2582" s="287"/>
    </row>
    <row r="2583" spans="3:5" s="264" customFormat="1">
      <c r="C2583" s="286"/>
      <c r="D2583" s="286"/>
      <c r="E2583" s="287"/>
    </row>
    <row r="2584" spans="3:5" s="264" customFormat="1">
      <c r="C2584" s="286"/>
      <c r="D2584" s="286"/>
      <c r="E2584" s="287"/>
    </row>
    <row r="2585" spans="3:5" s="264" customFormat="1">
      <c r="C2585" s="286"/>
      <c r="D2585" s="286"/>
      <c r="E2585" s="287"/>
    </row>
    <row r="2586" spans="3:5" s="264" customFormat="1">
      <c r="C2586" s="286"/>
      <c r="D2586" s="286"/>
      <c r="E2586" s="287"/>
    </row>
    <row r="2587" spans="3:5" s="264" customFormat="1">
      <c r="C2587" s="286"/>
      <c r="D2587" s="286"/>
      <c r="E2587" s="287"/>
    </row>
    <row r="2588" spans="3:5" s="264" customFormat="1">
      <c r="C2588" s="286"/>
      <c r="D2588" s="286"/>
      <c r="E2588" s="287"/>
    </row>
    <row r="2589" spans="3:5" s="264" customFormat="1">
      <c r="C2589" s="286"/>
      <c r="D2589" s="286"/>
      <c r="E2589" s="287"/>
    </row>
    <row r="2590" spans="3:5" s="264" customFormat="1">
      <c r="C2590" s="286"/>
      <c r="D2590" s="286"/>
      <c r="E2590" s="287"/>
    </row>
    <row r="2591" spans="3:5" s="264" customFormat="1">
      <c r="C2591" s="286"/>
      <c r="D2591" s="286"/>
      <c r="E2591" s="287"/>
    </row>
    <row r="2592" spans="3:5" s="264" customFormat="1">
      <c r="C2592" s="286"/>
      <c r="D2592" s="286"/>
      <c r="E2592" s="287"/>
    </row>
    <row r="2593" spans="3:5" s="264" customFormat="1">
      <c r="C2593" s="286"/>
      <c r="D2593" s="286"/>
      <c r="E2593" s="287"/>
    </row>
    <row r="2594" spans="3:5" s="264" customFormat="1">
      <c r="C2594" s="286"/>
      <c r="D2594" s="286"/>
      <c r="E2594" s="287"/>
    </row>
    <row r="2595" spans="3:5" s="264" customFormat="1">
      <c r="C2595" s="286"/>
      <c r="D2595" s="286"/>
      <c r="E2595" s="287"/>
    </row>
    <row r="2596" spans="3:5" s="264" customFormat="1">
      <c r="C2596" s="286"/>
      <c r="D2596" s="286"/>
      <c r="E2596" s="287"/>
    </row>
    <row r="2597" spans="3:5" s="264" customFormat="1">
      <c r="C2597" s="286"/>
      <c r="D2597" s="286"/>
      <c r="E2597" s="287"/>
    </row>
    <row r="2598" spans="3:5" s="264" customFormat="1">
      <c r="C2598" s="286"/>
      <c r="D2598" s="286"/>
      <c r="E2598" s="287"/>
    </row>
    <row r="2599" spans="3:5" s="264" customFormat="1">
      <c r="C2599" s="286"/>
      <c r="D2599" s="286"/>
      <c r="E2599" s="287"/>
    </row>
    <row r="2600" spans="3:5" s="264" customFormat="1">
      <c r="C2600" s="286"/>
      <c r="D2600" s="286"/>
      <c r="E2600" s="287"/>
    </row>
    <row r="2601" spans="3:5" s="264" customFormat="1">
      <c r="C2601" s="286"/>
      <c r="D2601" s="286"/>
      <c r="E2601" s="287"/>
    </row>
    <row r="2602" spans="3:5" s="264" customFormat="1">
      <c r="C2602" s="286"/>
      <c r="D2602" s="286"/>
      <c r="E2602" s="287"/>
    </row>
    <row r="2603" spans="3:5" s="264" customFormat="1">
      <c r="C2603" s="286"/>
      <c r="D2603" s="286"/>
      <c r="E2603" s="287"/>
    </row>
    <row r="2604" spans="3:5" s="264" customFormat="1">
      <c r="C2604" s="286"/>
      <c r="D2604" s="286"/>
      <c r="E2604" s="287"/>
    </row>
    <row r="2605" spans="3:5" s="264" customFormat="1">
      <c r="C2605" s="286"/>
      <c r="D2605" s="286"/>
      <c r="E2605" s="287"/>
    </row>
    <row r="2606" spans="3:5" s="264" customFormat="1">
      <c r="C2606" s="286"/>
      <c r="D2606" s="286"/>
      <c r="E2606" s="287"/>
    </row>
    <row r="2607" spans="3:5" s="264" customFormat="1">
      <c r="C2607" s="286"/>
      <c r="D2607" s="286"/>
      <c r="E2607" s="287"/>
    </row>
    <row r="2608" spans="3:5" s="264" customFormat="1">
      <c r="C2608" s="286"/>
      <c r="D2608" s="286"/>
      <c r="E2608" s="287"/>
    </row>
    <row r="2609" spans="3:5" s="264" customFormat="1">
      <c r="C2609" s="286"/>
      <c r="D2609" s="286"/>
      <c r="E2609" s="287"/>
    </row>
    <row r="2610" spans="3:5" s="264" customFormat="1">
      <c r="C2610" s="286"/>
      <c r="D2610" s="286"/>
      <c r="E2610" s="287"/>
    </row>
    <row r="2611" spans="3:5" s="264" customFormat="1">
      <c r="C2611" s="286"/>
      <c r="D2611" s="286"/>
      <c r="E2611" s="287"/>
    </row>
    <row r="2612" spans="3:5" s="264" customFormat="1">
      <c r="C2612" s="286"/>
      <c r="D2612" s="286"/>
      <c r="E2612" s="287"/>
    </row>
    <row r="2613" spans="3:5" s="264" customFormat="1">
      <c r="C2613" s="286"/>
      <c r="D2613" s="286"/>
      <c r="E2613" s="287"/>
    </row>
    <row r="2614" spans="3:5" s="264" customFormat="1">
      <c r="C2614" s="286"/>
      <c r="D2614" s="286"/>
      <c r="E2614" s="287"/>
    </row>
    <row r="2615" spans="3:5" s="264" customFormat="1">
      <c r="C2615" s="286"/>
      <c r="D2615" s="286"/>
      <c r="E2615" s="287"/>
    </row>
    <row r="2616" spans="3:5" s="264" customFormat="1">
      <c r="C2616" s="286"/>
      <c r="D2616" s="286"/>
      <c r="E2616" s="287"/>
    </row>
    <row r="2617" spans="3:5" s="264" customFormat="1">
      <c r="C2617" s="286"/>
      <c r="D2617" s="286"/>
      <c r="E2617" s="287"/>
    </row>
    <row r="2618" spans="3:5" s="264" customFormat="1">
      <c r="C2618" s="286"/>
      <c r="D2618" s="286"/>
      <c r="E2618" s="287"/>
    </row>
    <row r="2619" spans="3:5" s="264" customFormat="1">
      <c r="C2619" s="286"/>
      <c r="D2619" s="286"/>
      <c r="E2619" s="287"/>
    </row>
    <row r="2620" spans="3:5" s="264" customFormat="1">
      <c r="C2620" s="286"/>
      <c r="D2620" s="286"/>
      <c r="E2620" s="287"/>
    </row>
    <row r="2621" spans="3:5" s="264" customFormat="1">
      <c r="C2621" s="286"/>
      <c r="D2621" s="286"/>
      <c r="E2621" s="287"/>
    </row>
    <row r="2622" spans="3:5" s="264" customFormat="1">
      <c r="C2622" s="286"/>
      <c r="D2622" s="286"/>
      <c r="E2622" s="287"/>
    </row>
    <row r="2623" spans="3:5" s="264" customFormat="1">
      <c r="C2623" s="286"/>
      <c r="D2623" s="286"/>
      <c r="E2623" s="287"/>
    </row>
    <row r="2624" spans="3:5" s="264" customFormat="1">
      <c r="C2624" s="286"/>
      <c r="D2624" s="286"/>
      <c r="E2624" s="287"/>
    </row>
    <row r="2625" spans="3:5" s="264" customFormat="1">
      <c r="C2625" s="286"/>
      <c r="D2625" s="286"/>
      <c r="E2625" s="287"/>
    </row>
    <row r="2626" spans="3:5" s="264" customFormat="1">
      <c r="C2626" s="286"/>
      <c r="D2626" s="286"/>
      <c r="E2626" s="287"/>
    </row>
    <row r="2627" spans="3:5" s="264" customFormat="1">
      <c r="C2627" s="286"/>
      <c r="D2627" s="286"/>
      <c r="E2627" s="287"/>
    </row>
    <row r="2628" spans="3:5" s="264" customFormat="1">
      <c r="C2628" s="286"/>
      <c r="D2628" s="286"/>
      <c r="E2628" s="287"/>
    </row>
    <row r="2629" spans="3:5" s="264" customFormat="1">
      <c r="C2629" s="286"/>
      <c r="D2629" s="286"/>
      <c r="E2629" s="287"/>
    </row>
    <row r="2630" spans="3:5" s="264" customFormat="1">
      <c r="C2630" s="286"/>
      <c r="D2630" s="286"/>
      <c r="E2630" s="287"/>
    </row>
    <row r="2631" spans="3:5" s="264" customFormat="1">
      <c r="C2631" s="286"/>
      <c r="D2631" s="286"/>
      <c r="E2631" s="287"/>
    </row>
    <row r="2632" spans="3:5" s="264" customFormat="1">
      <c r="C2632" s="286"/>
      <c r="D2632" s="286"/>
      <c r="E2632" s="287"/>
    </row>
    <row r="2633" spans="3:5" s="264" customFormat="1">
      <c r="C2633" s="286"/>
      <c r="D2633" s="286"/>
      <c r="E2633" s="287"/>
    </row>
    <row r="2634" spans="3:5" s="264" customFormat="1">
      <c r="C2634" s="286"/>
      <c r="D2634" s="286"/>
      <c r="E2634" s="287"/>
    </row>
    <row r="2635" spans="3:5" s="264" customFormat="1">
      <c r="C2635" s="286"/>
      <c r="D2635" s="286"/>
      <c r="E2635" s="287"/>
    </row>
    <row r="2636" spans="3:5" s="264" customFormat="1">
      <c r="C2636" s="286"/>
      <c r="D2636" s="286"/>
      <c r="E2636" s="287"/>
    </row>
    <row r="2637" spans="3:5" s="264" customFormat="1">
      <c r="C2637" s="286"/>
      <c r="D2637" s="286"/>
      <c r="E2637" s="287"/>
    </row>
    <row r="2638" spans="3:5" s="264" customFormat="1">
      <c r="C2638" s="286"/>
      <c r="D2638" s="286"/>
      <c r="E2638" s="287"/>
    </row>
    <row r="2639" spans="3:5" s="264" customFormat="1">
      <c r="C2639" s="286"/>
      <c r="D2639" s="286"/>
      <c r="E2639" s="287"/>
    </row>
    <row r="2640" spans="3:5" s="264" customFormat="1">
      <c r="C2640" s="286"/>
      <c r="D2640" s="286"/>
      <c r="E2640" s="287"/>
    </row>
    <row r="2641" spans="3:5" s="264" customFormat="1">
      <c r="C2641" s="286"/>
      <c r="D2641" s="286"/>
      <c r="E2641" s="287"/>
    </row>
    <row r="2642" spans="3:5" s="264" customFormat="1">
      <c r="C2642" s="286"/>
      <c r="D2642" s="286"/>
      <c r="E2642" s="287"/>
    </row>
    <row r="2643" spans="3:5" s="264" customFormat="1">
      <c r="C2643" s="286"/>
      <c r="D2643" s="286"/>
      <c r="E2643" s="287"/>
    </row>
    <row r="2644" spans="3:5" s="264" customFormat="1">
      <c r="C2644" s="286"/>
      <c r="D2644" s="286"/>
      <c r="E2644" s="287"/>
    </row>
    <row r="2645" spans="3:5" s="264" customFormat="1">
      <c r="C2645" s="286"/>
      <c r="D2645" s="286"/>
      <c r="E2645" s="287"/>
    </row>
    <row r="2646" spans="3:5" s="264" customFormat="1">
      <c r="C2646" s="286"/>
      <c r="D2646" s="286"/>
      <c r="E2646" s="287"/>
    </row>
    <row r="2647" spans="3:5" s="264" customFormat="1">
      <c r="C2647" s="286"/>
      <c r="D2647" s="286"/>
      <c r="E2647" s="287"/>
    </row>
    <row r="2648" spans="3:5" s="264" customFormat="1">
      <c r="C2648" s="286"/>
      <c r="D2648" s="286"/>
      <c r="E2648" s="287"/>
    </row>
    <row r="2649" spans="3:5" s="264" customFormat="1">
      <c r="C2649" s="286"/>
      <c r="D2649" s="286"/>
      <c r="E2649" s="287"/>
    </row>
    <row r="2650" spans="3:5" s="264" customFormat="1">
      <c r="C2650" s="286"/>
      <c r="D2650" s="286"/>
      <c r="E2650" s="287"/>
    </row>
    <row r="2651" spans="3:5" s="264" customFormat="1">
      <c r="C2651" s="286"/>
      <c r="D2651" s="286"/>
      <c r="E2651" s="287"/>
    </row>
    <row r="2652" spans="3:5" s="264" customFormat="1">
      <c r="C2652" s="286"/>
      <c r="D2652" s="286"/>
      <c r="E2652" s="287"/>
    </row>
    <row r="2653" spans="3:5" s="264" customFormat="1">
      <c r="C2653" s="286"/>
      <c r="D2653" s="286"/>
      <c r="E2653" s="287"/>
    </row>
    <row r="2654" spans="3:5" s="264" customFormat="1">
      <c r="C2654" s="286"/>
      <c r="D2654" s="286"/>
      <c r="E2654" s="287"/>
    </row>
    <row r="2655" spans="3:5" s="264" customFormat="1">
      <c r="C2655" s="286"/>
      <c r="D2655" s="286"/>
      <c r="E2655" s="287"/>
    </row>
    <row r="2656" spans="3:5" s="264" customFormat="1">
      <c r="C2656" s="286"/>
      <c r="D2656" s="286"/>
      <c r="E2656" s="287"/>
    </row>
    <row r="2657" spans="3:5" s="264" customFormat="1">
      <c r="C2657" s="286"/>
      <c r="D2657" s="286"/>
      <c r="E2657" s="287"/>
    </row>
    <row r="2658" spans="3:5" s="264" customFormat="1">
      <c r="C2658" s="286"/>
      <c r="D2658" s="286"/>
      <c r="E2658" s="287"/>
    </row>
    <row r="2659" spans="3:5" s="264" customFormat="1">
      <c r="C2659" s="286"/>
      <c r="D2659" s="286"/>
      <c r="E2659" s="287"/>
    </row>
    <row r="2660" spans="3:5" s="264" customFormat="1">
      <c r="C2660" s="286"/>
      <c r="D2660" s="286"/>
      <c r="E2660" s="287"/>
    </row>
    <row r="2661" spans="3:5" s="264" customFormat="1">
      <c r="C2661" s="286"/>
      <c r="D2661" s="286"/>
      <c r="E2661" s="287"/>
    </row>
    <row r="2662" spans="3:5" s="264" customFormat="1">
      <c r="C2662" s="286"/>
      <c r="D2662" s="286"/>
      <c r="E2662" s="287"/>
    </row>
    <row r="2663" spans="3:5" s="264" customFormat="1">
      <c r="C2663" s="286"/>
      <c r="D2663" s="286"/>
      <c r="E2663" s="287"/>
    </row>
    <row r="2664" spans="3:5" s="264" customFormat="1">
      <c r="C2664" s="286"/>
      <c r="D2664" s="286"/>
      <c r="E2664" s="287"/>
    </row>
    <row r="2665" spans="3:5" s="264" customFormat="1">
      <c r="C2665" s="286"/>
      <c r="D2665" s="286"/>
      <c r="E2665" s="287"/>
    </row>
    <row r="2666" spans="3:5" s="264" customFormat="1">
      <c r="C2666" s="286"/>
      <c r="D2666" s="286"/>
      <c r="E2666" s="287"/>
    </row>
    <row r="2667" spans="3:5" s="264" customFormat="1">
      <c r="C2667" s="286"/>
      <c r="D2667" s="286"/>
      <c r="E2667" s="287"/>
    </row>
    <row r="2668" spans="3:5" s="264" customFormat="1">
      <c r="C2668" s="286"/>
      <c r="D2668" s="286"/>
      <c r="E2668" s="287"/>
    </row>
    <row r="2669" spans="3:5" s="264" customFormat="1">
      <c r="C2669" s="286"/>
      <c r="D2669" s="286"/>
      <c r="E2669" s="287"/>
    </row>
    <row r="2670" spans="3:5" s="264" customFormat="1">
      <c r="C2670" s="286"/>
      <c r="D2670" s="286"/>
      <c r="E2670" s="287"/>
    </row>
    <row r="2671" spans="3:5" s="264" customFormat="1">
      <c r="C2671" s="286"/>
      <c r="D2671" s="286"/>
      <c r="E2671" s="287"/>
    </row>
    <row r="2672" spans="3:5" s="264" customFormat="1">
      <c r="C2672" s="286"/>
      <c r="D2672" s="286"/>
      <c r="E2672" s="287"/>
    </row>
    <row r="2673" spans="3:5" s="264" customFormat="1">
      <c r="C2673" s="286"/>
      <c r="D2673" s="286"/>
      <c r="E2673" s="287"/>
    </row>
    <row r="2674" spans="3:5" s="264" customFormat="1">
      <c r="C2674" s="286"/>
      <c r="D2674" s="286"/>
      <c r="E2674" s="287"/>
    </row>
    <row r="2675" spans="3:5" s="264" customFormat="1">
      <c r="C2675" s="286"/>
      <c r="D2675" s="286"/>
      <c r="E2675" s="287"/>
    </row>
    <row r="2676" spans="3:5" s="264" customFormat="1">
      <c r="C2676" s="286"/>
      <c r="D2676" s="286"/>
      <c r="E2676" s="287"/>
    </row>
    <row r="2677" spans="3:5" s="264" customFormat="1">
      <c r="C2677" s="286"/>
      <c r="D2677" s="286"/>
      <c r="E2677" s="287"/>
    </row>
    <row r="2678" spans="3:5" s="264" customFormat="1">
      <c r="C2678" s="286"/>
      <c r="D2678" s="286"/>
      <c r="E2678" s="287"/>
    </row>
    <row r="2679" spans="3:5" s="264" customFormat="1">
      <c r="C2679" s="286"/>
      <c r="D2679" s="286"/>
      <c r="E2679" s="287"/>
    </row>
    <row r="2680" spans="3:5" s="264" customFormat="1">
      <c r="C2680" s="286"/>
      <c r="D2680" s="286"/>
      <c r="E2680" s="287"/>
    </row>
    <row r="2681" spans="3:5" s="264" customFormat="1">
      <c r="C2681" s="286"/>
      <c r="D2681" s="286"/>
      <c r="E2681" s="287"/>
    </row>
    <row r="2682" spans="3:5" s="264" customFormat="1">
      <c r="C2682" s="286"/>
      <c r="D2682" s="286"/>
      <c r="E2682" s="287"/>
    </row>
    <row r="2683" spans="3:5" s="264" customFormat="1">
      <c r="C2683" s="286"/>
      <c r="D2683" s="286"/>
      <c r="E2683" s="287"/>
    </row>
    <row r="2684" spans="3:5" s="264" customFormat="1">
      <c r="C2684" s="286"/>
      <c r="D2684" s="286"/>
      <c r="E2684" s="287"/>
    </row>
    <row r="2685" spans="3:5" s="264" customFormat="1">
      <c r="C2685" s="286"/>
      <c r="D2685" s="286"/>
      <c r="E2685" s="287"/>
    </row>
    <row r="2686" spans="3:5" s="264" customFormat="1">
      <c r="C2686" s="286"/>
      <c r="D2686" s="286"/>
      <c r="E2686" s="287"/>
    </row>
    <row r="2687" spans="3:5" s="264" customFormat="1">
      <c r="C2687" s="286"/>
      <c r="D2687" s="286"/>
      <c r="E2687" s="287"/>
    </row>
    <row r="2688" spans="3:5" s="264" customFormat="1">
      <c r="C2688" s="286"/>
      <c r="D2688" s="286"/>
      <c r="E2688" s="287"/>
    </row>
    <row r="2689" spans="3:5" s="264" customFormat="1">
      <c r="C2689" s="286"/>
      <c r="D2689" s="286"/>
      <c r="E2689" s="287"/>
    </row>
    <row r="2690" spans="3:5" s="264" customFormat="1">
      <c r="C2690" s="286"/>
      <c r="D2690" s="286"/>
      <c r="E2690" s="287"/>
    </row>
    <row r="2691" spans="3:5" s="264" customFormat="1">
      <c r="C2691" s="286"/>
      <c r="D2691" s="286"/>
      <c r="E2691" s="287"/>
    </row>
    <row r="2692" spans="3:5" s="264" customFormat="1">
      <c r="C2692" s="286"/>
      <c r="D2692" s="286"/>
      <c r="E2692" s="287"/>
    </row>
    <row r="2693" spans="3:5" s="264" customFormat="1">
      <c r="C2693" s="286"/>
      <c r="D2693" s="286"/>
      <c r="E2693" s="287"/>
    </row>
    <row r="2694" spans="3:5" s="264" customFormat="1">
      <c r="C2694" s="286"/>
      <c r="D2694" s="286"/>
      <c r="E2694" s="287"/>
    </row>
    <row r="2695" spans="3:5" s="264" customFormat="1">
      <c r="C2695" s="286"/>
      <c r="D2695" s="286"/>
      <c r="E2695" s="287"/>
    </row>
    <row r="2696" spans="3:5" s="264" customFormat="1">
      <c r="C2696" s="286"/>
      <c r="D2696" s="286"/>
      <c r="E2696" s="287"/>
    </row>
    <row r="2697" spans="3:5" s="264" customFormat="1">
      <c r="C2697" s="286"/>
      <c r="D2697" s="286"/>
      <c r="E2697" s="287"/>
    </row>
    <row r="2698" spans="3:5" s="264" customFormat="1">
      <c r="C2698" s="286"/>
      <c r="D2698" s="286"/>
      <c r="E2698" s="287"/>
    </row>
    <row r="2699" spans="3:5" s="264" customFormat="1">
      <c r="C2699" s="286"/>
      <c r="D2699" s="286"/>
      <c r="E2699" s="287"/>
    </row>
    <row r="2700" spans="3:5" s="264" customFormat="1">
      <c r="C2700" s="286"/>
      <c r="D2700" s="286"/>
      <c r="E2700" s="287"/>
    </row>
    <row r="2701" spans="3:5" s="264" customFormat="1">
      <c r="C2701" s="286"/>
      <c r="D2701" s="286"/>
      <c r="E2701" s="287"/>
    </row>
    <row r="2702" spans="3:5" s="264" customFormat="1">
      <c r="C2702" s="286"/>
      <c r="D2702" s="286"/>
      <c r="E2702" s="287"/>
    </row>
    <row r="2703" spans="3:5" s="264" customFormat="1">
      <c r="C2703" s="286"/>
      <c r="D2703" s="286"/>
      <c r="E2703" s="287"/>
    </row>
    <row r="2704" spans="3:5" s="264" customFormat="1">
      <c r="C2704" s="286"/>
      <c r="D2704" s="286"/>
      <c r="E2704" s="287"/>
    </row>
    <row r="2705" spans="3:5" s="264" customFormat="1">
      <c r="C2705" s="286"/>
      <c r="D2705" s="286"/>
      <c r="E2705" s="287"/>
    </row>
    <row r="2706" spans="3:5" s="264" customFormat="1">
      <c r="C2706" s="286"/>
      <c r="D2706" s="286"/>
      <c r="E2706" s="287"/>
    </row>
    <row r="2707" spans="3:5" s="264" customFormat="1">
      <c r="C2707" s="286"/>
      <c r="D2707" s="286"/>
      <c r="E2707" s="287"/>
    </row>
    <row r="2708" spans="3:5" s="264" customFormat="1">
      <c r="C2708" s="286"/>
      <c r="D2708" s="286"/>
      <c r="E2708" s="287"/>
    </row>
    <row r="2709" spans="3:5" s="264" customFormat="1">
      <c r="C2709" s="286"/>
      <c r="D2709" s="286"/>
      <c r="E2709" s="287"/>
    </row>
    <row r="2710" spans="3:5" s="264" customFormat="1">
      <c r="C2710" s="286"/>
      <c r="D2710" s="286"/>
      <c r="E2710" s="287"/>
    </row>
    <row r="2711" spans="3:5" s="264" customFormat="1">
      <c r="C2711" s="286"/>
      <c r="D2711" s="286"/>
      <c r="E2711" s="287"/>
    </row>
    <row r="2712" spans="3:5" s="264" customFormat="1">
      <c r="C2712" s="286"/>
      <c r="D2712" s="286"/>
      <c r="E2712" s="287"/>
    </row>
    <row r="2713" spans="3:5" s="264" customFormat="1">
      <c r="C2713" s="286"/>
      <c r="D2713" s="286"/>
      <c r="E2713" s="287"/>
    </row>
    <row r="2714" spans="3:5" s="264" customFormat="1">
      <c r="C2714" s="286"/>
      <c r="D2714" s="286"/>
      <c r="E2714" s="287"/>
    </row>
    <row r="2715" spans="3:5" s="264" customFormat="1">
      <c r="C2715" s="286"/>
      <c r="D2715" s="286"/>
      <c r="E2715" s="287"/>
    </row>
    <row r="2716" spans="3:5" s="264" customFormat="1">
      <c r="C2716" s="286"/>
      <c r="D2716" s="286"/>
      <c r="E2716" s="287"/>
    </row>
    <row r="2717" spans="3:5" s="264" customFormat="1">
      <c r="C2717" s="286"/>
      <c r="D2717" s="286"/>
      <c r="E2717" s="287"/>
    </row>
    <row r="2718" spans="3:5" s="264" customFormat="1">
      <c r="C2718" s="286"/>
      <c r="D2718" s="286"/>
      <c r="E2718" s="287"/>
    </row>
    <row r="2719" spans="3:5" s="264" customFormat="1">
      <c r="C2719" s="286"/>
      <c r="D2719" s="286"/>
      <c r="E2719" s="287"/>
    </row>
    <row r="2720" spans="3:5" s="264" customFormat="1">
      <c r="C2720" s="286"/>
      <c r="D2720" s="286"/>
      <c r="E2720" s="287"/>
    </row>
    <row r="2721" spans="3:5" s="264" customFormat="1">
      <c r="C2721" s="286"/>
      <c r="D2721" s="286"/>
      <c r="E2721" s="287"/>
    </row>
    <row r="2722" spans="3:5" s="264" customFormat="1">
      <c r="C2722" s="286"/>
      <c r="D2722" s="286"/>
      <c r="E2722" s="287"/>
    </row>
    <row r="2723" spans="3:5" s="264" customFormat="1">
      <c r="C2723" s="286"/>
      <c r="D2723" s="286"/>
      <c r="E2723" s="287"/>
    </row>
    <row r="2724" spans="3:5" s="264" customFormat="1">
      <c r="C2724" s="286"/>
      <c r="D2724" s="286"/>
      <c r="E2724" s="287"/>
    </row>
    <row r="2725" spans="3:5" s="264" customFormat="1">
      <c r="C2725" s="286"/>
      <c r="D2725" s="286"/>
      <c r="E2725" s="287"/>
    </row>
    <row r="2726" spans="3:5" s="264" customFormat="1">
      <c r="C2726" s="286"/>
      <c r="D2726" s="286"/>
      <c r="E2726" s="287"/>
    </row>
    <row r="2727" spans="3:5" s="264" customFormat="1">
      <c r="C2727" s="286"/>
      <c r="D2727" s="286"/>
      <c r="E2727" s="287"/>
    </row>
    <row r="2728" spans="3:5" s="264" customFormat="1">
      <c r="C2728" s="286"/>
      <c r="D2728" s="286"/>
      <c r="E2728" s="287"/>
    </row>
    <row r="2729" spans="3:5" s="264" customFormat="1">
      <c r="C2729" s="286"/>
      <c r="D2729" s="286"/>
      <c r="E2729" s="287"/>
    </row>
    <row r="2730" spans="3:5" s="264" customFormat="1">
      <c r="C2730" s="286"/>
      <c r="D2730" s="286"/>
      <c r="E2730" s="287"/>
    </row>
    <row r="2731" spans="3:5" s="264" customFormat="1">
      <c r="C2731" s="286"/>
      <c r="D2731" s="286"/>
      <c r="E2731" s="287"/>
    </row>
    <row r="2732" spans="3:5" s="264" customFormat="1">
      <c r="C2732" s="286"/>
      <c r="D2732" s="286"/>
      <c r="E2732" s="287"/>
    </row>
    <row r="2733" spans="3:5" s="264" customFormat="1">
      <c r="C2733" s="286"/>
      <c r="D2733" s="286"/>
      <c r="E2733" s="287"/>
    </row>
    <row r="2734" spans="3:5" s="264" customFormat="1">
      <c r="C2734" s="286"/>
      <c r="D2734" s="286"/>
      <c r="E2734" s="287"/>
    </row>
    <row r="2735" spans="3:5" s="264" customFormat="1">
      <c r="C2735" s="286"/>
      <c r="D2735" s="286"/>
      <c r="E2735" s="287"/>
    </row>
    <row r="2736" spans="3:5" s="264" customFormat="1">
      <c r="C2736" s="286"/>
      <c r="D2736" s="286"/>
      <c r="E2736" s="287"/>
    </row>
    <row r="2737" spans="3:5" s="264" customFormat="1">
      <c r="C2737" s="286"/>
      <c r="D2737" s="286"/>
      <c r="E2737" s="287"/>
    </row>
    <row r="2738" spans="3:5" s="264" customFormat="1">
      <c r="C2738" s="286"/>
      <c r="D2738" s="286"/>
      <c r="E2738" s="287"/>
    </row>
    <row r="2739" spans="3:5" s="264" customFormat="1">
      <c r="C2739" s="286"/>
      <c r="D2739" s="286"/>
      <c r="E2739" s="287"/>
    </row>
    <row r="2740" spans="3:5" s="264" customFormat="1">
      <c r="C2740" s="286"/>
      <c r="D2740" s="286"/>
      <c r="E2740" s="287"/>
    </row>
    <row r="2741" spans="3:5" s="264" customFormat="1">
      <c r="C2741" s="286"/>
      <c r="D2741" s="286"/>
      <c r="E2741" s="287"/>
    </row>
    <row r="2742" spans="3:5" s="264" customFormat="1">
      <c r="C2742" s="286"/>
      <c r="D2742" s="286"/>
      <c r="E2742" s="287"/>
    </row>
    <row r="2743" spans="3:5" s="264" customFormat="1">
      <c r="C2743" s="286"/>
      <c r="D2743" s="286"/>
      <c r="E2743" s="287"/>
    </row>
    <row r="2744" spans="3:5" s="264" customFormat="1">
      <c r="C2744" s="286"/>
      <c r="D2744" s="286"/>
      <c r="E2744" s="287"/>
    </row>
    <row r="2745" spans="3:5" s="264" customFormat="1">
      <c r="C2745" s="286"/>
      <c r="D2745" s="286"/>
      <c r="E2745" s="287"/>
    </row>
    <row r="2746" spans="3:5" s="264" customFormat="1">
      <c r="C2746" s="286"/>
      <c r="D2746" s="286"/>
      <c r="E2746" s="287"/>
    </row>
    <row r="2747" spans="3:5" s="264" customFormat="1">
      <c r="C2747" s="286"/>
      <c r="D2747" s="286"/>
      <c r="E2747" s="287"/>
    </row>
    <row r="2748" spans="3:5" s="264" customFormat="1">
      <c r="C2748" s="286"/>
      <c r="D2748" s="286"/>
      <c r="E2748" s="287"/>
    </row>
    <row r="2749" spans="3:5" s="264" customFormat="1">
      <c r="C2749" s="286"/>
      <c r="D2749" s="286"/>
      <c r="E2749" s="287"/>
    </row>
    <row r="2750" spans="3:5" s="264" customFormat="1">
      <c r="C2750" s="286"/>
      <c r="D2750" s="286"/>
      <c r="E2750" s="287"/>
    </row>
    <row r="2751" spans="3:5" s="264" customFormat="1">
      <c r="C2751" s="286"/>
      <c r="D2751" s="286"/>
      <c r="E2751" s="287"/>
    </row>
    <row r="2752" spans="3:5" s="264" customFormat="1">
      <c r="C2752" s="286"/>
      <c r="D2752" s="286"/>
      <c r="E2752" s="287"/>
    </row>
    <row r="2753" spans="3:5" s="264" customFormat="1">
      <c r="C2753" s="286"/>
      <c r="D2753" s="286"/>
      <c r="E2753" s="287"/>
    </row>
    <row r="2754" spans="3:5" s="264" customFormat="1">
      <c r="C2754" s="286"/>
      <c r="D2754" s="286"/>
      <c r="E2754" s="287"/>
    </row>
    <row r="2755" spans="3:5" s="264" customFormat="1">
      <c r="C2755" s="286"/>
      <c r="D2755" s="286"/>
      <c r="E2755" s="287"/>
    </row>
    <row r="2756" spans="3:5" s="264" customFormat="1">
      <c r="C2756" s="286"/>
      <c r="D2756" s="286"/>
      <c r="E2756" s="287"/>
    </row>
    <row r="2757" spans="3:5" s="264" customFormat="1">
      <c r="C2757" s="286"/>
      <c r="D2757" s="286"/>
      <c r="E2757" s="287"/>
    </row>
    <row r="2758" spans="3:5" s="264" customFormat="1">
      <c r="C2758" s="286"/>
      <c r="D2758" s="286"/>
      <c r="E2758" s="287"/>
    </row>
    <row r="2759" spans="3:5" s="264" customFormat="1">
      <c r="C2759" s="286"/>
      <c r="D2759" s="286"/>
      <c r="E2759" s="287"/>
    </row>
    <row r="2760" spans="3:5" s="264" customFormat="1">
      <c r="C2760" s="286"/>
      <c r="D2760" s="286"/>
      <c r="E2760" s="287"/>
    </row>
    <row r="2761" spans="3:5" s="264" customFormat="1">
      <c r="C2761" s="286"/>
      <c r="D2761" s="286"/>
      <c r="E2761" s="287"/>
    </row>
    <row r="2762" spans="3:5" s="264" customFormat="1">
      <c r="C2762" s="286"/>
      <c r="D2762" s="286"/>
      <c r="E2762" s="287"/>
    </row>
    <row r="2763" spans="3:5" s="264" customFormat="1">
      <c r="C2763" s="286"/>
      <c r="D2763" s="286"/>
      <c r="E2763" s="287"/>
    </row>
    <row r="2764" spans="3:5" s="264" customFormat="1">
      <c r="C2764" s="286"/>
      <c r="D2764" s="286"/>
      <c r="E2764" s="287"/>
    </row>
    <row r="2765" spans="3:5" s="264" customFormat="1">
      <c r="C2765" s="286"/>
      <c r="D2765" s="286"/>
      <c r="E2765" s="287"/>
    </row>
    <row r="2766" spans="3:5" s="264" customFormat="1">
      <c r="C2766" s="286"/>
      <c r="D2766" s="286"/>
      <c r="E2766" s="287"/>
    </row>
    <row r="2767" spans="3:5" s="264" customFormat="1">
      <c r="C2767" s="286"/>
      <c r="D2767" s="286"/>
      <c r="E2767" s="287"/>
    </row>
    <row r="2768" spans="3:5" s="264" customFormat="1">
      <c r="C2768" s="286"/>
      <c r="D2768" s="286"/>
      <c r="E2768" s="287"/>
    </row>
    <row r="2769" spans="3:5" s="264" customFormat="1">
      <c r="C2769" s="286"/>
      <c r="D2769" s="286"/>
      <c r="E2769" s="287"/>
    </row>
    <row r="2770" spans="3:5" s="264" customFormat="1">
      <c r="C2770" s="286"/>
      <c r="D2770" s="286"/>
      <c r="E2770" s="287"/>
    </row>
    <row r="2771" spans="3:5" s="264" customFormat="1">
      <c r="C2771" s="286"/>
      <c r="D2771" s="286"/>
      <c r="E2771" s="287"/>
    </row>
    <row r="2772" spans="3:5" s="264" customFormat="1">
      <c r="C2772" s="286"/>
      <c r="D2772" s="286"/>
      <c r="E2772" s="287"/>
    </row>
    <row r="2773" spans="3:5" s="264" customFormat="1">
      <c r="C2773" s="286"/>
      <c r="D2773" s="286"/>
      <c r="E2773" s="287"/>
    </row>
    <row r="2774" spans="3:5" s="264" customFormat="1">
      <c r="C2774" s="286"/>
      <c r="D2774" s="286"/>
      <c r="E2774" s="287"/>
    </row>
    <row r="2775" spans="3:5" s="264" customFormat="1">
      <c r="C2775" s="286"/>
      <c r="D2775" s="286"/>
      <c r="E2775" s="287"/>
    </row>
    <row r="2776" spans="3:5" s="264" customFormat="1">
      <c r="C2776" s="286"/>
      <c r="D2776" s="286"/>
      <c r="E2776" s="287"/>
    </row>
    <row r="2777" spans="3:5" s="264" customFormat="1">
      <c r="C2777" s="286"/>
      <c r="D2777" s="286"/>
      <c r="E2777" s="287"/>
    </row>
    <row r="2778" spans="3:5" s="264" customFormat="1">
      <c r="C2778" s="286"/>
      <c r="D2778" s="286"/>
      <c r="E2778" s="287"/>
    </row>
    <row r="2779" spans="3:5" s="264" customFormat="1">
      <c r="C2779" s="286"/>
      <c r="D2779" s="286"/>
      <c r="E2779" s="287"/>
    </row>
    <row r="2780" spans="3:5" s="264" customFormat="1">
      <c r="C2780" s="286"/>
      <c r="D2780" s="286"/>
      <c r="E2780" s="287"/>
    </row>
    <row r="2781" spans="3:5" s="264" customFormat="1">
      <c r="C2781" s="286"/>
      <c r="D2781" s="286"/>
      <c r="E2781" s="287"/>
    </row>
    <row r="2782" spans="3:5" s="264" customFormat="1">
      <c r="C2782" s="286"/>
      <c r="D2782" s="286"/>
      <c r="E2782" s="287"/>
    </row>
    <row r="2783" spans="3:5" s="264" customFormat="1">
      <c r="C2783" s="286"/>
      <c r="D2783" s="286"/>
      <c r="E2783" s="287"/>
    </row>
    <row r="2784" spans="3:5" s="264" customFormat="1">
      <c r="C2784" s="286"/>
      <c r="D2784" s="286"/>
      <c r="E2784" s="287"/>
    </row>
    <row r="2785" spans="3:5" s="264" customFormat="1">
      <c r="C2785" s="286"/>
      <c r="D2785" s="286"/>
      <c r="E2785" s="287"/>
    </row>
    <row r="2786" spans="3:5" s="264" customFormat="1">
      <c r="C2786" s="286"/>
      <c r="D2786" s="286"/>
      <c r="E2786" s="287"/>
    </row>
    <row r="2787" spans="3:5" s="264" customFormat="1">
      <c r="C2787" s="286"/>
      <c r="D2787" s="286"/>
      <c r="E2787" s="287"/>
    </row>
    <row r="2788" spans="3:5" s="264" customFormat="1">
      <c r="C2788" s="286"/>
      <c r="D2788" s="286"/>
      <c r="E2788" s="287"/>
    </row>
    <row r="2789" spans="3:5" s="264" customFormat="1">
      <c r="C2789" s="286"/>
      <c r="D2789" s="286"/>
      <c r="E2789" s="287"/>
    </row>
    <row r="2790" spans="3:5" s="264" customFormat="1">
      <c r="C2790" s="286"/>
      <c r="D2790" s="286"/>
      <c r="E2790" s="287"/>
    </row>
    <row r="2791" spans="3:5" s="264" customFormat="1">
      <c r="C2791" s="286"/>
      <c r="D2791" s="286"/>
      <c r="E2791" s="287"/>
    </row>
    <row r="2792" spans="3:5" s="264" customFormat="1">
      <c r="C2792" s="286"/>
      <c r="D2792" s="286"/>
      <c r="E2792" s="287"/>
    </row>
    <row r="2793" spans="3:5" s="264" customFormat="1">
      <c r="C2793" s="286"/>
      <c r="D2793" s="286"/>
      <c r="E2793" s="287"/>
    </row>
    <row r="2794" spans="3:5" s="264" customFormat="1">
      <c r="C2794" s="286"/>
      <c r="D2794" s="286"/>
      <c r="E2794" s="287"/>
    </row>
    <row r="2795" spans="3:5" s="264" customFormat="1">
      <c r="C2795" s="286"/>
      <c r="D2795" s="286"/>
      <c r="E2795" s="287"/>
    </row>
    <row r="2796" spans="3:5" s="264" customFormat="1">
      <c r="C2796" s="286"/>
      <c r="D2796" s="286"/>
      <c r="E2796" s="287"/>
    </row>
    <row r="2797" spans="3:5" s="264" customFormat="1">
      <c r="C2797" s="286"/>
      <c r="D2797" s="286"/>
      <c r="E2797" s="287"/>
    </row>
    <row r="2798" spans="3:5" s="264" customFormat="1">
      <c r="C2798" s="286"/>
      <c r="D2798" s="286"/>
      <c r="E2798" s="287"/>
    </row>
    <row r="2799" spans="3:5" s="264" customFormat="1">
      <c r="C2799" s="286"/>
      <c r="D2799" s="286"/>
      <c r="E2799" s="287"/>
    </row>
    <row r="2800" spans="3:5" s="264" customFormat="1">
      <c r="C2800" s="286"/>
      <c r="D2800" s="286"/>
      <c r="E2800" s="287"/>
    </row>
    <row r="2801" spans="3:5" s="264" customFormat="1">
      <c r="C2801" s="286"/>
      <c r="D2801" s="286"/>
      <c r="E2801" s="287"/>
    </row>
    <row r="2802" spans="3:5" s="264" customFormat="1">
      <c r="C2802" s="286"/>
      <c r="D2802" s="286"/>
      <c r="E2802" s="287"/>
    </row>
    <row r="2803" spans="3:5" s="264" customFormat="1">
      <c r="C2803" s="286"/>
      <c r="D2803" s="286"/>
      <c r="E2803" s="287"/>
    </row>
    <row r="2804" spans="3:5" s="264" customFormat="1">
      <c r="C2804" s="286"/>
      <c r="D2804" s="286"/>
      <c r="E2804" s="287"/>
    </row>
    <row r="2805" spans="3:5" s="264" customFormat="1">
      <c r="C2805" s="286"/>
      <c r="D2805" s="286"/>
      <c r="E2805" s="287"/>
    </row>
    <row r="2806" spans="3:5" s="264" customFormat="1">
      <c r="C2806" s="286"/>
      <c r="D2806" s="286"/>
      <c r="E2806" s="287"/>
    </row>
    <row r="2807" spans="3:5" s="264" customFormat="1">
      <c r="C2807" s="286"/>
      <c r="D2807" s="286"/>
      <c r="E2807" s="287"/>
    </row>
    <row r="2808" spans="3:5" s="264" customFormat="1">
      <c r="C2808" s="286"/>
      <c r="D2808" s="286"/>
      <c r="E2808" s="287"/>
    </row>
    <row r="2809" spans="3:5" s="264" customFormat="1">
      <c r="C2809" s="286"/>
      <c r="D2809" s="286"/>
      <c r="E2809" s="287"/>
    </row>
    <row r="2810" spans="3:5" s="264" customFormat="1">
      <c r="C2810" s="286"/>
      <c r="D2810" s="286"/>
      <c r="E2810" s="287"/>
    </row>
    <row r="2811" spans="3:5" s="264" customFormat="1">
      <c r="C2811" s="286"/>
      <c r="D2811" s="286"/>
      <c r="E2811" s="287"/>
    </row>
    <row r="2812" spans="3:5" s="264" customFormat="1">
      <c r="C2812" s="286"/>
      <c r="D2812" s="286"/>
      <c r="E2812" s="287"/>
    </row>
    <row r="2813" spans="3:5" s="264" customFormat="1">
      <c r="C2813" s="286"/>
      <c r="D2813" s="286"/>
      <c r="E2813" s="287"/>
    </row>
    <row r="2814" spans="3:5" s="264" customFormat="1">
      <c r="C2814" s="286"/>
      <c r="D2814" s="286"/>
      <c r="E2814" s="287"/>
    </row>
    <row r="2815" spans="3:5" s="264" customFormat="1">
      <c r="C2815" s="286"/>
      <c r="D2815" s="286"/>
      <c r="E2815" s="287"/>
    </row>
    <row r="2816" spans="3:5" s="264" customFormat="1">
      <c r="C2816" s="286"/>
      <c r="D2816" s="286"/>
      <c r="E2816" s="287"/>
    </row>
    <row r="2817" spans="3:5" s="264" customFormat="1">
      <c r="C2817" s="286"/>
      <c r="D2817" s="286"/>
      <c r="E2817" s="287"/>
    </row>
    <row r="2818" spans="3:5" s="264" customFormat="1">
      <c r="C2818" s="286"/>
      <c r="D2818" s="286"/>
      <c r="E2818" s="287"/>
    </row>
    <row r="2819" spans="3:5" s="264" customFormat="1">
      <c r="C2819" s="286"/>
      <c r="D2819" s="286"/>
      <c r="E2819" s="287"/>
    </row>
    <row r="2820" spans="3:5" s="264" customFormat="1">
      <c r="C2820" s="286"/>
      <c r="D2820" s="286"/>
      <c r="E2820" s="287"/>
    </row>
    <row r="2821" spans="3:5" s="264" customFormat="1">
      <c r="C2821" s="286"/>
      <c r="D2821" s="286"/>
      <c r="E2821" s="287"/>
    </row>
    <row r="2822" spans="3:5" s="264" customFormat="1">
      <c r="C2822" s="286"/>
      <c r="D2822" s="286"/>
      <c r="E2822" s="287"/>
    </row>
    <row r="2823" spans="3:5" s="264" customFormat="1">
      <c r="C2823" s="286"/>
      <c r="D2823" s="286"/>
      <c r="E2823" s="287"/>
    </row>
    <row r="2824" spans="3:5" s="264" customFormat="1">
      <c r="C2824" s="286"/>
      <c r="D2824" s="286"/>
      <c r="E2824" s="287"/>
    </row>
    <row r="2825" spans="3:5" s="264" customFormat="1">
      <c r="C2825" s="286"/>
      <c r="D2825" s="286"/>
      <c r="E2825" s="287"/>
    </row>
    <row r="2826" spans="3:5" s="264" customFormat="1">
      <c r="C2826" s="286"/>
      <c r="D2826" s="286"/>
      <c r="E2826" s="287"/>
    </row>
    <row r="2827" spans="3:5" s="264" customFormat="1">
      <c r="C2827" s="286"/>
      <c r="D2827" s="286"/>
      <c r="E2827" s="287"/>
    </row>
    <row r="2828" spans="3:5" s="264" customFormat="1">
      <c r="C2828" s="286"/>
      <c r="D2828" s="286"/>
      <c r="E2828" s="287"/>
    </row>
    <row r="2829" spans="3:5" s="264" customFormat="1">
      <c r="C2829" s="286"/>
      <c r="D2829" s="286"/>
      <c r="E2829" s="287"/>
    </row>
    <row r="2830" spans="3:5" s="264" customFormat="1">
      <c r="C2830" s="286"/>
      <c r="D2830" s="286"/>
      <c r="E2830" s="287"/>
    </row>
    <row r="2831" spans="3:5" s="264" customFormat="1">
      <c r="C2831" s="286"/>
      <c r="D2831" s="286"/>
      <c r="E2831" s="287"/>
    </row>
    <row r="2832" spans="3:5" s="264" customFormat="1">
      <c r="C2832" s="286"/>
      <c r="D2832" s="286"/>
      <c r="E2832" s="287"/>
    </row>
    <row r="2833" spans="3:5" s="264" customFormat="1">
      <c r="C2833" s="286"/>
      <c r="D2833" s="286"/>
      <c r="E2833" s="287"/>
    </row>
    <row r="2834" spans="3:5" s="264" customFormat="1">
      <c r="C2834" s="286"/>
      <c r="D2834" s="286"/>
      <c r="E2834" s="287"/>
    </row>
    <row r="2835" spans="3:5" s="264" customFormat="1">
      <c r="C2835" s="286"/>
      <c r="D2835" s="286"/>
      <c r="E2835" s="287"/>
    </row>
    <row r="2836" spans="3:5" s="264" customFormat="1">
      <c r="C2836" s="286"/>
      <c r="D2836" s="286"/>
      <c r="E2836" s="287"/>
    </row>
    <row r="2837" spans="3:5" s="264" customFormat="1">
      <c r="C2837" s="286"/>
      <c r="D2837" s="286"/>
      <c r="E2837" s="287"/>
    </row>
    <row r="2838" spans="3:5" s="264" customFormat="1">
      <c r="C2838" s="286"/>
      <c r="D2838" s="286"/>
      <c r="E2838" s="287"/>
    </row>
    <row r="2839" spans="3:5" s="264" customFormat="1">
      <c r="C2839" s="286"/>
      <c r="D2839" s="286"/>
      <c r="E2839" s="287"/>
    </row>
    <row r="2840" spans="3:5" s="264" customFormat="1">
      <c r="C2840" s="286"/>
      <c r="D2840" s="286"/>
      <c r="E2840" s="287"/>
    </row>
    <row r="2841" spans="3:5" s="264" customFormat="1">
      <c r="C2841" s="286"/>
      <c r="D2841" s="286"/>
      <c r="E2841" s="287"/>
    </row>
    <row r="2842" spans="3:5" s="264" customFormat="1">
      <c r="C2842" s="286"/>
      <c r="D2842" s="286"/>
      <c r="E2842" s="287"/>
    </row>
    <row r="2843" spans="3:5" s="264" customFormat="1">
      <c r="C2843" s="286"/>
      <c r="D2843" s="286"/>
      <c r="E2843" s="287"/>
    </row>
    <row r="2844" spans="3:5" s="264" customFormat="1">
      <c r="C2844" s="286"/>
      <c r="D2844" s="286"/>
      <c r="E2844" s="287"/>
    </row>
    <row r="2845" spans="3:5" s="264" customFormat="1">
      <c r="C2845" s="286"/>
      <c r="D2845" s="286"/>
      <c r="E2845" s="287"/>
    </row>
    <row r="2846" spans="3:5" s="264" customFormat="1">
      <c r="C2846" s="286"/>
      <c r="D2846" s="286"/>
      <c r="E2846" s="287"/>
    </row>
    <row r="2847" spans="3:5" s="264" customFormat="1">
      <c r="C2847" s="286"/>
      <c r="D2847" s="286"/>
      <c r="E2847" s="287"/>
    </row>
    <row r="2848" spans="3:5" s="264" customFormat="1">
      <c r="C2848" s="286"/>
      <c r="D2848" s="286"/>
      <c r="E2848" s="287"/>
    </row>
    <row r="2849" spans="3:5" s="264" customFormat="1">
      <c r="C2849" s="286"/>
      <c r="D2849" s="286"/>
      <c r="E2849" s="287"/>
    </row>
    <row r="2850" spans="3:5" s="264" customFormat="1">
      <c r="C2850" s="286"/>
      <c r="D2850" s="286"/>
      <c r="E2850" s="287"/>
    </row>
    <row r="2851" spans="3:5" s="264" customFormat="1">
      <c r="C2851" s="286"/>
      <c r="D2851" s="286"/>
      <c r="E2851" s="287"/>
    </row>
    <row r="2852" spans="3:5" s="264" customFormat="1">
      <c r="C2852" s="286"/>
      <c r="D2852" s="286"/>
      <c r="E2852" s="287"/>
    </row>
    <row r="2853" spans="3:5" s="264" customFormat="1">
      <c r="C2853" s="286"/>
      <c r="D2853" s="286"/>
      <c r="E2853" s="287"/>
    </row>
    <row r="2854" spans="3:5" s="264" customFormat="1">
      <c r="C2854" s="286"/>
      <c r="D2854" s="286"/>
      <c r="E2854" s="287"/>
    </row>
    <row r="2855" spans="3:5" s="264" customFormat="1">
      <c r="C2855" s="286"/>
      <c r="D2855" s="286"/>
      <c r="E2855" s="287"/>
    </row>
    <row r="2856" spans="3:5" s="264" customFormat="1">
      <c r="C2856" s="286"/>
      <c r="D2856" s="286"/>
      <c r="E2856" s="287"/>
    </row>
    <row r="2857" spans="3:5" s="264" customFormat="1">
      <c r="C2857" s="286"/>
      <c r="D2857" s="286"/>
      <c r="E2857" s="287"/>
    </row>
    <row r="2858" spans="3:5" s="264" customFormat="1">
      <c r="C2858" s="286"/>
      <c r="D2858" s="286"/>
      <c r="E2858" s="287"/>
    </row>
    <row r="2859" spans="3:5" s="264" customFormat="1">
      <c r="C2859" s="286"/>
      <c r="D2859" s="286"/>
      <c r="E2859" s="287"/>
    </row>
    <row r="2860" spans="3:5" s="264" customFormat="1">
      <c r="C2860" s="286"/>
      <c r="D2860" s="286"/>
      <c r="E2860" s="287"/>
    </row>
    <row r="2861" spans="3:5" s="264" customFormat="1">
      <c r="C2861" s="286"/>
      <c r="D2861" s="286"/>
      <c r="E2861" s="287"/>
    </row>
    <row r="2862" spans="3:5" s="264" customFormat="1">
      <c r="C2862" s="286"/>
      <c r="D2862" s="286"/>
      <c r="E2862" s="287"/>
    </row>
    <row r="2863" spans="3:5" s="264" customFormat="1">
      <c r="C2863" s="286"/>
      <c r="D2863" s="286"/>
      <c r="E2863" s="287"/>
    </row>
    <row r="2864" spans="3:5" s="264" customFormat="1">
      <c r="C2864" s="286"/>
      <c r="D2864" s="286"/>
      <c r="E2864" s="287"/>
    </row>
    <row r="2865" spans="3:5" s="264" customFormat="1">
      <c r="C2865" s="286"/>
      <c r="D2865" s="286"/>
      <c r="E2865" s="287"/>
    </row>
    <row r="2866" spans="3:5" s="264" customFormat="1">
      <c r="C2866" s="286"/>
      <c r="D2866" s="286"/>
      <c r="E2866" s="287"/>
    </row>
    <row r="2867" spans="3:5" s="264" customFormat="1">
      <c r="C2867" s="286"/>
      <c r="D2867" s="286"/>
      <c r="E2867" s="287"/>
    </row>
    <row r="2868" spans="3:5" s="264" customFormat="1">
      <c r="C2868" s="286"/>
      <c r="D2868" s="286"/>
      <c r="E2868" s="287"/>
    </row>
    <row r="2869" spans="3:5" s="264" customFormat="1">
      <c r="C2869" s="286"/>
      <c r="D2869" s="286"/>
      <c r="E2869" s="287"/>
    </row>
    <row r="2870" spans="3:5" s="264" customFormat="1">
      <c r="C2870" s="286"/>
      <c r="D2870" s="286"/>
      <c r="E2870" s="287"/>
    </row>
    <row r="2871" spans="3:5" s="264" customFormat="1">
      <c r="C2871" s="286"/>
      <c r="D2871" s="286"/>
      <c r="E2871" s="287"/>
    </row>
    <row r="2872" spans="3:5" s="264" customFormat="1">
      <c r="C2872" s="286"/>
      <c r="D2872" s="286"/>
      <c r="E2872" s="287"/>
    </row>
    <row r="2873" spans="3:5" s="264" customFormat="1">
      <c r="C2873" s="286"/>
      <c r="D2873" s="286"/>
      <c r="E2873" s="287"/>
    </row>
    <row r="2874" spans="3:5" s="264" customFormat="1">
      <c r="C2874" s="286"/>
      <c r="D2874" s="286"/>
      <c r="E2874" s="287"/>
    </row>
    <row r="2875" spans="3:5" s="264" customFormat="1">
      <c r="C2875" s="286"/>
      <c r="D2875" s="286"/>
      <c r="E2875" s="287"/>
    </row>
    <row r="2876" spans="3:5" s="264" customFormat="1">
      <c r="C2876" s="286"/>
      <c r="D2876" s="286"/>
      <c r="E2876" s="287"/>
    </row>
    <row r="2877" spans="3:5" s="264" customFormat="1">
      <c r="C2877" s="286"/>
      <c r="D2877" s="286"/>
      <c r="E2877" s="287"/>
    </row>
    <row r="2878" spans="3:5" s="264" customFormat="1">
      <c r="C2878" s="286"/>
      <c r="D2878" s="286"/>
      <c r="E2878" s="287"/>
    </row>
    <row r="2879" spans="3:5" s="264" customFormat="1">
      <c r="C2879" s="286"/>
      <c r="D2879" s="286"/>
      <c r="E2879" s="287"/>
    </row>
    <row r="2880" spans="3:5" s="264" customFormat="1">
      <c r="C2880" s="286"/>
      <c r="D2880" s="286"/>
      <c r="E2880" s="287"/>
    </row>
    <row r="2881" spans="3:5" s="264" customFormat="1">
      <c r="C2881" s="286"/>
      <c r="D2881" s="286"/>
      <c r="E2881" s="287"/>
    </row>
    <row r="2882" spans="3:5" s="264" customFormat="1">
      <c r="C2882" s="286"/>
      <c r="D2882" s="286"/>
      <c r="E2882" s="287"/>
    </row>
    <row r="2883" spans="3:5" s="264" customFormat="1">
      <c r="C2883" s="286"/>
      <c r="D2883" s="286"/>
      <c r="E2883" s="287"/>
    </row>
    <row r="2884" spans="3:5" s="264" customFormat="1">
      <c r="C2884" s="286"/>
      <c r="D2884" s="286"/>
      <c r="E2884" s="287"/>
    </row>
    <row r="2885" spans="3:5" s="264" customFormat="1">
      <c r="C2885" s="286"/>
      <c r="D2885" s="286"/>
      <c r="E2885" s="287"/>
    </row>
    <row r="2886" spans="3:5" s="264" customFormat="1">
      <c r="C2886" s="286"/>
      <c r="D2886" s="286"/>
      <c r="E2886" s="287"/>
    </row>
    <row r="2887" spans="3:5" s="264" customFormat="1">
      <c r="C2887" s="286"/>
      <c r="D2887" s="286"/>
      <c r="E2887" s="287"/>
    </row>
    <row r="2888" spans="3:5" s="264" customFormat="1">
      <c r="C2888" s="286"/>
      <c r="D2888" s="286"/>
      <c r="E2888" s="287"/>
    </row>
    <row r="2889" spans="3:5" s="264" customFormat="1">
      <c r="C2889" s="286"/>
      <c r="D2889" s="286"/>
      <c r="E2889" s="287"/>
    </row>
    <row r="2890" spans="3:5" s="264" customFormat="1">
      <c r="C2890" s="286"/>
      <c r="D2890" s="286"/>
      <c r="E2890" s="287"/>
    </row>
    <row r="2891" spans="3:5" s="264" customFormat="1">
      <c r="C2891" s="286"/>
      <c r="D2891" s="286"/>
      <c r="E2891" s="287"/>
    </row>
    <row r="2892" spans="3:5" s="264" customFormat="1">
      <c r="C2892" s="286"/>
      <c r="D2892" s="286"/>
      <c r="E2892" s="287"/>
    </row>
    <row r="2893" spans="3:5" s="264" customFormat="1">
      <c r="C2893" s="286"/>
      <c r="D2893" s="286"/>
      <c r="E2893" s="287"/>
    </row>
    <row r="2894" spans="3:5" s="264" customFormat="1">
      <c r="C2894" s="286"/>
      <c r="D2894" s="286"/>
      <c r="E2894" s="287"/>
    </row>
    <row r="2895" spans="3:5" s="264" customFormat="1">
      <c r="C2895" s="286"/>
      <c r="D2895" s="286"/>
      <c r="E2895" s="287"/>
    </row>
    <row r="2896" spans="3:5" s="264" customFormat="1">
      <c r="C2896" s="286"/>
      <c r="D2896" s="286"/>
      <c r="E2896" s="287"/>
    </row>
    <row r="2897" spans="3:5" s="264" customFormat="1">
      <c r="C2897" s="286"/>
      <c r="D2897" s="286"/>
      <c r="E2897" s="287"/>
    </row>
    <row r="2898" spans="3:5" s="264" customFormat="1">
      <c r="C2898" s="286"/>
      <c r="D2898" s="286"/>
      <c r="E2898" s="287"/>
    </row>
    <row r="2899" spans="3:5" s="264" customFormat="1">
      <c r="C2899" s="286"/>
      <c r="D2899" s="286"/>
      <c r="E2899" s="287"/>
    </row>
    <row r="2900" spans="3:5" s="264" customFormat="1">
      <c r="C2900" s="286"/>
      <c r="D2900" s="286"/>
      <c r="E2900" s="287"/>
    </row>
    <row r="2901" spans="3:5" s="264" customFormat="1">
      <c r="C2901" s="286"/>
      <c r="D2901" s="286"/>
      <c r="E2901" s="287"/>
    </row>
    <row r="2902" spans="3:5" s="264" customFormat="1">
      <c r="C2902" s="286"/>
      <c r="D2902" s="286"/>
      <c r="E2902" s="287"/>
    </row>
    <row r="2903" spans="3:5" s="264" customFormat="1">
      <c r="C2903" s="286"/>
      <c r="D2903" s="286"/>
      <c r="E2903" s="287"/>
    </row>
    <row r="2904" spans="3:5" s="264" customFormat="1">
      <c r="C2904" s="286"/>
      <c r="D2904" s="286"/>
      <c r="E2904" s="287"/>
    </row>
    <row r="2905" spans="3:5" s="264" customFormat="1">
      <c r="C2905" s="286"/>
      <c r="D2905" s="286"/>
      <c r="E2905" s="287"/>
    </row>
    <row r="2906" spans="3:5" s="264" customFormat="1">
      <c r="C2906" s="286"/>
      <c r="D2906" s="286"/>
      <c r="E2906" s="287"/>
    </row>
    <row r="2907" spans="3:5" s="264" customFormat="1">
      <c r="C2907" s="286"/>
      <c r="D2907" s="286"/>
      <c r="E2907" s="287"/>
    </row>
    <row r="2908" spans="3:5" s="264" customFormat="1">
      <c r="C2908" s="286"/>
      <c r="D2908" s="286"/>
      <c r="E2908" s="287"/>
    </row>
    <row r="2909" spans="3:5" s="264" customFormat="1">
      <c r="C2909" s="286"/>
      <c r="D2909" s="286"/>
      <c r="E2909" s="287"/>
    </row>
    <row r="2910" spans="3:5" s="264" customFormat="1">
      <c r="C2910" s="286"/>
      <c r="D2910" s="286"/>
      <c r="E2910" s="287"/>
    </row>
    <row r="2911" spans="3:5" s="264" customFormat="1">
      <c r="C2911" s="286"/>
      <c r="D2911" s="286"/>
      <c r="E2911" s="287"/>
    </row>
    <row r="2912" spans="3:5" s="264" customFormat="1">
      <c r="C2912" s="286"/>
      <c r="D2912" s="286"/>
      <c r="E2912" s="287"/>
    </row>
    <row r="2913" spans="3:5" s="264" customFormat="1">
      <c r="C2913" s="286"/>
      <c r="D2913" s="286"/>
      <c r="E2913" s="287"/>
    </row>
    <row r="2914" spans="3:5" s="264" customFormat="1">
      <c r="C2914" s="286"/>
      <c r="D2914" s="286"/>
      <c r="E2914" s="287"/>
    </row>
    <row r="2915" spans="3:5" s="264" customFormat="1">
      <c r="C2915" s="286"/>
      <c r="D2915" s="286"/>
      <c r="E2915" s="287"/>
    </row>
    <row r="2916" spans="3:5" s="264" customFormat="1">
      <c r="C2916" s="286"/>
      <c r="D2916" s="286"/>
      <c r="E2916" s="287"/>
    </row>
    <row r="2917" spans="3:5" s="264" customFormat="1">
      <c r="C2917" s="286"/>
      <c r="D2917" s="286"/>
      <c r="E2917" s="287"/>
    </row>
    <row r="2918" spans="3:5" s="264" customFormat="1">
      <c r="C2918" s="286"/>
      <c r="D2918" s="286"/>
      <c r="E2918" s="287"/>
    </row>
    <row r="2919" spans="3:5" s="264" customFormat="1">
      <c r="C2919" s="286"/>
      <c r="D2919" s="286"/>
      <c r="E2919" s="287"/>
    </row>
    <row r="2920" spans="3:5" s="264" customFormat="1">
      <c r="C2920" s="286"/>
      <c r="D2920" s="286"/>
      <c r="E2920" s="287"/>
    </row>
    <row r="2921" spans="3:5" s="264" customFormat="1">
      <c r="C2921" s="286"/>
      <c r="D2921" s="286"/>
      <c r="E2921" s="287"/>
    </row>
    <row r="2922" spans="3:5" s="264" customFormat="1">
      <c r="C2922" s="286"/>
      <c r="D2922" s="286"/>
      <c r="E2922" s="287"/>
    </row>
    <row r="2923" spans="3:5" s="264" customFormat="1">
      <c r="C2923" s="286"/>
      <c r="D2923" s="286"/>
      <c r="E2923" s="287"/>
    </row>
    <row r="2924" spans="3:5" s="264" customFormat="1">
      <c r="C2924" s="286"/>
      <c r="D2924" s="286"/>
      <c r="E2924" s="287"/>
    </row>
    <row r="2925" spans="3:5" s="264" customFormat="1">
      <c r="C2925" s="286"/>
      <c r="D2925" s="286"/>
      <c r="E2925" s="287"/>
    </row>
    <row r="2926" spans="3:5" s="264" customFormat="1">
      <c r="C2926" s="286"/>
      <c r="D2926" s="286"/>
      <c r="E2926" s="287"/>
    </row>
    <row r="2927" spans="3:5" s="264" customFormat="1">
      <c r="C2927" s="286"/>
      <c r="D2927" s="286"/>
      <c r="E2927" s="287"/>
    </row>
    <row r="2928" spans="3:5" s="264" customFormat="1">
      <c r="C2928" s="286"/>
      <c r="D2928" s="286"/>
      <c r="E2928" s="287"/>
    </row>
    <row r="2929" spans="3:5" s="264" customFormat="1">
      <c r="C2929" s="286"/>
      <c r="D2929" s="286"/>
      <c r="E2929" s="287"/>
    </row>
    <row r="2930" spans="3:5" s="264" customFormat="1">
      <c r="C2930" s="286"/>
      <c r="D2930" s="286"/>
      <c r="E2930" s="287"/>
    </row>
    <row r="2931" spans="3:5" s="264" customFormat="1">
      <c r="C2931" s="286"/>
      <c r="D2931" s="286"/>
      <c r="E2931" s="287"/>
    </row>
    <row r="2932" spans="3:5" s="264" customFormat="1">
      <c r="C2932" s="286"/>
      <c r="D2932" s="286"/>
      <c r="E2932" s="287"/>
    </row>
    <row r="2933" spans="3:5" s="264" customFormat="1">
      <c r="C2933" s="286"/>
      <c r="D2933" s="286"/>
      <c r="E2933" s="287"/>
    </row>
    <row r="2934" spans="3:5" s="264" customFormat="1">
      <c r="C2934" s="286"/>
      <c r="D2934" s="286"/>
      <c r="E2934" s="287"/>
    </row>
    <row r="2935" spans="3:5" s="264" customFormat="1">
      <c r="C2935" s="286"/>
      <c r="D2935" s="286"/>
      <c r="E2935" s="287"/>
    </row>
    <row r="2936" spans="3:5" s="264" customFormat="1">
      <c r="C2936" s="286"/>
      <c r="D2936" s="286"/>
      <c r="E2936" s="287"/>
    </row>
    <row r="2937" spans="3:5" s="264" customFormat="1">
      <c r="C2937" s="286"/>
      <c r="D2937" s="286"/>
      <c r="E2937" s="287"/>
    </row>
    <row r="2938" spans="3:5" s="264" customFormat="1">
      <c r="C2938" s="286"/>
      <c r="D2938" s="286"/>
      <c r="E2938" s="287"/>
    </row>
    <row r="2939" spans="3:5" s="264" customFormat="1">
      <c r="C2939" s="286"/>
      <c r="D2939" s="286"/>
      <c r="E2939" s="287"/>
    </row>
    <row r="2940" spans="3:5" s="264" customFormat="1">
      <c r="C2940" s="286"/>
      <c r="D2940" s="286"/>
      <c r="E2940" s="287"/>
    </row>
    <row r="2941" spans="3:5" s="264" customFormat="1">
      <c r="C2941" s="286"/>
      <c r="D2941" s="286"/>
      <c r="E2941" s="287"/>
    </row>
    <row r="2942" spans="3:5" s="264" customFormat="1">
      <c r="C2942" s="286"/>
      <c r="D2942" s="286"/>
      <c r="E2942" s="287"/>
    </row>
    <row r="2943" spans="3:5" s="264" customFormat="1">
      <c r="C2943" s="286"/>
      <c r="D2943" s="286"/>
      <c r="E2943" s="287"/>
    </row>
    <row r="2944" spans="3:5" s="264" customFormat="1">
      <c r="C2944" s="286"/>
      <c r="D2944" s="286"/>
      <c r="E2944" s="287"/>
    </row>
    <row r="2945" spans="3:5" s="264" customFormat="1">
      <c r="C2945" s="286"/>
      <c r="D2945" s="286"/>
      <c r="E2945" s="287"/>
    </row>
    <row r="2946" spans="3:5" s="264" customFormat="1">
      <c r="C2946" s="286"/>
      <c r="D2946" s="286"/>
      <c r="E2946" s="287"/>
    </row>
    <row r="2947" spans="3:5" s="264" customFormat="1">
      <c r="C2947" s="286"/>
      <c r="D2947" s="286"/>
      <c r="E2947" s="287"/>
    </row>
    <row r="2948" spans="3:5" s="264" customFormat="1">
      <c r="C2948" s="286"/>
      <c r="D2948" s="286"/>
      <c r="E2948" s="287"/>
    </row>
    <row r="2949" spans="3:5" s="264" customFormat="1">
      <c r="C2949" s="286"/>
      <c r="D2949" s="286"/>
      <c r="E2949" s="287"/>
    </row>
    <row r="2950" spans="3:5" s="264" customFormat="1">
      <c r="C2950" s="286"/>
      <c r="D2950" s="286"/>
      <c r="E2950" s="287"/>
    </row>
    <row r="2951" spans="3:5" s="264" customFormat="1">
      <c r="C2951" s="286"/>
      <c r="D2951" s="286"/>
      <c r="E2951" s="287"/>
    </row>
    <row r="2952" spans="3:5" s="264" customFormat="1">
      <c r="C2952" s="286"/>
      <c r="D2952" s="286"/>
      <c r="E2952" s="287"/>
    </row>
    <row r="2953" spans="3:5" s="264" customFormat="1">
      <c r="C2953" s="286"/>
      <c r="D2953" s="286"/>
      <c r="E2953" s="287"/>
    </row>
    <row r="2954" spans="3:5" s="264" customFormat="1">
      <c r="C2954" s="286"/>
      <c r="D2954" s="286"/>
      <c r="E2954" s="287"/>
    </row>
    <row r="2955" spans="3:5" s="264" customFormat="1">
      <c r="C2955" s="286"/>
      <c r="D2955" s="286"/>
      <c r="E2955" s="287"/>
    </row>
    <row r="2956" spans="3:5" s="264" customFormat="1">
      <c r="C2956" s="286"/>
      <c r="D2956" s="286"/>
      <c r="E2956" s="287"/>
    </row>
    <row r="2957" spans="3:5" s="264" customFormat="1">
      <c r="C2957" s="286"/>
      <c r="D2957" s="286"/>
      <c r="E2957" s="287"/>
    </row>
    <row r="2958" spans="3:5" s="264" customFormat="1">
      <c r="C2958" s="286"/>
      <c r="D2958" s="286"/>
      <c r="E2958" s="287"/>
    </row>
    <row r="2959" spans="3:5" s="264" customFormat="1">
      <c r="C2959" s="286"/>
      <c r="D2959" s="286"/>
      <c r="E2959" s="287"/>
    </row>
    <row r="2960" spans="3:5" s="264" customFormat="1">
      <c r="C2960" s="286"/>
      <c r="D2960" s="286"/>
      <c r="E2960" s="287"/>
    </row>
    <row r="2961" spans="3:5" s="264" customFormat="1">
      <c r="C2961" s="286"/>
      <c r="D2961" s="286"/>
      <c r="E2961" s="287"/>
    </row>
    <row r="2962" spans="3:5" s="264" customFormat="1">
      <c r="C2962" s="286"/>
      <c r="D2962" s="286"/>
      <c r="E2962" s="287"/>
    </row>
    <row r="2963" spans="3:5" s="264" customFormat="1">
      <c r="C2963" s="286"/>
      <c r="D2963" s="286"/>
      <c r="E2963" s="287"/>
    </row>
    <row r="2964" spans="3:5" s="264" customFormat="1">
      <c r="C2964" s="286"/>
      <c r="D2964" s="286"/>
      <c r="E2964" s="287"/>
    </row>
    <row r="2965" spans="3:5" s="264" customFormat="1">
      <c r="C2965" s="286"/>
      <c r="D2965" s="286"/>
      <c r="E2965" s="287"/>
    </row>
    <row r="2966" spans="3:5" s="264" customFormat="1">
      <c r="C2966" s="286"/>
      <c r="D2966" s="286"/>
      <c r="E2966" s="287"/>
    </row>
    <row r="2967" spans="3:5" s="264" customFormat="1">
      <c r="C2967" s="286"/>
      <c r="D2967" s="286"/>
      <c r="E2967" s="287"/>
    </row>
    <row r="2968" spans="3:5" s="264" customFormat="1">
      <c r="C2968" s="286"/>
      <c r="D2968" s="286"/>
      <c r="E2968" s="287"/>
    </row>
    <row r="2969" spans="3:5" s="264" customFormat="1">
      <c r="C2969" s="286"/>
      <c r="D2969" s="286"/>
      <c r="E2969" s="287"/>
    </row>
    <row r="2970" spans="3:5" s="264" customFormat="1">
      <c r="C2970" s="286"/>
      <c r="D2970" s="286"/>
      <c r="E2970" s="287"/>
    </row>
    <row r="2971" spans="3:5" s="264" customFormat="1">
      <c r="C2971" s="286"/>
      <c r="D2971" s="286"/>
      <c r="E2971" s="287"/>
    </row>
    <row r="2972" spans="3:5" s="264" customFormat="1">
      <c r="C2972" s="286"/>
      <c r="D2972" s="286"/>
      <c r="E2972" s="287"/>
    </row>
    <row r="2973" spans="3:5" s="264" customFormat="1">
      <c r="C2973" s="286"/>
      <c r="D2973" s="286"/>
      <c r="E2973" s="287"/>
    </row>
    <row r="2974" spans="3:5" s="264" customFormat="1">
      <c r="C2974" s="286"/>
      <c r="D2974" s="286"/>
      <c r="E2974" s="287"/>
    </row>
    <row r="2975" spans="3:5" s="264" customFormat="1">
      <c r="C2975" s="286"/>
      <c r="D2975" s="286"/>
      <c r="E2975" s="287"/>
    </row>
    <row r="2976" spans="3:5" s="264" customFormat="1">
      <c r="C2976" s="286"/>
      <c r="D2976" s="286"/>
      <c r="E2976" s="287"/>
    </row>
    <row r="2977" spans="3:5" s="264" customFormat="1">
      <c r="C2977" s="286"/>
      <c r="D2977" s="286"/>
      <c r="E2977" s="287"/>
    </row>
    <row r="2978" spans="3:5" s="264" customFormat="1">
      <c r="C2978" s="286"/>
      <c r="D2978" s="286"/>
      <c r="E2978" s="287"/>
    </row>
    <row r="2979" spans="3:5" s="264" customFormat="1">
      <c r="C2979" s="286"/>
      <c r="D2979" s="286"/>
      <c r="E2979" s="287"/>
    </row>
    <row r="2980" spans="3:5" s="264" customFormat="1">
      <c r="C2980" s="286"/>
      <c r="D2980" s="286"/>
      <c r="E2980" s="287"/>
    </row>
    <row r="2981" spans="3:5" s="264" customFormat="1">
      <c r="C2981" s="286"/>
      <c r="D2981" s="286"/>
      <c r="E2981" s="287"/>
    </row>
    <row r="2982" spans="3:5" s="264" customFormat="1">
      <c r="C2982" s="286"/>
      <c r="D2982" s="286"/>
      <c r="E2982" s="287"/>
    </row>
    <row r="2983" spans="3:5" s="264" customFormat="1">
      <c r="C2983" s="286"/>
      <c r="D2983" s="286"/>
      <c r="E2983" s="287"/>
    </row>
    <row r="2984" spans="3:5" s="264" customFormat="1">
      <c r="C2984" s="286"/>
      <c r="D2984" s="286"/>
      <c r="E2984" s="287"/>
    </row>
    <row r="2985" spans="3:5" s="264" customFormat="1">
      <c r="C2985" s="286"/>
      <c r="D2985" s="286"/>
      <c r="E2985" s="287"/>
    </row>
    <row r="2986" spans="3:5" s="264" customFormat="1">
      <c r="C2986" s="286"/>
      <c r="D2986" s="286"/>
      <c r="E2986" s="287"/>
    </row>
    <row r="2987" spans="3:5" s="264" customFormat="1">
      <c r="C2987" s="286"/>
      <c r="D2987" s="286"/>
      <c r="E2987" s="287"/>
    </row>
    <row r="2988" spans="3:5" s="264" customFormat="1">
      <c r="C2988" s="286"/>
      <c r="D2988" s="286"/>
      <c r="E2988" s="287"/>
    </row>
    <row r="2989" spans="3:5" s="264" customFormat="1">
      <c r="C2989" s="286"/>
      <c r="D2989" s="286"/>
      <c r="E2989" s="287"/>
    </row>
    <row r="2990" spans="3:5" s="264" customFormat="1">
      <c r="C2990" s="286"/>
      <c r="D2990" s="286"/>
      <c r="E2990" s="287"/>
    </row>
    <row r="2991" spans="3:5" s="264" customFormat="1">
      <c r="C2991" s="286"/>
      <c r="D2991" s="286"/>
      <c r="E2991" s="287"/>
    </row>
    <row r="2992" spans="3:5" s="264" customFormat="1">
      <c r="C2992" s="286"/>
      <c r="D2992" s="286"/>
      <c r="E2992" s="287"/>
    </row>
    <row r="2993" spans="3:5" s="264" customFormat="1">
      <c r="C2993" s="286"/>
      <c r="D2993" s="286"/>
      <c r="E2993" s="287"/>
    </row>
    <row r="2994" spans="3:5" s="264" customFormat="1">
      <c r="C2994" s="286"/>
      <c r="D2994" s="286"/>
      <c r="E2994" s="287"/>
    </row>
    <row r="2995" spans="3:5" s="264" customFormat="1">
      <c r="C2995" s="286"/>
      <c r="D2995" s="286"/>
      <c r="E2995" s="287"/>
    </row>
    <row r="2996" spans="3:5" s="264" customFormat="1">
      <c r="C2996" s="286"/>
      <c r="D2996" s="286"/>
      <c r="E2996" s="287"/>
    </row>
    <row r="2997" spans="3:5" s="264" customFormat="1">
      <c r="C2997" s="286"/>
      <c r="D2997" s="286"/>
      <c r="E2997" s="287"/>
    </row>
    <row r="2998" spans="3:5" s="264" customFormat="1">
      <c r="C2998" s="286"/>
      <c r="D2998" s="286"/>
      <c r="E2998" s="287"/>
    </row>
    <row r="2999" spans="3:5" s="264" customFormat="1">
      <c r="C2999" s="286"/>
      <c r="D2999" s="286"/>
      <c r="E2999" s="287"/>
    </row>
    <row r="3000" spans="3:5" s="264" customFormat="1">
      <c r="C3000" s="286"/>
      <c r="D3000" s="286"/>
      <c r="E3000" s="287"/>
    </row>
    <row r="3001" spans="3:5" s="264" customFormat="1">
      <c r="C3001" s="286"/>
      <c r="D3001" s="286"/>
      <c r="E3001" s="287"/>
    </row>
    <row r="3002" spans="3:5" s="264" customFormat="1">
      <c r="C3002" s="286"/>
      <c r="D3002" s="286"/>
      <c r="E3002" s="287"/>
    </row>
    <row r="3003" spans="3:5" s="264" customFormat="1">
      <c r="C3003" s="286"/>
      <c r="D3003" s="286"/>
      <c r="E3003" s="287"/>
    </row>
    <row r="3004" spans="3:5" s="264" customFormat="1">
      <c r="C3004" s="286"/>
      <c r="D3004" s="286"/>
      <c r="E3004" s="287"/>
    </row>
    <row r="3005" spans="3:5" s="264" customFormat="1">
      <c r="C3005" s="286"/>
      <c r="D3005" s="286"/>
      <c r="E3005" s="287"/>
    </row>
    <row r="3006" spans="3:5" s="264" customFormat="1">
      <c r="C3006" s="286"/>
      <c r="D3006" s="286"/>
      <c r="E3006" s="287"/>
    </row>
    <row r="3007" spans="3:5" s="264" customFormat="1">
      <c r="C3007" s="286"/>
      <c r="D3007" s="286"/>
      <c r="E3007" s="287"/>
    </row>
    <row r="3008" spans="3:5" s="264" customFormat="1">
      <c r="C3008" s="286"/>
      <c r="D3008" s="286"/>
      <c r="E3008" s="287"/>
    </row>
    <row r="3009" spans="3:5" s="264" customFormat="1">
      <c r="C3009" s="286"/>
      <c r="D3009" s="286"/>
      <c r="E3009" s="287"/>
    </row>
    <row r="3010" spans="3:5" s="264" customFormat="1">
      <c r="C3010" s="286"/>
      <c r="D3010" s="286"/>
      <c r="E3010" s="287"/>
    </row>
    <row r="3011" spans="3:5" s="264" customFormat="1">
      <c r="C3011" s="286"/>
      <c r="D3011" s="286"/>
      <c r="E3011" s="287"/>
    </row>
    <row r="3012" spans="3:5" s="264" customFormat="1">
      <c r="C3012" s="286"/>
      <c r="D3012" s="286"/>
      <c r="E3012" s="287"/>
    </row>
    <row r="3013" spans="3:5" s="264" customFormat="1">
      <c r="C3013" s="286"/>
      <c r="D3013" s="286"/>
      <c r="E3013" s="287"/>
    </row>
    <row r="3014" spans="3:5" s="264" customFormat="1">
      <c r="C3014" s="286"/>
      <c r="D3014" s="286"/>
      <c r="E3014" s="287"/>
    </row>
    <row r="3015" spans="3:5" s="264" customFormat="1">
      <c r="C3015" s="286"/>
      <c r="D3015" s="286"/>
      <c r="E3015" s="287"/>
    </row>
    <row r="3016" spans="3:5" s="264" customFormat="1">
      <c r="C3016" s="286"/>
      <c r="D3016" s="286"/>
      <c r="E3016" s="287"/>
    </row>
    <row r="3017" spans="3:5" s="264" customFormat="1">
      <c r="C3017" s="286"/>
      <c r="D3017" s="286"/>
      <c r="E3017" s="287"/>
    </row>
    <row r="3018" spans="3:5" s="264" customFormat="1">
      <c r="C3018" s="286"/>
      <c r="D3018" s="286"/>
      <c r="E3018" s="287"/>
    </row>
    <row r="3019" spans="3:5" s="264" customFormat="1">
      <c r="C3019" s="286"/>
      <c r="D3019" s="286"/>
      <c r="E3019" s="287"/>
    </row>
    <row r="3020" spans="3:5" s="264" customFormat="1">
      <c r="C3020" s="286"/>
      <c r="D3020" s="286"/>
      <c r="E3020" s="287"/>
    </row>
    <row r="3021" spans="3:5" s="264" customFormat="1">
      <c r="C3021" s="286"/>
      <c r="D3021" s="286"/>
      <c r="E3021" s="287"/>
    </row>
    <row r="3022" spans="3:5" s="264" customFormat="1">
      <c r="C3022" s="286"/>
      <c r="D3022" s="286"/>
      <c r="E3022" s="287"/>
    </row>
    <row r="3023" spans="3:5" s="264" customFormat="1">
      <c r="C3023" s="286"/>
      <c r="D3023" s="286"/>
      <c r="E3023" s="287"/>
    </row>
    <row r="3024" spans="3:5" s="264" customFormat="1">
      <c r="C3024" s="286"/>
      <c r="D3024" s="286"/>
      <c r="E3024" s="287"/>
    </row>
    <row r="3025" spans="3:5" s="264" customFormat="1">
      <c r="C3025" s="286"/>
      <c r="D3025" s="286"/>
      <c r="E3025" s="287"/>
    </row>
    <row r="3026" spans="3:5" s="264" customFormat="1">
      <c r="C3026" s="286"/>
      <c r="D3026" s="286"/>
      <c r="E3026" s="287"/>
    </row>
    <row r="3027" spans="3:5" s="264" customFormat="1">
      <c r="C3027" s="286"/>
      <c r="D3027" s="286"/>
      <c r="E3027" s="287"/>
    </row>
    <row r="3028" spans="3:5" s="264" customFormat="1">
      <c r="C3028" s="286"/>
      <c r="D3028" s="286"/>
      <c r="E3028" s="287"/>
    </row>
    <row r="3029" spans="3:5" s="264" customFormat="1">
      <c r="C3029" s="286"/>
      <c r="D3029" s="286"/>
      <c r="E3029" s="287"/>
    </row>
    <row r="3030" spans="3:5" s="264" customFormat="1">
      <c r="C3030" s="286"/>
      <c r="D3030" s="286"/>
      <c r="E3030" s="287"/>
    </row>
    <row r="3031" spans="3:5" s="264" customFormat="1">
      <c r="C3031" s="286"/>
      <c r="D3031" s="286"/>
      <c r="E3031" s="287"/>
    </row>
    <row r="3032" spans="3:5" s="264" customFormat="1">
      <c r="C3032" s="286"/>
      <c r="D3032" s="286"/>
      <c r="E3032" s="287"/>
    </row>
    <row r="3033" spans="3:5" s="264" customFormat="1">
      <c r="C3033" s="286"/>
      <c r="D3033" s="286"/>
      <c r="E3033" s="287"/>
    </row>
    <row r="3034" spans="3:5" s="264" customFormat="1">
      <c r="C3034" s="286"/>
      <c r="D3034" s="286"/>
      <c r="E3034" s="287"/>
    </row>
    <row r="3035" spans="3:5" s="264" customFormat="1">
      <c r="C3035" s="286"/>
      <c r="D3035" s="286"/>
      <c r="E3035" s="287"/>
    </row>
    <row r="3036" spans="3:5" s="264" customFormat="1">
      <c r="C3036" s="286"/>
      <c r="D3036" s="286"/>
      <c r="E3036" s="287"/>
    </row>
    <row r="3037" spans="3:5" s="264" customFormat="1">
      <c r="C3037" s="286"/>
      <c r="D3037" s="286"/>
      <c r="E3037" s="287"/>
    </row>
    <row r="3038" spans="3:5" s="264" customFormat="1">
      <c r="C3038" s="286"/>
      <c r="D3038" s="286"/>
      <c r="E3038" s="287"/>
    </row>
    <row r="3039" spans="3:5" s="264" customFormat="1">
      <c r="C3039" s="286"/>
      <c r="D3039" s="286"/>
      <c r="E3039" s="287"/>
    </row>
    <row r="3040" spans="3:5" s="264" customFormat="1">
      <c r="C3040" s="286"/>
      <c r="D3040" s="286"/>
      <c r="E3040" s="287"/>
    </row>
    <row r="3041" spans="3:5" s="264" customFormat="1">
      <c r="C3041" s="286"/>
      <c r="D3041" s="286"/>
      <c r="E3041" s="287"/>
    </row>
    <row r="3042" spans="3:5" s="264" customFormat="1">
      <c r="C3042" s="286"/>
      <c r="D3042" s="286"/>
      <c r="E3042" s="287"/>
    </row>
    <row r="3043" spans="3:5" s="264" customFormat="1">
      <c r="C3043" s="286"/>
      <c r="D3043" s="286"/>
      <c r="E3043" s="287"/>
    </row>
    <row r="3044" spans="3:5" s="264" customFormat="1">
      <c r="C3044" s="286"/>
      <c r="D3044" s="286"/>
      <c r="E3044" s="287"/>
    </row>
    <row r="3045" spans="3:5" s="264" customFormat="1">
      <c r="C3045" s="286"/>
      <c r="D3045" s="286"/>
      <c r="E3045" s="287"/>
    </row>
    <row r="3046" spans="3:5" s="264" customFormat="1">
      <c r="C3046" s="286"/>
      <c r="D3046" s="286"/>
      <c r="E3046" s="287"/>
    </row>
    <row r="3047" spans="3:5" s="264" customFormat="1">
      <c r="C3047" s="286"/>
      <c r="D3047" s="286"/>
      <c r="E3047" s="287"/>
    </row>
    <row r="3048" spans="3:5" s="264" customFormat="1">
      <c r="C3048" s="286"/>
      <c r="D3048" s="286"/>
      <c r="E3048" s="287"/>
    </row>
    <row r="3049" spans="3:5" s="264" customFormat="1">
      <c r="C3049" s="286"/>
      <c r="D3049" s="286"/>
      <c r="E3049" s="287"/>
    </row>
    <row r="3050" spans="3:5" s="264" customFormat="1">
      <c r="C3050" s="286"/>
      <c r="D3050" s="286"/>
      <c r="E3050" s="287"/>
    </row>
    <row r="3051" spans="3:5" s="264" customFormat="1">
      <c r="C3051" s="286"/>
      <c r="D3051" s="286"/>
      <c r="E3051" s="287"/>
    </row>
    <row r="3052" spans="3:5" s="264" customFormat="1">
      <c r="C3052" s="286"/>
      <c r="D3052" s="286"/>
      <c r="E3052" s="287"/>
    </row>
    <row r="3053" spans="3:5" s="264" customFormat="1">
      <c r="C3053" s="286"/>
      <c r="D3053" s="286"/>
      <c r="E3053" s="287"/>
    </row>
    <row r="3054" spans="3:5" s="264" customFormat="1">
      <c r="C3054" s="286"/>
      <c r="D3054" s="286"/>
      <c r="E3054" s="287"/>
    </row>
    <row r="3055" spans="3:5" s="264" customFormat="1">
      <c r="C3055" s="286"/>
      <c r="D3055" s="286"/>
      <c r="E3055" s="287"/>
    </row>
    <row r="3056" spans="3:5" s="264" customFormat="1">
      <c r="C3056" s="286"/>
      <c r="D3056" s="286"/>
      <c r="E3056" s="287"/>
    </row>
    <row r="3057" spans="3:5" s="264" customFormat="1">
      <c r="C3057" s="286"/>
      <c r="D3057" s="286"/>
      <c r="E3057" s="287"/>
    </row>
    <row r="3058" spans="3:5" s="264" customFormat="1">
      <c r="C3058" s="286"/>
      <c r="D3058" s="286"/>
      <c r="E3058" s="287"/>
    </row>
    <row r="3059" spans="3:5" s="264" customFormat="1">
      <c r="C3059" s="286"/>
      <c r="D3059" s="286"/>
      <c r="E3059" s="287"/>
    </row>
    <row r="3060" spans="3:5" s="264" customFormat="1">
      <c r="C3060" s="286"/>
      <c r="D3060" s="286"/>
      <c r="E3060" s="287"/>
    </row>
    <row r="3061" spans="3:5" s="264" customFormat="1">
      <c r="C3061" s="286"/>
      <c r="D3061" s="286"/>
      <c r="E3061" s="287"/>
    </row>
    <row r="3062" spans="3:5" s="264" customFormat="1">
      <c r="C3062" s="286"/>
      <c r="D3062" s="286"/>
      <c r="E3062" s="287"/>
    </row>
    <row r="3063" spans="3:5" s="264" customFormat="1">
      <c r="C3063" s="286"/>
      <c r="D3063" s="286"/>
      <c r="E3063" s="287"/>
    </row>
    <row r="3064" spans="3:5" s="264" customFormat="1">
      <c r="C3064" s="286"/>
      <c r="D3064" s="286"/>
      <c r="E3064" s="287"/>
    </row>
    <row r="3065" spans="3:5" s="264" customFormat="1">
      <c r="C3065" s="286"/>
      <c r="D3065" s="286"/>
      <c r="E3065" s="287"/>
    </row>
    <row r="3066" spans="3:5" s="264" customFormat="1">
      <c r="C3066" s="286"/>
      <c r="D3066" s="286"/>
      <c r="E3066" s="287"/>
    </row>
    <row r="3067" spans="3:5" s="264" customFormat="1">
      <c r="C3067" s="286"/>
      <c r="D3067" s="286"/>
      <c r="E3067" s="287"/>
    </row>
    <row r="3068" spans="3:5" s="264" customFormat="1">
      <c r="C3068" s="286"/>
      <c r="D3068" s="286"/>
      <c r="E3068" s="287"/>
    </row>
    <row r="3069" spans="3:5" s="264" customFormat="1">
      <c r="C3069" s="286"/>
      <c r="D3069" s="286"/>
      <c r="E3069" s="287"/>
    </row>
    <row r="3070" spans="3:5" s="264" customFormat="1">
      <c r="C3070" s="286"/>
      <c r="D3070" s="286"/>
      <c r="E3070" s="287"/>
    </row>
    <row r="3071" spans="3:5" s="264" customFormat="1">
      <c r="C3071" s="286"/>
      <c r="D3071" s="286"/>
      <c r="E3071" s="287"/>
    </row>
    <row r="3072" spans="3:5" s="264" customFormat="1">
      <c r="C3072" s="286"/>
      <c r="D3072" s="286"/>
      <c r="E3072" s="287"/>
    </row>
    <row r="3073" spans="3:5" s="264" customFormat="1">
      <c r="C3073" s="286"/>
      <c r="D3073" s="286"/>
      <c r="E3073" s="287"/>
    </row>
    <row r="3074" spans="3:5" s="264" customFormat="1">
      <c r="C3074" s="286"/>
      <c r="D3074" s="286"/>
      <c r="E3074" s="287"/>
    </row>
    <row r="3075" spans="3:5" s="264" customFormat="1">
      <c r="C3075" s="286"/>
      <c r="D3075" s="286"/>
      <c r="E3075" s="287"/>
    </row>
    <row r="3076" spans="3:5" s="264" customFormat="1">
      <c r="C3076" s="286"/>
      <c r="D3076" s="286"/>
      <c r="E3076" s="287"/>
    </row>
    <row r="3077" spans="3:5" s="264" customFormat="1">
      <c r="C3077" s="286"/>
      <c r="D3077" s="286"/>
      <c r="E3077" s="287"/>
    </row>
    <row r="3078" spans="3:5" s="264" customFormat="1">
      <c r="C3078" s="286"/>
      <c r="D3078" s="286"/>
      <c r="E3078" s="287"/>
    </row>
    <row r="3079" spans="3:5" s="264" customFormat="1">
      <c r="C3079" s="286"/>
      <c r="D3079" s="286"/>
      <c r="E3079" s="287"/>
    </row>
    <row r="3080" spans="3:5" s="264" customFormat="1">
      <c r="C3080" s="286"/>
      <c r="D3080" s="286"/>
      <c r="E3080" s="287"/>
    </row>
    <row r="3081" spans="3:5" s="264" customFormat="1">
      <c r="C3081" s="286"/>
      <c r="D3081" s="286"/>
      <c r="E3081" s="287"/>
    </row>
    <row r="3082" spans="3:5" s="264" customFormat="1">
      <c r="C3082" s="286"/>
      <c r="D3082" s="286"/>
      <c r="E3082" s="287"/>
    </row>
    <row r="3083" spans="3:5" s="264" customFormat="1">
      <c r="C3083" s="286"/>
      <c r="D3083" s="286"/>
      <c r="E3083" s="287"/>
    </row>
    <row r="3084" spans="3:5" s="264" customFormat="1">
      <c r="C3084" s="286"/>
      <c r="D3084" s="286"/>
      <c r="E3084" s="287"/>
    </row>
    <row r="3085" spans="3:5" s="264" customFormat="1">
      <c r="C3085" s="286"/>
      <c r="D3085" s="286"/>
      <c r="E3085" s="287"/>
    </row>
    <row r="3086" spans="3:5" s="264" customFormat="1">
      <c r="C3086" s="286"/>
      <c r="D3086" s="286"/>
      <c r="E3086" s="287"/>
    </row>
    <row r="3087" spans="3:5" s="264" customFormat="1">
      <c r="C3087" s="286"/>
      <c r="D3087" s="286"/>
      <c r="E3087" s="287"/>
    </row>
    <row r="3088" spans="3:5" s="264" customFormat="1">
      <c r="C3088" s="286"/>
      <c r="D3088" s="286"/>
      <c r="E3088" s="287"/>
    </row>
    <row r="3089" spans="3:5" s="264" customFormat="1">
      <c r="C3089" s="286"/>
      <c r="D3089" s="286"/>
      <c r="E3089" s="287"/>
    </row>
    <row r="3090" spans="3:5" s="264" customFormat="1">
      <c r="C3090" s="286"/>
      <c r="D3090" s="286"/>
      <c r="E3090" s="287"/>
    </row>
    <row r="3091" spans="3:5" s="264" customFormat="1">
      <c r="C3091" s="286"/>
      <c r="D3091" s="286"/>
      <c r="E3091" s="287"/>
    </row>
    <row r="3092" spans="3:5" s="264" customFormat="1">
      <c r="C3092" s="286"/>
      <c r="D3092" s="286"/>
      <c r="E3092" s="287"/>
    </row>
    <row r="3093" spans="3:5" s="264" customFormat="1">
      <c r="C3093" s="286"/>
      <c r="D3093" s="286"/>
      <c r="E3093" s="287"/>
    </row>
    <row r="3094" spans="3:5" s="264" customFormat="1">
      <c r="C3094" s="286"/>
      <c r="D3094" s="286"/>
      <c r="E3094" s="287"/>
    </row>
    <row r="3095" spans="3:5" s="264" customFormat="1">
      <c r="C3095" s="286"/>
      <c r="D3095" s="286"/>
      <c r="E3095" s="287"/>
    </row>
    <row r="3096" spans="3:5" s="264" customFormat="1">
      <c r="C3096" s="286"/>
      <c r="D3096" s="286"/>
      <c r="E3096" s="287"/>
    </row>
    <row r="3097" spans="3:5" s="264" customFormat="1">
      <c r="C3097" s="286"/>
      <c r="D3097" s="286"/>
      <c r="E3097" s="287"/>
    </row>
    <row r="3098" spans="3:5" s="264" customFormat="1">
      <c r="C3098" s="286"/>
      <c r="D3098" s="286"/>
      <c r="E3098" s="287"/>
    </row>
    <row r="3099" spans="3:5" s="264" customFormat="1">
      <c r="C3099" s="286"/>
      <c r="D3099" s="286"/>
      <c r="E3099" s="287"/>
    </row>
    <row r="3100" spans="3:5" s="264" customFormat="1">
      <c r="C3100" s="286"/>
      <c r="D3100" s="286"/>
      <c r="E3100" s="287"/>
    </row>
    <row r="3101" spans="3:5" s="264" customFormat="1">
      <c r="C3101" s="286"/>
      <c r="D3101" s="286"/>
      <c r="E3101" s="287"/>
    </row>
    <row r="3102" spans="3:5" s="264" customFormat="1">
      <c r="C3102" s="286"/>
      <c r="D3102" s="286"/>
      <c r="E3102" s="287"/>
    </row>
    <row r="3103" spans="3:5" s="264" customFormat="1">
      <c r="C3103" s="286"/>
      <c r="D3103" s="286"/>
      <c r="E3103" s="287"/>
    </row>
    <row r="3104" spans="3:5" s="264" customFormat="1">
      <c r="C3104" s="286"/>
      <c r="D3104" s="286"/>
      <c r="E3104" s="287"/>
    </row>
    <row r="3105" spans="3:5" s="264" customFormat="1">
      <c r="C3105" s="286"/>
      <c r="D3105" s="286"/>
      <c r="E3105" s="287"/>
    </row>
    <row r="3106" spans="3:5" s="264" customFormat="1">
      <c r="C3106" s="286"/>
      <c r="D3106" s="286"/>
      <c r="E3106" s="287"/>
    </row>
    <row r="3107" spans="3:5" s="264" customFormat="1">
      <c r="C3107" s="286"/>
      <c r="D3107" s="286"/>
      <c r="E3107" s="287"/>
    </row>
    <row r="3108" spans="3:5" s="264" customFormat="1">
      <c r="C3108" s="286"/>
      <c r="D3108" s="286"/>
      <c r="E3108" s="287"/>
    </row>
    <row r="3109" spans="3:5" s="264" customFormat="1">
      <c r="C3109" s="286"/>
      <c r="D3109" s="286"/>
      <c r="E3109" s="287"/>
    </row>
    <row r="3110" spans="3:5" s="264" customFormat="1">
      <c r="C3110" s="286"/>
      <c r="D3110" s="286"/>
      <c r="E3110" s="287"/>
    </row>
    <row r="3111" spans="3:5" s="264" customFormat="1">
      <c r="C3111" s="286"/>
      <c r="D3111" s="286"/>
      <c r="E3111" s="287"/>
    </row>
    <row r="3112" spans="3:5" s="264" customFormat="1">
      <c r="C3112" s="286"/>
      <c r="D3112" s="286"/>
      <c r="E3112" s="287"/>
    </row>
    <row r="3113" spans="3:5" s="264" customFormat="1">
      <c r="C3113" s="286"/>
      <c r="D3113" s="286"/>
      <c r="E3113" s="287"/>
    </row>
    <row r="3114" spans="3:5" s="264" customFormat="1">
      <c r="C3114" s="286"/>
      <c r="D3114" s="286"/>
      <c r="E3114" s="287"/>
    </row>
    <row r="3115" spans="3:5" s="264" customFormat="1">
      <c r="C3115" s="286"/>
      <c r="D3115" s="286"/>
      <c r="E3115" s="287"/>
    </row>
    <row r="3116" spans="3:5" s="264" customFormat="1">
      <c r="C3116" s="286"/>
      <c r="D3116" s="286"/>
      <c r="E3116" s="287"/>
    </row>
    <row r="3117" spans="3:5" s="264" customFormat="1">
      <c r="C3117" s="286"/>
      <c r="D3117" s="286"/>
      <c r="E3117" s="287"/>
    </row>
    <row r="3118" spans="3:5" s="264" customFormat="1">
      <c r="C3118" s="286"/>
      <c r="D3118" s="286"/>
      <c r="E3118" s="287"/>
    </row>
    <row r="3119" spans="3:5" s="264" customFormat="1">
      <c r="C3119" s="286"/>
      <c r="D3119" s="286"/>
      <c r="E3119" s="287"/>
    </row>
    <row r="3120" spans="3:5" s="264" customFormat="1">
      <c r="C3120" s="286"/>
      <c r="D3120" s="286"/>
      <c r="E3120" s="287"/>
    </row>
    <row r="3121" spans="3:5" s="264" customFormat="1">
      <c r="C3121" s="286"/>
      <c r="D3121" s="286"/>
      <c r="E3121" s="287"/>
    </row>
    <row r="3122" spans="3:5" s="264" customFormat="1">
      <c r="C3122" s="286"/>
      <c r="D3122" s="286"/>
      <c r="E3122" s="287"/>
    </row>
    <row r="3123" spans="3:5" s="264" customFormat="1">
      <c r="C3123" s="286"/>
      <c r="D3123" s="286"/>
      <c r="E3123" s="287"/>
    </row>
    <row r="3124" spans="3:5" s="264" customFormat="1">
      <c r="C3124" s="286"/>
      <c r="D3124" s="286"/>
      <c r="E3124" s="287"/>
    </row>
    <row r="3125" spans="3:5" s="264" customFormat="1">
      <c r="C3125" s="286"/>
      <c r="D3125" s="286"/>
      <c r="E3125" s="287"/>
    </row>
    <row r="3126" spans="3:5" s="264" customFormat="1">
      <c r="C3126" s="286"/>
      <c r="D3126" s="286"/>
      <c r="E3126" s="287"/>
    </row>
    <row r="3127" spans="3:5" s="264" customFormat="1">
      <c r="C3127" s="286"/>
      <c r="D3127" s="286"/>
      <c r="E3127" s="287"/>
    </row>
    <row r="3128" spans="3:5" s="264" customFormat="1">
      <c r="C3128" s="286"/>
      <c r="D3128" s="286"/>
      <c r="E3128" s="287"/>
    </row>
    <row r="3129" spans="3:5" s="264" customFormat="1">
      <c r="C3129" s="286"/>
      <c r="D3129" s="286"/>
      <c r="E3129" s="287"/>
    </row>
    <row r="3130" spans="3:5" s="264" customFormat="1">
      <c r="C3130" s="286"/>
      <c r="D3130" s="286"/>
      <c r="E3130" s="287"/>
    </row>
    <row r="3131" spans="3:5" s="264" customFormat="1">
      <c r="C3131" s="286"/>
      <c r="D3131" s="286"/>
      <c r="E3131" s="287"/>
    </row>
    <row r="3132" spans="3:5" s="264" customFormat="1">
      <c r="C3132" s="286"/>
      <c r="D3132" s="286"/>
      <c r="E3132" s="287"/>
    </row>
    <row r="3133" spans="3:5" s="264" customFormat="1">
      <c r="C3133" s="286"/>
      <c r="D3133" s="286"/>
      <c r="E3133" s="287"/>
    </row>
    <row r="3134" spans="3:5" s="264" customFormat="1">
      <c r="C3134" s="286"/>
      <c r="D3134" s="286"/>
      <c r="E3134" s="287"/>
    </row>
    <row r="3135" spans="3:5" s="264" customFormat="1">
      <c r="C3135" s="286"/>
      <c r="D3135" s="286"/>
      <c r="E3135" s="287"/>
    </row>
    <row r="3136" spans="3:5" s="264" customFormat="1">
      <c r="C3136" s="286"/>
      <c r="D3136" s="286"/>
      <c r="E3136" s="287"/>
    </row>
    <row r="3137" spans="3:5" s="264" customFormat="1">
      <c r="C3137" s="286"/>
      <c r="D3137" s="286"/>
      <c r="E3137" s="287"/>
    </row>
    <row r="3138" spans="3:5" s="264" customFormat="1">
      <c r="C3138" s="286"/>
      <c r="D3138" s="286"/>
      <c r="E3138" s="287"/>
    </row>
    <row r="3139" spans="3:5" s="264" customFormat="1">
      <c r="C3139" s="286"/>
      <c r="D3139" s="286"/>
      <c r="E3139" s="287"/>
    </row>
    <row r="3140" spans="3:5" s="264" customFormat="1">
      <c r="C3140" s="286"/>
      <c r="D3140" s="286"/>
      <c r="E3140" s="287"/>
    </row>
    <row r="3141" spans="3:5" s="264" customFormat="1">
      <c r="C3141" s="286"/>
      <c r="D3141" s="286"/>
      <c r="E3141" s="287"/>
    </row>
    <row r="3142" spans="3:5" s="264" customFormat="1">
      <c r="C3142" s="286"/>
      <c r="D3142" s="286"/>
      <c r="E3142" s="287"/>
    </row>
    <row r="3143" spans="3:5" s="264" customFormat="1">
      <c r="C3143" s="286"/>
      <c r="D3143" s="286"/>
      <c r="E3143" s="287"/>
    </row>
    <row r="3144" spans="3:5" s="264" customFormat="1">
      <c r="C3144" s="286"/>
      <c r="D3144" s="286"/>
      <c r="E3144" s="287"/>
    </row>
    <row r="3145" spans="3:5" s="264" customFormat="1">
      <c r="C3145" s="286"/>
      <c r="D3145" s="286"/>
      <c r="E3145" s="287"/>
    </row>
    <row r="3146" spans="3:5" s="264" customFormat="1">
      <c r="C3146" s="286"/>
      <c r="D3146" s="286"/>
      <c r="E3146" s="287"/>
    </row>
    <row r="3147" spans="3:5" s="264" customFormat="1">
      <c r="C3147" s="286"/>
      <c r="D3147" s="286"/>
      <c r="E3147" s="287"/>
    </row>
    <row r="3148" spans="3:5" s="264" customFormat="1">
      <c r="C3148" s="286"/>
      <c r="D3148" s="286"/>
      <c r="E3148" s="287"/>
    </row>
    <row r="3149" spans="3:5" s="264" customFormat="1">
      <c r="C3149" s="286"/>
      <c r="D3149" s="286"/>
      <c r="E3149" s="287"/>
    </row>
    <row r="3150" spans="3:5" s="264" customFormat="1">
      <c r="C3150" s="286"/>
      <c r="D3150" s="286"/>
      <c r="E3150" s="287"/>
    </row>
    <row r="3151" spans="3:5" s="264" customFormat="1">
      <c r="C3151" s="286"/>
      <c r="D3151" s="286"/>
      <c r="E3151" s="287"/>
    </row>
    <row r="3152" spans="3:5" s="264" customFormat="1">
      <c r="C3152" s="286"/>
      <c r="D3152" s="286"/>
      <c r="E3152" s="287"/>
    </row>
    <row r="3153" spans="3:5" s="264" customFormat="1">
      <c r="C3153" s="286"/>
      <c r="D3153" s="286"/>
      <c r="E3153" s="287"/>
    </row>
    <row r="3154" spans="3:5" s="264" customFormat="1">
      <c r="C3154" s="286"/>
      <c r="D3154" s="286"/>
      <c r="E3154" s="287"/>
    </row>
    <row r="3155" spans="3:5" s="264" customFormat="1">
      <c r="C3155" s="286"/>
      <c r="D3155" s="286"/>
      <c r="E3155" s="287"/>
    </row>
    <row r="3156" spans="3:5" s="264" customFormat="1">
      <c r="C3156" s="286"/>
      <c r="D3156" s="286"/>
      <c r="E3156" s="287"/>
    </row>
    <row r="3157" spans="3:5" s="264" customFormat="1">
      <c r="C3157" s="286"/>
      <c r="D3157" s="286"/>
      <c r="E3157" s="287"/>
    </row>
    <row r="3158" spans="3:5" s="264" customFormat="1">
      <c r="C3158" s="286"/>
      <c r="D3158" s="286"/>
      <c r="E3158" s="287"/>
    </row>
    <row r="3159" spans="3:5" s="264" customFormat="1">
      <c r="C3159" s="286"/>
      <c r="D3159" s="286"/>
      <c r="E3159" s="287"/>
    </row>
    <row r="3160" spans="3:5" s="264" customFormat="1">
      <c r="C3160" s="286"/>
      <c r="D3160" s="286"/>
      <c r="E3160" s="287"/>
    </row>
    <row r="3161" spans="3:5" s="264" customFormat="1">
      <c r="C3161" s="286"/>
      <c r="D3161" s="286"/>
      <c r="E3161" s="287"/>
    </row>
    <row r="3162" spans="3:5" s="264" customFormat="1">
      <c r="C3162" s="286"/>
      <c r="D3162" s="286"/>
      <c r="E3162" s="287"/>
    </row>
    <row r="3163" spans="3:5" s="264" customFormat="1">
      <c r="C3163" s="286"/>
      <c r="D3163" s="286"/>
      <c r="E3163" s="287"/>
    </row>
    <row r="3164" spans="3:5" s="264" customFormat="1">
      <c r="C3164" s="286"/>
      <c r="D3164" s="286"/>
      <c r="E3164" s="287"/>
    </row>
    <row r="3165" spans="3:5" s="264" customFormat="1">
      <c r="C3165" s="286"/>
      <c r="D3165" s="286"/>
      <c r="E3165" s="287"/>
    </row>
    <row r="3166" spans="3:5" s="264" customFormat="1">
      <c r="C3166" s="286"/>
      <c r="D3166" s="286"/>
      <c r="E3166" s="287"/>
    </row>
    <row r="3167" spans="3:5" s="264" customFormat="1">
      <c r="C3167" s="286"/>
      <c r="D3167" s="286"/>
      <c r="E3167" s="287"/>
    </row>
    <row r="3168" spans="3:5" s="264" customFormat="1">
      <c r="C3168" s="286"/>
      <c r="D3168" s="286"/>
      <c r="E3168" s="287"/>
    </row>
    <row r="3169" spans="3:5" s="264" customFormat="1">
      <c r="C3169" s="286"/>
      <c r="D3169" s="286"/>
      <c r="E3169" s="287"/>
    </row>
    <row r="3170" spans="3:5" s="264" customFormat="1">
      <c r="C3170" s="286"/>
      <c r="D3170" s="286"/>
      <c r="E3170" s="287"/>
    </row>
    <row r="3171" spans="3:5" s="264" customFormat="1">
      <c r="C3171" s="286"/>
      <c r="D3171" s="286"/>
      <c r="E3171" s="287"/>
    </row>
    <row r="3172" spans="3:5" s="264" customFormat="1">
      <c r="C3172" s="286"/>
      <c r="D3172" s="286"/>
      <c r="E3172" s="287"/>
    </row>
    <row r="3173" spans="3:5" s="264" customFormat="1">
      <c r="C3173" s="286"/>
      <c r="D3173" s="286"/>
      <c r="E3173" s="287"/>
    </row>
    <row r="3174" spans="3:5" s="264" customFormat="1">
      <c r="C3174" s="286"/>
      <c r="D3174" s="286"/>
      <c r="E3174" s="287"/>
    </row>
    <row r="3175" spans="3:5" s="264" customFormat="1">
      <c r="C3175" s="286"/>
      <c r="D3175" s="286"/>
      <c r="E3175" s="287"/>
    </row>
    <row r="3176" spans="3:5" s="264" customFormat="1">
      <c r="C3176" s="286"/>
      <c r="D3176" s="286"/>
      <c r="E3176" s="287"/>
    </row>
    <row r="3177" spans="3:5" s="264" customFormat="1">
      <c r="C3177" s="286"/>
      <c r="D3177" s="286"/>
      <c r="E3177" s="287"/>
    </row>
    <row r="3178" spans="3:5" s="264" customFormat="1">
      <c r="C3178" s="286"/>
      <c r="D3178" s="286"/>
      <c r="E3178" s="287"/>
    </row>
    <row r="3179" spans="3:5" s="264" customFormat="1">
      <c r="C3179" s="286"/>
      <c r="D3179" s="286"/>
      <c r="E3179" s="287"/>
    </row>
    <row r="3180" spans="3:5" s="264" customFormat="1">
      <c r="C3180" s="286"/>
      <c r="D3180" s="286"/>
      <c r="E3180" s="287"/>
    </row>
    <row r="3181" spans="3:5" s="264" customFormat="1">
      <c r="C3181" s="286"/>
      <c r="D3181" s="286"/>
      <c r="E3181" s="287"/>
    </row>
    <row r="3182" spans="3:5" s="264" customFormat="1">
      <c r="C3182" s="286"/>
      <c r="D3182" s="286"/>
      <c r="E3182" s="287"/>
    </row>
    <row r="3183" spans="3:5" s="264" customFormat="1">
      <c r="C3183" s="286"/>
      <c r="D3183" s="286"/>
      <c r="E3183" s="287"/>
    </row>
    <row r="3184" spans="3:5" s="264" customFormat="1">
      <c r="C3184" s="286"/>
      <c r="D3184" s="286"/>
      <c r="E3184" s="287"/>
    </row>
    <row r="3185" spans="3:5" s="264" customFormat="1">
      <c r="C3185" s="286"/>
      <c r="D3185" s="286"/>
      <c r="E3185" s="287"/>
    </row>
    <row r="3186" spans="3:5" s="264" customFormat="1">
      <c r="C3186" s="286"/>
      <c r="D3186" s="286"/>
      <c r="E3186" s="287"/>
    </row>
    <row r="3187" spans="3:5" s="264" customFormat="1">
      <c r="C3187" s="286"/>
      <c r="D3187" s="286"/>
      <c r="E3187" s="287"/>
    </row>
    <row r="3188" spans="3:5" s="264" customFormat="1">
      <c r="C3188" s="286"/>
      <c r="D3188" s="286"/>
      <c r="E3188" s="287"/>
    </row>
    <row r="3189" spans="3:5" s="264" customFormat="1">
      <c r="C3189" s="286"/>
      <c r="D3189" s="286"/>
      <c r="E3189" s="287"/>
    </row>
    <row r="3190" spans="3:5" s="264" customFormat="1">
      <c r="C3190" s="286"/>
      <c r="D3190" s="286"/>
      <c r="E3190" s="287"/>
    </row>
    <row r="3191" spans="3:5" s="264" customFormat="1">
      <c r="C3191" s="286"/>
      <c r="D3191" s="286"/>
      <c r="E3191" s="287"/>
    </row>
    <row r="3192" spans="3:5" s="264" customFormat="1">
      <c r="C3192" s="286"/>
      <c r="D3192" s="286"/>
      <c r="E3192" s="287"/>
    </row>
    <row r="3193" spans="3:5" s="264" customFormat="1">
      <c r="C3193" s="286"/>
      <c r="D3193" s="286"/>
      <c r="E3193" s="287"/>
    </row>
    <row r="3194" spans="3:5" s="264" customFormat="1">
      <c r="C3194" s="286"/>
      <c r="D3194" s="286"/>
      <c r="E3194" s="287"/>
    </row>
    <row r="3195" spans="3:5" s="264" customFormat="1">
      <c r="C3195" s="286"/>
      <c r="D3195" s="286"/>
      <c r="E3195" s="287"/>
    </row>
    <row r="3196" spans="3:5" s="264" customFormat="1">
      <c r="C3196" s="286"/>
      <c r="D3196" s="286"/>
      <c r="E3196" s="287"/>
    </row>
    <row r="3197" spans="3:5" s="264" customFormat="1">
      <c r="C3197" s="286"/>
      <c r="D3197" s="286"/>
      <c r="E3197" s="287"/>
    </row>
    <row r="3198" spans="3:5" s="264" customFormat="1">
      <c r="C3198" s="286"/>
      <c r="D3198" s="286"/>
      <c r="E3198" s="287"/>
    </row>
    <row r="3199" spans="3:5" s="264" customFormat="1">
      <c r="C3199" s="286"/>
      <c r="D3199" s="286"/>
      <c r="E3199" s="287"/>
    </row>
    <row r="3200" spans="3:5" s="264" customFormat="1">
      <c r="C3200" s="286"/>
      <c r="D3200" s="286"/>
      <c r="E3200" s="287"/>
    </row>
    <row r="3201" spans="3:5" s="264" customFormat="1">
      <c r="C3201" s="286"/>
      <c r="D3201" s="286"/>
      <c r="E3201" s="287"/>
    </row>
    <row r="3202" spans="3:5" s="264" customFormat="1">
      <c r="C3202" s="286"/>
      <c r="D3202" s="286"/>
      <c r="E3202" s="287"/>
    </row>
    <row r="3203" spans="3:5" s="264" customFormat="1">
      <c r="C3203" s="286"/>
      <c r="D3203" s="286"/>
      <c r="E3203" s="287"/>
    </row>
    <row r="3204" spans="3:5" s="264" customFormat="1">
      <c r="C3204" s="286"/>
      <c r="D3204" s="286"/>
      <c r="E3204" s="287"/>
    </row>
    <row r="3205" spans="3:5" s="264" customFormat="1">
      <c r="C3205" s="286"/>
      <c r="D3205" s="286"/>
      <c r="E3205" s="287"/>
    </row>
    <row r="3206" spans="3:5" s="264" customFormat="1">
      <c r="C3206" s="286"/>
      <c r="D3206" s="286"/>
      <c r="E3206" s="287"/>
    </row>
    <row r="3207" spans="3:5" s="264" customFormat="1">
      <c r="C3207" s="286"/>
      <c r="D3207" s="286"/>
      <c r="E3207" s="287"/>
    </row>
    <row r="3208" spans="3:5" s="264" customFormat="1">
      <c r="C3208" s="286"/>
      <c r="D3208" s="286"/>
      <c r="E3208" s="287"/>
    </row>
    <row r="3209" spans="3:5" s="264" customFormat="1">
      <c r="C3209" s="286"/>
      <c r="D3209" s="286"/>
      <c r="E3209" s="287"/>
    </row>
    <row r="3210" spans="3:5" s="264" customFormat="1">
      <c r="C3210" s="286"/>
      <c r="D3210" s="286"/>
      <c r="E3210" s="287"/>
    </row>
    <row r="3211" spans="3:5" s="264" customFormat="1">
      <c r="C3211" s="286"/>
      <c r="D3211" s="286"/>
      <c r="E3211" s="287"/>
    </row>
    <row r="3212" spans="3:5" s="264" customFormat="1">
      <c r="C3212" s="286"/>
      <c r="D3212" s="286"/>
      <c r="E3212" s="287"/>
    </row>
    <row r="3213" spans="3:5" s="264" customFormat="1">
      <c r="C3213" s="286"/>
      <c r="D3213" s="286"/>
      <c r="E3213" s="287"/>
    </row>
    <row r="3214" spans="3:5" s="264" customFormat="1">
      <c r="C3214" s="286"/>
      <c r="D3214" s="286"/>
      <c r="E3214" s="287"/>
    </row>
    <row r="3215" spans="3:5" s="264" customFormat="1">
      <c r="C3215" s="286"/>
      <c r="D3215" s="286"/>
      <c r="E3215" s="287"/>
    </row>
    <row r="3216" spans="3:5" s="264" customFormat="1">
      <c r="C3216" s="286"/>
      <c r="D3216" s="286"/>
      <c r="E3216" s="287"/>
    </row>
    <row r="3217" spans="3:5" s="264" customFormat="1">
      <c r="C3217" s="286"/>
      <c r="D3217" s="286"/>
      <c r="E3217" s="287"/>
    </row>
    <row r="3218" spans="3:5" s="264" customFormat="1">
      <c r="C3218" s="286"/>
      <c r="D3218" s="286"/>
      <c r="E3218" s="287"/>
    </row>
    <row r="3219" spans="3:5" s="264" customFormat="1">
      <c r="C3219" s="286"/>
      <c r="D3219" s="286"/>
      <c r="E3219" s="287"/>
    </row>
    <row r="3220" spans="3:5" s="264" customFormat="1">
      <c r="C3220" s="286"/>
      <c r="D3220" s="286"/>
      <c r="E3220" s="287"/>
    </row>
    <row r="3221" spans="3:5" s="264" customFormat="1">
      <c r="C3221" s="286"/>
      <c r="D3221" s="286"/>
      <c r="E3221" s="287"/>
    </row>
    <row r="3222" spans="3:5" s="264" customFormat="1">
      <c r="C3222" s="286"/>
      <c r="D3222" s="286"/>
      <c r="E3222" s="287"/>
    </row>
    <row r="3223" spans="3:5" s="264" customFormat="1">
      <c r="C3223" s="286"/>
      <c r="D3223" s="286"/>
      <c r="E3223" s="287"/>
    </row>
    <row r="3224" spans="3:5" s="264" customFormat="1">
      <c r="C3224" s="286"/>
      <c r="D3224" s="286"/>
      <c r="E3224" s="287"/>
    </row>
    <row r="3225" spans="3:5" s="264" customFormat="1">
      <c r="C3225" s="286"/>
      <c r="D3225" s="286"/>
      <c r="E3225" s="287"/>
    </row>
    <row r="3226" spans="3:5" s="264" customFormat="1">
      <c r="C3226" s="286"/>
      <c r="D3226" s="286"/>
      <c r="E3226" s="287"/>
    </row>
    <row r="3227" spans="3:5" s="264" customFormat="1">
      <c r="C3227" s="286"/>
      <c r="D3227" s="286"/>
      <c r="E3227" s="287"/>
    </row>
    <row r="3228" spans="3:5" s="264" customFormat="1">
      <c r="C3228" s="286"/>
      <c r="D3228" s="286"/>
      <c r="E3228" s="287"/>
    </row>
    <row r="3229" spans="3:5" s="264" customFormat="1">
      <c r="C3229" s="286"/>
      <c r="D3229" s="286"/>
      <c r="E3229" s="287"/>
    </row>
    <row r="3230" spans="3:5" s="264" customFormat="1">
      <c r="C3230" s="286"/>
      <c r="D3230" s="286"/>
      <c r="E3230" s="287"/>
    </row>
    <row r="3231" spans="3:5" s="264" customFormat="1">
      <c r="C3231" s="286"/>
      <c r="D3231" s="286"/>
      <c r="E3231" s="287"/>
    </row>
    <row r="3232" spans="3:5" s="264" customFormat="1">
      <c r="C3232" s="286"/>
      <c r="D3232" s="286"/>
      <c r="E3232" s="287"/>
    </row>
    <row r="3233" spans="3:5" s="264" customFormat="1">
      <c r="C3233" s="286"/>
      <c r="D3233" s="286"/>
      <c r="E3233" s="287"/>
    </row>
    <row r="3234" spans="3:5" s="264" customFormat="1">
      <c r="C3234" s="286"/>
      <c r="D3234" s="286"/>
      <c r="E3234" s="287"/>
    </row>
    <row r="3235" spans="3:5" s="264" customFormat="1">
      <c r="C3235" s="286"/>
      <c r="D3235" s="286"/>
      <c r="E3235" s="287"/>
    </row>
    <row r="3236" spans="3:5" s="264" customFormat="1">
      <c r="C3236" s="286"/>
      <c r="D3236" s="286"/>
      <c r="E3236" s="287"/>
    </row>
    <row r="3237" spans="3:5" s="264" customFormat="1">
      <c r="C3237" s="286"/>
      <c r="D3237" s="286"/>
      <c r="E3237" s="287"/>
    </row>
    <row r="3238" spans="3:5" s="264" customFormat="1">
      <c r="C3238" s="286"/>
      <c r="D3238" s="286"/>
      <c r="E3238" s="287"/>
    </row>
    <row r="3239" spans="3:5" s="264" customFormat="1">
      <c r="C3239" s="286"/>
      <c r="D3239" s="286"/>
      <c r="E3239" s="287"/>
    </row>
    <row r="3240" spans="3:5" s="264" customFormat="1">
      <c r="C3240" s="286"/>
      <c r="D3240" s="286"/>
      <c r="E3240" s="287"/>
    </row>
    <row r="3241" spans="3:5" s="264" customFormat="1">
      <c r="C3241" s="286"/>
      <c r="D3241" s="286"/>
      <c r="E3241" s="287"/>
    </row>
    <row r="3242" spans="3:5" s="264" customFormat="1">
      <c r="C3242" s="286"/>
      <c r="D3242" s="286"/>
      <c r="E3242" s="287"/>
    </row>
    <row r="3243" spans="3:5" s="264" customFormat="1">
      <c r="C3243" s="286"/>
      <c r="D3243" s="286"/>
      <c r="E3243" s="287"/>
    </row>
    <row r="3244" spans="3:5" s="264" customFormat="1">
      <c r="C3244" s="286"/>
      <c r="D3244" s="286"/>
      <c r="E3244" s="287"/>
    </row>
    <row r="3245" spans="3:5" s="264" customFormat="1">
      <c r="C3245" s="286"/>
      <c r="D3245" s="286"/>
      <c r="E3245" s="287"/>
    </row>
    <row r="3246" spans="3:5" s="264" customFormat="1">
      <c r="C3246" s="286"/>
      <c r="D3246" s="286"/>
      <c r="E3246" s="287"/>
    </row>
    <row r="3247" spans="3:5" s="264" customFormat="1">
      <c r="C3247" s="286"/>
      <c r="D3247" s="286"/>
      <c r="E3247" s="287"/>
    </row>
    <row r="3248" spans="3:5" s="264" customFormat="1">
      <c r="C3248" s="286"/>
      <c r="D3248" s="286"/>
      <c r="E3248" s="287"/>
    </row>
    <row r="3249" spans="3:5" s="264" customFormat="1">
      <c r="C3249" s="286"/>
      <c r="D3249" s="286"/>
      <c r="E3249" s="287"/>
    </row>
    <row r="3250" spans="3:5" s="264" customFormat="1">
      <c r="C3250" s="286"/>
      <c r="D3250" s="286"/>
      <c r="E3250" s="287"/>
    </row>
    <row r="3251" spans="3:5" s="264" customFormat="1">
      <c r="C3251" s="286"/>
      <c r="D3251" s="286"/>
      <c r="E3251" s="287"/>
    </row>
    <row r="3252" spans="3:5" s="264" customFormat="1">
      <c r="C3252" s="286"/>
      <c r="D3252" s="286"/>
      <c r="E3252" s="287"/>
    </row>
    <row r="3253" spans="3:5" s="264" customFormat="1">
      <c r="C3253" s="286"/>
      <c r="D3253" s="286"/>
      <c r="E3253" s="287"/>
    </row>
    <row r="3254" spans="3:5" s="264" customFormat="1">
      <c r="C3254" s="286"/>
      <c r="D3254" s="286"/>
      <c r="E3254" s="287"/>
    </row>
    <row r="3255" spans="3:5" s="264" customFormat="1">
      <c r="C3255" s="286"/>
      <c r="D3255" s="286"/>
      <c r="E3255" s="287"/>
    </row>
    <row r="3256" spans="3:5" s="264" customFormat="1">
      <c r="C3256" s="286"/>
      <c r="D3256" s="286"/>
      <c r="E3256" s="287"/>
    </row>
    <row r="3257" spans="3:5" s="264" customFormat="1">
      <c r="C3257" s="286"/>
      <c r="D3257" s="286"/>
      <c r="E3257" s="287"/>
    </row>
    <row r="3258" spans="3:5" s="264" customFormat="1">
      <c r="C3258" s="286"/>
      <c r="D3258" s="286"/>
      <c r="E3258" s="287"/>
    </row>
    <row r="3259" spans="3:5" s="264" customFormat="1">
      <c r="C3259" s="286"/>
      <c r="D3259" s="286"/>
      <c r="E3259" s="287"/>
    </row>
    <row r="3260" spans="3:5" s="264" customFormat="1">
      <c r="C3260" s="286"/>
      <c r="D3260" s="286"/>
      <c r="E3260" s="287"/>
    </row>
    <row r="3261" spans="3:5" s="264" customFormat="1">
      <c r="C3261" s="286"/>
      <c r="D3261" s="286"/>
      <c r="E3261" s="287"/>
    </row>
    <row r="3262" spans="3:5" s="264" customFormat="1">
      <c r="C3262" s="286"/>
      <c r="D3262" s="286"/>
      <c r="E3262" s="287"/>
    </row>
    <row r="3263" spans="3:5" s="264" customFormat="1">
      <c r="C3263" s="286"/>
      <c r="D3263" s="286"/>
      <c r="E3263" s="287"/>
    </row>
    <row r="3264" spans="3:5" s="264" customFormat="1">
      <c r="C3264" s="286"/>
      <c r="D3264" s="286"/>
      <c r="E3264" s="287"/>
    </row>
    <row r="3265" spans="3:5" s="264" customFormat="1">
      <c r="C3265" s="286"/>
      <c r="D3265" s="286"/>
      <c r="E3265" s="287"/>
    </row>
    <row r="3266" spans="3:5" s="264" customFormat="1">
      <c r="C3266" s="286"/>
      <c r="D3266" s="286"/>
      <c r="E3266" s="287"/>
    </row>
    <row r="3267" spans="3:5" s="264" customFormat="1">
      <c r="C3267" s="286"/>
      <c r="D3267" s="286"/>
      <c r="E3267" s="287"/>
    </row>
    <row r="3268" spans="3:5" s="264" customFormat="1">
      <c r="C3268" s="286"/>
      <c r="D3268" s="286"/>
      <c r="E3268" s="287"/>
    </row>
    <row r="3269" spans="3:5" s="264" customFormat="1">
      <c r="C3269" s="286"/>
      <c r="D3269" s="286"/>
      <c r="E3269" s="287"/>
    </row>
    <row r="3270" spans="3:5" s="264" customFormat="1">
      <c r="C3270" s="286"/>
      <c r="D3270" s="286"/>
      <c r="E3270" s="287"/>
    </row>
    <row r="3271" spans="3:5" s="264" customFormat="1">
      <c r="C3271" s="286"/>
      <c r="D3271" s="286"/>
      <c r="E3271" s="287"/>
    </row>
    <row r="3272" spans="3:5" s="264" customFormat="1">
      <c r="C3272" s="286"/>
      <c r="D3272" s="286"/>
      <c r="E3272" s="287"/>
    </row>
    <row r="3273" spans="3:5" s="264" customFormat="1">
      <c r="C3273" s="286"/>
      <c r="D3273" s="286"/>
      <c r="E3273" s="287"/>
    </row>
    <row r="3274" spans="3:5" s="264" customFormat="1">
      <c r="C3274" s="286"/>
      <c r="D3274" s="286"/>
      <c r="E3274" s="287"/>
    </row>
    <row r="3275" spans="3:5" s="264" customFormat="1">
      <c r="C3275" s="286"/>
      <c r="D3275" s="286"/>
      <c r="E3275" s="287"/>
    </row>
    <row r="3276" spans="3:5" s="264" customFormat="1">
      <c r="C3276" s="286"/>
      <c r="D3276" s="286"/>
      <c r="E3276" s="287"/>
    </row>
    <row r="3277" spans="3:5" s="264" customFormat="1">
      <c r="C3277" s="286"/>
      <c r="D3277" s="286"/>
      <c r="E3277" s="287"/>
    </row>
    <row r="3278" spans="3:5" s="264" customFormat="1">
      <c r="C3278" s="286"/>
      <c r="D3278" s="286"/>
      <c r="E3278" s="287"/>
    </row>
    <row r="3279" spans="3:5" s="264" customFormat="1">
      <c r="C3279" s="286"/>
      <c r="D3279" s="286"/>
      <c r="E3279" s="287"/>
    </row>
    <row r="3280" spans="3:5" s="264" customFormat="1">
      <c r="C3280" s="286"/>
      <c r="D3280" s="286"/>
      <c r="E3280" s="287"/>
    </row>
    <row r="3281" spans="3:5" s="264" customFormat="1">
      <c r="C3281" s="286"/>
      <c r="D3281" s="286"/>
      <c r="E3281" s="287"/>
    </row>
    <row r="3282" spans="3:5" s="264" customFormat="1">
      <c r="C3282" s="286"/>
      <c r="D3282" s="286"/>
      <c r="E3282" s="287"/>
    </row>
    <row r="3283" spans="3:5" s="264" customFormat="1">
      <c r="C3283" s="286"/>
      <c r="D3283" s="286"/>
      <c r="E3283" s="287"/>
    </row>
    <row r="3284" spans="3:5" s="264" customFormat="1">
      <c r="C3284" s="286"/>
      <c r="D3284" s="286"/>
      <c r="E3284" s="287"/>
    </row>
    <row r="3285" spans="3:5" s="264" customFormat="1">
      <c r="C3285" s="286"/>
      <c r="D3285" s="286"/>
      <c r="E3285" s="287"/>
    </row>
    <row r="3286" spans="3:5" s="264" customFormat="1">
      <c r="C3286" s="286"/>
      <c r="D3286" s="286"/>
      <c r="E3286" s="287"/>
    </row>
    <row r="3287" spans="3:5" s="264" customFormat="1">
      <c r="C3287" s="286"/>
      <c r="D3287" s="286"/>
      <c r="E3287" s="287"/>
    </row>
    <row r="3288" spans="3:5" s="264" customFormat="1">
      <c r="C3288" s="286"/>
      <c r="D3288" s="286"/>
      <c r="E3288" s="287"/>
    </row>
    <row r="3289" spans="3:5" s="264" customFormat="1">
      <c r="C3289" s="286"/>
      <c r="D3289" s="286"/>
      <c r="E3289" s="287"/>
    </row>
    <row r="3290" spans="3:5" s="264" customFormat="1">
      <c r="C3290" s="286"/>
      <c r="D3290" s="286"/>
      <c r="E3290" s="287"/>
    </row>
    <row r="3291" spans="3:5" s="264" customFormat="1">
      <c r="C3291" s="286"/>
      <c r="D3291" s="286"/>
      <c r="E3291" s="287"/>
    </row>
    <row r="3292" spans="3:5" s="264" customFormat="1">
      <c r="C3292" s="286"/>
      <c r="D3292" s="286"/>
      <c r="E3292" s="287"/>
    </row>
    <row r="3293" spans="3:5" s="264" customFormat="1">
      <c r="C3293" s="286"/>
      <c r="D3293" s="286"/>
      <c r="E3293" s="287"/>
    </row>
    <row r="3294" spans="3:5" s="264" customFormat="1">
      <c r="C3294" s="286"/>
      <c r="D3294" s="286"/>
      <c r="E3294" s="287"/>
    </row>
    <row r="3295" spans="3:5" s="264" customFormat="1">
      <c r="C3295" s="286"/>
      <c r="D3295" s="286"/>
      <c r="E3295" s="287"/>
    </row>
    <row r="3296" spans="3:5" s="264" customFormat="1">
      <c r="C3296" s="286"/>
      <c r="D3296" s="286"/>
      <c r="E3296" s="287"/>
    </row>
    <row r="3297" spans="3:5" s="264" customFormat="1">
      <c r="C3297" s="286"/>
      <c r="D3297" s="286"/>
      <c r="E3297" s="287"/>
    </row>
    <row r="3298" spans="3:5" s="264" customFormat="1">
      <c r="C3298" s="286"/>
      <c r="D3298" s="286"/>
      <c r="E3298" s="287"/>
    </row>
    <row r="3299" spans="3:5" s="264" customFormat="1">
      <c r="C3299" s="286"/>
      <c r="D3299" s="286"/>
      <c r="E3299" s="287"/>
    </row>
    <row r="3300" spans="3:5" s="264" customFormat="1">
      <c r="C3300" s="286"/>
      <c r="D3300" s="286"/>
      <c r="E3300" s="287"/>
    </row>
    <row r="3301" spans="3:5" s="264" customFormat="1">
      <c r="C3301" s="286"/>
      <c r="D3301" s="286"/>
      <c r="E3301" s="287"/>
    </row>
    <row r="3302" spans="3:5" s="264" customFormat="1">
      <c r="C3302" s="286"/>
      <c r="D3302" s="286"/>
      <c r="E3302" s="287"/>
    </row>
    <row r="3303" spans="3:5" s="264" customFormat="1">
      <c r="C3303" s="286"/>
      <c r="D3303" s="286"/>
      <c r="E3303" s="287"/>
    </row>
    <row r="3304" spans="3:5" s="264" customFormat="1">
      <c r="C3304" s="286"/>
      <c r="D3304" s="286"/>
      <c r="E3304" s="287"/>
    </row>
    <row r="3305" spans="3:5" s="264" customFormat="1">
      <c r="C3305" s="286"/>
      <c r="D3305" s="286"/>
      <c r="E3305" s="287"/>
    </row>
    <row r="3306" spans="3:5" s="264" customFormat="1">
      <c r="C3306" s="286"/>
      <c r="D3306" s="286"/>
      <c r="E3306" s="287"/>
    </row>
    <row r="3307" spans="3:5" s="264" customFormat="1">
      <c r="C3307" s="286"/>
      <c r="D3307" s="286"/>
      <c r="E3307" s="287"/>
    </row>
    <row r="3308" spans="3:5" s="264" customFormat="1">
      <c r="C3308" s="286"/>
      <c r="D3308" s="286"/>
      <c r="E3308" s="287"/>
    </row>
    <row r="3309" spans="3:5" s="264" customFormat="1">
      <c r="C3309" s="286"/>
      <c r="D3309" s="286"/>
      <c r="E3309" s="287"/>
    </row>
    <row r="3310" spans="3:5" s="264" customFormat="1">
      <c r="C3310" s="286"/>
      <c r="D3310" s="286"/>
      <c r="E3310" s="287"/>
    </row>
    <row r="3311" spans="3:5" s="264" customFormat="1">
      <c r="C3311" s="286"/>
      <c r="D3311" s="286"/>
      <c r="E3311" s="287"/>
    </row>
    <row r="3312" spans="3:5" s="264" customFormat="1">
      <c r="C3312" s="286"/>
      <c r="D3312" s="286"/>
      <c r="E3312" s="287"/>
    </row>
    <row r="3313" spans="3:5" s="264" customFormat="1">
      <c r="C3313" s="286"/>
      <c r="D3313" s="286"/>
      <c r="E3313" s="287"/>
    </row>
    <row r="3314" spans="3:5" s="264" customFormat="1">
      <c r="C3314" s="286"/>
      <c r="D3314" s="286"/>
      <c r="E3314" s="287"/>
    </row>
    <row r="3315" spans="3:5" s="264" customFormat="1">
      <c r="C3315" s="286"/>
      <c r="D3315" s="286"/>
      <c r="E3315" s="287"/>
    </row>
    <row r="3316" spans="3:5" s="264" customFormat="1">
      <c r="C3316" s="286"/>
      <c r="D3316" s="286"/>
      <c r="E3316" s="287"/>
    </row>
    <row r="3317" spans="3:5" s="264" customFormat="1">
      <c r="C3317" s="286"/>
      <c r="D3317" s="286"/>
      <c r="E3317" s="287"/>
    </row>
    <row r="3318" spans="3:5" s="264" customFormat="1">
      <c r="C3318" s="286"/>
      <c r="D3318" s="286"/>
      <c r="E3318" s="287"/>
    </row>
    <row r="3319" spans="3:5" s="264" customFormat="1">
      <c r="C3319" s="286"/>
      <c r="D3319" s="286"/>
      <c r="E3319" s="287"/>
    </row>
    <row r="3320" spans="3:5" s="264" customFormat="1">
      <c r="C3320" s="286"/>
      <c r="D3320" s="286"/>
      <c r="E3320" s="287"/>
    </row>
    <row r="3321" spans="3:5" s="264" customFormat="1">
      <c r="C3321" s="286"/>
      <c r="D3321" s="286"/>
      <c r="E3321" s="287"/>
    </row>
    <row r="3322" spans="3:5" s="264" customFormat="1">
      <c r="C3322" s="286"/>
      <c r="D3322" s="286"/>
      <c r="E3322" s="287"/>
    </row>
    <row r="3323" spans="3:5" s="264" customFormat="1">
      <c r="C3323" s="286"/>
      <c r="D3323" s="286"/>
      <c r="E3323" s="287"/>
    </row>
    <row r="3324" spans="3:5" s="264" customFormat="1">
      <c r="C3324" s="286"/>
      <c r="D3324" s="286"/>
      <c r="E3324" s="287"/>
    </row>
    <row r="3325" spans="3:5" s="264" customFormat="1">
      <c r="C3325" s="286"/>
      <c r="D3325" s="286"/>
      <c r="E3325" s="287"/>
    </row>
    <row r="3326" spans="3:5" s="264" customFormat="1">
      <c r="C3326" s="286"/>
      <c r="D3326" s="286"/>
      <c r="E3326" s="287"/>
    </row>
    <row r="3327" spans="3:5" s="264" customFormat="1">
      <c r="C3327" s="286"/>
      <c r="D3327" s="286"/>
      <c r="E3327" s="287"/>
    </row>
    <row r="3328" spans="3:5" s="264" customFormat="1">
      <c r="C3328" s="286"/>
      <c r="D3328" s="286"/>
      <c r="E3328" s="287"/>
    </row>
    <row r="3329" spans="3:5" s="264" customFormat="1">
      <c r="C3329" s="286"/>
      <c r="D3329" s="286"/>
      <c r="E3329" s="287"/>
    </row>
    <row r="3330" spans="3:5" s="264" customFormat="1">
      <c r="C3330" s="286"/>
      <c r="D3330" s="286"/>
      <c r="E3330" s="287"/>
    </row>
    <row r="3331" spans="3:5" s="264" customFormat="1">
      <c r="C3331" s="286"/>
      <c r="D3331" s="286"/>
      <c r="E3331" s="287"/>
    </row>
    <row r="3332" spans="3:5" s="264" customFormat="1">
      <c r="C3332" s="286"/>
      <c r="D3332" s="286"/>
      <c r="E3332" s="287"/>
    </row>
    <row r="3333" spans="3:5" s="264" customFormat="1">
      <c r="C3333" s="286"/>
      <c r="D3333" s="286"/>
      <c r="E3333" s="287"/>
    </row>
    <row r="3334" spans="3:5" s="264" customFormat="1">
      <c r="C3334" s="286"/>
      <c r="D3334" s="286"/>
      <c r="E3334" s="287"/>
    </row>
    <row r="3335" spans="3:5" s="264" customFormat="1">
      <c r="C3335" s="286"/>
      <c r="D3335" s="286"/>
      <c r="E3335" s="287"/>
    </row>
    <row r="3336" spans="3:5" s="264" customFormat="1">
      <c r="C3336" s="286"/>
      <c r="D3336" s="286"/>
      <c r="E3336" s="287"/>
    </row>
    <row r="3337" spans="3:5" s="264" customFormat="1">
      <c r="C3337" s="286"/>
      <c r="D3337" s="286"/>
      <c r="E3337" s="287"/>
    </row>
    <row r="3338" spans="3:5" s="264" customFormat="1">
      <c r="C3338" s="286"/>
      <c r="D3338" s="286"/>
      <c r="E3338" s="287"/>
    </row>
    <row r="3339" spans="3:5" s="264" customFormat="1">
      <c r="C3339" s="286"/>
      <c r="D3339" s="286"/>
      <c r="E3339" s="287"/>
    </row>
    <row r="3340" spans="3:5" s="264" customFormat="1">
      <c r="C3340" s="286"/>
      <c r="D3340" s="286"/>
      <c r="E3340" s="287"/>
    </row>
    <row r="3341" spans="3:5" s="264" customFormat="1">
      <c r="C3341" s="286"/>
      <c r="D3341" s="286"/>
      <c r="E3341" s="287"/>
    </row>
    <row r="3342" spans="3:5" s="264" customFormat="1">
      <c r="C3342" s="286"/>
      <c r="D3342" s="286"/>
      <c r="E3342" s="287"/>
    </row>
    <row r="3343" spans="3:5" s="264" customFormat="1">
      <c r="C3343" s="286"/>
      <c r="D3343" s="286"/>
      <c r="E3343" s="287"/>
    </row>
    <row r="3344" spans="3:5" s="264" customFormat="1">
      <c r="C3344" s="286"/>
      <c r="D3344" s="286"/>
      <c r="E3344" s="287"/>
    </row>
    <row r="3345" spans="3:5" s="264" customFormat="1">
      <c r="C3345" s="286"/>
      <c r="D3345" s="286"/>
      <c r="E3345" s="287"/>
    </row>
    <row r="3346" spans="3:5" s="264" customFormat="1">
      <c r="C3346" s="286"/>
      <c r="D3346" s="286"/>
      <c r="E3346" s="287"/>
    </row>
    <row r="3347" spans="3:5" s="264" customFormat="1">
      <c r="C3347" s="286"/>
      <c r="D3347" s="286"/>
      <c r="E3347" s="287"/>
    </row>
    <row r="3348" spans="3:5" s="264" customFormat="1">
      <c r="C3348" s="286"/>
      <c r="D3348" s="286"/>
      <c r="E3348" s="287"/>
    </row>
    <row r="3349" spans="3:5" s="264" customFormat="1">
      <c r="C3349" s="286"/>
      <c r="D3349" s="286"/>
      <c r="E3349" s="287"/>
    </row>
    <row r="3350" spans="3:5" s="264" customFormat="1">
      <c r="C3350" s="286"/>
      <c r="D3350" s="286"/>
      <c r="E3350" s="287"/>
    </row>
    <row r="3351" spans="3:5" s="264" customFormat="1">
      <c r="C3351" s="286"/>
      <c r="D3351" s="286"/>
      <c r="E3351" s="287"/>
    </row>
    <row r="3352" spans="3:5" s="264" customFormat="1">
      <c r="C3352" s="286"/>
      <c r="D3352" s="286"/>
      <c r="E3352" s="287"/>
    </row>
    <row r="3353" spans="3:5" s="264" customFormat="1">
      <c r="C3353" s="286"/>
      <c r="D3353" s="286"/>
      <c r="E3353" s="287"/>
    </row>
    <row r="3354" spans="3:5" s="264" customFormat="1">
      <c r="C3354" s="286"/>
      <c r="D3354" s="286"/>
      <c r="E3354" s="287"/>
    </row>
    <row r="3355" spans="3:5" s="264" customFormat="1">
      <c r="C3355" s="286"/>
      <c r="D3355" s="286"/>
      <c r="E3355" s="287"/>
    </row>
    <row r="3356" spans="3:5" s="264" customFormat="1">
      <c r="C3356" s="286"/>
      <c r="D3356" s="286"/>
      <c r="E3356" s="287"/>
    </row>
    <row r="3357" spans="3:5" s="264" customFormat="1">
      <c r="C3357" s="286"/>
      <c r="D3357" s="286"/>
      <c r="E3357" s="287"/>
    </row>
    <row r="3358" spans="3:5" s="264" customFormat="1">
      <c r="C3358" s="286"/>
      <c r="D3358" s="286"/>
      <c r="E3358" s="287"/>
    </row>
    <row r="3359" spans="3:5" s="264" customFormat="1">
      <c r="C3359" s="286"/>
      <c r="D3359" s="286"/>
      <c r="E3359" s="287"/>
    </row>
    <row r="3360" spans="3:5" s="264" customFormat="1">
      <c r="C3360" s="286"/>
      <c r="D3360" s="286"/>
      <c r="E3360" s="287"/>
    </row>
    <row r="3361" spans="3:5" s="264" customFormat="1">
      <c r="C3361" s="286"/>
      <c r="D3361" s="286"/>
      <c r="E3361" s="287"/>
    </row>
    <row r="3362" spans="3:5" s="264" customFormat="1">
      <c r="C3362" s="286"/>
      <c r="D3362" s="286"/>
      <c r="E3362" s="287"/>
    </row>
    <row r="3363" spans="3:5" s="264" customFormat="1">
      <c r="C3363" s="286"/>
      <c r="D3363" s="286"/>
      <c r="E3363" s="287"/>
    </row>
    <row r="3364" spans="3:5" s="264" customFormat="1">
      <c r="C3364" s="286"/>
      <c r="D3364" s="286"/>
      <c r="E3364" s="287"/>
    </row>
    <row r="3365" spans="3:5" s="264" customFormat="1">
      <c r="C3365" s="286"/>
      <c r="D3365" s="286"/>
      <c r="E3365" s="287"/>
    </row>
    <row r="3366" spans="3:5" s="264" customFormat="1">
      <c r="C3366" s="286"/>
      <c r="D3366" s="286"/>
      <c r="E3366" s="287"/>
    </row>
    <row r="3367" spans="3:5" s="264" customFormat="1">
      <c r="C3367" s="286"/>
      <c r="D3367" s="286"/>
      <c r="E3367" s="287"/>
    </row>
    <row r="3368" spans="3:5" s="264" customFormat="1">
      <c r="C3368" s="286"/>
      <c r="D3368" s="286"/>
      <c r="E3368" s="287"/>
    </row>
    <row r="3369" spans="3:5" s="264" customFormat="1">
      <c r="C3369" s="286"/>
      <c r="D3369" s="286"/>
      <c r="E3369" s="287"/>
    </row>
    <row r="3370" spans="3:5" s="264" customFormat="1">
      <c r="C3370" s="286"/>
      <c r="D3370" s="286"/>
      <c r="E3370" s="287"/>
    </row>
    <row r="3371" spans="3:5" s="264" customFormat="1">
      <c r="C3371" s="286"/>
      <c r="D3371" s="286"/>
      <c r="E3371" s="287"/>
    </row>
    <row r="3372" spans="3:5" s="264" customFormat="1">
      <c r="C3372" s="286"/>
      <c r="D3372" s="286"/>
      <c r="E3372" s="287"/>
    </row>
    <row r="3373" spans="3:5" s="264" customFormat="1">
      <c r="C3373" s="286"/>
      <c r="D3373" s="286"/>
      <c r="E3373" s="287"/>
    </row>
    <row r="3374" spans="3:5" s="264" customFormat="1">
      <c r="C3374" s="286"/>
      <c r="D3374" s="286"/>
      <c r="E3374" s="287"/>
    </row>
    <row r="3375" spans="3:5" s="264" customFormat="1">
      <c r="C3375" s="286"/>
      <c r="D3375" s="286"/>
      <c r="E3375" s="287"/>
    </row>
    <row r="3376" spans="3:5" s="264" customFormat="1">
      <c r="C3376" s="286"/>
      <c r="D3376" s="286"/>
      <c r="E3376" s="287"/>
    </row>
    <row r="3377" spans="3:5" s="264" customFormat="1">
      <c r="C3377" s="286"/>
      <c r="D3377" s="286"/>
      <c r="E3377" s="287"/>
    </row>
    <row r="3378" spans="3:5" s="264" customFormat="1">
      <c r="C3378" s="286"/>
      <c r="D3378" s="286"/>
      <c r="E3378" s="287"/>
    </row>
    <row r="3379" spans="3:5" s="264" customFormat="1">
      <c r="C3379" s="286"/>
      <c r="D3379" s="286"/>
      <c r="E3379" s="287"/>
    </row>
    <row r="3380" spans="3:5" s="264" customFormat="1">
      <c r="C3380" s="286"/>
      <c r="D3380" s="286"/>
      <c r="E3380" s="287"/>
    </row>
    <row r="3381" spans="3:5" s="264" customFormat="1">
      <c r="C3381" s="286"/>
      <c r="D3381" s="286"/>
      <c r="E3381" s="287"/>
    </row>
    <row r="3382" spans="3:5" s="264" customFormat="1">
      <c r="C3382" s="286"/>
      <c r="D3382" s="286"/>
      <c r="E3382" s="287"/>
    </row>
    <row r="3383" spans="3:5" s="264" customFormat="1">
      <c r="C3383" s="286"/>
      <c r="D3383" s="286"/>
      <c r="E3383" s="287"/>
    </row>
    <row r="3384" spans="3:5" s="264" customFormat="1">
      <c r="C3384" s="286"/>
      <c r="D3384" s="286"/>
      <c r="E3384" s="287"/>
    </row>
    <row r="3385" spans="3:5" s="264" customFormat="1">
      <c r="C3385" s="286"/>
      <c r="D3385" s="286"/>
      <c r="E3385" s="287"/>
    </row>
    <row r="3386" spans="3:5" s="264" customFormat="1">
      <c r="C3386" s="286"/>
      <c r="D3386" s="286"/>
      <c r="E3386" s="287"/>
    </row>
    <row r="3387" spans="3:5" s="264" customFormat="1">
      <c r="C3387" s="286"/>
      <c r="D3387" s="286"/>
      <c r="E3387" s="287"/>
    </row>
    <row r="3388" spans="3:5" s="264" customFormat="1">
      <c r="C3388" s="286"/>
      <c r="D3388" s="286"/>
      <c r="E3388" s="287"/>
    </row>
    <row r="3389" spans="3:5" s="264" customFormat="1">
      <c r="C3389" s="286"/>
      <c r="D3389" s="286"/>
      <c r="E3389" s="287"/>
    </row>
    <row r="3390" spans="3:5" s="264" customFormat="1">
      <c r="C3390" s="286"/>
      <c r="D3390" s="286"/>
      <c r="E3390" s="287"/>
    </row>
    <row r="3391" spans="3:5" s="264" customFormat="1">
      <c r="C3391" s="286"/>
      <c r="D3391" s="286"/>
      <c r="E3391" s="287"/>
    </row>
    <row r="3392" spans="3:5" s="264" customFormat="1">
      <c r="C3392" s="286"/>
      <c r="D3392" s="286"/>
      <c r="E3392" s="287"/>
    </row>
    <row r="3393" spans="3:5" s="264" customFormat="1">
      <c r="C3393" s="286"/>
      <c r="D3393" s="286"/>
      <c r="E3393" s="287"/>
    </row>
    <row r="3394" spans="3:5" s="264" customFormat="1">
      <c r="C3394" s="286"/>
      <c r="D3394" s="286"/>
      <c r="E3394" s="287"/>
    </row>
    <row r="3395" spans="3:5" s="264" customFormat="1">
      <c r="C3395" s="286"/>
      <c r="D3395" s="286"/>
      <c r="E3395" s="287"/>
    </row>
    <row r="3396" spans="3:5" s="264" customFormat="1">
      <c r="C3396" s="286"/>
      <c r="D3396" s="286"/>
      <c r="E3396" s="287"/>
    </row>
    <row r="3397" spans="3:5" s="264" customFormat="1">
      <c r="C3397" s="286"/>
      <c r="D3397" s="286"/>
      <c r="E3397" s="287"/>
    </row>
    <row r="3398" spans="3:5" s="264" customFormat="1">
      <c r="C3398" s="286"/>
      <c r="D3398" s="286"/>
      <c r="E3398" s="287"/>
    </row>
    <row r="3399" spans="3:5" s="264" customFormat="1">
      <c r="C3399" s="286"/>
      <c r="D3399" s="286"/>
      <c r="E3399" s="287"/>
    </row>
    <row r="3400" spans="3:5" s="264" customFormat="1">
      <c r="C3400" s="286"/>
      <c r="D3400" s="286"/>
      <c r="E3400" s="287"/>
    </row>
    <row r="3401" spans="3:5" s="264" customFormat="1">
      <c r="C3401" s="286"/>
      <c r="D3401" s="286"/>
      <c r="E3401" s="287"/>
    </row>
    <row r="3402" spans="3:5" s="264" customFormat="1">
      <c r="C3402" s="286"/>
      <c r="D3402" s="286"/>
      <c r="E3402" s="287"/>
    </row>
    <row r="3403" spans="3:5" s="264" customFormat="1">
      <c r="C3403" s="286"/>
      <c r="D3403" s="286"/>
      <c r="E3403" s="287"/>
    </row>
    <row r="3404" spans="3:5" s="264" customFormat="1">
      <c r="C3404" s="286"/>
      <c r="D3404" s="286"/>
      <c r="E3404" s="287"/>
    </row>
    <row r="3405" spans="3:5" s="264" customFormat="1">
      <c r="C3405" s="286"/>
      <c r="D3405" s="286"/>
      <c r="E3405" s="287"/>
    </row>
    <row r="3406" spans="3:5" s="264" customFormat="1">
      <c r="C3406" s="286"/>
      <c r="D3406" s="286"/>
      <c r="E3406" s="287"/>
    </row>
    <row r="3407" spans="3:5" s="264" customFormat="1">
      <c r="C3407" s="286"/>
      <c r="D3407" s="286"/>
      <c r="E3407" s="287"/>
    </row>
    <row r="3408" spans="3:5" s="264" customFormat="1">
      <c r="C3408" s="286"/>
      <c r="D3408" s="286"/>
      <c r="E3408" s="287"/>
    </row>
    <row r="3409" spans="3:5" s="264" customFormat="1">
      <c r="C3409" s="286"/>
      <c r="D3409" s="286"/>
      <c r="E3409" s="287"/>
    </row>
    <row r="3410" spans="3:5" s="264" customFormat="1">
      <c r="C3410" s="286"/>
      <c r="D3410" s="286"/>
      <c r="E3410" s="287"/>
    </row>
    <row r="3411" spans="3:5" s="264" customFormat="1">
      <c r="C3411" s="286"/>
      <c r="D3411" s="286"/>
      <c r="E3411" s="287"/>
    </row>
    <row r="3412" spans="3:5" s="264" customFormat="1">
      <c r="C3412" s="286"/>
      <c r="D3412" s="286"/>
      <c r="E3412" s="287"/>
    </row>
    <row r="3413" spans="3:5" s="264" customFormat="1">
      <c r="C3413" s="286"/>
      <c r="D3413" s="286"/>
      <c r="E3413" s="287"/>
    </row>
    <row r="3414" spans="3:5" s="264" customFormat="1">
      <c r="C3414" s="286"/>
      <c r="D3414" s="286"/>
      <c r="E3414" s="287"/>
    </row>
    <row r="3415" spans="3:5" s="264" customFormat="1">
      <c r="C3415" s="286"/>
      <c r="D3415" s="286"/>
      <c r="E3415" s="287"/>
    </row>
    <row r="3416" spans="3:5" s="264" customFormat="1">
      <c r="C3416" s="286"/>
      <c r="D3416" s="286"/>
      <c r="E3416" s="287"/>
    </row>
    <row r="3417" spans="3:5" s="264" customFormat="1">
      <c r="C3417" s="286"/>
      <c r="D3417" s="286"/>
      <c r="E3417" s="287"/>
    </row>
    <row r="3418" spans="3:5" s="264" customFormat="1">
      <c r="C3418" s="286"/>
      <c r="D3418" s="286"/>
      <c r="E3418" s="287"/>
    </row>
    <row r="3419" spans="3:5" s="264" customFormat="1">
      <c r="C3419" s="286"/>
      <c r="D3419" s="286"/>
      <c r="E3419" s="287"/>
    </row>
    <row r="3420" spans="3:5" s="264" customFormat="1">
      <c r="C3420" s="286"/>
      <c r="D3420" s="286"/>
      <c r="E3420" s="287"/>
    </row>
    <row r="3421" spans="3:5" s="264" customFormat="1">
      <c r="C3421" s="286"/>
      <c r="D3421" s="286"/>
      <c r="E3421" s="287"/>
    </row>
    <row r="3422" spans="3:5" s="264" customFormat="1">
      <c r="C3422" s="286"/>
      <c r="D3422" s="286"/>
      <c r="E3422" s="287"/>
    </row>
    <row r="3423" spans="3:5" s="264" customFormat="1">
      <c r="C3423" s="286"/>
      <c r="D3423" s="286"/>
      <c r="E3423" s="287"/>
    </row>
    <row r="3424" spans="3:5" s="264" customFormat="1">
      <c r="C3424" s="286"/>
      <c r="D3424" s="286"/>
      <c r="E3424" s="287"/>
    </row>
    <row r="3425" spans="3:5" s="264" customFormat="1">
      <c r="C3425" s="286"/>
      <c r="D3425" s="286"/>
      <c r="E3425" s="287"/>
    </row>
    <row r="3426" spans="3:5" s="264" customFormat="1">
      <c r="C3426" s="286"/>
      <c r="D3426" s="286"/>
      <c r="E3426" s="287"/>
    </row>
    <row r="3427" spans="3:5" s="264" customFormat="1">
      <c r="C3427" s="286"/>
      <c r="D3427" s="286"/>
      <c r="E3427" s="287"/>
    </row>
    <row r="3428" spans="3:5" s="264" customFormat="1">
      <c r="C3428" s="286"/>
      <c r="D3428" s="286"/>
      <c r="E3428" s="287"/>
    </row>
    <row r="3429" spans="3:5" s="264" customFormat="1">
      <c r="C3429" s="286"/>
      <c r="D3429" s="286"/>
      <c r="E3429" s="287"/>
    </row>
    <row r="3430" spans="3:5" s="264" customFormat="1">
      <c r="C3430" s="286"/>
      <c r="D3430" s="286"/>
      <c r="E3430" s="287"/>
    </row>
    <row r="3431" spans="3:5" s="264" customFormat="1">
      <c r="C3431" s="286"/>
      <c r="D3431" s="286"/>
      <c r="E3431" s="287"/>
    </row>
    <row r="3432" spans="3:5" s="264" customFormat="1">
      <c r="C3432" s="286"/>
      <c r="D3432" s="286"/>
      <c r="E3432" s="287"/>
    </row>
    <row r="3433" spans="3:5" s="264" customFormat="1">
      <c r="C3433" s="286"/>
      <c r="D3433" s="286"/>
      <c r="E3433" s="287"/>
    </row>
    <row r="3434" spans="3:5" s="264" customFormat="1">
      <c r="C3434" s="286"/>
      <c r="D3434" s="286"/>
      <c r="E3434" s="287"/>
    </row>
    <row r="3435" spans="3:5" s="264" customFormat="1">
      <c r="C3435" s="286"/>
      <c r="D3435" s="286"/>
      <c r="E3435" s="287"/>
    </row>
    <row r="3436" spans="3:5" s="264" customFormat="1">
      <c r="C3436" s="286"/>
      <c r="D3436" s="286"/>
      <c r="E3436" s="287"/>
    </row>
    <row r="3437" spans="3:5" s="264" customFormat="1">
      <c r="C3437" s="286"/>
      <c r="D3437" s="286"/>
      <c r="E3437" s="287"/>
    </row>
    <row r="3438" spans="3:5" s="264" customFormat="1">
      <c r="C3438" s="286"/>
      <c r="D3438" s="286"/>
      <c r="E3438" s="287"/>
    </row>
    <row r="3439" spans="3:5" s="264" customFormat="1">
      <c r="C3439" s="286"/>
      <c r="D3439" s="286"/>
      <c r="E3439" s="287"/>
    </row>
    <row r="3440" spans="3:5" s="264" customFormat="1">
      <c r="C3440" s="286"/>
      <c r="D3440" s="286"/>
      <c r="E3440" s="287"/>
    </row>
    <row r="3441" spans="3:5" s="264" customFormat="1">
      <c r="C3441" s="286"/>
      <c r="D3441" s="286"/>
      <c r="E3441" s="287"/>
    </row>
    <row r="3442" spans="3:5" s="264" customFormat="1">
      <c r="C3442" s="286"/>
      <c r="D3442" s="286"/>
      <c r="E3442" s="287"/>
    </row>
    <row r="3443" spans="3:5" s="264" customFormat="1">
      <c r="C3443" s="286"/>
      <c r="D3443" s="286"/>
      <c r="E3443" s="287"/>
    </row>
    <row r="3444" spans="3:5" s="264" customFormat="1">
      <c r="C3444" s="286"/>
      <c r="D3444" s="286"/>
      <c r="E3444" s="287"/>
    </row>
    <row r="3445" spans="3:5" s="264" customFormat="1">
      <c r="C3445" s="286"/>
      <c r="D3445" s="286"/>
      <c r="E3445" s="287"/>
    </row>
    <row r="3446" spans="3:5" s="264" customFormat="1">
      <c r="C3446" s="286"/>
      <c r="D3446" s="286"/>
      <c r="E3446" s="287"/>
    </row>
    <row r="3447" spans="3:5" s="264" customFormat="1">
      <c r="C3447" s="286"/>
      <c r="D3447" s="286"/>
      <c r="E3447" s="287"/>
    </row>
    <row r="3448" spans="3:5" s="264" customFormat="1">
      <c r="C3448" s="286"/>
      <c r="D3448" s="286"/>
      <c r="E3448" s="287"/>
    </row>
    <row r="3449" spans="3:5" s="264" customFormat="1">
      <c r="C3449" s="286"/>
      <c r="D3449" s="286"/>
      <c r="E3449" s="287"/>
    </row>
    <row r="3450" spans="3:5" s="264" customFormat="1">
      <c r="C3450" s="286"/>
      <c r="D3450" s="286"/>
      <c r="E3450" s="287"/>
    </row>
    <row r="3451" spans="3:5" s="264" customFormat="1">
      <c r="C3451" s="286"/>
      <c r="D3451" s="286"/>
      <c r="E3451" s="287"/>
    </row>
    <row r="3452" spans="3:5" s="264" customFormat="1">
      <c r="C3452" s="286"/>
      <c r="D3452" s="286"/>
      <c r="E3452" s="287"/>
    </row>
    <row r="3453" spans="3:5" s="264" customFormat="1">
      <c r="C3453" s="286"/>
      <c r="D3453" s="286"/>
      <c r="E3453" s="287"/>
    </row>
    <row r="3454" spans="3:5" s="264" customFormat="1">
      <c r="C3454" s="286"/>
      <c r="D3454" s="286"/>
      <c r="E3454" s="287"/>
    </row>
    <row r="3455" spans="3:5" s="264" customFormat="1">
      <c r="C3455" s="286"/>
      <c r="D3455" s="286"/>
      <c r="E3455" s="287"/>
    </row>
    <row r="3456" spans="3:5" s="264" customFormat="1">
      <c r="C3456" s="286"/>
      <c r="D3456" s="286"/>
      <c r="E3456" s="287"/>
    </row>
    <row r="3457" spans="3:5" s="264" customFormat="1">
      <c r="C3457" s="286"/>
      <c r="D3457" s="286"/>
      <c r="E3457" s="287"/>
    </row>
    <row r="3458" spans="3:5" s="264" customFormat="1">
      <c r="C3458" s="286"/>
      <c r="D3458" s="286"/>
      <c r="E3458" s="287"/>
    </row>
    <row r="3459" spans="3:5" s="264" customFormat="1">
      <c r="C3459" s="286"/>
      <c r="D3459" s="286"/>
      <c r="E3459" s="287"/>
    </row>
    <row r="3460" spans="3:5" s="264" customFormat="1">
      <c r="C3460" s="286"/>
      <c r="D3460" s="286"/>
      <c r="E3460" s="287"/>
    </row>
    <row r="3461" spans="3:5" s="264" customFormat="1">
      <c r="C3461" s="286"/>
      <c r="D3461" s="286"/>
      <c r="E3461" s="287"/>
    </row>
    <row r="3462" spans="3:5" s="264" customFormat="1">
      <c r="C3462" s="286"/>
      <c r="D3462" s="286"/>
      <c r="E3462" s="287"/>
    </row>
    <row r="3463" spans="3:5" s="264" customFormat="1">
      <c r="C3463" s="286"/>
      <c r="D3463" s="286"/>
      <c r="E3463" s="287"/>
    </row>
    <row r="3464" spans="3:5" s="264" customFormat="1">
      <c r="C3464" s="286"/>
      <c r="D3464" s="286"/>
      <c r="E3464" s="287"/>
    </row>
    <row r="3465" spans="3:5" s="264" customFormat="1">
      <c r="C3465" s="286"/>
      <c r="D3465" s="286"/>
      <c r="E3465" s="287"/>
    </row>
    <row r="3466" spans="3:5" s="264" customFormat="1">
      <c r="C3466" s="286"/>
      <c r="D3466" s="286"/>
      <c r="E3466" s="287"/>
    </row>
    <row r="3467" spans="3:5" s="264" customFormat="1">
      <c r="C3467" s="286"/>
      <c r="D3467" s="286"/>
      <c r="E3467" s="287"/>
    </row>
    <row r="3468" spans="3:5" s="264" customFormat="1">
      <c r="C3468" s="286"/>
      <c r="D3468" s="286"/>
      <c r="E3468" s="287"/>
    </row>
    <row r="3469" spans="3:5" s="264" customFormat="1">
      <c r="C3469" s="286"/>
      <c r="D3469" s="286"/>
      <c r="E3469" s="287"/>
    </row>
    <row r="3470" spans="3:5" s="264" customFormat="1">
      <c r="C3470" s="286"/>
      <c r="D3470" s="286"/>
      <c r="E3470" s="287"/>
    </row>
    <row r="3471" spans="3:5" s="264" customFormat="1">
      <c r="C3471" s="286"/>
      <c r="D3471" s="286"/>
      <c r="E3471" s="287"/>
    </row>
    <row r="3472" spans="3:5" s="264" customFormat="1">
      <c r="C3472" s="286"/>
      <c r="D3472" s="286"/>
      <c r="E3472" s="287"/>
    </row>
    <row r="3473" spans="3:5" s="264" customFormat="1">
      <c r="C3473" s="286"/>
      <c r="D3473" s="286"/>
      <c r="E3473" s="287"/>
    </row>
    <row r="3474" spans="3:5" s="264" customFormat="1">
      <c r="C3474" s="286"/>
      <c r="D3474" s="286"/>
      <c r="E3474" s="287"/>
    </row>
    <row r="3475" spans="3:5" s="264" customFormat="1">
      <c r="C3475" s="286"/>
      <c r="D3475" s="286"/>
      <c r="E3475" s="287"/>
    </row>
    <row r="3476" spans="3:5" s="264" customFormat="1">
      <c r="C3476" s="286"/>
      <c r="D3476" s="286"/>
      <c r="E3476" s="287"/>
    </row>
    <row r="3477" spans="3:5" s="264" customFormat="1">
      <c r="C3477" s="286"/>
      <c r="D3477" s="286"/>
      <c r="E3477" s="287"/>
    </row>
    <row r="3478" spans="3:5" s="264" customFormat="1">
      <c r="C3478" s="286"/>
      <c r="D3478" s="286"/>
      <c r="E3478" s="287"/>
    </row>
    <row r="3479" spans="3:5" s="264" customFormat="1">
      <c r="C3479" s="286"/>
      <c r="D3479" s="286"/>
      <c r="E3479" s="287"/>
    </row>
    <row r="3480" spans="3:5" s="264" customFormat="1">
      <c r="C3480" s="286"/>
      <c r="D3480" s="286"/>
      <c r="E3480" s="287"/>
    </row>
    <row r="3481" spans="3:5" s="264" customFormat="1">
      <c r="C3481" s="286"/>
      <c r="D3481" s="286"/>
      <c r="E3481" s="287"/>
    </row>
    <row r="3482" spans="3:5" s="264" customFormat="1">
      <c r="C3482" s="286"/>
      <c r="D3482" s="286"/>
      <c r="E3482" s="287"/>
    </row>
    <row r="3483" spans="3:5" s="264" customFormat="1">
      <c r="C3483" s="286"/>
      <c r="D3483" s="286"/>
      <c r="E3483" s="287"/>
    </row>
    <row r="3484" spans="3:5" s="264" customFormat="1">
      <c r="C3484" s="286"/>
      <c r="D3484" s="286"/>
      <c r="E3484" s="287"/>
    </row>
    <row r="3485" spans="3:5" s="264" customFormat="1">
      <c r="C3485" s="286"/>
      <c r="D3485" s="286"/>
      <c r="E3485" s="287"/>
    </row>
    <row r="3486" spans="3:5" s="264" customFormat="1">
      <c r="C3486" s="286"/>
      <c r="D3486" s="286"/>
      <c r="E3486" s="287"/>
    </row>
    <row r="3487" spans="3:5" s="264" customFormat="1">
      <c r="C3487" s="286"/>
      <c r="D3487" s="286"/>
      <c r="E3487" s="287"/>
    </row>
    <row r="3488" spans="3:5" s="264" customFormat="1">
      <c r="C3488" s="286"/>
      <c r="D3488" s="286"/>
      <c r="E3488" s="287"/>
    </row>
    <row r="3489" spans="3:5" s="264" customFormat="1">
      <c r="C3489" s="286"/>
      <c r="D3489" s="286"/>
      <c r="E3489" s="287"/>
    </row>
    <row r="3490" spans="3:5" s="264" customFormat="1">
      <c r="C3490" s="286"/>
      <c r="D3490" s="286"/>
      <c r="E3490" s="287"/>
    </row>
    <row r="3491" spans="3:5" s="264" customFormat="1">
      <c r="C3491" s="286"/>
      <c r="D3491" s="286"/>
      <c r="E3491" s="287"/>
    </row>
    <row r="3492" spans="3:5" s="264" customFormat="1">
      <c r="C3492" s="286"/>
      <c r="D3492" s="286"/>
      <c r="E3492" s="287"/>
    </row>
    <row r="3493" spans="3:5" s="264" customFormat="1">
      <c r="C3493" s="286"/>
      <c r="D3493" s="286"/>
      <c r="E3493" s="287"/>
    </row>
    <row r="3494" spans="3:5" s="264" customFormat="1">
      <c r="C3494" s="286"/>
      <c r="D3494" s="286"/>
      <c r="E3494" s="287"/>
    </row>
    <row r="3495" spans="3:5" s="264" customFormat="1">
      <c r="C3495" s="286"/>
      <c r="D3495" s="286"/>
      <c r="E3495" s="287"/>
    </row>
    <row r="3496" spans="3:5" s="264" customFormat="1">
      <c r="C3496" s="286"/>
      <c r="D3496" s="286"/>
      <c r="E3496" s="287"/>
    </row>
    <row r="3497" spans="3:5" s="264" customFormat="1">
      <c r="C3497" s="286"/>
      <c r="D3497" s="286"/>
      <c r="E3497" s="287"/>
    </row>
    <row r="3498" spans="3:5" s="264" customFormat="1">
      <c r="C3498" s="286"/>
      <c r="D3498" s="286"/>
      <c r="E3498" s="287"/>
    </row>
    <row r="3499" spans="3:5" s="264" customFormat="1">
      <c r="C3499" s="286"/>
      <c r="D3499" s="286"/>
      <c r="E3499" s="287"/>
    </row>
    <row r="3500" spans="3:5" s="264" customFormat="1">
      <c r="C3500" s="286"/>
      <c r="D3500" s="286"/>
      <c r="E3500" s="287"/>
    </row>
    <row r="3501" spans="3:5" s="264" customFormat="1">
      <c r="C3501" s="286"/>
      <c r="D3501" s="286"/>
      <c r="E3501" s="287"/>
    </row>
    <row r="3502" spans="3:5" s="264" customFormat="1">
      <c r="C3502" s="286"/>
      <c r="D3502" s="286"/>
      <c r="E3502" s="287"/>
    </row>
    <row r="3503" spans="3:5" s="264" customFormat="1">
      <c r="C3503" s="286"/>
      <c r="D3503" s="286"/>
      <c r="E3503" s="287"/>
    </row>
    <row r="3504" spans="3:5" s="264" customFormat="1">
      <c r="C3504" s="286"/>
      <c r="D3504" s="286"/>
      <c r="E3504" s="287"/>
    </row>
    <row r="3505" spans="3:5" s="264" customFormat="1">
      <c r="C3505" s="286"/>
      <c r="D3505" s="286"/>
      <c r="E3505" s="287"/>
    </row>
    <row r="3506" spans="3:5" s="264" customFormat="1">
      <c r="C3506" s="286"/>
      <c r="D3506" s="286"/>
      <c r="E3506" s="287"/>
    </row>
    <row r="3507" spans="3:5" s="264" customFormat="1">
      <c r="C3507" s="286"/>
      <c r="D3507" s="286"/>
      <c r="E3507" s="287"/>
    </row>
    <row r="3508" spans="3:5" s="264" customFormat="1">
      <c r="C3508" s="286"/>
      <c r="D3508" s="286"/>
      <c r="E3508" s="287"/>
    </row>
    <row r="3509" spans="3:5" s="264" customFormat="1">
      <c r="C3509" s="286"/>
      <c r="D3509" s="286"/>
      <c r="E3509" s="287"/>
    </row>
    <row r="3510" spans="3:5" s="264" customFormat="1">
      <c r="C3510" s="286"/>
      <c r="D3510" s="286"/>
      <c r="E3510" s="287"/>
    </row>
    <row r="3511" spans="3:5" s="264" customFormat="1">
      <c r="C3511" s="286"/>
      <c r="D3511" s="286"/>
      <c r="E3511" s="287"/>
    </row>
    <row r="3512" spans="3:5" s="264" customFormat="1">
      <c r="C3512" s="286"/>
      <c r="D3512" s="286"/>
      <c r="E3512" s="287"/>
    </row>
    <row r="3513" spans="3:5" s="264" customFormat="1">
      <c r="C3513" s="286"/>
      <c r="D3513" s="286"/>
      <c r="E3513" s="287"/>
    </row>
    <row r="3514" spans="3:5" s="264" customFormat="1">
      <c r="C3514" s="286"/>
      <c r="D3514" s="286"/>
      <c r="E3514" s="287"/>
    </row>
    <row r="3515" spans="3:5" s="264" customFormat="1">
      <c r="C3515" s="286"/>
      <c r="D3515" s="286"/>
      <c r="E3515" s="287"/>
    </row>
    <row r="3516" spans="3:5" s="264" customFormat="1">
      <c r="C3516" s="286"/>
      <c r="D3516" s="286"/>
      <c r="E3516" s="287"/>
    </row>
    <row r="3517" spans="3:5" s="264" customFormat="1">
      <c r="C3517" s="286"/>
      <c r="D3517" s="286"/>
      <c r="E3517" s="287"/>
    </row>
    <row r="3518" spans="3:5" s="264" customFormat="1">
      <c r="C3518" s="286"/>
      <c r="D3518" s="286"/>
      <c r="E3518" s="287"/>
    </row>
    <row r="3519" spans="3:5" s="264" customFormat="1">
      <c r="C3519" s="286"/>
      <c r="D3519" s="286"/>
      <c r="E3519" s="287"/>
    </row>
    <row r="3520" spans="3:5" s="264" customFormat="1">
      <c r="C3520" s="286"/>
      <c r="D3520" s="286"/>
      <c r="E3520" s="287"/>
    </row>
    <row r="3521" spans="3:5" s="264" customFormat="1">
      <c r="C3521" s="286"/>
      <c r="D3521" s="286"/>
      <c r="E3521" s="287"/>
    </row>
    <row r="3522" spans="3:5" s="264" customFormat="1">
      <c r="C3522" s="286"/>
      <c r="D3522" s="286"/>
      <c r="E3522" s="287"/>
    </row>
    <row r="3523" spans="3:5" s="264" customFormat="1">
      <c r="C3523" s="286"/>
      <c r="D3523" s="286"/>
      <c r="E3523" s="287"/>
    </row>
    <row r="3524" spans="3:5" s="264" customFormat="1">
      <c r="C3524" s="286"/>
      <c r="D3524" s="286"/>
      <c r="E3524" s="287"/>
    </row>
    <row r="3525" spans="3:5" s="264" customFormat="1">
      <c r="C3525" s="286"/>
      <c r="D3525" s="286"/>
      <c r="E3525" s="287"/>
    </row>
    <row r="3526" spans="3:5" s="264" customFormat="1">
      <c r="C3526" s="286"/>
      <c r="D3526" s="286"/>
      <c r="E3526" s="287"/>
    </row>
    <row r="3527" spans="3:5" s="264" customFormat="1">
      <c r="C3527" s="286"/>
      <c r="D3527" s="286"/>
      <c r="E3527" s="287"/>
    </row>
    <row r="3528" spans="3:5" s="264" customFormat="1">
      <c r="C3528" s="286"/>
      <c r="D3528" s="286"/>
      <c r="E3528" s="287"/>
    </row>
    <row r="3529" spans="3:5" s="264" customFormat="1">
      <c r="C3529" s="286"/>
      <c r="D3529" s="286"/>
      <c r="E3529" s="287"/>
    </row>
    <row r="3530" spans="3:5" s="264" customFormat="1">
      <c r="C3530" s="286"/>
      <c r="D3530" s="286"/>
      <c r="E3530" s="287"/>
    </row>
    <row r="3531" spans="3:5" s="264" customFormat="1">
      <c r="C3531" s="286"/>
      <c r="D3531" s="286"/>
      <c r="E3531" s="287"/>
    </row>
    <row r="3532" spans="3:5" s="264" customFormat="1">
      <c r="C3532" s="286"/>
      <c r="D3532" s="286"/>
      <c r="E3532" s="287"/>
    </row>
    <row r="3533" spans="3:5" s="264" customFormat="1">
      <c r="C3533" s="286"/>
      <c r="D3533" s="286"/>
      <c r="E3533" s="287"/>
    </row>
    <row r="3534" spans="3:5" s="264" customFormat="1">
      <c r="C3534" s="286"/>
      <c r="D3534" s="286"/>
      <c r="E3534" s="287"/>
    </row>
    <row r="3535" spans="3:5" s="264" customFormat="1">
      <c r="C3535" s="286"/>
      <c r="D3535" s="286"/>
      <c r="E3535" s="287"/>
    </row>
    <row r="3536" spans="3:5" s="264" customFormat="1">
      <c r="C3536" s="286"/>
      <c r="D3536" s="286"/>
      <c r="E3536" s="287"/>
    </row>
    <row r="3537" spans="3:5" s="264" customFormat="1">
      <c r="C3537" s="286"/>
      <c r="D3537" s="286"/>
      <c r="E3537" s="287"/>
    </row>
    <row r="3538" spans="3:5" s="264" customFormat="1">
      <c r="C3538" s="286"/>
      <c r="D3538" s="286"/>
      <c r="E3538" s="287"/>
    </row>
    <row r="3539" spans="3:5" s="264" customFormat="1">
      <c r="C3539" s="286"/>
      <c r="D3539" s="286"/>
      <c r="E3539" s="287"/>
    </row>
    <row r="3540" spans="3:5" s="264" customFormat="1">
      <c r="C3540" s="286"/>
      <c r="D3540" s="286"/>
      <c r="E3540" s="287"/>
    </row>
    <row r="3541" spans="3:5" s="264" customFormat="1">
      <c r="C3541" s="286"/>
      <c r="D3541" s="286"/>
      <c r="E3541" s="287"/>
    </row>
    <row r="3542" spans="3:5" s="264" customFormat="1">
      <c r="C3542" s="286"/>
      <c r="D3542" s="286"/>
      <c r="E3542" s="287"/>
    </row>
    <row r="3543" spans="3:5" s="264" customFormat="1">
      <c r="C3543" s="286"/>
      <c r="D3543" s="286"/>
      <c r="E3543" s="287"/>
    </row>
    <row r="3544" spans="3:5" s="264" customFormat="1">
      <c r="C3544" s="286"/>
      <c r="D3544" s="286"/>
      <c r="E3544" s="287"/>
    </row>
    <row r="3545" spans="3:5" s="264" customFormat="1">
      <c r="C3545" s="286"/>
      <c r="D3545" s="286"/>
      <c r="E3545" s="287"/>
    </row>
    <row r="3546" spans="3:5" s="264" customFormat="1">
      <c r="C3546" s="286"/>
      <c r="D3546" s="286"/>
      <c r="E3546" s="287"/>
    </row>
    <row r="3547" spans="3:5" s="264" customFormat="1">
      <c r="C3547" s="286"/>
      <c r="D3547" s="286"/>
      <c r="E3547" s="287"/>
    </row>
    <row r="3548" spans="3:5" s="264" customFormat="1">
      <c r="C3548" s="286"/>
      <c r="D3548" s="286"/>
      <c r="E3548" s="287"/>
    </row>
    <row r="3549" spans="3:5" s="264" customFormat="1">
      <c r="C3549" s="286"/>
      <c r="D3549" s="286"/>
      <c r="E3549" s="287"/>
    </row>
    <row r="3550" spans="3:5" s="264" customFormat="1">
      <c r="C3550" s="286"/>
      <c r="D3550" s="286"/>
      <c r="E3550" s="287"/>
    </row>
    <row r="3551" spans="3:5" s="264" customFormat="1">
      <c r="C3551" s="286"/>
      <c r="D3551" s="286"/>
      <c r="E3551" s="287"/>
    </row>
    <row r="3552" spans="3:5" s="264" customFormat="1">
      <c r="C3552" s="286"/>
      <c r="D3552" s="286"/>
      <c r="E3552" s="287"/>
    </row>
    <row r="3553" spans="3:5" s="264" customFormat="1">
      <c r="C3553" s="286"/>
      <c r="D3553" s="286"/>
      <c r="E3553" s="287"/>
    </row>
    <row r="3554" spans="3:5" s="264" customFormat="1">
      <c r="C3554" s="286"/>
      <c r="D3554" s="286"/>
      <c r="E3554" s="287"/>
    </row>
    <row r="3555" spans="3:5" s="264" customFormat="1">
      <c r="C3555" s="286"/>
      <c r="D3555" s="286"/>
      <c r="E3555" s="287"/>
    </row>
    <row r="3556" spans="3:5" s="264" customFormat="1">
      <c r="C3556" s="286"/>
      <c r="D3556" s="286"/>
      <c r="E3556" s="287"/>
    </row>
    <row r="3557" spans="3:5" s="264" customFormat="1">
      <c r="C3557" s="286"/>
      <c r="D3557" s="286"/>
      <c r="E3557" s="287"/>
    </row>
    <row r="3558" spans="3:5" s="264" customFormat="1">
      <c r="C3558" s="286"/>
      <c r="D3558" s="286"/>
      <c r="E3558" s="287"/>
    </row>
    <row r="3559" spans="3:5" s="264" customFormat="1">
      <c r="C3559" s="286"/>
      <c r="D3559" s="286"/>
      <c r="E3559" s="287"/>
    </row>
    <row r="3560" spans="3:5" s="264" customFormat="1">
      <c r="C3560" s="286"/>
      <c r="D3560" s="286"/>
      <c r="E3560" s="287"/>
    </row>
    <row r="3561" spans="3:5" s="264" customFormat="1">
      <c r="C3561" s="286"/>
      <c r="D3561" s="286"/>
      <c r="E3561" s="287"/>
    </row>
    <row r="3562" spans="3:5" s="264" customFormat="1">
      <c r="C3562" s="286"/>
      <c r="D3562" s="286"/>
      <c r="E3562" s="287"/>
    </row>
    <row r="3563" spans="3:5" s="264" customFormat="1">
      <c r="C3563" s="286"/>
      <c r="D3563" s="286"/>
      <c r="E3563" s="287"/>
    </row>
    <row r="3564" spans="3:5" s="264" customFormat="1">
      <c r="C3564" s="286"/>
      <c r="D3564" s="286"/>
      <c r="E3564" s="287"/>
    </row>
    <row r="3565" spans="3:5" s="264" customFormat="1">
      <c r="C3565" s="286"/>
      <c r="D3565" s="286"/>
      <c r="E3565" s="287"/>
    </row>
    <row r="3566" spans="3:5" s="264" customFormat="1">
      <c r="C3566" s="286"/>
      <c r="D3566" s="286"/>
      <c r="E3566" s="287"/>
    </row>
    <row r="3567" spans="3:5" s="264" customFormat="1">
      <c r="C3567" s="286"/>
      <c r="D3567" s="286"/>
      <c r="E3567" s="287"/>
    </row>
    <row r="3568" spans="3:5" s="264" customFormat="1">
      <c r="C3568" s="286"/>
      <c r="D3568" s="286"/>
      <c r="E3568" s="287"/>
    </row>
    <row r="3569" spans="3:5" s="264" customFormat="1">
      <c r="C3569" s="286"/>
      <c r="D3569" s="286"/>
      <c r="E3569" s="287"/>
    </row>
    <row r="3570" spans="3:5" s="264" customFormat="1">
      <c r="C3570" s="286"/>
      <c r="D3570" s="286"/>
      <c r="E3570" s="287"/>
    </row>
    <row r="3571" spans="3:5" s="264" customFormat="1">
      <c r="C3571" s="286"/>
      <c r="D3571" s="286"/>
      <c r="E3571" s="287"/>
    </row>
    <row r="3572" spans="3:5" s="264" customFormat="1">
      <c r="C3572" s="286"/>
      <c r="D3572" s="286"/>
      <c r="E3572" s="287"/>
    </row>
    <row r="3573" spans="3:5" s="264" customFormat="1">
      <c r="C3573" s="286"/>
      <c r="D3573" s="286"/>
      <c r="E3573" s="287"/>
    </row>
    <row r="3574" spans="3:5" s="264" customFormat="1">
      <c r="C3574" s="286"/>
      <c r="D3574" s="286"/>
      <c r="E3574" s="287"/>
    </row>
    <row r="3575" spans="3:5" s="264" customFormat="1">
      <c r="C3575" s="286"/>
      <c r="D3575" s="286"/>
      <c r="E3575" s="287"/>
    </row>
    <row r="3576" spans="3:5" s="264" customFormat="1">
      <c r="C3576" s="286"/>
      <c r="D3576" s="286"/>
      <c r="E3576" s="287"/>
    </row>
    <row r="3577" spans="3:5" s="264" customFormat="1">
      <c r="C3577" s="286"/>
      <c r="D3577" s="286"/>
      <c r="E3577" s="287"/>
    </row>
    <row r="3578" spans="3:5" s="264" customFormat="1">
      <c r="C3578" s="286"/>
      <c r="D3578" s="286"/>
      <c r="E3578" s="287"/>
    </row>
    <row r="3579" spans="3:5" s="264" customFormat="1">
      <c r="C3579" s="286"/>
      <c r="D3579" s="286"/>
      <c r="E3579" s="287"/>
    </row>
    <row r="3580" spans="3:5" s="264" customFormat="1">
      <c r="C3580" s="286"/>
      <c r="D3580" s="286"/>
      <c r="E3580" s="287"/>
    </row>
    <row r="3581" spans="3:5" s="264" customFormat="1">
      <c r="C3581" s="286"/>
      <c r="D3581" s="286"/>
      <c r="E3581" s="287"/>
    </row>
    <row r="3582" spans="3:5" s="264" customFormat="1">
      <c r="C3582" s="286"/>
      <c r="D3582" s="286"/>
      <c r="E3582" s="287"/>
    </row>
    <row r="3583" spans="3:5" s="264" customFormat="1">
      <c r="C3583" s="286"/>
      <c r="D3583" s="286"/>
      <c r="E3583" s="287"/>
    </row>
    <row r="3584" spans="3:5" s="264" customFormat="1">
      <c r="C3584" s="286"/>
      <c r="D3584" s="286"/>
      <c r="E3584" s="287"/>
    </row>
    <row r="3585" spans="3:5" s="264" customFormat="1">
      <c r="C3585" s="286"/>
      <c r="D3585" s="286"/>
      <c r="E3585" s="287"/>
    </row>
    <row r="3586" spans="3:5" s="264" customFormat="1">
      <c r="C3586" s="286"/>
      <c r="D3586" s="286"/>
      <c r="E3586" s="287"/>
    </row>
    <row r="3587" spans="3:5" s="264" customFormat="1">
      <c r="C3587" s="286"/>
      <c r="D3587" s="286"/>
      <c r="E3587" s="287"/>
    </row>
    <row r="3588" spans="3:5" s="264" customFormat="1">
      <c r="C3588" s="286"/>
      <c r="D3588" s="286"/>
      <c r="E3588" s="287"/>
    </row>
    <row r="3589" spans="3:5" s="264" customFormat="1">
      <c r="C3589" s="286"/>
      <c r="D3589" s="286"/>
      <c r="E3589" s="287"/>
    </row>
    <row r="3590" spans="3:5" s="264" customFormat="1">
      <c r="C3590" s="286"/>
      <c r="D3590" s="286"/>
      <c r="E3590" s="287"/>
    </row>
    <row r="3591" spans="3:5" s="264" customFormat="1">
      <c r="C3591" s="286"/>
      <c r="D3591" s="286"/>
      <c r="E3591" s="287"/>
    </row>
    <row r="3592" spans="3:5" s="264" customFormat="1">
      <c r="C3592" s="286"/>
      <c r="D3592" s="286"/>
      <c r="E3592" s="287"/>
    </row>
    <row r="3593" spans="3:5" s="264" customFormat="1">
      <c r="C3593" s="286"/>
      <c r="D3593" s="286"/>
      <c r="E3593" s="287"/>
    </row>
    <row r="3594" spans="3:5" s="264" customFormat="1">
      <c r="C3594" s="286"/>
      <c r="D3594" s="286"/>
      <c r="E3594" s="287"/>
    </row>
    <row r="3595" spans="3:5" s="264" customFormat="1">
      <c r="C3595" s="286"/>
      <c r="D3595" s="286"/>
      <c r="E3595" s="287"/>
    </row>
    <row r="3596" spans="3:5" s="264" customFormat="1">
      <c r="C3596" s="286"/>
      <c r="D3596" s="286"/>
      <c r="E3596" s="287"/>
    </row>
    <row r="3597" spans="3:5" s="264" customFormat="1">
      <c r="C3597" s="286"/>
      <c r="D3597" s="286"/>
      <c r="E3597" s="287"/>
    </row>
    <row r="3598" spans="3:5" s="264" customFormat="1">
      <c r="C3598" s="286"/>
      <c r="D3598" s="286"/>
      <c r="E3598" s="287"/>
    </row>
    <row r="3599" spans="3:5" s="264" customFormat="1">
      <c r="C3599" s="286"/>
      <c r="D3599" s="286"/>
      <c r="E3599" s="287"/>
    </row>
    <row r="3600" spans="3:5" s="264" customFormat="1">
      <c r="C3600" s="286"/>
      <c r="D3600" s="286"/>
      <c r="E3600" s="287"/>
    </row>
    <row r="3601" spans="3:5" s="264" customFormat="1">
      <c r="C3601" s="286"/>
      <c r="D3601" s="286"/>
      <c r="E3601" s="287"/>
    </row>
    <row r="3602" spans="3:5" s="264" customFormat="1">
      <c r="C3602" s="286"/>
      <c r="D3602" s="286"/>
      <c r="E3602" s="287"/>
    </row>
    <row r="3603" spans="3:5" s="264" customFormat="1">
      <c r="C3603" s="286"/>
      <c r="D3603" s="286"/>
      <c r="E3603" s="287"/>
    </row>
    <row r="3604" spans="3:5" s="264" customFormat="1">
      <c r="C3604" s="286"/>
      <c r="D3604" s="286"/>
      <c r="E3604" s="287"/>
    </row>
    <row r="3605" spans="3:5" s="264" customFormat="1">
      <c r="C3605" s="286"/>
      <c r="D3605" s="286"/>
      <c r="E3605" s="287"/>
    </row>
    <row r="3606" spans="3:5" s="264" customFormat="1">
      <c r="C3606" s="286"/>
      <c r="D3606" s="286"/>
      <c r="E3606" s="287"/>
    </row>
    <row r="3607" spans="3:5" s="264" customFormat="1">
      <c r="C3607" s="286"/>
      <c r="D3607" s="286"/>
      <c r="E3607" s="287"/>
    </row>
    <row r="3608" spans="3:5" s="264" customFormat="1">
      <c r="C3608" s="286"/>
      <c r="D3608" s="286"/>
      <c r="E3608" s="287"/>
    </row>
    <row r="3609" spans="3:5" s="264" customFormat="1">
      <c r="C3609" s="286"/>
      <c r="D3609" s="286"/>
      <c r="E3609" s="287"/>
    </row>
    <row r="3610" spans="3:5" s="264" customFormat="1">
      <c r="C3610" s="286"/>
      <c r="D3610" s="286"/>
      <c r="E3610" s="287"/>
    </row>
    <row r="3611" spans="3:5" s="264" customFormat="1">
      <c r="C3611" s="286"/>
      <c r="D3611" s="286"/>
      <c r="E3611" s="287"/>
    </row>
    <row r="3612" spans="3:5" s="264" customFormat="1">
      <c r="C3612" s="286"/>
      <c r="D3612" s="286"/>
      <c r="E3612" s="287"/>
    </row>
    <row r="3613" spans="3:5" s="264" customFormat="1">
      <c r="C3613" s="286"/>
      <c r="D3613" s="286"/>
      <c r="E3613" s="287"/>
    </row>
    <row r="3614" spans="3:5" s="264" customFormat="1">
      <c r="C3614" s="286"/>
      <c r="D3614" s="286"/>
      <c r="E3614" s="287"/>
    </row>
    <row r="3615" spans="3:5" s="264" customFormat="1">
      <c r="C3615" s="286"/>
      <c r="D3615" s="286"/>
      <c r="E3615" s="287"/>
    </row>
    <row r="3616" spans="3:5" s="264" customFormat="1">
      <c r="C3616" s="286"/>
      <c r="D3616" s="286"/>
      <c r="E3616" s="287"/>
    </row>
    <row r="3617" spans="3:5" s="264" customFormat="1">
      <c r="C3617" s="286"/>
      <c r="D3617" s="286"/>
      <c r="E3617" s="287"/>
    </row>
    <row r="3618" spans="3:5" s="264" customFormat="1">
      <c r="C3618" s="286"/>
      <c r="D3618" s="286"/>
      <c r="E3618" s="287"/>
    </row>
    <row r="3619" spans="3:5" s="264" customFormat="1">
      <c r="C3619" s="286"/>
      <c r="D3619" s="286"/>
      <c r="E3619" s="287"/>
    </row>
    <row r="3620" spans="3:5" s="264" customFormat="1">
      <c r="C3620" s="286"/>
      <c r="D3620" s="286"/>
      <c r="E3620" s="287"/>
    </row>
    <row r="3621" spans="3:5" s="264" customFormat="1">
      <c r="C3621" s="286"/>
      <c r="D3621" s="286"/>
      <c r="E3621" s="287"/>
    </row>
    <row r="3622" spans="3:5" s="264" customFormat="1">
      <c r="C3622" s="286"/>
      <c r="D3622" s="286"/>
      <c r="E3622" s="287"/>
    </row>
    <row r="3623" spans="3:5" s="264" customFormat="1">
      <c r="C3623" s="286"/>
      <c r="D3623" s="286"/>
      <c r="E3623" s="287"/>
    </row>
    <row r="3624" spans="3:5" s="264" customFormat="1">
      <c r="C3624" s="286"/>
      <c r="D3624" s="286"/>
      <c r="E3624" s="287"/>
    </row>
    <row r="3625" spans="3:5" s="264" customFormat="1">
      <c r="C3625" s="286"/>
      <c r="D3625" s="286"/>
      <c r="E3625" s="287"/>
    </row>
    <row r="3626" spans="3:5" s="264" customFormat="1">
      <c r="C3626" s="286"/>
      <c r="D3626" s="286"/>
      <c r="E3626" s="287"/>
    </row>
    <row r="3627" spans="3:5" s="264" customFormat="1">
      <c r="C3627" s="286"/>
      <c r="D3627" s="286"/>
      <c r="E3627" s="287"/>
    </row>
    <row r="3628" spans="3:5" s="264" customFormat="1">
      <c r="C3628" s="286"/>
      <c r="D3628" s="286"/>
      <c r="E3628" s="287"/>
    </row>
    <row r="3629" spans="3:5" s="264" customFormat="1">
      <c r="C3629" s="286"/>
      <c r="D3629" s="286"/>
      <c r="E3629" s="287"/>
    </row>
    <row r="3630" spans="3:5" s="264" customFormat="1">
      <c r="C3630" s="286"/>
      <c r="D3630" s="286"/>
      <c r="E3630" s="287"/>
    </row>
    <row r="3631" spans="3:5" s="264" customFormat="1">
      <c r="C3631" s="286"/>
      <c r="D3631" s="286"/>
      <c r="E3631" s="287"/>
    </row>
    <row r="3632" spans="3:5" s="264" customFormat="1">
      <c r="C3632" s="286"/>
      <c r="D3632" s="286"/>
      <c r="E3632" s="287"/>
    </row>
    <row r="3633" spans="3:5" s="264" customFormat="1">
      <c r="C3633" s="286"/>
      <c r="D3633" s="286"/>
      <c r="E3633" s="287"/>
    </row>
    <row r="3634" spans="3:5" s="264" customFormat="1">
      <c r="C3634" s="286"/>
      <c r="D3634" s="286"/>
      <c r="E3634" s="287"/>
    </row>
    <row r="3635" spans="3:5" s="264" customFormat="1">
      <c r="C3635" s="286"/>
      <c r="D3635" s="286"/>
      <c r="E3635" s="287"/>
    </row>
    <row r="3636" spans="3:5" s="264" customFormat="1">
      <c r="C3636" s="286"/>
      <c r="D3636" s="286"/>
      <c r="E3636" s="287"/>
    </row>
    <row r="3637" spans="3:5" s="264" customFormat="1">
      <c r="C3637" s="286"/>
      <c r="D3637" s="286"/>
      <c r="E3637" s="287"/>
    </row>
    <row r="3638" spans="3:5" s="264" customFormat="1">
      <c r="C3638" s="286"/>
      <c r="D3638" s="286"/>
      <c r="E3638" s="287"/>
    </row>
    <row r="3639" spans="3:5" s="264" customFormat="1">
      <c r="C3639" s="286"/>
      <c r="D3639" s="286"/>
      <c r="E3639" s="287"/>
    </row>
    <row r="3640" spans="3:5" s="264" customFormat="1">
      <c r="C3640" s="286"/>
      <c r="D3640" s="286"/>
      <c r="E3640" s="287"/>
    </row>
    <row r="3641" spans="3:5" s="264" customFormat="1">
      <c r="C3641" s="286"/>
      <c r="D3641" s="286"/>
      <c r="E3641" s="287"/>
    </row>
    <row r="3642" spans="3:5" s="264" customFormat="1">
      <c r="C3642" s="286"/>
      <c r="D3642" s="286"/>
      <c r="E3642" s="287"/>
    </row>
    <row r="3643" spans="3:5" s="264" customFormat="1">
      <c r="C3643" s="286"/>
      <c r="D3643" s="286"/>
      <c r="E3643" s="287"/>
    </row>
    <row r="3644" spans="3:5" s="264" customFormat="1">
      <c r="C3644" s="286"/>
      <c r="D3644" s="286"/>
      <c r="E3644" s="287"/>
    </row>
    <row r="3645" spans="3:5" s="264" customFormat="1">
      <c r="C3645" s="286"/>
      <c r="D3645" s="286"/>
      <c r="E3645" s="287"/>
    </row>
    <row r="3646" spans="3:5" s="264" customFormat="1">
      <c r="C3646" s="286"/>
      <c r="D3646" s="286"/>
      <c r="E3646" s="287"/>
    </row>
    <row r="3647" spans="3:5" s="264" customFormat="1">
      <c r="C3647" s="286"/>
      <c r="D3647" s="286"/>
      <c r="E3647" s="287"/>
    </row>
    <row r="3648" spans="3:5" s="264" customFormat="1">
      <c r="C3648" s="286"/>
      <c r="D3648" s="286"/>
      <c r="E3648" s="287"/>
    </row>
    <row r="3649" spans="3:5" s="264" customFormat="1">
      <c r="C3649" s="286"/>
      <c r="D3649" s="286"/>
      <c r="E3649" s="287"/>
    </row>
    <row r="3650" spans="3:5" s="264" customFormat="1">
      <c r="C3650" s="286"/>
      <c r="D3650" s="286"/>
      <c r="E3650" s="287"/>
    </row>
    <row r="3651" spans="3:5" s="264" customFormat="1">
      <c r="C3651" s="286"/>
      <c r="D3651" s="286"/>
      <c r="E3651" s="287"/>
    </row>
    <row r="3652" spans="3:5" s="264" customFormat="1">
      <c r="C3652" s="286"/>
      <c r="D3652" s="286"/>
      <c r="E3652" s="287"/>
    </row>
    <row r="3653" spans="3:5" s="264" customFormat="1">
      <c r="C3653" s="286"/>
      <c r="D3653" s="286"/>
      <c r="E3653" s="287"/>
    </row>
    <row r="3654" spans="3:5" s="264" customFormat="1">
      <c r="C3654" s="286"/>
      <c r="D3654" s="286"/>
      <c r="E3654" s="287"/>
    </row>
    <row r="3655" spans="3:5" s="264" customFormat="1">
      <c r="C3655" s="286"/>
      <c r="D3655" s="286"/>
      <c r="E3655" s="287"/>
    </row>
    <row r="3656" spans="3:5" s="264" customFormat="1">
      <c r="C3656" s="286"/>
      <c r="D3656" s="286"/>
      <c r="E3656" s="287"/>
    </row>
    <row r="3657" spans="3:5" s="264" customFormat="1">
      <c r="C3657" s="286"/>
      <c r="D3657" s="286"/>
      <c r="E3657" s="287"/>
    </row>
    <row r="3658" spans="3:5" s="264" customFormat="1">
      <c r="C3658" s="286"/>
      <c r="D3658" s="286"/>
      <c r="E3658" s="287"/>
    </row>
    <row r="3659" spans="3:5" s="264" customFormat="1">
      <c r="C3659" s="286"/>
      <c r="D3659" s="286"/>
      <c r="E3659" s="287"/>
    </row>
    <row r="3660" spans="3:5" s="264" customFormat="1">
      <c r="C3660" s="286"/>
      <c r="D3660" s="286"/>
      <c r="E3660" s="287"/>
    </row>
    <row r="3661" spans="3:5" s="264" customFormat="1">
      <c r="C3661" s="286"/>
      <c r="D3661" s="286"/>
      <c r="E3661" s="287"/>
    </row>
    <row r="3662" spans="3:5" s="264" customFormat="1">
      <c r="C3662" s="286"/>
      <c r="D3662" s="286"/>
      <c r="E3662" s="287"/>
    </row>
    <row r="3663" spans="3:5" s="264" customFormat="1">
      <c r="C3663" s="286"/>
      <c r="D3663" s="286"/>
      <c r="E3663" s="287"/>
    </row>
    <row r="3664" spans="3:5" s="264" customFormat="1">
      <c r="C3664" s="286"/>
      <c r="D3664" s="286"/>
      <c r="E3664" s="287"/>
    </row>
    <row r="3665" spans="3:5" s="264" customFormat="1">
      <c r="C3665" s="286"/>
      <c r="D3665" s="286"/>
      <c r="E3665" s="287"/>
    </row>
    <row r="3666" spans="3:5" s="264" customFormat="1">
      <c r="C3666" s="286"/>
      <c r="D3666" s="286"/>
      <c r="E3666" s="287"/>
    </row>
    <row r="3667" spans="3:5" s="264" customFormat="1">
      <c r="C3667" s="286"/>
      <c r="D3667" s="286"/>
      <c r="E3667" s="287"/>
    </row>
    <row r="3668" spans="3:5" s="264" customFormat="1">
      <c r="C3668" s="286"/>
      <c r="D3668" s="286"/>
      <c r="E3668" s="287"/>
    </row>
    <row r="3669" spans="3:5" s="264" customFormat="1">
      <c r="C3669" s="286"/>
      <c r="D3669" s="286"/>
      <c r="E3669" s="287"/>
    </row>
    <row r="3670" spans="3:5" s="264" customFormat="1">
      <c r="C3670" s="286"/>
      <c r="D3670" s="286"/>
      <c r="E3670" s="287"/>
    </row>
    <row r="3671" spans="3:5" s="264" customFormat="1">
      <c r="C3671" s="286"/>
      <c r="D3671" s="286"/>
      <c r="E3671" s="287"/>
    </row>
    <row r="3672" spans="3:5" s="264" customFormat="1">
      <c r="C3672" s="286"/>
      <c r="D3672" s="286"/>
      <c r="E3672" s="287"/>
    </row>
    <row r="3673" spans="3:5" s="264" customFormat="1">
      <c r="C3673" s="286"/>
      <c r="D3673" s="286"/>
      <c r="E3673" s="287"/>
    </row>
    <row r="3674" spans="3:5" s="264" customFormat="1">
      <c r="C3674" s="286"/>
      <c r="D3674" s="286"/>
      <c r="E3674" s="287"/>
    </row>
    <row r="3675" spans="3:5" s="264" customFormat="1">
      <c r="C3675" s="286"/>
      <c r="D3675" s="286"/>
      <c r="E3675" s="287"/>
    </row>
    <row r="3676" spans="3:5" s="264" customFormat="1">
      <c r="C3676" s="286"/>
      <c r="D3676" s="286"/>
      <c r="E3676" s="287"/>
    </row>
    <row r="3677" spans="3:5" s="264" customFormat="1">
      <c r="C3677" s="286"/>
      <c r="D3677" s="286"/>
      <c r="E3677" s="287"/>
    </row>
    <row r="3678" spans="3:5" s="264" customFormat="1">
      <c r="C3678" s="286"/>
      <c r="D3678" s="286"/>
      <c r="E3678" s="287"/>
    </row>
    <row r="3679" spans="3:5" s="264" customFormat="1">
      <c r="C3679" s="286"/>
      <c r="D3679" s="286"/>
      <c r="E3679" s="287"/>
    </row>
    <row r="3680" spans="3:5" s="264" customFormat="1">
      <c r="C3680" s="286"/>
      <c r="D3680" s="286"/>
      <c r="E3680" s="287"/>
    </row>
    <row r="3681" spans="3:5" s="264" customFormat="1">
      <c r="C3681" s="286"/>
      <c r="D3681" s="286"/>
      <c r="E3681" s="287"/>
    </row>
    <row r="3682" spans="3:5" s="264" customFormat="1">
      <c r="C3682" s="286"/>
      <c r="D3682" s="286"/>
      <c r="E3682" s="287"/>
    </row>
    <row r="3683" spans="3:5" s="264" customFormat="1">
      <c r="C3683" s="286"/>
      <c r="D3683" s="286"/>
      <c r="E3683" s="287"/>
    </row>
    <row r="3684" spans="3:5" s="264" customFormat="1">
      <c r="C3684" s="286"/>
      <c r="D3684" s="286"/>
      <c r="E3684" s="287"/>
    </row>
    <row r="3685" spans="3:5" s="264" customFormat="1">
      <c r="C3685" s="286"/>
      <c r="D3685" s="286"/>
      <c r="E3685" s="287"/>
    </row>
    <row r="3686" spans="3:5" s="264" customFormat="1">
      <c r="C3686" s="286"/>
      <c r="D3686" s="286"/>
      <c r="E3686" s="287"/>
    </row>
    <row r="3687" spans="3:5" s="264" customFormat="1">
      <c r="C3687" s="286"/>
      <c r="D3687" s="286"/>
      <c r="E3687" s="287"/>
    </row>
    <row r="3688" spans="3:5" s="264" customFormat="1">
      <c r="C3688" s="286"/>
      <c r="D3688" s="286"/>
      <c r="E3688" s="287"/>
    </row>
    <row r="3689" spans="3:5" s="264" customFormat="1">
      <c r="C3689" s="286"/>
      <c r="D3689" s="286"/>
      <c r="E3689" s="287"/>
    </row>
    <row r="3690" spans="3:5" s="264" customFormat="1">
      <c r="C3690" s="286"/>
      <c r="D3690" s="286"/>
      <c r="E3690" s="287"/>
    </row>
    <row r="3691" spans="3:5" s="264" customFormat="1">
      <c r="C3691" s="286"/>
      <c r="D3691" s="286"/>
      <c r="E3691" s="287"/>
    </row>
    <row r="3692" spans="3:5" s="264" customFormat="1">
      <c r="C3692" s="286"/>
      <c r="D3692" s="286"/>
      <c r="E3692" s="287"/>
    </row>
    <row r="3693" spans="3:5" s="264" customFormat="1">
      <c r="C3693" s="286"/>
      <c r="D3693" s="286"/>
      <c r="E3693" s="287"/>
    </row>
    <row r="3694" spans="3:5" s="264" customFormat="1">
      <c r="C3694" s="286"/>
      <c r="D3694" s="286"/>
      <c r="E3694" s="287"/>
    </row>
    <row r="3695" spans="3:5" s="264" customFormat="1">
      <c r="C3695" s="286"/>
      <c r="D3695" s="286"/>
      <c r="E3695" s="287"/>
    </row>
    <row r="3696" spans="3:5" s="264" customFormat="1">
      <c r="C3696" s="286"/>
      <c r="D3696" s="286"/>
      <c r="E3696" s="287"/>
    </row>
    <row r="3697" spans="3:5" s="264" customFormat="1">
      <c r="C3697" s="286"/>
      <c r="D3697" s="286"/>
      <c r="E3697" s="287"/>
    </row>
    <row r="3698" spans="3:5" s="264" customFormat="1">
      <c r="C3698" s="286"/>
      <c r="D3698" s="286"/>
      <c r="E3698" s="287"/>
    </row>
    <row r="3699" spans="3:5" s="264" customFormat="1">
      <c r="C3699" s="286"/>
      <c r="D3699" s="286"/>
      <c r="E3699" s="287"/>
    </row>
    <row r="3700" spans="3:5" s="264" customFormat="1">
      <c r="C3700" s="286"/>
      <c r="D3700" s="286"/>
      <c r="E3700" s="287"/>
    </row>
    <row r="3701" spans="3:5" s="264" customFormat="1">
      <c r="C3701" s="286"/>
      <c r="D3701" s="286"/>
      <c r="E3701" s="287"/>
    </row>
    <row r="3702" spans="3:5" s="264" customFormat="1">
      <c r="C3702" s="286"/>
      <c r="D3702" s="286"/>
      <c r="E3702" s="287"/>
    </row>
    <row r="3703" spans="3:5" s="264" customFormat="1">
      <c r="C3703" s="286"/>
      <c r="D3703" s="286"/>
      <c r="E3703" s="287"/>
    </row>
    <row r="3704" spans="3:5" s="264" customFormat="1">
      <c r="C3704" s="286"/>
      <c r="D3704" s="286"/>
      <c r="E3704" s="287"/>
    </row>
    <row r="3705" spans="3:5" s="264" customFormat="1">
      <c r="C3705" s="286"/>
      <c r="D3705" s="286"/>
      <c r="E3705" s="287"/>
    </row>
    <row r="3706" spans="3:5" s="264" customFormat="1">
      <c r="C3706" s="286"/>
      <c r="D3706" s="286"/>
      <c r="E3706" s="287"/>
    </row>
    <row r="3707" spans="3:5" s="264" customFormat="1">
      <c r="C3707" s="286"/>
      <c r="D3707" s="286"/>
      <c r="E3707" s="287"/>
    </row>
    <row r="3708" spans="3:5" s="264" customFormat="1">
      <c r="C3708" s="286"/>
      <c r="D3708" s="286"/>
      <c r="E3708" s="287"/>
    </row>
    <row r="3709" spans="3:5" s="264" customFormat="1">
      <c r="C3709" s="286"/>
      <c r="D3709" s="286"/>
      <c r="E3709" s="287"/>
    </row>
    <row r="3710" spans="3:5" s="264" customFormat="1">
      <c r="C3710" s="286"/>
      <c r="D3710" s="286"/>
      <c r="E3710" s="287"/>
    </row>
    <row r="3711" spans="3:5" s="264" customFormat="1">
      <c r="C3711" s="286"/>
      <c r="D3711" s="286"/>
      <c r="E3711" s="287"/>
    </row>
    <row r="3712" spans="3:5" s="264" customFormat="1">
      <c r="C3712" s="286"/>
      <c r="D3712" s="286"/>
      <c r="E3712" s="287"/>
    </row>
    <row r="3713" spans="3:5" s="264" customFormat="1">
      <c r="C3713" s="286"/>
      <c r="D3713" s="286"/>
      <c r="E3713" s="287"/>
    </row>
    <row r="3714" spans="3:5" s="264" customFormat="1">
      <c r="C3714" s="286"/>
      <c r="D3714" s="286"/>
      <c r="E3714" s="287"/>
    </row>
    <row r="3715" spans="3:5" s="264" customFormat="1">
      <c r="C3715" s="286"/>
      <c r="D3715" s="286"/>
      <c r="E3715" s="287"/>
    </row>
    <row r="3716" spans="3:5" s="264" customFormat="1">
      <c r="C3716" s="286"/>
      <c r="D3716" s="286"/>
      <c r="E3716" s="287"/>
    </row>
    <row r="3717" spans="3:5" s="264" customFormat="1">
      <c r="C3717" s="286"/>
      <c r="D3717" s="286"/>
      <c r="E3717" s="287"/>
    </row>
    <row r="3718" spans="3:5" s="264" customFormat="1">
      <c r="C3718" s="286"/>
      <c r="D3718" s="286"/>
      <c r="E3718" s="287"/>
    </row>
    <row r="3719" spans="3:5" s="264" customFormat="1">
      <c r="C3719" s="286"/>
      <c r="D3719" s="286"/>
      <c r="E3719" s="287"/>
    </row>
    <row r="3720" spans="3:5" s="264" customFormat="1">
      <c r="C3720" s="286"/>
      <c r="D3720" s="286"/>
      <c r="E3720" s="287"/>
    </row>
    <row r="3721" spans="3:5" s="264" customFormat="1">
      <c r="C3721" s="286"/>
      <c r="D3721" s="286"/>
      <c r="E3721" s="287"/>
    </row>
    <row r="3722" spans="3:5" s="264" customFormat="1">
      <c r="C3722" s="286"/>
      <c r="D3722" s="286"/>
      <c r="E3722" s="287"/>
    </row>
    <row r="3723" spans="3:5" s="264" customFormat="1">
      <c r="C3723" s="286"/>
      <c r="D3723" s="286"/>
      <c r="E3723" s="287"/>
    </row>
    <row r="3724" spans="3:5" s="264" customFormat="1">
      <c r="C3724" s="286"/>
      <c r="D3724" s="286"/>
      <c r="E3724" s="287"/>
    </row>
    <row r="3725" spans="3:5" s="264" customFormat="1">
      <c r="C3725" s="286"/>
      <c r="D3725" s="286"/>
      <c r="E3725" s="287"/>
    </row>
    <row r="3726" spans="3:5" s="264" customFormat="1">
      <c r="C3726" s="286"/>
      <c r="D3726" s="286"/>
      <c r="E3726" s="287"/>
    </row>
    <row r="3727" spans="3:5" s="264" customFormat="1">
      <c r="C3727" s="286"/>
      <c r="D3727" s="286"/>
      <c r="E3727" s="287"/>
    </row>
    <row r="3728" spans="3:5" s="264" customFormat="1">
      <c r="C3728" s="286"/>
      <c r="D3728" s="286"/>
      <c r="E3728" s="287"/>
    </row>
    <row r="3729" spans="3:5" s="264" customFormat="1">
      <c r="C3729" s="286"/>
      <c r="D3729" s="286"/>
      <c r="E3729" s="287"/>
    </row>
    <row r="3730" spans="3:5" s="264" customFormat="1">
      <c r="C3730" s="286"/>
      <c r="D3730" s="286"/>
      <c r="E3730" s="287"/>
    </row>
    <row r="3731" spans="3:5" s="264" customFormat="1">
      <c r="C3731" s="286"/>
      <c r="D3731" s="286"/>
      <c r="E3731" s="287"/>
    </row>
    <row r="3732" spans="3:5" s="264" customFormat="1">
      <c r="C3732" s="286"/>
      <c r="D3732" s="286"/>
      <c r="E3732" s="287"/>
    </row>
    <row r="3733" spans="3:5" s="264" customFormat="1">
      <c r="C3733" s="286"/>
      <c r="D3733" s="286"/>
      <c r="E3733" s="287"/>
    </row>
    <row r="3734" spans="3:5" s="264" customFormat="1">
      <c r="C3734" s="286"/>
      <c r="D3734" s="286"/>
      <c r="E3734" s="287"/>
    </row>
    <row r="3735" spans="3:5" s="264" customFormat="1">
      <c r="C3735" s="286"/>
      <c r="D3735" s="286"/>
      <c r="E3735" s="287"/>
    </row>
    <row r="3736" spans="3:5" s="264" customFormat="1">
      <c r="C3736" s="286"/>
      <c r="D3736" s="286"/>
      <c r="E3736" s="287"/>
    </row>
    <row r="3737" spans="3:5" s="264" customFormat="1">
      <c r="C3737" s="286"/>
      <c r="D3737" s="286"/>
      <c r="E3737" s="287"/>
    </row>
    <row r="3738" spans="3:5" s="264" customFormat="1">
      <c r="C3738" s="286"/>
      <c r="D3738" s="286"/>
      <c r="E3738" s="287"/>
    </row>
    <row r="3739" spans="3:5" s="264" customFormat="1">
      <c r="C3739" s="286"/>
      <c r="D3739" s="286"/>
      <c r="E3739" s="287"/>
    </row>
    <row r="3740" spans="3:5" s="264" customFormat="1">
      <c r="C3740" s="286"/>
      <c r="D3740" s="286"/>
      <c r="E3740" s="287"/>
    </row>
    <row r="3741" spans="3:5" s="264" customFormat="1">
      <c r="C3741" s="286"/>
      <c r="D3741" s="286"/>
      <c r="E3741" s="287"/>
    </row>
    <row r="3742" spans="3:5" s="264" customFormat="1">
      <c r="C3742" s="286"/>
      <c r="D3742" s="286"/>
      <c r="E3742" s="287"/>
    </row>
    <row r="3743" spans="3:5" s="264" customFormat="1">
      <c r="C3743" s="286"/>
      <c r="D3743" s="286"/>
      <c r="E3743" s="287"/>
    </row>
    <row r="3744" spans="3:5" s="264" customFormat="1">
      <c r="C3744" s="286"/>
      <c r="D3744" s="286"/>
      <c r="E3744" s="287"/>
    </row>
    <row r="3745" spans="3:5" s="264" customFormat="1">
      <c r="C3745" s="286"/>
      <c r="D3745" s="286"/>
      <c r="E3745" s="287"/>
    </row>
    <row r="3746" spans="3:5" s="264" customFormat="1">
      <c r="C3746" s="286"/>
      <c r="D3746" s="286"/>
      <c r="E3746" s="287"/>
    </row>
    <row r="3747" spans="3:5" s="264" customFormat="1">
      <c r="C3747" s="286"/>
      <c r="D3747" s="286"/>
      <c r="E3747" s="287"/>
    </row>
    <row r="3748" spans="3:5" s="264" customFormat="1">
      <c r="C3748" s="286"/>
      <c r="D3748" s="286"/>
      <c r="E3748" s="287"/>
    </row>
    <row r="3749" spans="3:5" s="264" customFormat="1">
      <c r="C3749" s="286"/>
      <c r="D3749" s="286"/>
      <c r="E3749" s="287"/>
    </row>
    <row r="3750" spans="3:5" s="264" customFormat="1">
      <c r="C3750" s="286"/>
      <c r="D3750" s="286"/>
      <c r="E3750" s="287"/>
    </row>
    <row r="3751" spans="3:5" s="264" customFormat="1">
      <c r="C3751" s="286"/>
      <c r="D3751" s="286"/>
      <c r="E3751" s="287"/>
    </row>
    <row r="3752" spans="3:5" s="264" customFormat="1">
      <c r="C3752" s="286"/>
      <c r="D3752" s="286"/>
      <c r="E3752" s="287"/>
    </row>
    <row r="3753" spans="3:5" s="264" customFormat="1">
      <c r="C3753" s="286"/>
      <c r="D3753" s="286"/>
      <c r="E3753" s="287"/>
    </row>
    <row r="3754" spans="3:5" s="264" customFormat="1">
      <c r="C3754" s="286"/>
      <c r="D3754" s="286"/>
      <c r="E3754" s="287"/>
    </row>
    <row r="3755" spans="3:5" s="264" customFormat="1">
      <c r="C3755" s="286"/>
      <c r="D3755" s="286"/>
      <c r="E3755" s="287"/>
    </row>
    <row r="3756" spans="3:5" s="264" customFormat="1">
      <c r="C3756" s="286"/>
      <c r="D3756" s="286"/>
      <c r="E3756" s="287"/>
    </row>
    <row r="3757" spans="3:5" s="264" customFormat="1">
      <c r="C3757" s="286"/>
      <c r="D3757" s="286"/>
      <c r="E3757" s="287"/>
    </row>
    <row r="3758" spans="3:5" s="264" customFormat="1">
      <c r="C3758" s="286"/>
      <c r="D3758" s="286"/>
      <c r="E3758" s="287"/>
    </row>
    <row r="3759" spans="3:5" s="264" customFormat="1">
      <c r="C3759" s="286"/>
      <c r="D3759" s="286"/>
      <c r="E3759" s="287"/>
    </row>
    <row r="3760" spans="3:5" s="264" customFormat="1">
      <c r="C3760" s="286"/>
      <c r="D3760" s="286"/>
      <c r="E3760" s="287"/>
    </row>
    <row r="3761" spans="3:5" s="264" customFormat="1">
      <c r="C3761" s="286"/>
      <c r="D3761" s="286"/>
      <c r="E3761" s="287"/>
    </row>
    <row r="3762" spans="3:5" s="264" customFormat="1">
      <c r="C3762" s="286"/>
      <c r="D3762" s="286"/>
      <c r="E3762" s="287"/>
    </row>
    <row r="3763" spans="3:5" s="264" customFormat="1">
      <c r="C3763" s="286"/>
      <c r="D3763" s="286"/>
      <c r="E3763" s="287"/>
    </row>
    <row r="3764" spans="3:5" s="264" customFormat="1">
      <c r="C3764" s="286"/>
      <c r="D3764" s="286"/>
      <c r="E3764" s="287"/>
    </row>
    <row r="3765" spans="3:5" s="264" customFormat="1">
      <c r="C3765" s="286"/>
      <c r="D3765" s="286"/>
      <c r="E3765" s="287"/>
    </row>
    <row r="3766" spans="3:5" s="264" customFormat="1">
      <c r="C3766" s="286"/>
      <c r="D3766" s="286"/>
      <c r="E3766" s="287"/>
    </row>
    <row r="3767" spans="3:5" s="264" customFormat="1">
      <c r="C3767" s="286"/>
      <c r="D3767" s="286"/>
      <c r="E3767" s="287"/>
    </row>
    <row r="3768" spans="3:5" s="264" customFormat="1">
      <c r="C3768" s="286"/>
      <c r="D3768" s="286"/>
      <c r="E3768" s="287"/>
    </row>
    <row r="3769" spans="3:5" s="264" customFormat="1">
      <c r="C3769" s="286"/>
      <c r="D3769" s="286"/>
      <c r="E3769" s="287"/>
    </row>
    <row r="3770" spans="3:5" s="264" customFormat="1">
      <c r="C3770" s="286"/>
      <c r="D3770" s="286"/>
      <c r="E3770" s="287"/>
    </row>
    <row r="3771" spans="3:5" s="264" customFormat="1">
      <c r="C3771" s="286"/>
      <c r="D3771" s="286"/>
      <c r="E3771" s="287"/>
    </row>
    <row r="3772" spans="3:5" s="264" customFormat="1">
      <c r="C3772" s="286"/>
      <c r="D3772" s="286"/>
      <c r="E3772" s="287"/>
    </row>
    <row r="3773" spans="3:5" s="264" customFormat="1">
      <c r="C3773" s="286"/>
      <c r="D3773" s="286"/>
      <c r="E3773" s="287"/>
    </row>
    <row r="3774" spans="3:5" s="264" customFormat="1">
      <c r="C3774" s="286"/>
      <c r="D3774" s="286"/>
      <c r="E3774" s="287"/>
    </row>
    <row r="3775" spans="3:5" s="264" customFormat="1">
      <c r="C3775" s="286"/>
      <c r="D3775" s="286"/>
      <c r="E3775" s="287"/>
    </row>
    <row r="3776" spans="3:5" s="264" customFormat="1">
      <c r="C3776" s="286"/>
      <c r="D3776" s="286"/>
      <c r="E3776" s="287"/>
    </row>
    <row r="3777" spans="3:5" s="264" customFormat="1">
      <c r="C3777" s="286"/>
      <c r="D3777" s="286"/>
      <c r="E3777" s="287"/>
    </row>
    <row r="3778" spans="3:5" s="264" customFormat="1">
      <c r="C3778" s="286"/>
      <c r="D3778" s="286"/>
      <c r="E3778" s="287"/>
    </row>
    <row r="3779" spans="3:5" s="264" customFormat="1">
      <c r="C3779" s="286"/>
      <c r="D3779" s="286"/>
      <c r="E3779" s="287"/>
    </row>
    <row r="3780" spans="3:5" s="264" customFormat="1">
      <c r="C3780" s="286"/>
      <c r="D3780" s="286"/>
      <c r="E3780" s="287"/>
    </row>
    <row r="3781" spans="3:5" s="264" customFormat="1">
      <c r="C3781" s="286"/>
      <c r="D3781" s="286"/>
      <c r="E3781" s="287"/>
    </row>
    <row r="3782" spans="3:5" s="264" customFormat="1">
      <c r="C3782" s="286"/>
      <c r="D3782" s="286"/>
      <c r="E3782" s="287"/>
    </row>
    <row r="3783" spans="3:5" s="264" customFormat="1">
      <c r="C3783" s="286"/>
      <c r="D3783" s="286"/>
      <c r="E3783" s="287"/>
    </row>
    <row r="3784" spans="3:5" s="264" customFormat="1">
      <c r="C3784" s="286"/>
      <c r="D3784" s="286"/>
      <c r="E3784" s="287"/>
    </row>
    <row r="3785" spans="3:5" s="264" customFormat="1">
      <c r="C3785" s="286"/>
      <c r="D3785" s="286"/>
      <c r="E3785" s="287"/>
    </row>
    <row r="3786" spans="3:5" s="264" customFormat="1">
      <c r="C3786" s="286"/>
      <c r="D3786" s="286"/>
      <c r="E3786" s="287"/>
    </row>
    <row r="3787" spans="3:5" s="264" customFormat="1">
      <c r="C3787" s="286"/>
      <c r="D3787" s="286"/>
      <c r="E3787" s="287"/>
    </row>
    <row r="3788" spans="3:5" s="264" customFormat="1">
      <c r="C3788" s="286"/>
      <c r="D3788" s="286"/>
      <c r="E3788" s="287"/>
    </row>
    <row r="3789" spans="3:5" s="264" customFormat="1">
      <c r="C3789" s="286"/>
      <c r="D3789" s="286"/>
      <c r="E3789" s="287"/>
    </row>
    <row r="3790" spans="3:5" s="264" customFormat="1">
      <c r="C3790" s="286"/>
      <c r="D3790" s="286"/>
      <c r="E3790" s="287"/>
    </row>
    <row r="3791" spans="3:5" s="264" customFormat="1">
      <c r="C3791" s="286"/>
      <c r="D3791" s="286"/>
      <c r="E3791" s="287"/>
    </row>
    <row r="3792" spans="3:5" s="264" customFormat="1">
      <c r="C3792" s="286"/>
      <c r="D3792" s="286"/>
      <c r="E3792" s="287"/>
    </row>
    <row r="3793" spans="3:5" s="264" customFormat="1">
      <c r="C3793" s="286"/>
      <c r="D3793" s="286"/>
      <c r="E3793" s="287"/>
    </row>
    <row r="3794" spans="3:5" s="264" customFormat="1">
      <c r="C3794" s="286"/>
      <c r="D3794" s="286"/>
      <c r="E3794" s="287"/>
    </row>
    <row r="3795" spans="3:5" s="264" customFormat="1">
      <c r="C3795" s="286"/>
      <c r="D3795" s="286"/>
      <c r="E3795" s="287"/>
    </row>
    <row r="3796" spans="3:5" s="264" customFormat="1">
      <c r="C3796" s="286"/>
      <c r="D3796" s="286"/>
      <c r="E3796" s="287"/>
    </row>
    <row r="3797" spans="3:5" s="264" customFormat="1">
      <c r="C3797" s="286"/>
      <c r="D3797" s="286"/>
      <c r="E3797" s="287"/>
    </row>
    <row r="3798" spans="3:5" s="264" customFormat="1">
      <c r="C3798" s="286"/>
      <c r="D3798" s="286"/>
      <c r="E3798" s="287"/>
    </row>
    <row r="3799" spans="3:5" s="264" customFormat="1">
      <c r="C3799" s="286"/>
      <c r="D3799" s="286"/>
      <c r="E3799" s="287"/>
    </row>
    <row r="3800" spans="3:5" s="264" customFormat="1">
      <c r="C3800" s="286"/>
      <c r="D3800" s="286"/>
      <c r="E3800" s="287"/>
    </row>
    <row r="3801" spans="3:5" s="264" customFormat="1">
      <c r="C3801" s="286"/>
      <c r="D3801" s="286"/>
      <c r="E3801" s="287"/>
    </row>
    <row r="3802" spans="3:5" s="264" customFormat="1">
      <c r="C3802" s="286"/>
      <c r="D3802" s="286"/>
      <c r="E3802" s="287"/>
    </row>
    <row r="3803" spans="3:5" s="264" customFormat="1">
      <c r="C3803" s="286"/>
      <c r="D3803" s="286"/>
      <c r="E3803" s="287"/>
    </row>
    <row r="3804" spans="3:5" s="264" customFormat="1">
      <c r="C3804" s="286"/>
      <c r="D3804" s="286"/>
      <c r="E3804" s="287"/>
    </row>
    <row r="3805" spans="3:5" s="264" customFormat="1">
      <c r="C3805" s="286"/>
      <c r="D3805" s="286"/>
      <c r="E3805" s="287"/>
    </row>
    <row r="3806" spans="3:5" s="264" customFormat="1">
      <c r="C3806" s="286"/>
      <c r="D3806" s="286"/>
      <c r="E3806" s="287"/>
    </row>
    <row r="3807" spans="3:5" s="264" customFormat="1">
      <c r="C3807" s="286"/>
      <c r="D3807" s="286"/>
      <c r="E3807" s="287"/>
    </row>
    <row r="3808" spans="3:5" s="264" customFormat="1">
      <c r="C3808" s="286"/>
      <c r="D3808" s="286"/>
      <c r="E3808" s="287"/>
    </row>
    <row r="3809" spans="3:5" s="264" customFormat="1">
      <c r="C3809" s="286"/>
      <c r="D3809" s="286"/>
      <c r="E3809" s="287"/>
    </row>
    <row r="3810" spans="3:5" s="264" customFormat="1">
      <c r="C3810" s="286"/>
      <c r="D3810" s="286"/>
      <c r="E3810" s="287"/>
    </row>
    <row r="3811" spans="3:5" s="264" customFormat="1">
      <c r="C3811" s="286"/>
      <c r="D3811" s="286"/>
      <c r="E3811" s="287"/>
    </row>
    <row r="3812" spans="3:5" s="264" customFormat="1">
      <c r="C3812" s="286"/>
      <c r="D3812" s="286"/>
      <c r="E3812" s="287"/>
    </row>
    <row r="3813" spans="3:5" s="264" customFormat="1">
      <c r="C3813" s="286"/>
      <c r="D3813" s="286"/>
      <c r="E3813" s="287"/>
    </row>
    <row r="3814" spans="3:5" s="264" customFormat="1">
      <c r="C3814" s="286"/>
      <c r="D3814" s="286"/>
      <c r="E3814" s="287"/>
    </row>
    <row r="3815" spans="3:5" s="264" customFormat="1">
      <c r="C3815" s="286"/>
      <c r="D3815" s="286"/>
      <c r="E3815" s="287"/>
    </row>
    <row r="3816" spans="3:5" s="264" customFormat="1">
      <c r="C3816" s="286"/>
      <c r="D3816" s="286"/>
      <c r="E3816" s="287"/>
    </row>
    <row r="3817" spans="3:5" s="264" customFormat="1">
      <c r="C3817" s="286"/>
      <c r="D3817" s="286"/>
      <c r="E3817" s="287"/>
    </row>
    <row r="3818" spans="3:5" s="264" customFormat="1">
      <c r="C3818" s="286"/>
      <c r="D3818" s="286"/>
      <c r="E3818" s="287"/>
    </row>
    <row r="3819" spans="3:5" s="264" customFormat="1">
      <c r="C3819" s="286"/>
      <c r="D3819" s="286"/>
      <c r="E3819" s="287"/>
    </row>
    <row r="3820" spans="3:5" s="264" customFormat="1">
      <c r="C3820" s="286"/>
      <c r="D3820" s="286"/>
      <c r="E3820" s="287"/>
    </row>
    <row r="3821" spans="3:5" s="264" customFormat="1">
      <c r="C3821" s="286"/>
      <c r="D3821" s="286"/>
      <c r="E3821" s="287"/>
    </row>
    <row r="3822" spans="3:5" s="264" customFormat="1">
      <c r="C3822" s="286"/>
      <c r="D3822" s="286"/>
      <c r="E3822" s="287"/>
    </row>
    <row r="3823" spans="3:5" s="264" customFormat="1">
      <c r="C3823" s="286"/>
      <c r="D3823" s="286"/>
      <c r="E3823" s="287"/>
    </row>
    <row r="3824" spans="3:5" s="264" customFormat="1">
      <c r="C3824" s="286"/>
      <c r="D3824" s="286"/>
      <c r="E3824" s="287"/>
    </row>
    <row r="3825" spans="3:5" s="264" customFormat="1">
      <c r="C3825" s="286"/>
      <c r="D3825" s="286"/>
      <c r="E3825" s="287"/>
    </row>
    <row r="3826" spans="3:5" s="264" customFormat="1">
      <c r="C3826" s="286"/>
      <c r="D3826" s="286"/>
      <c r="E3826" s="287"/>
    </row>
    <row r="3827" spans="3:5" s="264" customFormat="1">
      <c r="C3827" s="286"/>
      <c r="D3827" s="286"/>
      <c r="E3827" s="287"/>
    </row>
    <row r="3828" spans="3:5" s="264" customFormat="1">
      <c r="C3828" s="286"/>
      <c r="D3828" s="286"/>
      <c r="E3828" s="287"/>
    </row>
    <row r="3829" spans="3:5" s="264" customFormat="1">
      <c r="C3829" s="286"/>
      <c r="D3829" s="286"/>
      <c r="E3829" s="287"/>
    </row>
    <row r="3830" spans="3:5" s="264" customFormat="1">
      <c r="C3830" s="286"/>
      <c r="D3830" s="286"/>
      <c r="E3830" s="287"/>
    </row>
    <row r="3831" spans="3:5" s="264" customFormat="1">
      <c r="C3831" s="286"/>
      <c r="D3831" s="286"/>
      <c r="E3831" s="287"/>
    </row>
    <row r="3832" spans="3:5" s="264" customFormat="1">
      <c r="C3832" s="286"/>
      <c r="D3832" s="286"/>
      <c r="E3832" s="287"/>
    </row>
    <row r="3833" spans="3:5" s="264" customFormat="1">
      <c r="C3833" s="286"/>
      <c r="D3833" s="286"/>
      <c r="E3833" s="287"/>
    </row>
    <row r="3834" spans="3:5" s="264" customFormat="1">
      <c r="C3834" s="286"/>
      <c r="D3834" s="286"/>
      <c r="E3834" s="287"/>
    </row>
    <row r="3835" spans="3:5" s="264" customFormat="1">
      <c r="C3835" s="286"/>
      <c r="D3835" s="286"/>
      <c r="E3835" s="287"/>
    </row>
    <row r="3836" spans="3:5" s="264" customFormat="1">
      <c r="C3836" s="286"/>
      <c r="D3836" s="286"/>
      <c r="E3836" s="287"/>
    </row>
    <row r="3837" spans="3:5" s="264" customFormat="1">
      <c r="C3837" s="286"/>
      <c r="D3837" s="286"/>
      <c r="E3837" s="287"/>
    </row>
    <row r="3838" spans="3:5" s="264" customFormat="1">
      <c r="C3838" s="286"/>
      <c r="D3838" s="286"/>
      <c r="E3838" s="287"/>
    </row>
    <row r="3839" spans="3:5" s="264" customFormat="1">
      <c r="C3839" s="286"/>
      <c r="D3839" s="286"/>
      <c r="E3839" s="287"/>
    </row>
    <row r="3840" spans="3:5" s="264" customFormat="1">
      <c r="C3840" s="286"/>
      <c r="D3840" s="286"/>
      <c r="E3840" s="287"/>
    </row>
    <row r="3841" spans="3:5" s="264" customFormat="1">
      <c r="C3841" s="286"/>
      <c r="D3841" s="286"/>
      <c r="E3841" s="287"/>
    </row>
    <row r="3842" spans="3:5" s="264" customFormat="1">
      <c r="C3842" s="286"/>
      <c r="D3842" s="286"/>
      <c r="E3842" s="287"/>
    </row>
    <row r="3843" spans="3:5" s="264" customFormat="1">
      <c r="C3843" s="286"/>
      <c r="D3843" s="286"/>
      <c r="E3843" s="287"/>
    </row>
    <row r="3844" spans="3:5" s="264" customFormat="1">
      <c r="C3844" s="286"/>
      <c r="D3844" s="286"/>
      <c r="E3844" s="287"/>
    </row>
    <row r="3845" spans="3:5" s="264" customFormat="1">
      <c r="C3845" s="286"/>
      <c r="D3845" s="286"/>
      <c r="E3845" s="287"/>
    </row>
    <row r="3846" spans="3:5" s="264" customFormat="1">
      <c r="C3846" s="286"/>
      <c r="D3846" s="286"/>
      <c r="E3846" s="287"/>
    </row>
    <row r="3847" spans="3:5" s="264" customFormat="1">
      <c r="C3847" s="286"/>
      <c r="D3847" s="286"/>
      <c r="E3847" s="287"/>
    </row>
    <row r="3848" spans="3:5" s="264" customFormat="1">
      <c r="C3848" s="286"/>
      <c r="D3848" s="286"/>
      <c r="E3848" s="287"/>
    </row>
    <row r="3849" spans="3:5" s="264" customFormat="1">
      <c r="C3849" s="286"/>
      <c r="D3849" s="286"/>
      <c r="E3849" s="287"/>
    </row>
    <row r="3850" spans="3:5" s="264" customFormat="1">
      <c r="C3850" s="286"/>
      <c r="D3850" s="286"/>
      <c r="E3850" s="287"/>
    </row>
    <row r="3851" spans="3:5" s="264" customFormat="1">
      <c r="C3851" s="286"/>
      <c r="D3851" s="286"/>
      <c r="E3851" s="287"/>
    </row>
    <row r="3852" spans="3:5" s="264" customFormat="1">
      <c r="C3852" s="286"/>
      <c r="D3852" s="286"/>
      <c r="E3852" s="287"/>
    </row>
    <row r="3853" spans="3:5" s="264" customFormat="1">
      <c r="C3853" s="286"/>
      <c r="D3853" s="286"/>
      <c r="E3853" s="287"/>
    </row>
    <row r="3854" spans="3:5" s="264" customFormat="1">
      <c r="C3854" s="286"/>
      <c r="D3854" s="286"/>
      <c r="E3854" s="287"/>
    </row>
    <row r="3855" spans="3:5" s="264" customFormat="1">
      <c r="C3855" s="286"/>
      <c r="D3855" s="286"/>
      <c r="E3855" s="287"/>
    </row>
    <row r="3856" spans="3:5" s="264" customFormat="1">
      <c r="C3856" s="286"/>
      <c r="D3856" s="286"/>
      <c r="E3856" s="287"/>
    </row>
    <row r="3857" spans="3:5" s="264" customFormat="1">
      <c r="C3857" s="286"/>
      <c r="D3857" s="286"/>
      <c r="E3857" s="287"/>
    </row>
    <row r="3858" spans="3:5" s="264" customFormat="1">
      <c r="C3858" s="286"/>
      <c r="D3858" s="286"/>
      <c r="E3858" s="287"/>
    </row>
    <row r="3859" spans="3:5" s="264" customFormat="1">
      <c r="C3859" s="286"/>
      <c r="D3859" s="286"/>
      <c r="E3859" s="287"/>
    </row>
    <row r="3860" spans="3:5" s="264" customFormat="1">
      <c r="C3860" s="286"/>
      <c r="D3860" s="286"/>
      <c r="E3860" s="287"/>
    </row>
    <row r="3861" spans="3:5" s="264" customFormat="1">
      <c r="C3861" s="286"/>
      <c r="D3861" s="286"/>
      <c r="E3861" s="287"/>
    </row>
    <row r="3862" spans="3:5" s="264" customFormat="1">
      <c r="C3862" s="286"/>
      <c r="D3862" s="286"/>
      <c r="E3862" s="287"/>
    </row>
    <row r="3863" spans="3:5" s="264" customFormat="1">
      <c r="C3863" s="286"/>
      <c r="D3863" s="286"/>
      <c r="E3863" s="287"/>
    </row>
    <row r="3864" spans="3:5" s="264" customFormat="1">
      <c r="C3864" s="286"/>
      <c r="D3864" s="286"/>
      <c r="E3864" s="287"/>
    </row>
    <row r="3865" spans="3:5" s="264" customFormat="1">
      <c r="C3865" s="286"/>
      <c r="D3865" s="286"/>
      <c r="E3865" s="287"/>
    </row>
    <row r="3866" spans="3:5" s="264" customFormat="1">
      <c r="C3866" s="286"/>
      <c r="D3866" s="286"/>
      <c r="E3866" s="287"/>
    </row>
    <row r="3867" spans="3:5" s="264" customFormat="1">
      <c r="C3867" s="286"/>
      <c r="D3867" s="286"/>
      <c r="E3867" s="287"/>
    </row>
    <row r="3868" spans="3:5" s="264" customFormat="1">
      <c r="C3868" s="286"/>
      <c r="D3868" s="286"/>
      <c r="E3868" s="287"/>
    </row>
    <row r="3869" spans="3:5" s="264" customFormat="1">
      <c r="C3869" s="286"/>
      <c r="D3869" s="286"/>
      <c r="E3869" s="287"/>
    </row>
    <row r="3870" spans="3:5" s="264" customFormat="1">
      <c r="C3870" s="286"/>
      <c r="D3870" s="286"/>
      <c r="E3870" s="287"/>
    </row>
    <row r="3871" spans="3:5" s="264" customFormat="1">
      <c r="C3871" s="286"/>
      <c r="D3871" s="286"/>
      <c r="E3871" s="287"/>
    </row>
    <row r="3872" spans="3:5" s="264" customFormat="1">
      <c r="C3872" s="286"/>
      <c r="D3872" s="286"/>
      <c r="E3872" s="287"/>
    </row>
    <row r="3873" spans="3:5" s="264" customFormat="1">
      <c r="C3873" s="286"/>
      <c r="D3873" s="286"/>
      <c r="E3873" s="287"/>
    </row>
    <row r="3874" spans="3:5" s="264" customFormat="1">
      <c r="C3874" s="286"/>
      <c r="D3874" s="286"/>
      <c r="E3874" s="287"/>
    </row>
    <row r="3875" spans="3:5" s="264" customFormat="1">
      <c r="C3875" s="286"/>
      <c r="D3875" s="286"/>
      <c r="E3875" s="287"/>
    </row>
    <row r="3876" spans="3:5" s="264" customFormat="1">
      <c r="C3876" s="286"/>
      <c r="D3876" s="286"/>
      <c r="E3876" s="287"/>
    </row>
    <row r="3877" spans="3:5" s="264" customFormat="1">
      <c r="C3877" s="286"/>
      <c r="D3877" s="286"/>
      <c r="E3877" s="287"/>
    </row>
    <row r="3878" spans="3:5" s="264" customFormat="1">
      <c r="C3878" s="286"/>
      <c r="D3878" s="286"/>
      <c r="E3878" s="287"/>
    </row>
    <row r="3879" spans="3:5" s="264" customFormat="1">
      <c r="C3879" s="286"/>
      <c r="D3879" s="286"/>
      <c r="E3879" s="287"/>
    </row>
    <row r="3880" spans="3:5" s="264" customFormat="1">
      <c r="C3880" s="286"/>
      <c r="D3880" s="286"/>
      <c r="E3880" s="287"/>
    </row>
    <row r="3881" spans="3:5" s="264" customFormat="1">
      <c r="C3881" s="286"/>
      <c r="D3881" s="286"/>
      <c r="E3881" s="287"/>
    </row>
    <row r="3882" spans="3:5" s="264" customFormat="1">
      <c r="C3882" s="286"/>
      <c r="D3882" s="286"/>
      <c r="E3882" s="287"/>
    </row>
    <row r="3883" spans="3:5" s="264" customFormat="1">
      <c r="C3883" s="286"/>
      <c r="D3883" s="286"/>
      <c r="E3883" s="287"/>
    </row>
    <row r="3884" spans="3:5" s="264" customFormat="1">
      <c r="C3884" s="286"/>
      <c r="D3884" s="286"/>
      <c r="E3884" s="287"/>
    </row>
    <row r="3885" spans="3:5" s="264" customFormat="1">
      <c r="C3885" s="286"/>
      <c r="D3885" s="286"/>
      <c r="E3885" s="287"/>
    </row>
    <row r="3886" spans="3:5" s="264" customFormat="1">
      <c r="C3886" s="286"/>
      <c r="D3886" s="286"/>
      <c r="E3886" s="287"/>
    </row>
    <row r="3887" spans="3:5" s="264" customFormat="1">
      <c r="C3887" s="286"/>
      <c r="D3887" s="286"/>
      <c r="E3887" s="287"/>
    </row>
    <row r="3888" spans="3:5" s="264" customFormat="1">
      <c r="C3888" s="286"/>
      <c r="D3888" s="286"/>
      <c r="E3888" s="287"/>
    </row>
    <row r="3889" spans="3:5" s="264" customFormat="1">
      <c r="C3889" s="286"/>
      <c r="D3889" s="286"/>
      <c r="E3889" s="287"/>
    </row>
    <row r="3890" spans="3:5" s="264" customFormat="1">
      <c r="C3890" s="286"/>
      <c r="D3890" s="286"/>
      <c r="E3890" s="287"/>
    </row>
    <row r="3891" spans="3:5" s="264" customFormat="1">
      <c r="C3891" s="286"/>
      <c r="D3891" s="286"/>
      <c r="E3891" s="287"/>
    </row>
    <row r="3892" spans="3:5" s="264" customFormat="1">
      <c r="C3892" s="286"/>
      <c r="D3892" s="286"/>
      <c r="E3892" s="287"/>
    </row>
    <row r="3893" spans="3:5" s="264" customFormat="1">
      <c r="C3893" s="286"/>
      <c r="D3893" s="286"/>
      <c r="E3893" s="287"/>
    </row>
    <row r="3894" spans="3:5" s="264" customFormat="1">
      <c r="C3894" s="286"/>
      <c r="D3894" s="286"/>
      <c r="E3894" s="287"/>
    </row>
    <row r="3895" spans="3:5" s="264" customFormat="1">
      <c r="C3895" s="286"/>
      <c r="D3895" s="286"/>
      <c r="E3895" s="287"/>
    </row>
    <row r="3896" spans="3:5" s="264" customFormat="1">
      <c r="C3896" s="286"/>
      <c r="D3896" s="286"/>
      <c r="E3896" s="287"/>
    </row>
    <row r="3897" spans="3:5" s="264" customFormat="1">
      <c r="C3897" s="286"/>
      <c r="D3897" s="286"/>
      <c r="E3897" s="287"/>
    </row>
    <row r="3898" spans="3:5" s="264" customFormat="1">
      <c r="C3898" s="286"/>
      <c r="D3898" s="286"/>
      <c r="E3898" s="287"/>
    </row>
    <row r="3899" spans="3:5" s="264" customFormat="1">
      <c r="C3899" s="286"/>
      <c r="D3899" s="286"/>
      <c r="E3899" s="287"/>
    </row>
    <row r="3900" spans="3:5" s="264" customFormat="1">
      <c r="C3900" s="286"/>
      <c r="D3900" s="286"/>
      <c r="E3900" s="287"/>
    </row>
    <row r="3901" spans="3:5" s="264" customFormat="1">
      <c r="C3901" s="286"/>
      <c r="D3901" s="286"/>
      <c r="E3901" s="287"/>
    </row>
    <row r="3902" spans="3:5" s="264" customFormat="1">
      <c r="C3902" s="286"/>
      <c r="D3902" s="286"/>
      <c r="E3902" s="287"/>
    </row>
    <row r="3903" spans="3:5" s="264" customFormat="1">
      <c r="C3903" s="286"/>
      <c r="D3903" s="286"/>
      <c r="E3903" s="287"/>
    </row>
    <row r="3904" spans="3:5" s="264" customFormat="1">
      <c r="C3904" s="286"/>
      <c r="D3904" s="286"/>
      <c r="E3904" s="287"/>
    </row>
    <row r="3905" spans="3:5" s="264" customFormat="1">
      <c r="C3905" s="286"/>
      <c r="D3905" s="286"/>
      <c r="E3905" s="287"/>
    </row>
    <row r="3906" spans="3:5" s="264" customFormat="1">
      <c r="C3906" s="286"/>
      <c r="D3906" s="286"/>
      <c r="E3906" s="287"/>
    </row>
    <row r="3907" spans="3:5" s="264" customFormat="1">
      <c r="C3907" s="286"/>
      <c r="D3907" s="286"/>
      <c r="E3907" s="287"/>
    </row>
    <row r="3908" spans="3:5" s="264" customFormat="1">
      <c r="C3908" s="286"/>
      <c r="D3908" s="286"/>
      <c r="E3908" s="287"/>
    </row>
    <row r="3909" spans="3:5" s="264" customFormat="1">
      <c r="C3909" s="286"/>
      <c r="D3909" s="286"/>
      <c r="E3909" s="287"/>
    </row>
    <row r="3910" spans="3:5" s="264" customFormat="1">
      <c r="C3910" s="286"/>
      <c r="D3910" s="286"/>
      <c r="E3910" s="287"/>
    </row>
    <row r="3911" spans="3:5" s="264" customFormat="1">
      <c r="C3911" s="286"/>
      <c r="D3911" s="286"/>
      <c r="E3911" s="287"/>
    </row>
    <row r="3912" spans="3:5" s="264" customFormat="1">
      <c r="C3912" s="286"/>
      <c r="D3912" s="286"/>
      <c r="E3912" s="287"/>
    </row>
    <row r="3913" spans="3:5" s="264" customFormat="1">
      <c r="C3913" s="286"/>
      <c r="D3913" s="286"/>
      <c r="E3913" s="287"/>
    </row>
    <row r="3914" spans="3:5" s="264" customFormat="1">
      <c r="C3914" s="286"/>
      <c r="D3914" s="286"/>
      <c r="E3914" s="287"/>
    </row>
    <row r="3915" spans="3:5" s="264" customFormat="1">
      <c r="C3915" s="286"/>
      <c r="D3915" s="286"/>
      <c r="E3915" s="287"/>
    </row>
    <row r="3916" spans="3:5" s="264" customFormat="1">
      <c r="C3916" s="286"/>
      <c r="D3916" s="286"/>
      <c r="E3916" s="287"/>
    </row>
    <row r="3917" spans="3:5" s="264" customFormat="1">
      <c r="C3917" s="286"/>
      <c r="D3917" s="286"/>
      <c r="E3917" s="287"/>
    </row>
    <row r="3918" spans="3:5" s="264" customFormat="1">
      <c r="C3918" s="286"/>
      <c r="D3918" s="286"/>
      <c r="E3918" s="287"/>
    </row>
    <row r="3919" spans="3:5" s="264" customFormat="1">
      <c r="C3919" s="286"/>
      <c r="D3919" s="286"/>
      <c r="E3919" s="287"/>
    </row>
    <row r="3920" spans="3:5" s="264" customFormat="1">
      <c r="C3920" s="286"/>
      <c r="D3920" s="286"/>
      <c r="E3920" s="287"/>
    </row>
    <row r="3921" spans="3:5" s="264" customFormat="1">
      <c r="C3921" s="286"/>
      <c r="D3921" s="286"/>
      <c r="E3921" s="287"/>
    </row>
    <row r="3922" spans="3:5" s="264" customFormat="1">
      <c r="C3922" s="286"/>
      <c r="D3922" s="286"/>
      <c r="E3922" s="287"/>
    </row>
    <row r="3923" spans="3:5" s="264" customFormat="1">
      <c r="C3923" s="286"/>
      <c r="D3923" s="286"/>
      <c r="E3923" s="287"/>
    </row>
    <row r="3924" spans="3:5" s="264" customFormat="1">
      <c r="C3924" s="286"/>
      <c r="D3924" s="286"/>
      <c r="E3924" s="287"/>
    </row>
    <row r="3925" spans="3:5" s="264" customFormat="1">
      <c r="C3925" s="286"/>
      <c r="D3925" s="286"/>
      <c r="E3925" s="287"/>
    </row>
    <row r="3926" spans="3:5" s="264" customFormat="1">
      <c r="C3926" s="286"/>
      <c r="D3926" s="286"/>
      <c r="E3926" s="287"/>
    </row>
    <row r="3927" spans="3:5" s="264" customFormat="1">
      <c r="C3927" s="286"/>
      <c r="D3927" s="286"/>
      <c r="E3927" s="287"/>
    </row>
    <row r="3928" spans="3:5" s="264" customFormat="1">
      <c r="C3928" s="286"/>
      <c r="D3928" s="286"/>
      <c r="E3928" s="287"/>
    </row>
    <row r="3929" spans="3:5" s="264" customFormat="1">
      <c r="C3929" s="286"/>
      <c r="D3929" s="286"/>
      <c r="E3929" s="287"/>
    </row>
    <row r="3930" spans="3:5" s="264" customFormat="1">
      <c r="C3930" s="286"/>
      <c r="D3930" s="286"/>
      <c r="E3930" s="287"/>
    </row>
    <row r="3931" spans="3:5" s="264" customFormat="1">
      <c r="C3931" s="286"/>
      <c r="D3931" s="286"/>
      <c r="E3931" s="287"/>
    </row>
    <row r="3932" spans="3:5" s="264" customFormat="1">
      <c r="C3932" s="286"/>
      <c r="D3932" s="286"/>
      <c r="E3932" s="287"/>
    </row>
    <row r="3933" spans="3:5" s="264" customFormat="1">
      <c r="C3933" s="286"/>
      <c r="D3933" s="286"/>
      <c r="E3933" s="287"/>
    </row>
    <row r="3934" spans="3:5" s="264" customFormat="1">
      <c r="C3934" s="286"/>
      <c r="D3934" s="286"/>
      <c r="E3934" s="287"/>
    </row>
    <row r="3935" spans="3:5" s="264" customFormat="1">
      <c r="C3935" s="286"/>
      <c r="D3935" s="286"/>
      <c r="E3935" s="287"/>
    </row>
    <row r="3936" spans="3:5" s="264" customFormat="1">
      <c r="C3936" s="286"/>
      <c r="D3936" s="286"/>
      <c r="E3936" s="287"/>
    </row>
    <row r="3937" spans="3:5" s="264" customFormat="1">
      <c r="C3937" s="286"/>
      <c r="D3937" s="286"/>
      <c r="E3937" s="287"/>
    </row>
    <row r="3938" spans="3:5" s="264" customFormat="1">
      <c r="C3938" s="286"/>
      <c r="D3938" s="286"/>
      <c r="E3938" s="287"/>
    </row>
    <row r="3939" spans="3:5" s="264" customFormat="1">
      <c r="C3939" s="286"/>
      <c r="D3939" s="286"/>
      <c r="E3939" s="287"/>
    </row>
    <row r="3940" spans="3:5" s="264" customFormat="1">
      <c r="C3940" s="286"/>
      <c r="D3940" s="286"/>
      <c r="E3940" s="287"/>
    </row>
    <row r="3941" spans="3:5" s="264" customFormat="1">
      <c r="C3941" s="286"/>
      <c r="D3941" s="286"/>
      <c r="E3941" s="287"/>
    </row>
    <row r="3942" spans="3:5" s="264" customFormat="1">
      <c r="C3942" s="286"/>
      <c r="D3942" s="286"/>
      <c r="E3942" s="287"/>
    </row>
    <row r="3943" spans="3:5" s="264" customFormat="1">
      <c r="C3943" s="286"/>
      <c r="D3943" s="286"/>
      <c r="E3943" s="287"/>
    </row>
    <row r="3944" spans="3:5" s="264" customFormat="1">
      <c r="C3944" s="286"/>
      <c r="D3944" s="286"/>
      <c r="E3944" s="287"/>
    </row>
    <row r="3945" spans="3:5" s="264" customFormat="1">
      <c r="C3945" s="286"/>
      <c r="D3945" s="286"/>
      <c r="E3945" s="287"/>
    </row>
    <row r="3946" spans="3:5" s="264" customFormat="1">
      <c r="C3946" s="286"/>
      <c r="D3946" s="286"/>
      <c r="E3946" s="287"/>
    </row>
    <row r="3947" spans="3:5" s="264" customFormat="1">
      <c r="C3947" s="286"/>
      <c r="D3947" s="286"/>
      <c r="E3947" s="287"/>
    </row>
    <row r="3948" spans="3:5" s="264" customFormat="1">
      <c r="C3948" s="286"/>
      <c r="D3948" s="286"/>
      <c r="E3948" s="287"/>
    </row>
    <row r="3949" spans="3:5" s="264" customFormat="1">
      <c r="C3949" s="286"/>
      <c r="D3949" s="286"/>
      <c r="E3949" s="287"/>
    </row>
    <row r="3950" spans="3:5" s="264" customFormat="1">
      <c r="C3950" s="286"/>
      <c r="D3950" s="286"/>
      <c r="E3950" s="287"/>
    </row>
    <row r="3951" spans="3:5" s="264" customFormat="1">
      <c r="C3951" s="286"/>
      <c r="D3951" s="286"/>
      <c r="E3951" s="287"/>
    </row>
    <row r="3952" spans="3:5" s="264" customFormat="1">
      <c r="C3952" s="286"/>
      <c r="D3952" s="286"/>
      <c r="E3952" s="287"/>
    </row>
    <row r="3953" spans="3:5" s="264" customFormat="1">
      <c r="C3953" s="286"/>
      <c r="D3953" s="286"/>
      <c r="E3953" s="287"/>
    </row>
    <row r="3954" spans="3:5" s="264" customFormat="1">
      <c r="C3954" s="286"/>
      <c r="D3954" s="286"/>
      <c r="E3954" s="287"/>
    </row>
    <row r="3955" spans="3:5" s="264" customFormat="1">
      <c r="C3955" s="286"/>
      <c r="D3955" s="286"/>
      <c r="E3955" s="287"/>
    </row>
    <row r="3956" spans="3:5" s="264" customFormat="1">
      <c r="C3956" s="286"/>
      <c r="D3956" s="286"/>
      <c r="E3956" s="287"/>
    </row>
    <row r="3957" spans="3:5" s="264" customFormat="1">
      <c r="C3957" s="286"/>
      <c r="D3957" s="286"/>
      <c r="E3957" s="287"/>
    </row>
    <row r="3958" spans="3:5" s="264" customFormat="1">
      <c r="C3958" s="286"/>
      <c r="D3958" s="286"/>
      <c r="E3958" s="287"/>
    </row>
    <row r="3959" spans="3:5" s="264" customFormat="1">
      <c r="C3959" s="286"/>
      <c r="D3959" s="286"/>
      <c r="E3959" s="287"/>
    </row>
    <row r="3960" spans="3:5" s="264" customFormat="1">
      <c r="C3960" s="286"/>
      <c r="D3960" s="286"/>
      <c r="E3960" s="287"/>
    </row>
    <row r="3961" spans="3:5" s="264" customFormat="1">
      <c r="C3961" s="286"/>
      <c r="D3961" s="286"/>
      <c r="E3961" s="287"/>
    </row>
    <row r="3962" spans="3:5" s="264" customFormat="1">
      <c r="C3962" s="286"/>
      <c r="D3962" s="286"/>
      <c r="E3962" s="287"/>
    </row>
    <row r="3963" spans="3:5" s="264" customFormat="1">
      <c r="C3963" s="286"/>
      <c r="D3963" s="286"/>
      <c r="E3963" s="287"/>
    </row>
    <row r="3964" spans="3:5" s="264" customFormat="1">
      <c r="C3964" s="286"/>
      <c r="D3964" s="286"/>
      <c r="E3964" s="287"/>
    </row>
    <row r="3965" spans="3:5" s="264" customFormat="1">
      <c r="C3965" s="286"/>
      <c r="D3965" s="286"/>
      <c r="E3965" s="287"/>
    </row>
    <row r="3966" spans="3:5" s="264" customFormat="1">
      <c r="C3966" s="286"/>
      <c r="D3966" s="286"/>
      <c r="E3966" s="287"/>
    </row>
    <row r="3967" spans="3:5" s="264" customFormat="1">
      <c r="C3967" s="286"/>
      <c r="D3967" s="286"/>
      <c r="E3967" s="287"/>
    </row>
    <row r="3968" spans="3:5" s="264" customFormat="1">
      <c r="C3968" s="286"/>
      <c r="D3968" s="286"/>
      <c r="E3968" s="287"/>
    </row>
    <row r="3969" spans="3:5" s="264" customFormat="1">
      <c r="C3969" s="286"/>
      <c r="D3969" s="286"/>
      <c r="E3969" s="287"/>
    </row>
    <row r="3970" spans="3:5" s="264" customFormat="1">
      <c r="C3970" s="286"/>
      <c r="D3970" s="286"/>
      <c r="E3970" s="287"/>
    </row>
    <row r="3971" spans="3:5" s="264" customFormat="1">
      <c r="C3971" s="286"/>
      <c r="D3971" s="286"/>
      <c r="E3971" s="287"/>
    </row>
    <row r="3972" spans="3:5" s="264" customFormat="1">
      <c r="C3972" s="286"/>
      <c r="D3972" s="286"/>
      <c r="E3972" s="287"/>
    </row>
    <row r="3973" spans="3:5" s="264" customFormat="1">
      <c r="C3973" s="286"/>
      <c r="D3973" s="286"/>
      <c r="E3973" s="287"/>
    </row>
    <row r="3974" spans="3:5" s="264" customFormat="1">
      <c r="C3974" s="286"/>
      <c r="D3974" s="286"/>
      <c r="E3974" s="287"/>
    </row>
    <row r="3975" spans="3:5" s="264" customFormat="1">
      <c r="C3975" s="286"/>
      <c r="D3975" s="286"/>
      <c r="E3975" s="287"/>
    </row>
    <row r="3976" spans="3:5" s="264" customFormat="1">
      <c r="C3976" s="286"/>
      <c r="D3976" s="286"/>
      <c r="E3976" s="287"/>
    </row>
    <row r="3977" spans="3:5" s="264" customFormat="1">
      <c r="C3977" s="286"/>
      <c r="D3977" s="286"/>
      <c r="E3977" s="287"/>
    </row>
    <row r="3978" spans="3:5" s="264" customFormat="1">
      <c r="C3978" s="286"/>
      <c r="D3978" s="286"/>
      <c r="E3978" s="287"/>
    </row>
    <row r="3979" spans="3:5" s="264" customFormat="1">
      <c r="C3979" s="286"/>
      <c r="D3979" s="286"/>
      <c r="E3979" s="287"/>
    </row>
    <row r="3980" spans="3:5" s="264" customFormat="1">
      <c r="C3980" s="286"/>
      <c r="D3980" s="286"/>
      <c r="E3980" s="287"/>
    </row>
    <row r="3981" spans="3:5" s="264" customFormat="1">
      <c r="C3981" s="286"/>
      <c r="D3981" s="286"/>
      <c r="E3981" s="287"/>
    </row>
    <row r="3982" spans="3:5" s="264" customFormat="1">
      <c r="C3982" s="286"/>
      <c r="D3982" s="286"/>
      <c r="E3982" s="287"/>
    </row>
    <row r="3983" spans="3:5" s="264" customFormat="1">
      <c r="C3983" s="286"/>
      <c r="D3983" s="286"/>
      <c r="E3983" s="287"/>
    </row>
    <row r="3984" spans="3:5" s="264" customFormat="1">
      <c r="C3984" s="286"/>
      <c r="D3984" s="286"/>
      <c r="E3984" s="287"/>
    </row>
    <row r="3985" spans="3:5" s="264" customFormat="1">
      <c r="C3985" s="286"/>
      <c r="D3985" s="286"/>
      <c r="E3985" s="287"/>
    </row>
    <row r="3986" spans="3:5" s="264" customFormat="1">
      <c r="C3986" s="286"/>
      <c r="D3986" s="286"/>
      <c r="E3986" s="287"/>
    </row>
    <row r="3987" spans="3:5" s="264" customFormat="1">
      <c r="C3987" s="286"/>
      <c r="D3987" s="286"/>
      <c r="E3987" s="287"/>
    </row>
    <row r="3988" spans="3:5" s="264" customFormat="1">
      <c r="C3988" s="286"/>
      <c r="D3988" s="286"/>
      <c r="E3988" s="287"/>
    </row>
    <row r="3989" spans="3:5" s="264" customFormat="1">
      <c r="C3989" s="286"/>
      <c r="D3989" s="286"/>
      <c r="E3989" s="287"/>
    </row>
    <row r="3990" spans="3:5" s="264" customFormat="1">
      <c r="C3990" s="286"/>
      <c r="D3990" s="286"/>
      <c r="E3990" s="287"/>
    </row>
    <row r="3991" spans="3:5" s="264" customFormat="1">
      <c r="C3991" s="286"/>
      <c r="D3991" s="286"/>
      <c r="E3991" s="287"/>
    </row>
    <row r="3992" spans="3:5" s="264" customFormat="1">
      <c r="C3992" s="286"/>
      <c r="D3992" s="286"/>
      <c r="E3992" s="287"/>
    </row>
    <row r="3993" spans="3:5" s="264" customFormat="1">
      <c r="C3993" s="286"/>
      <c r="D3993" s="286"/>
      <c r="E3993" s="287"/>
    </row>
    <row r="3994" spans="3:5" s="264" customFormat="1">
      <c r="C3994" s="286"/>
      <c r="D3994" s="286"/>
      <c r="E3994" s="287"/>
    </row>
    <row r="3995" spans="3:5" s="264" customFormat="1">
      <c r="C3995" s="286"/>
      <c r="D3995" s="286"/>
      <c r="E3995" s="287"/>
    </row>
    <row r="3996" spans="3:5" s="264" customFormat="1">
      <c r="C3996" s="286"/>
      <c r="D3996" s="286"/>
      <c r="E3996" s="287"/>
    </row>
    <row r="3997" spans="3:5" s="264" customFormat="1">
      <c r="C3997" s="286"/>
      <c r="D3997" s="286"/>
      <c r="E3997" s="287"/>
    </row>
    <row r="3998" spans="3:5" s="264" customFormat="1">
      <c r="C3998" s="286"/>
      <c r="D3998" s="286"/>
      <c r="E3998" s="287"/>
    </row>
    <row r="3999" spans="3:5" s="264" customFormat="1">
      <c r="C3999" s="286"/>
      <c r="D3999" s="286"/>
      <c r="E3999" s="287"/>
    </row>
    <row r="4000" spans="3:5" s="264" customFormat="1">
      <c r="C4000" s="286"/>
      <c r="D4000" s="286"/>
      <c r="E4000" s="287"/>
    </row>
    <row r="4001" spans="3:5" s="264" customFormat="1">
      <c r="C4001" s="286"/>
      <c r="D4001" s="286"/>
      <c r="E4001" s="287"/>
    </row>
    <row r="4002" spans="3:5" s="264" customFormat="1">
      <c r="C4002" s="286"/>
      <c r="D4002" s="286"/>
      <c r="E4002" s="287"/>
    </row>
    <row r="4003" spans="3:5" s="264" customFormat="1">
      <c r="C4003" s="286"/>
      <c r="D4003" s="286"/>
      <c r="E4003" s="287"/>
    </row>
    <row r="4004" spans="3:5" s="264" customFormat="1">
      <c r="C4004" s="286"/>
      <c r="D4004" s="286"/>
      <c r="E4004" s="287"/>
    </row>
    <row r="4005" spans="3:5" s="264" customFormat="1">
      <c r="C4005" s="286"/>
      <c r="D4005" s="286"/>
      <c r="E4005" s="287"/>
    </row>
    <row r="4006" spans="3:5" s="264" customFormat="1">
      <c r="C4006" s="286"/>
      <c r="D4006" s="286"/>
      <c r="E4006" s="287"/>
    </row>
    <row r="4007" spans="3:5" s="264" customFormat="1">
      <c r="C4007" s="286"/>
      <c r="D4007" s="286"/>
      <c r="E4007" s="287"/>
    </row>
    <row r="4008" spans="3:5" s="264" customFormat="1">
      <c r="C4008" s="286"/>
      <c r="D4008" s="286"/>
      <c r="E4008" s="287"/>
    </row>
    <row r="4009" spans="3:5" s="264" customFormat="1">
      <c r="C4009" s="286"/>
      <c r="D4009" s="286"/>
      <c r="E4009" s="287"/>
    </row>
    <row r="4010" spans="3:5" s="264" customFormat="1">
      <c r="C4010" s="286"/>
      <c r="D4010" s="286"/>
      <c r="E4010" s="287"/>
    </row>
    <row r="4011" spans="3:5" s="264" customFormat="1">
      <c r="C4011" s="286"/>
      <c r="D4011" s="286"/>
      <c r="E4011" s="287"/>
    </row>
    <row r="4012" spans="3:5" s="264" customFormat="1">
      <c r="C4012" s="286"/>
      <c r="D4012" s="286"/>
      <c r="E4012" s="287"/>
    </row>
    <row r="4013" spans="3:5" s="264" customFormat="1">
      <c r="C4013" s="286"/>
      <c r="D4013" s="286"/>
      <c r="E4013" s="287"/>
    </row>
    <row r="4014" spans="3:5" s="264" customFormat="1">
      <c r="C4014" s="286"/>
      <c r="D4014" s="286"/>
      <c r="E4014" s="287"/>
    </row>
    <row r="4015" spans="3:5" s="264" customFormat="1">
      <c r="C4015" s="286"/>
      <c r="D4015" s="286"/>
      <c r="E4015" s="287"/>
    </row>
    <row r="4016" spans="3:5" s="264" customFormat="1">
      <c r="C4016" s="286"/>
      <c r="D4016" s="286"/>
      <c r="E4016" s="287"/>
    </row>
    <row r="4017" spans="3:5" s="264" customFormat="1">
      <c r="C4017" s="286"/>
      <c r="D4017" s="286"/>
      <c r="E4017" s="287"/>
    </row>
    <row r="4018" spans="3:5" s="264" customFormat="1">
      <c r="C4018" s="286"/>
      <c r="D4018" s="286"/>
      <c r="E4018" s="287"/>
    </row>
    <row r="4019" spans="3:5" s="264" customFormat="1">
      <c r="C4019" s="286"/>
      <c r="D4019" s="286"/>
      <c r="E4019" s="287"/>
    </row>
    <row r="4020" spans="3:5" s="264" customFormat="1">
      <c r="C4020" s="286"/>
      <c r="D4020" s="286"/>
      <c r="E4020" s="287"/>
    </row>
    <row r="4021" spans="3:5" s="264" customFormat="1">
      <c r="C4021" s="286"/>
      <c r="D4021" s="286"/>
      <c r="E4021" s="287"/>
    </row>
    <row r="4022" spans="3:5" s="264" customFormat="1">
      <c r="C4022" s="286"/>
      <c r="D4022" s="286"/>
      <c r="E4022" s="287"/>
    </row>
    <row r="4023" spans="3:5" s="264" customFormat="1">
      <c r="C4023" s="286"/>
      <c r="D4023" s="286"/>
      <c r="E4023" s="287"/>
    </row>
    <row r="4024" spans="3:5" s="264" customFormat="1">
      <c r="C4024" s="286"/>
      <c r="D4024" s="286"/>
      <c r="E4024" s="287"/>
    </row>
    <row r="4025" spans="3:5" s="264" customFormat="1">
      <c r="C4025" s="286"/>
      <c r="D4025" s="286"/>
      <c r="E4025" s="287"/>
    </row>
    <row r="4026" spans="3:5" s="264" customFormat="1">
      <c r="C4026" s="286"/>
      <c r="D4026" s="286"/>
      <c r="E4026" s="287"/>
    </row>
    <row r="4027" spans="3:5" s="264" customFormat="1">
      <c r="C4027" s="286"/>
      <c r="D4027" s="286"/>
      <c r="E4027" s="287"/>
    </row>
    <row r="4028" spans="3:5" s="264" customFormat="1">
      <c r="C4028" s="286"/>
      <c r="D4028" s="286"/>
      <c r="E4028" s="287"/>
    </row>
    <row r="4029" spans="3:5" s="264" customFormat="1">
      <c r="C4029" s="286"/>
      <c r="D4029" s="286"/>
      <c r="E4029" s="287"/>
    </row>
    <row r="4030" spans="3:5" s="264" customFormat="1">
      <c r="C4030" s="286"/>
      <c r="D4030" s="286"/>
      <c r="E4030" s="287"/>
    </row>
    <row r="4031" spans="3:5" s="264" customFormat="1">
      <c r="C4031" s="286"/>
      <c r="D4031" s="286"/>
      <c r="E4031" s="287"/>
    </row>
    <row r="4032" spans="3:5" s="264" customFormat="1">
      <c r="C4032" s="286"/>
      <c r="D4032" s="286"/>
      <c r="E4032" s="287"/>
    </row>
    <row r="4033" spans="3:5" s="264" customFormat="1">
      <c r="C4033" s="286"/>
      <c r="D4033" s="286"/>
      <c r="E4033" s="287"/>
    </row>
    <row r="4034" spans="3:5" s="264" customFormat="1">
      <c r="C4034" s="286"/>
      <c r="D4034" s="286"/>
      <c r="E4034" s="287"/>
    </row>
    <row r="4035" spans="3:5" s="264" customFormat="1">
      <c r="C4035" s="286"/>
      <c r="D4035" s="286"/>
      <c r="E4035" s="287"/>
    </row>
    <row r="4036" spans="3:5" s="264" customFormat="1">
      <c r="C4036" s="286"/>
      <c r="D4036" s="286"/>
      <c r="E4036" s="287"/>
    </row>
    <row r="4037" spans="3:5" s="264" customFormat="1">
      <c r="C4037" s="286"/>
      <c r="D4037" s="286"/>
      <c r="E4037" s="287"/>
    </row>
    <row r="4038" spans="3:5" s="264" customFormat="1">
      <c r="C4038" s="286"/>
      <c r="D4038" s="286"/>
      <c r="E4038" s="287"/>
    </row>
    <row r="4039" spans="3:5" s="264" customFormat="1">
      <c r="C4039" s="286"/>
      <c r="D4039" s="286"/>
      <c r="E4039" s="287"/>
    </row>
    <row r="4040" spans="3:5" s="264" customFormat="1">
      <c r="C4040" s="286"/>
      <c r="D4040" s="286"/>
      <c r="E4040" s="287"/>
    </row>
    <row r="4041" spans="3:5" s="264" customFormat="1">
      <c r="C4041" s="286"/>
      <c r="D4041" s="286"/>
      <c r="E4041" s="287"/>
    </row>
    <row r="4042" spans="3:5" s="264" customFormat="1">
      <c r="C4042" s="286"/>
      <c r="D4042" s="286"/>
      <c r="E4042" s="287"/>
    </row>
    <row r="4043" spans="3:5" s="264" customFormat="1">
      <c r="C4043" s="286"/>
      <c r="D4043" s="286"/>
      <c r="E4043" s="287"/>
    </row>
    <row r="4044" spans="3:5" s="264" customFormat="1">
      <c r="C4044" s="286"/>
      <c r="D4044" s="286"/>
      <c r="E4044" s="287"/>
    </row>
    <row r="4045" spans="3:5" s="264" customFormat="1">
      <c r="C4045" s="286"/>
      <c r="D4045" s="286"/>
      <c r="E4045" s="287"/>
    </row>
    <row r="4046" spans="3:5" s="264" customFormat="1">
      <c r="C4046" s="286"/>
      <c r="D4046" s="286"/>
      <c r="E4046" s="287"/>
    </row>
    <row r="4047" spans="3:5" s="264" customFormat="1">
      <c r="C4047" s="286"/>
      <c r="D4047" s="286"/>
      <c r="E4047" s="287"/>
    </row>
    <row r="4048" spans="3:5" s="264" customFormat="1">
      <c r="C4048" s="286"/>
      <c r="D4048" s="286"/>
      <c r="E4048" s="287"/>
    </row>
    <row r="4049" spans="3:5" s="264" customFormat="1">
      <c r="C4049" s="286"/>
      <c r="D4049" s="286"/>
      <c r="E4049" s="287"/>
    </row>
    <row r="4050" spans="3:5" s="264" customFormat="1">
      <c r="C4050" s="286"/>
      <c r="D4050" s="286"/>
      <c r="E4050" s="287"/>
    </row>
    <row r="4051" spans="3:5" s="264" customFormat="1">
      <c r="C4051" s="286"/>
      <c r="D4051" s="286"/>
      <c r="E4051" s="287"/>
    </row>
    <row r="4052" spans="3:5" s="264" customFormat="1">
      <c r="C4052" s="286"/>
      <c r="D4052" s="286"/>
      <c r="E4052" s="287"/>
    </row>
    <row r="4053" spans="3:5" s="264" customFormat="1">
      <c r="C4053" s="286"/>
      <c r="D4053" s="286"/>
      <c r="E4053" s="287"/>
    </row>
    <row r="4054" spans="3:5" s="264" customFormat="1">
      <c r="C4054" s="286"/>
      <c r="D4054" s="286"/>
      <c r="E4054" s="287"/>
    </row>
    <row r="4055" spans="3:5" s="264" customFormat="1">
      <c r="C4055" s="286"/>
      <c r="D4055" s="286"/>
      <c r="E4055" s="287"/>
    </row>
    <row r="4056" spans="3:5" s="264" customFormat="1">
      <c r="C4056" s="286"/>
      <c r="D4056" s="286"/>
      <c r="E4056" s="287"/>
    </row>
    <row r="4057" spans="3:5" s="264" customFormat="1">
      <c r="C4057" s="286"/>
      <c r="D4057" s="286"/>
      <c r="E4057" s="287"/>
    </row>
    <row r="4058" spans="3:5" s="264" customFormat="1">
      <c r="C4058" s="286"/>
      <c r="D4058" s="286"/>
      <c r="E4058" s="287"/>
    </row>
    <row r="4059" spans="3:5" s="264" customFormat="1">
      <c r="C4059" s="286"/>
      <c r="D4059" s="286"/>
      <c r="E4059" s="287"/>
    </row>
    <row r="4060" spans="3:5" s="264" customFormat="1">
      <c r="C4060" s="286"/>
      <c r="D4060" s="286"/>
      <c r="E4060" s="287"/>
    </row>
    <row r="4061" spans="3:5" s="264" customFormat="1">
      <c r="C4061" s="286"/>
      <c r="D4061" s="286"/>
      <c r="E4061" s="287"/>
    </row>
    <row r="4062" spans="3:5" s="264" customFormat="1">
      <c r="C4062" s="286"/>
      <c r="D4062" s="286"/>
      <c r="E4062" s="287"/>
    </row>
    <row r="4063" spans="3:5" s="264" customFormat="1">
      <c r="C4063" s="286"/>
      <c r="D4063" s="286"/>
      <c r="E4063" s="287"/>
    </row>
    <row r="4064" spans="3:5" s="264" customFormat="1">
      <c r="C4064" s="286"/>
      <c r="D4064" s="286"/>
      <c r="E4064" s="287"/>
    </row>
    <row r="4065" spans="3:5" s="264" customFormat="1">
      <c r="C4065" s="286"/>
      <c r="D4065" s="286"/>
      <c r="E4065" s="287"/>
    </row>
    <row r="4066" spans="3:5" s="264" customFormat="1">
      <c r="C4066" s="286"/>
      <c r="D4066" s="286"/>
      <c r="E4066" s="287"/>
    </row>
    <row r="4067" spans="3:5" s="264" customFormat="1">
      <c r="C4067" s="286"/>
      <c r="D4067" s="286"/>
      <c r="E4067" s="287"/>
    </row>
    <row r="4068" spans="3:5" s="264" customFormat="1">
      <c r="C4068" s="286"/>
      <c r="D4068" s="286"/>
      <c r="E4068" s="287"/>
    </row>
    <row r="4069" spans="3:5" s="264" customFormat="1">
      <c r="C4069" s="286"/>
      <c r="D4069" s="286"/>
      <c r="E4069" s="287"/>
    </row>
    <row r="4070" spans="3:5" s="264" customFormat="1">
      <c r="C4070" s="286"/>
      <c r="D4070" s="286"/>
      <c r="E4070" s="287"/>
    </row>
    <row r="4071" spans="3:5" s="264" customFormat="1">
      <c r="C4071" s="286"/>
      <c r="D4071" s="286"/>
      <c r="E4071" s="287"/>
    </row>
    <row r="4072" spans="3:5" s="264" customFormat="1">
      <c r="C4072" s="286"/>
      <c r="D4072" s="286"/>
      <c r="E4072" s="287"/>
    </row>
    <row r="4073" spans="3:5" s="264" customFormat="1">
      <c r="C4073" s="286"/>
      <c r="D4073" s="286"/>
      <c r="E4073" s="287"/>
    </row>
    <row r="4074" spans="3:5" s="264" customFormat="1">
      <c r="C4074" s="286"/>
      <c r="D4074" s="286"/>
      <c r="E4074" s="287"/>
    </row>
    <row r="4075" spans="3:5" s="264" customFormat="1">
      <c r="C4075" s="286"/>
      <c r="D4075" s="286"/>
      <c r="E4075" s="287"/>
    </row>
    <row r="4076" spans="3:5" s="264" customFormat="1">
      <c r="C4076" s="286"/>
      <c r="D4076" s="286"/>
      <c r="E4076" s="287"/>
    </row>
    <row r="4077" spans="3:5" s="264" customFormat="1">
      <c r="C4077" s="286"/>
      <c r="D4077" s="286"/>
      <c r="E4077" s="287"/>
    </row>
    <row r="4078" spans="3:5" s="264" customFormat="1">
      <c r="C4078" s="286"/>
      <c r="D4078" s="286"/>
      <c r="E4078" s="287"/>
    </row>
    <row r="4079" spans="3:5" s="264" customFormat="1">
      <c r="C4079" s="286"/>
      <c r="D4079" s="286"/>
      <c r="E4079" s="287"/>
    </row>
    <row r="4080" spans="3:5" s="264" customFormat="1">
      <c r="C4080" s="286"/>
      <c r="D4080" s="286"/>
      <c r="E4080" s="287"/>
    </row>
    <row r="4081" spans="3:5" s="264" customFormat="1">
      <c r="C4081" s="286"/>
      <c r="D4081" s="286"/>
      <c r="E4081" s="287"/>
    </row>
    <row r="4082" spans="3:5" s="264" customFormat="1">
      <c r="C4082" s="286"/>
      <c r="D4082" s="286"/>
      <c r="E4082" s="287"/>
    </row>
    <row r="4083" spans="3:5" s="264" customFormat="1">
      <c r="C4083" s="286"/>
      <c r="D4083" s="286"/>
      <c r="E4083" s="287"/>
    </row>
    <row r="4084" spans="3:5" s="264" customFormat="1">
      <c r="C4084" s="286"/>
      <c r="D4084" s="286"/>
      <c r="E4084" s="287"/>
    </row>
    <row r="4085" spans="3:5" s="264" customFormat="1">
      <c r="C4085" s="286"/>
      <c r="D4085" s="286"/>
      <c r="E4085" s="287"/>
    </row>
    <row r="4086" spans="3:5" s="264" customFormat="1">
      <c r="C4086" s="286"/>
      <c r="D4086" s="286"/>
      <c r="E4086" s="287"/>
    </row>
    <row r="4087" spans="3:5" s="264" customFormat="1">
      <c r="C4087" s="286"/>
      <c r="D4087" s="286"/>
      <c r="E4087" s="287"/>
    </row>
    <row r="4088" spans="3:5" s="264" customFormat="1">
      <c r="C4088" s="286"/>
      <c r="D4088" s="286"/>
      <c r="E4088" s="287"/>
    </row>
    <row r="4089" spans="3:5" s="264" customFormat="1">
      <c r="C4089" s="286"/>
      <c r="D4089" s="286"/>
      <c r="E4089" s="287"/>
    </row>
    <row r="4090" spans="3:5" s="264" customFormat="1">
      <c r="C4090" s="286"/>
      <c r="D4090" s="286"/>
      <c r="E4090" s="287"/>
    </row>
    <row r="4091" spans="3:5" s="264" customFormat="1">
      <c r="C4091" s="286"/>
      <c r="D4091" s="286"/>
      <c r="E4091" s="287"/>
    </row>
    <row r="4092" spans="3:5" s="264" customFormat="1">
      <c r="C4092" s="286"/>
      <c r="D4092" s="286"/>
      <c r="E4092" s="287"/>
    </row>
    <row r="4093" spans="3:5" s="264" customFormat="1">
      <c r="C4093" s="286"/>
      <c r="D4093" s="286"/>
      <c r="E4093" s="287"/>
    </row>
    <row r="4094" spans="3:5" s="264" customFormat="1">
      <c r="C4094" s="286"/>
      <c r="D4094" s="286"/>
      <c r="E4094" s="287"/>
    </row>
    <row r="4095" spans="3:5" s="264" customFormat="1">
      <c r="C4095" s="286"/>
      <c r="D4095" s="286"/>
      <c r="E4095" s="287"/>
    </row>
    <row r="4096" spans="3:5" s="264" customFormat="1">
      <c r="C4096" s="286"/>
      <c r="D4096" s="286"/>
      <c r="E4096" s="287"/>
    </row>
    <row r="4097" spans="3:5" s="264" customFormat="1">
      <c r="C4097" s="286"/>
      <c r="D4097" s="286"/>
      <c r="E4097" s="287"/>
    </row>
    <row r="4098" spans="3:5" s="264" customFormat="1">
      <c r="C4098" s="286"/>
      <c r="D4098" s="286"/>
      <c r="E4098" s="287"/>
    </row>
    <row r="4099" spans="3:5" s="264" customFormat="1">
      <c r="C4099" s="286"/>
      <c r="D4099" s="286"/>
      <c r="E4099" s="287"/>
    </row>
    <row r="4100" spans="3:5" s="264" customFormat="1">
      <c r="C4100" s="286"/>
      <c r="D4100" s="286"/>
      <c r="E4100" s="287"/>
    </row>
    <row r="4101" spans="3:5" s="264" customFormat="1">
      <c r="C4101" s="286"/>
      <c r="D4101" s="286"/>
      <c r="E4101" s="287"/>
    </row>
    <row r="4102" spans="3:5" s="264" customFormat="1">
      <c r="C4102" s="286"/>
      <c r="D4102" s="286"/>
      <c r="E4102" s="287"/>
    </row>
    <row r="4103" spans="3:5" s="264" customFormat="1">
      <c r="C4103" s="286"/>
      <c r="D4103" s="286"/>
      <c r="E4103" s="287"/>
    </row>
    <row r="4104" spans="3:5" s="264" customFormat="1">
      <c r="C4104" s="286"/>
      <c r="D4104" s="286"/>
      <c r="E4104" s="287"/>
    </row>
    <row r="4105" spans="3:5" s="264" customFormat="1">
      <c r="C4105" s="286"/>
      <c r="D4105" s="286"/>
      <c r="E4105" s="287"/>
    </row>
    <row r="4106" spans="3:5" s="264" customFormat="1">
      <c r="C4106" s="286"/>
      <c r="D4106" s="286"/>
      <c r="E4106" s="287"/>
    </row>
    <row r="4107" spans="3:5" s="264" customFormat="1">
      <c r="C4107" s="286"/>
      <c r="D4107" s="286"/>
      <c r="E4107" s="287"/>
    </row>
    <row r="4108" spans="3:5" s="264" customFormat="1">
      <c r="C4108" s="286"/>
      <c r="D4108" s="286"/>
      <c r="E4108" s="287"/>
    </row>
    <row r="4109" spans="3:5" s="264" customFormat="1">
      <c r="C4109" s="286"/>
      <c r="D4109" s="286"/>
      <c r="E4109" s="287"/>
    </row>
    <row r="4110" spans="3:5" s="264" customFormat="1">
      <c r="C4110" s="286"/>
      <c r="D4110" s="286"/>
      <c r="E4110" s="287"/>
    </row>
    <row r="4111" spans="3:5" s="264" customFormat="1">
      <c r="C4111" s="286"/>
      <c r="D4111" s="286"/>
      <c r="E4111" s="287"/>
    </row>
    <row r="4112" spans="3:5" s="264" customFormat="1">
      <c r="C4112" s="286"/>
      <c r="D4112" s="286"/>
      <c r="E4112" s="287"/>
    </row>
    <row r="4113" spans="3:5" s="264" customFormat="1">
      <c r="C4113" s="286"/>
      <c r="D4113" s="286"/>
      <c r="E4113" s="287"/>
    </row>
    <row r="4114" spans="3:5" s="264" customFormat="1">
      <c r="C4114" s="286"/>
      <c r="D4114" s="286"/>
      <c r="E4114" s="287"/>
    </row>
    <row r="4115" spans="3:5" s="264" customFormat="1">
      <c r="C4115" s="286"/>
      <c r="D4115" s="286"/>
      <c r="E4115" s="287"/>
    </row>
    <row r="4116" spans="3:5" s="264" customFormat="1">
      <c r="C4116" s="286"/>
      <c r="D4116" s="286"/>
      <c r="E4116" s="287"/>
    </row>
    <row r="4117" spans="3:5" s="264" customFormat="1">
      <c r="C4117" s="286"/>
      <c r="D4117" s="286"/>
      <c r="E4117" s="287"/>
    </row>
    <row r="4118" spans="3:5" s="264" customFormat="1">
      <c r="C4118" s="286"/>
      <c r="D4118" s="286"/>
      <c r="E4118" s="287"/>
    </row>
    <row r="4119" spans="3:5" s="264" customFormat="1">
      <c r="C4119" s="286"/>
      <c r="D4119" s="286"/>
      <c r="E4119" s="287"/>
    </row>
    <row r="4120" spans="3:5" s="264" customFormat="1">
      <c r="C4120" s="286"/>
      <c r="D4120" s="286"/>
      <c r="E4120" s="287"/>
    </row>
    <row r="4121" spans="3:5" s="264" customFormat="1">
      <c r="C4121" s="286"/>
      <c r="D4121" s="286"/>
      <c r="E4121" s="287"/>
    </row>
    <row r="4122" spans="3:5" s="264" customFormat="1">
      <c r="C4122" s="286"/>
      <c r="D4122" s="286"/>
      <c r="E4122" s="287"/>
    </row>
    <row r="4123" spans="3:5" s="264" customFormat="1">
      <c r="C4123" s="286"/>
      <c r="D4123" s="286"/>
      <c r="E4123" s="287"/>
    </row>
    <row r="4124" spans="3:5" s="264" customFormat="1">
      <c r="C4124" s="286"/>
      <c r="D4124" s="286"/>
      <c r="E4124" s="287"/>
    </row>
    <row r="4125" spans="3:5" s="264" customFormat="1">
      <c r="C4125" s="286"/>
      <c r="D4125" s="286"/>
      <c r="E4125" s="287"/>
    </row>
    <row r="4126" spans="3:5" s="264" customFormat="1">
      <c r="C4126" s="286"/>
      <c r="D4126" s="286"/>
      <c r="E4126" s="287"/>
    </row>
    <row r="4127" spans="3:5" s="264" customFormat="1">
      <c r="C4127" s="286"/>
      <c r="D4127" s="286"/>
      <c r="E4127" s="287"/>
    </row>
    <row r="4128" spans="3:5" s="264" customFormat="1">
      <c r="C4128" s="286"/>
      <c r="D4128" s="286"/>
      <c r="E4128" s="287"/>
    </row>
    <row r="4129" spans="3:5" s="264" customFormat="1">
      <c r="C4129" s="286"/>
      <c r="D4129" s="286"/>
      <c r="E4129" s="287"/>
    </row>
    <row r="4130" spans="3:5" s="264" customFormat="1">
      <c r="C4130" s="286"/>
      <c r="D4130" s="286"/>
      <c r="E4130" s="287"/>
    </row>
    <row r="4131" spans="3:5" s="264" customFormat="1">
      <c r="C4131" s="286"/>
      <c r="D4131" s="286"/>
      <c r="E4131" s="287"/>
    </row>
    <row r="4132" spans="3:5" s="264" customFormat="1">
      <c r="C4132" s="286"/>
      <c r="D4132" s="286"/>
      <c r="E4132" s="287"/>
    </row>
    <row r="4133" spans="3:5" s="264" customFormat="1">
      <c r="C4133" s="286"/>
      <c r="D4133" s="286"/>
      <c r="E4133" s="287"/>
    </row>
    <row r="4134" spans="3:5" s="264" customFormat="1">
      <c r="C4134" s="286"/>
      <c r="D4134" s="286"/>
      <c r="E4134" s="287"/>
    </row>
    <row r="4135" spans="3:5" s="264" customFormat="1">
      <c r="C4135" s="286"/>
      <c r="D4135" s="286"/>
      <c r="E4135" s="287"/>
    </row>
    <row r="4136" spans="3:5" s="264" customFormat="1">
      <c r="C4136" s="286"/>
      <c r="D4136" s="286"/>
      <c r="E4136" s="287"/>
    </row>
    <row r="4137" spans="3:5" s="264" customFormat="1">
      <c r="C4137" s="286"/>
      <c r="D4137" s="286"/>
      <c r="E4137" s="287"/>
    </row>
    <row r="4138" spans="3:5" s="264" customFormat="1">
      <c r="C4138" s="286"/>
      <c r="D4138" s="286"/>
      <c r="E4138" s="287"/>
    </row>
    <row r="4139" spans="3:5" s="264" customFormat="1">
      <c r="C4139" s="286"/>
      <c r="D4139" s="286"/>
      <c r="E4139" s="287"/>
    </row>
    <row r="4140" spans="3:5" s="264" customFormat="1">
      <c r="C4140" s="286"/>
      <c r="D4140" s="286"/>
      <c r="E4140" s="287"/>
    </row>
    <row r="4141" spans="3:5" s="264" customFormat="1">
      <c r="C4141" s="286"/>
      <c r="D4141" s="286"/>
      <c r="E4141" s="287"/>
    </row>
    <row r="4142" spans="3:5" s="264" customFormat="1">
      <c r="C4142" s="286"/>
      <c r="D4142" s="286"/>
      <c r="E4142" s="287"/>
    </row>
    <row r="4143" spans="3:5" s="264" customFormat="1">
      <c r="C4143" s="286"/>
      <c r="D4143" s="286"/>
      <c r="E4143" s="287"/>
    </row>
    <row r="4144" spans="3:5" s="264" customFormat="1">
      <c r="C4144" s="286"/>
      <c r="D4144" s="286"/>
      <c r="E4144" s="287"/>
    </row>
    <row r="4145" spans="3:5" s="264" customFormat="1">
      <c r="C4145" s="286"/>
      <c r="D4145" s="286"/>
      <c r="E4145" s="287"/>
    </row>
    <row r="4146" spans="3:5" s="264" customFormat="1">
      <c r="C4146" s="286"/>
      <c r="D4146" s="286"/>
      <c r="E4146" s="287"/>
    </row>
    <row r="4147" spans="3:5" s="264" customFormat="1">
      <c r="C4147" s="286"/>
      <c r="D4147" s="286"/>
      <c r="E4147" s="287"/>
    </row>
    <row r="4148" spans="3:5" s="264" customFormat="1">
      <c r="C4148" s="286"/>
      <c r="D4148" s="286"/>
      <c r="E4148" s="287"/>
    </row>
    <row r="4149" spans="3:5" s="264" customFormat="1">
      <c r="C4149" s="286"/>
      <c r="D4149" s="286"/>
      <c r="E4149" s="287"/>
    </row>
    <row r="4150" spans="3:5" s="264" customFormat="1">
      <c r="C4150" s="286"/>
      <c r="D4150" s="286"/>
      <c r="E4150" s="287"/>
    </row>
    <row r="4151" spans="3:5" s="264" customFormat="1">
      <c r="C4151" s="286"/>
      <c r="D4151" s="286"/>
      <c r="E4151" s="287"/>
    </row>
    <row r="4152" spans="3:5" s="264" customFormat="1">
      <c r="C4152" s="286"/>
      <c r="D4152" s="286"/>
      <c r="E4152" s="287"/>
    </row>
    <row r="4153" spans="3:5" s="264" customFormat="1">
      <c r="C4153" s="286"/>
      <c r="D4153" s="286"/>
      <c r="E4153" s="287"/>
    </row>
    <row r="4154" spans="3:5" s="264" customFormat="1">
      <c r="C4154" s="286"/>
      <c r="D4154" s="286"/>
      <c r="E4154" s="287"/>
    </row>
    <row r="4155" spans="3:5" s="264" customFormat="1">
      <c r="C4155" s="286"/>
      <c r="D4155" s="286"/>
      <c r="E4155" s="287"/>
    </row>
    <row r="4156" spans="3:5" s="264" customFormat="1">
      <c r="C4156" s="286"/>
      <c r="D4156" s="286"/>
      <c r="E4156" s="287"/>
    </row>
    <row r="4157" spans="3:5" s="264" customFormat="1">
      <c r="C4157" s="286"/>
      <c r="D4157" s="286"/>
      <c r="E4157" s="287"/>
    </row>
    <row r="4158" spans="3:5" s="264" customFormat="1">
      <c r="C4158" s="286"/>
      <c r="D4158" s="286"/>
      <c r="E4158" s="287"/>
    </row>
    <row r="4159" spans="3:5" s="264" customFormat="1">
      <c r="C4159" s="286"/>
      <c r="D4159" s="286"/>
      <c r="E4159" s="287"/>
    </row>
    <row r="4160" spans="3:5" s="264" customFormat="1">
      <c r="C4160" s="286"/>
      <c r="D4160" s="286"/>
      <c r="E4160" s="287"/>
    </row>
    <row r="4161" spans="3:5" s="264" customFormat="1">
      <c r="C4161" s="286"/>
      <c r="D4161" s="286"/>
      <c r="E4161" s="287"/>
    </row>
    <row r="4162" spans="3:5" s="264" customFormat="1">
      <c r="C4162" s="286"/>
      <c r="D4162" s="286"/>
      <c r="E4162" s="287"/>
    </row>
    <row r="4163" spans="3:5" s="264" customFormat="1">
      <c r="C4163" s="286"/>
      <c r="D4163" s="286"/>
      <c r="E4163" s="287"/>
    </row>
    <row r="4164" spans="3:5" s="264" customFormat="1">
      <c r="C4164" s="286"/>
      <c r="D4164" s="286"/>
      <c r="E4164" s="287"/>
    </row>
    <row r="4165" spans="3:5" s="264" customFormat="1">
      <c r="C4165" s="286"/>
      <c r="D4165" s="286"/>
      <c r="E4165" s="287"/>
    </row>
    <row r="4166" spans="3:5" s="264" customFormat="1">
      <c r="C4166" s="286"/>
      <c r="D4166" s="286"/>
      <c r="E4166" s="287"/>
    </row>
    <row r="4167" spans="3:5" s="264" customFormat="1">
      <c r="C4167" s="286"/>
      <c r="D4167" s="286"/>
      <c r="E4167" s="287"/>
    </row>
    <row r="4168" spans="3:5" s="264" customFormat="1">
      <c r="C4168" s="286"/>
      <c r="D4168" s="286"/>
      <c r="E4168" s="287"/>
    </row>
    <row r="4169" spans="3:5" s="264" customFormat="1">
      <c r="C4169" s="286"/>
      <c r="D4169" s="286"/>
      <c r="E4169" s="287"/>
    </row>
    <row r="4170" spans="3:5" s="264" customFormat="1">
      <c r="C4170" s="286"/>
      <c r="D4170" s="286"/>
      <c r="E4170" s="287"/>
    </row>
    <row r="4171" spans="3:5" s="264" customFormat="1">
      <c r="C4171" s="286"/>
      <c r="D4171" s="286"/>
      <c r="E4171" s="287"/>
    </row>
    <row r="4172" spans="3:5" s="264" customFormat="1">
      <c r="C4172" s="286"/>
      <c r="D4172" s="286"/>
      <c r="E4172" s="287"/>
    </row>
    <row r="4173" spans="3:5" s="264" customFormat="1">
      <c r="C4173" s="286"/>
      <c r="D4173" s="286"/>
      <c r="E4173" s="287"/>
    </row>
    <row r="4174" spans="3:5" s="264" customFormat="1">
      <c r="C4174" s="286"/>
      <c r="D4174" s="286"/>
      <c r="E4174" s="287"/>
    </row>
    <row r="4175" spans="3:5" s="264" customFormat="1">
      <c r="C4175" s="286"/>
      <c r="D4175" s="286"/>
      <c r="E4175" s="287"/>
    </row>
    <row r="4176" spans="3:5" s="264" customFormat="1">
      <c r="C4176" s="286"/>
      <c r="D4176" s="286"/>
      <c r="E4176" s="287"/>
    </row>
    <row r="4177" spans="3:5" s="264" customFormat="1">
      <c r="C4177" s="286"/>
      <c r="D4177" s="286"/>
      <c r="E4177" s="287"/>
    </row>
    <row r="4178" spans="3:5" s="264" customFormat="1">
      <c r="C4178" s="286"/>
      <c r="D4178" s="286"/>
      <c r="E4178" s="287"/>
    </row>
    <row r="4179" spans="3:5" s="264" customFormat="1">
      <c r="C4179" s="286"/>
      <c r="D4179" s="286"/>
      <c r="E4179" s="287"/>
    </row>
    <row r="4180" spans="3:5" s="264" customFormat="1">
      <c r="C4180" s="286"/>
      <c r="D4180" s="286"/>
      <c r="E4180" s="287"/>
    </row>
    <row r="4181" spans="3:5" s="264" customFormat="1">
      <c r="C4181" s="286"/>
      <c r="D4181" s="286"/>
      <c r="E4181" s="287"/>
    </row>
    <row r="4182" spans="3:5" s="264" customFormat="1">
      <c r="C4182" s="286"/>
      <c r="D4182" s="286"/>
      <c r="E4182" s="287"/>
    </row>
    <row r="4183" spans="3:5" s="264" customFormat="1">
      <c r="C4183" s="286"/>
      <c r="D4183" s="286"/>
      <c r="E4183" s="287"/>
    </row>
    <row r="4184" spans="3:5" s="264" customFormat="1">
      <c r="C4184" s="286"/>
      <c r="D4184" s="286"/>
      <c r="E4184" s="287"/>
    </row>
    <row r="4185" spans="3:5" s="264" customFormat="1">
      <c r="C4185" s="286"/>
      <c r="D4185" s="286"/>
      <c r="E4185" s="287"/>
    </row>
    <row r="4186" spans="3:5" s="264" customFormat="1">
      <c r="C4186" s="286"/>
      <c r="D4186" s="286"/>
      <c r="E4186" s="287"/>
    </row>
    <row r="4187" spans="3:5" s="264" customFormat="1">
      <c r="C4187" s="286"/>
      <c r="D4187" s="286"/>
      <c r="E4187" s="287"/>
    </row>
    <row r="4188" spans="3:5" s="264" customFormat="1">
      <c r="C4188" s="286"/>
      <c r="D4188" s="286"/>
      <c r="E4188" s="287"/>
    </row>
    <row r="4189" spans="3:5" s="264" customFormat="1">
      <c r="C4189" s="286"/>
      <c r="D4189" s="286"/>
      <c r="E4189" s="287"/>
    </row>
    <row r="4190" spans="3:5" s="264" customFormat="1">
      <c r="C4190" s="286"/>
      <c r="D4190" s="286"/>
      <c r="E4190" s="287"/>
    </row>
    <row r="4191" spans="3:5" s="264" customFormat="1">
      <c r="C4191" s="286"/>
      <c r="D4191" s="286"/>
      <c r="E4191" s="287"/>
    </row>
    <row r="4192" spans="3:5" s="264" customFormat="1">
      <c r="C4192" s="286"/>
      <c r="D4192" s="286"/>
      <c r="E4192" s="287"/>
    </row>
    <row r="4193" spans="3:5" s="264" customFormat="1">
      <c r="C4193" s="286"/>
      <c r="D4193" s="286"/>
      <c r="E4193" s="287"/>
    </row>
    <row r="4194" spans="3:5" s="264" customFormat="1">
      <c r="C4194" s="286"/>
      <c r="D4194" s="286"/>
      <c r="E4194" s="287"/>
    </row>
    <row r="4195" spans="3:5" s="264" customFormat="1">
      <c r="C4195" s="286"/>
      <c r="D4195" s="286"/>
      <c r="E4195" s="287"/>
    </row>
    <row r="4196" spans="3:5" s="264" customFormat="1">
      <c r="C4196" s="286"/>
      <c r="D4196" s="286"/>
      <c r="E4196" s="287"/>
    </row>
    <row r="4197" spans="3:5" s="264" customFormat="1">
      <c r="C4197" s="286"/>
      <c r="D4197" s="286"/>
      <c r="E4197" s="287"/>
    </row>
    <row r="4198" spans="3:5" s="264" customFormat="1">
      <c r="C4198" s="286"/>
      <c r="D4198" s="286"/>
      <c r="E4198" s="287"/>
    </row>
    <row r="4199" spans="3:5" s="264" customFormat="1">
      <c r="C4199" s="286"/>
      <c r="D4199" s="286"/>
      <c r="E4199" s="287"/>
    </row>
    <row r="4200" spans="3:5" s="264" customFormat="1">
      <c r="C4200" s="286"/>
      <c r="D4200" s="286"/>
      <c r="E4200" s="287"/>
    </row>
    <row r="4201" spans="3:5" s="264" customFormat="1">
      <c r="C4201" s="286"/>
      <c r="D4201" s="286"/>
      <c r="E4201" s="287"/>
    </row>
    <row r="4202" spans="3:5" s="264" customFormat="1">
      <c r="C4202" s="286"/>
      <c r="D4202" s="286"/>
      <c r="E4202" s="287"/>
    </row>
    <row r="4203" spans="3:5" s="264" customFormat="1">
      <c r="C4203" s="286"/>
      <c r="D4203" s="286"/>
      <c r="E4203" s="287"/>
    </row>
    <row r="4204" spans="3:5" s="264" customFormat="1">
      <c r="C4204" s="286"/>
      <c r="D4204" s="286"/>
      <c r="E4204" s="287"/>
    </row>
    <row r="4205" spans="3:5" s="264" customFormat="1">
      <c r="C4205" s="286"/>
      <c r="D4205" s="286"/>
      <c r="E4205" s="287"/>
    </row>
    <row r="4206" spans="3:5" s="264" customFormat="1">
      <c r="C4206" s="286"/>
      <c r="D4206" s="286"/>
      <c r="E4206" s="287"/>
    </row>
    <row r="4207" spans="3:5" s="264" customFormat="1">
      <c r="C4207" s="286"/>
      <c r="D4207" s="286"/>
      <c r="E4207" s="287"/>
    </row>
    <row r="4208" spans="3:5" s="264" customFormat="1">
      <c r="C4208" s="286"/>
      <c r="D4208" s="286"/>
      <c r="E4208" s="287"/>
    </row>
    <row r="4209" spans="3:5" s="264" customFormat="1">
      <c r="C4209" s="286"/>
      <c r="D4209" s="286"/>
      <c r="E4209" s="287"/>
    </row>
    <row r="4210" spans="3:5" s="264" customFormat="1">
      <c r="C4210" s="286"/>
      <c r="D4210" s="286"/>
      <c r="E4210" s="287"/>
    </row>
    <row r="4211" spans="3:5" s="264" customFormat="1">
      <c r="C4211" s="286"/>
      <c r="D4211" s="286"/>
      <c r="E4211" s="287"/>
    </row>
    <row r="4212" spans="3:5" s="264" customFormat="1">
      <c r="C4212" s="286"/>
      <c r="D4212" s="286"/>
      <c r="E4212" s="287"/>
    </row>
    <row r="4213" spans="3:5" s="264" customFormat="1">
      <c r="C4213" s="286"/>
      <c r="D4213" s="286"/>
      <c r="E4213" s="287"/>
    </row>
    <row r="4214" spans="3:5" s="264" customFormat="1">
      <c r="C4214" s="286"/>
      <c r="D4214" s="286"/>
      <c r="E4214" s="287"/>
    </row>
    <row r="4215" spans="3:5" s="264" customFormat="1">
      <c r="C4215" s="286"/>
      <c r="D4215" s="286"/>
      <c r="E4215" s="287"/>
    </row>
    <row r="4216" spans="3:5" s="264" customFormat="1">
      <c r="C4216" s="286"/>
      <c r="D4216" s="286"/>
      <c r="E4216" s="287"/>
    </row>
    <row r="4217" spans="3:5" s="264" customFormat="1">
      <c r="C4217" s="286"/>
      <c r="D4217" s="286"/>
      <c r="E4217" s="287"/>
    </row>
    <row r="4218" spans="3:5" s="264" customFormat="1">
      <c r="C4218" s="286"/>
      <c r="D4218" s="286"/>
      <c r="E4218" s="287"/>
    </row>
    <row r="4219" spans="3:5" s="264" customFormat="1">
      <c r="C4219" s="286"/>
      <c r="D4219" s="286"/>
      <c r="E4219" s="287"/>
    </row>
    <row r="4220" spans="3:5" s="264" customFormat="1">
      <c r="C4220" s="286"/>
      <c r="D4220" s="286"/>
      <c r="E4220" s="287"/>
    </row>
    <row r="4221" spans="3:5" s="264" customFormat="1">
      <c r="C4221" s="286"/>
      <c r="D4221" s="286"/>
      <c r="E4221" s="287"/>
    </row>
    <row r="4222" spans="3:5" s="264" customFormat="1">
      <c r="C4222" s="286"/>
      <c r="D4222" s="286"/>
      <c r="E4222" s="287"/>
    </row>
    <row r="4223" spans="3:5" s="264" customFormat="1">
      <c r="C4223" s="286"/>
      <c r="D4223" s="286"/>
      <c r="E4223" s="287"/>
    </row>
    <row r="4224" spans="3:5" s="264" customFormat="1">
      <c r="C4224" s="286"/>
      <c r="D4224" s="286"/>
      <c r="E4224" s="287"/>
    </row>
    <row r="4225" spans="3:5" s="264" customFormat="1">
      <c r="C4225" s="286"/>
      <c r="D4225" s="286"/>
      <c r="E4225" s="287"/>
    </row>
    <row r="4226" spans="3:5" s="264" customFormat="1">
      <c r="C4226" s="286"/>
      <c r="D4226" s="286"/>
      <c r="E4226" s="287"/>
    </row>
    <row r="4227" spans="3:5" s="264" customFormat="1">
      <c r="C4227" s="286"/>
      <c r="D4227" s="286"/>
      <c r="E4227" s="287"/>
    </row>
    <row r="4228" spans="3:5" s="264" customFormat="1">
      <c r="C4228" s="286"/>
      <c r="D4228" s="286"/>
      <c r="E4228" s="287"/>
    </row>
    <row r="4229" spans="3:5" s="264" customFormat="1">
      <c r="C4229" s="286"/>
      <c r="D4229" s="286"/>
      <c r="E4229" s="287"/>
    </row>
    <row r="4230" spans="3:5" s="264" customFormat="1">
      <c r="C4230" s="286"/>
      <c r="D4230" s="286"/>
      <c r="E4230" s="287"/>
    </row>
    <row r="4231" spans="3:5" s="264" customFormat="1">
      <c r="C4231" s="286"/>
      <c r="D4231" s="286"/>
      <c r="E4231" s="287"/>
    </row>
    <row r="4232" spans="3:5" s="264" customFormat="1">
      <c r="C4232" s="286"/>
      <c r="D4232" s="286"/>
      <c r="E4232" s="287"/>
    </row>
    <row r="4233" spans="3:5" s="264" customFormat="1">
      <c r="C4233" s="286"/>
      <c r="D4233" s="286"/>
      <c r="E4233" s="287"/>
    </row>
    <row r="4234" spans="3:5" s="264" customFormat="1">
      <c r="C4234" s="286"/>
      <c r="D4234" s="286"/>
      <c r="E4234" s="287"/>
    </row>
    <row r="4235" spans="3:5" s="264" customFormat="1">
      <c r="C4235" s="286"/>
      <c r="D4235" s="286"/>
      <c r="E4235" s="287"/>
    </row>
    <row r="4236" spans="3:5" s="264" customFormat="1">
      <c r="C4236" s="286"/>
      <c r="D4236" s="286"/>
      <c r="E4236" s="287"/>
    </row>
    <row r="4237" spans="3:5" s="264" customFormat="1">
      <c r="C4237" s="286"/>
      <c r="D4237" s="286"/>
      <c r="E4237" s="287"/>
    </row>
    <row r="4238" spans="3:5" s="264" customFormat="1">
      <c r="C4238" s="286"/>
      <c r="D4238" s="286"/>
      <c r="E4238" s="287"/>
    </row>
    <row r="4239" spans="3:5" s="264" customFormat="1">
      <c r="C4239" s="286"/>
      <c r="D4239" s="286"/>
      <c r="E4239" s="287"/>
    </row>
    <row r="4240" spans="3:5" s="264" customFormat="1">
      <c r="C4240" s="286"/>
      <c r="D4240" s="286"/>
      <c r="E4240" s="287"/>
    </row>
    <row r="4241" spans="3:5" s="264" customFormat="1">
      <c r="C4241" s="286"/>
      <c r="D4241" s="286"/>
      <c r="E4241" s="287"/>
    </row>
    <row r="4242" spans="3:5" s="264" customFormat="1">
      <c r="C4242" s="286"/>
      <c r="D4242" s="286"/>
      <c r="E4242" s="287"/>
    </row>
    <row r="4243" spans="3:5" s="264" customFormat="1">
      <c r="C4243" s="286"/>
      <c r="D4243" s="286"/>
      <c r="E4243" s="287"/>
    </row>
    <row r="4244" spans="3:5" s="264" customFormat="1">
      <c r="C4244" s="286"/>
      <c r="D4244" s="286"/>
      <c r="E4244" s="287"/>
    </row>
    <row r="4245" spans="3:5" s="264" customFormat="1">
      <c r="C4245" s="286"/>
      <c r="D4245" s="286"/>
      <c r="E4245" s="287"/>
    </row>
    <row r="4246" spans="3:5" s="264" customFormat="1">
      <c r="C4246" s="286"/>
      <c r="D4246" s="286"/>
      <c r="E4246" s="287"/>
    </row>
    <row r="4247" spans="3:5" s="264" customFormat="1">
      <c r="C4247" s="286"/>
      <c r="D4247" s="286"/>
      <c r="E4247" s="287"/>
    </row>
    <row r="4248" spans="3:5" s="264" customFormat="1">
      <c r="C4248" s="286"/>
      <c r="D4248" s="286"/>
      <c r="E4248" s="287"/>
    </row>
    <row r="4249" spans="3:5" s="264" customFormat="1">
      <c r="C4249" s="286"/>
      <c r="D4249" s="286"/>
      <c r="E4249" s="287"/>
    </row>
    <row r="4250" spans="3:5" s="264" customFormat="1">
      <c r="C4250" s="286"/>
      <c r="D4250" s="286"/>
      <c r="E4250" s="287"/>
    </row>
    <row r="4251" spans="3:5" s="264" customFormat="1">
      <c r="C4251" s="286"/>
      <c r="D4251" s="286"/>
      <c r="E4251" s="287"/>
    </row>
    <row r="4252" spans="3:5" s="264" customFormat="1">
      <c r="C4252" s="286"/>
      <c r="D4252" s="286"/>
      <c r="E4252" s="287"/>
    </row>
    <row r="4253" spans="3:5" s="264" customFormat="1">
      <c r="C4253" s="286"/>
      <c r="D4253" s="286"/>
      <c r="E4253" s="287"/>
    </row>
    <row r="4254" spans="3:5" s="264" customFormat="1">
      <c r="C4254" s="286"/>
      <c r="D4254" s="286"/>
      <c r="E4254" s="287"/>
    </row>
    <row r="4255" spans="3:5" s="264" customFormat="1">
      <c r="C4255" s="286"/>
      <c r="D4255" s="286"/>
      <c r="E4255" s="287"/>
    </row>
    <row r="4256" spans="3:5" s="264" customFormat="1">
      <c r="C4256" s="286"/>
      <c r="D4256" s="286"/>
      <c r="E4256" s="287"/>
    </row>
    <row r="4257" spans="3:5" s="264" customFormat="1">
      <c r="C4257" s="286"/>
      <c r="D4257" s="286"/>
      <c r="E4257" s="287"/>
    </row>
    <row r="4258" spans="3:5" s="264" customFormat="1">
      <c r="C4258" s="286"/>
      <c r="D4258" s="286"/>
      <c r="E4258" s="287"/>
    </row>
    <row r="4259" spans="3:5" s="264" customFormat="1">
      <c r="C4259" s="286"/>
      <c r="D4259" s="286"/>
      <c r="E4259" s="287"/>
    </row>
    <row r="4260" spans="3:5" s="264" customFormat="1">
      <c r="C4260" s="286"/>
      <c r="D4260" s="286"/>
      <c r="E4260" s="287"/>
    </row>
    <row r="4261" spans="3:5" s="264" customFormat="1">
      <c r="C4261" s="286"/>
      <c r="D4261" s="286"/>
      <c r="E4261" s="287"/>
    </row>
    <row r="4262" spans="3:5" s="264" customFormat="1">
      <c r="C4262" s="286"/>
      <c r="D4262" s="286"/>
      <c r="E4262" s="287"/>
    </row>
    <row r="4263" spans="3:5" s="264" customFormat="1">
      <c r="C4263" s="286"/>
      <c r="D4263" s="286"/>
      <c r="E4263" s="287"/>
    </row>
    <row r="4264" spans="3:5" s="264" customFormat="1">
      <c r="C4264" s="286"/>
      <c r="D4264" s="286"/>
      <c r="E4264" s="287"/>
    </row>
    <row r="4265" spans="3:5" s="264" customFormat="1">
      <c r="C4265" s="286"/>
      <c r="D4265" s="286"/>
      <c r="E4265" s="287"/>
    </row>
    <row r="4266" spans="3:5" s="264" customFormat="1">
      <c r="C4266" s="286"/>
      <c r="D4266" s="286"/>
      <c r="E4266" s="287"/>
    </row>
    <row r="4267" spans="3:5" s="264" customFormat="1">
      <c r="C4267" s="286"/>
      <c r="D4267" s="286"/>
      <c r="E4267" s="287"/>
    </row>
    <row r="4268" spans="3:5" s="264" customFormat="1">
      <c r="C4268" s="286"/>
      <c r="D4268" s="286"/>
      <c r="E4268" s="287"/>
    </row>
    <row r="4269" spans="3:5" s="264" customFormat="1">
      <c r="C4269" s="286"/>
      <c r="D4269" s="286"/>
      <c r="E4269" s="287"/>
    </row>
    <row r="4270" spans="3:5" s="264" customFormat="1">
      <c r="C4270" s="286"/>
      <c r="D4270" s="286"/>
      <c r="E4270" s="287"/>
    </row>
    <row r="4271" spans="3:5" s="264" customFormat="1">
      <c r="C4271" s="286"/>
      <c r="D4271" s="286"/>
      <c r="E4271" s="287"/>
    </row>
    <row r="4272" spans="3:5" s="264" customFormat="1">
      <c r="C4272" s="286"/>
      <c r="D4272" s="286"/>
      <c r="E4272" s="287"/>
    </row>
    <row r="4273" spans="3:5" s="264" customFormat="1">
      <c r="C4273" s="286"/>
      <c r="D4273" s="286"/>
      <c r="E4273" s="287"/>
    </row>
    <row r="4274" spans="3:5" s="264" customFormat="1">
      <c r="C4274" s="286"/>
      <c r="D4274" s="286"/>
      <c r="E4274" s="287"/>
    </row>
    <row r="4275" spans="3:5" s="264" customFormat="1">
      <c r="C4275" s="286"/>
      <c r="D4275" s="286"/>
      <c r="E4275" s="287"/>
    </row>
    <row r="4276" spans="3:5" s="264" customFormat="1">
      <c r="C4276" s="286"/>
      <c r="D4276" s="286"/>
      <c r="E4276" s="287"/>
    </row>
    <row r="4277" spans="3:5" s="264" customFormat="1">
      <c r="C4277" s="286"/>
      <c r="D4277" s="286"/>
      <c r="E4277" s="287"/>
    </row>
    <row r="4278" spans="3:5" s="264" customFormat="1">
      <c r="C4278" s="286"/>
      <c r="D4278" s="286"/>
      <c r="E4278" s="287"/>
    </row>
    <row r="4279" spans="3:5" s="264" customFormat="1">
      <c r="C4279" s="286"/>
      <c r="D4279" s="286"/>
      <c r="E4279" s="287"/>
    </row>
    <row r="4280" spans="3:5" s="264" customFormat="1">
      <c r="C4280" s="286"/>
      <c r="D4280" s="286"/>
      <c r="E4280" s="287"/>
    </row>
    <row r="4281" spans="3:5" s="264" customFormat="1">
      <c r="C4281" s="286"/>
      <c r="D4281" s="286"/>
      <c r="E4281" s="287"/>
    </row>
    <row r="4282" spans="3:5" s="264" customFormat="1">
      <c r="C4282" s="286"/>
      <c r="D4282" s="286"/>
      <c r="E4282" s="287"/>
    </row>
    <row r="4283" spans="3:5" s="264" customFormat="1">
      <c r="C4283" s="286"/>
      <c r="D4283" s="286"/>
      <c r="E4283" s="287"/>
    </row>
    <row r="4284" spans="3:5" s="264" customFormat="1">
      <c r="C4284" s="286"/>
      <c r="D4284" s="286"/>
      <c r="E4284" s="287"/>
    </row>
    <row r="4285" spans="3:5" s="264" customFormat="1">
      <c r="C4285" s="286"/>
      <c r="D4285" s="286"/>
      <c r="E4285" s="287"/>
    </row>
    <row r="4286" spans="3:5" s="264" customFormat="1">
      <c r="C4286" s="286"/>
      <c r="D4286" s="286"/>
      <c r="E4286" s="287"/>
    </row>
    <row r="4287" spans="3:5" s="264" customFormat="1">
      <c r="C4287" s="286"/>
      <c r="D4287" s="286"/>
      <c r="E4287" s="287"/>
    </row>
    <row r="4288" spans="3:5" s="264" customFormat="1">
      <c r="C4288" s="286"/>
      <c r="D4288" s="286"/>
      <c r="E4288" s="287"/>
    </row>
    <row r="4289" spans="3:5" s="264" customFormat="1">
      <c r="C4289" s="286"/>
      <c r="D4289" s="286"/>
      <c r="E4289" s="287"/>
    </row>
    <row r="4290" spans="3:5" s="264" customFormat="1">
      <c r="C4290" s="286"/>
      <c r="D4290" s="286"/>
      <c r="E4290" s="287"/>
    </row>
    <row r="4291" spans="3:5" s="264" customFormat="1">
      <c r="C4291" s="286"/>
      <c r="D4291" s="286"/>
      <c r="E4291" s="287"/>
    </row>
    <row r="4292" spans="3:5" s="264" customFormat="1">
      <c r="C4292" s="286"/>
      <c r="D4292" s="286"/>
      <c r="E4292" s="287"/>
    </row>
    <row r="4293" spans="3:5" s="264" customFormat="1">
      <c r="C4293" s="286"/>
      <c r="D4293" s="286"/>
      <c r="E4293" s="287"/>
    </row>
    <row r="4294" spans="3:5" s="264" customFormat="1">
      <c r="C4294" s="286"/>
      <c r="D4294" s="286"/>
      <c r="E4294" s="287"/>
    </row>
    <row r="4295" spans="3:5" s="264" customFormat="1">
      <c r="C4295" s="286"/>
      <c r="D4295" s="286"/>
      <c r="E4295" s="287"/>
    </row>
    <row r="4296" spans="3:5" s="264" customFormat="1">
      <c r="C4296" s="286"/>
      <c r="D4296" s="286"/>
      <c r="E4296" s="287"/>
    </row>
    <row r="4297" spans="3:5" s="264" customFormat="1">
      <c r="C4297" s="286"/>
      <c r="D4297" s="286"/>
      <c r="E4297" s="287"/>
    </row>
    <row r="4298" spans="3:5" s="264" customFormat="1">
      <c r="C4298" s="286"/>
      <c r="D4298" s="286"/>
      <c r="E4298" s="287"/>
    </row>
    <row r="4299" spans="3:5" s="264" customFormat="1">
      <c r="C4299" s="286"/>
      <c r="D4299" s="286"/>
      <c r="E4299" s="287"/>
    </row>
    <row r="4300" spans="3:5" s="264" customFormat="1">
      <c r="C4300" s="286"/>
      <c r="D4300" s="286"/>
      <c r="E4300" s="287"/>
    </row>
    <row r="4301" spans="3:5" s="264" customFormat="1">
      <c r="C4301" s="286"/>
      <c r="D4301" s="286"/>
      <c r="E4301" s="287"/>
    </row>
    <row r="4302" spans="3:5" s="264" customFormat="1">
      <c r="C4302" s="286"/>
      <c r="D4302" s="286"/>
      <c r="E4302" s="287"/>
    </row>
    <row r="4303" spans="3:5" s="264" customFormat="1">
      <c r="C4303" s="286"/>
      <c r="D4303" s="286"/>
      <c r="E4303" s="287"/>
    </row>
    <row r="4304" spans="3:5" s="264" customFormat="1">
      <c r="C4304" s="286"/>
      <c r="D4304" s="286"/>
      <c r="E4304" s="287"/>
    </row>
    <row r="4305" spans="3:5" s="264" customFormat="1">
      <c r="C4305" s="286"/>
      <c r="D4305" s="286"/>
      <c r="E4305" s="287"/>
    </row>
    <row r="4306" spans="3:5" s="264" customFormat="1">
      <c r="C4306" s="286"/>
      <c r="D4306" s="286"/>
      <c r="E4306" s="287"/>
    </row>
    <row r="4307" spans="3:5" s="264" customFormat="1">
      <c r="C4307" s="286"/>
      <c r="D4307" s="286"/>
      <c r="E4307" s="287"/>
    </row>
    <row r="4308" spans="3:5" s="264" customFormat="1">
      <c r="C4308" s="286"/>
      <c r="D4308" s="286"/>
      <c r="E4308" s="287"/>
    </row>
    <row r="4309" spans="3:5" s="264" customFormat="1">
      <c r="C4309" s="286"/>
      <c r="D4309" s="286"/>
      <c r="E4309" s="287"/>
    </row>
    <row r="4310" spans="3:5" s="264" customFormat="1">
      <c r="C4310" s="286"/>
      <c r="D4310" s="286"/>
      <c r="E4310" s="287"/>
    </row>
    <row r="4311" spans="3:5" s="264" customFormat="1">
      <c r="C4311" s="286"/>
      <c r="D4311" s="286"/>
      <c r="E4311" s="287"/>
    </row>
    <row r="4312" spans="3:5" s="264" customFormat="1">
      <c r="C4312" s="286"/>
      <c r="D4312" s="286"/>
      <c r="E4312" s="287"/>
    </row>
    <row r="4313" spans="3:5" s="264" customFormat="1">
      <c r="C4313" s="286"/>
      <c r="D4313" s="286"/>
      <c r="E4313" s="287"/>
    </row>
    <row r="4314" spans="3:5" s="264" customFormat="1">
      <c r="C4314" s="286"/>
      <c r="D4314" s="286"/>
      <c r="E4314" s="287"/>
    </row>
    <row r="4315" spans="3:5" s="264" customFormat="1">
      <c r="C4315" s="286"/>
      <c r="D4315" s="286"/>
      <c r="E4315" s="287"/>
    </row>
    <row r="4316" spans="3:5" s="264" customFormat="1">
      <c r="C4316" s="286"/>
      <c r="D4316" s="286"/>
      <c r="E4316" s="287"/>
    </row>
    <row r="4317" spans="3:5" s="264" customFormat="1">
      <c r="C4317" s="286"/>
      <c r="D4317" s="286"/>
      <c r="E4317" s="287"/>
    </row>
    <row r="4318" spans="3:5" s="264" customFormat="1">
      <c r="C4318" s="286"/>
      <c r="D4318" s="286"/>
      <c r="E4318" s="287"/>
    </row>
    <row r="4319" spans="3:5" s="264" customFormat="1">
      <c r="C4319" s="286"/>
      <c r="D4319" s="286"/>
      <c r="E4319" s="287"/>
    </row>
    <row r="4320" spans="3:5" s="264" customFormat="1">
      <c r="C4320" s="286"/>
      <c r="D4320" s="286"/>
      <c r="E4320" s="287"/>
    </row>
    <row r="4321" spans="3:5" s="264" customFormat="1">
      <c r="C4321" s="286"/>
      <c r="D4321" s="286"/>
      <c r="E4321" s="287"/>
    </row>
    <row r="4322" spans="3:5" s="264" customFormat="1">
      <c r="C4322" s="286"/>
      <c r="D4322" s="286"/>
      <c r="E4322" s="287"/>
    </row>
    <row r="4323" spans="3:5" s="264" customFormat="1">
      <c r="C4323" s="286"/>
      <c r="D4323" s="286"/>
      <c r="E4323" s="287"/>
    </row>
    <row r="4324" spans="3:5" s="264" customFormat="1">
      <c r="C4324" s="286"/>
      <c r="D4324" s="286"/>
      <c r="E4324" s="287"/>
    </row>
    <row r="4325" spans="3:5" s="264" customFormat="1">
      <c r="C4325" s="286"/>
      <c r="D4325" s="286"/>
      <c r="E4325" s="287"/>
    </row>
    <row r="4326" spans="3:5" s="264" customFormat="1">
      <c r="C4326" s="286"/>
      <c r="D4326" s="286"/>
      <c r="E4326" s="287"/>
    </row>
    <row r="4327" spans="3:5" s="264" customFormat="1">
      <c r="C4327" s="286"/>
      <c r="D4327" s="286"/>
      <c r="E4327" s="287"/>
    </row>
    <row r="4328" spans="3:5" s="264" customFormat="1">
      <c r="C4328" s="286"/>
      <c r="D4328" s="286"/>
      <c r="E4328" s="287"/>
    </row>
    <row r="4329" spans="3:5" s="264" customFormat="1">
      <c r="C4329" s="286"/>
      <c r="D4329" s="286"/>
      <c r="E4329" s="287"/>
    </row>
    <row r="4330" spans="3:5" s="264" customFormat="1">
      <c r="C4330" s="286"/>
      <c r="D4330" s="286"/>
      <c r="E4330" s="287"/>
    </row>
    <row r="4331" spans="3:5" s="264" customFormat="1">
      <c r="C4331" s="286"/>
      <c r="D4331" s="286"/>
      <c r="E4331" s="287"/>
    </row>
    <row r="4332" spans="3:5" s="264" customFormat="1">
      <c r="C4332" s="286"/>
      <c r="D4332" s="286"/>
      <c r="E4332" s="287"/>
    </row>
    <row r="4333" spans="3:5" s="264" customFormat="1">
      <c r="C4333" s="286"/>
      <c r="D4333" s="286"/>
      <c r="E4333" s="287"/>
    </row>
    <row r="4334" spans="3:5" s="264" customFormat="1">
      <c r="C4334" s="286"/>
      <c r="D4334" s="286"/>
      <c r="E4334" s="287"/>
    </row>
    <row r="4335" spans="3:5" s="264" customFormat="1">
      <c r="C4335" s="286"/>
      <c r="D4335" s="286"/>
      <c r="E4335" s="287"/>
    </row>
    <row r="4336" spans="3:5" s="264" customFormat="1">
      <c r="C4336" s="286"/>
      <c r="D4336" s="286"/>
      <c r="E4336" s="287"/>
    </row>
    <row r="4337" spans="3:5" s="264" customFormat="1">
      <c r="C4337" s="286"/>
      <c r="D4337" s="286"/>
      <c r="E4337" s="287"/>
    </row>
    <row r="4338" spans="3:5" s="264" customFormat="1">
      <c r="C4338" s="286"/>
      <c r="D4338" s="286"/>
      <c r="E4338" s="287"/>
    </row>
    <row r="4339" spans="3:5" s="264" customFormat="1">
      <c r="C4339" s="286"/>
      <c r="D4339" s="286"/>
      <c r="E4339" s="287"/>
    </row>
    <row r="4340" spans="3:5" s="264" customFormat="1">
      <c r="C4340" s="286"/>
      <c r="D4340" s="286"/>
      <c r="E4340" s="287"/>
    </row>
    <row r="4341" spans="3:5" s="264" customFormat="1">
      <c r="C4341" s="286"/>
      <c r="D4341" s="286"/>
      <c r="E4341" s="287"/>
    </row>
    <row r="4342" spans="3:5" s="264" customFormat="1">
      <c r="C4342" s="286"/>
      <c r="D4342" s="286"/>
      <c r="E4342" s="287"/>
    </row>
    <row r="4343" spans="3:5" s="264" customFormat="1">
      <c r="C4343" s="286"/>
      <c r="D4343" s="286"/>
      <c r="E4343" s="287"/>
    </row>
    <row r="4344" spans="3:5" s="264" customFormat="1">
      <c r="C4344" s="286"/>
      <c r="D4344" s="286"/>
      <c r="E4344" s="287"/>
    </row>
    <row r="4345" spans="3:5" s="264" customFormat="1">
      <c r="C4345" s="286"/>
      <c r="D4345" s="286"/>
      <c r="E4345" s="287"/>
    </row>
    <row r="4346" spans="3:5" s="264" customFormat="1">
      <c r="C4346" s="286"/>
      <c r="D4346" s="286"/>
      <c r="E4346" s="287"/>
    </row>
    <row r="4347" spans="3:5" s="264" customFormat="1">
      <c r="C4347" s="286"/>
      <c r="D4347" s="286"/>
      <c r="E4347" s="287"/>
    </row>
    <row r="4348" spans="3:5" s="264" customFormat="1">
      <c r="C4348" s="286"/>
      <c r="D4348" s="286"/>
      <c r="E4348" s="287"/>
    </row>
    <row r="4349" spans="3:5" s="264" customFormat="1">
      <c r="C4349" s="286"/>
      <c r="D4349" s="286"/>
      <c r="E4349" s="287"/>
    </row>
    <row r="4350" spans="3:5" s="264" customFormat="1">
      <c r="C4350" s="286"/>
      <c r="D4350" s="286"/>
      <c r="E4350" s="287"/>
    </row>
    <row r="4351" spans="3:5" s="264" customFormat="1">
      <c r="C4351" s="286"/>
      <c r="D4351" s="286"/>
      <c r="E4351" s="287"/>
    </row>
    <row r="4352" spans="3:5" s="264" customFormat="1">
      <c r="C4352" s="286"/>
      <c r="D4352" s="286"/>
      <c r="E4352" s="287"/>
    </row>
    <row r="4353" spans="3:5" s="264" customFormat="1">
      <c r="C4353" s="286"/>
      <c r="D4353" s="286"/>
      <c r="E4353" s="287"/>
    </row>
    <row r="4354" spans="3:5" s="264" customFormat="1">
      <c r="C4354" s="286"/>
      <c r="D4354" s="286"/>
      <c r="E4354" s="287"/>
    </row>
    <row r="4355" spans="3:5" s="264" customFormat="1">
      <c r="C4355" s="286"/>
      <c r="D4355" s="286"/>
      <c r="E4355" s="287"/>
    </row>
    <row r="4356" spans="3:5" s="264" customFormat="1">
      <c r="C4356" s="286"/>
      <c r="D4356" s="286"/>
      <c r="E4356" s="287"/>
    </row>
    <row r="4357" spans="3:5" s="264" customFormat="1">
      <c r="C4357" s="286"/>
      <c r="D4357" s="286"/>
      <c r="E4357" s="287"/>
    </row>
    <row r="4358" spans="3:5" s="264" customFormat="1">
      <c r="C4358" s="286"/>
      <c r="D4358" s="286"/>
      <c r="E4358" s="287"/>
    </row>
    <row r="4359" spans="3:5" s="264" customFormat="1">
      <c r="C4359" s="286"/>
      <c r="D4359" s="286"/>
      <c r="E4359" s="287"/>
    </row>
    <row r="4360" spans="3:5" s="264" customFormat="1">
      <c r="C4360" s="286"/>
      <c r="D4360" s="286"/>
      <c r="E4360" s="287"/>
    </row>
    <row r="4361" spans="3:5" s="264" customFormat="1">
      <c r="C4361" s="286"/>
      <c r="D4361" s="286"/>
      <c r="E4361" s="287"/>
    </row>
    <row r="4362" spans="3:5" s="264" customFormat="1">
      <c r="C4362" s="286"/>
      <c r="D4362" s="286"/>
      <c r="E4362" s="287"/>
    </row>
    <row r="4363" spans="3:5" s="264" customFormat="1">
      <c r="C4363" s="286"/>
      <c r="D4363" s="286"/>
      <c r="E4363" s="287"/>
    </row>
    <row r="4364" spans="3:5" s="264" customFormat="1">
      <c r="C4364" s="286"/>
      <c r="D4364" s="286"/>
      <c r="E4364" s="287"/>
    </row>
    <row r="4365" spans="3:5" s="264" customFormat="1">
      <c r="C4365" s="286"/>
      <c r="D4365" s="286"/>
      <c r="E4365" s="287"/>
    </row>
    <row r="4366" spans="3:5" s="264" customFormat="1">
      <c r="C4366" s="286"/>
      <c r="D4366" s="286"/>
      <c r="E4366" s="287"/>
    </row>
    <row r="4367" spans="3:5" s="264" customFormat="1">
      <c r="C4367" s="286"/>
      <c r="D4367" s="286"/>
      <c r="E4367" s="287"/>
    </row>
    <row r="4368" spans="3:5" s="264" customFormat="1">
      <c r="C4368" s="286"/>
      <c r="D4368" s="286"/>
      <c r="E4368" s="287"/>
    </row>
    <row r="4369" spans="3:5" s="264" customFormat="1">
      <c r="C4369" s="286"/>
      <c r="D4369" s="286"/>
      <c r="E4369" s="287"/>
    </row>
    <row r="4370" spans="3:5" s="264" customFormat="1">
      <c r="C4370" s="286"/>
      <c r="D4370" s="286"/>
      <c r="E4370" s="287"/>
    </row>
    <row r="4371" spans="3:5" s="264" customFormat="1">
      <c r="C4371" s="286"/>
      <c r="D4371" s="286"/>
      <c r="E4371" s="287"/>
    </row>
    <row r="4372" spans="3:5" s="264" customFormat="1">
      <c r="C4372" s="286"/>
      <c r="D4372" s="286"/>
      <c r="E4372" s="287"/>
    </row>
    <row r="4373" spans="3:5" s="264" customFormat="1">
      <c r="C4373" s="286"/>
      <c r="D4373" s="286"/>
      <c r="E4373" s="287"/>
    </row>
    <row r="4374" spans="3:5" s="264" customFormat="1">
      <c r="C4374" s="286"/>
      <c r="D4374" s="286"/>
      <c r="E4374" s="287"/>
    </row>
    <row r="4375" spans="3:5" s="264" customFormat="1">
      <c r="C4375" s="286"/>
      <c r="D4375" s="286"/>
      <c r="E4375" s="287"/>
    </row>
    <row r="4376" spans="3:5" s="264" customFormat="1">
      <c r="C4376" s="286"/>
      <c r="D4376" s="286"/>
      <c r="E4376" s="287"/>
    </row>
    <row r="4377" spans="3:5" s="264" customFormat="1">
      <c r="C4377" s="286"/>
      <c r="D4377" s="286"/>
      <c r="E4377" s="287"/>
    </row>
    <row r="4378" spans="3:5" s="264" customFormat="1">
      <c r="C4378" s="286"/>
      <c r="D4378" s="286"/>
      <c r="E4378" s="287"/>
    </row>
    <row r="4379" spans="3:5" s="264" customFormat="1">
      <c r="C4379" s="286"/>
      <c r="D4379" s="286"/>
      <c r="E4379" s="287"/>
    </row>
    <row r="4380" spans="3:5" s="264" customFormat="1">
      <c r="C4380" s="286"/>
      <c r="D4380" s="286"/>
      <c r="E4380" s="287"/>
    </row>
    <row r="4381" spans="3:5" s="264" customFormat="1">
      <c r="C4381" s="286"/>
      <c r="D4381" s="286"/>
      <c r="E4381" s="287"/>
    </row>
    <row r="4382" spans="3:5" s="264" customFormat="1">
      <c r="C4382" s="286"/>
      <c r="D4382" s="286"/>
      <c r="E4382" s="287"/>
    </row>
    <row r="4383" spans="3:5" s="264" customFormat="1">
      <c r="C4383" s="286"/>
      <c r="D4383" s="286"/>
      <c r="E4383" s="287"/>
    </row>
    <row r="4384" spans="3:5" s="264" customFormat="1">
      <c r="C4384" s="286"/>
      <c r="D4384" s="286"/>
      <c r="E4384" s="287"/>
    </row>
    <row r="4385" spans="3:5" s="264" customFormat="1">
      <c r="C4385" s="286"/>
      <c r="D4385" s="286"/>
      <c r="E4385" s="287"/>
    </row>
    <row r="4386" spans="3:5" s="264" customFormat="1">
      <c r="C4386" s="286"/>
      <c r="D4386" s="286"/>
      <c r="E4386" s="287"/>
    </row>
    <row r="4387" spans="3:5" s="264" customFormat="1">
      <c r="C4387" s="286"/>
      <c r="D4387" s="286"/>
      <c r="E4387" s="287"/>
    </row>
    <row r="4388" spans="3:5" s="264" customFormat="1">
      <c r="C4388" s="286"/>
      <c r="D4388" s="286"/>
      <c r="E4388" s="287"/>
    </row>
    <row r="4389" spans="3:5" s="264" customFormat="1">
      <c r="C4389" s="286"/>
      <c r="D4389" s="286"/>
      <c r="E4389" s="287"/>
    </row>
    <row r="4390" spans="3:5" s="264" customFormat="1">
      <c r="C4390" s="286"/>
      <c r="D4390" s="286"/>
      <c r="E4390" s="287"/>
    </row>
    <row r="4391" spans="3:5" s="264" customFormat="1">
      <c r="C4391" s="286"/>
      <c r="D4391" s="286"/>
      <c r="E4391" s="287"/>
    </row>
    <row r="4392" spans="3:5" s="264" customFormat="1">
      <c r="C4392" s="286"/>
      <c r="D4392" s="286"/>
      <c r="E4392" s="287"/>
    </row>
    <row r="4393" spans="3:5" s="264" customFormat="1">
      <c r="C4393" s="286"/>
      <c r="D4393" s="286"/>
      <c r="E4393" s="287"/>
    </row>
    <row r="4394" spans="3:5" s="264" customFormat="1">
      <c r="C4394" s="286"/>
      <c r="D4394" s="286"/>
      <c r="E4394" s="287"/>
    </row>
    <row r="4395" spans="3:5" s="264" customFormat="1">
      <c r="C4395" s="286"/>
      <c r="D4395" s="286"/>
      <c r="E4395" s="287"/>
    </row>
    <row r="4396" spans="3:5" s="264" customFormat="1">
      <c r="C4396" s="286"/>
      <c r="D4396" s="286"/>
      <c r="E4396" s="287"/>
    </row>
    <row r="4397" spans="3:5" s="264" customFormat="1">
      <c r="C4397" s="286"/>
      <c r="D4397" s="286"/>
      <c r="E4397" s="287"/>
    </row>
    <row r="4398" spans="3:5" s="264" customFormat="1">
      <c r="C4398" s="286"/>
      <c r="D4398" s="286"/>
      <c r="E4398" s="287"/>
    </row>
    <row r="4399" spans="3:5" s="264" customFormat="1">
      <c r="C4399" s="286"/>
      <c r="D4399" s="286"/>
      <c r="E4399" s="287"/>
    </row>
    <row r="4400" spans="3:5" s="264" customFormat="1">
      <c r="C4400" s="286"/>
      <c r="D4400" s="286"/>
      <c r="E4400" s="287"/>
    </row>
    <row r="4401" spans="3:5" s="264" customFormat="1">
      <c r="C4401" s="286"/>
      <c r="D4401" s="286"/>
      <c r="E4401" s="287"/>
    </row>
    <row r="4402" spans="3:5" s="264" customFormat="1">
      <c r="C4402" s="286"/>
      <c r="D4402" s="286"/>
      <c r="E4402" s="287"/>
    </row>
    <row r="4403" spans="3:5" s="264" customFormat="1">
      <c r="C4403" s="286"/>
      <c r="D4403" s="286"/>
      <c r="E4403" s="287"/>
    </row>
    <row r="4404" spans="3:5" s="264" customFormat="1">
      <c r="C4404" s="286"/>
      <c r="D4404" s="286"/>
      <c r="E4404" s="287"/>
    </row>
    <row r="4405" spans="3:5" s="264" customFormat="1">
      <c r="C4405" s="286"/>
      <c r="D4405" s="286"/>
      <c r="E4405" s="287"/>
    </row>
    <row r="4406" spans="3:5" s="264" customFormat="1">
      <c r="C4406" s="286"/>
      <c r="D4406" s="286"/>
      <c r="E4406" s="287"/>
    </row>
    <row r="4407" spans="3:5" s="264" customFormat="1">
      <c r="C4407" s="286"/>
      <c r="D4407" s="286"/>
      <c r="E4407" s="287"/>
    </row>
    <row r="4408" spans="3:5" s="264" customFormat="1">
      <c r="C4408" s="286"/>
      <c r="D4408" s="286"/>
      <c r="E4408" s="287"/>
    </row>
    <row r="4409" spans="3:5" s="264" customFormat="1">
      <c r="C4409" s="286"/>
      <c r="D4409" s="286"/>
      <c r="E4409" s="287"/>
    </row>
    <row r="4410" spans="3:5" s="264" customFormat="1">
      <c r="C4410" s="286"/>
      <c r="D4410" s="286"/>
      <c r="E4410" s="287"/>
    </row>
    <row r="4411" spans="3:5" s="264" customFormat="1">
      <c r="C4411" s="286"/>
      <c r="D4411" s="286"/>
      <c r="E4411" s="287"/>
    </row>
    <row r="4412" spans="3:5" s="264" customFormat="1">
      <c r="C4412" s="286"/>
      <c r="D4412" s="286"/>
      <c r="E4412" s="287"/>
    </row>
    <row r="4413" spans="3:5" s="264" customFormat="1">
      <c r="C4413" s="286"/>
      <c r="D4413" s="286"/>
      <c r="E4413" s="287"/>
    </row>
    <row r="4414" spans="3:5" s="264" customFormat="1">
      <c r="C4414" s="286"/>
      <c r="D4414" s="286"/>
      <c r="E4414" s="287"/>
    </row>
    <row r="4415" spans="3:5" s="264" customFormat="1">
      <c r="C4415" s="286"/>
      <c r="D4415" s="286"/>
      <c r="E4415" s="287"/>
    </row>
    <row r="4416" spans="3:5" s="264" customFormat="1">
      <c r="C4416" s="286"/>
      <c r="D4416" s="286"/>
      <c r="E4416" s="287"/>
    </row>
    <row r="4417" spans="3:5" s="264" customFormat="1">
      <c r="C4417" s="286"/>
      <c r="D4417" s="286"/>
      <c r="E4417" s="287"/>
    </row>
    <row r="4418" spans="3:5" s="264" customFormat="1">
      <c r="C4418" s="286"/>
      <c r="D4418" s="286"/>
      <c r="E4418" s="287"/>
    </row>
    <row r="4419" spans="3:5" s="264" customFormat="1">
      <c r="C4419" s="286"/>
      <c r="D4419" s="286"/>
      <c r="E4419" s="287"/>
    </row>
    <row r="4420" spans="3:5" s="264" customFormat="1">
      <c r="C4420" s="286"/>
      <c r="D4420" s="286"/>
      <c r="E4420" s="287"/>
    </row>
    <row r="4421" spans="3:5" s="264" customFormat="1">
      <c r="C4421" s="286"/>
      <c r="D4421" s="286"/>
      <c r="E4421" s="287"/>
    </row>
    <row r="4422" spans="3:5" s="264" customFormat="1">
      <c r="C4422" s="286"/>
      <c r="D4422" s="286"/>
      <c r="E4422" s="287"/>
    </row>
    <row r="4423" spans="3:5" s="264" customFormat="1">
      <c r="C4423" s="286"/>
      <c r="D4423" s="286"/>
      <c r="E4423" s="287"/>
    </row>
    <row r="4424" spans="3:5" s="264" customFormat="1">
      <c r="C4424" s="286"/>
      <c r="D4424" s="286"/>
      <c r="E4424" s="287"/>
    </row>
    <row r="4425" spans="3:5" s="264" customFormat="1">
      <c r="C4425" s="286"/>
      <c r="D4425" s="286"/>
      <c r="E4425" s="287"/>
    </row>
    <row r="4426" spans="3:5" s="264" customFormat="1">
      <c r="C4426" s="286"/>
      <c r="D4426" s="286"/>
      <c r="E4426" s="287"/>
    </row>
    <row r="4427" spans="3:5" s="264" customFormat="1">
      <c r="C4427" s="286"/>
      <c r="D4427" s="286"/>
      <c r="E4427" s="287"/>
    </row>
    <row r="4428" spans="3:5" s="264" customFormat="1">
      <c r="C4428" s="286"/>
      <c r="D4428" s="286"/>
      <c r="E4428" s="287"/>
    </row>
    <row r="4429" spans="3:5" s="264" customFormat="1">
      <c r="C4429" s="286"/>
      <c r="D4429" s="286"/>
      <c r="E4429" s="287"/>
    </row>
    <row r="4430" spans="3:5" s="264" customFormat="1">
      <c r="C4430" s="286"/>
      <c r="D4430" s="286"/>
      <c r="E4430" s="287"/>
    </row>
    <row r="4431" spans="3:5" s="264" customFormat="1">
      <c r="C4431" s="286"/>
      <c r="D4431" s="286"/>
      <c r="E4431" s="287"/>
    </row>
    <row r="4432" spans="3:5" s="264" customFormat="1">
      <c r="C4432" s="286"/>
      <c r="D4432" s="286"/>
      <c r="E4432" s="287"/>
    </row>
    <row r="4433" spans="3:5" s="264" customFormat="1">
      <c r="C4433" s="286"/>
      <c r="D4433" s="286"/>
      <c r="E4433" s="287"/>
    </row>
    <row r="4434" spans="3:5" s="264" customFormat="1">
      <c r="C4434" s="286"/>
      <c r="D4434" s="286"/>
      <c r="E4434" s="287"/>
    </row>
    <row r="4435" spans="3:5" s="264" customFormat="1">
      <c r="C4435" s="286"/>
      <c r="D4435" s="286"/>
      <c r="E4435" s="287"/>
    </row>
    <row r="4436" spans="3:5" s="264" customFormat="1">
      <c r="C4436" s="286"/>
      <c r="D4436" s="286"/>
      <c r="E4436" s="287"/>
    </row>
    <row r="4437" spans="3:5" s="264" customFormat="1">
      <c r="C4437" s="286"/>
      <c r="D4437" s="286"/>
      <c r="E4437" s="287"/>
    </row>
    <row r="4438" spans="3:5" s="264" customFormat="1">
      <c r="C4438" s="286"/>
      <c r="D4438" s="286"/>
      <c r="E4438" s="287"/>
    </row>
    <row r="4439" spans="3:5" s="264" customFormat="1">
      <c r="C4439" s="286"/>
      <c r="D4439" s="286"/>
      <c r="E4439" s="287"/>
    </row>
    <row r="4440" spans="3:5" s="264" customFormat="1">
      <c r="C4440" s="286"/>
      <c r="D4440" s="286"/>
      <c r="E4440" s="287"/>
    </row>
    <row r="4441" spans="3:5" s="264" customFormat="1">
      <c r="C4441" s="286"/>
      <c r="D4441" s="286"/>
      <c r="E4441" s="287"/>
    </row>
    <row r="4442" spans="3:5" s="264" customFormat="1">
      <c r="C4442" s="286"/>
      <c r="D4442" s="286"/>
      <c r="E4442" s="287"/>
    </row>
    <row r="4443" spans="3:5" s="264" customFormat="1">
      <c r="C4443" s="286"/>
      <c r="D4443" s="286"/>
      <c r="E4443" s="287"/>
    </row>
    <row r="4444" spans="3:5" s="264" customFormat="1">
      <c r="C4444" s="286"/>
      <c r="D4444" s="286"/>
      <c r="E4444" s="287"/>
    </row>
    <row r="4445" spans="3:5" s="264" customFormat="1">
      <c r="C4445" s="286"/>
      <c r="D4445" s="286"/>
      <c r="E4445" s="287"/>
    </row>
    <row r="4446" spans="3:5" s="264" customFormat="1">
      <c r="C4446" s="286"/>
      <c r="D4446" s="286"/>
      <c r="E4446" s="287"/>
    </row>
    <row r="4447" spans="3:5" s="264" customFormat="1">
      <c r="C4447" s="286"/>
      <c r="D4447" s="286"/>
      <c r="E4447" s="287"/>
    </row>
    <row r="4448" spans="3:5" s="264" customFormat="1">
      <c r="C4448" s="286"/>
      <c r="D4448" s="286"/>
      <c r="E4448" s="287"/>
    </row>
    <row r="4449" spans="3:5" s="264" customFormat="1">
      <c r="C4449" s="286"/>
      <c r="D4449" s="286"/>
      <c r="E4449" s="287"/>
    </row>
    <row r="4450" spans="3:5" s="264" customFormat="1">
      <c r="C4450" s="286"/>
      <c r="D4450" s="286"/>
      <c r="E4450" s="287"/>
    </row>
    <row r="4451" spans="3:5" s="264" customFormat="1">
      <c r="C4451" s="286"/>
      <c r="D4451" s="286"/>
      <c r="E4451" s="287"/>
    </row>
    <row r="4452" spans="3:5" s="264" customFormat="1">
      <c r="C4452" s="286"/>
      <c r="D4452" s="286"/>
      <c r="E4452" s="287"/>
    </row>
    <row r="4453" spans="3:5" s="264" customFormat="1">
      <c r="C4453" s="286"/>
      <c r="D4453" s="286"/>
      <c r="E4453" s="287"/>
    </row>
    <row r="4454" spans="3:5" s="264" customFormat="1">
      <c r="C4454" s="286"/>
      <c r="D4454" s="286"/>
      <c r="E4454" s="287"/>
    </row>
    <row r="4455" spans="3:5" s="264" customFormat="1">
      <c r="C4455" s="286"/>
      <c r="D4455" s="286"/>
      <c r="E4455" s="287"/>
    </row>
    <row r="4456" spans="3:5" s="264" customFormat="1">
      <c r="C4456" s="286"/>
      <c r="D4456" s="286"/>
      <c r="E4456" s="287"/>
    </row>
    <row r="4457" spans="3:5" s="264" customFormat="1">
      <c r="C4457" s="286"/>
      <c r="D4457" s="286"/>
      <c r="E4457" s="287"/>
    </row>
    <row r="4458" spans="3:5" s="264" customFormat="1">
      <c r="C4458" s="286"/>
      <c r="D4458" s="286"/>
      <c r="E4458" s="287"/>
    </row>
    <row r="4459" spans="3:5" s="264" customFormat="1">
      <c r="C4459" s="286"/>
      <c r="D4459" s="286"/>
      <c r="E4459" s="287"/>
    </row>
    <row r="4460" spans="3:5" s="264" customFormat="1">
      <c r="C4460" s="286"/>
      <c r="D4460" s="286"/>
      <c r="E4460" s="287"/>
    </row>
    <row r="4461" spans="3:5" s="264" customFormat="1">
      <c r="C4461" s="286"/>
      <c r="D4461" s="286"/>
      <c r="E4461" s="287"/>
    </row>
    <row r="4462" spans="3:5" s="264" customFormat="1">
      <c r="C4462" s="286"/>
      <c r="D4462" s="286"/>
      <c r="E4462" s="287"/>
    </row>
    <row r="4463" spans="3:5" s="264" customFormat="1">
      <c r="C4463" s="286"/>
      <c r="D4463" s="286"/>
      <c r="E4463" s="287"/>
    </row>
    <row r="4464" spans="3:5" s="264" customFormat="1">
      <c r="C4464" s="286"/>
      <c r="D4464" s="286"/>
      <c r="E4464" s="287"/>
    </row>
    <row r="4465" spans="3:5" s="264" customFormat="1">
      <c r="C4465" s="286"/>
      <c r="D4465" s="286"/>
      <c r="E4465" s="287"/>
    </row>
    <row r="4466" spans="3:5" s="264" customFormat="1">
      <c r="C4466" s="286"/>
      <c r="D4466" s="286"/>
      <c r="E4466" s="287"/>
    </row>
    <row r="4467" spans="3:5" s="264" customFormat="1">
      <c r="C4467" s="286"/>
      <c r="D4467" s="286"/>
      <c r="E4467" s="287"/>
    </row>
    <row r="4468" spans="3:5" s="264" customFormat="1">
      <c r="C4468" s="286"/>
      <c r="D4468" s="286"/>
      <c r="E4468" s="287"/>
    </row>
    <row r="4469" spans="3:5" s="264" customFormat="1">
      <c r="C4469" s="286"/>
      <c r="D4469" s="286"/>
      <c r="E4469" s="287"/>
    </row>
    <row r="4470" spans="3:5" s="264" customFormat="1">
      <c r="C4470" s="286"/>
      <c r="D4470" s="286"/>
      <c r="E4470" s="287"/>
    </row>
    <row r="4471" spans="3:5" s="264" customFormat="1">
      <c r="C4471" s="286"/>
      <c r="D4471" s="286"/>
      <c r="E4471" s="287"/>
    </row>
    <row r="4472" spans="3:5" s="264" customFormat="1">
      <c r="C4472" s="286"/>
      <c r="D4472" s="286"/>
      <c r="E4472" s="287"/>
    </row>
    <row r="4473" spans="3:5" s="264" customFormat="1">
      <c r="C4473" s="286"/>
      <c r="D4473" s="286"/>
      <c r="E4473" s="287"/>
    </row>
    <row r="4474" spans="3:5" s="264" customFormat="1">
      <c r="C4474" s="286"/>
      <c r="D4474" s="286"/>
      <c r="E4474" s="287"/>
    </row>
    <row r="4475" spans="3:5" s="264" customFormat="1">
      <c r="C4475" s="286"/>
      <c r="D4475" s="286"/>
      <c r="E4475" s="287"/>
    </row>
    <row r="4476" spans="3:5" s="264" customFormat="1">
      <c r="C4476" s="286"/>
      <c r="D4476" s="286"/>
      <c r="E4476" s="287"/>
    </row>
    <row r="4477" spans="3:5" s="264" customFormat="1">
      <c r="C4477" s="286"/>
      <c r="D4477" s="286"/>
      <c r="E4477" s="287"/>
    </row>
    <row r="4478" spans="3:5" s="264" customFormat="1">
      <c r="C4478" s="286"/>
      <c r="D4478" s="286"/>
      <c r="E4478" s="287"/>
    </row>
    <row r="4479" spans="3:5" s="264" customFormat="1">
      <c r="C4479" s="286"/>
      <c r="D4479" s="286"/>
      <c r="E4479" s="287"/>
    </row>
    <row r="4480" spans="3:5" s="264" customFormat="1">
      <c r="C4480" s="286"/>
      <c r="D4480" s="286"/>
      <c r="E4480" s="287"/>
    </row>
    <row r="4481" spans="3:5" s="264" customFormat="1">
      <c r="C4481" s="286"/>
      <c r="D4481" s="286"/>
      <c r="E4481" s="287"/>
    </row>
    <row r="4482" spans="3:5" s="264" customFormat="1">
      <c r="C4482" s="286"/>
      <c r="D4482" s="286"/>
      <c r="E4482" s="287"/>
    </row>
    <row r="4483" spans="3:5" s="264" customFormat="1">
      <c r="C4483" s="286"/>
      <c r="D4483" s="286"/>
      <c r="E4483" s="287"/>
    </row>
    <row r="4484" spans="3:5" s="264" customFormat="1">
      <c r="C4484" s="286"/>
      <c r="D4484" s="286"/>
      <c r="E4484" s="287"/>
    </row>
    <row r="4485" spans="3:5" s="264" customFormat="1">
      <c r="C4485" s="286"/>
      <c r="D4485" s="286"/>
      <c r="E4485" s="287"/>
    </row>
    <row r="4486" spans="3:5" s="264" customFormat="1">
      <c r="C4486" s="286"/>
      <c r="D4486" s="286"/>
      <c r="E4486" s="287"/>
    </row>
    <row r="4487" spans="3:5" s="264" customFormat="1">
      <c r="C4487" s="286"/>
      <c r="D4487" s="286"/>
      <c r="E4487" s="287"/>
    </row>
    <row r="4488" spans="3:5" s="264" customFormat="1">
      <c r="C4488" s="286"/>
      <c r="D4488" s="286"/>
      <c r="E4488" s="287"/>
    </row>
    <row r="4489" spans="3:5" s="264" customFormat="1">
      <c r="C4489" s="286"/>
      <c r="D4489" s="286"/>
      <c r="E4489" s="287"/>
    </row>
    <row r="4490" spans="3:5" s="264" customFormat="1">
      <c r="C4490" s="286"/>
      <c r="D4490" s="286"/>
      <c r="E4490" s="287"/>
    </row>
    <row r="4491" spans="3:5" s="264" customFormat="1">
      <c r="C4491" s="286"/>
      <c r="D4491" s="286"/>
      <c r="E4491" s="287"/>
    </row>
    <row r="4492" spans="3:5" s="264" customFormat="1">
      <c r="C4492" s="286"/>
      <c r="D4492" s="286"/>
      <c r="E4492" s="287"/>
    </row>
    <row r="4493" spans="3:5" s="264" customFormat="1">
      <c r="C4493" s="286"/>
      <c r="D4493" s="286"/>
      <c r="E4493" s="287"/>
    </row>
    <row r="4494" spans="3:5" s="264" customFormat="1">
      <c r="C4494" s="286"/>
      <c r="D4494" s="286"/>
      <c r="E4494" s="287"/>
    </row>
    <row r="4495" spans="3:5" s="264" customFormat="1">
      <c r="C4495" s="286"/>
      <c r="D4495" s="286"/>
      <c r="E4495" s="287"/>
    </row>
    <row r="4496" spans="3:5" s="264" customFormat="1">
      <c r="C4496" s="286"/>
      <c r="D4496" s="286"/>
      <c r="E4496" s="287"/>
    </row>
    <row r="4497" spans="3:5" s="264" customFormat="1">
      <c r="C4497" s="286"/>
      <c r="D4497" s="286"/>
      <c r="E4497" s="287"/>
    </row>
    <row r="4498" spans="3:5" s="264" customFormat="1">
      <c r="C4498" s="286"/>
      <c r="D4498" s="286"/>
      <c r="E4498" s="287"/>
    </row>
    <row r="4499" spans="3:5" s="264" customFormat="1">
      <c r="C4499" s="286"/>
      <c r="D4499" s="286"/>
      <c r="E4499" s="287"/>
    </row>
    <row r="4500" spans="3:5" s="264" customFormat="1">
      <c r="C4500" s="286"/>
      <c r="D4500" s="286"/>
      <c r="E4500" s="287"/>
    </row>
    <row r="4501" spans="3:5" s="264" customFormat="1">
      <c r="C4501" s="286"/>
      <c r="D4501" s="286"/>
      <c r="E4501" s="287"/>
    </row>
    <row r="4502" spans="3:5" s="264" customFormat="1">
      <c r="C4502" s="286"/>
      <c r="D4502" s="286"/>
      <c r="E4502" s="287"/>
    </row>
    <row r="4503" spans="3:5" s="264" customFormat="1">
      <c r="C4503" s="286"/>
      <c r="D4503" s="286"/>
      <c r="E4503" s="287"/>
    </row>
    <row r="4504" spans="3:5" s="264" customFormat="1">
      <c r="C4504" s="286"/>
      <c r="D4504" s="286"/>
      <c r="E4504" s="287"/>
    </row>
    <row r="4505" spans="3:5" s="264" customFormat="1">
      <c r="C4505" s="286"/>
      <c r="D4505" s="286"/>
      <c r="E4505" s="287"/>
    </row>
    <row r="4506" spans="3:5" s="264" customFormat="1">
      <c r="C4506" s="286"/>
      <c r="D4506" s="286"/>
      <c r="E4506" s="287"/>
    </row>
    <row r="4507" spans="3:5" s="264" customFormat="1">
      <c r="C4507" s="286"/>
      <c r="D4507" s="286"/>
      <c r="E4507" s="287"/>
    </row>
    <row r="4508" spans="3:5" s="264" customFormat="1">
      <c r="C4508" s="286"/>
      <c r="D4508" s="286"/>
      <c r="E4508" s="287"/>
    </row>
    <row r="4509" spans="3:5" s="264" customFormat="1">
      <c r="C4509" s="286"/>
      <c r="D4509" s="286"/>
      <c r="E4509" s="287"/>
    </row>
    <row r="4510" spans="3:5" s="264" customFormat="1">
      <c r="C4510" s="286"/>
      <c r="D4510" s="286"/>
      <c r="E4510" s="287"/>
    </row>
    <row r="4511" spans="3:5" s="264" customFormat="1">
      <c r="C4511" s="286"/>
      <c r="D4511" s="286"/>
      <c r="E4511" s="287"/>
    </row>
    <row r="4512" spans="3:5" s="264" customFormat="1">
      <c r="C4512" s="286"/>
      <c r="D4512" s="286"/>
      <c r="E4512" s="287"/>
    </row>
    <row r="4513" spans="3:5" s="264" customFormat="1">
      <c r="C4513" s="286"/>
      <c r="D4513" s="286"/>
      <c r="E4513" s="287"/>
    </row>
    <row r="4514" spans="3:5" s="264" customFormat="1">
      <c r="C4514" s="286"/>
      <c r="D4514" s="286"/>
      <c r="E4514" s="287"/>
    </row>
    <row r="4515" spans="3:5" s="264" customFormat="1">
      <c r="C4515" s="286"/>
      <c r="D4515" s="286"/>
      <c r="E4515" s="287"/>
    </row>
    <row r="4516" spans="3:5" s="264" customFormat="1">
      <c r="C4516" s="286"/>
      <c r="D4516" s="286"/>
      <c r="E4516" s="287"/>
    </row>
    <row r="4517" spans="3:5" s="264" customFormat="1">
      <c r="C4517" s="286"/>
      <c r="D4517" s="286"/>
      <c r="E4517" s="287"/>
    </row>
    <row r="4518" spans="3:5" s="264" customFormat="1">
      <c r="C4518" s="286"/>
      <c r="D4518" s="286"/>
      <c r="E4518" s="287"/>
    </row>
    <row r="4519" spans="3:5" s="264" customFormat="1">
      <c r="C4519" s="286"/>
      <c r="D4519" s="286"/>
      <c r="E4519" s="287"/>
    </row>
    <row r="4520" spans="3:5" s="264" customFormat="1">
      <c r="C4520" s="286"/>
      <c r="D4520" s="286"/>
      <c r="E4520" s="287"/>
    </row>
    <row r="4521" spans="3:5" s="264" customFormat="1">
      <c r="C4521" s="286"/>
      <c r="D4521" s="286"/>
      <c r="E4521" s="287"/>
    </row>
    <row r="4522" spans="3:5" s="264" customFormat="1">
      <c r="C4522" s="286"/>
      <c r="D4522" s="286"/>
      <c r="E4522" s="287"/>
    </row>
    <row r="4523" spans="3:5" s="264" customFormat="1">
      <c r="C4523" s="286"/>
      <c r="D4523" s="286"/>
      <c r="E4523" s="287"/>
    </row>
    <row r="4524" spans="3:5" s="264" customFormat="1">
      <c r="C4524" s="286"/>
      <c r="D4524" s="286"/>
      <c r="E4524" s="287"/>
    </row>
    <row r="4525" spans="3:5" s="264" customFormat="1">
      <c r="C4525" s="286"/>
      <c r="D4525" s="286"/>
      <c r="E4525" s="287"/>
    </row>
    <row r="4526" spans="3:5" s="264" customFormat="1">
      <c r="C4526" s="286"/>
      <c r="D4526" s="286"/>
      <c r="E4526" s="287"/>
    </row>
    <row r="4527" spans="3:5" s="264" customFormat="1">
      <c r="C4527" s="286"/>
      <c r="D4527" s="286"/>
      <c r="E4527" s="287"/>
    </row>
    <row r="4528" spans="3:5" s="264" customFormat="1">
      <c r="C4528" s="286"/>
      <c r="D4528" s="286"/>
      <c r="E4528" s="287"/>
    </row>
    <row r="4529" spans="3:5" s="264" customFormat="1">
      <c r="C4529" s="286"/>
      <c r="D4529" s="286"/>
      <c r="E4529" s="287"/>
    </row>
    <row r="4530" spans="3:5" s="264" customFormat="1">
      <c r="C4530" s="286"/>
      <c r="D4530" s="286"/>
      <c r="E4530" s="287"/>
    </row>
    <row r="4531" spans="3:5" s="264" customFormat="1">
      <c r="C4531" s="286"/>
      <c r="D4531" s="286"/>
      <c r="E4531" s="287"/>
    </row>
    <row r="4532" spans="3:5" s="264" customFormat="1">
      <c r="C4532" s="286"/>
      <c r="D4532" s="286"/>
      <c r="E4532" s="287"/>
    </row>
    <row r="4533" spans="3:5" s="264" customFormat="1">
      <c r="C4533" s="286"/>
      <c r="D4533" s="286"/>
      <c r="E4533" s="287"/>
    </row>
    <row r="4534" spans="3:5" s="264" customFormat="1">
      <c r="C4534" s="286"/>
      <c r="D4534" s="286"/>
      <c r="E4534" s="287"/>
    </row>
    <row r="4535" spans="3:5" s="264" customFormat="1">
      <c r="C4535" s="286"/>
      <c r="D4535" s="286"/>
      <c r="E4535" s="287"/>
    </row>
    <row r="4536" spans="3:5" s="264" customFormat="1">
      <c r="C4536" s="286"/>
      <c r="D4536" s="286"/>
      <c r="E4536" s="287"/>
    </row>
    <row r="4537" spans="3:5" s="264" customFormat="1">
      <c r="C4537" s="286"/>
      <c r="D4537" s="286"/>
      <c r="E4537" s="287"/>
    </row>
    <row r="4538" spans="3:5" s="264" customFormat="1">
      <c r="C4538" s="286"/>
      <c r="D4538" s="286"/>
      <c r="E4538" s="287"/>
    </row>
    <row r="4539" spans="3:5" s="264" customFormat="1">
      <c r="C4539" s="286"/>
      <c r="D4539" s="286"/>
      <c r="E4539" s="287"/>
    </row>
    <row r="4540" spans="3:5" s="264" customFormat="1">
      <c r="C4540" s="286"/>
      <c r="D4540" s="286"/>
      <c r="E4540" s="287"/>
    </row>
    <row r="4541" spans="3:5" s="264" customFormat="1">
      <c r="C4541" s="286"/>
      <c r="D4541" s="286"/>
      <c r="E4541" s="287"/>
    </row>
    <row r="4542" spans="3:5" s="264" customFormat="1">
      <c r="C4542" s="286"/>
      <c r="D4542" s="286"/>
      <c r="E4542" s="287"/>
    </row>
    <row r="4543" spans="3:5" s="264" customFormat="1">
      <c r="C4543" s="286"/>
      <c r="D4543" s="286"/>
      <c r="E4543" s="287"/>
    </row>
    <row r="4544" spans="3:5" s="264" customFormat="1">
      <c r="C4544" s="286"/>
      <c r="D4544" s="286"/>
      <c r="E4544" s="287"/>
    </row>
    <row r="4545" spans="3:5" s="264" customFormat="1">
      <c r="C4545" s="286"/>
      <c r="D4545" s="286"/>
      <c r="E4545" s="287"/>
    </row>
    <row r="4546" spans="3:5" s="264" customFormat="1">
      <c r="C4546" s="286"/>
      <c r="D4546" s="286"/>
      <c r="E4546" s="287"/>
    </row>
    <row r="4547" spans="3:5" s="264" customFormat="1">
      <c r="C4547" s="286"/>
      <c r="D4547" s="286"/>
      <c r="E4547" s="287"/>
    </row>
    <row r="4548" spans="3:5" s="264" customFormat="1">
      <c r="C4548" s="286"/>
      <c r="D4548" s="286"/>
      <c r="E4548" s="287"/>
    </row>
    <row r="4549" spans="3:5" s="264" customFormat="1">
      <c r="C4549" s="286"/>
      <c r="D4549" s="286"/>
      <c r="E4549" s="287"/>
    </row>
    <row r="4550" spans="3:5" s="264" customFormat="1">
      <c r="C4550" s="286"/>
      <c r="D4550" s="286"/>
      <c r="E4550" s="287"/>
    </row>
    <row r="4551" spans="3:5" s="264" customFormat="1">
      <c r="C4551" s="286"/>
      <c r="D4551" s="286"/>
      <c r="E4551" s="287"/>
    </row>
    <row r="4552" spans="3:5" s="264" customFormat="1">
      <c r="C4552" s="286"/>
      <c r="D4552" s="286"/>
      <c r="E4552" s="287"/>
    </row>
    <row r="4553" spans="3:5" s="264" customFormat="1">
      <c r="C4553" s="286"/>
      <c r="D4553" s="286"/>
      <c r="E4553" s="287"/>
    </row>
    <row r="4554" spans="3:5" s="264" customFormat="1">
      <c r="C4554" s="286"/>
      <c r="D4554" s="286"/>
      <c r="E4554" s="287"/>
    </row>
    <row r="4555" spans="3:5" s="264" customFormat="1">
      <c r="C4555" s="286"/>
      <c r="D4555" s="286"/>
      <c r="E4555" s="287"/>
    </row>
    <row r="4556" spans="3:5" s="264" customFormat="1">
      <c r="C4556" s="286"/>
      <c r="D4556" s="286"/>
      <c r="E4556" s="287"/>
    </row>
    <row r="4557" spans="3:5" s="264" customFormat="1">
      <c r="C4557" s="286"/>
      <c r="D4557" s="286"/>
      <c r="E4557" s="287"/>
    </row>
    <row r="4558" spans="3:5" s="264" customFormat="1">
      <c r="C4558" s="286"/>
      <c r="D4558" s="286"/>
      <c r="E4558" s="287"/>
    </row>
    <row r="4559" spans="3:5" s="264" customFormat="1">
      <c r="C4559" s="286"/>
      <c r="D4559" s="286"/>
      <c r="E4559" s="287"/>
    </row>
    <row r="4560" spans="3:5" s="264" customFormat="1">
      <c r="C4560" s="286"/>
      <c r="D4560" s="286"/>
      <c r="E4560" s="287"/>
    </row>
    <row r="4561" spans="3:5" s="264" customFormat="1">
      <c r="C4561" s="286"/>
      <c r="D4561" s="286"/>
      <c r="E4561" s="287"/>
    </row>
    <row r="4562" spans="3:5" s="264" customFormat="1">
      <c r="C4562" s="286"/>
      <c r="D4562" s="286"/>
      <c r="E4562" s="287"/>
    </row>
    <row r="4563" spans="3:5" s="264" customFormat="1">
      <c r="C4563" s="286"/>
      <c r="D4563" s="286"/>
      <c r="E4563" s="287"/>
    </row>
    <row r="4564" spans="3:5" s="264" customFormat="1">
      <c r="C4564" s="286"/>
      <c r="D4564" s="286"/>
      <c r="E4564" s="287"/>
    </row>
    <row r="4565" spans="3:5" s="264" customFormat="1">
      <c r="C4565" s="286"/>
      <c r="D4565" s="286"/>
      <c r="E4565" s="287"/>
    </row>
    <row r="4566" spans="3:5" s="264" customFormat="1">
      <c r="C4566" s="286"/>
      <c r="D4566" s="286"/>
      <c r="E4566" s="287"/>
    </row>
    <row r="4567" spans="3:5" s="264" customFormat="1">
      <c r="C4567" s="286"/>
      <c r="D4567" s="286"/>
      <c r="E4567" s="287"/>
    </row>
    <row r="4568" spans="3:5" s="264" customFormat="1">
      <c r="C4568" s="286"/>
      <c r="D4568" s="286"/>
      <c r="E4568" s="287"/>
    </row>
    <row r="4569" spans="3:5" s="264" customFormat="1">
      <c r="C4569" s="286"/>
      <c r="D4569" s="286"/>
      <c r="E4569" s="287"/>
    </row>
    <row r="4570" spans="3:5" s="264" customFormat="1">
      <c r="C4570" s="286"/>
      <c r="D4570" s="286"/>
      <c r="E4570" s="287"/>
    </row>
    <row r="4571" spans="3:5" s="264" customFormat="1">
      <c r="C4571" s="286"/>
      <c r="D4571" s="286"/>
      <c r="E4571" s="287"/>
    </row>
    <row r="4572" spans="3:5" s="264" customFormat="1">
      <c r="C4572" s="286"/>
      <c r="D4572" s="286"/>
      <c r="E4572" s="287"/>
    </row>
    <row r="4573" spans="3:5" s="264" customFormat="1">
      <c r="C4573" s="286"/>
      <c r="D4573" s="286"/>
      <c r="E4573" s="287"/>
    </row>
    <row r="4574" spans="3:5" s="264" customFormat="1">
      <c r="C4574" s="286"/>
      <c r="D4574" s="286"/>
      <c r="E4574" s="287"/>
    </row>
    <row r="4575" spans="3:5" s="264" customFormat="1">
      <c r="C4575" s="286"/>
      <c r="D4575" s="286"/>
      <c r="E4575" s="287"/>
    </row>
    <row r="4576" spans="3:5" s="264" customFormat="1">
      <c r="C4576" s="286"/>
      <c r="D4576" s="286"/>
      <c r="E4576" s="287"/>
    </row>
    <row r="4577" spans="3:5" s="264" customFormat="1">
      <c r="C4577" s="286"/>
      <c r="D4577" s="286"/>
      <c r="E4577" s="287"/>
    </row>
    <row r="4578" spans="3:5" s="264" customFormat="1">
      <c r="C4578" s="286"/>
      <c r="D4578" s="286"/>
      <c r="E4578" s="287"/>
    </row>
    <row r="4579" spans="3:5" s="264" customFormat="1">
      <c r="C4579" s="286"/>
      <c r="D4579" s="286"/>
      <c r="E4579" s="287"/>
    </row>
    <row r="4580" spans="3:5" s="264" customFormat="1">
      <c r="C4580" s="286"/>
      <c r="D4580" s="286"/>
      <c r="E4580" s="287"/>
    </row>
    <row r="4581" spans="3:5" s="264" customFormat="1">
      <c r="C4581" s="286"/>
      <c r="D4581" s="286"/>
      <c r="E4581" s="287"/>
    </row>
    <row r="4582" spans="3:5" s="264" customFormat="1">
      <c r="C4582" s="286"/>
      <c r="D4582" s="286"/>
      <c r="E4582" s="287"/>
    </row>
    <row r="4583" spans="3:5" s="264" customFormat="1">
      <c r="C4583" s="286"/>
      <c r="D4583" s="286"/>
      <c r="E4583" s="287"/>
    </row>
    <row r="4584" spans="3:5" s="264" customFormat="1">
      <c r="C4584" s="286"/>
      <c r="D4584" s="286"/>
      <c r="E4584" s="287"/>
    </row>
    <row r="4585" spans="3:5" s="264" customFormat="1">
      <c r="C4585" s="286"/>
      <c r="D4585" s="286"/>
      <c r="E4585" s="287"/>
    </row>
    <row r="4586" spans="3:5" s="264" customFormat="1">
      <c r="C4586" s="286"/>
      <c r="D4586" s="286"/>
      <c r="E4586" s="287"/>
    </row>
    <row r="4587" spans="3:5" s="264" customFormat="1">
      <c r="C4587" s="286"/>
      <c r="D4587" s="286"/>
      <c r="E4587" s="287"/>
    </row>
    <row r="4588" spans="3:5" s="264" customFormat="1">
      <c r="C4588" s="286"/>
      <c r="D4588" s="286"/>
      <c r="E4588" s="287"/>
    </row>
    <row r="4589" spans="3:5" s="264" customFormat="1">
      <c r="C4589" s="286"/>
      <c r="D4589" s="286"/>
      <c r="E4589" s="287"/>
    </row>
    <row r="4590" spans="3:5" s="264" customFormat="1">
      <c r="C4590" s="286"/>
      <c r="D4590" s="286"/>
      <c r="E4590" s="287"/>
    </row>
    <row r="4591" spans="3:5" s="264" customFormat="1">
      <c r="C4591" s="286"/>
      <c r="D4591" s="286"/>
      <c r="E4591" s="287"/>
    </row>
    <row r="4592" spans="3:5" s="264" customFormat="1">
      <c r="C4592" s="286"/>
      <c r="D4592" s="286"/>
      <c r="E4592" s="287"/>
    </row>
    <row r="4593" spans="3:5" s="264" customFormat="1">
      <c r="C4593" s="286"/>
      <c r="D4593" s="286"/>
      <c r="E4593" s="287"/>
    </row>
    <row r="4594" spans="3:5" s="264" customFormat="1">
      <c r="C4594" s="286"/>
      <c r="D4594" s="286"/>
      <c r="E4594" s="287"/>
    </row>
    <row r="4595" spans="3:5" s="264" customFormat="1">
      <c r="C4595" s="286"/>
      <c r="D4595" s="286"/>
      <c r="E4595" s="287"/>
    </row>
    <row r="4596" spans="3:5" s="264" customFormat="1">
      <c r="C4596" s="286"/>
      <c r="D4596" s="286"/>
      <c r="E4596" s="287"/>
    </row>
    <row r="4597" spans="3:5" s="264" customFormat="1">
      <c r="C4597" s="286"/>
      <c r="D4597" s="286"/>
      <c r="E4597" s="287"/>
    </row>
    <row r="4598" spans="3:5" s="264" customFormat="1">
      <c r="C4598" s="286"/>
      <c r="D4598" s="286"/>
      <c r="E4598" s="287"/>
    </row>
    <row r="4599" spans="3:5" s="264" customFormat="1">
      <c r="C4599" s="286"/>
      <c r="D4599" s="286"/>
      <c r="E4599" s="287"/>
    </row>
    <row r="4600" spans="3:5" s="264" customFormat="1">
      <c r="C4600" s="286"/>
      <c r="D4600" s="286"/>
      <c r="E4600" s="287"/>
    </row>
    <row r="4601" spans="3:5" s="264" customFormat="1">
      <c r="C4601" s="286"/>
      <c r="D4601" s="286"/>
      <c r="E4601" s="287"/>
    </row>
    <row r="4602" spans="3:5" s="264" customFormat="1">
      <c r="C4602" s="286"/>
      <c r="D4602" s="286"/>
      <c r="E4602" s="287"/>
    </row>
    <row r="4603" spans="3:5" s="264" customFormat="1">
      <c r="C4603" s="286"/>
      <c r="D4603" s="286"/>
      <c r="E4603" s="287"/>
    </row>
    <row r="4604" spans="3:5" s="264" customFormat="1">
      <c r="C4604" s="286"/>
      <c r="D4604" s="286"/>
      <c r="E4604" s="287"/>
    </row>
    <row r="4605" spans="3:5" s="264" customFormat="1">
      <c r="C4605" s="286"/>
      <c r="D4605" s="286"/>
      <c r="E4605" s="287"/>
    </row>
    <row r="4606" spans="3:5" s="264" customFormat="1">
      <c r="C4606" s="286"/>
      <c r="D4606" s="286"/>
      <c r="E4606" s="287"/>
    </row>
    <row r="4607" spans="3:5" s="264" customFormat="1">
      <c r="C4607" s="286"/>
      <c r="D4607" s="286"/>
      <c r="E4607" s="287"/>
    </row>
    <row r="4608" spans="3:5" s="264" customFormat="1">
      <c r="C4608" s="286"/>
      <c r="D4608" s="286"/>
      <c r="E4608" s="287"/>
    </row>
    <row r="4609" spans="3:5" s="264" customFormat="1">
      <c r="C4609" s="286"/>
      <c r="D4609" s="286"/>
      <c r="E4609" s="287"/>
    </row>
    <row r="4610" spans="3:5" s="264" customFormat="1">
      <c r="C4610" s="286"/>
      <c r="D4610" s="286"/>
      <c r="E4610" s="287"/>
    </row>
    <row r="4611" spans="3:5" s="264" customFormat="1">
      <c r="C4611" s="286"/>
      <c r="D4611" s="286"/>
      <c r="E4611" s="287"/>
    </row>
    <row r="4612" spans="3:5" s="264" customFormat="1">
      <c r="C4612" s="286"/>
      <c r="D4612" s="286"/>
      <c r="E4612" s="287"/>
    </row>
    <row r="4613" spans="3:5" s="264" customFormat="1">
      <c r="C4613" s="286"/>
      <c r="D4613" s="286"/>
      <c r="E4613" s="287"/>
    </row>
    <row r="4614" spans="3:5" s="264" customFormat="1">
      <c r="C4614" s="286"/>
      <c r="D4614" s="286"/>
      <c r="E4614" s="287"/>
    </row>
    <row r="4615" spans="3:5" s="264" customFormat="1">
      <c r="C4615" s="286"/>
      <c r="D4615" s="286"/>
      <c r="E4615" s="287"/>
    </row>
    <row r="4616" spans="3:5" s="264" customFormat="1">
      <c r="C4616" s="286"/>
      <c r="D4616" s="286"/>
      <c r="E4616" s="287"/>
    </row>
    <row r="4617" spans="3:5" s="264" customFormat="1">
      <c r="C4617" s="286"/>
      <c r="D4617" s="286"/>
      <c r="E4617" s="287"/>
    </row>
    <row r="4618" spans="3:5" s="264" customFormat="1">
      <c r="C4618" s="286"/>
      <c r="D4618" s="286"/>
      <c r="E4618" s="287"/>
    </row>
    <row r="4619" spans="3:5" s="264" customFormat="1">
      <c r="C4619" s="286"/>
      <c r="D4619" s="286"/>
      <c r="E4619" s="287"/>
    </row>
    <row r="4620" spans="3:5" s="264" customFormat="1">
      <c r="C4620" s="286"/>
      <c r="D4620" s="286"/>
      <c r="E4620" s="287"/>
    </row>
    <row r="4621" spans="3:5" s="264" customFormat="1">
      <c r="C4621" s="286"/>
      <c r="D4621" s="286"/>
      <c r="E4621" s="287"/>
    </row>
    <row r="4622" spans="3:5" s="264" customFormat="1">
      <c r="C4622" s="286"/>
      <c r="D4622" s="286"/>
      <c r="E4622" s="287"/>
    </row>
    <row r="4623" spans="3:5" s="264" customFormat="1">
      <c r="C4623" s="286"/>
      <c r="D4623" s="286"/>
      <c r="E4623" s="287"/>
    </row>
    <row r="4624" spans="3:5" s="264" customFormat="1">
      <c r="C4624" s="286"/>
      <c r="D4624" s="286"/>
      <c r="E4624" s="287"/>
    </row>
    <row r="4625" spans="3:5" s="264" customFormat="1">
      <c r="C4625" s="286"/>
      <c r="D4625" s="286"/>
      <c r="E4625" s="287"/>
    </row>
    <row r="4626" spans="3:5" s="264" customFormat="1">
      <c r="C4626" s="286"/>
      <c r="D4626" s="286"/>
      <c r="E4626" s="287"/>
    </row>
    <row r="4627" spans="3:5" s="264" customFormat="1">
      <c r="C4627" s="286"/>
      <c r="D4627" s="286"/>
      <c r="E4627" s="287"/>
    </row>
    <row r="4628" spans="3:5" s="264" customFormat="1">
      <c r="C4628" s="286"/>
      <c r="D4628" s="286"/>
      <c r="E4628" s="287"/>
    </row>
    <row r="4629" spans="3:5" s="264" customFormat="1">
      <c r="C4629" s="286"/>
      <c r="D4629" s="286"/>
      <c r="E4629" s="287"/>
    </row>
    <row r="4630" spans="3:5" s="264" customFormat="1">
      <c r="C4630" s="286"/>
      <c r="D4630" s="286"/>
      <c r="E4630" s="287"/>
    </row>
    <row r="4631" spans="3:5" s="264" customFormat="1">
      <c r="C4631" s="286"/>
      <c r="D4631" s="286"/>
      <c r="E4631" s="287"/>
    </row>
    <row r="4632" spans="3:5" s="264" customFormat="1">
      <c r="C4632" s="286"/>
      <c r="D4632" s="286"/>
      <c r="E4632" s="287"/>
    </row>
    <row r="4633" spans="3:5" s="264" customFormat="1">
      <c r="C4633" s="286"/>
      <c r="D4633" s="286"/>
      <c r="E4633" s="287"/>
    </row>
    <row r="4634" spans="3:5" s="264" customFormat="1">
      <c r="C4634" s="286"/>
      <c r="D4634" s="286"/>
      <c r="E4634" s="287"/>
    </row>
    <row r="4635" spans="3:5" s="264" customFormat="1">
      <c r="C4635" s="286"/>
      <c r="D4635" s="286"/>
      <c r="E4635" s="287"/>
    </row>
    <row r="4636" spans="3:5" s="264" customFormat="1">
      <c r="C4636" s="286"/>
      <c r="D4636" s="286"/>
      <c r="E4636" s="287"/>
    </row>
    <row r="4637" spans="3:5" s="264" customFormat="1">
      <c r="C4637" s="286"/>
      <c r="D4637" s="286"/>
      <c r="E4637" s="287"/>
    </row>
    <row r="4638" spans="3:5" s="264" customFormat="1">
      <c r="C4638" s="286"/>
      <c r="D4638" s="286"/>
      <c r="E4638" s="287"/>
    </row>
    <row r="4639" spans="3:5" s="264" customFormat="1">
      <c r="C4639" s="286"/>
      <c r="D4639" s="286"/>
      <c r="E4639" s="287"/>
    </row>
    <row r="4640" spans="3:5" s="264" customFormat="1">
      <c r="C4640" s="286"/>
      <c r="D4640" s="286"/>
      <c r="E4640" s="287"/>
    </row>
    <row r="4641" spans="3:5" s="264" customFormat="1">
      <c r="C4641" s="286"/>
      <c r="D4641" s="286"/>
      <c r="E4641" s="287"/>
    </row>
    <row r="4642" spans="3:5" s="264" customFormat="1">
      <c r="C4642" s="286"/>
      <c r="D4642" s="286"/>
      <c r="E4642" s="287"/>
    </row>
    <row r="4643" spans="3:5" s="264" customFormat="1">
      <c r="C4643" s="286"/>
      <c r="D4643" s="286"/>
      <c r="E4643" s="287"/>
    </row>
    <row r="4644" spans="3:5" s="264" customFormat="1">
      <c r="C4644" s="286"/>
      <c r="D4644" s="286"/>
      <c r="E4644" s="287"/>
    </row>
    <row r="4645" spans="3:5" s="264" customFormat="1">
      <c r="C4645" s="286"/>
      <c r="D4645" s="286"/>
      <c r="E4645" s="287"/>
    </row>
    <row r="4646" spans="3:5" s="264" customFormat="1">
      <c r="C4646" s="286"/>
      <c r="D4646" s="286"/>
      <c r="E4646" s="287"/>
    </row>
    <row r="4647" spans="3:5" s="264" customFormat="1">
      <c r="C4647" s="286"/>
      <c r="D4647" s="286"/>
      <c r="E4647" s="287"/>
    </row>
    <row r="4648" spans="3:5" s="264" customFormat="1">
      <c r="C4648" s="286"/>
      <c r="D4648" s="286"/>
      <c r="E4648" s="287"/>
    </row>
    <row r="4649" spans="3:5" s="264" customFormat="1">
      <c r="C4649" s="286"/>
      <c r="D4649" s="286"/>
      <c r="E4649" s="287"/>
    </row>
    <row r="4650" spans="3:5" s="264" customFormat="1">
      <c r="C4650" s="286"/>
      <c r="D4650" s="286"/>
      <c r="E4650" s="287"/>
    </row>
    <row r="4651" spans="3:5" s="264" customFormat="1">
      <c r="C4651" s="286"/>
      <c r="D4651" s="286"/>
      <c r="E4651" s="287"/>
    </row>
    <row r="4652" spans="3:5" s="264" customFormat="1">
      <c r="C4652" s="286"/>
      <c r="D4652" s="286"/>
      <c r="E4652" s="287"/>
    </row>
    <row r="4653" spans="3:5" s="264" customFormat="1">
      <c r="C4653" s="286"/>
      <c r="D4653" s="286"/>
      <c r="E4653" s="287"/>
    </row>
    <row r="4654" spans="3:5" s="264" customFormat="1">
      <c r="C4654" s="286"/>
      <c r="D4654" s="286"/>
      <c r="E4654" s="287"/>
    </row>
    <row r="4655" spans="3:5" s="264" customFormat="1">
      <c r="C4655" s="286"/>
      <c r="D4655" s="286"/>
      <c r="E4655" s="287"/>
    </row>
    <row r="4656" spans="3:5" s="264" customFormat="1">
      <c r="C4656" s="286"/>
      <c r="D4656" s="286"/>
      <c r="E4656" s="287"/>
    </row>
    <row r="4657" spans="3:5" s="264" customFormat="1">
      <c r="C4657" s="286"/>
      <c r="D4657" s="286"/>
      <c r="E4657" s="287"/>
    </row>
    <row r="4658" spans="3:5" s="264" customFormat="1">
      <c r="C4658" s="286"/>
      <c r="D4658" s="286"/>
      <c r="E4658" s="287"/>
    </row>
    <row r="4659" spans="3:5" s="264" customFormat="1">
      <c r="C4659" s="286"/>
      <c r="D4659" s="286"/>
      <c r="E4659" s="287"/>
    </row>
    <row r="4660" spans="3:5" s="264" customFormat="1">
      <c r="C4660" s="286"/>
      <c r="D4660" s="286"/>
      <c r="E4660" s="287"/>
    </row>
    <row r="4661" spans="3:5" s="264" customFormat="1">
      <c r="C4661" s="286"/>
      <c r="D4661" s="286"/>
      <c r="E4661" s="287"/>
    </row>
    <row r="4662" spans="3:5" s="264" customFormat="1">
      <c r="C4662" s="286"/>
      <c r="D4662" s="286"/>
      <c r="E4662" s="287"/>
    </row>
    <row r="4663" spans="3:5" s="264" customFormat="1">
      <c r="C4663" s="286"/>
      <c r="D4663" s="286"/>
      <c r="E4663" s="287"/>
    </row>
    <row r="4664" spans="3:5" s="264" customFormat="1">
      <c r="C4664" s="286"/>
      <c r="D4664" s="286"/>
      <c r="E4664" s="287"/>
    </row>
    <row r="4665" spans="3:5" s="264" customFormat="1">
      <c r="C4665" s="286"/>
      <c r="D4665" s="286"/>
      <c r="E4665" s="287"/>
    </row>
    <row r="4666" spans="3:5" s="264" customFormat="1">
      <c r="C4666" s="286"/>
      <c r="D4666" s="286"/>
      <c r="E4666" s="287"/>
    </row>
    <row r="4667" spans="3:5" s="264" customFormat="1">
      <c r="C4667" s="286"/>
      <c r="D4667" s="286"/>
      <c r="E4667" s="287"/>
    </row>
    <row r="4668" spans="3:5" s="264" customFormat="1">
      <c r="C4668" s="286"/>
      <c r="D4668" s="286"/>
      <c r="E4668" s="287"/>
    </row>
    <row r="4669" spans="3:5" s="264" customFormat="1">
      <c r="C4669" s="286"/>
      <c r="D4669" s="286"/>
      <c r="E4669" s="287"/>
    </row>
    <row r="4670" spans="3:5" s="264" customFormat="1">
      <c r="C4670" s="286"/>
      <c r="D4670" s="286"/>
      <c r="E4670" s="287"/>
    </row>
    <row r="4671" spans="3:5" s="264" customFormat="1">
      <c r="C4671" s="286"/>
      <c r="D4671" s="286"/>
      <c r="E4671" s="287"/>
    </row>
    <row r="4672" spans="3:5" s="264" customFormat="1">
      <c r="C4672" s="286"/>
      <c r="D4672" s="286"/>
      <c r="E4672" s="287"/>
    </row>
    <row r="4673" spans="3:5" s="264" customFormat="1">
      <c r="C4673" s="286"/>
      <c r="D4673" s="286"/>
      <c r="E4673" s="287"/>
    </row>
    <row r="4674" spans="3:5" s="264" customFormat="1">
      <c r="C4674" s="286"/>
      <c r="D4674" s="286"/>
      <c r="E4674" s="287"/>
    </row>
    <row r="4675" spans="3:5" s="264" customFormat="1">
      <c r="C4675" s="286"/>
      <c r="D4675" s="286"/>
      <c r="E4675" s="287"/>
    </row>
    <row r="4676" spans="3:5" s="264" customFormat="1">
      <c r="C4676" s="286"/>
      <c r="D4676" s="286"/>
      <c r="E4676" s="287"/>
    </row>
    <row r="4677" spans="3:5" s="264" customFormat="1">
      <c r="C4677" s="286"/>
      <c r="D4677" s="286"/>
      <c r="E4677" s="287"/>
    </row>
    <row r="4678" spans="3:5" s="264" customFormat="1">
      <c r="C4678" s="286"/>
      <c r="D4678" s="286"/>
      <c r="E4678" s="287"/>
    </row>
    <row r="4679" spans="3:5" s="264" customFormat="1">
      <c r="C4679" s="286"/>
      <c r="D4679" s="286"/>
      <c r="E4679" s="287"/>
    </row>
    <row r="4680" spans="3:5" s="264" customFormat="1">
      <c r="C4680" s="286"/>
      <c r="D4680" s="286"/>
      <c r="E4680" s="287"/>
    </row>
    <row r="4681" spans="3:5" s="264" customFormat="1">
      <c r="C4681" s="286"/>
      <c r="D4681" s="286"/>
      <c r="E4681" s="287"/>
    </row>
    <row r="4682" spans="3:5" s="264" customFormat="1">
      <c r="C4682" s="286"/>
      <c r="D4682" s="286"/>
      <c r="E4682" s="287"/>
    </row>
    <row r="4683" spans="3:5" s="264" customFormat="1">
      <c r="C4683" s="286"/>
      <c r="D4683" s="286"/>
      <c r="E4683" s="287"/>
    </row>
    <row r="4684" spans="3:5" s="264" customFormat="1">
      <c r="C4684" s="286"/>
      <c r="D4684" s="286"/>
      <c r="E4684" s="287"/>
    </row>
    <row r="4685" spans="3:5" s="264" customFormat="1">
      <c r="C4685" s="286"/>
      <c r="D4685" s="286"/>
      <c r="E4685" s="287"/>
    </row>
    <row r="4686" spans="3:5" s="264" customFormat="1">
      <c r="C4686" s="286"/>
      <c r="D4686" s="286"/>
      <c r="E4686" s="287"/>
    </row>
    <row r="4687" spans="3:5" s="264" customFormat="1">
      <c r="C4687" s="286"/>
      <c r="D4687" s="286"/>
      <c r="E4687" s="287"/>
    </row>
    <row r="4688" spans="3:5" s="264" customFormat="1">
      <c r="C4688" s="286"/>
      <c r="D4688" s="286"/>
      <c r="E4688" s="287"/>
    </row>
    <row r="4689" spans="3:5" s="264" customFormat="1">
      <c r="C4689" s="286"/>
      <c r="D4689" s="286"/>
      <c r="E4689" s="287"/>
    </row>
    <row r="4690" spans="3:5" s="264" customFormat="1">
      <c r="C4690" s="286"/>
      <c r="D4690" s="286"/>
      <c r="E4690" s="287"/>
    </row>
    <row r="4691" spans="3:5" s="264" customFormat="1">
      <c r="C4691" s="286"/>
      <c r="D4691" s="286"/>
      <c r="E4691" s="287"/>
    </row>
    <row r="4692" spans="3:5" s="264" customFormat="1">
      <c r="C4692" s="286"/>
      <c r="D4692" s="286"/>
      <c r="E4692" s="287"/>
    </row>
    <row r="4693" spans="3:5" s="264" customFormat="1">
      <c r="C4693" s="286"/>
      <c r="D4693" s="286"/>
      <c r="E4693" s="287"/>
    </row>
    <row r="4694" spans="3:5" s="264" customFormat="1">
      <c r="C4694" s="286"/>
      <c r="D4694" s="286"/>
      <c r="E4694" s="287"/>
    </row>
    <row r="4695" spans="3:5" s="264" customFormat="1">
      <c r="C4695" s="286"/>
      <c r="D4695" s="286"/>
      <c r="E4695" s="287"/>
    </row>
    <row r="4696" spans="3:5" s="264" customFormat="1">
      <c r="C4696" s="286"/>
      <c r="D4696" s="286"/>
      <c r="E4696" s="287"/>
    </row>
    <row r="4697" spans="3:5" s="264" customFormat="1">
      <c r="C4697" s="286"/>
      <c r="D4697" s="286"/>
      <c r="E4697" s="287"/>
    </row>
    <row r="4698" spans="3:5" s="264" customFormat="1">
      <c r="C4698" s="286"/>
      <c r="D4698" s="286"/>
      <c r="E4698" s="287"/>
    </row>
    <row r="4699" spans="3:5" s="264" customFormat="1">
      <c r="C4699" s="286"/>
      <c r="D4699" s="286"/>
      <c r="E4699" s="287"/>
    </row>
    <row r="4700" spans="3:5" s="264" customFormat="1">
      <c r="C4700" s="286"/>
      <c r="D4700" s="286"/>
      <c r="E4700" s="287"/>
    </row>
    <row r="4701" spans="3:5" s="264" customFormat="1">
      <c r="C4701" s="286"/>
      <c r="D4701" s="286"/>
      <c r="E4701" s="287"/>
    </row>
    <row r="4702" spans="3:5" s="264" customFormat="1">
      <c r="C4702" s="286"/>
      <c r="D4702" s="286"/>
      <c r="E4702" s="287"/>
    </row>
    <row r="4703" spans="3:5" s="264" customFormat="1">
      <c r="C4703" s="286"/>
      <c r="D4703" s="286"/>
      <c r="E4703" s="287"/>
    </row>
    <row r="4704" spans="3:5" s="264" customFormat="1">
      <c r="C4704" s="286"/>
      <c r="D4704" s="286"/>
      <c r="E4704" s="287"/>
    </row>
    <row r="4705" spans="3:5" s="264" customFormat="1">
      <c r="C4705" s="286"/>
      <c r="D4705" s="286"/>
      <c r="E4705" s="287"/>
    </row>
    <row r="4706" spans="3:5" s="264" customFormat="1">
      <c r="C4706" s="286"/>
      <c r="D4706" s="286"/>
      <c r="E4706" s="287"/>
    </row>
    <row r="4707" spans="3:5" s="264" customFormat="1">
      <c r="C4707" s="286"/>
      <c r="D4707" s="286"/>
      <c r="E4707" s="287"/>
    </row>
    <row r="4708" spans="3:5" s="264" customFormat="1">
      <c r="C4708" s="286"/>
      <c r="D4708" s="286"/>
      <c r="E4708" s="287"/>
    </row>
    <row r="4709" spans="3:5" s="264" customFormat="1">
      <c r="C4709" s="286"/>
      <c r="D4709" s="286"/>
      <c r="E4709" s="287"/>
    </row>
    <row r="4710" spans="3:5" s="264" customFormat="1">
      <c r="C4710" s="286"/>
      <c r="D4710" s="286"/>
      <c r="E4710" s="287"/>
    </row>
    <row r="4711" spans="3:5" s="264" customFormat="1">
      <c r="C4711" s="286"/>
      <c r="D4711" s="286"/>
      <c r="E4711" s="287"/>
    </row>
    <row r="4712" spans="3:5" s="264" customFormat="1">
      <c r="C4712" s="286"/>
      <c r="D4712" s="286"/>
      <c r="E4712" s="287"/>
    </row>
    <row r="4713" spans="3:5" s="264" customFormat="1">
      <c r="C4713" s="286"/>
      <c r="D4713" s="286"/>
      <c r="E4713" s="287"/>
    </row>
    <row r="4714" spans="3:5" s="264" customFormat="1">
      <c r="C4714" s="286"/>
      <c r="D4714" s="286"/>
      <c r="E4714" s="287"/>
    </row>
    <row r="4715" spans="3:5" s="264" customFormat="1">
      <c r="C4715" s="286"/>
      <c r="D4715" s="286"/>
      <c r="E4715" s="287"/>
    </row>
    <row r="4716" spans="3:5" s="264" customFormat="1">
      <c r="C4716" s="286"/>
      <c r="D4716" s="286"/>
      <c r="E4716" s="287"/>
    </row>
    <row r="4717" spans="3:5" s="264" customFormat="1">
      <c r="C4717" s="286"/>
      <c r="D4717" s="286"/>
      <c r="E4717" s="287"/>
    </row>
    <row r="4718" spans="3:5" s="264" customFormat="1">
      <c r="C4718" s="286"/>
      <c r="D4718" s="286"/>
      <c r="E4718" s="287"/>
    </row>
    <row r="4719" spans="3:5" s="264" customFormat="1">
      <c r="C4719" s="286"/>
      <c r="D4719" s="286"/>
      <c r="E4719" s="287"/>
    </row>
    <row r="4720" spans="3:5" s="264" customFormat="1">
      <c r="C4720" s="286"/>
      <c r="D4720" s="286"/>
      <c r="E4720" s="287"/>
    </row>
    <row r="4721" spans="3:5" s="264" customFormat="1">
      <c r="C4721" s="286"/>
      <c r="D4721" s="286"/>
      <c r="E4721" s="287"/>
    </row>
    <row r="4722" spans="3:5" s="264" customFormat="1">
      <c r="C4722" s="286"/>
      <c r="D4722" s="286"/>
      <c r="E4722" s="287"/>
    </row>
    <row r="4723" spans="3:5" s="264" customFormat="1">
      <c r="C4723" s="286"/>
      <c r="D4723" s="286"/>
      <c r="E4723" s="287"/>
    </row>
    <row r="4724" spans="3:5" s="264" customFormat="1">
      <c r="C4724" s="286"/>
      <c r="D4724" s="286"/>
      <c r="E4724" s="287"/>
    </row>
    <row r="4725" spans="3:5" s="264" customFormat="1">
      <c r="C4725" s="286"/>
      <c r="D4725" s="286"/>
      <c r="E4725" s="287"/>
    </row>
    <row r="4726" spans="3:5" s="264" customFormat="1">
      <c r="C4726" s="286"/>
      <c r="D4726" s="286"/>
      <c r="E4726" s="287"/>
    </row>
    <row r="4727" spans="3:5" s="264" customFormat="1">
      <c r="C4727" s="286"/>
      <c r="D4727" s="286"/>
      <c r="E4727" s="287"/>
    </row>
    <row r="4728" spans="3:5" s="264" customFormat="1">
      <c r="C4728" s="286"/>
      <c r="D4728" s="286"/>
      <c r="E4728" s="287"/>
    </row>
    <row r="4729" spans="3:5" s="264" customFormat="1">
      <c r="C4729" s="286"/>
      <c r="D4729" s="286"/>
      <c r="E4729" s="287"/>
    </row>
    <row r="4730" spans="3:5" s="264" customFormat="1">
      <c r="C4730" s="286"/>
      <c r="D4730" s="286"/>
      <c r="E4730" s="287"/>
    </row>
    <row r="4731" spans="3:5" s="264" customFormat="1">
      <c r="C4731" s="286"/>
      <c r="D4731" s="286"/>
      <c r="E4731" s="287"/>
    </row>
    <row r="4732" spans="3:5" s="264" customFormat="1">
      <c r="C4732" s="286"/>
      <c r="D4732" s="286"/>
      <c r="E4732" s="287"/>
    </row>
    <row r="4733" spans="3:5" s="264" customFormat="1">
      <c r="C4733" s="286"/>
      <c r="D4733" s="286"/>
      <c r="E4733" s="287"/>
    </row>
    <row r="4734" spans="3:5" s="264" customFormat="1">
      <c r="C4734" s="286"/>
      <c r="D4734" s="286"/>
      <c r="E4734" s="287"/>
    </row>
    <row r="4735" spans="3:5" s="264" customFormat="1">
      <c r="C4735" s="286"/>
      <c r="D4735" s="286"/>
      <c r="E4735" s="287"/>
    </row>
    <row r="4736" spans="3:5" s="264" customFormat="1">
      <c r="C4736" s="286"/>
      <c r="D4736" s="286"/>
      <c r="E4736" s="287"/>
    </row>
    <row r="4737" spans="3:5" s="264" customFormat="1">
      <c r="C4737" s="286"/>
      <c r="D4737" s="286"/>
      <c r="E4737" s="287"/>
    </row>
    <row r="4738" spans="3:5" s="264" customFormat="1">
      <c r="C4738" s="286"/>
      <c r="D4738" s="286"/>
      <c r="E4738" s="287"/>
    </row>
    <row r="4739" spans="3:5" s="264" customFormat="1">
      <c r="C4739" s="286"/>
      <c r="D4739" s="286"/>
      <c r="E4739" s="287"/>
    </row>
    <row r="4740" spans="3:5" s="264" customFormat="1">
      <c r="C4740" s="286"/>
      <c r="D4740" s="286"/>
      <c r="E4740" s="287"/>
    </row>
    <row r="4741" spans="3:5" s="264" customFormat="1">
      <c r="C4741" s="286"/>
      <c r="D4741" s="286"/>
      <c r="E4741" s="287"/>
    </row>
    <row r="4742" spans="3:5" s="264" customFormat="1">
      <c r="C4742" s="286"/>
      <c r="D4742" s="286"/>
      <c r="E4742" s="287"/>
    </row>
    <row r="4743" spans="3:5" s="264" customFormat="1">
      <c r="C4743" s="286"/>
      <c r="D4743" s="286"/>
      <c r="E4743" s="287"/>
    </row>
    <row r="4744" spans="3:5" s="264" customFormat="1">
      <c r="C4744" s="286"/>
      <c r="D4744" s="286"/>
      <c r="E4744" s="287"/>
    </row>
    <row r="4745" spans="3:5" s="264" customFormat="1">
      <c r="C4745" s="286"/>
      <c r="D4745" s="286"/>
      <c r="E4745" s="287"/>
    </row>
    <row r="4746" spans="3:5" s="264" customFormat="1">
      <c r="C4746" s="286"/>
      <c r="D4746" s="286"/>
      <c r="E4746" s="287"/>
    </row>
    <row r="4747" spans="3:5" s="264" customFormat="1">
      <c r="C4747" s="286"/>
      <c r="D4747" s="286"/>
      <c r="E4747" s="287"/>
    </row>
    <row r="4748" spans="3:5" s="264" customFormat="1">
      <c r="C4748" s="286"/>
      <c r="D4748" s="286"/>
      <c r="E4748" s="287"/>
    </row>
    <row r="4749" spans="3:5" s="264" customFormat="1">
      <c r="C4749" s="286"/>
      <c r="D4749" s="286"/>
      <c r="E4749" s="287"/>
    </row>
    <row r="4750" spans="3:5" s="264" customFormat="1">
      <c r="C4750" s="286"/>
      <c r="D4750" s="286"/>
      <c r="E4750" s="287"/>
    </row>
    <row r="4751" spans="3:5" s="264" customFormat="1">
      <c r="C4751" s="286"/>
      <c r="D4751" s="286"/>
      <c r="E4751" s="287"/>
    </row>
    <row r="4752" spans="3:5" s="264" customFormat="1">
      <c r="C4752" s="286"/>
      <c r="D4752" s="286"/>
      <c r="E4752" s="287"/>
    </row>
    <row r="4753" spans="3:5" s="264" customFormat="1">
      <c r="C4753" s="286"/>
      <c r="D4753" s="286"/>
      <c r="E4753" s="287"/>
    </row>
    <row r="4754" spans="3:5" s="264" customFormat="1">
      <c r="C4754" s="286"/>
      <c r="D4754" s="286"/>
      <c r="E4754" s="287"/>
    </row>
    <row r="4755" spans="3:5" s="264" customFormat="1">
      <c r="C4755" s="286"/>
      <c r="D4755" s="286"/>
      <c r="E4755" s="287"/>
    </row>
    <row r="4756" spans="3:5" s="264" customFormat="1">
      <c r="C4756" s="286"/>
      <c r="D4756" s="286"/>
      <c r="E4756" s="287"/>
    </row>
    <row r="4757" spans="3:5" s="264" customFormat="1">
      <c r="C4757" s="286"/>
      <c r="D4757" s="286"/>
      <c r="E4757" s="287"/>
    </row>
    <row r="4758" spans="3:5" s="264" customFormat="1">
      <c r="C4758" s="286"/>
      <c r="D4758" s="286"/>
      <c r="E4758" s="287"/>
    </row>
    <row r="4759" spans="3:5" s="264" customFormat="1">
      <c r="C4759" s="286"/>
      <c r="D4759" s="286"/>
      <c r="E4759" s="287"/>
    </row>
    <row r="4760" spans="3:5" s="264" customFormat="1">
      <c r="C4760" s="286"/>
      <c r="D4760" s="286"/>
      <c r="E4760" s="287"/>
    </row>
    <row r="4761" spans="3:5" s="264" customFormat="1">
      <c r="C4761" s="286"/>
      <c r="D4761" s="286"/>
      <c r="E4761" s="287"/>
    </row>
    <row r="4762" spans="3:5" s="264" customFormat="1">
      <c r="C4762" s="286"/>
      <c r="D4762" s="286"/>
      <c r="E4762" s="287"/>
    </row>
    <row r="4763" spans="3:5" s="264" customFormat="1">
      <c r="C4763" s="286"/>
      <c r="D4763" s="286"/>
      <c r="E4763" s="287"/>
    </row>
    <row r="4764" spans="3:5" s="264" customFormat="1">
      <c r="C4764" s="286"/>
      <c r="D4764" s="286"/>
      <c r="E4764" s="287"/>
    </row>
    <row r="4765" spans="3:5" s="264" customFormat="1">
      <c r="C4765" s="286"/>
      <c r="D4765" s="286"/>
      <c r="E4765" s="287"/>
    </row>
    <row r="4766" spans="3:5" s="264" customFormat="1">
      <c r="C4766" s="286"/>
      <c r="D4766" s="286"/>
      <c r="E4766" s="287"/>
    </row>
    <row r="4767" spans="3:5" s="264" customFormat="1">
      <c r="C4767" s="286"/>
      <c r="D4767" s="286"/>
      <c r="E4767" s="287"/>
    </row>
    <row r="4768" spans="3:5" s="264" customFormat="1">
      <c r="C4768" s="286"/>
      <c r="D4768" s="286"/>
      <c r="E4768" s="287"/>
    </row>
    <row r="4769" spans="3:5" s="264" customFormat="1">
      <c r="C4769" s="286"/>
      <c r="D4769" s="286"/>
      <c r="E4769" s="287"/>
    </row>
    <row r="4770" spans="3:5" s="264" customFormat="1">
      <c r="C4770" s="286"/>
      <c r="D4770" s="286"/>
      <c r="E4770" s="287"/>
    </row>
    <row r="4771" spans="3:5" s="264" customFormat="1">
      <c r="C4771" s="286"/>
      <c r="D4771" s="286"/>
      <c r="E4771" s="287"/>
    </row>
    <row r="4772" spans="3:5" s="264" customFormat="1">
      <c r="C4772" s="286"/>
      <c r="D4772" s="286"/>
      <c r="E4772" s="287"/>
    </row>
    <row r="4773" spans="3:5" s="264" customFormat="1">
      <c r="C4773" s="286"/>
      <c r="D4773" s="286"/>
      <c r="E4773" s="287"/>
    </row>
    <row r="4774" spans="3:5" s="264" customFormat="1">
      <c r="C4774" s="286"/>
      <c r="D4774" s="286"/>
      <c r="E4774" s="287"/>
    </row>
    <row r="4775" spans="3:5" s="264" customFormat="1">
      <c r="C4775" s="286"/>
      <c r="D4775" s="286"/>
      <c r="E4775" s="287"/>
    </row>
    <row r="4776" spans="3:5" s="264" customFormat="1">
      <c r="C4776" s="286"/>
      <c r="D4776" s="286"/>
      <c r="E4776" s="287"/>
    </row>
    <row r="4777" spans="3:5" s="264" customFormat="1">
      <c r="C4777" s="286"/>
      <c r="D4777" s="286"/>
      <c r="E4777" s="287"/>
    </row>
    <row r="4778" spans="3:5" s="264" customFormat="1">
      <c r="C4778" s="286"/>
      <c r="D4778" s="286"/>
      <c r="E4778" s="287"/>
    </row>
    <row r="4779" spans="3:5" s="264" customFormat="1">
      <c r="C4779" s="286"/>
      <c r="D4779" s="286"/>
      <c r="E4779" s="287"/>
    </row>
    <row r="4780" spans="3:5" s="264" customFormat="1">
      <c r="C4780" s="286"/>
      <c r="D4780" s="286"/>
      <c r="E4780" s="287"/>
    </row>
    <row r="4781" spans="3:5" s="264" customFormat="1">
      <c r="C4781" s="286"/>
      <c r="D4781" s="286"/>
      <c r="E4781" s="287"/>
    </row>
    <row r="4782" spans="3:5" s="264" customFormat="1">
      <c r="C4782" s="286"/>
      <c r="D4782" s="286"/>
      <c r="E4782" s="287"/>
    </row>
    <row r="4783" spans="3:5" s="264" customFormat="1">
      <c r="C4783" s="286"/>
      <c r="D4783" s="286"/>
      <c r="E4783" s="287"/>
    </row>
    <row r="4784" spans="3:5" s="264" customFormat="1">
      <c r="C4784" s="286"/>
      <c r="D4784" s="286"/>
      <c r="E4784" s="287"/>
    </row>
    <row r="4785" spans="3:5" s="264" customFormat="1">
      <c r="C4785" s="286"/>
      <c r="D4785" s="286"/>
      <c r="E4785" s="287"/>
    </row>
    <row r="4786" spans="3:5" s="264" customFormat="1">
      <c r="C4786" s="286"/>
      <c r="D4786" s="286"/>
      <c r="E4786" s="287"/>
    </row>
    <row r="4787" spans="3:5" s="264" customFormat="1">
      <c r="C4787" s="286"/>
      <c r="D4787" s="286"/>
      <c r="E4787" s="287"/>
    </row>
    <row r="4788" spans="3:5" s="264" customFormat="1">
      <c r="C4788" s="286"/>
      <c r="D4788" s="286"/>
      <c r="E4788" s="287"/>
    </row>
    <row r="4789" spans="3:5" s="264" customFormat="1">
      <c r="C4789" s="286"/>
      <c r="D4789" s="286"/>
      <c r="E4789" s="287"/>
    </row>
    <row r="4790" spans="3:5" s="264" customFormat="1">
      <c r="C4790" s="286"/>
      <c r="D4790" s="286"/>
      <c r="E4790" s="287"/>
    </row>
    <row r="4791" spans="3:5" s="264" customFormat="1">
      <c r="C4791" s="286"/>
      <c r="D4791" s="286"/>
      <c r="E4791" s="287"/>
    </row>
    <row r="4792" spans="3:5" s="264" customFormat="1">
      <c r="C4792" s="286"/>
      <c r="D4792" s="286"/>
      <c r="E4792" s="287"/>
    </row>
    <row r="4793" spans="3:5" s="264" customFormat="1">
      <c r="C4793" s="286"/>
      <c r="D4793" s="286"/>
      <c r="E4793" s="287"/>
    </row>
    <row r="4794" spans="3:5" s="264" customFormat="1">
      <c r="C4794" s="286"/>
      <c r="D4794" s="286"/>
      <c r="E4794" s="287"/>
    </row>
    <row r="4795" spans="3:5" s="264" customFormat="1">
      <c r="C4795" s="286"/>
      <c r="D4795" s="286"/>
      <c r="E4795" s="287"/>
    </row>
    <row r="4796" spans="3:5" s="264" customFormat="1">
      <c r="C4796" s="286"/>
      <c r="D4796" s="286"/>
      <c r="E4796" s="287"/>
    </row>
    <row r="4797" spans="3:5" s="264" customFormat="1">
      <c r="C4797" s="286"/>
      <c r="D4797" s="286"/>
      <c r="E4797" s="287"/>
    </row>
    <row r="4798" spans="3:5" s="264" customFormat="1">
      <c r="C4798" s="286"/>
      <c r="D4798" s="286"/>
      <c r="E4798" s="287"/>
    </row>
    <row r="4799" spans="3:5" s="264" customFormat="1">
      <c r="C4799" s="286"/>
      <c r="D4799" s="286"/>
      <c r="E4799" s="287"/>
    </row>
    <row r="4800" spans="3:5" s="264" customFormat="1">
      <c r="C4800" s="286"/>
      <c r="D4800" s="286"/>
      <c r="E4800" s="287"/>
    </row>
    <row r="4801" spans="3:5" s="264" customFormat="1">
      <c r="C4801" s="286"/>
      <c r="D4801" s="286"/>
      <c r="E4801" s="287"/>
    </row>
    <row r="4802" spans="3:5" s="264" customFormat="1">
      <c r="C4802" s="286"/>
      <c r="D4802" s="286"/>
      <c r="E4802" s="287"/>
    </row>
    <row r="4803" spans="3:5" s="264" customFormat="1">
      <c r="C4803" s="286"/>
      <c r="D4803" s="286"/>
      <c r="E4803" s="287"/>
    </row>
    <row r="4804" spans="3:5" s="264" customFormat="1">
      <c r="C4804" s="286"/>
      <c r="D4804" s="286"/>
      <c r="E4804" s="287"/>
    </row>
    <row r="4805" spans="3:5" s="264" customFormat="1">
      <c r="C4805" s="286"/>
      <c r="D4805" s="286"/>
      <c r="E4805" s="287"/>
    </row>
    <row r="4806" spans="3:5" s="264" customFormat="1">
      <c r="C4806" s="286"/>
      <c r="D4806" s="286"/>
      <c r="E4806" s="287"/>
    </row>
    <row r="4807" spans="3:5" s="264" customFormat="1">
      <c r="C4807" s="286"/>
      <c r="D4807" s="286"/>
      <c r="E4807" s="287"/>
    </row>
    <row r="4808" spans="3:5" s="264" customFormat="1">
      <c r="C4808" s="286"/>
      <c r="D4808" s="286"/>
      <c r="E4808" s="287"/>
    </row>
    <row r="4809" spans="3:5" s="264" customFormat="1">
      <c r="C4809" s="286"/>
      <c r="D4809" s="286"/>
      <c r="E4809" s="287"/>
    </row>
    <row r="4810" spans="3:5" s="264" customFormat="1">
      <c r="C4810" s="286"/>
      <c r="D4810" s="286"/>
      <c r="E4810" s="287"/>
    </row>
    <row r="4811" spans="3:5" s="264" customFormat="1">
      <c r="C4811" s="286"/>
      <c r="D4811" s="286"/>
      <c r="E4811" s="287"/>
    </row>
    <row r="4812" spans="3:5" s="264" customFormat="1">
      <c r="C4812" s="286"/>
      <c r="D4812" s="286"/>
      <c r="E4812" s="287"/>
    </row>
    <row r="4813" spans="3:5" s="264" customFormat="1">
      <c r="C4813" s="286"/>
      <c r="D4813" s="286"/>
      <c r="E4813" s="287"/>
    </row>
    <row r="4814" spans="3:5" s="264" customFormat="1">
      <c r="C4814" s="286"/>
      <c r="D4814" s="286"/>
      <c r="E4814" s="287"/>
    </row>
    <row r="4815" spans="3:5" s="264" customFormat="1">
      <c r="C4815" s="286"/>
      <c r="D4815" s="286"/>
      <c r="E4815" s="287"/>
    </row>
    <row r="4816" spans="3:5" s="264" customFormat="1">
      <c r="C4816" s="286"/>
      <c r="D4816" s="286"/>
      <c r="E4816" s="287"/>
    </row>
    <row r="4817" spans="3:5" s="264" customFormat="1">
      <c r="C4817" s="286"/>
      <c r="D4817" s="286"/>
      <c r="E4817" s="287"/>
    </row>
    <row r="4818" spans="3:5" s="264" customFormat="1">
      <c r="C4818" s="286"/>
      <c r="D4818" s="286"/>
      <c r="E4818" s="287"/>
    </row>
    <row r="4819" spans="3:5" s="264" customFormat="1">
      <c r="C4819" s="286"/>
      <c r="D4819" s="286"/>
      <c r="E4819" s="287"/>
    </row>
    <row r="4820" spans="3:5" s="264" customFormat="1">
      <c r="C4820" s="286"/>
      <c r="D4820" s="286"/>
      <c r="E4820" s="287"/>
    </row>
    <row r="4821" spans="3:5" s="264" customFormat="1">
      <c r="C4821" s="286"/>
      <c r="D4821" s="286"/>
      <c r="E4821" s="287"/>
    </row>
    <row r="4822" spans="3:5" s="264" customFormat="1">
      <c r="C4822" s="286"/>
      <c r="D4822" s="286"/>
      <c r="E4822" s="287"/>
    </row>
    <row r="4823" spans="3:5" s="264" customFormat="1">
      <c r="C4823" s="286"/>
      <c r="D4823" s="286"/>
      <c r="E4823" s="287"/>
    </row>
    <row r="4824" spans="3:5" s="264" customFormat="1">
      <c r="C4824" s="286"/>
      <c r="D4824" s="286"/>
      <c r="E4824" s="287"/>
    </row>
    <row r="4825" spans="3:5" s="264" customFormat="1">
      <c r="C4825" s="286"/>
      <c r="D4825" s="286"/>
      <c r="E4825" s="287"/>
    </row>
    <row r="4826" spans="3:5" s="264" customFormat="1">
      <c r="C4826" s="286"/>
      <c r="D4826" s="286"/>
      <c r="E4826" s="287"/>
    </row>
    <row r="4827" spans="3:5" s="264" customFormat="1">
      <c r="C4827" s="286"/>
      <c r="D4827" s="286"/>
      <c r="E4827" s="287"/>
    </row>
    <row r="4828" spans="3:5" s="264" customFormat="1">
      <c r="C4828" s="286"/>
      <c r="D4828" s="286"/>
      <c r="E4828" s="287"/>
    </row>
    <row r="4829" spans="3:5" s="264" customFormat="1">
      <c r="C4829" s="286"/>
      <c r="D4829" s="286"/>
      <c r="E4829" s="287"/>
    </row>
    <row r="4830" spans="3:5" s="264" customFormat="1">
      <c r="C4830" s="286"/>
      <c r="D4830" s="286"/>
      <c r="E4830" s="287"/>
    </row>
    <row r="4831" spans="3:5" s="264" customFormat="1">
      <c r="C4831" s="286"/>
      <c r="D4831" s="286"/>
      <c r="E4831" s="287"/>
    </row>
    <row r="4832" spans="3:5" s="264" customFormat="1">
      <c r="C4832" s="286"/>
      <c r="D4832" s="286"/>
      <c r="E4832" s="287"/>
    </row>
    <row r="4833" spans="3:5" s="264" customFormat="1">
      <c r="C4833" s="286"/>
      <c r="D4833" s="286"/>
      <c r="E4833" s="287"/>
    </row>
    <row r="4834" spans="3:5" s="264" customFormat="1">
      <c r="C4834" s="286"/>
      <c r="D4834" s="286"/>
      <c r="E4834" s="287"/>
    </row>
    <row r="4835" spans="3:5" s="264" customFormat="1">
      <c r="C4835" s="286"/>
      <c r="D4835" s="286"/>
      <c r="E4835" s="287"/>
    </row>
    <row r="4836" spans="3:5" s="264" customFormat="1">
      <c r="C4836" s="286"/>
      <c r="D4836" s="286"/>
      <c r="E4836" s="287"/>
    </row>
    <row r="4837" spans="3:5" s="264" customFormat="1">
      <c r="C4837" s="286"/>
      <c r="D4837" s="286"/>
      <c r="E4837" s="287"/>
    </row>
    <row r="4838" spans="3:5" s="264" customFormat="1">
      <c r="C4838" s="286"/>
      <c r="D4838" s="286"/>
      <c r="E4838" s="287"/>
    </row>
    <row r="4839" spans="3:5" s="264" customFormat="1">
      <c r="C4839" s="286"/>
      <c r="D4839" s="286"/>
      <c r="E4839" s="287"/>
    </row>
    <row r="4840" spans="3:5" s="264" customFormat="1">
      <c r="C4840" s="286"/>
      <c r="D4840" s="286"/>
      <c r="E4840" s="287"/>
    </row>
    <row r="4841" spans="3:5" s="264" customFormat="1">
      <c r="C4841" s="286"/>
      <c r="D4841" s="286"/>
      <c r="E4841" s="287"/>
    </row>
    <row r="4842" spans="3:5" s="264" customFormat="1">
      <c r="C4842" s="286"/>
      <c r="D4842" s="286"/>
      <c r="E4842" s="287"/>
    </row>
    <row r="4843" spans="3:5" s="264" customFormat="1">
      <c r="C4843" s="286"/>
      <c r="D4843" s="286"/>
      <c r="E4843" s="287"/>
    </row>
    <row r="4844" spans="3:5" s="264" customFormat="1">
      <c r="C4844" s="286"/>
      <c r="D4844" s="286"/>
      <c r="E4844" s="287"/>
    </row>
    <row r="4845" spans="3:5" s="264" customFormat="1">
      <c r="C4845" s="286"/>
      <c r="D4845" s="286"/>
      <c r="E4845" s="287"/>
    </row>
    <row r="4846" spans="3:5" s="264" customFormat="1">
      <c r="C4846" s="286"/>
      <c r="D4846" s="286"/>
      <c r="E4846" s="287"/>
    </row>
    <row r="4847" spans="3:5" s="264" customFormat="1">
      <c r="C4847" s="286"/>
      <c r="D4847" s="286"/>
      <c r="E4847" s="287"/>
    </row>
    <row r="4848" spans="3:5" s="264" customFormat="1">
      <c r="C4848" s="286"/>
      <c r="D4848" s="286"/>
      <c r="E4848" s="287"/>
    </row>
    <row r="4849" spans="3:5" s="264" customFormat="1">
      <c r="C4849" s="286"/>
      <c r="D4849" s="286"/>
      <c r="E4849" s="287"/>
    </row>
    <row r="4850" spans="3:5" s="264" customFormat="1">
      <c r="C4850" s="286"/>
      <c r="D4850" s="286"/>
      <c r="E4850" s="287"/>
    </row>
    <row r="4851" spans="3:5" s="264" customFormat="1">
      <c r="C4851" s="286"/>
      <c r="D4851" s="286"/>
      <c r="E4851" s="287"/>
    </row>
    <row r="4852" spans="3:5" s="264" customFormat="1">
      <c r="C4852" s="286"/>
      <c r="D4852" s="286"/>
      <c r="E4852" s="287"/>
    </row>
    <row r="4853" spans="3:5" s="264" customFormat="1">
      <c r="C4853" s="286"/>
      <c r="D4853" s="286"/>
      <c r="E4853" s="287"/>
    </row>
    <row r="4854" spans="3:5" s="264" customFormat="1">
      <c r="C4854" s="286"/>
      <c r="D4854" s="286"/>
      <c r="E4854" s="287"/>
    </row>
    <row r="4855" spans="3:5" s="264" customFormat="1">
      <c r="C4855" s="286"/>
      <c r="D4855" s="286"/>
      <c r="E4855" s="287"/>
    </row>
    <row r="4856" spans="3:5" s="264" customFormat="1">
      <c r="C4856" s="286"/>
      <c r="D4856" s="286"/>
      <c r="E4856" s="287"/>
    </row>
    <row r="4857" spans="3:5" s="264" customFormat="1">
      <c r="C4857" s="286"/>
      <c r="D4857" s="286"/>
      <c r="E4857" s="287"/>
    </row>
    <row r="4858" spans="3:5" s="264" customFormat="1">
      <c r="C4858" s="286"/>
      <c r="D4858" s="286"/>
      <c r="E4858" s="287"/>
    </row>
    <row r="4859" spans="3:5" s="264" customFormat="1">
      <c r="C4859" s="286"/>
      <c r="D4859" s="286"/>
      <c r="E4859" s="287"/>
    </row>
    <row r="4860" spans="3:5" s="264" customFormat="1">
      <c r="C4860" s="286"/>
      <c r="D4860" s="286"/>
      <c r="E4860" s="287"/>
    </row>
    <row r="4861" spans="3:5" s="264" customFormat="1">
      <c r="C4861" s="286"/>
      <c r="D4861" s="286"/>
      <c r="E4861" s="287"/>
    </row>
    <row r="4862" spans="3:5" s="264" customFormat="1">
      <c r="C4862" s="286"/>
      <c r="D4862" s="286"/>
      <c r="E4862" s="287"/>
    </row>
    <row r="4863" spans="3:5" s="264" customFormat="1">
      <c r="C4863" s="286"/>
      <c r="D4863" s="286"/>
      <c r="E4863" s="287"/>
    </row>
    <row r="4864" spans="3:5" s="264" customFormat="1">
      <c r="C4864" s="286"/>
      <c r="D4864" s="286"/>
      <c r="E4864" s="287"/>
    </row>
    <row r="4865" spans="3:5" s="264" customFormat="1">
      <c r="C4865" s="286"/>
      <c r="D4865" s="286"/>
      <c r="E4865" s="287"/>
    </row>
    <row r="4866" spans="3:5" s="264" customFormat="1">
      <c r="C4866" s="286"/>
      <c r="D4866" s="286"/>
      <c r="E4866" s="287"/>
    </row>
    <row r="4867" spans="3:5" s="264" customFormat="1">
      <c r="C4867" s="286"/>
      <c r="D4867" s="286"/>
      <c r="E4867" s="287"/>
    </row>
    <row r="4868" spans="3:5" s="264" customFormat="1">
      <c r="C4868" s="286"/>
      <c r="D4868" s="286"/>
      <c r="E4868" s="287"/>
    </row>
    <row r="4869" spans="3:5" s="264" customFormat="1">
      <c r="C4869" s="286"/>
      <c r="D4869" s="286"/>
      <c r="E4869" s="287"/>
    </row>
    <row r="4870" spans="3:5" s="264" customFormat="1">
      <c r="C4870" s="286"/>
      <c r="D4870" s="286"/>
      <c r="E4870" s="287"/>
    </row>
    <row r="4871" spans="3:5" s="264" customFormat="1">
      <c r="C4871" s="286"/>
      <c r="D4871" s="286"/>
      <c r="E4871" s="287"/>
    </row>
    <row r="4872" spans="3:5" s="264" customFormat="1">
      <c r="C4872" s="286"/>
      <c r="D4872" s="286"/>
      <c r="E4872" s="287"/>
    </row>
    <row r="4873" spans="3:5" s="264" customFormat="1">
      <c r="C4873" s="286"/>
      <c r="D4873" s="286"/>
      <c r="E4873" s="287"/>
    </row>
    <row r="4874" spans="3:5" s="264" customFormat="1">
      <c r="C4874" s="286"/>
      <c r="D4874" s="286"/>
      <c r="E4874" s="287"/>
    </row>
    <row r="4875" spans="3:5" s="264" customFormat="1">
      <c r="C4875" s="286"/>
      <c r="D4875" s="286"/>
      <c r="E4875" s="287"/>
    </row>
    <row r="4876" spans="3:5" s="264" customFormat="1">
      <c r="C4876" s="286"/>
      <c r="D4876" s="286"/>
      <c r="E4876" s="287"/>
    </row>
    <row r="4877" spans="3:5" s="264" customFormat="1">
      <c r="C4877" s="286"/>
      <c r="D4877" s="286"/>
      <c r="E4877" s="287"/>
    </row>
    <row r="4878" spans="3:5" s="264" customFormat="1">
      <c r="C4878" s="286"/>
      <c r="D4878" s="286"/>
      <c r="E4878" s="287"/>
    </row>
    <row r="4879" spans="3:5" s="264" customFormat="1">
      <c r="C4879" s="286"/>
      <c r="D4879" s="286"/>
      <c r="E4879" s="287"/>
    </row>
    <row r="4880" spans="3:5" s="264" customFormat="1">
      <c r="C4880" s="286"/>
      <c r="D4880" s="286"/>
      <c r="E4880" s="287"/>
    </row>
    <row r="4881" spans="3:5" s="264" customFormat="1">
      <c r="C4881" s="286"/>
      <c r="D4881" s="286"/>
      <c r="E4881" s="287"/>
    </row>
    <row r="4882" spans="3:5" s="264" customFormat="1">
      <c r="C4882" s="286"/>
      <c r="D4882" s="286"/>
      <c r="E4882" s="287"/>
    </row>
    <row r="4883" spans="3:5" s="264" customFormat="1">
      <c r="C4883" s="286"/>
      <c r="D4883" s="286"/>
      <c r="E4883" s="287"/>
    </row>
    <row r="4884" spans="3:5" s="264" customFormat="1">
      <c r="C4884" s="286"/>
      <c r="D4884" s="286"/>
      <c r="E4884" s="287"/>
    </row>
    <row r="4885" spans="3:5" s="264" customFormat="1">
      <c r="C4885" s="286"/>
      <c r="D4885" s="286"/>
      <c r="E4885" s="287"/>
    </row>
    <row r="4886" spans="3:5" s="264" customFormat="1">
      <c r="C4886" s="286"/>
      <c r="D4886" s="286"/>
      <c r="E4886" s="287"/>
    </row>
    <row r="4887" spans="3:5" s="264" customFormat="1">
      <c r="C4887" s="286"/>
      <c r="D4887" s="286"/>
      <c r="E4887" s="287"/>
    </row>
    <row r="4888" spans="3:5" s="264" customFormat="1">
      <c r="C4888" s="286"/>
      <c r="D4888" s="286"/>
      <c r="E4888" s="287"/>
    </row>
    <row r="4889" spans="3:5" s="264" customFormat="1">
      <c r="C4889" s="286"/>
      <c r="D4889" s="286"/>
      <c r="E4889" s="287"/>
    </row>
    <row r="4890" spans="3:5" s="264" customFormat="1">
      <c r="C4890" s="286"/>
      <c r="D4890" s="286"/>
      <c r="E4890" s="287"/>
    </row>
    <row r="4891" spans="3:5" s="264" customFormat="1">
      <c r="C4891" s="286"/>
      <c r="D4891" s="286"/>
      <c r="E4891" s="287"/>
    </row>
    <row r="4892" spans="3:5" s="264" customFormat="1">
      <c r="C4892" s="286"/>
      <c r="D4892" s="286"/>
      <c r="E4892" s="287"/>
    </row>
    <row r="4893" spans="3:5" s="264" customFormat="1">
      <c r="C4893" s="286"/>
      <c r="D4893" s="286"/>
      <c r="E4893" s="287"/>
    </row>
    <row r="4894" spans="3:5" s="264" customFormat="1">
      <c r="C4894" s="286"/>
      <c r="D4894" s="286"/>
      <c r="E4894" s="287"/>
    </row>
    <row r="4895" spans="3:5" s="264" customFormat="1">
      <c r="C4895" s="286"/>
      <c r="D4895" s="286"/>
      <c r="E4895" s="287"/>
    </row>
    <row r="4896" spans="3:5" s="264" customFormat="1">
      <c r="C4896" s="286"/>
      <c r="D4896" s="286"/>
      <c r="E4896" s="287"/>
    </row>
    <row r="4897" spans="3:5" s="264" customFormat="1">
      <c r="C4897" s="286"/>
      <c r="D4897" s="286"/>
      <c r="E4897" s="287"/>
    </row>
    <row r="4898" spans="3:5" s="264" customFormat="1">
      <c r="C4898" s="286"/>
      <c r="D4898" s="286"/>
      <c r="E4898" s="287"/>
    </row>
    <row r="4899" spans="3:5" s="264" customFormat="1">
      <c r="C4899" s="286"/>
      <c r="D4899" s="286"/>
      <c r="E4899" s="287"/>
    </row>
    <row r="4900" spans="3:5" s="264" customFormat="1">
      <c r="C4900" s="286"/>
      <c r="D4900" s="286"/>
      <c r="E4900" s="287"/>
    </row>
    <row r="4901" spans="3:5" s="264" customFormat="1">
      <c r="C4901" s="286"/>
      <c r="D4901" s="286"/>
      <c r="E4901" s="287"/>
    </row>
    <row r="4902" spans="3:5" s="264" customFormat="1">
      <c r="C4902" s="286"/>
      <c r="D4902" s="286"/>
      <c r="E4902" s="287"/>
    </row>
    <row r="4903" spans="3:5" s="264" customFormat="1">
      <c r="C4903" s="286"/>
      <c r="D4903" s="286"/>
      <c r="E4903" s="287"/>
    </row>
    <row r="4904" spans="3:5" s="264" customFormat="1">
      <c r="C4904" s="286"/>
      <c r="D4904" s="286"/>
      <c r="E4904" s="287"/>
    </row>
    <row r="4905" spans="3:5" s="264" customFormat="1">
      <c r="C4905" s="286"/>
      <c r="D4905" s="286"/>
      <c r="E4905" s="287"/>
    </row>
    <row r="4906" spans="3:5" s="264" customFormat="1">
      <c r="C4906" s="286"/>
      <c r="D4906" s="286"/>
      <c r="E4906" s="287"/>
    </row>
    <row r="4907" spans="3:5" s="264" customFormat="1">
      <c r="C4907" s="286"/>
      <c r="D4907" s="286"/>
      <c r="E4907" s="287"/>
    </row>
    <row r="4908" spans="3:5" s="264" customFormat="1">
      <c r="C4908" s="286"/>
      <c r="D4908" s="286"/>
      <c r="E4908" s="287"/>
    </row>
    <row r="4909" spans="3:5" s="264" customFormat="1">
      <c r="C4909" s="286"/>
      <c r="D4909" s="286"/>
      <c r="E4909" s="287"/>
    </row>
    <row r="4910" spans="3:5" s="264" customFormat="1">
      <c r="C4910" s="286"/>
      <c r="D4910" s="286"/>
      <c r="E4910" s="287"/>
    </row>
    <row r="4911" spans="3:5" s="264" customFormat="1">
      <c r="C4911" s="286"/>
      <c r="D4911" s="286"/>
      <c r="E4911" s="287"/>
    </row>
    <row r="4912" spans="3:5" s="264" customFormat="1">
      <c r="C4912" s="286"/>
      <c r="D4912" s="286"/>
      <c r="E4912" s="287"/>
    </row>
    <row r="4913" spans="3:5" s="264" customFormat="1">
      <c r="C4913" s="286"/>
      <c r="D4913" s="286"/>
      <c r="E4913" s="287"/>
    </row>
    <row r="4914" spans="3:5" s="264" customFormat="1">
      <c r="C4914" s="286"/>
      <c r="D4914" s="286"/>
      <c r="E4914" s="287"/>
    </row>
    <row r="4915" spans="3:5" s="264" customFormat="1">
      <c r="C4915" s="286"/>
      <c r="D4915" s="286"/>
      <c r="E4915" s="287"/>
    </row>
    <row r="4916" spans="3:5" s="264" customFormat="1">
      <c r="C4916" s="286"/>
      <c r="D4916" s="286"/>
      <c r="E4916" s="287"/>
    </row>
    <row r="4917" spans="3:5" s="264" customFormat="1">
      <c r="C4917" s="286"/>
      <c r="D4917" s="286"/>
      <c r="E4917" s="287"/>
    </row>
    <row r="4918" spans="3:5" s="264" customFormat="1">
      <c r="C4918" s="286"/>
      <c r="D4918" s="286"/>
      <c r="E4918" s="287"/>
    </row>
    <row r="4919" spans="3:5" s="264" customFormat="1">
      <c r="C4919" s="286"/>
      <c r="D4919" s="286"/>
      <c r="E4919" s="287"/>
    </row>
    <row r="4920" spans="3:5" s="264" customFormat="1">
      <c r="C4920" s="286"/>
      <c r="D4920" s="286"/>
      <c r="E4920" s="287"/>
    </row>
    <row r="4921" spans="3:5" s="264" customFormat="1">
      <c r="C4921" s="286"/>
      <c r="D4921" s="286"/>
      <c r="E4921" s="287"/>
    </row>
    <row r="4922" spans="3:5" s="264" customFormat="1">
      <c r="C4922" s="286"/>
      <c r="D4922" s="286"/>
      <c r="E4922" s="287"/>
    </row>
    <row r="4923" spans="3:5" s="264" customFormat="1">
      <c r="C4923" s="286"/>
      <c r="D4923" s="286"/>
      <c r="E4923" s="287"/>
    </row>
    <row r="4924" spans="3:5" s="264" customFormat="1">
      <c r="C4924" s="286"/>
      <c r="D4924" s="286"/>
      <c r="E4924" s="287"/>
    </row>
    <row r="4925" spans="3:5" s="264" customFormat="1">
      <c r="C4925" s="286"/>
      <c r="D4925" s="286"/>
      <c r="E4925" s="287"/>
    </row>
    <row r="4926" spans="3:5" s="264" customFormat="1">
      <c r="C4926" s="286"/>
      <c r="D4926" s="286"/>
      <c r="E4926" s="287"/>
    </row>
    <row r="4927" spans="3:5" s="264" customFormat="1">
      <c r="C4927" s="286"/>
      <c r="D4927" s="286"/>
      <c r="E4927" s="287"/>
    </row>
    <row r="4928" spans="3:5" s="264" customFormat="1">
      <c r="C4928" s="286"/>
      <c r="D4928" s="286"/>
      <c r="E4928" s="287"/>
    </row>
    <row r="4929" spans="3:5" s="264" customFormat="1">
      <c r="C4929" s="286"/>
      <c r="D4929" s="286"/>
      <c r="E4929" s="287"/>
    </row>
    <row r="4930" spans="3:5" s="264" customFormat="1">
      <c r="C4930" s="286"/>
      <c r="D4930" s="286"/>
      <c r="E4930" s="287"/>
    </row>
    <row r="4931" spans="3:5" s="264" customFormat="1">
      <c r="C4931" s="286"/>
      <c r="D4931" s="286"/>
      <c r="E4931" s="287"/>
    </row>
    <row r="4932" spans="3:5" s="264" customFormat="1">
      <c r="C4932" s="286"/>
      <c r="D4932" s="286"/>
      <c r="E4932" s="287"/>
    </row>
    <row r="4933" spans="3:5" s="264" customFormat="1">
      <c r="C4933" s="286"/>
      <c r="D4933" s="286"/>
      <c r="E4933" s="287"/>
    </row>
    <row r="4934" spans="3:5" s="264" customFormat="1">
      <c r="C4934" s="286"/>
      <c r="D4934" s="286"/>
      <c r="E4934" s="287"/>
    </row>
    <row r="4935" spans="3:5" s="264" customFormat="1">
      <c r="C4935" s="286"/>
      <c r="D4935" s="286"/>
      <c r="E4935" s="287"/>
    </row>
    <row r="4936" spans="3:5" s="264" customFormat="1">
      <c r="C4936" s="286"/>
      <c r="D4936" s="286"/>
      <c r="E4936" s="287"/>
    </row>
    <row r="4937" spans="3:5" s="264" customFormat="1">
      <c r="C4937" s="286"/>
      <c r="D4937" s="286"/>
      <c r="E4937" s="287"/>
    </row>
    <row r="4938" spans="3:5" s="264" customFormat="1">
      <c r="C4938" s="286"/>
      <c r="D4938" s="286"/>
      <c r="E4938" s="287"/>
    </row>
    <row r="4939" spans="3:5" s="264" customFormat="1">
      <c r="C4939" s="286"/>
      <c r="D4939" s="286"/>
      <c r="E4939" s="287"/>
    </row>
    <row r="4940" spans="3:5" s="264" customFormat="1">
      <c r="C4940" s="286"/>
      <c r="D4940" s="286"/>
      <c r="E4940" s="287"/>
    </row>
    <row r="4941" spans="3:5" s="264" customFormat="1">
      <c r="C4941" s="286"/>
      <c r="D4941" s="286"/>
      <c r="E4941" s="287"/>
    </row>
    <row r="4942" spans="3:5" s="264" customFormat="1">
      <c r="C4942" s="286"/>
      <c r="D4942" s="286"/>
      <c r="E4942" s="287"/>
    </row>
    <row r="4943" spans="3:5" s="264" customFormat="1">
      <c r="C4943" s="286"/>
      <c r="D4943" s="286"/>
      <c r="E4943" s="287"/>
    </row>
    <row r="4944" spans="3:5" s="264" customFormat="1">
      <c r="C4944" s="286"/>
      <c r="D4944" s="286"/>
      <c r="E4944" s="287"/>
    </row>
    <row r="4945" spans="3:5" s="264" customFormat="1">
      <c r="C4945" s="286"/>
      <c r="D4945" s="286"/>
      <c r="E4945" s="287"/>
    </row>
    <row r="4946" spans="3:5" s="264" customFormat="1">
      <c r="C4946" s="286"/>
      <c r="D4946" s="286"/>
      <c r="E4946" s="287"/>
    </row>
    <row r="4947" spans="3:5" s="264" customFormat="1">
      <c r="C4947" s="286"/>
      <c r="D4947" s="286"/>
      <c r="E4947" s="287"/>
    </row>
    <row r="4948" spans="3:5" s="264" customFormat="1">
      <c r="C4948" s="286"/>
      <c r="D4948" s="286"/>
      <c r="E4948" s="287"/>
    </row>
    <row r="4949" spans="3:5" s="264" customFormat="1">
      <c r="C4949" s="286"/>
      <c r="D4949" s="286"/>
      <c r="E4949" s="287"/>
    </row>
    <row r="4950" spans="3:5" s="264" customFormat="1">
      <c r="C4950" s="286"/>
      <c r="D4950" s="286"/>
      <c r="E4950" s="287"/>
    </row>
    <row r="4951" spans="3:5" s="264" customFormat="1">
      <c r="C4951" s="286"/>
      <c r="D4951" s="286"/>
      <c r="E4951" s="287"/>
    </row>
    <row r="4952" spans="3:5" s="264" customFormat="1">
      <c r="C4952" s="286"/>
      <c r="D4952" s="286"/>
      <c r="E4952" s="287"/>
    </row>
    <row r="4953" spans="3:5" s="264" customFormat="1">
      <c r="C4953" s="286"/>
      <c r="D4953" s="286"/>
      <c r="E4953" s="287"/>
    </row>
    <row r="4954" spans="3:5" s="264" customFormat="1">
      <c r="C4954" s="286"/>
      <c r="D4954" s="286"/>
      <c r="E4954" s="287"/>
    </row>
    <row r="4955" spans="3:5" s="264" customFormat="1">
      <c r="C4955" s="286"/>
      <c r="D4955" s="286"/>
      <c r="E4955" s="287"/>
    </row>
    <row r="4956" spans="3:5" s="264" customFormat="1">
      <c r="C4956" s="286"/>
      <c r="D4956" s="286"/>
      <c r="E4956" s="287"/>
    </row>
    <row r="4957" spans="3:5" s="264" customFormat="1">
      <c r="C4957" s="286"/>
      <c r="D4957" s="286"/>
      <c r="E4957" s="287"/>
    </row>
    <row r="4958" spans="3:5" s="264" customFormat="1">
      <c r="C4958" s="286"/>
      <c r="D4958" s="286"/>
      <c r="E4958" s="287"/>
    </row>
    <row r="4959" spans="3:5" s="264" customFormat="1">
      <c r="C4959" s="286"/>
      <c r="D4959" s="286"/>
      <c r="E4959" s="287"/>
    </row>
    <row r="4960" spans="3:5" s="264" customFormat="1">
      <c r="C4960" s="286"/>
      <c r="D4960" s="286"/>
      <c r="E4960" s="287"/>
    </row>
    <row r="4961" spans="3:5" s="264" customFormat="1">
      <c r="C4961" s="286"/>
      <c r="D4961" s="286"/>
      <c r="E4961" s="287"/>
    </row>
    <row r="4962" spans="3:5" s="264" customFormat="1">
      <c r="C4962" s="286"/>
      <c r="D4962" s="286"/>
      <c r="E4962" s="287"/>
    </row>
    <row r="4963" spans="3:5" s="264" customFormat="1">
      <c r="C4963" s="286"/>
      <c r="D4963" s="286"/>
      <c r="E4963" s="287"/>
    </row>
    <row r="4964" spans="3:5" s="264" customFormat="1">
      <c r="C4964" s="286"/>
      <c r="D4964" s="286"/>
      <c r="E4964" s="287"/>
    </row>
    <row r="4965" spans="3:5" s="264" customFormat="1">
      <c r="C4965" s="286"/>
      <c r="D4965" s="286"/>
      <c r="E4965" s="287"/>
    </row>
    <row r="4966" spans="3:5" s="264" customFormat="1">
      <c r="C4966" s="286"/>
      <c r="D4966" s="286"/>
      <c r="E4966" s="287"/>
    </row>
    <row r="4967" spans="3:5" s="264" customFormat="1">
      <c r="C4967" s="286"/>
      <c r="D4967" s="286"/>
      <c r="E4967" s="287"/>
    </row>
    <row r="4968" spans="3:5" s="264" customFormat="1">
      <c r="C4968" s="286"/>
      <c r="D4968" s="286"/>
      <c r="E4968" s="287"/>
    </row>
    <row r="4969" spans="3:5" s="264" customFormat="1">
      <c r="C4969" s="286"/>
      <c r="D4969" s="286"/>
      <c r="E4969" s="287"/>
    </row>
    <row r="4970" spans="3:5" s="264" customFormat="1">
      <c r="C4970" s="286"/>
      <c r="D4970" s="286"/>
      <c r="E4970" s="287"/>
    </row>
    <row r="4971" spans="3:5" s="264" customFormat="1">
      <c r="C4971" s="286"/>
      <c r="D4971" s="286"/>
      <c r="E4971" s="287"/>
    </row>
    <row r="4972" spans="3:5" s="264" customFormat="1">
      <c r="C4972" s="286"/>
      <c r="D4972" s="286"/>
      <c r="E4972" s="287"/>
    </row>
    <row r="4973" spans="3:5" s="264" customFormat="1">
      <c r="C4973" s="286"/>
      <c r="D4973" s="286"/>
      <c r="E4973" s="287"/>
    </row>
    <row r="4974" spans="3:5" s="264" customFormat="1">
      <c r="C4974" s="286"/>
      <c r="D4974" s="286"/>
      <c r="E4974" s="287"/>
    </row>
    <row r="4975" spans="3:5" s="264" customFormat="1">
      <c r="C4975" s="286"/>
      <c r="D4975" s="286"/>
      <c r="E4975" s="287"/>
    </row>
    <row r="4976" spans="3:5" s="264" customFormat="1">
      <c r="C4976" s="286"/>
      <c r="D4976" s="286"/>
      <c r="E4976" s="287"/>
    </row>
    <row r="4977" spans="3:5" s="264" customFormat="1">
      <c r="C4977" s="286"/>
      <c r="D4977" s="286"/>
      <c r="E4977" s="287"/>
    </row>
    <row r="4978" spans="3:5" s="264" customFormat="1">
      <c r="C4978" s="286"/>
      <c r="D4978" s="286"/>
      <c r="E4978" s="287"/>
    </row>
    <row r="4979" spans="3:5" s="264" customFormat="1">
      <c r="C4979" s="286"/>
      <c r="D4979" s="286"/>
      <c r="E4979" s="287"/>
    </row>
    <row r="4980" spans="3:5" s="264" customFormat="1">
      <c r="C4980" s="286"/>
      <c r="D4980" s="286"/>
      <c r="E4980" s="287"/>
    </row>
    <row r="4981" spans="3:5" s="264" customFormat="1">
      <c r="C4981" s="286"/>
      <c r="D4981" s="286"/>
      <c r="E4981" s="287"/>
    </row>
    <row r="4982" spans="3:5" s="264" customFormat="1">
      <c r="C4982" s="286"/>
      <c r="D4982" s="286"/>
      <c r="E4982" s="287"/>
    </row>
    <row r="4983" spans="3:5" s="264" customFormat="1">
      <c r="C4983" s="286"/>
      <c r="D4983" s="286"/>
      <c r="E4983" s="287"/>
    </row>
    <row r="4984" spans="3:5" s="264" customFormat="1">
      <c r="C4984" s="286"/>
      <c r="D4984" s="286"/>
      <c r="E4984" s="287"/>
    </row>
    <row r="4985" spans="3:5" s="264" customFormat="1">
      <c r="C4985" s="286"/>
      <c r="D4985" s="286"/>
      <c r="E4985" s="287"/>
    </row>
    <row r="4986" spans="3:5" s="264" customFormat="1">
      <c r="C4986" s="286"/>
      <c r="D4986" s="286"/>
      <c r="E4986" s="287"/>
    </row>
    <row r="4987" spans="3:5" s="264" customFormat="1">
      <c r="C4987" s="286"/>
      <c r="D4987" s="286"/>
      <c r="E4987" s="287"/>
    </row>
    <row r="4988" spans="3:5" s="264" customFormat="1">
      <c r="C4988" s="286"/>
      <c r="D4988" s="286"/>
      <c r="E4988" s="287"/>
    </row>
    <row r="4989" spans="3:5" s="264" customFormat="1">
      <c r="C4989" s="286"/>
      <c r="D4989" s="286"/>
      <c r="E4989" s="287"/>
    </row>
    <row r="4990" spans="3:5" s="264" customFormat="1">
      <c r="C4990" s="286"/>
      <c r="D4990" s="286"/>
      <c r="E4990" s="287"/>
    </row>
    <row r="4991" spans="3:5" s="264" customFormat="1">
      <c r="C4991" s="286"/>
      <c r="D4991" s="286"/>
      <c r="E4991" s="287"/>
    </row>
    <row r="4992" spans="3:5" s="264" customFormat="1">
      <c r="C4992" s="286"/>
      <c r="D4992" s="286"/>
      <c r="E4992" s="287"/>
    </row>
    <row r="4993" spans="3:5" s="264" customFormat="1">
      <c r="C4993" s="286"/>
      <c r="D4993" s="286"/>
      <c r="E4993" s="287"/>
    </row>
    <row r="4994" spans="3:5" s="264" customFormat="1">
      <c r="C4994" s="286"/>
      <c r="D4994" s="286"/>
      <c r="E4994" s="287"/>
    </row>
    <row r="4995" spans="3:5" s="264" customFormat="1">
      <c r="C4995" s="286"/>
      <c r="D4995" s="286"/>
      <c r="E4995" s="287"/>
    </row>
    <row r="4996" spans="3:5" s="264" customFormat="1">
      <c r="C4996" s="286"/>
      <c r="D4996" s="286"/>
      <c r="E4996" s="287"/>
    </row>
    <row r="4997" spans="3:5" s="264" customFormat="1">
      <c r="C4997" s="286"/>
      <c r="D4997" s="286"/>
      <c r="E4997" s="287"/>
    </row>
    <row r="4998" spans="3:5" s="264" customFormat="1">
      <c r="C4998" s="286"/>
      <c r="D4998" s="286"/>
      <c r="E4998" s="287"/>
    </row>
    <row r="4999" spans="3:5" s="264" customFormat="1">
      <c r="C4999" s="286"/>
      <c r="D4999" s="286"/>
      <c r="E4999" s="287"/>
    </row>
    <row r="5000" spans="3:5" s="264" customFormat="1">
      <c r="C5000" s="286"/>
      <c r="D5000" s="286"/>
      <c r="E5000" s="287"/>
    </row>
    <row r="5001" spans="3:5" s="264" customFormat="1">
      <c r="C5001" s="286"/>
      <c r="D5001" s="286"/>
      <c r="E5001" s="287"/>
    </row>
    <row r="5002" spans="3:5" s="264" customFormat="1">
      <c r="C5002" s="286"/>
      <c r="D5002" s="286"/>
      <c r="E5002" s="287"/>
    </row>
    <row r="5003" spans="3:5" s="264" customFormat="1">
      <c r="C5003" s="286"/>
      <c r="D5003" s="286"/>
      <c r="E5003" s="287"/>
    </row>
    <row r="5004" spans="3:5" s="264" customFormat="1">
      <c r="C5004" s="286"/>
      <c r="D5004" s="286"/>
      <c r="E5004" s="287"/>
    </row>
    <row r="5005" spans="3:5" s="264" customFormat="1">
      <c r="C5005" s="286"/>
      <c r="D5005" s="286"/>
      <c r="E5005" s="287"/>
    </row>
    <row r="5006" spans="3:5" s="264" customFormat="1">
      <c r="C5006" s="286"/>
      <c r="D5006" s="286"/>
      <c r="E5006" s="287"/>
    </row>
    <row r="5007" spans="3:5" s="264" customFormat="1">
      <c r="C5007" s="286"/>
      <c r="D5007" s="286"/>
      <c r="E5007" s="287"/>
    </row>
    <row r="5008" spans="3:5" s="264" customFormat="1">
      <c r="C5008" s="286"/>
      <c r="D5008" s="286"/>
      <c r="E5008" s="287"/>
    </row>
    <row r="5009" spans="3:5" s="264" customFormat="1">
      <c r="C5009" s="286"/>
      <c r="D5009" s="286"/>
      <c r="E5009" s="287"/>
    </row>
    <row r="5010" spans="3:5" s="264" customFormat="1">
      <c r="C5010" s="286"/>
      <c r="D5010" s="286"/>
      <c r="E5010" s="287"/>
    </row>
    <row r="5011" spans="3:5" s="264" customFormat="1">
      <c r="C5011" s="286"/>
      <c r="D5011" s="286"/>
      <c r="E5011" s="287"/>
    </row>
    <row r="5012" spans="3:5" s="264" customFormat="1">
      <c r="C5012" s="286"/>
      <c r="D5012" s="286"/>
      <c r="E5012" s="287"/>
    </row>
    <row r="5013" spans="3:5" s="264" customFormat="1">
      <c r="C5013" s="286"/>
      <c r="D5013" s="286"/>
      <c r="E5013" s="287"/>
    </row>
    <row r="5014" spans="3:5" s="264" customFormat="1">
      <c r="C5014" s="286"/>
      <c r="D5014" s="286"/>
      <c r="E5014" s="287"/>
    </row>
    <row r="5015" spans="3:5" s="264" customFormat="1">
      <c r="C5015" s="286"/>
      <c r="D5015" s="286"/>
      <c r="E5015" s="287"/>
    </row>
    <row r="5016" spans="3:5" s="264" customFormat="1">
      <c r="C5016" s="286"/>
      <c r="D5016" s="286"/>
      <c r="E5016" s="287"/>
    </row>
    <row r="5017" spans="3:5" s="264" customFormat="1">
      <c r="C5017" s="286"/>
      <c r="D5017" s="286"/>
      <c r="E5017" s="287"/>
    </row>
    <row r="5018" spans="3:5" s="264" customFormat="1">
      <c r="C5018" s="286"/>
      <c r="D5018" s="286"/>
      <c r="E5018" s="287"/>
    </row>
    <row r="5019" spans="3:5" s="264" customFormat="1">
      <c r="C5019" s="286"/>
      <c r="D5019" s="286"/>
      <c r="E5019" s="287"/>
    </row>
    <row r="5020" spans="3:5" s="264" customFormat="1">
      <c r="C5020" s="286"/>
      <c r="D5020" s="286"/>
      <c r="E5020" s="287"/>
    </row>
    <row r="5021" spans="3:5" s="264" customFormat="1">
      <c r="C5021" s="286"/>
      <c r="D5021" s="286"/>
      <c r="E5021" s="287"/>
    </row>
    <row r="5022" spans="3:5" s="264" customFormat="1">
      <c r="C5022" s="286"/>
      <c r="D5022" s="286"/>
      <c r="E5022" s="287"/>
    </row>
    <row r="5023" spans="3:5" s="264" customFormat="1">
      <c r="C5023" s="286"/>
      <c r="D5023" s="286"/>
      <c r="E5023" s="287"/>
    </row>
    <row r="5024" spans="3:5" s="264" customFormat="1">
      <c r="C5024" s="286"/>
      <c r="D5024" s="286"/>
      <c r="E5024" s="287"/>
    </row>
    <row r="5025" spans="3:5" s="264" customFormat="1">
      <c r="C5025" s="286"/>
      <c r="D5025" s="286"/>
      <c r="E5025" s="287"/>
    </row>
    <row r="5026" spans="3:5" s="264" customFormat="1">
      <c r="C5026" s="286"/>
      <c r="D5026" s="286"/>
      <c r="E5026" s="287"/>
    </row>
    <row r="5027" spans="3:5" s="264" customFormat="1">
      <c r="C5027" s="286"/>
      <c r="D5027" s="286"/>
      <c r="E5027" s="287"/>
    </row>
    <row r="5028" spans="3:5" s="264" customFormat="1">
      <c r="C5028" s="286"/>
      <c r="D5028" s="286"/>
      <c r="E5028" s="287"/>
    </row>
    <row r="5029" spans="3:5" s="264" customFormat="1">
      <c r="C5029" s="286"/>
      <c r="D5029" s="286"/>
      <c r="E5029" s="287"/>
    </row>
    <row r="5030" spans="3:5" s="264" customFormat="1">
      <c r="C5030" s="286"/>
      <c r="D5030" s="286"/>
      <c r="E5030" s="287"/>
    </row>
    <row r="5031" spans="3:5" s="264" customFormat="1">
      <c r="C5031" s="286"/>
      <c r="D5031" s="286"/>
      <c r="E5031" s="287"/>
    </row>
    <row r="5032" spans="3:5" s="264" customFormat="1">
      <c r="C5032" s="286"/>
      <c r="D5032" s="286"/>
      <c r="E5032" s="287"/>
    </row>
    <row r="5033" spans="3:5" s="264" customFormat="1">
      <c r="C5033" s="286"/>
      <c r="D5033" s="286"/>
      <c r="E5033" s="287"/>
    </row>
    <row r="5034" spans="3:5" s="264" customFormat="1">
      <c r="C5034" s="286"/>
      <c r="D5034" s="286"/>
      <c r="E5034" s="287"/>
    </row>
    <row r="5035" spans="3:5" s="264" customFormat="1">
      <c r="C5035" s="286"/>
      <c r="D5035" s="286"/>
      <c r="E5035" s="287"/>
    </row>
    <row r="5036" spans="3:5" s="264" customFormat="1">
      <c r="C5036" s="286"/>
      <c r="D5036" s="286"/>
      <c r="E5036" s="287"/>
    </row>
    <row r="5037" spans="3:5" s="264" customFormat="1">
      <c r="C5037" s="286"/>
      <c r="D5037" s="286"/>
      <c r="E5037" s="287"/>
    </row>
    <row r="5038" spans="3:5" s="264" customFormat="1">
      <c r="C5038" s="286"/>
      <c r="D5038" s="286"/>
      <c r="E5038" s="287"/>
    </row>
    <row r="5039" spans="3:5" s="264" customFormat="1">
      <c r="C5039" s="286"/>
      <c r="D5039" s="286"/>
      <c r="E5039" s="287"/>
    </row>
    <row r="5040" spans="3:5" s="264" customFormat="1">
      <c r="C5040" s="286"/>
      <c r="D5040" s="286"/>
      <c r="E5040" s="287"/>
    </row>
    <row r="5041" spans="3:5" s="264" customFormat="1">
      <c r="C5041" s="286"/>
      <c r="D5041" s="286"/>
      <c r="E5041" s="287"/>
    </row>
    <row r="5042" spans="3:5" s="264" customFormat="1">
      <c r="C5042" s="286"/>
      <c r="D5042" s="286"/>
      <c r="E5042" s="287"/>
    </row>
    <row r="5043" spans="3:5" s="264" customFormat="1">
      <c r="C5043" s="286"/>
      <c r="D5043" s="286"/>
      <c r="E5043" s="287"/>
    </row>
    <row r="5044" spans="3:5" s="264" customFormat="1">
      <c r="C5044" s="286"/>
      <c r="D5044" s="286"/>
      <c r="E5044" s="287"/>
    </row>
    <row r="5045" spans="3:5" s="264" customFormat="1">
      <c r="C5045" s="286"/>
      <c r="D5045" s="286"/>
      <c r="E5045" s="287"/>
    </row>
    <row r="5046" spans="3:5" s="264" customFormat="1">
      <c r="C5046" s="286"/>
      <c r="D5046" s="286"/>
      <c r="E5046" s="287"/>
    </row>
    <row r="5047" spans="3:5" s="264" customFormat="1">
      <c r="C5047" s="286"/>
      <c r="D5047" s="286"/>
      <c r="E5047" s="287"/>
    </row>
    <row r="5048" spans="3:5" s="264" customFormat="1">
      <c r="C5048" s="286"/>
      <c r="D5048" s="286"/>
      <c r="E5048" s="287"/>
    </row>
    <row r="5049" spans="3:5" s="264" customFormat="1">
      <c r="C5049" s="286"/>
      <c r="D5049" s="286"/>
      <c r="E5049" s="287"/>
    </row>
    <row r="5050" spans="3:5" s="264" customFormat="1">
      <c r="C5050" s="286"/>
      <c r="D5050" s="286"/>
      <c r="E5050" s="287"/>
    </row>
    <row r="5051" spans="3:5" s="264" customFormat="1">
      <c r="C5051" s="286"/>
      <c r="D5051" s="286"/>
      <c r="E5051" s="287"/>
    </row>
    <row r="5052" spans="3:5" s="264" customFormat="1">
      <c r="C5052" s="286"/>
      <c r="D5052" s="286"/>
      <c r="E5052" s="287"/>
    </row>
    <row r="5053" spans="3:5" s="264" customFormat="1">
      <c r="C5053" s="286"/>
      <c r="D5053" s="286"/>
      <c r="E5053" s="287"/>
    </row>
    <row r="5054" spans="3:5" s="264" customFormat="1">
      <c r="C5054" s="286"/>
      <c r="D5054" s="286"/>
      <c r="E5054" s="287"/>
    </row>
    <row r="5055" spans="3:5" s="264" customFormat="1">
      <c r="C5055" s="286"/>
      <c r="D5055" s="286"/>
      <c r="E5055" s="287"/>
    </row>
    <row r="5056" spans="3:5" s="264" customFormat="1">
      <c r="C5056" s="286"/>
      <c r="D5056" s="286"/>
      <c r="E5056" s="287"/>
    </row>
    <row r="5057" spans="3:5" s="264" customFormat="1">
      <c r="C5057" s="286"/>
      <c r="D5057" s="286"/>
      <c r="E5057" s="287"/>
    </row>
    <row r="5058" spans="3:5" s="264" customFormat="1">
      <c r="C5058" s="286"/>
      <c r="D5058" s="286"/>
      <c r="E5058" s="287"/>
    </row>
    <row r="5059" spans="3:5" s="264" customFormat="1">
      <c r="C5059" s="286"/>
      <c r="D5059" s="286"/>
      <c r="E5059" s="287"/>
    </row>
    <row r="5060" spans="3:5" s="264" customFormat="1">
      <c r="C5060" s="286"/>
      <c r="D5060" s="286"/>
      <c r="E5060" s="287"/>
    </row>
    <row r="5061" spans="3:5" s="264" customFormat="1">
      <c r="C5061" s="286"/>
      <c r="D5061" s="286"/>
      <c r="E5061" s="287"/>
    </row>
    <row r="5062" spans="3:5" s="264" customFormat="1">
      <c r="C5062" s="286"/>
      <c r="D5062" s="286"/>
      <c r="E5062" s="287"/>
    </row>
    <row r="5063" spans="3:5" s="264" customFormat="1">
      <c r="C5063" s="286"/>
      <c r="D5063" s="286"/>
      <c r="E5063" s="287"/>
    </row>
    <row r="5064" spans="3:5" s="264" customFormat="1">
      <c r="C5064" s="286"/>
      <c r="D5064" s="286"/>
      <c r="E5064" s="287"/>
    </row>
    <row r="5065" spans="3:5" s="264" customFormat="1">
      <c r="C5065" s="286"/>
      <c r="D5065" s="286"/>
      <c r="E5065" s="287"/>
    </row>
    <row r="5066" spans="3:5" s="264" customFormat="1">
      <c r="C5066" s="286"/>
      <c r="D5066" s="286"/>
      <c r="E5066" s="287"/>
    </row>
    <row r="5067" spans="3:5" s="264" customFormat="1">
      <c r="C5067" s="286"/>
      <c r="D5067" s="286"/>
      <c r="E5067" s="287"/>
    </row>
    <row r="5068" spans="3:5" s="264" customFormat="1">
      <c r="C5068" s="286"/>
      <c r="D5068" s="286"/>
      <c r="E5068" s="287"/>
    </row>
    <row r="5069" spans="3:5" s="264" customFormat="1">
      <c r="C5069" s="286"/>
      <c r="D5069" s="286"/>
      <c r="E5069" s="287"/>
    </row>
    <row r="5070" spans="3:5" s="264" customFormat="1">
      <c r="C5070" s="286"/>
      <c r="D5070" s="286"/>
      <c r="E5070" s="287"/>
    </row>
    <row r="5071" spans="3:5" s="264" customFormat="1">
      <c r="C5071" s="286"/>
      <c r="D5071" s="286"/>
      <c r="E5071" s="287"/>
    </row>
    <row r="5072" spans="3:5" s="264" customFormat="1">
      <c r="C5072" s="286"/>
      <c r="D5072" s="286"/>
      <c r="E5072" s="287"/>
    </row>
    <row r="5073" spans="3:5" s="264" customFormat="1">
      <c r="C5073" s="286"/>
      <c r="D5073" s="286"/>
      <c r="E5073" s="287"/>
    </row>
    <row r="5074" spans="3:5" s="264" customFormat="1">
      <c r="C5074" s="286"/>
      <c r="D5074" s="286"/>
      <c r="E5074" s="287"/>
    </row>
    <row r="5075" spans="3:5" s="264" customFormat="1">
      <c r="C5075" s="286"/>
      <c r="D5075" s="286"/>
      <c r="E5075" s="287"/>
    </row>
    <row r="5076" spans="3:5" s="264" customFormat="1">
      <c r="C5076" s="286"/>
      <c r="D5076" s="286"/>
      <c r="E5076" s="287"/>
    </row>
    <row r="5077" spans="3:5" s="264" customFormat="1">
      <c r="C5077" s="286"/>
      <c r="D5077" s="286"/>
      <c r="E5077" s="287"/>
    </row>
    <row r="5078" spans="3:5" s="264" customFormat="1">
      <c r="C5078" s="286"/>
      <c r="D5078" s="286"/>
      <c r="E5078" s="287"/>
    </row>
    <row r="5079" spans="3:5" s="264" customFormat="1">
      <c r="C5079" s="286"/>
      <c r="D5079" s="286"/>
      <c r="E5079" s="287"/>
    </row>
    <row r="5080" spans="3:5" s="264" customFormat="1">
      <c r="C5080" s="286"/>
      <c r="D5080" s="286"/>
      <c r="E5080" s="287"/>
    </row>
    <row r="5081" spans="3:5" s="264" customFormat="1">
      <c r="C5081" s="286"/>
      <c r="D5081" s="286"/>
      <c r="E5081" s="287"/>
    </row>
    <row r="5082" spans="3:5" s="264" customFormat="1">
      <c r="C5082" s="286"/>
      <c r="D5082" s="286"/>
      <c r="E5082" s="287"/>
    </row>
    <row r="5083" spans="3:5" s="264" customFormat="1">
      <c r="C5083" s="286"/>
      <c r="D5083" s="286"/>
      <c r="E5083" s="287"/>
    </row>
    <row r="5084" spans="3:5" s="264" customFormat="1">
      <c r="C5084" s="286"/>
      <c r="D5084" s="286"/>
      <c r="E5084" s="287"/>
    </row>
    <row r="5085" spans="3:5" s="264" customFormat="1">
      <c r="C5085" s="286"/>
      <c r="D5085" s="286"/>
      <c r="E5085" s="287"/>
    </row>
    <row r="5086" spans="3:5" s="264" customFormat="1">
      <c r="C5086" s="286"/>
      <c r="D5086" s="286"/>
      <c r="E5086" s="287"/>
    </row>
    <row r="5087" spans="3:5" s="264" customFormat="1">
      <c r="C5087" s="286"/>
      <c r="D5087" s="286"/>
      <c r="E5087" s="287"/>
    </row>
    <row r="5088" spans="3:5" s="264" customFormat="1">
      <c r="C5088" s="286"/>
      <c r="D5088" s="286"/>
      <c r="E5088" s="287"/>
    </row>
    <row r="5089" spans="3:5" s="264" customFormat="1">
      <c r="C5089" s="286"/>
      <c r="D5089" s="286"/>
      <c r="E5089" s="287"/>
    </row>
    <row r="5090" spans="3:5" s="264" customFormat="1">
      <c r="C5090" s="286"/>
      <c r="D5090" s="286"/>
      <c r="E5090" s="287"/>
    </row>
    <row r="5091" spans="3:5" s="264" customFormat="1">
      <c r="C5091" s="286"/>
      <c r="D5091" s="286"/>
      <c r="E5091" s="287"/>
    </row>
    <row r="5092" spans="3:5" s="264" customFormat="1">
      <c r="C5092" s="286"/>
      <c r="D5092" s="286"/>
      <c r="E5092" s="287"/>
    </row>
    <row r="5093" spans="3:5" s="264" customFormat="1">
      <c r="C5093" s="286"/>
      <c r="D5093" s="286"/>
      <c r="E5093" s="287"/>
    </row>
    <row r="5094" spans="3:5" s="264" customFormat="1">
      <c r="C5094" s="286"/>
      <c r="D5094" s="286"/>
      <c r="E5094" s="287"/>
    </row>
    <row r="5095" spans="3:5" s="264" customFormat="1">
      <c r="C5095" s="286"/>
      <c r="D5095" s="286"/>
      <c r="E5095" s="287"/>
    </row>
    <row r="5096" spans="3:5" s="264" customFormat="1">
      <c r="C5096" s="286"/>
      <c r="D5096" s="286"/>
      <c r="E5096" s="287"/>
    </row>
    <row r="5097" spans="3:5" s="264" customFormat="1">
      <c r="C5097" s="286"/>
      <c r="D5097" s="286"/>
      <c r="E5097" s="287"/>
    </row>
    <row r="5098" spans="3:5" s="264" customFormat="1">
      <c r="C5098" s="286"/>
      <c r="D5098" s="286"/>
      <c r="E5098" s="287"/>
    </row>
    <row r="5099" spans="3:5" s="264" customFormat="1">
      <c r="C5099" s="286"/>
      <c r="D5099" s="286"/>
      <c r="E5099" s="287"/>
    </row>
    <row r="5100" spans="3:5" s="264" customFormat="1">
      <c r="C5100" s="286"/>
      <c r="D5100" s="286"/>
      <c r="E5100" s="287"/>
    </row>
    <row r="5101" spans="3:5" s="264" customFormat="1">
      <c r="C5101" s="286"/>
      <c r="D5101" s="286"/>
      <c r="E5101" s="287"/>
    </row>
    <row r="5102" spans="3:5" s="264" customFormat="1">
      <c r="C5102" s="286"/>
      <c r="D5102" s="286"/>
      <c r="E5102" s="287"/>
    </row>
    <row r="5103" spans="3:5" s="264" customFormat="1">
      <c r="C5103" s="286"/>
      <c r="D5103" s="286"/>
      <c r="E5103" s="287"/>
    </row>
    <row r="5104" spans="3:5" s="264" customFormat="1">
      <c r="C5104" s="286"/>
      <c r="D5104" s="286"/>
      <c r="E5104" s="287"/>
    </row>
    <row r="5105" spans="3:5" s="264" customFormat="1">
      <c r="C5105" s="286"/>
      <c r="D5105" s="286"/>
      <c r="E5105" s="287"/>
    </row>
    <row r="5106" spans="3:5" s="264" customFormat="1">
      <c r="C5106" s="286"/>
      <c r="D5106" s="286"/>
      <c r="E5106" s="287"/>
    </row>
    <row r="5107" spans="3:5" s="264" customFormat="1">
      <c r="C5107" s="286"/>
      <c r="D5107" s="286"/>
      <c r="E5107" s="287"/>
    </row>
    <row r="5108" spans="3:5" s="264" customFormat="1">
      <c r="C5108" s="286"/>
      <c r="D5108" s="286"/>
      <c r="E5108" s="287"/>
    </row>
    <row r="5109" spans="3:5" s="264" customFormat="1">
      <c r="C5109" s="286"/>
      <c r="D5109" s="286"/>
      <c r="E5109" s="287"/>
    </row>
    <row r="5110" spans="3:5" s="264" customFormat="1">
      <c r="C5110" s="286"/>
      <c r="D5110" s="286"/>
      <c r="E5110" s="287"/>
    </row>
    <row r="5111" spans="3:5" s="264" customFormat="1">
      <c r="C5111" s="286"/>
      <c r="D5111" s="286"/>
      <c r="E5111" s="287"/>
    </row>
    <row r="5112" spans="3:5" s="264" customFormat="1">
      <c r="C5112" s="286"/>
      <c r="D5112" s="286"/>
      <c r="E5112" s="287"/>
    </row>
    <row r="5113" spans="3:5" s="264" customFormat="1">
      <c r="C5113" s="286"/>
      <c r="D5113" s="286"/>
      <c r="E5113" s="287"/>
    </row>
    <row r="5114" spans="3:5" s="264" customFormat="1">
      <c r="C5114" s="286"/>
      <c r="D5114" s="286"/>
      <c r="E5114" s="287"/>
    </row>
    <row r="5115" spans="3:5" s="264" customFormat="1">
      <c r="C5115" s="286"/>
      <c r="D5115" s="286"/>
      <c r="E5115" s="287"/>
    </row>
    <row r="5116" spans="3:5" s="264" customFormat="1">
      <c r="C5116" s="286"/>
      <c r="D5116" s="286"/>
      <c r="E5116" s="287"/>
    </row>
    <row r="5117" spans="3:5" s="264" customFormat="1">
      <c r="C5117" s="286"/>
      <c r="D5117" s="286"/>
      <c r="E5117" s="287"/>
    </row>
    <row r="5118" spans="3:5" s="264" customFormat="1">
      <c r="C5118" s="286"/>
      <c r="D5118" s="286"/>
      <c r="E5118" s="287"/>
    </row>
    <row r="5119" spans="3:5" s="264" customFormat="1">
      <c r="C5119" s="286"/>
      <c r="D5119" s="286"/>
      <c r="E5119" s="287"/>
    </row>
    <row r="5120" spans="3:5" s="264" customFormat="1">
      <c r="C5120" s="286"/>
      <c r="D5120" s="286"/>
      <c r="E5120" s="287"/>
    </row>
    <row r="5121" spans="3:5" s="264" customFormat="1">
      <c r="C5121" s="286"/>
      <c r="D5121" s="286"/>
      <c r="E5121" s="287"/>
    </row>
    <row r="5122" spans="3:5" s="264" customFormat="1">
      <c r="C5122" s="286"/>
      <c r="D5122" s="286"/>
      <c r="E5122" s="287"/>
    </row>
    <row r="5123" spans="3:5" s="264" customFormat="1">
      <c r="C5123" s="286"/>
      <c r="D5123" s="286"/>
      <c r="E5123" s="287"/>
    </row>
    <row r="5124" spans="3:5" s="264" customFormat="1">
      <c r="C5124" s="286"/>
      <c r="D5124" s="286"/>
      <c r="E5124" s="287"/>
    </row>
    <row r="5125" spans="3:5" s="264" customFormat="1">
      <c r="C5125" s="286"/>
      <c r="D5125" s="286"/>
      <c r="E5125" s="287"/>
    </row>
    <row r="5126" spans="3:5" s="264" customFormat="1">
      <c r="C5126" s="286"/>
      <c r="D5126" s="286"/>
      <c r="E5126" s="287"/>
    </row>
    <row r="5127" spans="3:5" s="264" customFormat="1">
      <c r="C5127" s="286"/>
      <c r="D5127" s="286"/>
      <c r="E5127" s="287"/>
    </row>
    <row r="5128" spans="3:5" s="264" customFormat="1">
      <c r="C5128" s="286"/>
      <c r="D5128" s="286"/>
      <c r="E5128" s="287"/>
    </row>
    <row r="5129" spans="3:5" s="264" customFormat="1">
      <c r="C5129" s="286"/>
      <c r="D5129" s="286"/>
      <c r="E5129" s="287"/>
    </row>
    <row r="5130" spans="3:5" s="264" customFormat="1">
      <c r="C5130" s="286"/>
      <c r="D5130" s="286"/>
      <c r="E5130" s="287"/>
    </row>
    <row r="5131" spans="3:5" s="264" customFormat="1">
      <c r="C5131" s="286"/>
      <c r="D5131" s="286"/>
      <c r="E5131" s="287"/>
    </row>
    <row r="5132" spans="3:5" s="264" customFormat="1">
      <c r="C5132" s="286"/>
      <c r="D5132" s="286"/>
      <c r="E5132" s="287"/>
    </row>
    <row r="5133" spans="3:5" s="264" customFormat="1">
      <c r="C5133" s="286"/>
      <c r="D5133" s="286"/>
      <c r="E5133" s="287"/>
    </row>
    <row r="5134" spans="3:5" s="264" customFormat="1">
      <c r="C5134" s="286"/>
      <c r="D5134" s="286"/>
      <c r="E5134" s="287"/>
    </row>
    <row r="5135" spans="3:5" s="264" customFormat="1">
      <c r="C5135" s="286"/>
      <c r="D5135" s="286"/>
      <c r="E5135" s="287"/>
    </row>
    <row r="5136" spans="3:5" s="264" customFormat="1">
      <c r="C5136" s="286"/>
      <c r="D5136" s="286"/>
      <c r="E5136" s="287"/>
    </row>
    <row r="5137" spans="3:5" s="264" customFormat="1">
      <c r="C5137" s="286"/>
      <c r="D5137" s="286"/>
      <c r="E5137" s="287"/>
    </row>
    <row r="5138" spans="3:5" s="264" customFormat="1">
      <c r="C5138" s="286"/>
      <c r="D5138" s="286"/>
      <c r="E5138" s="287"/>
    </row>
    <row r="5139" spans="3:5" s="264" customFormat="1">
      <c r="C5139" s="286"/>
      <c r="D5139" s="286"/>
      <c r="E5139" s="287"/>
    </row>
    <row r="5140" spans="3:5" s="264" customFormat="1">
      <c r="C5140" s="286"/>
      <c r="D5140" s="286"/>
      <c r="E5140" s="287"/>
    </row>
    <row r="5141" spans="3:5" s="264" customFormat="1">
      <c r="C5141" s="286"/>
      <c r="D5141" s="286"/>
      <c r="E5141" s="287"/>
    </row>
    <row r="5142" spans="3:5" s="264" customFormat="1">
      <c r="C5142" s="286"/>
      <c r="D5142" s="286"/>
      <c r="E5142" s="287"/>
    </row>
    <row r="5143" spans="3:5" s="264" customFormat="1">
      <c r="C5143" s="286"/>
      <c r="D5143" s="286"/>
      <c r="E5143" s="287"/>
    </row>
    <row r="5144" spans="3:5" s="264" customFormat="1">
      <c r="C5144" s="286"/>
      <c r="D5144" s="286"/>
      <c r="E5144" s="287"/>
    </row>
    <row r="5145" spans="3:5" s="264" customFormat="1">
      <c r="C5145" s="286"/>
      <c r="D5145" s="286"/>
      <c r="E5145" s="287"/>
    </row>
    <row r="5146" spans="3:5" s="264" customFormat="1">
      <c r="C5146" s="286"/>
      <c r="D5146" s="286"/>
      <c r="E5146" s="287"/>
    </row>
    <row r="5147" spans="3:5" s="264" customFormat="1">
      <c r="C5147" s="286"/>
      <c r="D5147" s="286"/>
      <c r="E5147" s="287"/>
    </row>
    <row r="5148" spans="3:5" s="264" customFormat="1">
      <c r="C5148" s="286"/>
      <c r="D5148" s="286"/>
      <c r="E5148" s="287"/>
    </row>
    <row r="5149" spans="3:5" s="264" customFormat="1">
      <c r="C5149" s="286"/>
      <c r="D5149" s="286"/>
      <c r="E5149" s="287"/>
    </row>
    <row r="5150" spans="3:5" s="264" customFormat="1">
      <c r="C5150" s="286"/>
      <c r="D5150" s="286"/>
      <c r="E5150" s="287"/>
    </row>
    <row r="5151" spans="3:5" s="264" customFormat="1">
      <c r="C5151" s="286"/>
      <c r="D5151" s="286"/>
      <c r="E5151" s="287"/>
    </row>
    <row r="5152" spans="3:5" s="264" customFormat="1">
      <c r="C5152" s="286"/>
      <c r="D5152" s="286"/>
      <c r="E5152" s="287"/>
    </row>
    <row r="5153" spans="3:5" s="264" customFormat="1">
      <c r="C5153" s="286"/>
      <c r="D5153" s="286"/>
      <c r="E5153" s="287"/>
    </row>
    <row r="5154" spans="3:5" s="264" customFormat="1">
      <c r="C5154" s="286"/>
      <c r="D5154" s="286"/>
      <c r="E5154" s="287"/>
    </row>
    <row r="5155" spans="3:5" s="264" customFormat="1">
      <c r="C5155" s="286"/>
      <c r="D5155" s="286"/>
      <c r="E5155" s="287"/>
    </row>
    <row r="5156" spans="3:5" s="264" customFormat="1">
      <c r="C5156" s="286"/>
      <c r="D5156" s="286"/>
      <c r="E5156" s="287"/>
    </row>
    <row r="5157" spans="3:5" s="264" customFormat="1">
      <c r="C5157" s="286"/>
      <c r="D5157" s="286"/>
      <c r="E5157" s="287"/>
    </row>
    <row r="5158" spans="3:5" s="264" customFormat="1">
      <c r="C5158" s="286"/>
      <c r="D5158" s="286"/>
      <c r="E5158" s="287"/>
    </row>
    <row r="5159" spans="3:5" s="264" customFormat="1">
      <c r="C5159" s="286"/>
      <c r="D5159" s="286"/>
      <c r="E5159" s="287"/>
    </row>
    <row r="5160" spans="3:5" s="264" customFormat="1">
      <c r="C5160" s="286"/>
      <c r="D5160" s="286"/>
      <c r="E5160" s="287"/>
    </row>
    <row r="5161" spans="3:5" s="264" customFormat="1">
      <c r="C5161" s="286"/>
      <c r="D5161" s="286"/>
      <c r="E5161" s="287"/>
    </row>
    <row r="5162" spans="3:5" s="264" customFormat="1">
      <c r="C5162" s="286"/>
      <c r="D5162" s="286"/>
      <c r="E5162" s="287"/>
    </row>
    <row r="5163" spans="3:5" s="264" customFormat="1">
      <c r="C5163" s="286"/>
      <c r="D5163" s="286"/>
      <c r="E5163" s="287"/>
    </row>
    <row r="5164" spans="3:5" s="264" customFormat="1">
      <c r="C5164" s="286"/>
      <c r="D5164" s="286"/>
      <c r="E5164" s="287"/>
    </row>
    <row r="5165" spans="3:5" s="264" customFormat="1">
      <c r="C5165" s="286"/>
      <c r="D5165" s="286"/>
      <c r="E5165" s="287"/>
    </row>
    <row r="5166" spans="3:5" s="264" customFormat="1">
      <c r="C5166" s="286"/>
      <c r="D5166" s="286"/>
      <c r="E5166" s="287"/>
    </row>
    <row r="5167" spans="3:5" s="264" customFormat="1">
      <c r="C5167" s="286"/>
      <c r="D5167" s="286"/>
      <c r="E5167" s="287"/>
    </row>
    <row r="5168" spans="3:5" s="264" customFormat="1">
      <c r="C5168" s="286"/>
      <c r="D5168" s="286"/>
      <c r="E5168" s="287"/>
    </row>
    <row r="5169" spans="3:5" s="264" customFormat="1">
      <c r="C5169" s="286"/>
      <c r="D5169" s="286"/>
      <c r="E5169" s="287"/>
    </row>
    <row r="5170" spans="3:5" s="264" customFormat="1">
      <c r="C5170" s="286"/>
      <c r="D5170" s="286"/>
      <c r="E5170" s="287"/>
    </row>
    <row r="5171" spans="3:5" s="264" customFormat="1">
      <c r="C5171" s="286"/>
      <c r="D5171" s="286"/>
      <c r="E5171" s="287"/>
    </row>
    <row r="5172" spans="3:5" s="264" customFormat="1">
      <c r="C5172" s="286"/>
      <c r="D5172" s="286"/>
      <c r="E5172" s="287"/>
    </row>
    <row r="5173" spans="3:5" s="264" customFormat="1">
      <c r="C5173" s="286"/>
      <c r="D5173" s="286"/>
      <c r="E5173" s="287"/>
    </row>
    <row r="5174" spans="3:5" s="264" customFormat="1">
      <c r="C5174" s="286"/>
      <c r="D5174" s="286"/>
      <c r="E5174" s="287"/>
    </row>
    <row r="5175" spans="3:5" s="264" customFormat="1">
      <c r="C5175" s="286"/>
      <c r="D5175" s="286"/>
      <c r="E5175" s="287"/>
    </row>
    <row r="5176" spans="3:5" s="264" customFormat="1">
      <c r="C5176" s="286"/>
      <c r="D5176" s="286"/>
      <c r="E5176" s="287"/>
    </row>
    <row r="5177" spans="3:5" s="264" customFormat="1">
      <c r="C5177" s="286"/>
      <c r="D5177" s="286"/>
      <c r="E5177" s="287"/>
    </row>
    <row r="5178" spans="3:5" s="264" customFormat="1">
      <c r="C5178" s="286"/>
      <c r="D5178" s="286"/>
      <c r="E5178" s="287"/>
    </row>
    <row r="5179" spans="3:5" s="264" customFormat="1">
      <c r="C5179" s="286"/>
      <c r="D5179" s="286"/>
      <c r="E5179" s="287"/>
    </row>
    <row r="5180" spans="3:5" s="264" customFormat="1">
      <c r="C5180" s="286"/>
      <c r="D5180" s="286"/>
      <c r="E5180" s="287"/>
    </row>
    <row r="5181" spans="3:5" s="264" customFormat="1">
      <c r="C5181" s="286"/>
      <c r="D5181" s="286"/>
      <c r="E5181" s="287"/>
    </row>
    <row r="5182" spans="3:5" s="264" customFormat="1">
      <c r="C5182" s="286"/>
      <c r="D5182" s="286"/>
      <c r="E5182" s="287"/>
    </row>
    <row r="5183" spans="3:5" s="264" customFormat="1">
      <c r="C5183" s="286"/>
      <c r="D5183" s="286"/>
      <c r="E5183" s="287"/>
    </row>
    <row r="5184" spans="3:5" s="264" customFormat="1">
      <c r="C5184" s="286"/>
      <c r="D5184" s="286"/>
      <c r="E5184" s="287"/>
    </row>
    <row r="5185" spans="3:5" s="264" customFormat="1">
      <c r="C5185" s="286"/>
      <c r="D5185" s="286"/>
      <c r="E5185" s="287"/>
    </row>
    <row r="5186" spans="3:5" s="264" customFormat="1">
      <c r="C5186" s="286"/>
      <c r="D5186" s="286"/>
      <c r="E5186" s="287"/>
    </row>
    <row r="5187" spans="3:5" s="264" customFormat="1">
      <c r="C5187" s="286"/>
      <c r="D5187" s="286"/>
      <c r="E5187" s="287"/>
    </row>
    <row r="5188" spans="3:5" s="264" customFormat="1">
      <c r="C5188" s="286"/>
      <c r="D5188" s="286"/>
      <c r="E5188" s="287"/>
    </row>
    <row r="5189" spans="3:5" s="264" customFormat="1">
      <c r="C5189" s="286"/>
      <c r="D5189" s="286"/>
      <c r="E5189" s="287"/>
    </row>
    <row r="5190" spans="3:5" s="264" customFormat="1">
      <c r="C5190" s="286"/>
      <c r="D5190" s="286"/>
      <c r="E5190" s="287"/>
    </row>
    <row r="5191" spans="3:5" s="264" customFormat="1">
      <c r="C5191" s="286"/>
      <c r="D5191" s="286"/>
      <c r="E5191" s="287"/>
    </row>
    <row r="5192" spans="3:5" s="264" customFormat="1">
      <c r="C5192" s="286"/>
      <c r="D5192" s="286"/>
      <c r="E5192" s="287"/>
    </row>
    <row r="5193" spans="3:5" s="264" customFormat="1">
      <c r="C5193" s="286"/>
      <c r="D5193" s="286"/>
      <c r="E5193" s="287"/>
    </row>
    <row r="5194" spans="3:5" s="264" customFormat="1">
      <c r="C5194" s="286"/>
      <c r="D5194" s="286"/>
      <c r="E5194" s="287"/>
    </row>
    <row r="5195" spans="3:5" s="264" customFormat="1">
      <c r="C5195" s="286"/>
      <c r="D5195" s="286"/>
      <c r="E5195" s="287"/>
    </row>
    <row r="5196" spans="3:5" s="264" customFormat="1">
      <c r="C5196" s="286"/>
      <c r="D5196" s="286"/>
      <c r="E5196" s="287"/>
    </row>
    <row r="5197" spans="3:5" s="264" customFormat="1">
      <c r="C5197" s="286"/>
      <c r="D5197" s="286"/>
      <c r="E5197" s="287"/>
    </row>
    <row r="5198" spans="3:5" s="264" customFormat="1">
      <c r="C5198" s="286"/>
      <c r="D5198" s="286"/>
      <c r="E5198" s="287"/>
    </row>
    <row r="5199" spans="3:5" s="264" customFormat="1">
      <c r="C5199" s="286"/>
      <c r="D5199" s="286"/>
      <c r="E5199" s="287"/>
    </row>
    <row r="5200" spans="3:5" s="264" customFormat="1">
      <c r="C5200" s="286"/>
      <c r="D5200" s="286"/>
      <c r="E5200" s="287"/>
    </row>
    <row r="5201" spans="3:5" s="264" customFormat="1">
      <c r="C5201" s="286"/>
      <c r="D5201" s="286"/>
      <c r="E5201" s="287"/>
    </row>
    <row r="5202" spans="3:5" s="264" customFormat="1">
      <c r="C5202" s="286"/>
      <c r="D5202" s="286"/>
      <c r="E5202" s="287"/>
    </row>
    <row r="5203" spans="3:5" s="264" customFormat="1">
      <c r="C5203" s="286"/>
      <c r="D5203" s="286"/>
      <c r="E5203" s="287"/>
    </row>
    <row r="5204" spans="3:5" s="264" customFormat="1">
      <c r="C5204" s="286"/>
      <c r="D5204" s="286"/>
      <c r="E5204" s="287"/>
    </row>
    <row r="5205" spans="3:5" s="264" customFormat="1">
      <c r="C5205" s="286"/>
      <c r="D5205" s="286"/>
      <c r="E5205" s="287"/>
    </row>
    <row r="5206" spans="3:5" s="264" customFormat="1">
      <c r="C5206" s="286"/>
      <c r="D5206" s="286"/>
      <c r="E5206" s="287"/>
    </row>
    <row r="5207" spans="3:5" s="264" customFormat="1">
      <c r="C5207" s="286"/>
      <c r="D5207" s="286"/>
      <c r="E5207" s="287"/>
    </row>
    <row r="5208" spans="3:5" s="264" customFormat="1">
      <c r="C5208" s="286"/>
      <c r="D5208" s="286"/>
      <c r="E5208" s="287"/>
    </row>
    <row r="5209" spans="3:5" s="264" customFormat="1">
      <c r="C5209" s="286"/>
      <c r="D5209" s="286"/>
      <c r="E5209" s="287"/>
    </row>
    <row r="5210" spans="3:5" s="264" customFormat="1">
      <c r="C5210" s="286"/>
      <c r="D5210" s="286"/>
      <c r="E5210" s="287"/>
    </row>
    <row r="5211" spans="3:5" s="264" customFormat="1">
      <c r="C5211" s="286"/>
      <c r="D5211" s="286"/>
      <c r="E5211" s="287"/>
    </row>
    <row r="5212" spans="3:5" s="264" customFormat="1">
      <c r="C5212" s="286"/>
      <c r="D5212" s="286"/>
      <c r="E5212" s="287"/>
    </row>
    <row r="5213" spans="3:5" s="264" customFormat="1">
      <c r="C5213" s="286"/>
      <c r="D5213" s="286"/>
      <c r="E5213" s="287"/>
    </row>
    <row r="5214" spans="3:5" s="264" customFormat="1">
      <c r="C5214" s="286"/>
      <c r="D5214" s="286"/>
      <c r="E5214" s="287"/>
    </row>
    <row r="5215" spans="3:5" s="264" customFormat="1">
      <c r="C5215" s="286"/>
      <c r="D5215" s="286"/>
      <c r="E5215" s="287"/>
    </row>
    <row r="5216" spans="3:5" s="264" customFormat="1">
      <c r="C5216" s="286"/>
      <c r="D5216" s="286"/>
      <c r="E5216" s="287"/>
    </row>
    <row r="5217" spans="3:5" s="264" customFormat="1">
      <c r="C5217" s="286"/>
      <c r="D5217" s="286"/>
      <c r="E5217" s="287"/>
    </row>
    <row r="5218" spans="3:5" s="264" customFormat="1">
      <c r="C5218" s="286"/>
      <c r="D5218" s="286"/>
      <c r="E5218" s="287"/>
    </row>
    <row r="5219" spans="3:5" s="264" customFormat="1">
      <c r="C5219" s="286"/>
      <c r="D5219" s="286"/>
      <c r="E5219" s="287"/>
    </row>
    <row r="5220" spans="3:5" s="264" customFormat="1">
      <c r="C5220" s="286"/>
      <c r="D5220" s="286"/>
      <c r="E5220" s="287"/>
    </row>
    <row r="5221" spans="3:5" s="264" customFormat="1">
      <c r="C5221" s="286"/>
      <c r="D5221" s="286"/>
      <c r="E5221" s="287"/>
    </row>
    <row r="5222" spans="3:5" s="264" customFormat="1">
      <c r="C5222" s="286"/>
      <c r="D5222" s="286"/>
      <c r="E5222" s="287"/>
    </row>
    <row r="5223" spans="3:5" s="264" customFormat="1">
      <c r="C5223" s="286"/>
      <c r="D5223" s="286"/>
      <c r="E5223" s="287"/>
    </row>
    <row r="5224" spans="3:5" s="264" customFormat="1">
      <c r="C5224" s="286"/>
      <c r="D5224" s="286"/>
      <c r="E5224" s="287"/>
    </row>
    <row r="5225" spans="3:5" s="264" customFormat="1">
      <c r="C5225" s="286"/>
      <c r="D5225" s="286"/>
      <c r="E5225" s="287"/>
    </row>
    <row r="5226" spans="3:5" s="264" customFormat="1">
      <c r="C5226" s="286"/>
      <c r="D5226" s="286"/>
      <c r="E5226" s="287"/>
    </row>
    <row r="5227" spans="3:5" s="264" customFormat="1">
      <c r="C5227" s="286"/>
      <c r="D5227" s="286"/>
      <c r="E5227" s="287"/>
    </row>
    <row r="5228" spans="3:5" s="264" customFormat="1">
      <c r="C5228" s="286"/>
      <c r="D5228" s="286"/>
      <c r="E5228" s="287"/>
    </row>
    <row r="5229" spans="3:5" s="264" customFormat="1">
      <c r="C5229" s="286"/>
      <c r="D5229" s="286"/>
      <c r="E5229" s="287"/>
    </row>
    <row r="5230" spans="3:5" s="264" customFormat="1">
      <c r="C5230" s="286"/>
      <c r="D5230" s="286"/>
      <c r="E5230" s="287"/>
    </row>
    <row r="5231" spans="3:5" s="264" customFormat="1">
      <c r="C5231" s="286"/>
      <c r="D5231" s="286"/>
      <c r="E5231" s="287"/>
    </row>
    <row r="5232" spans="3:5" s="264" customFormat="1">
      <c r="C5232" s="286"/>
      <c r="D5232" s="286"/>
      <c r="E5232" s="287"/>
    </row>
    <row r="5233" spans="3:5" s="264" customFormat="1">
      <c r="C5233" s="286"/>
      <c r="D5233" s="286"/>
      <c r="E5233" s="287"/>
    </row>
    <row r="5234" spans="3:5" s="264" customFormat="1">
      <c r="C5234" s="286"/>
      <c r="D5234" s="286"/>
      <c r="E5234" s="287"/>
    </row>
    <row r="5235" spans="3:5" s="264" customFormat="1">
      <c r="C5235" s="286"/>
      <c r="D5235" s="286"/>
      <c r="E5235" s="287"/>
    </row>
    <row r="5236" spans="3:5" s="264" customFormat="1">
      <c r="C5236" s="286"/>
      <c r="D5236" s="286"/>
      <c r="E5236" s="287"/>
    </row>
    <row r="5237" spans="3:5" s="264" customFormat="1">
      <c r="C5237" s="286"/>
      <c r="D5237" s="286"/>
      <c r="E5237" s="287"/>
    </row>
    <row r="5238" spans="3:5" s="264" customFormat="1">
      <c r="C5238" s="286"/>
      <c r="D5238" s="286"/>
      <c r="E5238" s="287"/>
    </row>
    <row r="5239" spans="3:5" s="264" customFormat="1">
      <c r="C5239" s="286"/>
      <c r="D5239" s="286"/>
      <c r="E5239" s="287"/>
    </row>
    <row r="5240" spans="3:5" s="264" customFormat="1">
      <c r="C5240" s="286"/>
      <c r="D5240" s="286"/>
      <c r="E5240" s="287"/>
    </row>
    <row r="5241" spans="3:5" s="264" customFormat="1">
      <c r="C5241" s="286"/>
      <c r="D5241" s="286"/>
      <c r="E5241" s="287"/>
    </row>
    <row r="5242" spans="3:5" s="264" customFormat="1">
      <c r="C5242" s="286"/>
      <c r="D5242" s="286"/>
      <c r="E5242" s="287"/>
    </row>
    <row r="5243" spans="3:5" s="264" customFormat="1">
      <c r="C5243" s="286"/>
      <c r="D5243" s="286"/>
      <c r="E5243" s="287"/>
    </row>
    <row r="5244" spans="3:5" s="264" customFormat="1">
      <c r="C5244" s="286"/>
      <c r="D5244" s="286"/>
      <c r="E5244" s="287"/>
    </row>
    <row r="5245" spans="3:5" s="264" customFormat="1">
      <c r="C5245" s="286"/>
      <c r="D5245" s="286"/>
      <c r="E5245" s="287"/>
    </row>
    <row r="5246" spans="3:5" s="264" customFormat="1">
      <c r="C5246" s="286"/>
      <c r="D5246" s="286"/>
      <c r="E5246" s="287"/>
    </row>
    <row r="5247" spans="3:5" s="264" customFormat="1">
      <c r="C5247" s="286"/>
      <c r="D5247" s="286"/>
      <c r="E5247" s="287"/>
    </row>
    <row r="5248" spans="3:5" s="264" customFormat="1">
      <c r="C5248" s="286"/>
      <c r="D5248" s="286"/>
      <c r="E5248" s="287"/>
    </row>
    <row r="5249" spans="3:5" s="264" customFormat="1">
      <c r="C5249" s="286"/>
      <c r="D5249" s="286"/>
      <c r="E5249" s="287"/>
    </row>
    <row r="5250" spans="3:5" s="264" customFormat="1">
      <c r="C5250" s="286"/>
      <c r="D5250" s="286"/>
      <c r="E5250" s="287"/>
    </row>
    <row r="5251" spans="3:5" s="264" customFormat="1">
      <c r="C5251" s="286"/>
      <c r="D5251" s="286"/>
      <c r="E5251" s="287"/>
    </row>
    <row r="5252" spans="3:5" s="264" customFormat="1">
      <c r="C5252" s="286"/>
      <c r="D5252" s="286"/>
      <c r="E5252" s="287"/>
    </row>
    <row r="5253" spans="3:5" s="264" customFormat="1">
      <c r="C5253" s="286"/>
      <c r="D5253" s="286"/>
      <c r="E5253" s="287"/>
    </row>
    <row r="5254" spans="3:5" s="264" customFormat="1">
      <c r="C5254" s="286"/>
      <c r="D5254" s="286"/>
      <c r="E5254" s="287"/>
    </row>
    <row r="5255" spans="3:5" s="264" customFormat="1">
      <c r="C5255" s="286"/>
      <c r="D5255" s="286"/>
      <c r="E5255" s="287"/>
    </row>
    <row r="5256" spans="3:5" s="264" customFormat="1">
      <c r="C5256" s="286"/>
      <c r="D5256" s="286"/>
      <c r="E5256" s="287"/>
    </row>
    <row r="5257" spans="3:5" s="264" customFormat="1">
      <c r="C5257" s="286"/>
      <c r="D5257" s="286"/>
      <c r="E5257" s="287"/>
    </row>
    <row r="5258" spans="3:5" s="264" customFormat="1">
      <c r="C5258" s="286"/>
      <c r="D5258" s="286"/>
      <c r="E5258" s="287"/>
    </row>
    <row r="5259" spans="3:5" s="264" customFormat="1">
      <c r="C5259" s="286"/>
      <c r="D5259" s="286"/>
      <c r="E5259" s="287"/>
    </row>
    <row r="5260" spans="3:5" s="264" customFormat="1">
      <c r="C5260" s="286"/>
      <c r="D5260" s="286"/>
      <c r="E5260" s="287"/>
    </row>
    <row r="5261" spans="3:5" s="264" customFormat="1">
      <c r="C5261" s="286"/>
      <c r="D5261" s="286"/>
      <c r="E5261" s="287"/>
    </row>
    <row r="5262" spans="3:5" s="264" customFormat="1">
      <c r="C5262" s="286"/>
      <c r="D5262" s="286"/>
      <c r="E5262" s="287"/>
    </row>
    <row r="5263" spans="3:5" s="264" customFormat="1">
      <c r="C5263" s="286"/>
      <c r="D5263" s="286"/>
      <c r="E5263" s="287"/>
    </row>
    <row r="5264" spans="3:5" s="264" customFormat="1">
      <c r="C5264" s="286"/>
      <c r="D5264" s="286"/>
      <c r="E5264" s="287"/>
    </row>
    <row r="5265" spans="3:5" s="264" customFormat="1">
      <c r="C5265" s="286"/>
      <c r="D5265" s="286"/>
      <c r="E5265" s="287"/>
    </row>
    <row r="5266" spans="3:5" s="264" customFormat="1">
      <c r="C5266" s="286"/>
      <c r="D5266" s="286"/>
      <c r="E5266" s="287"/>
    </row>
    <row r="5267" spans="3:5" s="264" customFormat="1">
      <c r="C5267" s="286"/>
      <c r="D5267" s="286"/>
      <c r="E5267" s="287"/>
    </row>
    <row r="5268" spans="3:5" s="264" customFormat="1">
      <c r="C5268" s="286"/>
      <c r="D5268" s="286"/>
      <c r="E5268" s="287"/>
    </row>
    <row r="5269" spans="3:5" s="264" customFormat="1">
      <c r="C5269" s="286"/>
      <c r="D5269" s="286"/>
      <c r="E5269" s="287"/>
    </row>
    <row r="5270" spans="3:5" s="264" customFormat="1">
      <c r="C5270" s="286"/>
      <c r="D5270" s="286"/>
      <c r="E5270" s="287"/>
    </row>
    <row r="5271" spans="3:5" s="264" customFormat="1">
      <c r="C5271" s="286"/>
      <c r="D5271" s="286"/>
      <c r="E5271" s="287"/>
    </row>
    <row r="5272" spans="3:5" s="264" customFormat="1">
      <c r="C5272" s="286"/>
      <c r="D5272" s="286"/>
      <c r="E5272" s="287"/>
    </row>
    <row r="5273" spans="3:5" s="264" customFormat="1">
      <c r="C5273" s="286"/>
      <c r="D5273" s="286"/>
      <c r="E5273" s="287"/>
    </row>
    <row r="5274" spans="3:5" s="264" customFormat="1">
      <c r="C5274" s="286"/>
      <c r="D5274" s="286"/>
      <c r="E5274" s="287"/>
    </row>
    <row r="5275" spans="3:5" s="264" customFormat="1">
      <c r="C5275" s="286"/>
      <c r="D5275" s="286"/>
      <c r="E5275" s="287"/>
    </row>
    <row r="5276" spans="3:5" s="264" customFormat="1">
      <c r="C5276" s="286"/>
      <c r="D5276" s="286"/>
      <c r="E5276" s="287"/>
    </row>
    <row r="5277" spans="3:5" s="264" customFormat="1">
      <c r="C5277" s="286"/>
      <c r="D5277" s="286"/>
      <c r="E5277" s="287"/>
    </row>
    <row r="5278" spans="3:5" s="264" customFormat="1">
      <c r="C5278" s="286"/>
      <c r="D5278" s="286"/>
      <c r="E5278" s="287"/>
    </row>
    <row r="5279" spans="3:5" s="264" customFormat="1">
      <c r="C5279" s="286"/>
      <c r="D5279" s="286"/>
      <c r="E5279" s="287"/>
    </row>
    <row r="5280" spans="3:5" s="264" customFormat="1">
      <c r="C5280" s="286"/>
      <c r="D5280" s="286"/>
      <c r="E5280" s="287"/>
    </row>
    <row r="5281" spans="3:5" s="264" customFormat="1">
      <c r="C5281" s="286"/>
      <c r="D5281" s="286"/>
      <c r="E5281" s="287"/>
    </row>
    <row r="5282" spans="3:5" s="264" customFormat="1">
      <c r="C5282" s="286"/>
      <c r="D5282" s="286"/>
      <c r="E5282" s="287"/>
    </row>
    <row r="5283" spans="3:5" s="264" customFormat="1">
      <c r="C5283" s="286"/>
      <c r="D5283" s="286"/>
      <c r="E5283" s="287"/>
    </row>
    <row r="5284" spans="3:5" s="264" customFormat="1">
      <c r="C5284" s="286"/>
      <c r="D5284" s="286"/>
      <c r="E5284" s="287"/>
    </row>
    <row r="5285" spans="3:5" s="264" customFormat="1">
      <c r="C5285" s="286"/>
      <c r="D5285" s="286"/>
      <c r="E5285" s="287"/>
    </row>
    <row r="5286" spans="3:5" s="264" customFormat="1">
      <c r="C5286" s="286"/>
      <c r="D5286" s="286"/>
      <c r="E5286" s="287"/>
    </row>
    <row r="5287" spans="3:5" s="264" customFormat="1">
      <c r="C5287" s="286"/>
      <c r="D5287" s="286"/>
      <c r="E5287" s="287"/>
    </row>
    <row r="5288" spans="3:5" s="264" customFormat="1">
      <c r="C5288" s="286"/>
      <c r="D5288" s="286"/>
      <c r="E5288" s="287"/>
    </row>
    <row r="5289" spans="3:5" s="264" customFormat="1">
      <c r="C5289" s="286"/>
      <c r="D5289" s="286"/>
      <c r="E5289" s="287"/>
    </row>
    <row r="5290" spans="3:5" s="264" customFormat="1">
      <c r="C5290" s="286"/>
      <c r="D5290" s="286"/>
      <c r="E5290" s="287"/>
    </row>
    <row r="5291" spans="3:5" s="264" customFormat="1">
      <c r="C5291" s="286"/>
      <c r="D5291" s="286"/>
      <c r="E5291" s="287"/>
    </row>
    <row r="5292" spans="3:5" s="264" customFormat="1">
      <c r="C5292" s="286"/>
      <c r="D5292" s="286"/>
      <c r="E5292" s="287"/>
    </row>
    <row r="5293" spans="3:5" s="264" customFormat="1">
      <c r="C5293" s="286"/>
      <c r="D5293" s="286"/>
      <c r="E5293" s="287"/>
    </row>
    <row r="5294" spans="3:5" s="264" customFormat="1">
      <c r="C5294" s="286"/>
      <c r="D5294" s="286"/>
      <c r="E5294" s="287"/>
    </row>
    <row r="5295" spans="3:5" s="264" customFormat="1">
      <c r="C5295" s="286"/>
      <c r="D5295" s="286"/>
      <c r="E5295" s="287"/>
    </row>
    <row r="5296" spans="3:5" s="264" customFormat="1">
      <c r="C5296" s="286"/>
      <c r="D5296" s="286"/>
      <c r="E5296" s="287"/>
    </row>
    <row r="5297" spans="3:5" s="264" customFormat="1">
      <c r="C5297" s="286"/>
      <c r="D5297" s="286"/>
      <c r="E5297" s="287"/>
    </row>
    <row r="5298" spans="3:5" s="264" customFormat="1">
      <c r="C5298" s="286"/>
      <c r="D5298" s="286"/>
      <c r="E5298" s="287"/>
    </row>
    <row r="5299" spans="3:5" s="264" customFormat="1">
      <c r="C5299" s="286"/>
      <c r="D5299" s="286"/>
      <c r="E5299" s="287"/>
    </row>
    <row r="5300" spans="3:5" s="264" customFormat="1">
      <c r="C5300" s="286"/>
      <c r="D5300" s="286"/>
      <c r="E5300" s="287"/>
    </row>
    <row r="5301" spans="3:5" s="264" customFormat="1">
      <c r="C5301" s="286"/>
      <c r="D5301" s="286"/>
      <c r="E5301" s="287"/>
    </row>
    <row r="5302" spans="3:5" s="264" customFormat="1">
      <c r="C5302" s="286"/>
      <c r="D5302" s="286"/>
      <c r="E5302" s="287"/>
    </row>
    <row r="5303" spans="3:5" s="264" customFormat="1">
      <c r="C5303" s="286"/>
      <c r="D5303" s="286"/>
      <c r="E5303" s="287"/>
    </row>
    <row r="5304" spans="3:5" s="264" customFormat="1">
      <c r="C5304" s="286"/>
      <c r="D5304" s="286"/>
      <c r="E5304" s="287"/>
    </row>
    <row r="5305" spans="3:5" s="264" customFormat="1">
      <c r="C5305" s="286"/>
      <c r="D5305" s="286"/>
      <c r="E5305" s="287"/>
    </row>
    <row r="5306" spans="3:5" s="264" customFormat="1">
      <c r="C5306" s="286"/>
      <c r="D5306" s="286"/>
      <c r="E5306" s="287"/>
    </row>
    <row r="5307" spans="3:5" s="264" customFormat="1">
      <c r="C5307" s="286"/>
      <c r="D5307" s="286"/>
      <c r="E5307" s="287"/>
    </row>
    <row r="5308" spans="3:5" s="264" customFormat="1">
      <c r="C5308" s="286"/>
      <c r="D5308" s="286"/>
      <c r="E5308" s="287"/>
    </row>
    <row r="5309" spans="3:5" s="264" customFormat="1">
      <c r="C5309" s="286"/>
      <c r="D5309" s="286"/>
      <c r="E5309" s="287"/>
    </row>
    <row r="5310" spans="3:5" s="264" customFormat="1">
      <c r="C5310" s="286"/>
      <c r="D5310" s="286"/>
      <c r="E5310" s="287"/>
    </row>
    <row r="5311" spans="3:5" s="264" customFormat="1">
      <c r="C5311" s="286"/>
      <c r="D5311" s="286"/>
      <c r="E5311" s="287"/>
    </row>
    <row r="5312" spans="3:5" s="264" customFormat="1">
      <c r="C5312" s="286"/>
      <c r="D5312" s="286"/>
      <c r="E5312" s="287"/>
    </row>
    <row r="5313" spans="3:5" s="264" customFormat="1">
      <c r="C5313" s="286"/>
      <c r="D5313" s="286"/>
      <c r="E5313" s="287"/>
    </row>
    <row r="5314" spans="3:5" s="264" customFormat="1">
      <c r="C5314" s="286"/>
      <c r="D5314" s="286"/>
      <c r="E5314" s="287"/>
    </row>
    <row r="5315" spans="3:5" s="264" customFormat="1">
      <c r="C5315" s="286"/>
      <c r="D5315" s="286"/>
      <c r="E5315" s="287"/>
    </row>
    <row r="5316" spans="3:5" s="264" customFormat="1">
      <c r="C5316" s="286"/>
      <c r="D5316" s="286"/>
      <c r="E5316" s="287"/>
    </row>
    <row r="5317" spans="3:5" s="264" customFormat="1">
      <c r="C5317" s="286"/>
      <c r="D5317" s="286"/>
      <c r="E5317" s="287"/>
    </row>
    <row r="5318" spans="3:5" s="264" customFormat="1">
      <c r="C5318" s="286"/>
      <c r="D5318" s="286"/>
      <c r="E5318" s="287"/>
    </row>
    <row r="5319" spans="3:5" s="264" customFormat="1">
      <c r="C5319" s="286"/>
      <c r="D5319" s="286"/>
      <c r="E5319" s="287"/>
    </row>
    <row r="5320" spans="3:5" s="264" customFormat="1">
      <c r="C5320" s="286"/>
      <c r="D5320" s="286"/>
      <c r="E5320" s="287"/>
    </row>
    <row r="5321" spans="3:5" s="264" customFormat="1">
      <c r="C5321" s="286"/>
      <c r="D5321" s="286"/>
      <c r="E5321" s="287"/>
    </row>
    <row r="5322" spans="3:5" s="264" customFormat="1">
      <c r="C5322" s="286"/>
      <c r="D5322" s="286"/>
      <c r="E5322" s="287"/>
    </row>
    <row r="5323" spans="3:5" s="264" customFormat="1">
      <c r="C5323" s="286"/>
      <c r="D5323" s="286"/>
      <c r="E5323" s="287"/>
    </row>
    <row r="5324" spans="3:5" s="264" customFormat="1">
      <c r="C5324" s="286"/>
      <c r="D5324" s="286"/>
      <c r="E5324" s="287"/>
    </row>
    <row r="5325" spans="3:5" s="264" customFormat="1">
      <c r="C5325" s="286"/>
      <c r="D5325" s="286"/>
      <c r="E5325" s="287"/>
    </row>
    <row r="5326" spans="3:5" s="264" customFormat="1">
      <c r="C5326" s="286"/>
      <c r="D5326" s="286"/>
      <c r="E5326" s="287"/>
    </row>
    <row r="5327" spans="3:5" s="264" customFormat="1">
      <c r="C5327" s="286"/>
      <c r="D5327" s="286"/>
      <c r="E5327" s="287"/>
    </row>
    <row r="5328" spans="3:5" s="264" customFormat="1">
      <c r="C5328" s="286"/>
      <c r="D5328" s="286"/>
      <c r="E5328" s="287"/>
    </row>
    <row r="5329" spans="3:5" s="264" customFormat="1">
      <c r="C5329" s="286"/>
      <c r="D5329" s="286"/>
      <c r="E5329" s="287"/>
    </row>
    <row r="5330" spans="3:5" s="264" customFormat="1">
      <c r="C5330" s="286"/>
      <c r="D5330" s="286"/>
      <c r="E5330" s="287"/>
    </row>
    <row r="5331" spans="3:5" s="264" customFormat="1">
      <c r="C5331" s="286"/>
      <c r="D5331" s="286"/>
      <c r="E5331" s="287"/>
    </row>
    <row r="5332" spans="3:5" s="264" customFormat="1">
      <c r="C5332" s="286"/>
      <c r="D5332" s="286"/>
      <c r="E5332" s="287"/>
    </row>
    <row r="5333" spans="3:5" s="264" customFormat="1">
      <c r="C5333" s="286"/>
      <c r="D5333" s="286"/>
      <c r="E5333" s="287"/>
    </row>
    <row r="5334" spans="3:5" s="264" customFormat="1">
      <c r="C5334" s="286"/>
      <c r="D5334" s="286"/>
      <c r="E5334" s="287"/>
    </row>
    <row r="5335" spans="3:5" s="264" customFormat="1">
      <c r="C5335" s="286"/>
      <c r="D5335" s="286"/>
      <c r="E5335" s="287"/>
    </row>
    <row r="5336" spans="3:5" s="264" customFormat="1">
      <c r="C5336" s="286"/>
      <c r="D5336" s="286"/>
      <c r="E5336" s="287"/>
    </row>
    <row r="5337" spans="3:5" s="264" customFormat="1">
      <c r="C5337" s="286"/>
      <c r="D5337" s="286"/>
      <c r="E5337" s="287"/>
    </row>
    <row r="5338" spans="3:5" s="264" customFormat="1">
      <c r="C5338" s="286"/>
      <c r="D5338" s="286"/>
      <c r="E5338" s="287"/>
    </row>
    <row r="5339" spans="3:5" s="264" customFormat="1">
      <c r="C5339" s="286"/>
      <c r="D5339" s="286"/>
      <c r="E5339" s="287"/>
    </row>
    <row r="5340" spans="3:5" s="264" customFormat="1">
      <c r="C5340" s="286"/>
      <c r="D5340" s="286"/>
      <c r="E5340" s="287"/>
    </row>
    <row r="5341" spans="3:5" s="264" customFormat="1">
      <c r="C5341" s="286"/>
      <c r="D5341" s="286"/>
      <c r="E5341" s="287"/>
    </row>
    <row r="5342" spans="3:5" s="264" customFormat="1">
      <c r="C5342" s="286"/>
      <c r="D5342" s="286"/>
      <c r="E5342" s="287"/>
    </row>
    <row r="5343" spans="3:5" s="264" customFormat="1">
      <c r="C5343" s="286"/>
      <c r="D5343" s="286"/>
      <c r="E5343" s="287"/>
    </row>
    <row r="5344" spans="3:5" s="264" customFormat="1">
      <c r="C5344" s="286"/>
      <c r="D5344" s="286"/>
      <c r="E5344" s="287"/>
    </row>
    <row r="5345" spans="3:5" s="264" customFormat="1">
      <c r="C5345" s="286"/>
      <c r="D5345" s="286"/>
      <c r="E5345" s="287"/>
    </row>
    <row r="5346" spans="3:5" s="264" customFormat="1">
      <c r="C5346" s="286"/>
      <c r="D5346" s="286"/>
      <c r="E5346" s="287"/>
    </row>
    <row r="5347" spans="3:5" s="264" customFormat="1">
      <c r="C5347" s="286"/>
      <c r="D5347" s="286"/>
      <c r="E5347" s="287"/>
    </row>
    <row r="5348" spans="3:5" s="264" customFormat="1">
      <c r="C5348" s="286"/>
      <c r="D5348" s="286"/>
      <c r="E5348" s="287"/>
    </row>
    <row r="5349" spans="3:5" s="264" customFormat="1">
      <c r="C5349" s="286"/>
      <c r="D5349" s="286"/>
      <c r="E5349" s="287"/>
    </row>
    <row r="5350" spans="3:5" s="264" customFormat="1">
      <c r="C5350" s="286"/>
      <c r="D5350" s="286"/>
      <c r="E5350" s="287"/>
    </row>
    <row r="5351" spans="3:5" s="264" customFormat="1">
      <c r="C5351" s="286"/>
      <c r="D5351" s="286"/>
      <c r="E5351" s="287"/>
    </row>
    <row r="5352" spans="3:5" s="264" customFormat="1">
      <c r="C5352" s="286"/>
      <c r="D5352" s="286"/>
      <c r="E5352" s="287"/>
    </row>
    <row r="5353" spans="3:5" s="264" customFormat="1">
      <c r="C5353" s="286"/>
      <c r="D5353" s="286"/>
      <c r="E5353" s="287"/>
    </row>
    <row r="5354" spans="3:5" s="264" customFormat="1">
      <c r="C5354" s="286"/>
      <c r="D5354" s="286"/>
      <c r="E5354" s="287"/>
    </row>
    <row r="5355" spans="3:5" s="264" customFormat="1">
      <c r="C5355" s="286"/>
      <c r="D5355" s="286"/>
      <c r="E5355" s="287"/>
    </row>
    <row r="5356" spans="3:5" s="264" customFormat="1">
      <c r="C5356" s="286"/>
      <c r="D5356" s="286"/>
      <c r="E5356" s="287"/>
    </row>
    <row r="5357" spans="3:5" s="264" customFormat="1">
      <c r="C5357" s="286"/>
      <c r="D5357" s="286"/>
      <c r="E5357" s="287"/>
    </row>
    <row r="5358" spans="3:5" s="264" customFormat="1">
      <c r="C5358" s="286"/>
      <c r="D5358" s="286"/>
      <c r="E5358" s="287"/>
    </row>
    <row r="5359" spans="3:5" s="264" customFormat="1">
      <c r="C5359" s="286"/>
      <c r="D5359" s="286"/>
      <c r="E5359" s="287"/>
    </row>
    <row r="5360" spans="3:5" s="264" customFormat="1">
      <c r="C5360" s="286"/>
      <c r="D5360" s="286"/>
      <c r="E5360" s="287"/>
    </row>
    <row r="5361" spans="3:5" s="264" customFormat="1">
      <c r="C5361" s="286"/>
      <c r="D5361" s="286"/>
      <c r="E5361" s="287"/>
    </row>
    <row r="5362" spans="3:5" s="264" customFormat="1">
      <c r="C5362" s="286"/>
      <c r="D5362" s="286"/>
      <c r="E5362" s="287"/>
    </row>
    <row r="5363" spans="3:5" s="264" customFormat="1">
      <c r="C5363" s="286"/>
      <c r="D5363" s="286"/>
      <c r="E5363" s="287"/>
    </row>
    <row r="5364" spans="3:5" s="264" customFormat="1">
      <c r="C5364" s="286"/>
      <c r="D5364" s="286"/>
      <c r="E5364" s="287"/>
    </row>
    <row r="5365" spans="3:5" s="264" customFormat="1">
      <c r="C5365" s="286"/>
      <c r="D5365" s="286"/>
      <c r="E5365" s="287"/>
    </row>
    <row r="5366" spans="3:5" s="264" customFormat="1">
      <c r="C5366" s="286"/>
      <c r="D5366" s="286"/>
      <c r="E5366" s="287"/>
    </row>
    <row r="5367" spans="3:5" s="264" customFormat="1">
      <c r="C5367" s="286"/>
      <c r="D5367" s="286"/>
      <c r="E5367" s="287"/>
    </row>
    <row r="5368" spans="3:5" s="264" customFormat="1">
      <c r="C5368" s="286"/>
      <c r="D5368" s="286"/>
      <c r="E5368" s="287"/>
    </row>
    <row r="5369" spans="3:5" s="264" customFormat="1">
      <c r="C5369" s="286"/>
      <c r="D5369" s="286"/>
      <c r="E5369" s="287"/>
    </row>
    <row r="5370" spans="3:5" s="264" customFormat="1">
      <c r="C5370" s="286"/>
      <c r="D5370" s="286"/>
      <c r="E5370" s="287"/>
    </row>
    <row r="5371" spans="3:5" s="264" customFormat="1">
      <c r="C5371" s="286"/>
      <c r="D5371" s="286"/>
      <c r="E5371" s="287"/>
    </row>
    <row r="5372" spans="3:5" s="264" customFormat="1">
      <c r="C5372" s="286"/>
      <c r="D5372" s="286"/>
      <c r="E5372" s="287"/>
    </row>
    <row r="5373" spans="3:5" s="264" customFormat="1">
      <c r="C5373" s="286"/>
      <c r="D5373" s="286"/>
      <c r="E5373" s="287"/>
    </row>
    <row r="5374" spans="3:5" s="264" customFormat="1">
      <c r="C5374" s="286"/>
      <c r="D5374" s="286"/>
      <c r="E5374" s="287"/>
    </row>
    <row r="5375" spans="3:5" s="264" customFormat="1">
      <c r="C5375" s="286"/>
      <c r="D5375" s="286"/>
      <c r="E5375" s="287"/>
    </row>
    <row r="5376" spans="3:5" s="264" customFormat="1">
      <c r="C5376" s="286"/>
      <c r="D5376" s="286"/>
      <c r="E5376" s="287"/>
    </row>
    <row r="5377" spans="3:5" s="264" customFormat="1">
      <c r="C5377" s="286"/>
      <c r="D5377" s="286"/>
      <c r="E5377" s="287"/>
    </row>
    <row r="5378" spans="3:5" s="264" customFormat="1">
      <c r="C5378" s="286"/>
      <c r="D5378" s="286"/>
      <c r="E5378" s="287"/>
    </row>
    <row r="5379" spans="3:5" s="264" customFormat="1">
      <c r="C5379" s="286"/>
      <c r="D5379" s="286"/>
      <c r="E5379" s="287"/>
    </row>
    <row r="5380" spans="3:5" s="264" customFormat="1">
      <c r="C5380" s="286"/>
      <c r="D5380" s="286"/>
      <c r="E5380" s="287"/>
    </row>
    <row r="5381" spans="3:5" s="264" customFormat="1">
      <c r="C5381" s="286"/>
      <c r="D5381" s="286"/>
      <c r="E5381" s="287"/>
    </row>
    <row r="5382" spans="3:5" s="264" customFormat="1">
      <c r="C5382" s="286"/>
      <c r="D5382" s="286"/>
      <c r="E5382" s="287"/>
    </row>
    <row r="5383" spans="3:5" s="264" customFormat="1">
      <c r="C5383" s="286"/>
      <c r="D5383" s="286"/>
      <c r="E5383" s="287"/>
    </row>
    <row r="5384" spans="3:5" s="264" customFormat="1">
      <c r="C5384" s="286"/>
      <c r="D5384" s="286"/>
      <c r="E5384" s="287"/>
    </row>
    <row r="5385" spans="3:5" s="264" customFormat="1">
      <c r="C5385" s="286"/>
      <c r="D5385" s="286"/>
      <c r="E5385" s="287"/>
    </row>
    <row r="5386" spans="3:5" s="264" customFormat="1">
      <c r="C5386" s="286"/>
      <c r="D5386" s="286"/>
      <c r="E5386" s="287"/>
    </row>
    <row r="5387" spans="3:5" s="264" customFormat="1">
      <c r="C5387" s="286"/>
      <c r="D5387" s="286"/>
      <c r="E5387" s="287"/>
    </row>
    <row r="5388" spans="3:5" s="264" customFormat="1">
      <c r="C5388" s="286"/>
      <c r="D5388" s="286"/>
      <c r="E5388" s="287"/>
    </row>
    <row r="5389" spans="3:5" s="264" customFormat="1">
      <c r="C5389" s="286"/>
      <c r="D5389" s="286"/>
      <c r="E5389" s="287"/>
    </row>
    <row r="5390" spans="3:5" s="264" customFormat="1">
      <c r="C5390" s="286"/>
      <c r="D5390" s="286"/>
      <c r="E5390" s="287"/>
    </row>
    <row r="5391" spans="3:5" s="264" customFormat="1">
      <c r="C5391" s="286"/>
      <c r="D5391" s="286"/>
      <c r="E5391" s="287"/>
    </row>
    <row r="5392" spans="3:5" s="264" customFormat="1">
      <c r="C5392" s="286"/>
      <c r="D5392" s="286"/>
      <c r="E5392" s="287"/>
    </row>
    <row r="5393" spans="3:5" s="264" customFormat="1">
      <c r="C5393" s="286"/>
      <c r="D5393" s="286"/>
      <c r="E5393" s="287"/>
    </row>
    <row r="5394" spans="3:5" s="264" customFormat="1">
      <c r="C5394" s="286"/>
      <c r="D5394" s="286"/>
      <c r="E5394" s="287"/>
    </row>
    <row r="5395" spans="3:5" s="264" customFormat="1">
      <c r="C5395" s="286"/>
      <c r="D5395" s="286"/>
      <c r="E5395" s="287"/>
    </row>
    <row r="5396" spans="3:5" s="264" customFormat="1">
      <c r="C5396" s="286"/>
      <c r="D5396" s="286"/>
      <c r="E5396" s="287"/>
    </row>
    <row r="5397" spans="3:5" s="264" customFormat="1">
      <c r="C5397" s="286"/>
      <c r="D5397" s="286"/>
      <c r="E5397" s="287"/>
    </row>
    <row r="5398" spans="3:5" s="264" customFormat="1">
      <c r="C5398" s="286"/>
      <c r="D5398" s="286"/>
      <c r="E5398" s="287"/>
    </row>
    <row r="5399" spans="3:5" s="264" customFormat="1">
      <c r="C5399" s="286"/>
      <c r="D5399" s="286"/>
      <c r="E5399" s="287"/>
    </row>
    <row r="5400" spans="3:5" s="264" customFormat="1">
      <c r="C5400" s="286"/>
      <c r="D5400" s="286"/>
      <c r="E5400" s="287"/>
    </row>
    <row r="5401" spans="3:5" s="264" customFormat="1">
      <c r="C5401" s="286"/>
      <c r="D5401" s="286"/>
      <c r="E5401" s="287"/>
    </row>
    <row r="5402" spans="3:5" s="264" customFormat="1">
      <c r="C5402" s="286"/>
      <c r="D5402" s="286"/>
      <c r="E5402" s="287"/>
    </row>
    <row r="5403" spans="3:5" s="264" customFormat="1">
      <c r="C5403" s="286"/>
      <c r="D5403" s="286"/>
      <c r="E5403" s="287"/>
    </row>
    <row r="5404" spans="3:5" s="264" customFormat="1">
      <c r="C5404" s="286"/>
      <c r="D5404" s="286"/>
      <c r="E5404" s="287"/>
    </row>
    <row r="5405" spans="3:5" s="264" customFormat="1">
      <c r="C5405" s="286"/>
      <c r="D5405" s="286"/>
      <c r="E5405" s="287"/>
    </row>
    <row r="5406" spans="3:5" s="264" customFormat="1">
      <c r="C5406" s="286"/>
      <c r="D5406" s="286"/>
      <c r="E5406" s="287"/>
    </row>
    <row r="5407" spans="3:5" s="264" customFormat="1">
      <c r="C5407" s="286"/>
      <c r="D5407" s="286"/>
      <c r="E5407" s="287"/>
    </row>
    <row r="5408" spans="3:5" s="264" customFormat="1">
      <c r="C5408" s="286"/>
      <c r="D5408" s="286"/>
      <c r="E5408" s="287"/>
    </row>
    <row r="5409" spans="3:5" s="264" customFormat="1">
      <c r="C5409" s="286"/>
      <c r="D5409" s="286"/>
      <c r="E5409" s="287"/>
    </row>
    <row r="5410" spans="3:5" s="264" customFormat="1">
      <c r="C5410" s="286"/>
      <c r="D5410" s="286"/>
      <c r="E5410" s="287"/>
    </row>
    <row r="5411" spans="3:5" s="264" customFormat="1">
      <c r="C5411" s="286"/>
      <c r="D5411" s="286"/>
      <c r="E5411" s="287"/>
    </row>
    <row r="5412" spans="3:5" s="264" customFormat="1">
      <c r="C5412" s="286"/>
      <c r="D5412" s="286"/>
      <c r="E5412" s="287"/>
    </row>
    <row r="5413" spans="3:5" s="264" customFormat="1">
      <c r="C5413" s="286"/>
      <c r="D5413" s="286"/>
      <c r="E5413" s="287"/>
    </row>
    <row r="5414" spans="3:5" s="264" customFormat="1">
      <c r="C5414" s="286"/>
      <c r="D5414" s="286"/>
      <c r="E5414" s="287"/>
    </row>
    <row r="5415" spans="3:5" s="264" customFormat="1">
      <c r="C5415" s="286"/>
      <c r="D5415" s="286"/>
      <c r="E5415" s="287"/>
    </row>
    <row r="5416" spans="3:5" s="264" customFormat="1">
      <c r="C5416" s="286"/>
      <c r="D5416" s="286"/>
      <c r="E5416" s="287"/>
    </row>
    <row r="5417" spans="3:5" s="264" customFormat="1">
      <c r="C5417" s="286"/>
      <c r="D5417" s="286"/>
      <c r="E5417" s="287"/>
    </row>
    <row r="5418" spans="3:5" s="264" customFormat="1">
      <c r="C5418" s="286"/>
      <c r="D5418" s="286"/>
      <c r="E5418" s="287"/>
    </row>
    <row r="5419" spans="3:5" s="264" customFormat="1">
      <c r="C5419" s="286"/>
      <c r="D5419" s="286"/>
      <c r="E5419" s="287"/>
    </row>
    <row r="5420" spans="3:5" s="264" customFormat="1">
      <c r="C5420" s="286"/>
      <c r="D5420" s="286"/>
      <c r="E5420" s="287"/>
    </row>
    <row r="5421" spans="3:5" s="264" customFormat="1">
      <c r="C5421" s="286"/>
      <c r="D5421" s="286"/>
      <c r="E5421" s="287"/>
    </row>
    <row r="5422" spans="3:5" s="264" customFormat="1">
      <c r="C5422" s="286"/>
      <c r="D5422" s="286"/>
      <c r="E5422" s="287"/>
    </row>
    <row r="5423" spans="3:5" s="264" customFormat="1">
      <c r="C5423" s="286"/>
      <c r="D5423" s="286"/>
      <c r="E5423" s="287"/>
    </row>
    <row r="5424" spans="3:5" s="264" customFormat="1">
      <c r="C5424" s="286"/>
      <c r="D5424" s="286"/>
      <c r="E5424" s="287"/>
    </row>
    <row r="5425" spans="3:5" s="264" customFormat="1">
      <c r="C5425" s="286"/>
      <c r="D5425" s="286"/>
      <c r="E5425" s="287"/>
    </row>
    <row r="5426" spans="3:5" s="264" customFormat="1">
      <c r="C5426" s="286"/>
      <c r="D5426" s="286"/>
      <c r="E5426" s="287"/>
    </row>
    <row r="5427" spans="3:5" s="264" customFormat="1">
      <c r="C5427" s="286"/>
      <c r="D5427" s="286"/>
      <c r="E5427" s="287"/>
    </row>
    <row r="5428" spans="3:5" s="264" customFormat="1">
      <c r="C5428" s="286"/>
      <c r="D5428" s="286"/>
      <c r="E5428" s="287"/>
    </row>
    <row r="5429" spans="3:5" s="264" customFormat="1">
      <c r="C5429" s="286"/>
      <c r="D5429" s="286"/>
      <c r="E5429" s="287"/>
    </row>
    <row r="5430" spans="3:5" s="264" customFormat="1">
      <c r="C5430" s="286"/>
      <c r="D5430" s="286"/>
      <c r="E5430" s="287"/>
    </row>
    <row r="5431" spans="3:5" s="264" customFormat="1">
      <c r="C5431" s="286"/>
      <c r="D5431" s="286"/>
      <c r="E5431" s="287"/>
    </row>
    <row r="5432" spans="3:5" s="264" customFormat="1">
      <c r="C5432" s="286"/>
      <c r="D5432" s="286"/>
      <c r="E5432" s="287"/>
    </row>
    <row r="5433" spans="3:5" s="264" customFormat="1">
      <c r="C5433" s="286"/>
      <c r="D5433" s="286"/>
      <c r="E5433" s="287"/>
    </row>
    <row r="5434" spans="3:5" s="264" customFormat="1">
      <c r="C5434" s="286"/>
      <c r="D5434" s="286"/>
      <c r="E5434" s="287"/>
    </row>
    <row r="5435" spans="3:5" s="264" customFormat="1">
      <c r="C5435" s="286"/>
      <c r="D5435" s="286"/>
      <c r="E5435" s="287"/>
    </row>
    <row r="5436" spans="3:5" s="264" customFormat="1">
      <c r="C5436" s="286"/>
      <c r="D5436" s="286"/>
      <c r="E5436" s="287"/>
    </row>
    <row r="5437" spans="3:5" s="264" customFormat="1">
      <c r="C5437" s="286"/>
      <c r="D5437" s="286"/>
      <c r="E5437" s="287"/>
    </row>
    <row r="5438" spans="3:5" s="264" customFormat="1">
      <c r="C5438" s="286"/>
      <c r="D5438" s="286"/>
      <c r="E5438" s="287"/>
    </row>
    <row r="5439" spans="3:5" s="264" customFormat="1">
      <c r="C5439" s="286"/>
      <c r="D5439" s="286"/>
      <c r="E5439" s="287"/>
    </row>
    <row r="5440" spans="3:5" s="264" customFormat="1">
      <c r="C5440" s="286"/>
      <c r="D5440" s="286"/>
      <c r="E5440" s="287"/>
    </row>
    <row r="5441" spans="3:5" s="264" customFormat="1">
      <c r="C5441" s="286"/>
      <c r="D5441" s="286"/>
      <c r="E5441" s="287"/>
    </row>
    <row r="5442" spans="3:5" s="264" customFormat="1">
      <c r="C5442" s="286"/>
      <c r="D5442" s="286"/>
      <c r="E5442" s="287"/>
    </row>
    <row r="5443" spans="3:5" s="264" customFormat="1">
      <c r="C5443" s="286"/>
      <c r="D5443" s="286"/>
      <c r="E5443" s="287"/>
    </row>
    <row r="5444" spans="3:5" s="264" customFormat="1">
      <c r="C5444" s="286"/>
      <c r="D5444" s="286"/>
      <c r="E5444" s="287"/>
    </row>
    <row r="5445" spans="3:5" s="264" customFormat="1">
      <c r="C5445" s="286"/>
      <c r="D5445" s="286"/>
      <c r="E5445" s="287"/>
    </row>
    <row r="5446" spans="3:5" s="264" customFormat="1">
      <c r="C5446" s="286"/>
      <c r="D5446" s="286"/>
      <c r="E5446" s="287"/>
    </row>
    <row r="5447" spans="3:5" s="264" customFormat="1">
      <c r="C5447" s="286"/>
      <c r="D5447" s="286"/>
      <c r="E5447" s="287"/>
    </row>
    <row r="5448" spans="3:5" s="264" customFormat="1">
      <c r="C5448" s="286"/>
      <c r="D5448" s="286"/>
      <c r="E5448" s="287"/>
    </row>
    <row r="5449" spans="3:5" s="264" customFormat="1">
      <c r="C5449" s="286"/>
      <c r="D5449" s="286"/>
      <c r="E5449" s="287"/>
    </row>
    <row r="5450" spans="3:5" s="264" customFormat="1">
      <c r="C5450" s="286"/>
      <c r="D5450" s="286"/>
      <c r="E5450" s="287"/>
    </row>
    <row r="5451" spans="3:5" s="264" customFormat="1">
      <c r="C5451" s="286"/>
      <c r="D5451" s="286"/>
      <c r="E5451" s="287"/>
    </row>
    <row r="5452" spans="3:5" s="264" customFormat="1">
      <c r="C5452" s="286"/>
      <c r="D5452" s="286"/>
      <c r="E5452" s="287"/>
    </row>
    <row r="5453" spans="3:5" s="264" customFormat="1">
      <c r="C5453" s="286"/>
      <c r="D5453" s="286"/>
      <c r="E5453" s="287"/>
    </row>
    <row r="5454" spans="3:5" s="264" customFormat="1">
      <c r="C5454" s="286"/>
      <c r="D5454" s="286"/>
      <c r="E5454" s="287"/>
    </row>
    <row r="5455" spans="3:5" s="264" customFormat="1">
      <c r="C5455" s="286"/>
      <c r="D5455" s="286"/>
      <c r="E5455" s="287"/>
    </row>
    <row r="5456" spans="3:5" s="264" customFormat="1">
      <c r="C5456" s="286"/>
      <c r="D5456" s="286"/>
      <c r="E5456" s="287"/>
    </row>
    <row r="5457" spans="3:5" s="264" customFormat="1">
      <c r="C5457" s="286"/>
      <c r="D5457" s="286"/>
      <c r="E5457" s="287"/>
    </row>
    <row r="5458" spans="3:5" s="264" customFormat="1">
      <c r="C5458" s="286"/>
      <c r="D5458" s="286"/>
      <c r="E5458" s="287"/>
    </row>
    <row r="5459" spans="3:5" s="264" customFormat="1">
      <c r="C5459" s="286"/>
      <c r="D5459" s="286"/>
      <c r="E5459" s="287"/>
    </row>
    <row r="5460" spans="3:5" s="264" customFormat="1">
      <c r="C5460" s="286"/>
      <c r="D5460" s="286"/>
      <c r="E5460" s="287"/>
    </row>
    <row r="5461" spans="3:5" s="264" customFormat="1">
      <c r="C5461" s="286"/>
      <c r="D5461" s="286"/>
      <c r="E5461" s="287"/>
    </row>
    <row r="5462" spans="3:5" s="264" customFormat="1">
      <c r="C5462" s="286"/>
      <c r="D5462" s="286"/>
      <c r="E5462" s="287"/>
    </row>
    <row r="5463" spans="3:5" s="264" customFormat="1">
      <c r="C5463" s="286"/>
      <c r="D5463" s="286"/>
      <c r="E5463" s="287"/>
    </row>
    <row r="5464" spans="3:5" s="264" customFormat="1">
      <c r="C5464" s="286"/>
      <c r="D5464" s="286"/>
      <c r="E5464" s="287"/>
    </row>
    <row r="5465" spans="3:5" s="264" customFormat="1">
      <c r="C5465" s="286"/>
      <c r="D5465" s="286"/>
      <c r="E5465" s="287"/>
    </row>
    <row r="5466" spans="3:5" s="264" customFormat="1">
      <c r="C5466" s="286"/>
      <c r="D5466" s="286"/>
      <c r="E5466" s="287"/>
    </row>
    <row r="5467" spans="3:5" s="264" customFormat="1">
      <c r="C5467" s="286"/>
      <c r="D5467" s="286"/>
      <c r="E5467" s="287"/>
    </row>
    <row r="5468" spans="3:5" s="264" customFormat="1">
      <c r="C5468" s="286"/>
      <c r="D5468" s="286"/>
      <c r="E5468" s="287"/>
    </row>
    <row r="5469" spans="3:5" s="264" customFormat="1">
      <c r="C5469" s="286"/>
      <c r="D5469" s="286"/>
      <c r="E5469" s="287"/>
    </row>
    <row r="5470" spans="3:5" s="264" customFormat="1">
      <c r="C5470" s="286"/>
      <c r="D5470" s="286"/>
      <c r="E5470" s="287"/>
    </row>
    <row r="5471" spans="3:5" s="264" customFormat="1">
      <c r="C5471" s="286"/>
      <c r="D5471" s="286"/>
      <c r="E5471" s="287"/>
    </row>
    <row r="5472" spans="3:5" s="264" customFormat="1">
      <c r="C5472" s="286"/>
      <c r="D5472" s="286"/>
      <c r="E5472" s="287"/>
    </row>
    <row r="5473" spans="3:5" s="264" customFormat="1">
      <c r="C5473" s="286"/>
      <c r="D5473" s="286"/>
      <c r="E5473" s="287"/>
    </row>
    <row r="5474" spans="3:5" s="264" customFormat="1">
      <c r="C5474" s="286"/>
      <c r="D5474" s="286"/>
      <c r="E5474" s="287"/>
    </row>
    <row r="5475" spans="3:5" s="264" customFormat="1">
      <c r="C5475" s="286"/>
      <c r="D5475" s="286"/>
      <c r="E5475" s="287"/>
    </row>
    <row r="5476" spans="3:5" s="264" customFormat="1">
      <c r="C5476" s="286"/>
      <c r="D5476" s="286"/>
      <c r="E5476" s="287"/>
    </row>
    <row r="5477" spans="3:5" s="264" customFormat="1">
      <c r="C5477" s="286"/>
      <c r="D5477" s="286"/>
      <c r="E5477" s="287"/>
    </row>
    <row r="5478" spans="3:5" s="264" customFormat="1">
      <c r="C5478" s="286"/>
      <c r="D5478" s="286"/>
      <c r="E5478" s="287"/>
    </row>
    <row r="5479" spans="3:5" s="264" customFormat="1">
      <c r="C5479" s="286"/>
      <c r="D5479" s="286"/>
      <c r="E5479" s="287"/>
    </row>
    <row r="5480" spans="3:5" s="264" customFormat="1">
      <c r="C5480" s="286"/>
      <c r="D5480" s="286"/>
      <c r="E5480" s="287"/>
    </row>
    <row r="5481" spans="3:5" s="264" customFormat="1">
      <c r="C5481" s="286"/>
      <c r="D5481" s="286"/>
      <c r="E5481" s="287"/>
    </row>
    <row r="5482" spans="3:5" s="264" customFormat="1">
      <c r="C5482" s="286"/>
      <c r="D5482" s="286"/>
      <c r="E5482" s="287"/>
    </row>
    <row r="5483" spans="3:5" s="264" customFormat="1">
      <c r="C5483" s="286"/>
      <c r="D5483" s="286"/>
      <c r="E5483" s="287"/>
    </row>
    <row r="5484" spans="3:5" s="264" customFormat="1">
      <c r="C5484" s="286"/>
      <c r="D5484" s="286"/>
      <c r="E5484" s="287"/>
    </row>
    <row r="5485" spans="3:5" s="264" customFormat="1">
      <c r="C5485" s="286"/>
      <c r="D5485" s="286"/>
      <c r="E5485" s="287"/>
    </row>
    <row r="5486" spans="3:5" s="264" customFormat="1">
      <c r="C5486" s="286"/>
      <c r="D5486" s="286"/>
      <c r="E5486" s="287"/>
    </row>
    <row r="5487" spans="3:5" s="264" customFormat="1">
      <c r="C5487" s="286"/>
      <c r="D5487" s="286"/>
      <c r="E5487" s="287"/>
    </row>
    <row r="5488" spans="3:5" s="264" customFormat="1">
      <c r="C5488" s="286"/>
      <c r="D5488" s="286"/>
      <c r="E5488" s="287"/>
    </row>
    <row r="5489" spans="3:5" s="264" customFormat="1">
      <c r="C5489" s="286"/>
      <c r="D5489" s="286"/>
      <c r="E5489" s="287"/>
    </row>
    <row r="5490" spans="3:5" s="264" customFormat="1">
      <c r="C5490" s="286"/>
      <c r="D5490" s="286"/>
      <c r="E5490" s="287"/>
    </row>
    <row r="5491" spans="3:5" s="264" customFormat="1">
      <c r="C5491" s="286"/>
      <c r="D5491" s="286"/>
      <c r="E5491" s="287"/>
    </row>
    <row r="5492" spans="3:5" s="264" customFormat="1">
      <c r="C5492" s="286"/>
      <c r="D5492" s="286"/>
      <c r="E5492" s="287"/>
    </row>
    <row r="5493" spans="3:5" s="264" customFormat="1">
      <c r="C5493" s="286"/>
      <c r="D5493" s="286"/>
      <c r="E5493" s="287"/>
    </row>
    <row r="5494" spans="3:5" s="264" customFormat="1">
      <c r="C5494" s="286"/>
      <c r="D5494" s="286"/>
      <c r="E5494" s="287"/>
    </row>
    <row r="5495" spans="3:5" s="264" customFormat="1">
      <c r="C5495" s="286"/>
      <c r="D5495" s="286"/>
      <c r="E5495" s="287"/>
    </row>
    <row r="5496" spans="3:5" s="264" customFormat="1">
      <c r="C5496" s="286"/>
      <c r="D5496" s="286"/>
      <c r="E5496" s="287"/>
    </row>
    <row r="5497" spans="3:5" s="264" customFormat="1">
      <c r="C5497" s="286"/>
      <c r="D5497" s="286"/>
      <c r="E5497" s="287"/>
    </row>
    <row r="5498" spans="3:5" s="264" customFormat="1">
      <c r="C5498" s="286"/>
      <c r="D5498" s="286"/>
      <c r="E5498" s="287"/>
    </row>
    <row r="5499" spans="3:5" s="264" customFormat="1">
      <c r="C5499" s="286"/>
      <c r="D5499" s="286"/>
      <c r="E5499" s="287"/>
    </row>
    <row r="5500" spans="3:5" s="264" customFormat="1">
      <c r="C5500" s="286"/>
      <c r="D5500" s="286"/>
      <c r="E5500" s="287"/>
    </row>
    <row r="5501" spans="3:5" s="264" customFormat="1">
      <c r="C5501" s="286"/>
      <c r="D5501" s="286"/>
      <c r="E5501" s="287"/>
    </row>
    <row r="5502" spans="3:5" s="264" customFormat="1">
      <c r="C5502" s="286"/>
      <c r="D5502" s="286"/>
      <c r="E5502" s="287"/>
    </row>
    <row r="5503" spans="3:5" s="264" customFormat="1">
      <c r="C5503" s="286"/>
      <c r="D5503" s="286"/>
      <c r="E5503" s="287"/>
    </row>
    <row r="5504" spans="3:5" s="264" customFormat="1">
      <c r="C5504" s="286"/>
      <c r="D5504" s="286"/>
      <c r="E5504" s="287"/>
    </row>
    <row r="5505" spans="3:5" s="264" customFormat="1">
      <c r="C5505" s="286"/>
      <c r="D5505" s="286"/>
      <c r="E5505" s="287"/>
    </row>
    <row r="5506" spans="3:5" s="264" customFormat="1">
      <c r="C5506" s="286"/>
      <c r="D5506" s="286"/>
      <c r="E5506" s="287"/>
    </row>
    <row r="5507" spans="3:5" s="264" customFormat="1">
      <c r="C5507" s="286"/>
      <c r="D5507" s="286"/>
      <c r="E5507" s="287"/>
    </row>
    <row r="5508" spans="3:5" s="264" customFormat="1">
      <c r="C5508" s="286"/>
      <c r="D5508" s="286"/>
      <c r="E5508" s="287"/>
    </row>
    <row r="5509" spans="3:5" s="264" customFormat="1">
      <c r="C5509" s="286"/>
      <c r="D5509" s="286"/>
      <c r="E5509" s="287"/>
    </row>
    <row r="5510" spans="3:5" s="264" customFormat="1">
      <c r="C5510" s="286"/>
      <c r="D5510" s="286"/>
      <c r="E5510" s="287"/>
    </row>
    <row r="5511" spans="3:5" s="264" customFormat="1">
      <c r="C5511" s="286"/>
      <c r="D5511" s="286"/>
      <c r="E5511" s="287"/>
    </row>
    <row r="5512" spans="3:5" s="264" customFormat="1">
      <c r="C5512" s="286"/>
      <c r="D5512" s="286"/>
      <c r="E5512" s="287"/>
    </row>
    <row r="5513" spans="3:5" s="264" customFormat="1">
      <c r="C5513" s="286"/>
      <c r="D5513" s="286"/>
      <c r="E5513" s="287"/>
    </row>
    <row r="5514" spans="3:5" s="264" customFormat="1">
      <c r="C5514" s="286"/>
      <c r="D5514" s="286"/>
      <c r="E5514" s="287"/>
    </row>
    <row r="5515" spans="3:5" s="264" customFormat="1">
      <c r="C5515" s="286"/>
      <c r="D5515" s="286"/>
      <c r="E5515" s="287"/>
    </row>
    <row r="5516" spans="3:5" s="264" customFormat="1">
      <c r="C5516" s="286"/>
      <c r="D5516" s="286"/>
      <c r="E5516" s="287"/>
    </row>
    <row r="5517" spans="3:5" s="264" customFormat="1">
      <c r="C5517" s="286"/>
      <c r="D5517" s="286"/>
      <c r="E5517" s="287"/>
    </row>
    <row r="5518" spans="3:5" s="264" customFormat="1">
      <c r="C5518" s="286"/>
      <c r="D5518" s="286"/>
      <c r="E5518" s="287"/>
    </row>
    <row r="5519" spans="3:5" s="264" customFormat="1">
      <c r="C5519" s="286"/>
      <c r="D5519" s="286"/>
      <c r="E5519" s="287"/>
    </row>
    <row r="5520" spans="3:5" s="264" customFormat="1">
      <c r="C5520" s="286"/>
      <c r="D5520" s="286"/>
      <c r="E5520" s="287"/>
    </row>
    <row r="5521" spans="3:5" s="264" customFormat="1">
      <c r="C5521" s="286"/>
      <c r="D5521" s="286"/>
      <c r="E5521" s="287"/>
    </row>
    <row r="5522" spans="3:5" s="264" customFormat="1">
      <c r="C5522" s="286"/>
      <c r="D5522" s="286"/>
      <c r="E5522" s="287"/>
    </row>
    <row r="5523" spans="3:5" s="264" customFormat="1">
      <c r="C5523" s="286"/>
      <c r="D5523" s="286"/>
      <c r="E5523" s="287"/>
    </row>
    <row r="5524" spans="3:5" s="264" customFormat="1">
      <c r="C5524" s="286"/>
      <c r="D5524" s="286"/>
      <c r="E5524" s="287"/>
    </row>
    <row r="5525" spans="3:5" s="264" customFormat="1">
      <c r="C5525" s="286"/>
      <c r="D5525" s="286"/>
      <c r="E5525" s="287"/>
    </row>
    <row r="5526" spans="3:5" s="264" customFormat="1">
      <c r="C5526" s="286"/>
      <c r="D5526" s="286"/>
      <c r="E5526" s="287"/>
    </row>
    <row r="5527" spans="3:5" s="264" customFormat="1">
      <c r="C5527" s="286"/>
      <c r="D5527" s="286"/>
      <c r="E5527" s="287"/>
    </row>
    <row r="5528" spans="3:5" s="264" customFormat="1">
      <c r="C5528" s="286"/>
      <c r="D5528" s="286"/>
      <c r="E5528" s="287"/>
    </row>
    <row r="5529" spans="3:5" s="264" customFormat="1">
      <c r="C5529" s="286"/>
      <c r="D5529" s="286"/>
      <c r="E5529" s="287"/>
    </row>
    <row r="5530" spans="3:5" s="264" customFormat="1">
      <c r="C5530" s="286"/>
      <c r="D5530" s="286"/>
      <c r="E5530" s="287"/>
    </row>
    <row r="5531" spans="3:5" s="264" customFormat="1">
      <c r="C5531" s="286"/>
      <c r="D5531" s="286"/>
      <c r="E5531" s="287"/>
    </row>
    <row r="5532" spans="3:5" s="264" customFormat="1">
      <c r="C5532" s="286"/>
      <c r="D5532" s="286"/>
      <c r="E5532" s="287"/>
    </row>
    <row r="5533" spans="3:5" s="264" customFormat="1">
      <c r="C5533" s="286"/>
      <c r="D5533" s="286"/>
      <c r="E5533" s="287"/>
    </row>
    <row r="5534" spans="3:5" s="264" customFormat="1">
      <c r="C5534" s="286"/>
      <c r="D5534" s="286"/>
      <c r="E5534" s="287"/>
    </row>
    <row r="5535" spans="3:5" s="264" customFormat="1">
      <c r="C5535" s="286"/>
      <c r="D5535" s="286"/>
      <c r="E5535" s="287"/>
    </row>
    <row r="5536" spans="3:5" s="264" customFormat="1">
      <c r="C5536" s="286"/>
      <c r="D5536" s="286"/>
      <c r="E5536" s="287"/>
    </row>
    <row r="5537" spans="3:5" s="264" customFormat="1">
      <c r="C5537" s="286"/>
      <c r="D5537" s="286"/>
      <c r="E5537" s="287"/>
    </row>
    <row r="5538" spans="3:5" s="264" customFormat="1">
      <c r="C5538" s="286"/>
      <c r="D5538" s="286"/>
      <c r="E5538" s="287"/>
    </row>
    <row r="5539" spans="3:5" s="264" customFormat="1">
      <c r="C5539" s="286"/>
      <c r="D5539" s="286"/>
      <c r="E5539" s="287"/>
    </row>
    <row r="5540" spans="3:5" s="264" customFormat="1">
      <c r="C5540" s="286"/>
      <c r="D5540" s="286"/>
      <c r="E5540" s="287"/>
    </row>
    <row r="5541" spans="3:5" s="264" customFormat="1">
      <c r="C5541" s="286"/>
      <c r="D5541" s="286"/>
      <c r="E5541" s="287"/>
    </row>
    <row r="5542" spans="3:5" s="264" customFormat="1">
      <c r="C5542" s="286"/>
      <c r="D5542" s="286"/>
      <c r="E5542" s="287"/>
    </row>
    <row r="5543" spans="3:5" s="264" customFormat="1">
      <c r="C5543" s="286"/>
      <c r="D5543" s="286"/>
      <c r="E5543" s="287"/>
    </row>
    <row r="5544" spans="3:5" s="264" customFormat="1">
      <c r="C5544" s="286"/>
      <c r="D5544" s="286"/>
      <c r="E5544" s="287"/>
    </row>
    <row r="5545" spans="3:5" s="264" customFormat="1">
      <c r="C5545" s="286"/>
      <c r="D5545" s="286"/>
      <c r="E5545" s="287"/>
    </row>
    <row r="5546" spans="3:5" s="264" customFormat="1">
      <c r="C5546" s="286"/>
      <c r="D5546" s="286"/>
      <c r="E5546" s="287"/>
    </row>
    <row r="5547" spans="3:5" s="264" customFormat="1">
      <c r="C5547" s="286"/>
      <c r="D5547" s="286"/>
      <c r="E5547" s="287"/>
    </row>
    <row r="5548" spans="3:5" s="264" customFormat="1">
      <c r="C5548" s="286"/>
      <c r="D5548" s="286"/>
      <c r="E5548" s="287"/>
    </row>
    <row r="5549" spans="3:5" s="264" customFormat="1">
      <c r="C5549" s="286"/>
      <c r="D5549" s="286"/>
      <c r="E5549" s="287"/>
    </row>
    <row r="5550" spans="3:5" s="264" customFormat="1">
      <c r="C5550" s="286"/>
      <c r="D5550" s="286"/>
      <c r="E5550" s="287"/>
    </row>
    <row r="5551" spans="3:5" s="264" customFormat="1">
      <c r="C5551" s="286"/>
      <c r="D5551" s="286"/>
      <c r="E5551" s="287"/>
    </row>
    <row r="5552" spans="3:5" s="264" customFormat="1">
      <c r="C5552" s="286"/>
      <c r="D5552" s="286"/>
      <c r="E5552" s="287"/>
    </row>
    <row r="5553" spans="3:5" s="264" customFormat="1">
      <c r="C5553" s="286"/>
      <c r="D5553" s="286"/>
      <c r="E5553" s="287"/>
    </row>
    <row r="5554" spans="3:5" s="264" customFormat="1">
      <c r="C5554" s="286"/>
      <c r="D5554" s="286"/>
      <c r="E5554" s="287"/>
    </row>
    <row r="5555" spans="3:5" s="264" customFormat="1">
      <c r="C5555" s="286"/>
      <c r="D5555" s="286"/>
      <c r="E5555" s="287"/>
    </row>
    <row r="5556" spans="3:5" s="264" customFormat="1">
      <c r="C5556" s="286"/>
      <c r="D5556" s="286"/>
      <c r="E5556" s="287"/>
    </row>
    <row r="5557" spans="3:5" s="264" customFormat="1">
      <c r="C5557" s="286"/>
      <c r="D5557" s="286"/>
      <c r="E5557" s="287"/>
    </row>
    <row r="5558" spans="3:5" s="264" customFormat="1">
      <c r="C5558" s="286"/>
      <c r="D5558" s="286"/>
      <c r="E5558" s="287"/>
    </row>
    <row r="5559" spans="3:5" s="264" customFormat="1">
      <c r="C5559" s="286"/>
      <c r="D5559" s="286"/>
      <c r="E5559" s="287"/>
    </row>
    <row r="5560" spans="3:5" s="264" customFormat="1">
      <c r="C5560" s="286"/>
      <c r="D5560" s="286"/>
      <c r="E5560" s="287"/>
    </row>
    <row r="5561" spans="3:5" s="264" customFormat="1">
      <c r="C5561" s="286"/>
      <c r="D5561" s="286"/>
      <c r="E5561" s="287"/>
    </row>
    <row r="5562" spans="3:5" s="264" customFormat="1">
      <c r="C5562" s="286"/>
      <c r="D5562" s="286"/>
      <c r="E5562" s="287"/>
    </row>
    <row r="5563" spans="3:5" s="264" customFormat="1">
      <c r="C5563" s="286"/>
      <c r="D5563" s="286"/>
      <c r="E5563" s="287"/>
    </row>
    <row r="5564" spans="3:5" s="264" customFormat="1">
      <c r="C5564" s="286"/>
      <c r="D5564" s="286"/>
      <c r="E5564" s="287"/>
    </row>
    <row r="5565" spans="3:5" s="264" customFormat="1">
      <c r="C5565" s="286"/>
      <c r="D5565" s="286"/>
      <c r="E5565" s="287"/>
    </row>
    <row r="5566" spans="3:5" s="264" customFormat="1">
      <c r="C5566" s="286"/>
      <c r="D5566" s="286"/>
      <c r="E5566" s="287"/>
    </row>
    <row r="5567" spans="3:5" s="264" customFormat="1">
      <c r="C5567" s="286"/>
      <c r="D5567" s="286"/>
      <c r="E5567" s="287"/>
    </row>
    <row r="5568" spans="3:5" s="264" customFormat="1">
      <c r="C5568" s="286"/>
      <c r="D5568" s="286"/>
      <c r="E5568" s="287"/>
    </row>
    <row r="5569" spans="3:5" s="264" customFormat="1">
      <c r="C5569" s="286"/>
      <c r="D5569" s="286"/>
      <c r="E5569" s="287"/>
    </row>
    <row r="5570" spans="3:5" s="264" customFormat="1">
      <c r="C5570" s="286"/>
      <c r="D5570" s="286"/>
      <c r="E5570" s="287"/>
    </row>
    <row r="5571" spans="3:5" s="264" customFormat="1">
      <c r="C5571" s="286"/>
      <c r="D5571" s="286"/>
      <c r="E5571" s="287"/>
    </row>
    <row r="5572" spans="3:5" s="264" customFormat="1">
      <c r="C5572" s="286"/>
      <c r="D5572" s="286"/>
      <c r="E5572" s="287"/>
    </row>
    <row r="5573" spans="3:5" s="264" customFormat="1">
      <c r="C5573" s="286"/>
      <c r="D5573" s="286"/>
      <c r="E5573" s="287"/>
    </row>
    <row r="5574" spans="3:5" s="264" customFormat="1">
      <c r="C5574" s="286"/>
      <c r="D5574" s="286"/>
      <c r="E5574" s="287"/>
    </row>
    <row r="5575" spans="3:5" s="264" customFormat="1">
      <c r="C5575" s="286"/>
      <c r="D5575" s="286"/>
      <c r="E5575" s="287"/>
    </row>
    <row r="5576" spans="3:5" s="264" customFormat="1">
      <c r="C5576" s="286"/>
      <c r="D5576" s="286"/>
      <c r="E5576" s="287"/>
    </row>
    <row r="5577" spans="3:5" s="264" customFormat="1">
      <c r="C5577" s="286"/>
      <c r="D5577" s="286"/>
      <c r="E5577" s="287"/>
    </row>
    <row r="5578" spans="3:5" s="264" customFormat="1">
      <c r="C5578" s="286"/>
      <c r="D5578" s="286"/>
      <c r="E5578" s="287"/>
    </row>
    <row r="5579" spans="3:5" s="264" customFormat="1">
      <c r="C5579" s="286"/>
      <c r="D5579" s="286"/>
      <c r="E5579" s="287"/>
    </row>
    <row r="5580" spans="3:5" s="264" customFormat="1">
      <c r="C5580" s="286"/>
      <c r="D5580" s="286"/>
      <c r="E5580" s="287"/>
    </row>
    <row r="5581" spans="3:5" s="264" customFormat="1">
      <c r="C5581" s="286"/>
      <c r="D5581" s="286"/>
      <c r="E5581" s="287"/>
    </row>
    <row r="5582" spans="3:5" s="264" customFormat="1">
      <c r="C5582" s="286"/>
      <c r="D5582" s="286"/>
      <c r="E5582" s="287"/>
    </row>
    <row r="5583" spans="3:5" s="264" customFormat="1">
      <c r="C5583" s="286"/>
      <c r="D5583" s="286"/>
      <c r="E5583" s="287"/>
    </row>
    <row r="5584" spans="3:5" s="264" customFormat="1">
      <c r="C5584" s="286"/>
      <c r="D5584" s="286"/>
      <c r="E5584" s="287"/>
    </row>
    <row r="5585" spans="3:5" s="264" customFormat="1">
      <c r="C5585" s="286"/>
      <c r="D5585" s="286"/>
      <c r="E5585" s="287"/>
    </row>
    <row r="5586" spans="3:5" s="264" customFormat="1">
      <c r="C5586" s="286"/>
      <c r="D5586" s="286"/>
      <c r="E5586" s="287"/>
    </row>
    <row r="5587" spans="3:5" s="264" customFormat="1">
      <c r="C5587" s="286"/>
      <c r="D5587" s="286"/>
      <c r="E5587" s="287"/>
    </row>
    <row r="5588" spans="3:5" s="264" customFormat="1">
      <c r="C5588" s="286"/>
      <c r="D5588" s="286"/>
      <c r="E5588" s="287"/>
    </row>
    <row r="5589" spans="3:5" s="264" customFormat="1">
      <c r="C5589" s="286"/>
      <c r="D5589" s="286"/>
      <c r="E5589" s="287"/>
    </row>
    <row r="5590" spans="3:5" s="264" customFormat="1">
      <c r="C5590" s="286"/>
      <c r="D5590" s="286"/>
      <c r="E5590" s="287"/>
    </row>
    <row r="5591" spans="3:5" s="264" customFormat="1">
      <c r="C5591" s="286"/>
      <c r="D5591" s="286"/>
      <c r="E5591" s="287"/>
    </row>
    <row r="5592" spans="3:5" s="264" customFormat="1">
      <c r="C5592" s="286"/>
      <c r="D5592" s="286"/>
      <c r="E5592" s="287"/>
    </row>
    <row r="5593" spans="3:5" s="264" customFormat="1">
      <c r="C5593" s="286"/>
      <c r="D5593" s="286"/>
      <c r="E5593" s="287"/>
    </row>
    <row r="5594" spans="3:5" s="264" customFormat="1">
      <c r="C5594" s="286"/>
      <c r="D5594" s="286"/>
      <c r="E5594" s="287"/>
    </row>
    <row r="5595" spans="3:5" s="264" customFormat="1">
      <c r="C5595" s="286"/>
      <c r="D5595" s="286"/>
      <c r="E5595" s="287"/>
    </row>
    <row r="5596" spans="3:5" s="264" customFormat="1">
      <c r="C5596" s="286"/>
      <c r="D5596" s="286"/>
      <c r="E5596" s="287"/>
    </row>
    <row r="5597" spans="3:5" s="264" customFormat="1">
      <c r="C5597" s="286"/>
      <c r="D5597" s="286"/>
      <c r="E5597" s="287"/>
    </row>
    <row r="5598" spans="3:5" s="264" customFormat="1">
      <c r="C5598" s="286"/>
      <c r="D5598" s="286"/>
      <c r="E5598" s="287"/>
    </row>
    <row r="5599" spans="3:5" s="264" customFormat="1">
      <c r="C5599" s="286"/>
      <c r="D5599" s="286"/>
      <c r="E5599" s="287"/>
    </row>
    <row r="5600" spans="3:5" s="264" customFormat="1">
      <c r="C5600" s="286"/>
      <c r="D5600" s="286"/>
      <c r="E5600" s="287"/>
    </row>
    <row r="5601" spans="3:5" s="264" customFormat="1">
      <c r="C5601" s="286"/>
      <c r="D5601" s="286"/>
      <c r="E5601" s="287"/>
    </row>
    <row r="5602" spans="3:5" s="264" customFormat="1">
      <c r="C5602" s="286"/>
      <c r="D5602" s="286"/>
      <c r="E5602" s="287"/>
    </row>
    <row r="5603" spans="3:5" s="264" customFormat="1">
      <c r="C5603" s="286"/>
      <c r="D5603" s="286"/>
      <c r="E5603" s="287"/>
    </row>
    <row r="5604" spans="3:5" s="264" customFormat="1">
      <c r="C5604" s="286"/>
      <c r="D5604" s="286"/>
      <c r="E5604" s="287"/>
    </row>
    <row r="5605" spans="3:5" s="264" customFormat="1">
      <c r="C5605" s="286"/>
      <c r="D5605" s="286"/>
      <c r="E5605" s="287"/>
    </row>
    <row r="5606" spans="3:5" s="264" customFormat="1">
      <c r="C5606" s="286"/>
      <c r="D5606" s="286"/>
      <c r="E5606" s="287"/>
    </row>
    <row r="5607" spans="3:5" s="264" customFormat="1">
      <c r="C5607" s="286"/>
      <c r="D5607" s="286"/>
      <c r="E5607" s="287"/>
    </row>
    <row r="5608" spans="3:5" s="264" customFormat="1">
      <c r="C5608" s="286"/>
      <c r="D5608" s="286"/>
      <c r="E5608" s="287"/>
    </row>
    <row r="5609" spans="3:5" s="264" customFormat="1">
      <c r="C5609" s="286"/>
      <c r="D5609" s="286"/>
      <c r="E5609" s="287"/>
    </row>
    <row r="5610" spans="3:5" s="264" customFormat="1">
      <c r="C5610" s="286"/>
      <c r="D5610" s="286"/>
      <c r="E5610" s="287"/>
    </row>
    <row r="5611" spans="3:5" s="264" customFormat="1">
      <c r="C5611" s="286"/>
      <c r="D5611" s="286"/>
      <c r="E5611" s="287"/>
    </row>
    <row r="5612" spans="3:5" s="264" customFormat="1">
      <c r="C5612" s="286"/>
      <c r="D5612" s="286"/>
      <c r="E5612" s="287"/>
    </row>
    <row r="5613" spans="3:5" s="264" customFormat="1">
      <c r="C5613" s="286"/>
      <c r="D5613" s="286"/>
      <c r="E5613" s="287"/>
    </row>
    <row r="5614" spans="3:5" s="264" customFormat="1">
      <c r="C5614" s="286"/>
      <c r="D5614" s="286"/>
      <c r="E5614" s="287"/>
    </row>
    <row r="5615" spans="3:5" s="264" customFormat="1">
      <c r="C5615" s="286"/>
      <c r="D5615" s="286"/>
      <c r="E5615" s="287"/>
    </row>
    <row r="5616" spans="3:5" s="264" customFormat="1">
      <c r="C5616" s="286"/>
      <c r="D5616" s="286"/>
      <c r="E5616" s="287"/>
    </row>
    <row r="5617" spans="3:5" s="264" customFormat="1">
      <c r="C5617" s="286"/>
      <c r="D5617" s="286"/>
      <c r="E5617" s="287"/>
    </row>
    <row r="5618" spans="3:5" s="264" customFormat="1">
      <c r="C5618" s="286"/>
      <c r="D5618" s="286"/>
      <c r="E5618" s="287"/>
    </row>
    <row r="5619" spans="3:5" s="264" customFormat="1">
      <c r="C5619" s="286"/>
      <c r="D5619" s="286"/>
      <c r="E5619" s="287"/>
    </row>
    <row r="5620" spans="3:5" s="264" customFormat="1">
      <c r="C5620" s="286"/>
      <c r="D5620" s="286"/>
      <c r="E5620" s="287"/>
    </row>
    <row r="5621" spans="3:5" s="264" customFormat="1">
      <c r="C5621" s="286"/>
      <c r="D5621" s="286"/>
      <c r="E5621" s="287"/>
    </row>
    <row r="5622" spans="3:5" s="264" customFormat="1">
      <c r="C5622" s="286"/>
      <c r="D5622" s="286"/>
      <c r="E5622" s="287"/>
    </row>
    <row r="5623" spans="3:5" s="264" customFormat="1">
      <c r="C5623" s="286"/>
      <c r="D5623" s="286"/>
      <c r="E5623" s="287"/>
    </row>
    <row r="5624" spans="3:5" s="264" customFormat="1">
      <c r="C5624" s="286"/>
      <c r="D5624" s="286"/>
      <c r="E5624" s="287"/>
    </row>
    <row r="5625" spans="3:5" s="264" customFormat="1">
      <c r="C5625" s="286"/>
      <c r="D5625" s="286"/>
      <c r="E5625" s="287"/>
    </row>
    <row r="5626" spans="3:5" s="264" customFormat="1">
      <c r="C5626" s="286"/>
      <c r="D5626" s="286"/>
      <c r="E5626" s="287"/>
    </row>
    <row r="5627" spans="3:5" s="264" customFormat="1">
      <c r="C5627" s="286"/>
      <c r="D5627" s="286"/>
      <c r="E5627" s="287"/>
    </row>
    <row r="5628" spans="3:5" s="264" customFormat="1">
      <c r="C5628" s="286"/>
      <c r="D5628" s="286"/>
      <c r="E5628" s="287"/>
    </row>
    <row r="5629" spans="3:5" s="264" customFormat="1">
      <c r="C5629" s="286"/>
      <c r="D5629" s="286"/>
      <c r="E5629" s="287"/>
    </row>
    <row r="5630" spans="3:5" s="264" customFormat="1">
      <c r="C5630" s="286"/>
      <c r="D5630" s="286"/>
      <c r="E5630" s="287"/>
    </row>
    <row r="5631" spans="3:5" s="264" customFormat="1">
      <c r="C5631" s="286"/>
      <c r="D5631" s="286"/>
      <c r="E5631" s="287"/>
    </row>
    <row r="5632" spans="3:5" s="264" customFormat="1">
      <c r="C5632" s="286"/>
      <c r="D5632" s="286"/>
      <c r="E5632" s="287"/>
    </row>
    <row r="5633" spans="3:5" s="264" customFormat="1">
      <c r="C5633" s="286"/>
      <c r="D5633" s="286"/>
      <c r="E5633" s="287"/>
    </row>
    <row r="5634" spans="3:5" s="264" customFormat="1">
      <c r="C5634" s="286"/>
      <c r="D5634" s="286"/>
      <c r="E5634" s="287"/>
    </row>
    <row r="5635" spans="3:5" s="264" customFormat="1">
      <c r="C5635" s="286"/>
      <c r="D5635" s="286"/>
      <c r="E5635" s="287"/>
    </row>
    <row r="5636" spans="3:5" s="264" customFormat="1">
      <c r="C5636" s="286"/>
      <c r="D5636" s="286"/>
      <c r="E5636" s="287"/>
    </row>
    <row r="5637" spans="3:5" s="264" customFormat="1">
      <c r="C5637" s="286"/>
      <c r="D5637" s="286"/>
      <c r="E5637" s="287"/>
    </row>
    <row r="5638" spans="3:5" s="264" customFormat="1">
      <c r="C5638" s="286"/>
      <c r="D5638" s="286"/>
      <c r="E5638" s="287"/>
    </row>
    <row r="5639" spans="3:5" s="264" customFormat="1">
      <c r="C5639" s="286"/>
      <c r="D5639" s="286"/>
      <c r="E5639" s="287"/>
    </row>
    <row r="5640" spans="3:5" s="264" customFormat="1">
      <c r="C5640" s="286"/>
      <c r="D5640" s="286"/>
      <c r="E5640" s="287"/>
    </row>
    <row r="5641" spans="3:5" s="264" customFormat="1">
      <c r="C5641" s="286"/>
      <c r="D5641" s="286"/>
      <c r="E5641" s="287"/>
    </row>
    <row r="5642" spans="3:5" s="264" customFormat="1">
      <c r="C5642" s="286"/>
      <c r="D5642" s="286"/>
      <c r="E5642" s="287"/>
    </row>
    <row r="5643" spans="3:5" s="264" customFormat="1">
      <c r="C5643" s="286"/>
      <c r="D5643" s="286"/>
      <c r="E5643" s="287"/>
    </row>
    <row r="5644" spans="3:5" s="264" customFormat="1">
      <c r="C5644" s="286"/>
      <c r="D5644" s="286"/>
      <c r="E5644" s="287"/>
    </row>
    <row r="5645" spans="3:5" s="264" customFormat="1">
      <c r="C5645" s="286"/>
      <c r="D5645" s="286"/>
      <c r="E5645" s="287"/>
    </row>
    <row r="5646" spans="3:5" s="264" customFormat="1">
      <c r="C5646" s="286"/>
      <c r="D5646" s="286"/>
      <c r="E5646" s="287"/>
    </row>
    <row r="5647" spans="3:5" s="264" customFormat="1">
      <c r="C5647" s="286"/>
      <c r="D5647" s="286"/>
      <c r="E5647" s="287"/>
    </row>
    <row r="5648" spans="3:5" s="264" customFormat="1">
      <c r="C5648" s="286"/>
      <c r="D5648" s="286"/>
      <c r="E5648" s="287"/>
    </row>
    <row r="5649" spans="3:5" s="264" customFormat="1">
      <c r="C5649" s="286"/>
      <c r="D5649" s="286"/>
      <c r="E5649" s="287"/>
    </row>
    <row r="5650" spans="3:5" s="264" customFormat="1">
      <c r="C5650" s="286"/>
      <c r="D5650" s="286"/>
      <c r="E5650" s="287"/>
    </row>
    <row r="5651" spans="3:5" s="264" customFormat="1">
      <c r="C5651" s="286"/>
      <c r="D5651" s="286"/>
      <c r="E5651" s="287"/>
    </row>
    <row r="5652" spans="3:5" s="264" customFormat="1">
      <c r="C5652" s="286"/>
      <c r="D5652" s="286"/>
      <c r="E5652" s="287"/>
    </row>
    <row r="5653" spans="3:5" s="264" customFormat="1">
      <c r="C5653" s="286"/>
      <c r="D5653" s="286"/>
      <c r="E5653" s="287"/>
    </row>
    <row r="5654" spans="3:5" s="264" customFormat="1">
      <c r="C5654" s="286"/>
      <c r="D5654" s="286"/>
      <c r="E5654" s="287"/>
    </row>
    <row r="5655" spans="3:5" s="264" customFormat="1">
      <c r="C5655" s="286"/>
      <c r="D5655" s="286"/>
      <c r="E5655" s="287"/>
    </row>
    <row r="5656" spans="3:5" s="264" customFormat="1">
      <c r="C5656" s="286"/>
      <c r="D5656" s="286"/>
      <c r="E5656" s="287"/>
    </row>
    <row r="5657" spans="3:5" s="264" customFormat="1">
      <c r="C5657" s="286"/>
      <c r="D5657" s="286"/>
      <c r="E5657" s="287"/>
    </row>
    <row r="5658" spans="3:5" s="264" customFormat="1">
      <c r="C5658" s="286"/>
      <c r="D5658" s="286"/>
      <c r="E5658" s="287"/>
    </row>
    <row r="5659" spans="3:5" s="264" customFormat="1">
      <c r="C5659" s="286"/>
      <c r="D5659" s="286"/>
      <c r="E5659" s="287"/>
    </row>
    <row r="5660" spans="3:5" s="264" customFormat="1">
      <c r="C5660" s="286"/>
      <c r="D5660" s="286"/>
      <c r="E5660" s="287"/>
    </row>
    <row r="5661" spans="3:5" s="264" customFormat="1">
      <c r="C5661" s="286"/>
      <c r="D5661" s="286"/>
      <c r="E5661" s="287"/>
    </row>
    <row r="5662" spans="3:5" s="264" customFormat="1">
      <c r="C5662" s="286"/>
      <c r="D5662" s="286"/>
      <c r="E5662" s="287"/>
    </row>
    <row r="5663" spans="3:5" s="264" customFormat="1">
      <c r="C5663" s="286"/>
      <c r="D5663" s="286"/>
      <c r="E5663" s="287"/>
    </row>
    <row r="5664" spans="3:5" s="264" customFormat="1">
      <c r="C5664" s="286"/>
      <c r="D5664" s="286"/>
      <c r="E5664" s="287"/>
    </row>
    <row r="5665" spans="3:5" s="264" customFormat="1">
      <c r="C5665" s="286"/>
      <c r="D5665" s="286"/>
      <c r="E5665" s="287"/>
    </row>
    <row r="5666" spans="3:5" s="264" customFormat="1">
      <c r="C5666" s="286"/>
      <c r="D5666" s="286"/>
      <c r="E5666" s="287"/>
    </row>
    <row r="5667" spans="3:5" s="264" customFormat="1">
      <c r="C5667" s="286"/>
      <c r="D5667" s="286"/>
      <c r="E5667" s="287"/>
    </row>
    <row r="5668" spans="3:5" s="264" customFormat="1">
      <c r="C5668" s="286"/>
      <c r="D5668" s="286"/>
      <c r="E5668" s="287"/>
    </row>
    <row r="5669" spans="3:5" s="264" customFormat="1">
      <c r="C5669" s="286"/>
      <c r="D5669" s="286"/>
      <c r="E5669" s="287"/>
    </row>
    <row r="5670" spans="3:5" s="264" customFormat="1">
      <c r="C5670" s="286"/>
      <c r="D5670" s="286"/>
      <c r="E5670" s="287"/>
    </row>
    <row r="5671" spans="3:5" s="264" customFormat="1">
      <c r="C5671" s="286"/>
      <c r="D5671" s="286"/>
      <c r="E5671" s="287"/>
    </row>
    <row r="5672" spans="3:5" s="264" customFormat="1">
      <c r="C5672" s="286"/>
      <c r="D5672" s="286"/>
      <c r="E5672" s="287"/>
    </row>
    <row r="5673" spans="3:5" s="264" customFormat="1">
      <c r="C5673" s="286"/>
      <c r="D5673" s="286"/>
      <c r="E5673" s="287"/>
    </row>
    <row r="5674" spans="3:5" s="264" customFormat="1">
      <c r="C5674" s="286"/>
      <c r="D5674" s="286"/>
      <c r="E5674" s="287"/>
    </row>
    <row r="5675" spans="3:5" s="264" customFormat="1">
      <c r="C5675" s="286"/>
      <c r="D5675" s="286"/>
      <c r="E5675" s="287"/>
    </row>
    <row r="5676" spans="3:5" s="264" customFormat="1">
      <c r="C5676" s="286"/>
      <c r="D5676" s="286"/>
      <c r="E5676" s="287"/>
    </row>
    <row r="5677" spans="3:5" s="264" customFormat="1">
      <c r="C5677" s="286"/>
      <c r="D5677" s="286"/>
      <c r="E5677" s="287"/>
    </row>
    <row r="5678" spans="3:5" s="264" customFormat="1">
      <c r="C5678" s="286"/>
      <c r="D5678" s="286"/>
      <c r="E5678" s="287"/>
    </row>
    <row r="5679" spans="3:5" s="264" customFormat="1">
      <c r="C5679" s="286"/>
      <c r="D5679" s="286"/>
      <c r="E5679" s="287"/>
    </row>
    <row r="5680" spans="3:5" s="264" customFormat="1">
      <c r="C5680" s="286"/>
      <c r="D5680" s="286"/>
      <c r="E5680" s="287"/>
    </row>
    <row r="5681" spans="3:5" s="264" customFormat="1">
      <c r="C5681" s="286"/>
      <c r="D5681" s="286"/>
      <c r="E5681" s="287"/>
    </row>
    <row r="5682" spans="3:5" s="264" customFormat="1">
      <c r="C5682" s="286"/>
      <c r="D5682" s="286"/>
      <c r="E5682" s="287"/>
    </row>
    <row r="5683" spans="3:5" s="264" customFormat="1">
      <c r="C5683" s="286"/>
      <c r="D5683" s="286"/>
      <c r="E5683" s="287"/>
    </row>
    <row r="5684" spans="3:5" s="264" customFormat="1">
      <c r="C5684" s="286"/>
      <c r="D5684" s="286"/>
      <c r="E5684" s="287"/>
    </row>
    <row r="5685" spans="3:5" s="264" customFormat="1">
      <c r="C5685" s="286"/>
      <c r="D5685" s="286"/>
      <c r="E5685" s="287"/>
    </row>
    <row r="5686" spans="3:5" s="264" customFormat="1">
      <c r="C5686" s="286"/>
      <c r="D5686" s="286"/>
      <c r="E5686" s="287"/>
    </row>
    <row r="5687" spans="3:5" s="264" customFormat="1">
      <c r="C5687" s="286"/>
      <c r="D5687" s="286"/>
      <c r="E5687" s="287"/>
    </row>
    <row r="5688" spans="3:5" s="264" customFormat="1">
      <c r="C5688" s="286"/>
      <c r="D5688" s="286"/>
      <c r="E5688" s="287"/>
    </row>
    <row r="5689" spans="3:5" s="264" customFormat="1">
      <c r="C5689" s="286"/>
      <c r="D5689" s="286"/>
      <c r="E5689" s="287"/>
    </row>
    <row r="5690" spans="3:5" s="264" customFormat="1">
      <c r="C5690" s="286"/>
      <c r="D5690" s="286"/>
      <c r="E5690" s="287"/>
    </row>
    <row r="5691" spans="3:5" s="264" customFormat="1">
      <c r="C5691" s="286"/>
      <c r="D5691" s="286"/>
      <c r="E5691" s="287"/>
    </row>
    <row r="5692" spans="3:5" s="264" customFormat="1">
      <c r="C5692" s="286"/>
      <c r="D5692" s="286"/>
      <c r="E5692" s="287"/>
    </row>
    <row r="5693" spans="3:5" s="264" customFormat="1">
      <c r="C5693" s="286"/>
      <c r="D5693" s="286"/>
      <c r="E5693" s="287"/>
    </row>
    <row r="5694" spans="3:5" s="264" customFormat="1">
      <c r="C5694" s="286"/>
      <c r="D5694" s="286"/>
      <c r="E5694" s="287"/>
    </row>
    <row r="5695" spans="3:5" s="264" customFormat="1">
      <c r="C5695" s="286"/>
      <c r="D5695" s="286"/>
      <c r="E5695" s="287"/>
    </row>
    <row r="5696" spans="3:5" s="264" customFormat="1">
      <c r="C5696" s="286"/>
      <c r="D5696" s="286"/>
      <c r="E5696" s="287"/>
    </row>
    <row r="5697" spans="3:5" s="264" customFormat="1">
      <c r="C5697" s="286"/>
      <c r="D5697" s="286"/>
      <c r="E5697" s="287"/>
    </row>
    <row r="5698" spans="3:5" s="264" customFormat="1">
      <c r="C5698" s="286"/>
      <c r="D5698" s="286"/>
      <c r="E5698" s="287"/>
    </row>
    <row r="5699" spans="3:5" s="264" customFormat="1">
      <c r="C5699" s="286"/>
      <c r="D5699" s="286"/>
      <c r="E5699" s="287"/>
    </row>
    <row r="5700" spans="3:5" s="264" customFormat="1">
      <c r="C5700" s="286"/>
      <c r="D5700" s="286"/>
      <c r="E5700" s="287"/>
    </row>
    <row r="5701" spans="3:5" s="264" customFormat="1">
      <c r="C5701" s="286"/>
      <c r="D5701" s="286"/>
      <c r="E5701" s="287"/>
    </row>
    <row r="5702" spans="3:5" s="264" customFormat="1">
      <c r="C5702" s="286"/>
      <c r="D5702" s="286"/>
      <c r="E5702" s="287"/>
    </row>
    <row r="5703" spans="3:5" s="264" customFormat="1">
      <c r="C5703" s="286"/>
      <c r="D5703" s="286"/>
      <c r="E5703" s="287"/>
    </row>
    <row r="5704" spans="3:5" s="264" customFormat="1">
      <c r="C5704" s="286"/>
      <c r="D5704" s="286"/>
      <c r="E5704" s="287"/>
    </row>
    <row r="5705" spans="3:5" s="264" customFormat="1">
      <c r="C5705" s="286"/>
      <c r="D5705" s="286"/>
      <c r="E5705" s="287"/>
    </row>
    <row r="5706" spans="3:5" s="264" customFormat="1">
      <c r="C5706" s="286"/>
      <c r="D5706" s="286"/>
      <c r="E5706" s="287"/>
    </row>
    <row r="5707" spans="3:5" s="264" customFormat="1">
      <c r="C5707" s="286"/>
      <c r="D5707" s="286"/>
      <c r="E5707" s="287"/>
    </row>
    <row r="5708" spans="3:5" s="264" customFormat="1">
      <c r="C5708" s="286"/>
      <c r="D5708" s="286"/>
      <c r="E5708" s="287"/>
    </row>
    <row r="5709" spans="3:5" s="264" customFormat="1">
      <c r="C5709" s="286"/>
      <c r="D5709" s="286"/>
      <c r="E5709" s="287"/>
    </row>
    <row r="5710" spans="3:5" s="264" customFormat="1">
      <c r="C5710" s="286"/>
      <c r="D5710" s="286"/>
      <c r="E5710" s="287"/>
    </row>
    <row r="5711" spans="3:5" s="264" customFormat="1">
      <c r="C5711" s="286"/>
      <c r="D5711" s="286"/>
      <c r="E5711" s="287"/>
    </row>
    <row r="5712" spans="3:5" s="264" customFormat="1">
      <c r="C5712" s="286"/>
      <c r="D5712" s="286"/>
      <c r="E5712" s="287"/>
    </row>
    <row r="5713" spans="3:5" s="264" customFormat="1">
      <c r="C5713" s="286"/>
      <c r="D5713" s="286"/>
      <c r="E5713" s="287"/>
    </row>
    <row r="5714" spans="3:5" s="264" customFormat="1">
      <c r="C5714" s="286"/>
      <c r="D5714" s="286"/>
      <c r="E5714" s="287"/>
    </row>
    <row r="5715" spans="3:5" s="264" customFormat="1">
      <c r="C5715" s="286"/>
      <c r="D5715" s="286"/>
      <c r="E5715" s="287"/>
    </row>
    <row r="5716" spans="3:5" s="264" customFormat="1">
      <c r="C5716" s="286"/>
      <c r="D5716" s="286"/>
      <c r="E5716" s="287"/>
    </row>
    <row r="5717" spans="3:5" s="264" customFormat="1">
      <c r="C5717" s="286"/>
      <c r="D5717" s="286"/>
      <c r="E5717" s="287"/>
    </row>
    <row r="5718" spans="3:5" s="264" customFormat="1">
      <c r="C5718" s="286"/>
      <c r="D5718" s="286"/>
      <c r="E5718" s="287"/>
    </row>
    <row r="5719" spans="3:5" s="264" customFormat="1">
      <c r="C5719" s="286"/>
      <c r="D5719" s="286"/>
      <c r="E5719" s="287"/>
    </row>
    <row r="5720" spans="3:5" s="264" customFormat="1">
      <c r="C5720" s="286"/>
      <c r="D5720" s="286"/>
      <c r="E5720" s="287"/>
    </row>
    <row r="5721" spans="3:5" s="264" customFormat="1">
      <c r="C5721" s="286"/>
      <c r="D5721" s="286"/>
      <c r="E5721" s="287"/>
    </row>
    <row r="5722" spans="3:5" s="264" customFormat="1">
      <c r="C5722" s="286"/>
      <c r="D5722" s="286"/>
      <c r="E5722" s="287"/>
    </row>
    <row r="5723" spans="3:5" s="264" customFormat="1">
      <c r="C5723" s="286"/>
      <c r="D5723" s="286"/>
      <c r="E5723" s="287"/>
    </row>
    <row r="5724" spans="3:5" s="264" customFormat="1">
      <c r="C5724" s="286"/>
      <c r="D5724" s="286"/>
      <c r="E5724" s="287"/>
    </row>
    <row r="5725" spans="3:5" s="264" customFormat="1">
      <c r="C5725" s="286"/>
      <c r="D5725" s="286"/>
      <c r="E5725" s="287"/>
    </row>
    <row r="5726" spans="3:5" s="264" customFormat="1">
      <c r="C5726" s="286"/>
      <c r="D5726" s="286"/>
      <c r="E5726" s="287"/>
    </row>
    <row r="5727" spans="3:5" s="264" customFormat="1">
      <c r="C5727" s="286"/>
      <c r="D5727" s="286"/>
      <c r="E5727" s="287"/>
    </row>
    <row r="5728" spans="3:5" s="264" customFormat="1">
      <c r="C5728" s="286"/>
      <c r="D5728" s="286"/>
      <c r="E5728" s="287"/>
    </row>
    <row r="5729" spans="3:5" s="264" customFormat="1">
      <c r="C5729" s="286"/>
      <c r="D5729" s="286"/>
      <c r="E5729" s="287"/>
    </row>
    <row r="5730" spans="3:5" s="264" customFormat="1">
      <c r="C5730" s="286"/>
      <c r="D5730" s="286"/>
      <c r="E5730" s="287"/>
    </row>
    <row r="5731" spans="3:5" s="264" customFormat="1">
      <c r="C5731" s="286"/>
      <c r="D5731" s="286"/>
      <c r="E5731" s="287"/>
    </row>
    <row r="5732" spans="3:5" s="264" customFormat="1">
      <c r="C5732" s="286"/>
      <c r="D5732" s="286"/>
      <c r="E5732" s="287"/>
    </row>
    <row r="5733" spans="3:5" s="264" customFormat="1">
      <c r="C5733" s="286"/>
      <c r="D5733" s="286"/>
      <c r="E5733" s="287"/>
    </row>
    <row r="5734" spans="3:5" s="264" customFormat="1">
      <c r="C5734" s="286"/>
      <c r="D5734" s="286"/>
      <c r="E5734" s="287"/>
    </row>
    <row r="5735" spans="3:5" s="264" customFormat="1">
      <c r="C5735" s="286"/>
      <c r="D5735" s="286"/>
      <c r="E5735" s="287"/>
    </row>
    <row r="5736" spans="3:5" s="264" customFormat="1">
      <c r="C5736" s="286"/>
      <c r="D5736" s="286"/>
      <c r="E5736" s="287"/>
    </row>
    <row r="5737" spans="3:5" s="264" customFormat="1">
      <c r="C5737" s="286"/>
      <c r="D5737" s="286"/>
      <c r="E5737" s="287"/>
    </row>
    <row r="5738" spans="3:5" s="264" customFormat="1">
      <c r="C5738" s="286"/>
      <c r="D5738" s="286"/>
      <c r="E5738" s="287"/>
    </row>
    <row r="5739" spans="3:5" s="264" customFormat="1">
      <c r="C5739" s="286"/>
      <c r="D5739" s="286"/>
      <c r="E5739" s="287"/>
    </row>
    <row r="5740" spans="3:5" s="264" customFormat="1">
      <c r="C5740" s="286"/>
      <c r="D5740" s="286"/>
      <c r="E5740" s="287"/>
    </row>
    <row r="5741" spans="3:5" s="264" customFormat="1">
      <c r="C5741" s="286"/>
      <c r="D5741" s="286"/>
      <c r="E5741" s="287"/>
    </row>
    <row r="5742" spans="3:5" s="264" customFormat="1">
      <c r="C5742" s="286"/>
      <c r="D5742" s="286"/>
      <c r="E5742" s="287"/>
    </row>
    <row r="5743" spans="3:5" s="264" customFormat="1">
      <c r="C5743" s="286"/>
      <c r="D5743" s="286"/>
      <c r="E5743" s="287"/>
    </row>
    <row r="5744" spans="3:5" s="264" customFormat="1">
      <c r="C5744" s="286"/>
      <c r="D5744" s="286"/>
      <c r="E5744" s="287"/>
    </row>
    <row r="5745" spans="3:5" s="264" customFormat="1">
      <c r="C5745" s="286"/>
      <c r="D5745" s="286"/>
      <c r="E5745" s="287"/>
    </row>
    <row r="5746" spans="3:5" s="264" customFormat="1">
      <c r="C5746" s="286"/>
      <c r="D5746" s="286"/>
      <c r="E5746" s="287"/>
    </row>
    <row r="5747" spans="3:5" s="264" customFormat="1">
      <c r="C5747" s="286"/>
      <c r="D5747" s="286"/>
      <c r="E5747" s="287"/>
    </row>
    <row r="5748" spans="3:5" s="264" customFormat="1">
      <c r="C5748" s="286"/>
      <c r="D5748" s="286"/>
      <c r="E5748" s="287"/>
    </row>
    <row r="5749" spans="3:5" s="264" customFormat="1">
      <c r="C5749" s="286"/>
      <c r="D5749" s="286"/>
      <c r="E5749" s="287"/>
    </row>
    <row r="5750" spans="3:5" s="264" customFormat="1">
      <c r="C5750" s="286"/>
      <c r="D5750" s="286"/>
      <c r="E5750" s="287"/>
    </row>
    <row r="5751" spans="3:5" s="264" customFormat="1">
      <c r="C5751" s="286"/>
      <c r="D5751" s="286"/>
      <c r="E5751" s="287"/>
    </row>
    <row r="5752" spans="3:5" s="264" customFormat="1">
      <c r="C5752" s="286"/>
      <c r="D5752" s="286"/>
      <c r="E5752" s="287"/>
    </row>
    <row r="5753" spans="3:5" s="264" customFormat="1">
      <c r="C5753" s="286"/>
      <c r="D5753" s="286"/>
      <c r="E5753" s="287"/>
    </row>
    <row r="5754" spans="3:5" s="264" customFormat="1">
      <c r="C5754" s="286"/>
      <c r="D5754" s="286"/>
      <c r="E5754" s="287"/>
    </row>
    <row r="5755" spans="3:5" s="264" customFormat="1">
      <c r="C5755" s="286"/>
      <c r="D5755" s="286"/>
      <c r="E5755" s="287"/>
    </row>
    <row r="5756" spans="3:5" s="264" customFormat="1">
      <c r="C5756" s="286"/>
      <c r="D5756" s="286"/>
      <c r="E5756" s="287"/>
    </row>
    <row r="5757" spans="3:5" s="264" customFormat="1">
      <c r="C5757" s="286"/>
      <c r="D5757" s="286"/>
      <c r="E5757" s="287"/>
    </row>
    <row r="5758" spans="3:5" s="264" customFormat="1">
      <c r="C5758" s="286"/>
      <c r="D5758" s="286"/>
      <c r="E5758" s="287"/>
    </row>
    <row r="5759" spans="3:5" s="264" customFormat="1">
      <c r="C5759" s="286"/>
      <c r="D5759" s="286"/>
      <c r="E5759" s="287"/>
    </row>
    <row r="5760" spans="3:5" s="264" customFormat="1">
      <c r="C5760" s="286"/>
      <c r="D5760" s="286"/>
      <c r="E5760" s="287"/>
    </row>
    <row r="5761" spans="3:5" s="264" customFormat="1">
      <c r="C5761" s="286"/>
      <c r="D5761" s="286"/>
      <c r="E5761" s="287"/>
    </row>
    <row r="5762" spans="3:5" s="264" customFormat="1">
      <c r="C5762" s="286"/>
      <c r="D5762" s="286"/>
      <c r="E5762" s="287"/>
    </row>
    <row r="5763" spans="3:5" s="264" customFormat="1">
      <c r="C5763" s="286"/>
      <c r="D5763" s="286"/>
      <c r="E5763" s="287"/>
    </row>
    <row r="5764" spans="3:5" s="264" customFormat="1">
      <c r="C5764" s="286"/>
      <c r="D5764" s="286"/>
      <c r="E5764" s="287"/>
    </row>
    <row r="5765" spans="3:5" s="264" customFormat="1">
      <c r="C5765" s="286"/>
      <c r="D5765" s="286"/>
      <c r="E5765" s="287"/>
    </row>
    <row r="5766" spans="3:5" s="264" customFormat="1">
      <c r="C5766" s="286"/>
      <c r="D5766" s="286"/>
      <c r="E5766" s="287"/>
    </row>
    <row r="5767" spans="3:5" s="264" customFormat="1">
      <c r="C5767" s="286"/>
      <c r="D5767" s="286"/>
      <c r="E5767" s="287"/>
    </row>
    <row r="5768" spans="3:5" s="264" customFormat="1">
      <c r="C5768" s="286"/>
      <c r="D5768" s="286"/>
      <c r="E5768" s="287"/>
    </row>
    <row r="5769" spans="3:5" s="264" customFormat="1">
      <c r="C5769" s="286"/>
      <c r="D5769" s="286"/>
      <c r="E5769" s="287"/>
    </row>
    <row r="5770" spans="3:5" s="264" customFormat="1">
      <c r="C5770" s="286"/>
      <c r="D5770" s="286"/>
      <c r="E5770" s="287"/>
    </row>
    <row r="5771" spans="3:5" s="264" customFormat="1">
      <c r="C5771" s="286"/>
      <c r="D5771" s="286"/>
      <c r="E5771" s="287"/>
    </row>
    <row r="5772" spans="3:5" s="264" customFormat="1">
      <c r="C5772" s="286"/>
      <c r="D5772" s="286"/>
      <c r="E5772" s="287"/>
    </row>
    <row r="5773" spans="3:5" s="264" customFormat="1">
      <c r="C5773" s="286"/>
      <c r="D5773" s="286"/>
      <c r="E5773" s="287"/>
    </row>
    <row r="5774" spans="3:5" s="264" customFormat="1">
      <c r="C5774" s="286"/>
      <c r="D5774" s="286"/>
      <c r="E5774" s="287"/>
    </row>
    <row r="5775" spans="3:5" s="264" customFormat="1">
      <c r="C5775" s="286"/>
      <c r="D5775" s="286"/>
      <c r="E5775" s="287"/>
    </row>
    <row r="5776" spans="3:5" s="264" customFormat="1">
      <c r="C5776" s="286"/>
      <c r="D5776" s="286"/>
      <c r="E5776" s="287"/>
    </row>
    <row r="5777" spans="3:5" s="264" customFormat="1">
      <c r="C5777" s="286"/>
      <c r="D5777" s="286"/>
      <c r="E5777" s="287"/>
    </row>
    <row r="5778" spans="3:5" s="264" customFormat="1">
      <c r="C5778" s="286"/>
      <c r="D5778" s="286"/>
      <c r="E5778" s="287"/>
    </row>
    <row r="5779" spans="3:5" s="264" customFormat="1">
      <c r="C5779" s="286"/>
      <c r="D5779" s="286"/>
      <c r="E5779" s="287"/>
    </row>
    <row r="5780" spans="3:5" s="264" customFormat="1">
      <c r="C5780" s="286"/>
      <c r="D5780" s="286"/>
      <c r="E5780" s="287"/>
    </row>
    <row r="5781" spans="3:5" s="264" customFormat="1">
      <c r="C5781" s="286"/>
      <c r="D5781" s="286"/>
      <c r="E5781" s="287"/>
    </row>
    <row r="5782" spans="3:5" s="264" customFormat="1">
      <c r="C5782" s="286"/>
      <c r="D5782" s="286"/>
      <c r="E5782" s="287"/>
    </row>
    <row r="5783" spans="3:5" s="264" customFormat="1">
      <c r="C5783" s="286"/>
      <c r="D5783" s="286"/>
      <c r="E5783" s="287"/>
    </row>
    <row r="5784" spans="3:5" s="264" customFormat="1">
      <c r="C5784" s="286"/>
      <c r="D5784" s="286"/>
      <c r="E5784" s="287"/>
    </row>
    <row r="5785" spans="3:5" s="264" customFormat="1">
      <c r="C5785" s="286"/>
      <c r="D5785" s="286"/>
      <c r="E5785" s="287"/>
    </row>
    <row r="5786" spans="3:5" s="264" customFormat="1">
      <c r="C5786" s="286"/>
      <c r="D5786" s="286"/>
      <c r="E5786" s="287"/>
    </row>
    <row r="5787" spans="3:5" s="264" customFormat="1">
      <c r="C5787" s="286"/>
      <c r="D5787" s="286"/>
      <c r="E5787" s="287"/>
    </row>
    <row r="5788" spans="3:5" s="264" customFormat="1">
      <c r="C5788" s="286"/>
      <c r="D5788" s="286"/>
      <c r="E5788" s="287"/>
    </row>
    <row r="5789" spans="3:5" s="264" customFormat="1">
      <c r="C5789" s="286"/>
      <c r="D5789" s="286"/>
      <c r="E5789" s="287"/>
    </row>
    <row r="5790" spans="3:5" s="264" customFormat="1">
      <c r="C5790" s="286"/>
      <c r="D5790" s="286"/>
      <c r="E5790" s="287"/>
    </row>
    <row r="5791" spans="3:5" s="264" customFormat="1">
      <c r="C5791" s="286"/>
      <c r="D5791" s="286"/>
      <c r="E5791" s="287"/>
    </row>
    <row r="5792" spans="3:5" s="264" customFormat="1">
      <c r="C5792" s="286"/>
      <c r="D5792" s="286"/>
      <c r="E5792" s="287"/>
    </row>
    <row r="5793" spans="3:5" s="264" customFormat="1">
      <c r="C5793" s="286"/>
      <c r="D5793" s="286"/>
      <c r="E5793" s="287"/>
    </row>
    <row r="5794" spans="3:5" s="264" customFormat="1">
      <c r="C5794" s="286"/>
      <c r="D5794" s="286"/>
      <c r="E5794" s="287"/>
    </row>
    <row r="5795" spans="3:5" s="264" customFormat="1">
      <c r="C5795" s="286"/>
      <c r="D5795" s="286"/>
      <c r="E5795" s="287"/>
    </row>
    <row r="5796" spans="3:5" s="264" customFormat="1">
      <c r="C5796" s="286"/>
      <c r="D5796" s="286"/>
      <c r="E5796" s="287"/>
    </row>
    <row r="5797" spans="3:5" s="264" customFormat="1">
      <c r="C5797" s="286"/>
      <c r="D5797" s="286"/>
      <c r="E5797" s="287"/>
    </row>
    <row r="5798" spans="3:5" s="264" customFormat="1">
      <c r="C5798" s="286"/>
      <c r="D5798" s="286"/>
      <c r="E5798" s="287"/>
    </row>
    <row r="5799" spans="3:5" s="264" customFormat="1">
      <c r="C5799" s="286"/>
      <c r="D5799" s="286"/>
      <c r="E5799" s="287"/>
    </row>
    <row r="5800" spans="3:5" s="264" customFormat="1">
      <c r="C5800" s="286"/>
      <c r="D5800" s="286"/>
      <c r="E5800" s="287"/>
    </row>
    <row r="5801" spans="3:5" s="264" customFormat="1">
      <c r="C5801" s="286"/>
      <c r="D5801" s="286"/>
      <c r="E5801" s="287"/>
    </row>
    <row r="5802" spans="3:5" s="264" customFormat="1">
      <c r="C5802" s="286"/>
      <c r="D5802" s="286"/>
      <c r="E5802" s="287"/>
    </row>
    <row r="5803" spans="3:5" s="264" customFormat="1">
      <c r="C5803" s="286"/>
      <c r="D5803" s="286"/>
      <c r="E5803" s="287"/>
    </row>
    <row r="5804" spans="3:5" s="264" customFormat="1">
      <c r="C5804" s="286"/>
      <c r="D5804" s="286"/>
      <c r="E5804" s="287"/>
    </row>
    <row r="5805" spans="3:5" s="264" customFormat="1">
      <c r="C5805" s="286"/>
      <c r="D5805" s="286"/>
      <c r="E5805" s="287"/>
    </row>
    <row r="5806" spans="3:5" s="264" customFormat="1">
      <c r="C5806" s="286"/>
      <c r="D5806" s="286"/>
      <c r="E5806" s="287"/>
    </row>
    <row r="5807" spans="3:5" s="264" customFormat="1">
      <c r="C5807" s="286"/>
      <c r="D5807" s="286"/>
      <c r="E5807" s="287"/>
    </row>
    <row r="5808" spans="3:5" s="264" customFormat="1">
      <c r="C5808" s="286"/>
      <c r="D5808" s="286"/>
      <c r="E5808" s="287"/>
    </row>
    <row r="5809" spans="3:5" s="264" customFormat="1">
      <c r="C5809" s="286"/>
      <c r="D5809" s="286"/>
      <c r="E5809" s="287"/>
    </row>
    <row r="5810" spans="3:5" s="264" customFormat="1">
      <c r="C5810" s="286"/>
      <c r="D5810" s="286"/>
      <c r="E5810" s="287"/>
    </row>
    <row r="5811" spans="3:5" s="264" customFormat="1">
      <c r="C5811" s="286"/>
      <c r="D5811" s="286"/>
      <c r="E5811" s="287"/>
    </row>
    <row r="5812" spans="3:5" s="264" customFormat="1">
      <c r="C5812" s="286"/>
      <c r="D5812" s="286"/>
      <c r="E5812" s="287"/>
    </row>
    <row r="5813" spans="3:5" s="264" customFormat="1">
      <c r="C5813" s="286"/>
      <c r="D5813" s="286"/>
      <c r="E5813" s="287"/>
    </row>
    <row r="5814" spans="3:5" s="264" customFormat="1">
      <c r="C5814" s="286"/>
      <c r="D5814" s="286"/>
      <c r="E5814" s="287"/>
    </row>
    <row r="5815" spans="3:5" s="264" customFormat="1">
      <c r="C5815" s="286"/>
      <c r="D5815" s="286"/>
      <c r="E5815" s="287"/>
    </row>
    <row r="5816" spans="3:5" s="264" customFormat="1">
      <c r="C5816" s="286"/>
      <c r="D5816" s="286"/>
      <c r="E5816" s="287"/>
    </row>
    <row r="5817" spans="3:5" s="264" customFormat="1">
      <c r="C5817" s="286"/>
      <c r="D5817" s="286"/>
      <c r="E5817" s="287"/>
    </row>
    <row r="5818" spans="3:5" s="264" customFormat="1">
      <c r="C5818" s="286"/>
      <c r="D5818" s="286"/>
      <c r="E5818" s="287"/>
    </row>
    <row r="5819" spans="3:5" s="264" customFormat="1">
      <c r="C5819" s="286"/>
      <c r="D5819" s="286"/>
      <c r="E5819" s="287"/>
    </row>
    <row r="5820" spans="3:5" s="264" customFormat="1">
      <c r="C5820" s="286"/>
      <c r="D5820" s="286"/>
      <c r="E5820" s="287"/>
    </row>
    <row r="5821" spans="3:5" s="264" customFormat="1">
      <c r="C5821" s="286"/>
      <c r="D5821" s="286"/>
      <c r="E5821" s="287"/>
    </row>
    <row r="5822" spans="3:5" s="264" customFormat="1">
      <c r="C5822" s="286"/>
      <c r="D5822" s="286"/>
      <c r="E5822" s="287"/>
    </row>
    <row r="5823" spans="3:5" s="264" customFormat="1">
      <c r="C5823" s="286"/>
      <c r="D5823" s="286"/>
      <c r="E5823" s="287"/>
    </row>
    <row r="5824" spans="3:5" s="264" customFormat="1">
      <c r="C5824" s="286"/>
      <c r="D5824" s="286"/>
      <c r="E5824" s="287"/>
    </row>
    <row r="5825" spans="3:5" s="264" customFormat="1">
      <c r="C5825" s="286"/>
      <c r="D5825" s="286"/>
      <c r="E5825" s="287"/>
    </row>
    <row r="5826" spans="3:5" s="264" customFormat="1">
      <c r="C5826" s="286"/>
      <c r="D5826" s="286"/>
      <c r="E5826" s="287"/>
    </row>
    <row r="5827" spans="3:5" s="264" customFormat="1">
      <c r="C5827" s="286"/>
      <c r="D5827" s="286"/>
      <c r="E5827" s="287"/>
    </row>
    <row r="5828" spans="3:5" s="264" customFormat="1">
      <c r="C5828" s="286"/>
      <c r="D5828" s="286"/>
      <c r="E5828" s="287"/>
    </row>
  </sheetData>
  <mergeCells count="1156">
    <mergeCell ref="AF251:BD252"/>
    <mergeCell ref="C252:AE253"/>
    <mergeCell ref="B40:B83"/>
    <mergeCell ref="B84:B107"/>
    <mergeCell ref="AW117:AZ117"/>
    <mergeCell ref="AO82:AR82"/>
    <mergeCell ref="AS115:AV115"/>
    <mergeCell ref="AW115:AZ115"/>
    <mergeCell ref="BA121:BD121"/>
    <mergeCell ref="AO122:AR122"/>
    <mergeCell ref="C122:E122"/>
    <mergeCell ref="AS147:AV147"/>
    <mergeCell ref="C147:E147"/>
    <mergeCell ref="AS169:AV169"/>
    <mergeCell ref="AO138:AR138"/>
    <mergeCell ref="F111:W111"/>
    <mergeCell ref="C71:E71"/>
    <mergeCell ref="AS122:AV122"/>
    <mergeCell ref="BA179:BD179"/>
    <mergeCell ref="BA104:BD104"/>
    <mergeCell ref="BA175:BD175"/>
    <mergeCell ref="BA174:BD174"/>
    <mergeCell ref="C138:E138"/>
    <mergeCell ref="C139:E139"/>
    <mergeCell ref="AO139:AR139"/>
    <mergeCell ref="AS114:AV114"/>
    <mergeCell ref="C91:E91"/>
    <mergeCell ref="AS101:AV101"/>
    <mergeCell ref="BA127:BD127"/>
    <mergeCell ref="AW127:AZ127"/>
    <mergeCell ref="AS127:AV127"/>
    <mergeCell ref="AO127:AR127"/>
    <mergeCell ref="B256:BD256"/>
    <mergeCell ref="B218:BD218"/>
    <mergeCell ref="B220:BD220"/>
    <mergeCell ref="B228:BD228"/>
    <mergeCell ref="B230:BD230"/>
    <mergeCell ref="BA156:BD156"/>
    <mergeCell ref="C170:E170"/>
    <mergeCell ref="C142:E142"/>
    <mergeCell ref="AO174:AR174"/>
    <mergeCell ref="AW177:AZ177"/>
    <mergeCell ref="C176:E176"/>
    <mergeCell ref="AW174:AZ174"/>
    <mergeCell ref="BA147:BD147"/>
    <mergeCell ref="C159:E159"/>
    <mergeCell ref="AO170:AR170"/>
    <mergeCell ref="AS170:AV170"/>
    <mergeCell ref="AS153:AV153"/>
    <mergeCell ref="AW153:AZ153"/>
    <mergeCell ref="BA153:BD153"/>
    <mergeCell ref="AS182:AV182"/>
    <mergeCell ref="AW182:AZ182"/>
    <mergeCell ref="BA182:BD182"/>
    <mergeCell ref="B245:U245"/>
    <mergeCell ref="B246:U246"/>
    <mergeCell ref="BA181:BD181"/>
    <mergeCell ref="B250:B251"/>
    <mergeCell ref="B252:B253"/>
    <mergeCell ref="C250:AE251"/>
    <mergeCell ref="AF250:BD250"/>
    <mergeCell ref="AF253:BD253"/>
    <mergeCell ref="B254:B255"/>
    <mergeCell ref="C153:E153"/>
    <mergeCell ref="AS136:AV136"/>
    <mergeCell ref="AW136:AZ136"/>
    <mergeCell ref="AW138:AZ138"/>
    <mergeCell ref="AD31:AP31"/>
    <mergeCell ref="AD32:AP32"/>
    <mergeCell ref="P32:AC32"/>
    <mergeCell ref="P31:AC31"/>
    <mergeCell ref="P33:AC33"/>
    <mergeCell ref="B35:BD35"/>
    <mergeCell ref="AO121:AR121"/>
    <mergeCell ref="AS121:AV121"/>
    <mergeCell ref="AW121:AZ121"/>
    <mergeCell ref="AO41:BD41"/>
    <mergeCell ref="BA116:BD116"/>
    <mergeCell ref="AO114:AR114"/>
    <mergeCell ref="AW114:AZ114"/>
    <mergeCell ref="C82:E82"/>
    <mergeCell ref="AW87:AZ87"/>
    <mergeCell ref="AO123:BD123"/>
    <mergeCell ref="AW122:AZ122"/>
    <mergeCell ref="C118:E118"/>
    <mergeCell ref="AS118:AV118"/>
    <mergeCell ref="AW118:AZ118"/>
    <mergeCell ref="BA118:BD118"/>
    <mergeCell ref="BA117:BD117"/>
    <mergeCell ref="AW51:AZ51"/>
    <mergeCell ref="BA51:BD51"/>
    <mergeCell ref="C50:E50"/>
    <mergeCell ref="AO50:AR50"/>
    <mergeCell ref="C58:E58"/>
    <mergeCell ref="C47:E47"/>
    <mergeCell ref="AS57:AV57"/>
    <mergeCell ref="AI25:AP25"/>
    <mergeCell ref="AQ29:BD29"/>
    <mergeCell ref="AQ30:BD34"/>
    <mergeCell ref="P34:AC34"/>
    <mergeCell ref="AD33:AP33"/>
    <mergeCell ref="AD34:AP34"/>
    <mergeCell ref="AW111:AZ111"/>
    <mergeCell ref="AQ26:BD26"/>
    <mergeCell ref="AQ27:BD27"/>
    <mergeCell ref="AG24:BD24"/>
    <mergeCell ref="B24:AF24"/>
    <mergeCell ref="C111:E111"/>
    <mergeCell ref="F90:W90"/>
    <mergeCell ref="F91:W91"/>
    <mergeCell ref="X91:AN91"/>
    <mergeCell ref="F92:W92"/>
    <mergeCell ref="AS99:AV99"/>
    <mergeCell ref="BA88:BD88"/>
    <mergeCell ref="AO45:BD45"/>
    <mergeCell ref="BA61:BD61"/>
    <mergeCell ref="AO61:AR61"/>
    <mergeCell ref="C54:E54"/>
    <mergeCell ref="C55:E55"/>
    <mergeCell ref="BA55:BD55"/>
    <mergeCell ref="AO51:AR51"/>
    <mergeCell ref="AS51:AV51"/>
    <mergeCell ref="AO86:AR86"/>
    <mergeCell ref="AS92:AV92"/>
    <mergeCell ref="X93:AN93"/>
    <mergeCell ref="BA91:BD91"/>
    <mergeCell ref="AW95:AZ95"/>
    <mergeCell ref="BA95:BD95"/>
    <mergeCell ref="B2:BD2"/>
    <mergeCell ref="B3:BD3"/>
    <mergeCell ref="B4:J4"/>
    <mergeCell ref="B5:J5"/>
    <mergeCell ref="B6:J6"/>
    <mergeCell ref="B27:J27"/>
    <mergeCell ref="K4:AC4"/>
    <mergeCell ref="K5:AC5"/>
    <mergeCell ref="K6:AC6"/>
    <mergeCell ref="AD5:AP5"/>
    <mergeCell ref="AQ5:BD5"/>
    <mergeCell ref="AD6:AP6"/>
    <mergeCell ref="AQ6:BD6"/>
    <mergeCell ref="AD4:AP4"/>
    <mergeCell ref="AQ4:BD4"/>
    <mergeCell ref="AQ25:BD25"/>
    <mergeCell ref="AD30:AP30"/>
    <mergeCell ref="P30:AC30"/>
    <mergeCell ref="K25:AC25"/>
    <mergeCell ref="K26:AC26"/>
    <mergeCell ref="K27:AC27"/>
    <mergeCell ref="B7:BD23"/>
    <mergeCell ref="B29:AP29"/>
    <mergeCell ref="B28:BD28"/>
    <mergeCell ref="B25:C25"/>
    <mergeCell ref="AD27:AH27"/>
    <mergeCell ref="F25:J25"/>
    <mergeCell ref="B26:C26"/>
    <mergeCell ref="E26:J26"/>
    <mergeCell ref="AI27:AP27"/>
    <mergeCell ref="AD26:AH26"/>
    <mergeCell ref="AD25:AH25"/>
    <mergeCell ref="AO113:AR113"/>
    <mergeCell ref="BA115:BD115"/>
    <mergeCell ref="C121:E121"/>
    <mergeCell ref="AW128:AZ128"/>
    <mergeCell ref="AS128:AV128"/>
    <mergeCell ref="AO111:AR111"/>
    <mergeCell ref="AS73:AV73"/>
    <mergeCell ref="AW73:AZ73"/>
    <mergeCell ref="AO92:AR92"/>
    <mergeCell ref="AW101:AZ101"/>
    <mergeCell ref="BA101:BD101"/>
    <mergeCell ref="AS71:AV71"/>
    <mergeCell ref="AW71:AZ71"/>
    <mergeCell ref="C76:E76"/>
    <mergeCell ref="C81:E81"/>
    <mergeCell ref="BA73:BD73"/>
    <mergeCell ref="AO78:AR78"/>
    <mergeCell ref="AS105:AV105"/>
    <mergeCell ref="AW105:AZ105"/>
    <mergeCell ref="AO105:AR105"/>
    <mergeCell ref="AO103:AR103"/>
    <mergeCell ref="AS103:AV103"/>
    <mergeCell ref="AW103:AZ103"/>
    <mergeCell ref="AO104:AR104"/>
    <mergeCell ref="BA105:BD105"/>
    <mergeCell ref="BA93:BD93"/>
    <mergeCell ref="AO98:AR98"/>
    <mergeCell ref="C98:E98"/>
    <mergeCell ref="C95:E95"/>
    <mergeCell ref="BA122:BD122"/>
    <mergeCell ref="BA100:BD100"/>
    <mergeCell ref="AO96:BD96"/>
    <mergeCell ref="AO107:BD107"/>
    <mergeCell ref="AO93:AR93"/>
    <mergeCell ref="AS93:AV93"/>
    <mergeCell ref="AW100:AZ100"/>
    <mergeCell ref="AW93:AZ93"/>
    <mergeCell ref="AS87:AV87"/>
    <mergeCell ref="BA86:BD86"/>
    <mergeCell ref="X97:AN97"/>
    <mergeCell ref="AW86:AZ86"/>
    <mergeCell ref="AS104:AV104"/>
    <mergeCell ref="AO90:BD90"/>
    <mergeCell ref="AS100:AV100"/>
    <mergeCell ref="AO97:BD97"/>
    <mergeCell ref="BA92:BD92"/>
    <mergeCell ref="AO106:BD106"/>
    <mergeCell ref="AS98:AV98"/>
    <mergeCell ref="AW98:AZ98"/>
    <mergeCell ref="X95:AN95"/>
    <mergeCell ref="AW94:AZ94"/>
    <mergeCell ref="AO88:AR88"/>
    <mergeCell ref="AS94:AV94"/>
    <mergeCell ref="AW92:AZ92"/>
    <mergeCell ref="BA94:BD94"/>
    <mergeCell ref="BA99:BD99"/>
    <mergeCell ref="AO100:AR100"/>
    <mergeCell ref="BA111:BD111"/>
    <mergeCell ref="B108:BD108"/>
    <mergeCell ref="B109:B123"/>
    <mergeCell ref="BA113:BD113"/>
    <mergeCell ref="AO99:AR99"/>
    <mergeCell ref="AS86:AV86"/>
    <mergeCell ref="AO153:AR153"/>
    <mergeCell ref="C104:E104"/>
    <mergeCell ref="V246:AN246"/>
    <mergeCell ref="AO246:BD246"/>
    <mergeCell ref="AO245:BD245"/>
    <mergeCell ref="AO187:AR187"/>
    <mergeCell ref="AS187:AV187"/>
    <mergeCell ref="AW187:AZ187"/>
    <mergeCell ref="AO236:BD236"/>
    <mergeCell ref="AO216:AX216"/>
    <mergeCell ref="AO217:AX217"/>
    <mergeCell ref="B190:BD190"/>
    <mergeCell ref="AH193:AL194"/>
    <mergeCell ref="AH195:AL196"/>
    <mergeCell ref="AH197:AL198"/>
    <mergeCell ref="AH199:AL200"/>
    <mergeCell ref="AH201:AL202"/>
    <mergeCell ref="AY219:BD219"/>
    <mergeCell ref="AO221:AX221"/>
    <mergeCell ref="AO222:AX222"/>
    <mergeCell ref="AO223:AX223"/>
    <mergeCell ref="C204:S204"/>
    <mergeCell ref="C203:S203"/>
    <mergeCell ref="BA187:BD187"/>
    <mergeCell ref="BA102:BD102"/>
    <mergeCell ref="BA98:BD98"/>
    <mergeCell ref="BA129:BD129"/>
    <mergeCell ref="B184:B189"/>
    <mergeCell ref="W217:AN217"/>
    <mergeCell ref="C219:V219"/>
    <mergeCell ref="W219:AN219"/>
    <mergeCell ref="B210:AI210"/>
    <mergeCell ref="AL210:BD210"/>
    <mergeCell ref="BA201:BB202"/>
    <mergeCell ref="BA203:BB204"/>
    <mergeCell ref="AY195:AZ196"/>
    <mergeCell ref="C202:S202"/>
    <mergeCell ref="T203:AG203"/>
    <mergeCell ref="T204:AG204"/>
    <mergeCell ref="BC208:BC209"/>
    <mergeCell ref="BA208:BB209"/>
    <mergeCell ref="AY208:AZ209"/>
    <mergeCell ref="B208:B209"/>
    <mergeCell ref="C208:U209"/>
    <mergeCell ref="V208:AG209"/>
    <mergeCell ref="AH205:AL207"/>
    <mergeCell ref="AY205:AZ207"/>
    <mergeCell ref="C198:S198"/>
    <mergeCell ref="C199:S199"/>
    <mergeCell ref="BC201:BC202"/>
    <mergeCell ref="T205:AG205"/>
    <mergeCell ref="T206:AG206"/>
    <mergeCell ref="AO167:BD167"/>
    <mergeCell ref="AS165:AV165"/>
    <mergeCell ref="AW157:AZ157"/>
    <mergeCell ref="C157:E157"/>
    <mergeCell ref="BA157:BD157"/>
    <mergeCell ref="AW152:AZ152"/>
    <mergeCell ref="W231:AN231"/>
    <mergeCell ref="BD208:BD209"/>
    <mergeCell ref="AH208:AL209"/>
    <mergeCell ref="AO165:AR165"/>
    <mergeCell ref="BA205:BB207"/>
    <mergeCell ref="BC205:BC207"/>
    <mergeCell ref="AO231:AX231"/>
    <mergeCell ref="AH203:AL204"/>
    <mergeCell ref="T196:AG196"/>
    <mergeCell ref="C197:S197"/>
    <mergeCell ref="C185:E185"/>
    <mergeCell ref="C164:E164"/>
    <mergeCell ref="C201:S201"/>
    <mergeCell ref="AM195:AX195"/>
    <mergeCell ref="AY211:BD217"/>
    <mergeCell ref="W236:AN236"/>
    <mergeCell ref="B239:V239"/>
    <mergeCell ref="W238:AN238"/>
    <mergeCell ref="X182:AN182"/>
    <mergeCell ref="C183:W183"/>
    <mergeCell ref="X183:AN183"/>
    <mergeCell ref="BA169:BD169"/>
    <mergeCell ref="F177:W177"/>
    <mergeCell ref="X188:AN188"/>
    <mergeCell ref="C184:W184"/>
    <mergeCell ref="AO171:BD171"/>
    <mergeCell ref="AW170:AZ170"/>
    <mergeCell ref="BA170:BD170"/>
    <mergeCell ref="AW169:AZ169"/>
    <mergeCell ref="AY199:AZ200"/>
    <mergeCell ref="BC193:BC194"/>
    <mergeCell ref="BD193:BD194"/>
    <mergeCell ref="B247:U247"/>
    <mergeCell ref="B244:BD244"/>
    <mergeCell ref="AO235:BD235"/>
    <mergeCell ref="V245:AN245"/>
    <mergeCell ref="AO242:BD242"/>
    <mergeCell ref="AO243:BD243"/>
    <mergeCell ref="B221:B227"/>
    <mergeCell ref="C186:E186"/>
    <mergeCell ref="AO186:AR186"/>
    <mergeCell ref="F162:W162"/>
    <mergeCell ref="F158:W158"/>
    <mergeCell ref="X158:AL158"/>
    <mergeCell ref="W221:AN221"/>
    <mergeCell ref="W222:AN222"/>
    <mergeCell ref="W223:AN223"/>
    <mergeCell ref="W224:AN224"/>
    <mergeCell ref="W225:AN225"/>
    <mergeCell ref="B172:B183"/>
    <mergeCell ref="AW163:AZ163"/>
    <mergeCell ref="BA163:BD163"/>
    <mergeCell ref="AS166:AV166"/>
    <mergeCell ref="AW166:AZ166"/>
    <mergeCell ref="BA166:BD166"/>
    <mergeCell ref="AO232:AX233"/>
    <mergeCell ref="AO219:AX219"/>
    <mergeCell ref="W229:AN229"/>
    <mergeCell ref="C231:V231"/>
    <mergeCell ref="C215:V215"/>
    <mergeCell ref="W215:AN215"/>
    <mergeCell ref="AO214:AX214"/>
    <mergeCell ref="AY197:AZ198"/>
    <mergeCell ref="AO215:AX215"/>
    <mergeCell ref="AO149:AR149"/>
    <mergeCell ref="AS149:AV149"/>
    <mergeCell ref="AW146:AZ146"/>
    <mergeCell ref="AO152:AR152"/>
    <mergeCell ref="AW147:AZ147"/>
    <mergeCell ref="AO150:BD150"/>
    <mergeCell ref="BA137:BD137"/>
    <mergeCell ref="C151:E151"/>
    <mergeCell ref="AO151:BD151"/>
    <mergeCell ref="AO143:AR143"/>
    <mergeCell ref="AO154:BD154"/>
    <mergeCell ref="AO227:AX227"/>
    <mergeCell ref="AO229:AX229"/>
    <mergeCell ref="X165:AN165"/>
    <mergeCell ref="X166:AN166"/>
    <mergeCell ref="C216:V216"/>
    <mergeCell ref="W216:AN216"/>
    <mergeCell ref="C200:S200"/>
    <mergeCell ref="AM208:AR209"/>
    <mergeCell ref="AS208:AX209"/>
    <mergeCell ref="BA143:BD143"/>
    <mergeCell ref="C143:E143"/>
    <mergeCell ref="BA152:BD152"/>
    <mergeCell ref="AO166:AR166"/>
    <mergeCell ref="AO184:BD184"/>
    <mergeCell ref="C172:AN172"/>
    <mergeCell ref="AS186:AV186"/>
    <mergeCell ref="C187:E187"/>
    <mergeCell ref="AO183:BD183"/>
    <mergeCell ref="C182:E182"/>
    <mergeCell ref="X181:AN181"/>
    <mergeCell ref="F182:W182"/>
    <mergeCell ref="BA134:BD134"/>
    <mergeCell ref="C144:AN144"/>
    <mergeCell ref="C140:W140"/>
    <mergeCell ref="X140:AN140"/>
    <mergeCell ref="F141:AN141"/>
    <mergeCell ref="AO141:BD141"/>
    <mergeCell ref="F142:W142"/>
    <mergeCell ref="X142:AN142"/>
    <mergeCell ref="F143:W143"/>
    <mergeCell ref="X143:AN143"/>
    <mergeCell ref="F148:W148"/>
    <mergeCell ref="AO148:AR148"/>
    <mergeCell ref="AW149:AZ149"/>
    <mergeCell ref="AO142:AR142"/>
    <mergeCell ref="AS142:AV142"/>
    <mergeCell ref="AW148:AZ148"/>
    <mergeCell ref="C146:E146"/>
    <mergeCell ref="AS137:AV137"/>
    <mergeCell ref="BA142:BD142"/>
    <mergeCell ref="AW143:AZ143"/>
    <mergeCell ref="AO144:BD144"/>
    <mergeCell ref="BA146:BD146"/>
    <mergeCell ref="AO146:AR146"/>
    <mergeCell ref="AS146:AV146"/>
    <mergeCell ref="BA149:BD149"/>
    <mergeCell ref="AO140:BD140"/>
    <mergeCell ref="C148:E148"/>
    <mergeCell ref="AO147:AR147"/>
    <mergeCell ref="F147:W147"/>
    <mergeCell ref="BA135:BD135"/>
    <mergeCell ref="AO134:AR134"/>
    <mergeCell ref="C134:E134"/>
    <mergeCell ref="AS129:AV129"/>
    <mergeCell ref="AO128:AR128"/>
    <mergeCell ref="C136:E136"/>
    <mergeCell ref="F134:W134"/>
    <mergeCell ref="F135:W135"/>
    <mergeCell ref="F137:W137"/>
    <mergeCell ref="X134:AN134"/>
    <mergeCell ref="X135:AN135"/>
    <mergeCell ref="X136:AN136"/>
    <mergeCell ref="X137:AN137"/>
    <mergeCell ref="B248:BD248"/>
    <mergeCell ref="BA180:BD180"/>
    <mergeCell ref="C179:E179"/>
    <mergeCell ref="AW180:AZ180"/>
    <mergeCell ref="AO160:BD160"/>
    <mergeCell ref="BA177:BD177"/>
    <mergeCell ref="BA176:BD176"/>
    <mergeCell ref="AW178:AZ178"/>
    <mergeCell ref="AO159:AR159"/>
    <mergeCell ref="BA178:BD178"/>
    <mergeCell ref="C177:E177"/>
    <mergeCell ref="AO177:AR177"/>
    <mergeCell ref="AS177:AV177"/>
    <mergeCell ref="AO247:BD247"/>
    <mergeCell ref="V247:AN247"/>
    <mergeCell ref="AO237:BD237"/>
    <mergeCell ref="AO238:BD238"/>
    <mergeCell ref="AW165:AZ165"/>
    <mergeCell ref="BA165:BD165"/>
    <mergeCell ref="C168:E168"/>
    <mergeCell ref="C166:E166"/>
    <mergeCell ref="BD197:BD198"/>
    <mergeCell ref="C49:E49"/>
    <mergeCell ref="AS55:AV55"/>
    <mergeCell ref="BA57:BD57"/>
    <mergeCell ref="X53:AN53"/>
    <mergeCell ref="F54:W54"/>
    <mergeCell ref="X54:AN54"/>
    <mergeCell ref="F55:W55"/>
    <mergeCell ref="X55:AN55"/>
    <mergeCell ref="F56:W56"/>
    <mergeCell ref="X56:AN56"/>
    <mergeCell ref="F57:W57"/>
    <mergeCell ref="X57:AN57"/>
    <mergeCell ref="C53:E53"/>
    <mergeCell ref="AO53:AR53"/>
    <mergeCell ref="AS53:AV53"/>
    <mergeCell ref="AW53:AZ53"/>
    <mergeCell ref="AO54:AR54"/>
    <mergeCell ref="X51:AN51"/>
    <mergeCell ref="F52:W52"/>
    <mergeCell ref="X49:AN49"/>
    <mergeCell ref="AW52:AZ52"/>
    <mergeCell ref="BA52:BD52"/>
    <mergeCell ref="F50:W50"/>
    <mergeCell ref="C52:E52"/>
    <mergeCell ref="F49:W49"/>
    <mergeCell ref="BA44:BD44"/>
    <mergeCell ref="C44:E44"/>
    <mergeCell ref="AO44:AR44"/>
    <mergeCell ref="AS44:AV44"/>
    <mergeCell ref="AW44:AZ44"/>
    <mergeCell ref="AS42:AV42"/>
    <mergeCell ref="AW42:AZ42"/>
    <mergeCell ref="C48:E48"/>
    <mergeCell ref="C51:E51"/>
    <mergeCell ref="C62:E62"/>
    <mergeCell ref="AO62:AR62"/>
    <mergeCell ref="AS62:AV62"/>
    <mergeCell ref="AW62:AZ62"/>
    <mergeCell ref="BA62:BD62"/>
    <mergeCell ref="X52:AN52"/>
    <mergeCell ref="F53:W53"/>
    <mergeCell ref="F46:AN46"/>
    <mergeCell ref="AO46:BD46"/>
    <mergeCell ref="C45:X45"/>
    <mergeCell ref="Y45:AN45"/>
    <mergeCell ref="BA42:BD42"/>
    <mergeCell ref="C43:E43"/>
    <mergeCell ref="AO43:AR43"/>
    <mergeCell ref="AS43:AV43"/>
    <mergeCell ref="AW43:AZ43"/>
    <mergeCell ref="BA43:BD43"/>
    <mergeCell ref="C42:E42"/>
    <mergeCell ref="AO42:AR42"/>
    <mergeCell ref="BA47:BD47"/>
    <mergeCell ref="AW55:AZ55"/>
    <mergeCell ref="F51:W51"/>
    <mergeCell ref="BA50:BD50"/>
    <mergeCell ref="BA80:BD80"/>
    <mergeCell ref="AO77:AR77"/>
    <mergeCell ref="AS77:AV77"/>
    <mergeCell ref="AO52:AR52"/>
    <mergeCell ref="AO48:AR48"/>
    <mergeCell ref="AW48:AZ48"/>
    <mergeCell ref="AW60:AZ60"/>
    <mergeCell ref="AW69:AZ69"/>
    <mergeCell ref="AS67:AV67"/>
    <mergeCell ref="AW67:AZ67"/>
    <mergeCell ref="BA67:BD67"/>
    <mergeCell ref="AW70:AZ70"/>
    <mergeCell ref="BA85:BD85"/>
    <mergeCell ref="AW82:AZ82"/>
    <mergeCell ref="C84:E84"/>
    <mergeCell ref="AS85:AV85"/>
    <mergeCell ref="AW85:AZ85"/>
    <mergeCell ref="C72:E72"/>
    <mergeCell ref="X73:AN73"/>
    <mergeCell ref="X74:AN74"/>
    <mergeCell ref="AO83:BD83"/>
    <mergeCell ref="C85:E85"/>
    <mergeCell ref="AS72:AV72"/>
    <mergeCell ref="X82:AN82"/>
    <mergeCell ref="BA71:BD71"/>
    <mergeCell ref="BA69:BD69"/>
    <mergeCell ref="BA78:BD78"/>
    <mergeCell ref="AS82:AV82"/>
    <mergeCell ref="AO81:AR81"/>
    <mergeCell ref="C78:E78"/>
    <mergeCell ref="BA70:BD70"/>
    <mergeCell ref="AO69:AR69"/>
    <mergeCell ref="AS48:AV48"/>
    <mergeCell ref="X50:AN50"/>
    <mergeCell ref="BA60:BD60"/>
    <mergeCell ref="AW47:AZ47"/>
    <mergeCell ref="BA53:BD53"/>
    <mergeCell ref="AW54:AZ54"/>
    <mergeCell ref="BA49:BD49"/>
    <mergeCell ref="AS54:AV54"/>
    <mergeCell ref="AO47:AR47"/>
    <mergeCell ref="AS47:AV47"/>
    <mergeCell ref="AO56:AR56"/>
    <mergeCell ref="AO49:AR49"/>
    <mergeCell ref="AS49:AV49"/>
    <mergeCell ref="AW49:AZ49"/>
    <mergeCell ref="AS52:AV52"/>
    <mergeCell ref="AW50:AZ50"/>
    <mergeCell ref="BA48:BD48"/>
    <mergeCell ref="BA54:BD54"/>
    <mergeCell ref="AW59:AZ59"/>
    <mergeCell ref="BA59:BD59"/>
    <mergeCell ref="AS50:AV50"/>
    <mergeCell ref="X48:AN48"/>
    <mergeCell ref="C66:E66"/>
    <mergeCell ref="AS61:AV61"/>
    <mergeCell ref="AW61:AZ61"/>
    <mergeCell ref="AO55:AR55"/>
    <mergeCell ref="C59:E59"/>
    <mergeCell ref="AO59:AR59"/>
    <mergeCell ref="C57:E57"/>
    <mergeCell ref="BA58:BD58"/>
    <mergeCell ref="AS65:AV65"/>
    <mergeCell ref="AO65:AR65"/>
    <mergeCell ref="AW65:AZ65"/>
    <mergeCell ref="AS66:AV66"/>
    <mergeCell ref="AW66:AZ66"/>
    <mergeCell ref="C60:E60"/>
    <mergeCell ref="AO66:AR66"/>
    <mergeCell ref="AS58:AV58"/>
    <mergeCell ref="AW58:AZ58"/>
    <mergeCell ref="AW57:AZ57"/>
    <mergeCell ref="AO58:AR58"/>
    <mergeCell ref="AO57:AR57"/>
    <mergeCell ref="C56:E56"/>
    <mergeCell ref="AS56:AV56"/>
    <mergeCell ref="AW56:AZ56"/>
    <mergeCell ref="BA56:BD56"/>
    <mergeCell ref="C94:E94"/>
    <mergeCell ref="AS111:AV111"/>
    <mergeCell ref="C112:E112"/>
    <mergeCell ref="AO94:AR94"/>
    <mergeCell ref="AW99:AZ99"/>
    <mergeCell ref="X100:AN100"/>
    <mergeCell ref="X90:AN90"/>
    <mergeCell ref="F97:W97"/>
    <mergeCell ref="AO80:AR80"/>
    <mergeCell ref="AS80:AV80"/>
    <mergeCell ref="AW77:AZ77"/>
    <mergeCell ref="AO75:BD75"/>
    <mergeCell ref="AO71:AR71"/>
    <mergeCell ref="AS74:AV74"/>
    <mergeCell ref="AW74:AZ74"/>
    <mergeCell ref="BA74:BD74"/>
    <mergeCell ref="AO74:AR74"/>
    <mergeCell ref="C74:E74"/>
    <mergeCell ref="C73:E73"/>
    <mergeCell ref="AO73:AR73"/>
    <mergeCell ref="AW80:AZ80"/>
    <mergeCell ref="AO79:AR79"/>
    <mergeCell ref="AS79:AV79"/>
    <mergeCell ref="AW79:AZ79"/>
    <mergeCell ref="C77:E77"/>
    <mergeCell ref="AS78:AV78"/>
    <mergeCell ref="AW78:AZ78"/>
    <mergeCell ref="AO112:AR112"/>
    <mergeCell ref="AS81:AV81"/>
    <mergeCell ref="AW81:AZ81"/>
    <mergeCell ref="BA81:BD81"/>
    <mergeCell ref="C99:E99"/>
    <mergeCell ref="BA77:BD77"/>
    <mergeCell ref="AO119:AR119"/>
    <mergeCell ref="AS119:AV119"/>
    <mergeCell ref="AW119:AZ119"/>
    <mergeCell ref="F125:AN125"/>
    <mergeCell ref="AO125:AR125"/>
    <mergeCell ref="C132:E132"/>
    <mergeCell ref="C141:E141"/>
    <mergeCell ref="AW129:AZ129"/>
    <mergeCell ref="BA136:BD136"/>
    <mergeCell ref="AS112:AV112"/>
    <mergeCell ref="AW112:AZ112"/>
    <mergeCell ref="AS88:AV88"/>
    <mergeCell ref="C88:E88"/>
    <mergeCell ref="C93:E93"/>
    <mergeCell ref="AW88:AZ88"/>
    <mergeCell ref="AS91:AV91"/>
    <mergeCell ref="AW91:AZ91"/>
    <mergeCell ref="AS95:AV95"/>
    <mergeCell ref="AO95:AR95"/>
    <mergeCell ref="AO102:AR102"/>
    <mergeCell ref="AS102:AV102"/>
    <mergeCell ref="AW102:AZ102"/>
    <mergeCell ref="C100:E100"/>
    <mergeCell ref="AW104:AZ104"/>
    <mergeCell ref="C103:E103"/>
    <mergeCell ref="C90:E90"/>
    <mergeCell ref="C105:E105"/>
    <mergeCell ref="AW116:AZ116"/>
    <mergeCell ref="C101:E101"/>
    <mergeCell ref="AO84:BD84"/>
    <mergeCell ref="X80:AN80"/>
    <mergeCell ref="AS158:AV158"/>
    <mergeCell ref="F115:W115"/>
    <mergeCell ref="X115:AN115"/>
    <mergeCell ref="F116:W116"/>
    <mergeCell ref="X116:AN116"/>
    <mergeCell ref="C128:E128"/>
    <mergeCell ref="AO136:AR136"/>
    <mergeCell ref="BA133:BD133"/>
    <mergeCell ref="AS117:AV117"/>
    <mergeCell ref="AO130:BD130"/>
    <mergeCell ref="AW135:AZ135"/>
    <mergeCell ref="F129:AN129"/>
    <mergeCell ref="BA119:BD119"/>
    <mergeCell ref="AO87:AR87"/>
    <mergeCell ref="F146:W146"/>
    <mergeCell ref="X112:AN112"/>
    <mergeCell ref="C113:E113"/>
    <mergeCell ref="C145:E145"/>
    <mergeCell ref="BA103:BD103"/>
    <mergeCell ref="AO117:AR117"/>
    <mergeCell ref="AO115:AR115"/>
    <mergeCell ref="AS135:AV135"/>
    <mergeCell ref="BA87:BD87"/>
    <mergeCell ref="AW139:AZ139"/>
    <mergeCell ref="F139:W139"/>
    <mergeCell ref="X139:AN139"/>
    <mergeCell ref="AS148:AV148"/>
    <mergeCell ref="AO158:AR158"/>
    <mergeCell ref="AO156:AR156"/>
    <mergeCell ref="AS156:AV156"/>
    <mergeCell ref="AW156:AZ156"/>
    <mergeCell ref="AO120:AR120"/>
    <mergeCell ref="AO85:AR85"/>
    <mergeCell ref="B124:BD124"/>
    <mergeCell ref="AS143:AV143"/>
    <mergeCell ref="AW137:AZ137"/>
    <mergeCell ref="AW142:AZ142"/>
    <mergeCell ref="AW125:AZ125"/>
    <mergeCell ref="BA138:BD138"/>
    <mergeCell ref="AO116:AR116"/>
    <mergeCell ref="F117:W117"/>
    <mergeCell ref="B1:BD1"/>
    <mergeCell ref="Y42:AN42"/>
    <mergeCell ref="F42:X42"/>
    <mergeCell ref="Y43:AN43"/>
    <mergeCell ref="Y44:AN44"/>
    <mergeCell ref="F47:W47"/>
    <mergeCell ref="X47:AN47"/>
    <mergeCell ref="BA125:BD125"/>
    <mergeCell ref="AS113:AV113"/>
    <mergeCell ref="AW113:AZ113"/>
    <mergeCell ref="AO118:AR118"/>
    <mergeCell ref="AS134:AV134"/>
    <mergeCell ref="AW134:AZ134"/>
    <mergeCell ref="F128:AN128"/>
    <mergeCell ref="X117:AN117"/>
    <mergeCell ref="F118:W118"/>
    <mergeCell ref="C86:E86"/>
    <mergeCell ref="C79:E79"/>
    <mergeCell ref="X133:AN133"/>
    <mergeCell ref="AS133:AV133"/>
    <mergeCell ref="AW133:AZ133"/>
    <mergeCell ref="BA82:BD82"/>
    <mergeCell ref="AO63:BD63"/>
    <mergeCell ref="BA79:BD79"/>
    <mergeCell ref="F122:W122"/>
    <mergeCell ref="X122:AN122"/>
    <mergeCell ref="C123:W123"/>
    <mergeCell ref="AW120:AZ120"/>
    <mergeCell ref="BA120:BD120"/>
    <mergeCell ref="BA128:BD128"/>
    <mergeCell ref="BA139:BD139"/>
    <mergeCell ref="C133:E133"/>
    <mergeCell ref="AS125:AV125"/>
    <mergeCell ref="BD195:BD196"/>
    <mergeCell ref="BC197:BC198"/>
    <mergeCell ref="C41:E41"/>
    <mergeCell ref="C46:E46"/>
    <mergeCell ref="C64:E64"/>
    <mergeCell ref="C97:E97"/>
    <mergeCell ref="C163:E163"/>
    <mergeCell ref="AO163:AR163"/>
    <mergeCell ref="AS163:AV163"/>
    <mergeCell ref="AO89:BD89"/>
    <mergeCell ref="C87:E87"/>
    <mergeCell ref="BA192:BB192"/>
    <mergeCell ref="AM192:AX192"/>
    <mergeCell ref="BA148:BD148"/>
    <mergeCell ref="C137:E137"/>
    <mergeCell ref="BA112:BD112"/>
    <mergeCell ref="BA114:BD114"/>
    <mergeCell ref="AS138:AV138"/>
    <mergeCell ref="AO135:AR135"/>
    <mergeCell ref="AO133:AR133"/>
    <mergeCell ref="C126:BD126"/>
    <mergeCell ref="AS139:AV139"/>
    <mergeCell ref="C181:E181"/>
    <mergeCell ref="F73:W73"/>
    <mergeCell ref="F74:W74"/>
    <mergeCell ref="F59:W59"/>
    <mergeCell ref="F60:W60"/>
    <mergeCell ref="X59:AN59"/>
    <mergeCell ref="X60:AN60"/>
    <mergeCell ref="F61:W61"/>
    <mergeCell ref="X61:AN61"/>
    <mergeCell ref="F78:W78"/>
    <mergeCell ref="AO181:AR181"/>
    <mergeCell ref="AS120:AV120"/>
    <mergeCell ref="AO137:AR137"/>
    <mergeCell ref="X123:AN123"/>
    <mergeCell ref="F133:W133"/>
    <mergeCell ref="AS116:AV116"/>
    <mergeCell ref="AO91:AR91"/>
    <mergeCell ref="AS60:AV60"/>
    <mergeCell ref="AS59:AV59"/>
    <mergeCell ref="C80:E80"/>
    <mergeCell ref="C161:E161"/>
    <mergeCell ref="C162:E162"/>
    <mergeCell ref="C173:E173"/>
    <mergeCell ref="C65:E65"/>
    <mergeCell ref="F62:W62"/>
    <mergeCell ref="X62:AN62"/>
    <mergeCell ref="C61:E61"/>
    <mergeCell ref="X174:AN174"/>
    <mergeCell ref="X81:AN81"/>
    <mergeCell ref="F94:W94"/>
    <mergeCell ref="X94:AN94"/>
    <mergeCell ref="F95:W95"/>
    <mergeCell ref="F48:W48"/>
    <mergeCell ref="AO182:AR182"/>
    <mergeCell ref="AS188:AV188"/>
    <mergeCell ref="AW162:AZ162"/>
    <mergeCell ref="BA162:BD162"/>
    <mergeCell ref="AO164:AR164"/>
    <mergeCell ref="AS164:AV164"/>
    <mergeCell ref="X186:AN186"/>
    <mergeCell ref="AW188:AZ188"/>
    <mergeCell ref="C192:AG192"/>
    <mergeCell ref="AH192:AL192"/>
    <mergeCell ref="F159:W159"/>
    <mergeCell ref="AS157:AV157"/>
    <mergeCell ref="AM158:AN158"/>
    <mergeCell ref="AM159:AN159"/>
    <mergeCell ref="C156:E156"/>
    <mergeCell ref="BA188:BD188"/>
    <mergeCell ref="C188:E188"/>
    <mergeCell ref="AW186:AZ186"/>
    <mergeCell ref="BA186:BD186"/>
    <mergeCell ref="C165:E165"/>
    <mergeCell ref="AO189:BD189"/>
    <mergeCell ref="C175:E175"/>
    <mergeCell ref="AO179:AR179"/>
    <mergeCell ref="AS179:AV179"/>
    <mergeCell ref="C180:E180"/>
    <mergeCell ref="AO180:AR180"/>
    <mergeCell ref="X157:AL157"/>
    <mergeCell ref="AO172:BD172"/>
    <mergeCell ref="F173:AN173"/>
    <mergeCell ref="AO173:BD173"/>
    <mergeCell ref="F174:W174"/>
    <mergeCell ref="C89:W89"/>
    <mergeCell ref="C83:W83"/>
    <mergeCell ref="X89:AN89"/>
    <mergeCell ref="F77:W77"/>
    <mergeCell ref="X92:AN92"/>
    <mergeCell ref="F93:W93"/>
    <mergeCell ref="C106:W106"/>
    <mergeCell ref="X106:AN106"/>
    <mergeCell ref="F85:W85"/>
    <mergeCell ref="F86:W86"/>
    <mergeCell ref="F87:W87"/>
    <mergeCell ref="F88:W88"/>
    <mergeCell ref="BA193:BB194"/>
    <mergeCell ref="AY193:AZ194"/>
    <mergeCell ref="AO175:AR175"/>
    <mergeCell ref="AS175:AV175"/>
    <mergeCell ref="AS176:AV176"/>
    <mergeCell ref="AS181:AV181"/>
    <mergeCell ref="AO188:AR188"/>
    <mergeCell ref="AS178:AV178"/>
    <mergeCell ref="AO157:AR157"/>
    <mergeCell ref="AO155:AR155"/>
    <mergeCell ref="AS155:AV155"/>
    <mergeCell ref="AW155:AZ155"/>
    <mergeCell ref="AM156:AN156"/>
    <mergeCell ref="AM157:AN157"/>
    <mergeCell ref="AM155:AN155"/>
    <mergeCell ref="BA159:BD159"/>
    <mergeCell ref="C116:E116"/>
    <mergeCell ref="C107:W107"/>
    <mergeCell ref="X107:AN107"/>
    <mergeCell ref="C109:AN109"/>
    <mergeCell ref="F102:W102"/>
    <mergeCell ref="F103:W103"/>
    <mergeCell ref="X118:AN118"/>
    <mergeCell ref="F104:W104"/>
    <mergeCell ref="X101:AN101"/>
    <mergeCell ref="X102:AN102"/>
    <mergeCell ref="X103:AN103"/>
    <mergeCell ref="X104:AN104"/>
    <mergeCell ref="X105:AN105"/>
    <mergeCell ref="C129:E129"/>
    <mergeCell ref="C117:E117"/>
    <mergeCell ref="F119:W119"/>
    <mergeCell ref="X119:AN119"/>
    <mergeCell ref="F120:W120"/>
    <mergeCell ref="X120:AN120"/>
    <mergeCell ref="F127:AN127"/>
    <mergeCell ref="C114:E114"/>
    <mergeCell ref="C115:E115"/>
    <mergeCell ref="F113:W113"/>
    <mergeCell ref="AO129:AR129"/>
    <mergeCell ref="AO101:AR101"/>
    <mergeCell ref="X153:AN153"/>
    <mergeCell ref="C135:E135"/>
    <mergeCell ref="C92:E92"/>
    <mergeCell ref="X99:AN99"/>
    <mergeCell ref="F149:W149"/>
    <mergeCell ref="X146:AN146"/>
    <mergeCell ref="X147:AN147"/>
    <mergeCell ref="C152:E152"/>
    <mergeCell ref="F98:W98"/>
    <mergeCell ref="X98:AN98"/>
    <mergeCell ref="F99:W99"/>
    <mergeCell ref="F100:W100"/>
    <mergeCell ref="C119:E119"/>
    <mergeCell ref="B36:AH36"/>
    <mergeCell ref="AI36:BD36"/>
    <mergeCell ref="B37:AH37"/>
    <mergeCell ref="AI37:BD37"/>
    <mergeCell ref="B38:AH38"/>
    <mergeCell ref="AI38:BD38"/>
    <mergeCell ref="C40:AH40"/>
    <mergeCell ref="AI40:BD40"/>
    <mergeCell ref="F41:AH41"/>
    <mergeCell ref="B39:BD39"/>
    <mergeCell ref="B131:B171"/>
    <mergeCell ref="F65:W65"/>
    <mergeCell ref="X65:AN65"/>
    <mergeCell ref="F58:W58"/>
    <mergeCell ref="X58:AN58"/>
    <mergeCell ref="F43:X43"/>
    <mergeCell ref="F44:X44"/>
    <mergeCell ref="AO109:BD109"/>
    <mergeCell ref="X83:AN83"/>
    <mergeCell ref="X138:AN138"/>
    <mergeCell ref="X163:AN163"/>
    <mergeCell ref="X164:AN164"/>
    <mergeCell ref="F155:W155"/>
    <mergeCell ref="X155:AL155"/>
    <mergeCell ref="F153:W153"/>
    <mergeCell ref="F64:AN64"/>
    <mergeCell ref="AO64:BD64"/>
    <mergeCell ref="C63:W63"/>
    <mergeCell ref="AI26:AP26"/>
    <mergeCell ref="B30:O30"/>
    <mergeCell ref="B31:O31"/>
    <mergeCell ref="B32:O32"/>
    <mergeCell ref="B33:O33"/>
    <mergeCell ref="B34:O34"/>
    <mergeCell ref="F79:W79"/>
    <mergeCell ref="F80:W80"/>
    <mergeCell ref="F81:W81"/>
    <mergeCell ref="F82:W82"/>
    <mergeCell ref="X77:AN77"/>
    <mergeCell ref="X78:AN78"/>
    <mergeCell ref="X79:AN79"/>
    <mergeCell ref="X85:AN85"/>
    <mergeCell ref="X86:AN86"/>
    <mergeCell ref="X87:AN87"/>
    <mergeCell ref="X88:AN88"/>
    <mergeCell ref="F76:W76"/>
    <mergeCell ref="X76:AN76"/>
    <mergeCell ref="AO76:BD76"/>
    <mergeCell ref="AW72:AZ72"/>
    <mergeCell ref="BA72:BD72"/>
    <mergeCell ref="AO67:AR67"/>
    <mergeCell ref="AW68:AZ68"/>
    <mergeCell ref="AO60:AR60"/>
    <mergeCell ref="X63:AN63"/>
    <mergeCell ref="C75:W75"/>
    <mergeCell ref="X75:AN75"/>
    <mergeCell ref="X67:AN67"/>
    <mergeCell ref="X68:AN68"/>
    <mergeCell ref="X69:AN69"/>
    <mergeCell ref="X70:AN70"/>
    <mergeCell ref="X71:AN71"/>
    <mergeCell ref="X72:AN72"/>
    <mergeCell ref="BA68:BD68"/>
    <mergeCell ref="C70:E70"/>
    <mergeCell ref="AO70:AR70"/>
    <mergeCell ref="BA66:BD66"/>
    <mergeCell ref="BA65:BD65"/>
    <mergeCell ref="AO72:AR72"/>
    <mergeCell ref="C68:E68"/>
    <mergeCell ref="F66:W66"/>
    <mergeCell ref="F67:W67"/>
    <mergeCell ref="F68:W68"/>
    <mergeCell ref="F69:W69"/>
    <mergeCell ref="F70:W70"/>
    <mergeCell ref="F71:W71"/>
    <mergeCell ref="F72:W72"/>
    <mergeCell ref="X66:AN66"/>
    <mergeCell ref="AO68:AR68"/>
    <mergeCell ref="AS68:AV68"/>
    <mergeCell ref="C69:E69"/>
    <mergeCell ref="AS70:AV70"/>
    <mergeCell ref="AS69:AV69"/>
    <mergeCell ref="BA158:BD158"/>
    <mergeCell ref="AO161:BD161"/>
    <mergeCell ref="AW164:AZ164"/>
    <mergeCell ref="BA164:BD164"/>
    <mergeCell ref="F157:W157"/>
    <mergeCell ref="C169:E169"/>
    <mergeCell ref="AW176:AZ176"/>
    <mergeCell ref="C174:E174"/>
    <mergeCell ref="AS174:AV174"/>
    <mergeCell ref="AO169:AR169"/>
    <mergeCell ref="AO162:AR162"/>
    <mergeCell ref="AS162:AV162"/>
    <mergeCell ref="AS152:AV152"/>
    <mergeCell ref="C167:W167"/>
    <mergeCell ref="X167:AN167"/>
    <mergeCell ref="F168:AN168"/>
    <mergeCell ref="AO168:BD168"/>
    <mergeCell ref="F169:W169"/>
    <mergeCell ref="X169:AN169"/>
    <mergeCell ref="F170:W170"/>
    <mergeCell ref="X170:AN170"/>
    <mergeCell ref="C171:W171"/>
    <mergeCell ref="X171:AN171"/>
    <mergeCell ref="F163:W163"/>
    <mergeCell ref="F164:W164"/>
    <mergeCell ref="F165:W165"/>
    <mergeCell ref="F166:W166"/>
    <mergeCell ref="F156:W156"/>
    <mergeCell ref="AW158:AZ158"/>
    <mergeCell ref="C154:W154"/>
    <mergeCell ref="X154:AN154"/>
    <mergeCell ref="F175:W175"/>
    <mergeCell ref="X175:AN175"/>
    <mergeCell ref="F176:W176"/>
    <mergeCell ref="X176:AN176"/>
    <mergeCell ref="F179:W179"/>
    <mergeCell ref="X179:AN179"/>
    <mergeCell ref="F180:W180"/>
    <mergeCell ref="X180:AN180"/>
    <mergeCell ref="AW175:AZ175"/>
    <mergeCell ref="C178:E178"/>
    <mergeCell ref="AO178:AR178"/>
    <mergeCell ref="F178:W178"/>
    <mergeCell ref="X178:AN178"/>
    <mergeCell ref="X177:AN177"/>
    <mergeCell ref="AO176:AR176"/>
    <mergeCell ref="AW179:AZ179"/>
    <mergeCell ref="AS180:AV180"/>
    <mergeCell ref="AW181:AZ181"/>
    <mergeCell ref="AW159:AZ159"/>
    <mergeCell ref="AS159:AV159"/>
    <mergeCell ref="Y184:AN184"/>
    <mergeCell ref="F112:W112"/>
    <mergeCell ref="F136:W136"/>
    <mergeCell ref="C96:W96"/>
    <mergeCell ref="X96:AN96"/>
    <mergeCell ref="C67:E67"/>
    <mergeCell ref="F84:AN84"/>
    <mergeCell ref="F181:W181"/>
    <mergeCell ref="C158:E158"/>
    <mergeCell ref="F152:W152"/>
    <mergeCell ref="X148:AN148"/>
    <mergeCell ref="X149:AN149"/>
    <mergeCell ref="C150:W150"/>
    <mergeCell ref="X150:AN150"/>
    <mergeCell ref="F151:AN151"/>
    <mergeCell ref="F138:W138"/>
    <mergeCell ref="F101:W101"/>
    <mergeCell ref="F105:W105"/>
    <mergeCell ref="C160:W160"/>
    <mergeCell ref="X160:AN160"/>
    <mergeCell ref="F161:AN161"/>
    <mergeCell ref="X156:AL156"/>
    <mergeCell ref="C149:E149"/>
    <mergeCell ref="X152:AN152"/>
    <mergeCell ref="C130:AN130"/>
    <mergeCell ref="C125:E125"/>
    <mergeCell ref="X114:AN114"/>
    <mergeCell ref="C127:E127"/>
    <mergeCell ref="X159:AL159"/>
    <mergeCell ref="X162:AN162"/>
    <mergeCell ref="C155:E155"/>
    <mergeCell ref="BA195:BB196"/>
    <mergeCell ref="AY192:AZ192"/>
    <mergeCell ref="T207:AG207"/>
    <mergeCell ref="C207:S207"/>
    <mergeCell ref="C206:S206"/>
    <mergeCell ref="F121:W121"/>
    <mergeCell ref="X121:AN121"/>
    <mergeCell ref="C120:E120"/>
    <mergeCell ref="X113:AN113"/>
    <mergeCell ref="F114:W114"/>
    <mergeCell ref="C102:E102"/>
    <mergeCell ref="C110:E110"/>
    <mergeCell ref="C217:V217"/>
    <mergeCell ref="T197:AG197"/>
    <mergeCell ref="C205:S205"/>
    <mergeCell ref="AO110:BD110"/>
    <mergeCell ref="C131:AN131"/>
    <mergeCell ref="AO131:BD131"/>
    <mergeCell ref="F132:AN132"/>
    <mergeCell ref="AO132:BD132"/>
    <mergeCell ref="F145:AN145"/>
    <mergeCell ref="AO145:BD145"/>
    <mergeCell ref="X111:AN111"/>
    <mergeCell ref="C189:W189"/>
    <mergeCell ref="X189:AN189"/>
    <mergeCell ref="F110:AN110"/>
    <mergeCell ref="F185:AN185"/>
    <mergeCell ref="AO185:BD185"/>
    <mergeCell ref="F186:W186"/>
    <mergeCell ref="F187:W187"/>
    <mergeCell ref="F188:W188"/>
    <mergeCell ref="X187:AN187"/>
    <mergeCell ref="AM204:AX204"/>
    <mergeCell ref="BC203:BC204"/>
    <mergeCell ref="BD203:BD204"/>
    <mergeCell ref="AO224:AX224"/>
    <mergeCell ref="AO225:AX225"/>
    <mergeCell ref="AO226:AX226"/>
    <mergeCell ref="B232:V233"/>
    <mergeCell ref="W232:AN233"/>
    <mergeCell ref="W226:AN226"/>
    <mergeCell ref="B236:V236"/>
    <mergeCell ref="B237:V237"/>
    <mergeCell ref="B238:V238"/>
    <mergeCell ref="W237:AN237"/>
    <mergeCell ref="AM205:AX205"/>
    <mergeCell ref="AM206:AX206"/>
    <mergeCell ref="AM207:AX207"/>
    <mergeCell ref="B191:S191"/>
    <mergeCell ref="T191:AG191"/>
    <mergeCell ref="AH191:AL191"/>
    <mergeCell ref="AM191:AX191"/>
    <mergeCell ref="AY191:BD191"/>
    <mergeCell ref="C194:S194"/>
    <mergeCell ref="T194:AG194"/>
    <mergeCell ref="C193:S193"/>
    <mergeCell ref="T193:AG193"/>
    <mergeCell ref="AM193:AX193"/>
    <mergeCell ref="AM194:AX194"/>
    <mergeCell ref="BD205:BD207"/>
    <mergeCell ref="T195:AG195"/>
    <mergeCell ref="C196:S196"/>
    <mergeCell ref="C254:AE255"/>
    <mergeCell ref="AF254:BD255"/>
    <mergeCell ref="W214:AN214"/>
    <mergeCell ref="W213:AN213"/>
    <mergeCell ref="T201:AG201"/>
    <mergeCell ref="T202:AG202"/>
    <mergeCell ref="B235:V235"/>
    <mergeCell ref="B249:AE249"/>
    <mergeCell ref="AF249:BD249"/>
    <mergeCell ref="W243:AN243"/>
    <mergeCell ref="B243:V243"/>
    <mergeCell ref="AM196:AX196"/>
    <mergeCell ref="AM197:AX197"/>
    <mergeCell ref="AM198:AX198"/>
    <mergeCell ref="AM199:AX199"/>
    <mergeCell ref="AM200:AX200"/>
    <mergeCell ref="AM201:AX201"/>
    <mergeCell ref="BD201:BD202"/>
    <mergeCell ref="BD199:BD200"/>
    <mergeCell ref="B242:V242"/>
    <mergeCell ref="W242:AN242"/>
    <mergeCell ref="AY231:BD231"/>
    <mergeCell ref="AY232:BD233"/>
    <mergeCell ref="AO241:BD241"/>
    <mergeCell ref="B234:AN234"/>
    <mergeCell ref="AO234:BD234"/>
    <mergeCell ref="W235:AN235"/>
    <mergeCell ref="C221:V221"/>
    <mergeCell ref="C222:V222"/>
    <mergeCell ref="C223:V223"/>
    <mergeCell ref="C224:V224"/>
    <mergeCell ref="C225:V225"/>
    <mergeCell ref="AM202:AX202"/>
    <mergeCell ref="AM203:AX203"/>
    <mergeCell ref="AY201:AZ202"/>
    <mergeCell ref="AY203:AZ204"/>
    <mergeCell ref="W239:AN239"/>
    <mergeCell ref="B241:V241"/>
    <mergeCell ref="W241:AN241"/>
    <mergeCell ref="C229:V229"/>
    <mergeCell ref="W227:AN227"/>
    <mergeCell ref="BA197:BB198"/>
    <mergeCell ref="BC195:BC196"/>
    <mergeCell ref="T199:AG199"/>
    <mergeCell ref="T198:AG198"/>
    <mergeCell ref="T200:AG200"/>
    <mergeCell ref="C195:S195"/>
    <mergeCell ref="BA199:BB200"/>
    <mergeCell ref="BC199:BC200"/>
    <mergeCell ref="C226:V226"/>
    <mergeCell ref="C227:V227"/>
    <mergeCell ref="B211:B217"/>
    <mergeCell ref="AY229:BD229"/>
    <mergeCell ref="AY221:BD227"/>
    <mergeCell ref="AO239:BD239"/>
    <mergeCell ref="C211:V211"/>
    <mergeCell ref="W211:AN211"/>
    <mergeCell ref="C212:V212"/>
    <mergeCell ref="C213:V213"/>
    <mergeCell ref="C214:V214"/>
    <mergeCell ref="W212:AN212"/>
    <mergeCell ref="AO211:AX211"/>
    <mergeCell ref="AO212:AX212"/>
    <mergeCell ref="AO213:AX213"/>
  </mergeCells>
  <phoneticPr fontId="2" type="noConversion"/>
  <printOptions horizontalCentered="1"/>
  <pageMargins left="3.937007874015748E-2" right="3.937007874015748E-2" top="0.82677165354330717" bottom="0.19685039370078741" header="3.937007874015748E-2" footer="3.937007874015748E-2"/>
  <pageSetup paperSize="9" scale="58" fitToHeight="0" orientation="portrait" r:id="rId1"/>
  <headerFooter>
    <oddHeader>&amp;C&amp;"Aljazeera,Regular"&amp;16&amp;G</oddHeader>
    <oddFooter>&amp;C&amp;"-,غامق"&amp;20&amp;P OF &amp;N</oddFooter>
  </headerFooter>
  <rowBreaks count="5" manualBreakCount="5">
    <brk id="39" max="16383" man="1"/>
    <brk id="83" max="16383" man="1"/>
    <brk id="123" max="16383" man="1"/>
    <brk id="171" max="56" man="1"/>
    <brk id="209" max="56" man="1"/>
  </rowBreaks>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CFBB7-7B8A-4103-AF13-77F243430794}">
  <sheetPr>
    <tabColor rgb="FFFFFF00"/>
    <pageSetUpPr fitToPage="1"/>
  </sheetPr>
  <dimension ref="B1:Q22"/>
  <sheetViews>
    <sheetView rightToLeft="1" view="pageBreakPreview" zoomScale="95" zoomScaleNormal="70" zoomScaleSheetLayoutView="95" zoomScalePageLayoutView="55" workbookViewId="0">
      <selection activeCell="I22" sqref="I22"/>
    </sheetView>
  </sheetViews>
  <sheetFormatPr defaultColWidth="9.109375" defaultRowHeight="17.399999999999999"/>
  <cols>
    <col min="1" max="1" width="5.6640625" style="357" customWidth="1"/>
    <col min="2" max="2" width="6" style="357" customWidth="1"/>
    <col min="3" max="3" width="12.44140625" style="357" customWidth="1"/>
    <col min="4" max="4" width="17.109375" style="357" bestFit="1" customWidth="1"/>
    <col min="5" max="5" width="13.5546875" style="357" customWidth="1"/>
    <col min="6" max="6" width="9.109375" style="357"/>
    <col min="7" max="7" width="9.88671875" style="357" customWidth="1"/>
    <col min="8" max="11" width="17.33203125" style="357" customWidth="1"/>
    <col min="12" max="12" width="54.6640625" style="357" customWidth="1"/>
    <col min="13" max="13" width="3.5546875" style="357" customWidth="1"/>
    <col min="14" max="16384" width="9.109375" style="357"/>
  </cols>
  <sheetData>
    <row r="1" spans="2:17" ht="111.75" customHeight="1">
      <c r="B1" s="1060" t="s">
        <v>1558</v>
      </c>
      <c r="C1" s="1060"/>
      <c r="D1" s="1060"/>
      <c r="E1" s="1060"/>
      <c r="F1" s="1060"/>
      <c r="G1" s="1060"/>
      <c r="H1" s="1060"/>
      <c r="I1" s="1060"/>
      <c r="J1" s="1060"/>
      <c r="K1" s="1060"/>
      <c r="L1" s="1060"/>
    </row>
    <row r="2" spans="2:17" ht="43.5" customHeight="1">
      <c r="B2" s="1059" t="s">
        <v>649</v>
      </c>
      <c r="C2" s="1059"/>
      <c r="D2" s="366" t="str">
        <f>المدخلات!$P$8</f>
        <v>الاريعاء</v>
      </c>
      <c r="E2" s="365" t="s">
        <v>1006</v>
      </c>
      <c r="F2" s="1061">
        <f>المدخلات!$P$7</f>
        <v>0</v>
      </c>
      <c r="G2" s="1061"/>
      <c r="H2" s="1062" t="s">
        <v>623</v>
      </c>
      <c r="I2" s="1062"/>
      <c r="J2" s="1061" t="s">
        <v>118</v>
      </c>
      <c r="K2" s="1061"/>
      <c r="L2" s="374" t="str">
        <f>المدخلات!$P$11</f>
        <v>الخران</v>
      </c>
    </row>
    <row r="3" spans="2:17" ht="43.5" customHeight="1">
      <c r="B3" s="367" t="s">
        <v>624</v>
      </c>
      <c r="C3" s="1059" t="s">
        <v>1650</v>
      </c>
      <c r="D3" s="1059"/>
      <c r="E3" s="1059" t="str">
        <f>المدخلات!$P$3</f>
        <v>احمد ابراهيم النعيمي</v>
      </c>
      <c r="F3" s="1059"/>
      <c r="G3" s="1059"/>
      <c r="H3" s="1059" t="s">
        <v>1632</v>
      </c>
      <c r="I3" s="1059"/>
      <c r="J3" s="1050">
        <f>المدخلات!$P$12</f>
        <v>403100010</v>
      </c>
      <c r="K3" s="1051"/>
      <c r="L3" s="368">
        <f>المدخلات!$P$6</f>
        <v>0</v>
      </c>
    </row>
    <row r="4" spans="2:17" ht="69" customHeight="1">
      <c r="B4" s="369" t="s">
        <v>624</v>
      </c>
      <c r="C4" s="1054" t="s">
        <v>1655</v>
      </c>
      <c r="D4" s="1053"/>
      <c r="E4" s="1052" t="s">
        <v>1656</v>
      </c>
      <c r="F4" s="1052"/>
      <c r="G4" s="1052"/>
      <c r="H4" s="1052"/>
      <c r="I4" s="1052"/>
      <c r="J4" s="1052"/>
      <c r="K4" s="1052"/>
      <c r="L4" s="1053"/>
    </row>
    <row r="5" spans="2:17" ht="69" customHeight="1">
      <c r="B5" s="370">
        <v>1</v>
      </c>
      <c r="C5" s="1055" t="s">
        <v>1560</v>
      </c>
      <c r="D5" s="1055"/>
      <c r="E5" s="1055"/>
      <c r="F5" s="1055"/>
      <c r="G5" s="1055"/>
      <c r="H5" s="1055"/>
      <c r="I5" s="1055"/>
      <c r="J5" s="1055"/>
      <c r="K5" s="1055"/>
      <c r="L5" s="1055"/>
    </row>
    <row r="6" spans="2:17" ht="69" customHeight="1">
      <c r="B6" s="373">
        <v>2</v>
      </c>
      <c r="C6" s="1058" t="s">
        <v>1651</v>
      </c>
      <c r="D6" s="1058"/>
      <c r="E6" s="1058"/>
      <c r="F6" s="1058"/>
      <c r="G6" s="1058"/>
      <c r="H6" s="371">
        <f>المدخلات!$P$9</f>
        <v>0</v>
      </c>
      <c r="I6" s="1058" t="s">
        <v>1652</v>
      </c>
      <c r="J6" s="1058"/>
      <c r="K6" s="1058"/>
      <c r="L6" s="1058"/>
    </row>
    <row r="7" spans="2:17" ht="69" customHeight="1">
      <c r="B7" s="370">
        <v>3</v>
      </c>
      <c r="C7" s="1055" t="s">
        <v>625</v>
      </c>
      <c r="D7" s="1055"/>
      <c r="E7" s="1055"/>
      <c r="F7" s="1055"/>
      <c r="G7" s="1055"/>
      <c r="H7" s="1055"/>
      <c r="I7" s="1055"/>
      <c r="J7" s="1055"/>
      <c r="K7" s="1055"/>
      <c r="L7" s="1055"/>
    </row>
    <row r="8" spans="2:17" ht="69" customHeight="1">
      <c r="B8" s="373">
        <v>4</v>
      </c>
      <c r="C8" s="1055" t="s">
        <v>1561</v>
      </c>
      <c r="D8" s="1055"/>
      <c r="E8" s="1055"/>
      <c r="F8" s="1055"/>
      <c r="G8" s="1055"/>
      <c r="H8" s="1055"/>
      <c r="I8" s="1055"/>
      <c r="J8" s="1055"/>
      <c r="K8" s="1055"/>
      <c r="L8" s="1055"/>
    </row>
    <row r="9" spans="2:17" ht="69" customHeight="1">
      <c r="B9" s="370">
        <v>5</v>
      </c>
      <c r="C9" s="1055" t="s">
        <v>626</v>
      </c>
      <c r="D9" s="1055"/>
      <c r="E9" s="1055"/>
      <c r="F9" s="1055"/>
      <c r="G9" s="1055"/>
      <c r="H9" s="1055"/>
      <c r="I9" s="1055"/>
      <c r="J9" s="1055"/>
      <c r="K9" s="1055"/>
      <c r="L9" s="1055"/>
    </row>
    <row r="10" spans="2:17" ht="69" customHeight="1">
      <c r="B10" s="373">
        <v>6</v>
      </c>
      <c r="C10" s="1055" t="s">
        <v>627</v>
      </c>
      <c r="D10" s="1055"/>
      <c r="E10" s="1055"/>
      <c r="F10" s="1055"/>
      <c r="G10" s="1055"/>
      <c r="H10" s="1055"/>
      <c r="I10" s="1055"/>
      <c r="J10" s="1055"/>
      <c r="K10" s="1055"/>
      <c r="L10" s="1055"/>
      <c r="Q10" s="361"/>
    </row>
    <row r="11" spans="2:17" ht="54" customHeight="1">
      <c r="B11" s="370">
        <v>7</v>
      </c>
      <c r="C11" s="1055" t="s">
        <v>1557</v>
      </c>
      <c r="D11" s="1055"/>
      <c r="E11" s="1055"/>
      <c r="F11" s="1055"/>
      <c r="G11" s="1055"/>
      <c r="H11" s="1055"/>
      <c r="I11" s="1055"/>
      <c r="J11" s="1055"/>
      <c r="K11" s="1055"/>
      <c r="L11" s="1055"/>
    </row>
    <row r="12" spans="2:17" ht="69" customHeight="1">
      <c r="B12" s="373">
        <v>8</v>
      </c>
      <c r="C12" s="1057" t="s">
        <v>1657</v>
      </c>
      <c r="D12" s="1057"/>
      <c r="E12" s="1057"/>
      <c r="F12" s="1057"/>
      <c r="G12" s="1057"/>
      <c r="H12" s="372">
        <f>المدخلات!$P$10</f>
        <v>0</v>
      </c>
      <c r="I12" s="1057" t="s">
        <v>1653</v>
      </c>
      <c r="J12" s="1057"/>
      <c r="K12" s="1057"/>
      <c r="L12" s="1057"/>
    </row>
    <row r="13" spans="2:17" ht="69" customHeight="1">
      <c r="B13" s="370">
        <v>9</v>
      </c>
      <c r="C13" s="1055" t="s">
        <v>628</v>
      </c>
      <c r="D13" s="1055"/>
      <c r="E13" s="1055"/>
      <c r="F13" s="1055"/>
      <c r="G13" s="1055"/>
      <c r="H13" s="1055"/>
      <c r="I13" s="1055"/>
      <c r="J13" s="1055"/>
      <c r="K13" s="1055"/>
      <c r="L13" s="1055"/>
    </row>
    <row r="14" spans="2:17" ht="80.25" customHeight="1">
      <c r="B14" s="373">
        <v>10</v>
      </c>
      <c r="C14" s="1055" t="s">
        <v>1559</v>
      </c>
      <c r="D14" s="1055"/>
      <c r="E14" s="1055"/>
      <c r="F14" s="1055"/>
      <c r="G14" s="1055"/>
      <c r="H14" s="1055"/>
      <c r="I14" s="1055"/>
      <c r="J14" s="1055"/>
      <c r="K14" s="1055"/>
      <c r="L14" s="1055"/>
    </row>
    <row r="15" spans="2:17" ht="69" customHeight="1">
      <c r="B15" s="370">
        <v>11</v>
      </c>
      <c r="C15" s="1055" t="s">
        <v>1571</v>
      </c>
      <c r="D15" s="1055"/>
      <c r="E15" s="1055"/>
      <c r="F15" s="1055"/>
      <c r="G15" s="1055"/>
      <c r="H15" s="1055"/>
      <c r="I15" s="1055"/>
      <c r="J15" s="1055"/>
      <c r="K15" s="1055"/>
      <c r="L15" s="1055"/>
    </row>
    <row r="16" spans="2:17" ht="38.25" customHeight="1">
      <c r="B16" s="373">
        <v>12</v>
      </c>
      <c r="C16" s="1055" t="s">
        <v>1556</v>
      </c>
      <c r="D16" s="1055"/>
      <c r="E16" s="1055"/>
      <c r="F16" s="1055"/>
      <c r="G16" s="1055"/>
      <c r="H16" s="1055"/>
      <c r="I16" s="1055"/>
      <c r="J16" s="1055"/>
      <c r="K16" s="1055"/>
      <c r="L16" s="1055"/>
    </row>
    <row r="17" spans="2:12" ht="39" customHeight="1">
      <c r="B17" s="370">
        <v>13</v>
      </c>
      <c r="C17" s="1055" t="s">
        <v>973</v>
      </c>
      <c r="D17" s="1055"/>
      <c r="E17" s="1055"/>
      <c r="F17" s="1055"/>
      <c r="G17" s="1055"/>
      <c r="H17" s="1055"/>
      <c r="I17" s="1055"/>
      <c r="J17" s="1055"/>
      <c r="K17" s="1055"/>
      <c r="L17" s="1055"/>
    </row>
    <row r="18" spans="2:12" ht="93.75" customHeight="1">
      <c r="B18" s="373">
        <v>14</v>
      </c>
      <c r="C18" s="1055" t="s">
        <v>629</v>
      </c>
      <c r="D18" s="1055"/>
      <c r="E18" s="1055"/>
      <c r="F18" s="1055"/>
      <c r="G18" s="1055"/>
      <c r="H18" s="1055"/>
      <c r="I18" s="1055"/>
      <c r="J18" s="1055"/>
      <c r="K18" s="1055"/>
      <c r="L18" s="1055"/>
    </row>
    <row r="19" spans="2:12" ht="130.5" customHeight="1">
      <c r="B19" s="370">
        <v>15</v>
      </c>
      <c r="C19" s="1056"/>
      <c r="D19" s="1056"/>
      <c r="E19" s="1056"/>
      <c r="F19" s="1056"/>
      <c r="G19" s="1056"/>
      <c r="H19" s="1056"/>
      <c r="I19" s="1056"/>
      <c r="J19" s="1056"/>
      <c r="K19" s="1056"/>
      <c r="L19" s="1056"/>
    </row>
    <row r="20" spans="2:12" ht="45" customHeight="1">
      <c r="B20" s="1047" t="s">
        <v>120</v>
      </c>
      <c r="C20" s="1047"/>
      <c r="D20" s="1047"/>
      <c r="E20" s="1047"/>
      <c r="F20" s="1047"/>
      <c r="G20" s="362"/>
      <c r="H20" s="1047" t="s">
        <v>268</v>
      </c>
      <c r="I20" s="1047"/>
      <c r="J20" s="1047"/>
      <c r="K20" s="1047"/>
      <c r="L20" s="44"/>
    </row>
    <row r="21" spans="2:12" ht="25.8">
      <c r="B21" s="1048" t="str">
        <f>المدخلات!$P$3</f>
        <v>احمد ابراهيم النعيمي</v>
      </c>
      <c r="C21" s="1048"/>
      <c r="D21" s="1048"/>
      <c r="E21" s="1048"/>
      <c r="F21" s="1048"/>
      <c r="G21" s="363"/>
      <c r="H21" s="1049" t="s">
        <v>631</v>
      </c>
      <c r="I21" s="1049"/>
      <c r="J21" s="1049"/>
      <c r="K21" s="1049"/>
      <c r="L21" s="44"/>
    </row>
    <row r="22" spans="2:12" ht="21">
      <c r="B22" s="364"/>
      <c r="C22" s="364"/>
      <c r="D22" s="364"/>
      <c r="E22" s="364"/>
      <c r="F22" s="364"/>
      <c r="G22" s="364"/>
      <c r="H22" s="364"/>
      <c r="I22" s="364"/>
      <c r="J22" s="364"/>
      <c r="K22" s="364"/>
    </row>
  </sheetData>
  <mergeCells count="32">
    <mergeCell ref="C3:D3"/>
    <mergeCell ref="E3:G3"/>
    <mergeCell ref="H3:I3"/>
    <mergeCell ref="B1:L1"/>
    <mergeCell ref="B2:C2"/>
    <mergeCell ref="F2:G2"/>
    <mergeCell ref="H2:I2"/>
    <mergeCell ref="J2:K2"/>
    <mergeCell ref="C12:G12"/>
    <mergeCell ref="I12:L12"/>
    <mergeCell ref="C13:L13"/>
    <mergeCell ref="C5:L5"/>
    <mergeCell ref="C6:G6"/>
    <mergeCell ref="I6:L6"/>
    <mergeCell ref="C7:L7"/>
    <mergeCell ref="C8:L8"/>
    <mergeCell ref="B20:F20"/>
    <mergeCell ref="H20:K20"/>
    <mergeCell ref="B21:F21"/>
    <mergeCell ref="H21:K21"/>
    <mergeCell ref="J3:K3"/>
    <mergeCell ref="E4:L4"/>
    <mergeCell ref="C4:D4"/>
    <mergeCell ref="C14:L14"/>
    <mergeCell ref="C15:L15"/>
    <mergeCell ref="C16:L16"/>
    <mergeCell ref="C17:L17"/>
    <mergeCell ref="C18:L18"/>
    <mergeCell ref="C19:L19"/>
    <mergeCell ref="C9:L9"/>
    <mergeCell ref="C10:L10"/>
    <mergeCell ref="C11:L11"/>
  </mergeCells>
  <printOptions horizontalCentered="1" verticalCentered="1"/>
  <pageMargins left="0" right="0" top="0.74375000000000002" bottom="0" header="0.3" footer="0.3"/>
  <pageSetup paperSize="9" scale="49" fitToHeight="0" orientation="portrait" r:id="rId1"/>
  <headerFooter>
    <oddHeader>&amp;C&amp;G</oddHead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pageSetUpPr fitToPage="1"/>
  </sheetPr>
  <dimension ref="A1:BF1301"/>
  <sheetViews>
    <sheetView topLeftCell="A32" zoomScale="106" zoomScaleNormal="106" zoomScaleSheetLayoutView="96" zoomScalePageLayoutView="10" workbookViewId="0">
      <selection activeCell="BV77" sqref="BV77"/>
    </sheetView>
  </sheetViews>
  <sheetFormatPr defaultColWidth="2.33203125" defaultRowHeight="20.100000000000001" customHeight="1"/>
  <cols>
    <col min="1" max="2" width="2.33203125" style="1"/>
    <col min="3" max="3" width="2.33203125" style="5"/>
    <col min="4" max="9" width="2.33203125" style="1"/>
    <col min="10" max="10" width="2.5546875" style="1" bestFit="1" customWidth="1"/>
    <col min="11" max="17" width="2.33203125" style="1"/>
    <col min="18" max="18" width="10.5546875" style="1" bestFit="1" customWidth="1"/>
    <col min="19" max="44" width="2.33203125" style="1"/>
    <col min="45" max="45" width="2.33203125" style="1" customWidth="1"/>
    <col min="46" max="46" width="4.5546875" style="1" customWidth="1"/>
    <col min="47" max="56" width="2.33203125" style="1"/>
    <col min="57" max="57" width="2.109375" style="1" customWidth="1"/>
    <col min="58" max="61" width="2.33203125" style="1"/>
    <col min="62" max="64" width="3.88671875" style="1" bestFit="1" customWidth="1"/>
    <col min="65" max="73" width="2.33203125" style="1"/>
    <col min="74" max="74" width="10.44140625" style="1" bestFit="1" customWidth="1"/>
    <col min="75" max="16384" width="2.33203125" style="1"/>
  </cols>
  <sheetData>
    <row r="1" spans="2:57" ht="20.100000000000001" hidden="1" customHeight="1">
      <c r="B1" s="1389" t="s">
        <v>120</v>
      </c>
      <c r="C1" s="1374"/>
      <c r="D1" s="1374"/>
      <c r="E1" s="1374"/>
      <c r="F1" s="1375"/>
      <c r="G1" s="1373" t="str">
        <f>[1]المدخلات!P3</f>
        <v xml:space="preserve"> محمد ناصر المنصوري</v>
      </c>
      <c r="H1" s="1374"/>
      <c r="I1" s="1374"/>
      <c r="J1" s="1374"/>
      <c r="K1" s="1374"/>
      <c r="L1" s="1374"/>
      <c r="M1" s="1374"/>
      <c r="N1" s="1374"/>
      <c r="O1" s="1374"/>
      <c r="P1" s="1374"/>
      <c r="Q1" s="1374"/>
      <c r="R1" s="1375"/>
      <c r="S1" s="1373" t="s">
        <v>665</v>
      </c>
      <c r="T1" s="1374"/>
      <c r="U1" s="1374"/>
      <c r="V1" s="1374"/>
      <c r="W1" s="1374"/>
      <c r="X1" s="1375"/>
      <c r="Y1" s="1373" t="str">
        <f>[1]المدخلات!AR3</f>
        <v>Awafi</v>
      </c>
      <c r="Z1" s="1374"/>
      <c r="AA1" s="1374"/>
      <c r="AB1" s="1374"/>
      <c r="AC1" s="1374"/>
      <c r="AD1" s="1374"/>
      <c r="AE1" s="1374"/>
      <c r="AF1" s="1375"/>
      <c r="AG1" s="1373" t="s">
        <v>666</v>
      </c>
      <c r="AH1" s="1374"/>
      <c r="AI1" s="1374"/>
      <c r="AJ1" s="1374"/>
      <c r="AK1" s="1374"/>
      <c r="AL1" s="1375"/>
      <c r="AM1" s="1373">
        <f>[1]المدخلات!AR4</f>
        <v>406131934</v>
      </c>
      <c r="AN1" s="1374"/>
      <c r="AO1" s="1374"/>
      <c r="AP1" s="1374"/>
      <c r="AQ1" s="1374"/>
      <c r="AR1" s="1374"/>
      <c r="AS1" s="1374"/>
      <c r="AT1" s="1375"/>
      <c r="AU1" s="1373" t="s">
        <v>269</v>
      </c>
      <c r="AV1" s="1374"/>
      <c r="AW1" s="1374"/>
      <c r="AX1" s="1375"/>
      <c r="AY1" s="1373" t="str">
        <f>[1]المدخلات!AR10</f>
        <v>السفير</v>
      </c>
      <c r="AZ1" s="1374"/>
      <c r="BA1" s="1374"/>
      <c r="BB1" s="1374"/>
      <c r="BC1" s="1374"/>
      <c r="BD1" s="1374"/>
      <c r="BE1" s="1376"/>
    </row>
    <row r="2" spans="2:57" ht="20.100000000000001" hidden="1" customHeight="1" thickBot="1">
      <c r="B2" s="1377">
        <f>'[1]حساب الكميات'!AO277</f>
        <v>0</v>
      </c>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c r="AA2" s="1378"/>
      <c r="AB2" s="1378"/>
      <c r="AC2" s="1378"/>
      <c r="AD2" s="1378"/>
      <c r="AE2" s="1378"/>
      <c r="AF2" s="1378"/>
      <c r="AG2" s="1378"/>
      <c r="AH2" s="1378"/>
      <c r="AI2" s="1378"/>
      <c r="AJ2" s="1378"/>
      <c r="AK2" s="1378"/>
      <c r="AL2" s="1378"/>
      <c r="AM2" s="1378"/>
      <c r="AN2" s="1378"/>
      <c r="AO2" s="1378"/>
      <c r="AP2" s="1378"/>
      <c r="AQ2" s="1378"/>
      <c r="AR2" s="1378"/>
      <c r="AS2" s="1378"/>
      <c r="AT2" s="1378"/>
      <c r="AU2" s="1378"/>
      <c r="AV2" s="1378"/>
      <c r="AW2" s="1378"/>
      <c r="AX2" s="1378"/>
      <c r="AY2" s="1378"/>
      <c r="AZ2" s="1378"/>
      <c r="BA2" s="1378"/>
      <c r="BB2" s="1378"/>
      <c r="BC2" s="1378"/>
      <c r="BD2" s="1378"/>
      <c r="BE2" s="1379"/>
    </row>
    <row r="3" spans="2:57" ht="10.5" hidden="1" customHeight="1" thickBot="1">
      <c r="B3" s="1380" t="s">
        <v>147</v>
      </c>
      <c r="C3" s="1381"/>
      <c r="D3" s="1381"/>
      <c r="E3" s="1381"/>
      <c r="F3" s="1381"/>
      <c r="G3" s="1381"/>
      <c r="H3" s="1381"/>
      <c r="I3" s="1381"/>
      <c r="J3" s="1381"/>
      <c r="K3" s="1381"/>
      <c r="L3" s="1381"/>
      <c r="M3" s="1381"/>
      <c r="N3" s="1381"/>
      <c r="O3" s="1381"/>
      <c r="P3" s="1381"/>
      <c r="Q3" s="1381"/>
      <c r="R3" s="1381"/>
      <c r="S3" s="1381"/>
      <c r="T3" s="1381"/>
      <c r="U3" s="1381"/>
      <c r="V3" s="1381"/>
      <c r="W3" s="1381"/>
      <c r="X3" s="1381"/>
      <c r="Y3" s="1381"/>
      <c r="Z3" s="1381"/>
      <c r="AA3" s="1381"/>
      <c r="AB3" s="1381"/>
      <c r="AC3" s="1381"/>
      <c r="AD3" s="1381"/>
      <c r="AE3" s="1381"/>
      <c r="AF3" s="1381"/>
      <c r="AG3" s="1381"/>
      <c r="AH3" s="1381"/>
      <c r="AI3" s="1381"/>
      <c r="AJ3" s="1381"/>
      <c r="AK3" s="1381"/>
      <c r="AL3" s="1381"/>
      <c r="AM3" s="1381"/>
      <c r="AN3" s="1381"/>
      <c r="AO3" s="1381"/>
      <c r="AP3" s="1381"/>
      <c r="AQ3" s="1381"/>
      <c r="AR3" s="1381"/>
      <c r="AS3" s="1381"/>
      <c r="AT3" s="1381"/>
      <c r="AU3" s="1381"/>
      <c r="AV3" s="1381"/>
      <c r="AW3" s="1381"/>
      <c r="AX3" s="1381"/>
      <c r="AY3" s="1381"/>
      <c r="AZ3" s="1381"/>
      <c r="BA3" s="1381"/>
      <c r="BB3" s="1381"/>
      <c r="BC3" s="1381"/>
      <c r="BD3" s="1381"/>
      <c r="BE3" s="1382"/>
    </row>
    <row r="4" spans="2:57" ht="10.5" hidden="1" customHeight="1">
      <c r="B4" s="68"/>
      <c r="C4" s="69"/>
      <c r="D4" s="69"/>
      <c r="E4" s="69"/>
      <c r="F4" s="69"/>
      <c r="G4" s="69"/>
      <c r="H4" s="69"/>
      <c r="I4" s="70"/>
      <c r="J4" s="71">
        <v>1</v>
      </c>
      <c r="K4" s="72" t="s">
        <v>687</v>
      </c>
      <c r="L4" s="72"/>
      <c r="M4" s="72"/>
      <c r="N4" s="72"/>
      <c r="O4" s="72"/>
      <c r="P4" s="72"/>
      <c r="Q4" s="72"/>
      <c r="R4" s="1383" t="s">
        <v>529</v>
      </c>
      <c r="S4" s="1384"/>
      <c r="T4" s="1384"/>
      <c r="U4" s="1384"/>
      <c r="V4" s="1384"/>
      <c r="W4" s="1384"/>
      <c r="X4" s="1384"/>
      <c r="Y4" s="1384"/>
      <c r="Z4" s="1384"/>
      <c r="AA4" s="1384"/>
      <c r="AB4" s="1384"/>
      <c r="AC4" s="1385"/>
      <c r="AD4" s="1386" t="s">
        <v>293</v>
      </c>
      <c r="AE4" s="1387"/>
      <c r="AF4" s="1387"/>
      <c r="AG4" s="1387"/>
      <c r="AH4" s="1387"/>
      <c r="AI4" s="1387"/>
      <c r="AJ4" s="1387"/>
      <c r="AK4" s="1387"/>
      <c r="AL4" s="1387"/>
      <c r="AM4" s="1387"/>
      <c r="AN4" s="1387"/>
      <c r="AO4" s="1387"/>
      <c r="AP4" s="1387"/>
      <c r="AQ4" s="1387"/>
      <c r="AR4" s="1387"/>
      <c r="AS4" s="1388"/>
      <c r="AT4" s="1364" t="s">
        <v>131</v>
      </c>
      <c r="AU4" s="1365"/>
      <c r="AV4" s="1365"/>
      <c r="AW4" s="1365"/>
      <c r="AX4" s="1365"/>
      <c r="AY4" s="1365"/>
      <c r="AZ4" s="1365"/>
      <c r="BA4" s="1365"/>
      <c r="BB4" s="1365"/>
      <c r="BC4" s="1365"/>
      <c r="BD4" s="1365"/>
      <c r="BE4" s="1366"/>
    </row>
    <row r="5" spans="2:57" ht="10.5" hidden="1" customHeight="1">
      <c r="B5" s="73"/>
      <c r="C5" s="1"/>
      <c r="I5" s="74"/>
      <c r="J5" s="71">
        <v>2</v>
      </c>
      <c r="K5" s="1367" t="s">
        <v>688</v>
      </c>
      <c r="L5" s="1368"/>
      <c r="M5" s="1368"/>
      <c r="N5" s="1368"/>
      <c r="O5" s="1368"/>
      <c r="P5" s="1368"/>
      <c r="Q5" s="1369"/>
      <c r="R5" s="1266" t="s">
        <v>137</v>
      </c>
      <c r="S5" s="1267"/>
      <c r="T5" s="1267"/>
      <c r="U5" s="1267"/>
      <c r="V5" s="1267"/>
      <c r="W5" s="1267"/>
      <c r="X5" s="1267"/>
      <c r="Y5" s="1267"/>
      <c r="Z5" s="1267"/>
      <c r="AA5" s="1267"/>
      <c r="AB5" s="1267"/>
      <c r="AC5" s="1268"/>
      <c r="AD5" s="1269" t="s">
        <v>294</v>
      </c>
      <c r="AE5" s="1270"/>
      <c r="AF5" s="1270"/>
      <c r="AG5" s="1270"/>
      <c r="AH5" s="1270"/>
      <c r="AI5" s="1270"/>
      <c r="AJ5" s="1270"/>
      <c r="AK5" s="1270"/>
      <c r="AL5" s="1270"/>
      <c r="AM5" s="1270"/>
      <c r="AN5" s="1270"/>
      <c r="AO5" s="1270"/>
      <c r="AP5" s="1270"/>
      <c r="AQ5" s="1270"/>
      <c r="AR5" s="1270"/>
      <c r="AS5" s="1271"/>
      <c r="AT5" s="1266" t="s">
        <v>125</v>
      </c>
      <c r="AU5" s="1267"/>
      <c r="AV5" s="1267"/>
      <c r="AW5" s="1267"/>
      <c r="AX5" s="1267"/>
      <c r="AY5" s="1267"/>
      <c r="AZ5" s="1267"/>
      <c r="BA5" s="1267"/>
      <c r="BB5" s="1267"/>
      <c r="BC5" s="1267"/>
      <c r="BD5" s="1267"/>
      <c r="BE5" s="1291"/>
    </row>
    <row r="6" spans="2:57" ht="10.5" hidden="1" customHeight="1">
      <c r="B6" s="73"/>
      <c r="C6" s="1"/>
      <c r="I6" s="74"/>
      <c r="J6" s="71">
        <v>3</v>
      </c>
      <c r="K6" s="1367" t="s">
        <v>689</v>
      </c>
      <c r="L6" s="1368"/>
      <c r="M6" s="1368"/>
      <c r="N6" s="1368"/>
      <c r="O6" s="1368"/>
      <c r="P6" s="1368"/>
      <c r="Q6" s="1369"/>
      <c r="R6" s="1288" t="s">
        <v>533</v>
      </c>
      <c r="S6" s="1289"/>
      <c r="T6" s="1289"/>
      <c r="U6" s="1289"/>
      <c r="V6" s="1289"/>
      <c r="W6" s="1289"/>
      <c r="X6" s="1289"/>
      <c r="Y6" s="1289"/>
      <c r="Z6" s="1289"/>
      <c r="AA6" s="1289"/>
      <c r="AB6" s="1289"/>
      <c r="AC6" s="1370"/>
      <c r="AD6" s="1281" t="s">
        <v>295</v>
      </c>
      <c r="AE6" s="1282"/>
      <c r="AF6" s="1282"/>
      <c r="AG6" s="1282"/>
      <c r="AH6" s="1282"/>
      <c r="AI6" s="1282"/>
      <c r="AJ6" s="1282"/>
      <c r="AK6" s="1282"/>
      <c r="AL6" s="1282"/>
      <c r="AM6" s="1282"/>
      <c r="AN6" s="1282"/>
      <c r="AO6" s="1282"/>
      <c r="AP6" s="1282"/>
      <c r="AQ6" s="1282"/>
      <c r="AR6" s="1282"/>
      <c r="AS6" s="1283"/>
      <c r="AT6" s="1285" t="s">
        <v>136</v>
      </c>
      <c r="AU6" s="1286"/>
      <c r="AV6" s="1286"/>
      <c r="AW6" s="1286"/>
      <c r="AX6" s="1286"/>
      <c r="AY6" s="1286"/>
      <c r="AZ6" s="1286"/>
      <c r="BA6" s="1286"/>
      <c r="BB6" s="1286"/>
      <c r="BC6" s="1286"/>
      <c r="BD6" s="1286"/>
      <c r="BE6" s="1371"/>
    </row>
    <row r="7" spans="2:57" ht="10.5" hidden="1" customHeight="1" thickBot="1">
      <c r="B7" s="75"/>
      <c r="C7" s="76"/>
      <c r="D7" s="76"/>
      <c r="E7" s="76"/>
      <c r="F7" s="76"/>
      <c r="G7" s="76"/>
      <c r="H7" s="76"/>
      <c r="I7" s="77"/>
      <c r="J7" s="71">
        <v>4</v>
      </c>
      <c r="K7" s="1367" t="s">
        <v>690</v>
      </c>
      <c r="L7" s="1368"/>
      <c r="M7" s="1368"/>
      <c r="N7" s="1368"/>
      <c r="O7" s="1368"/>
      <c r="P7" s="1368"/>
      <c r="Q7" s="1369"/>
      <c r="R7" s="1246" t="s">
        <v>164</v>
      </c>
      <c r="S7" s="1247"/>
      <c r="T7" s="1247"/>
      <c r="U7" s="1247"/>
      <c r="V7" s="1247"/>
      <c r="W7" s="1247"/>
      <c r="X7" s="1247"/>
      <c r="Y7" s="1247"/>
      <c r="Z7" s="1247"/>
      <c r="AA7" s="1247"/>
      <c r="AB7" s="1247"/>
      <c r="AC7" s="1248"/>
      <c r="AD7" s="1390" t="s">
        <v>296</v>
      </c>
      <c r="AE7" s="1391"/>
      <c r="AF7" s="1391"/>
      <c r="AG7" s="1391"/>
      <c r="AH7" s="1391"/>
      <c r="AI7" s="1391"/>
      <c r="AJ7" s="1391"/>
      <c r="AK7" s="1391"/>
      <c r="AL7" s="1391"/>
      <c r="AM7" s="1391"/>
      <c r="AN7" s="1391"/>
      <c r="AO7" s="1391"/>
      <c r="AP7" s="1391"/>
      <c r="AQ7" s="1391"/>
      <c r="AR7" s="1391"/>
      <c r="AS7" s="1392"/>
      <c r="AT7" s="1246" t="s">
        <v>140</v>
      </c>
      <c r="AU7" s="1247"/>
      <c r="AV7" s="1247"/>
      <c r="AW7" s="1247"/>
      <c r="AX7" s="1247"/>
      <c r="AY7" s="1247"/>
      <c r="AZ7" s="1247"/>
      <c r="BA7" s="1247"/>
      <c r="BB7" s="1247"/>
      <c r="BC7" s="1247"/>
      <c r="BD7" s="1247"/>
      <c r="BE7" s="1393"/>
    </row>
    <row r="8" spans="2:57" ht="10.5" hidden="1" customHeight="1">
      <c r="D8" s="78"/>
      <c r="E8" s="78"/>
      <c r="F8" s="78"/>
      <c r="G8" s="78"/>
      <c r="H8" s="78"/>
      <c r="I8" s="78"/>
      <c r="J8" s="79"/>
      <c r="K8" s="79"/>
      <c r="L8" s="79"/>
      <c r="M8" s="79"/>
      <c r="N8" s="79"/>
      <c r="O8" s="80"/>
      <c r="P8" s="79" t="s">
        <v>129</v>
      </c>
      <c r="Q8" s="79"/>
      <c r="R8" s="1364" t="s">
        <v>534</v>
      </c>
      <c r="S8" s="1365"/>
      <c r="T8" s="1365"/>
      <c r="U8" s="1365"/>
      <c r="V8" s="1365"/>
      <c r="W8" s="1365"/>
      <c r="X8" s="1365"/>
      <c r="Y8" s="1365"/>
      <c r="Z8" s="1365"/>
      <c r="AA8" s="1365"/>
      <c r="AB8" s="1365"/>
      <c r="AC8" s="1394"/>
      <c r="AD8" s="1386" t="s">
        <v>297</v>
      </c>
      <c r="AE8" s="1387"/>
      <c r="AF8" s="1387"/>
      <c r="AG8" s="1387"/>
      <c r="AH8" s="1387"/>
      <c r="AI8" s="1387"/>
      <c r="AJ8" s="1387"/>
      <c r="AK8" s="1387"/>
      <c r="AL8" s="1387"/>
      <c r="AM8" s="1387"/>
      <c r="AN8" s="1387"/>
      <c r="AO8" s="1387"/>
      <c r="AP8" s="1387"/>
      <c r="AQ8" s="1387"/>
      <c r="AR8" s="1387"/>
      <c r="AS8" s="1388"/>
      <c r="AT8" s="1364" t="s">
        <v>143</v>
      </c>
      <c r="AU8" s="1365"/>
      <c r="AV8" s="1365"/>
      <c r="AW8" s="1365"/>
      <c r="AX8" s="1365"/>
      <c r="AY8" s="1365"/>
      <c r="AZ8" s="1365"/>
      <c r="BA8" s="1365"/>
      <c r="BB8" s="1365"/>
      <c r="BC8" s="1365"/>
      <c r="BD8" s="1365"/>
      <c r="BE8" s="1366"/>
    </row>
    <row r="9" spans="2:57" ht="10.5" hidden="1" customHeight="1">
      <c r="D9" s="81"/>
      <c r="E9" s="81"/>
      <c r="F9" s="81"/>
      <c r="G9" s="81"/>
      <c r="H9" s="81"/>
      <c r="I9" s="81"/>
      <c r="J9" s="72"/>
      <c r="K9" s="72"/>
      <c r="L9" s="72"/>
      <c r="M9" s="72"/>
      <c r="N9" s="72"/>
      <c r="O9" s="71"/>
      <c r="P9" s="72" t="s">
        <v>130</v>
      </c>
      <c r="Q9" s="72"/>
      <c r="R9" s="1266" t="s">
        <v>132</v>
      </c>
      <c r="S9" s="1267"/>
      <c r="T9" s="1267"/>
      <c r="U9" s="1267"/>
      <c r="V9" s="1267"/>
      <c r="W9" s="1267"/>
      <c r="X9" s="1267"/>
      <c r="Y9" s="1267"/>
      <c r="Z9" s="1267"/>
      <c r="AA9" s="1267"/>
      <c r="AB9" s="1267"/>
      <c r="AC9" s="1268"/>
      <c r="AD9" s="1269" t="s">
        <v>298</v>
      </c>
      <c r="AE9" s="1270"/>
      <c r="AF9" s="1270"/>
      <c r="AG9" s="1270"/>
      <c r="AH9" s="1270"/>
      <c r="AI9" s="1270"/>
      <c r="AJ9" s="1270"/>
      <c r="AK9" s="1270"/>
      <c r="AL9" s="1270"/>
      <c r="AM9" s="1270"/>
      <c r="AN9" s="1270"/>
      <c r="AO9" s="1270"/>
      <c r="AP9" s="1270"/>
      <c r="AQ9" s="1270"/>
      <c r="AR9" s="1270"/>
      <c r="AS9" s="1271"/>
      <c r="AT9" s="1361" t="s">
        <v>152</v>
      </c>
      <c r="AU9" s="1362"/>
      <c r="AV9" s="1362"/>
      <c r="AW9" s="1362"/>
      <c r="AX9" s="1362"/>
      <c r="AY9" s="1362"/>
      <c r="AZ9" s="1362"/>
      <c r="BA9" s="1362"/>
      <c r="BB9" s="1362"/>
      <c r="BC9" s="1362"/>
      <c r="BD9" s="1362"/>
      <c r="BE9" s="1363"/>
    </row>
    <row r="10" spans="2:57" ht="10.5" hidden="1" customHeight="1">
      <c r="D10" s="81"/>
      <c r="E10" s="81"/>
      <c r="F10" s="81"/>
      <c r="G10" s="81"/>
      <c r="H10" s="81"/>
      <c r="I10" s="81"/>
      <c r="J10" s="72"/>
      <c r="K10" s="72"/>
      <c r="L10" s="72"/>
      <c r="M10" s="72"/>
      <c r="N10" s="72"/>
      <c r="O10" s="71"/>
      <c r="P10" s="72" t="s">
        <v>536</v>
      </c>
      <c r="Q10" s="72"/>
      <c r="R10" s="1285" t="s">
        <v>149</v>
      </c>
      <c r="S10" s="1286"/>
      <c r="T10" s="1286"/>
      <c r="U10" s="1286"/>
      <c r="V10" s="1286"/>
      <c r="W10" s="1286"/>
      <c r="X10" s="1286"/>
      <c r="Y10" s="1286"/>
      <c r="Z10" s="1286"/>
      <c r="AA10" s="1286"/>
      <c r="AB10" s="1286"/>
      <c r="AC10" s="1287"/>
      <c r="AD10" s="1281" t="s">
        <v>299</v>
      </c>
      <c r="AE10" s="1282"/>
      <c r="AF10" s="1282"/>
      <c r="AG10" s="1282"/>
      <c r="AH10" s="1282"/>
      <c r="AI10" s="1282"/>
      <c r="AJ10" s="1282"/>
      <c r="AK10" s="1282"/>
      <c r="AL10" s="1282"/>
      <c r="AM10" s="1282"/>
      <c r="AN10" s="1282"/>
      <c r="AO10" s="1282"/>
      <c r="AP10" s="1282"/>
      <c r="AQ10" s="1282"/>
      <c r="AR10" s="1282"/>
      <c r="AS10" s="1283"/>
      <c r="AT10" s="1278" t="s">
        <v>282</v>
      </c>
      <c r="AU10" s="1279"/>
      <c r="AV10" s="1279"/>
      <c r="AW10" s="1279"/>
      <c r="AX10" s="1279"/>
      <c r="AY10" s="1279"/>
      <c r="AZ10" s="1279"/>
      <c r="BA10" s="1279"/>
      <c r="BB10" s="1279"/>
      <c r="BC10" s="1279"/>
      <c r="BD10" s="1279"/>
      <c r="BE10" s="1284"/>
    </row>
    <row r="11" spans="2:57" ht="10.5" hidden="1" customHeight="1">
      <c r="D11" s="81"/>
      <c r="E11" s="81"/>
      <c r="F11" s="81"/>
      <c r="G11" s="81"/>
      <c r="H11" s="81"/>
      <c r="I11" s="81"/>
      <c r="J11" s="72"/>
      <c r="K11" s="72"/>
      <c r="L11" s="72"/>
      <c r="M11" s="72"/>
      <c r="N11" s="72"/>
      <c r="O11" s="71"/>
      <c r="P11" s="72" t="s">
        <v>273</v>
      </c>
      <c r="Q11" s="72"/>
      <c r="R11" s="1266" t="s">
        <v>275</v>
      </c>
      <c r="S11" s="1267"/>
      <c r="T11" s="1267"/>
      <c r="U11" s="1267"/>
      <c r="V11" s="1267"/>
      <c r="W11" s="1267"/>
      <c r="X11" s="1267"/>
      <c r="Y11" s="1267"/>
      <c r="Z11" s="1267"/>
      <c r="AA11" s="1267"/>
      <c r="AB11" s="1267"/>
      <c r="AC11" s="1268"/>
      <c r="AD11" s="1269" t="s">
        <v>300</v>
      </c>
      <c r="AE11" s="1270"/>
      <c r="AF11" s="1270"/>
      <c r="AG11" s="1270"/>
      <c r="AH11" s="1270"/>
      <c r="AI11" s="1270"/>
      <c r="AJ11" s="1270"/>
      <c r="AK11" s="1270"/>
      <c r="AL11" s="1270"/>
      <c r="AM11" s="1270"/>
      <c r="AN11" s="1270"/>
      <c r="AO11" s="1270"/>
      <c r="AP11" s="1270"/>
      <c r="AQ11" s="1270"/>
      <c r="AR11" s="1270"/>
      <c r="AS11" s="1271"/>
      <c r="AT11" s="1272">
        <v>4</v>
      </c>
      <c r="AU11" s="1273"/>
      <c r="AV11" s="1273"/>
      <c r="AW11" s="1273"/>
      <c r="AX11" s="1273"/>
      <c r="AY11" s="1273"/>
      <c r="AZ11" s="1273"/>
      <c r="BA11" s="1273"/>
      <c r="BB11" s="1273"/>
      <c r="BC11" s="1273"/>
      <c r="BD11" s="1273"/>
      <c r="BE11" s="1274"/>
    </row>
    <row r="12" spans="2:57" ht="10.5" hidden="1" customHeight="1">
      <c r="D12" s="81"/>
      <c r="E12" s="81"/>
      <c r="F12" s="81"/>
      <c r="G12" s="81"/>
      <c r="H12" s="81"/>
      <c r="I12" s="81"/>
      <c r="J12" s="72"/>
      <c r="K12" s="72"/>
      <c r="L12" s="72"/>
      <c r="M12" s="72"/>
      <c r="N12" s="72"/>
      <c r="O12" s="71"/>
      <c r="P12" s="72" t="s">
        <v>537</v>
      </c>
      <c r="Q12" s="72"/>
      <c r="R12" s="1285" t="s">
        <v>538</v>
      </c>
      <c r="S12" s="1286"/>
      <c r="T12" s="1286"/>
      <c r="U12" s="1286"/>
      <c r="V12" s="1286"/>
      <c r="W12" s="1286"/>
      <c r="X12" s="1286"/>
      <c r="Y12" s="1286"/>
      <c r="Z12" s="1286"/>
      <c r="AA12" s="1286"/>
      <c r="AB12" s="1286"/>
      <c r="AC12" s="1287"/>
      <c r="AD12" s="1281" t="s">
        <v>301</v>
      </c>
      <c r="AE12" s="1282"/>
      <c r="AF12" s="1282"/>
      <c r="AG12" s="1282"/>
      <c r="AH12" s="1282"/>
      <c r="AI12" s="1282"/>
      <c r="AJ12" s="1282"/>
      <c r="AK12" s="1282"/>
      <c r="AL12" s="1282"/>
      <c r="AM12" s="1282"/>
      <c r="AN12" s="1282"/>
      <c r="AO12" s="1282"/>
      <c r="AP12" s="1282"/>
      <c r="AQ12" s="1282"/>
      <c r="AR12" s="1282"/>
      <c r="AS12" s="1283"/>
      <c r="AT12" s="1278">
        <v>50</v>
      </c>
      <c r="AU12" s="1279"/>
      <c r="AV12" s="1279"/>
      <c r="AW12" s="1279"/>
      <c r="AX12" s="1279"/>
      <c r="AY12" s="1279"/>
      <c r="AZ12" s="1279"/>
      <c r="BA12" s="1279"/>
      <c r="BB12" s="1279"/>
      <c r="BC12" s="1279"/>
      <c r="BD12" s="1279"/>
      <c r="BE12" s="1284"/>
    </row>
    <row r="13" spans="2:57" ht="10.5" hidden="1" customHeight="1">
      <c r="D13" s="81"/>
      <c r="E13" s="81"/>
      <c r="F13" s="81"/>
      <c r="G13" s="81"/>
      <c r="H13" s="81"/>
      <c r="I13" s="81"/>
      <c r="J13" s="72"/>
      <c r="K13" s="72"/>
      <c r="L13" s="72"/>
      <c r="M13" s="72"/>
      <c r="N13" s="72"/>
      <c r="O13" s="71"/>
      <c r="P13" s="72" t="s">
        <v>274</v>
      </c>
      <c r="Q13" s="72"/>
      <c r="R13" s="1266" t="s">
        <v>277</v>
      </c>
      <c r="S13" s="1267"/>
      <c r="T13" s="1267"/>
      <c r="U13" s="1267"/>
      <c r="V13" s="1267"/>
      <c r="W13" s="1267"/>
      <c r="X13" s="1267"/>
      <c r="Y13" s="1267"/>
      <c r="Z13" s="1267"/>
      <c r="AA13" s="1267"/>
      <c r="AB13" s="1267"/>
      <c r="AC13" s="1268"/>
      <c r="AD13" s="1269" t="s">
        <v>302</v>
      </c>
      <c r="AE13" s="1270"/>
      <c r="AF13" s="1270"/>
      <c r="AG13" s="1270"/>
      <c r="AH13" s="1270"/>
      <c r="AI13" s="1270"/>
      <c r="AJ13" s="1270"/>
      <c r="AK13" s="1270"/>
      <c r="AL13" s="1270"/>
      <c r="AM13" s="1270"/>
      <c r="AN13" s="1270"/>
      <c r="AO13" s="1270"/>
      <c r="AP13" s="1270"/>
      <c r="AQ13" s="1270"/>
      <c r="AR13" s="1270"/>
      <c r="AS13" s="1271"/>
      <c r="AT13" s="1272">
        <v>6</v>
      </c>
      <c r="AU13" s="1273"/>
      <c r="AV13" s="1273"/>
      <c r="AW13" s="1273"/>
      <c r="AX13" s="1273"/>
      <c r="AY13" s="1273"/>
      <c r="AZ13" s="1273"/>
      <c r="BA13" s="1273"/>
      <c r="BB13" s="1273"/>
      <c r="BC13" s="1273"/>
      <c r="BD13" s="1273"/>
      <c r="BE13" s="1274"/>
    </row>
    <row r="14" spans="2:57" ht="10.5" hidden="1" customHeight="1">
      <c r="D14" s="81"/>
      <c r="E14" s="81"/>
      <c r="F14" s="81"/>
      <c r="G14" s="81"/>
      <c r="H14" s="81"/>
      <c r="I14" s="81"/>
      <c r="J14" s="72"/>
      <c r="K14" s="72"/>
      <c r="L14" s="72"/>
      <c r="M14" s="72"/>
      <c r="N14" s="72"/>
      <c r="O14" s="71"/>
      <c r="P14" s="72" t="s">
        <v>474</v>
      </c>
      <c r="Q14" s="72"/>
      <c r="R14" s="1285" t="s">
        <v>276</v>
      </c>
      <c r="S14" s="1286"/>
      <c r="T14" s="1286"/>
      <c r="U14" s="1286"/>
      <c r="V14" s="1286"/>
      <c r="W14" s="1286"/>
      <c r="X14" s="1286"/>
      <c r="Y14" s="1286"/>
      <c r="Z14" s="1286"/>
      <c r="AA14" s="1286"/>
      <c r="AB14" s="1286"/>
      <c r="AC14" s="1287"/>
      <c r="AD14" s="1281" t="s">
        <v>303</v>
      </c>
      <c r="AE14" s="1282"/>
      <c r="AF14" s="1282"/>
      <c r="AG14" s="1282"/>
      <c r="AH14" s="1282"/>
      <c r="AI14" s="1282"/>
      <c r="AJ14" s="1282"/>
      <c r="AK14" s="1282"/>
      <c r="AL14" s="1282"/>
      <c r="AM14" s="1282"/>
      <c r="AN14" s="1282"/>
      <c r="AO14" s="1282"/>
      <c r="AP14" s="1282"/>
      <c r="AQ14" s="1282"/>
      <c r="AR14" s="1282"/>
      <c r="AS14" s="1283"/>
      <c r="AT14" s="1278">
        <v>30</v>
      </c>
      <c r="AU14" s="1279"/>
      <c r="AV14" s="1279"/>
      <c r="AW14" s="1279"/>
      <c r="AX14" s="1279"/>
      <c r="AY14" s="1279"/>
      <c r="AZ14" s="1279"/>
      <c r="BA14" s="1279"/>
      <c r="BB14" s="1279"/>
      <c r="BC14" s="1279"/>
      <c r="BD14" s="1279"/>
      <c r="BE14" s="1284"/>
    </row>
    <row r="15" spans="2:57" ht="10.5" hidden="1" customHeight="1">
      <c r="D15" s="81"/>
      <c r="E15" s="81"/>
      <c r="F15" s="81"/>
      <c r="G15" s="81"/>
      <c r="H15" s="81"/>
      <c r="I15" s="81"/>
      <c r="J15" s="72"/>
      <c r="K15" s="72"/>
      <c r="L15" s="72"/>
      <c r="M15" s="72"/>
      <c r="N15" s="72"/>
      <c r="O15" s="71"/>
      <c r="P15" s="72" t="s">
        <v>289</v>
      </c>
      <c r="Q15" s="72"/>
      <c r="R15" s="1266" t="s">
        <v>276</v>
      </c>
      <c r="S15" s="1267"/>
      <c r="T15" s="1267"/>
      <c r="U15" s="1267"/>
      <c r="V15" s="1267"/>
      <c r="W15" s="1267"/>
      <c r="X15" s="1267"/>
      <c r="Y15" s="1267"/>
      <c r="Z15" s="1267"/>
      <c r="AA15" s="1267"/>
      <c r="AB15" s="1267"/>
      <c r="AC15" s="1268"/>
      <c r="AD15" s="1269" t="s">
        <v>304</v>
      </c>
      <c r="AE15" s="1270"/>
      <c r="AF15" s="1270"/>
      <c r="AG15" s="1270"/>
      <c r="AH15" s="1270"/>
      <c r="AI15" s="1270"/>
      <c r="AJ15" s="1270"/>
      <c r="AK15" s="1270"/>
      <c r="AL15" s="1270"/>
      <c r="AM15" s="1270"/>
      <c r="AN15" s="1270"/>
      <c r="AO15" s="1270"/>
      <c r="AP15" s="1270"/>
      <c r="AQ15" s="1270"/>
      <c r="AR15" s="1270"/>
      <c r="AS15" s="1271"/>
      <c r="AT15" s="1272" t="s">
        <v>307</v>
      </c>
      <c r="AU15" s="1273"/>
      <c r="AV15" s="1273"/>
      <c r="AW15" s="1273"/>
      <c r="AX15" s="1273"/>
      <c r="AY15" s="1273"/>
      <c r="AZ15" s="1273"/>
      <c r="BA15" s="1273"/>
      <c r="BB15" s="1273"/>
      <c r="BC15" s="1273"/>
      <c r="BD15" s="1273"/>
      <c r="BE15" s="1274"/>
    </row>
    <row r="16" spans="2:57" ht="10.5" hidden="1" customHeight="1">
      <c r="D16" s="81"/>
      <c r="E16" s="81"/>
      <c r="F16" s="81"/>
      <c r="G16" s="81"/>
      <c r="H16" s="81"/>
      <c r="I16" s="81"/>
      <c r="J16" s="72"/>
      <c r="K16" s="72"/>
      <c r="L16" s="72"/>
      <c r="M16" s="72"/>
      <c r="N16" s="72"/>
      <c r="O16" s="71"/>
      <c r="P16" s="72" t="s">
        <v>291</v>
      </c>
      <c r="Q16" s="72"/>
      <c r="R16" s="1285">
        <v>1</v>
      </c>
      <c r="S16" s="1286"/>
      <c r="T16" s="1286"/>
      <c r="U16" s="1286"/>
      <c r="V16" s="1286"/>
      <c r="W16" s="1286"/>
      <c r="X16" s="1286"/>
      <c r="Y16" s="1286"/>
      <c r="Z16" s="1286"/>
      <c r="AA16" s="1286"/>
      <c r="AB16" s="1286"/>
      <c r="AC16" s="1287"/>
      <c r="AD16" s="1281" t="s">
        <v>311</v>
      </c>
      <c r="AE16" s="1282"/>
      <c r="AF16" s="1282"/>
      <c r="AG16" s="1282"/>
      <c r="AH16" s="1282"/>
      <c r="AI16" s="1282"/>
      <c r="AJ16" s="1282"/>
      <c r="AK16" s="1282"/>
      <c r="AL16" s="1282"/>
      <c r="AM16" s="1282"/>
      <c r="AN16" s="1282"/>
      <c r="AO16" s="1282"/>
      <c r="AP16" s="1282"/>
      <c r="AQ16" s="1282"/>
      <c r="AR16" s="1282"/>
      <c r="AS16" s="1283"/>
      <c r="AT16" s="1278" t="s">
        <v>307</v>
      </c>
      <c r="AU16" s="1279"/>
      <c r="AV16" s="1279"/>
      <c r="AW16" s="1279"/>
      <c r="AX16" s="1279"/>
      <c r="AY16" s="1279"/>
      <c r="AZ16" s="1279"/>
      <c r="BA16" s="1279"/>
      <c r="BB16" s="1279"/>
      <c r="BC16" s="1279"/>
      <c r="BD16" s="1279"/>
      <c r="BE16" s="1284"/>
    </row>
    <row r="17" spans="1:58" ht="10.5" hidden="1" customHeight="1">
      <c r="D17" s="81"/>
      <c r="E17" s="81"/>
      <c r="F17" s="81"/>
      <c r="G17" s="81"/>
      <c r="H17" s="81"/>
      <c r="I17" s="81"/>
      <c r="J17" s="72"/>
      <c r="K17" s="72"/>
      <c r="L17" s="72"/>
      <c r="M17" s="72"/>
      <c r="N17" s="72"/>
      <c r="O17" s="71"/>
      <c r="P17" s="72" t="s">
        <v>292</v>
      </c>
      <c r="Q17" s="72"/>
      <c r="R17" s="1266">
        <v>1</v>
      </c>
      <c r="S17" s="1267"/>
      <c r="T17" s="1267"/>
      <c r="U17" s="1267"/>
      <c r="V17" s="1267"/>
      <c r="W17" s="1267"/>
      <c r="X17" s="1267"/>
      <c r="Y17" s="1267"/>
      <c r="Z17" s="1267"/>
      <c r="AA17" s="1267"/>
      <c r="AB17" s="1267"/>
      <c r="AC17" s="1268"/>
      <c r="AD17" s="1269" t="s">
        <v>475</v>
      </c>
      <c r="AE17" s="1270"/>
      <c r="AF17" s="1270"/>
      <c r="AG17" s="1270"/>
      <c r="AH17" s="1270"/>
      <c r="AI17" s="1270"/>
      <c r="AJ17" s="1270"/>
      <c r="AK17" s="1270"/>
      <c r="AL17" s="1270"/>
      <c r="AM17" s="1270"/>
      <c r="AN17" s="1270"/>
      <c r="AO17" s="1270"/>
      <c r="AP17" s="1270"/>
      <c r="AQ17" s="1270"/>
      <c r="AR17" s="1270"/>
      <c r="AS17" s="1271"/>
      <c r="AT17" s="1272" t="s">
        <v>491</v>
      </c>
      <c r="AU17" s="1273"/>
      <c r="AV17" s="1273"/>
      <c r="AW17" s="1273"/>
      <c r="AX17" s="1273"/>
      <c r="AY17" s="1273"/>
      <c r="AZ17" s="1273"/>
      <c r="BA17" s="1273"/>
      <c r="BB17" s="1273"/>
      <c r="BC17" s="1273"/>
      <c r="BD17" s="1273"/>
      <c r="BE17" s="1274"/>
    </row>
    <row r="18" spans="1:58" ht="10.5" hidden="1" customHeight="1">
      <c r="B18" s="1331" t="s">
        <v>686</v>
      </c>
      <c r="C18" s="1332"/>
      <c r="D18" s="1332"/>
      <c r="E18" s="1332"/>
      <c r="F18" s="1332"/>
      <c r="G18" s="1332"/>
      <c r="H18" s="1332"/>
      <c r="I18" s="1332"/>
      <c r="J18" s="1332"/>
      <c r="K18" s="1332"/>
      <c r="L18" s="1332"/>
      <c r="M18" s="1332"/>
      <c r="N18" s="1332"/>
      <c r="O18" s="1332"/>
      <c r="P18" s="1332"/>
      <c r="Q18" s="1333"/>
      <c r="R18" s="1340" t="str">
        <f>[1]Sheet2!B126</f>
        <v>راكنور</v>
      </c>
      <c r="S18" s="1341"/>
      <c r="T18" s="1341"/>
      <c r="U18" s="1341"/>
      <c r="V18" s="1341"/>
      <c r="W18" s="1341"/>
      <c r="X18" s="1341"/>
      <c r="Y18" s="1341"/>
      <c r="Z18" s="1341"/>
      <c r="AA18" s="1341"/>
      <c r="AB18" s="1341"/>
      <c r="AC18" s="1342"/>
      <c r="AD18" s="1343" t="s">
        <v>685</v>
      </c>
      <c r="AE18" s="1344"/>
      <c r="AF18" s="1344"/>
      <c r="AG18" s="1344"/>
      <c r="AH18" s="1344"/>
      <c r="AI18" s="1344"/>
      <c r="AJ18" s="1344"/>
      <c r="AK18" s="1344"/>
      <c r="AL18" s="1344"/>
      <c r="AM18" s="1344"/>
      <c r="AN18" s="1344"/>
      <c r="AO18" s="1344"/>
      <c r="AP18" s="1344"/>
      <c r="AQ18" s="1344"/>
      <c r="AR18" s="1344"/>
      <c r="AS18" s="1345"/>
      <c r="AT18" s="1352" t="str">
        <f>[1]Sheet2!B130</f>
        <v>الخليج</v>
      </c>
      <c r="AU18" s="1353"/>
      <c r="AV18" s="1353"/>
      <c r="AW18" s="1353"/>
      <c r="AX18" s="1353"/>
      <c r="AY18" s="1353"/>
      <c r="AZ18" s="1353"/>
      <c r="BA18" s="1353"/>
      <c r="BB18" s="1353"/>
      <c r="BC18" s="1353"/>
      <c r="BD18" s="1353"/>
      <c r="BE18" s="1354"/>
    </row>
    <row r="19" spans="1:58" ht="10.5" hidden="1" customHeight="1">
      <c r="B19" s="1334"/>
      <c r="C19" s="1335"/>
      <c r="D19" s="1335"/>
      <c r="E19" s="1335"/>
      <c r="F19" s="1335"/>
      <c r="G19" s="1335"/>
      <c r="H19" s="1335"/>
      <c r="I19" s="1335"/>
      <c r="J19" s="1335"/>
      <c r="K19" s="1335"/>
      <c r="L19" s="1335"/>
      <c r="M19" s="1335"/>
      <c r="N19" s="1335"/>
      <c r="O19" s="1335"/>
      <c r="P19" s="1335"/>
      <c r="Q19" s="1336"/>
      <c r="R19" s="1355" t="str">
        <f>[1]Sheet2!B127</f>
        <v>راس الخيمة</v>
      </c>
      <c r="S19" s="1356"/>
      <c r="T19" s="1356"/>
      <c r="U19" s="1356"/>
      <c r="V19" s="1356"/>
      <c r="W19" s="1356"/>
      <c r="X19" s="1356"/>
      <c r="Y19" s="1356"/>
      <c r="Z19" s="1356"/>
      <c r="AA19" s="1356"/>
      <c r="AB19" s="1356"/>
      <c r="AC19" s="1357"/>
      <c r="AD19" s="1346"/>
      <c r="AE19" s="1347"/>
      <c r="AF19" s="1347"/>
      <c r="AG19" s="1347"/>
      <c r="AH19" s="1347"/>
      <c r="AI19" s="1347"/>
      <c r="AJ19" s="1347"/>
      <c r="AK19" s="1347"/>
      <c r="AL19" s="1347"/>
      <c r="AM19" s="1347"/>
      <c r="AN19" s="1347"/>
      <c r="AO19" s="1347"/>
      <c r="AP19" s="1347"/>
      <c r="AQ19" s="1347"/>
      <c r="AR19" s="1347"/>
      <c r="AS19" s="1348"/>
      <c r="AT19" s="1352" t="str">
        <f>[1]Sheet2!B131</f>
        <v>النعيمي</v>
      </c>
      <c r="AU19" s="1353"/>
      <c r="AV19" s="1353"/>
      <c r="AW19" s="1353"/>
      <c r="AX19" s="1353"/>
      <c r="AY19" s="1353"/>
      <c r="AZ19" s="1353"/>
      <c r="BA19" s="1353"/>
      <c r="BB19" s="1353"/>
      <c r="BC19" s="1353"/>
      <c r="BD19" s="1353"/>
      <c r="BE19" s="1354"/>
    </row>
    <row r="20" spans="1:58" ht="10.5" hidden="1" customHeight="1">
      <c r="B20" s="1337"/>
      <c r="C20" s="1338"/>
      <c r="D20" s="1338"/>
      <c r="E20" s="1338"/>
      <c r="F20" s="1338"/>
      <c r="G20" s="1338"/>
      <c r="H20" s="1338"/>
      <c r="I20" s="1338"/>
      <c r="J20" s="1338"/>
      <c r="K20" s="1338"/>
      <c r="L20" s="1338"/>
      <c r="M20" s="1338"/>
      <c r="N20" s="1338"/>
      <c r="O20" s="1338"/>
      <c r="P20" s="1338"/>
      <c r="Q20" s="1339"/>
      <c r="R20" s="1358"/>
      <c r="S20" s="1359"/>
      <c r="T20" s="1359"/>
      <c r="U20" s="1359"/>
      <c r="V20" s="1359"/>
      <c r="W20" s="1359"/>
      <c r="X20" s="1359"/>
      <c r="Y20" s="1359"/>
      <c r="Z20" s="1359"/>
      <c r="AA20" s="1359"/>
      <c r="AB20" s="1359"/>
      <c r="AC20" s="1360"/>
      <c r="AD20" s="1349"/>
      <c r="AE20" s="1350"/>
      <c r="AF20" s="1350"/>
      <c r="AG20" s="1350"/>
      <c r="AH20" s="1350"/>
      <c r="AI20" s="1350"/>
      <c r="AJ20" s="1350"/>
      <c r="AK20" s="1350"/>
      <c r="AL20" s="1350"/>
      <c r="AM20" s="1350"/>
      <c r="AN20" s="1350"/>
      <c r="AO20" s="1350"/>
      <c r="AP20" s="1350"/>
      <c r="AQ20" s="1350"/>
      <c r="AR20" s="1350"/>
      <c r="AS20" s="1351"/>
      <c r="AT20" s="1352" t="str">
        <f>[1]Sheet2!B132</f>
        <v>اوريميكس</v>
      </c>
      <c r="AU20" s="1353"/>
      <c r="AV20" s="1353"/>
      <c r="AW20" s="1353"/>
      <c r="AX20" s="1353"/>
      <c r="AY20" s="1353"/>
      <c r="AZ20" s="1353"/>
      <c r="BA20" s="1353"/>
      <c r="BB20" s="1353"/>
      <c r="BC20" s="1353"/>
      <c r="BD20" s="1353"/>
      <c r="BE20" s="1354"/>
    </row>
    <row r="21" spans="1:58" ht="10.5" hidden="1" customHeight="1">
      <c r="B21" s="1292" t="s">
        <v>583</v>
      </c>
      <c r="C21" s="1293"/>
      <c r="D21" s="1293"/>
      <c r="E21" s="1293"/>
      <c r="F21" s="1293"/>
      <c r="G21" s="1293"/>
      <c r="H21" s="1293"/>
      <c r="I21" s="1293"/>
      <c r="J21" s="1293"/>
      <c r="K21" s="1293"/>
      <c r="L21" s="1293"/>
      <c r="M21" s="1293"/>
      <c r="N21" s="1293"/>
      <c r="O21" s="1293"/>
      <c r="P21" s="1293"/>
      <c r="Q21" s="1294"/>
      <c r="R21" s="1298" t="s">
        <v>544</v>
      </c>
      <c r="S21" s="1299"/>
      <c r="T21" s="1299"/>
      <c r="U21" s="1299"/>
      <c r="V21" s="1299"/>
      <c r="W21" s="1299"/>
      <c r="X21" s="1299"/>
      <c r="Y21" s="1299"/>
      <c r="Z21" s="1299"/>
      <c r="AA21" s="1299"/>
      <c r="AB21" s="1299"/>
      <c r="AC21" s="1300"/>
      <c r="AD21" s="1304" t="s">
        <v>546</v>
      </c>
      <c r="AE21" s="1305"/>
      <c r="AF21" s="1305"/>
      <c r="AG21" s="1305"/>
      <c r="AH21" s="1305"/>
      <c r="AI21" s="1305"/>
      <c r="AJ21" s="1305"/>
      <c r="AK21" s="1305"/>
      <c r="AL21" s="1305"/>
      <c r="AM21" s="1305"/>
      <c r="AN21" s="1305"/>
      <c r="AO21" s="1305"/>
      <c r="AP21" s="1305"/>
      <c r="AQ21" s="1305"/>
      <c r="AR21" s="1305"/>
      <c r="AS21" s="1306"/>
      <c r="AT21" s="1310" t="str">
        <f>[1]Sheet2!B141</f>
        <v>داكت من تحت لفوق السطح</v>
      </c>
      <c r="AU21" s="1311"/>
      <c r="AV21" s="1311"/>
      <c r="AW21" s="1311"/>
      <c r="AX21" s="1311"/>
      <c r="AY21" s="1311"/>
      <c r="AZ21" s="1311"/>
      <c r="BA21" s="1311"/>
      <c r="BB21" s="1311"/>
      <c r="BC21" s="1311"/>
      <c r="BD21" s="1311"/>
      <c r="BE21" s="1312"/>
    </row>
    <row r="22" spans="1:58" ht="10.5" hidden="1" customHeight="1">
      <c r="B22" s="1295"/>
      <c r="C22" s="1296"/>
      <c r="D22" s="1296"/>
      <c r="E22" s="1296"/>
      <c r="F22" s="1296"/>
      <c r="G22" s="1296"/>
      <c r="H22" s="1296"/>
      <c r="I22" s="1296"/>
      <c r="J22" s="1296"/>
      <c r="K22" s="1296"/>
      <c r="L22" s="1296"/>
      <c r="M22" s="1296"/>
      <c r="N22" s="1296"/>
      <c r="O22" s="1296"/>
      <c r="P22" s="1296"/>
      <c r="Q22" s="1297"/>
      <c r="R22" s="1301"/>
      <c r="S22" s="1302"/>
      <c r="T22" s="1302"/>
      <c r="U22" s="1302"/>
      <c r="V22" s="1302"/>
      <c r="W22" s="1302"/>
      <c r="X22" s="1302"/>
      <c r="Y22" s="1302"/>
      <c r="Z22" s="1302"/>
      <c r="AA22" s="1302"/>
      <c r="AB22" s="1302"/>
      <c r="AC22" s="1303"/>
      <c r="AD22" s="1307"/>
      <c r="AE22" s="1308"/>
      <c r="AF22" s="1308"/>
      <c r="AG22" s="1308"/>
      <c r="AH22" s="1308"/>
      <c r="AI22" s="1308"/>
      <c r="AJ22" s="1308"/>
      <c r="AK22" s="1308"/>
      <c r="AL22" s="1308"/>
      <c r="AM22" s="1308"/>
      <c r="AN22" s="1308"/>
      <c r="AO22" s="1308"/>
      <c r="AP22" s="1308"/>
      <c r="AQ22" s="1308"/>
      <c r="AR22" s="1308"/>
      <c r="AS22" s="1309"/>
      <c r="AT22" s="1310" t="str">
        <f>[1]Sheet2!B142</f>
        <v>تحت الاسقف الي داكت الارضي</v>
      </c>
      <c r="AU22" s="1311"/>
      <c r="AV22" s="1311"/>
      <c r="AW22" s="1311"/>
      <c r="AX22" s="1311"/>
      <c r="AY22" s="1311"/>
      <c r="AZ22" s="1311"/>
      <c r="BA22" s="1311"/>
      <c r="BB22" s="1311"/>
      <c r="BC22" s="1311"/>
      <c r="BD22" s="1311"/>
      <c r="BE22" s="1312"/>
    </row>
    <row r="23" spans="1:58" ht="10.5" hidden="1" customHeight="1">
      <c r="B23" s="1313" t="s">
        <v>519</v>
      </c>
      <c r="C23" s="1314"/>
      <c r="D23" s="1314"/>
      <c r="E23" s="1314"/>
      <c r="F23" s="1314"/>
      <c r="G23" s="1314"/>
      <c r="H23" s="1314"/>
      <c r="I23" s="1314"/>
      <c r="J23" s="1314"/>
      <c r="K23" s="1314"/>
      <c r="L23" s="1314"/>
      <c r="M23" s="1314"/>
      <c r="N23" s="1314"/>
      <c r="O23" s="1314"/>
      <c r="P23" s="1314"/>
      <c r="Q23" s="1315"/>
      <c r="R23" s="1319" t="s">
        <v>550</v>
      </c>
      <c r="S23" s="1320"/>
      <c r="T23" s="1320"/>
      <c r="U23" s="1320"/>
      <c r="V23" s="1320"/>
      <c r="W23" s="1320"/>
      <c r="X23" s="1320"/>
      <c r="Y23" s="1320"/>
      <c r="Z23" s="1320"/>
      <c r="AA23" s="1320"/>
      <c r="AB23" s="1320"/>
      <c r="AC23" s="1321"/>
      <c r="AD23" s="1325" t="s">
        <v>581</v>
      </c>
      <c r="AE23" s="1326"/>
      <c r="AF23" s="1326"/>
      <c r="AG23" s="1326"/>
      <c r="AH23" s="1326"/>
      <c r="AI23" s="1326"/>
      <c r="AJ23" s="1326"/>
      <c r="AK23" s="1326"/>
      <c r="AL23" s="1326"/>
      <c r="AM23" s="1326"/>
      <c r="AN23" s="1326"/>
      <c r="AO23" s="1326"/>
      <c r="AP23" s="1326"/>
      <c r="AQ23" s="1326"/>
      <c r="AR23" s="1326"/>
      <c r="AS23" s="1327"/>
      <c r="AT23" s="1278" t="str">
        <f>[1]Sheet2!B147</f>
        <v xml:space="preserve">اكواثرم </v>
      </c>
      <c r="AU23" s="1279"/>
      <c r="AV23" s="1279"/>
      <c r="AW23" s="1279"/>
      <c r="AX23" s="1279"/>
      <c r="AY23" s="1279"/>
      <c r="AZ23" s="1279"/>
      <c r="BA23" s="1279"/>
      <c r="BB23" s="1279"/>
      <c r="BC23" s="1279"/>
      <c r="BD23" s="1279"/>
      <c r="BE23" s="1284"/>
    </row>
    <row r="24" spans="1:58" ht="10.5" hidden="1" customHeight="1">
      <c r="B24" s="1316"/>
      <c r="C24" s="1317"/>
      <c r="D24" s="1317"/>
      <c r="E24" s="1317"/>
      <c r="F24" s="1317"/>
      <c r="G24" s="1317"/>
      <c r="H24" s="1317"/>
      <c r="I24" s="1317"/>
      <c r="J24" s="1317"/>
      <c r="K24" s="1317"/>
      <c r="L24" s="1317"/>
      <c r="M24" s="1317"/>
      <c r="N24" s="1317"/>
      <c r="O24" s="1317"/>
      <c r="P24" s="1317"/>
      <c r="Q24" s="1318"/>
      <c r="R24" s="1322"/>
      <c r="S24" s="1323"/>
      <c r="T24" s="1323"/>
      <c r="U24" s="1323"/>
      <c r="V24" s="1323"/>
      <c r="W24" s="1323"/>
      <c r="X24" s="1323"/>
      <c r="Y24" s="1323"/>
      <c r="Z24" s="1323"/>
      <c r="AA24" s="1323"/>
      <c r="AB24" s="1323"/>
      <c r="AC24" s="1324"/>
      <c r="AD24" s="1328"/>
      <c r="AE24" s="1329"/>
      <c r="AF24" s="1329"/>
      <c r="AG24" s="1329"/>
      <c r="AH24" s="1329"/>
      <c r="AI24" s="1329"/>
      <c r="AJ24" s="1329"/>
      <c r="AK24" s="1329"/>
      <c r="AL24" s="1329"/>
      <c r="AM24" s="1329"/>
      <c r="AN24" s="1329"/>
      <c r="AO24" s="1329"/>
      <c r="AP24" s="1329"/>
      <c r="AQ24" s="1329"/>
      <c r="AR24" s="1329"/>
      <c r="AS24" s="1330"/>
      <c r="AT24" s="1278" t="str">
        <f>[1]Sheet2!B148</f>
        <v>راكثيرم</v>
      </c>
      <c r="AU24" s="1279"/>
      <c r="AV24" s="1279"/>
      <c r="AW24" s="1279"/>
      <c r="AX24" s="1279"/>
      <c r="AY24" s="1279"/>
      <c r="AZ24" s="1279"/>
      <c r="BA24" s="1279"/>
      <c r="BB24" s="1279"/>
      <c r="BC24" s="1279"/>
      <c r="BD24" s="1279"/>
      <c r="BE24" s="1284"/>
    </row>
    <row r="25" spans="1:58" ht="10.5" hidden="1" customHeight="1">
      <c r="B25" s="1263" t="s">
        <v>520</v>
      </c>
      <c r="C25" s="1264"/>
      <c r="D25" s="1264"/>
      <c r="E25" s="1264"/>
      <c r="F25" s="1264"/>
      <c r="G25" s="1264"/>
      <c r="H25" s="1264"/>
      <c r="I25" s="1264"/>
      <c r="J25" s="1264"/>
      <c r="K25" s="1264"/>
      <c r="L25" s="1264"/>
      <c r="M25" s="1264"/>
      <c r="N25" s="1264"/>
      <c r="O25" s="1264"/>
      <c r="P25" s="1264"/>
      <c r="Q25" s="1265"/>
      <c r="R25" s="1266" t="s">
        <v>555</v>
      </c>
      <c r="S25" s="1267"/>
      <c r="T25" s="1267"/>
      <c r="U25" s="1267"/>
      <c r="V25" s="1267"/>
      <c r="W25" s="1267"/>
      <c r="X25" s="1267"/>
      <c r="Y25" s="1267"/>
      <c r="Z25" s="1267"/>
      <c r="AA25" s="1267"/>
      <c r="AB25" s="1267"/>
      <c r="AC25" s="1268"/>
      <c r="AD25" s="1269" t="s">
        <v>521</v>
      </c>
      <c r="AE25" s="1270"/>
      <c r="AF25" s="1270"/>
      <c r="AG25" s="1270"/>
      <c r="AH25" s="1270"/>
      <c r="AI25" s="1270"/>
      <c r="AJ25" s="1270"/>
      <c r="AK25" s="1270"/>
      <c r="AL25" s="1270"/>
      <c r="AM25" s="1270"/>
      <c r="AN25" s="1270"/>
      <c r="AO25" s="1270"/>
      <c r="AP25" s="1270"/>
      <c r="AQ25" s="1270"/>
      <c r="AR25" s="1270"/>
      <c r="AS25" s="1271"/>
      <c r="AT25" s="1266" t="s">
        <v>559</v>
      </c>
      <c r="AU25" s="1267"/>
      <c r="AV25" s="1267"/>
      <c r="AW25" s="1267"/>
      <c r="AX25" s="1267"/>
      <c r="AY25" s="1267"/>
      <c r="AZ25" s="1267"/>
      <c r="BA25" s="1267"/>
      <c r="BB25" s="1267"/>
      <c r="BC25" s="1267"/>
      <c r="BD25" s="1267"/>
      <c r="BE25" s="1291"/>
    </row>
    <row r="26" spans="1:58" ht="10.5" hidden="1" customHeight="1">
      <c r="B26" s="1275" t="s">
        <v>578</v>
      </c>
      <c r="C26" s="1276"/>
      <c r="D26" s="1276"/>
      <c r="E26" s="1276"/>
      <c r="F26" s="1276"/>
      <c r="G26" s="1276"/>
      <c r="H26" s="1276"/>
      <c r="I26" s="1276"/>
      <c r="J26" s="1276"/>
      <c r="K26" s="1276"/>
      <c r="L26" s="1276"/>
      <c r="M26" s="1276"/>
      <c r="N26" s="1276"/>
      <c r="O26" s="1276"/>
      <c r="P26" s="1276"/>
      <c r="Q26" s="1277"/>
      <c r="R26" s="1285" t="s">
        <v>561</v>
      </c>
      <c r="S26" s="1286"/>
      <c r="T26" s="1286"/>
      <c r="U26" s="1286"/>
      <c r="V26" s="1286"/>
      <c r="W26" s="1286"/>
      <c r="X26" s="1286"/>
      <c r="Y26" s="1286"/>
      <c r="Z26" s="1286"/>
      <c r="AA26" s="1286"/>
      <c r="AB26" s="1286"/>
      <c r="AC26" s="1287"/>
      <c r="AD26" s="1281" t="s">
        <v>522</v>
      </c>
      <c r="AE26" s="1282"/>
      <c r="AF26" s="1282"/>
      <c r="AG26" s="1282"/>
      <c r="AH26" s="1282"/>
      <c r="AI26" s="1282"/>
      <c r="AJ26" s="1282"/>
      <c r="AK26" s="1282"/>
      <c r="AL26" s="1282"/>
      <c r="AM26" s="1282"/>
      <c r="AN26" s="1282"/>
      <c r="AO26" s="1282"/>
      <c r="AP26" s="1282"/>
      <c r="AQ26" s="1282"/>
      <c r="AR26" s="1282"/>
      <c r="AS26" s="1283"/>
      <c r="AT26" s="1278" t="s">
        <v>561</v>
      </c>
      <c r="AU26" s="1279"/>
      <c r="AV26" s="1279"/>
      <c r="AW26" s="1279"/>
      <c r="AX26" s="1279"/>
      <c r="AY26" s="1279"/>
      <c r="AZ26" s="1279"/>
      <c r="BA26" s="1279"/>
      <c r="BB26" s="1279"/>
      <c r="BC26" s="1279"/>
      <c r="BD26" s="1279"/>
      <c r="BE26" s="1284"/>
    </row>
    <row r="27" spans="1:58" ht="10.5" hidden="1" customHeight="1">
      <c r="B27" s="1263" t="s">
        <v>523</v>
      </c>
      <c r="C27" s="1264"/>
      <c r="D27" s="1264"/>
      <c r="E27" s="1264"/>
      <c r="F27" s="1264"/>
      <c r="G27" s="1264"/>
      <c r="H27" s="1264"/>
      <c r="I27" s="1264"/>
      <c r="J27" s="1264"/>
      <c r="K27" s="1264"/>
      <c r="L27" s="1264"/>
      <c r="M27" s="1264"/>
      <c r="N27" s="1264"/>
      <c r="O27" s="1264"/>
      <c r="P27" s="1264"/>
      <c r="Q27" s="1265"/>
      <c r="R27" s="1266" t="s">
        <v>561</v>
      </c>
      <c r="S27" s="1267"/>
      <c r="T27" s="1267"/>
      <c r="U27" s="1267"/>
      <c r="V27" s="1267"/>
      <c r="W27" s="1267"/>
      <c r="X27" s="1267"/>
      <c r="Y27" s="1267"/>
      <c r="Z27" s="1267"/>
      <c r="AA27" s="1267"/>
      <c r="AB27" s="1267"/>
      <c r="AC27" s="1268"/>
      <c r="AD27" s="1269" t="s">
        <v>524</v>
      </c>
      <c r="AE27" s="1270"/>
      <c r="AF27" s="1270"/>
      <c r="AG27" s="1270"/>
      <c r="AH27" s="1270"/>
      <c r="AI27" s="1270"/>
      <c r="AJ27" s="1270"/>
      <c r="AK27" s="1270"/>
      <c r="AL27" s="1270"/>
      <c r="AM27" s="1270"/>
      <c r="AN27" s="1270"/>
      <c r="AO27" s="1270"/>
      <c r="AP27" s="1270"/>
      <c r="AQ27" s="1270"/>
      <c r="AR27" s="1270"/>
      <c r="AS27" s="1271"/>
      <c r="AT27" s="1272" t="s">
        <v>595</v>
      </c>
      <c r="AU27" s="1273"/>
      <c r="AV27" s="1273"/>
      <c r="AW27" s="1273"/>
      <c r="AX27" s="1273"/>
      <c r="AY27" s="1273"/>
      <c r="AZ27" s="1273"/>
      <c r="BA27" s="1273"/>
      <c r="BB27" s="1273"/>
      <c r="BC27" s="1273"/>
      <c r="BD27" s="1273"/>
      <c r="BE27" s="1274"/>
    </row>
    <row r="28" spans="1:58" ht="10.5" hidden="1" customHeight="1">
      <c r="B28" s="1275" t="s">
        <v>525</v>
      </c>
      <c r="C28" s="1276"/>
      <c r="D28" s="1276"/>
      <c r="E28" s="1276"/>
      <c r="F28" s="1276"/>
      <c r="G28" s="1276"/>
      <c r="H28" s="1276"/>
      <c r="I28" s="1276"/>
      <c r="J28" s="1276"/>
      <c r="K28" s="1276"/>
      <c r="L28" s="1276"/>
      <c r="M28" s="1276"/>
      <c r="N28" s="1276"/>
      <c r="O28" s="1276"/>
      <c r="P28" s="1276"/>
      <c r="Q28" s="1277"/>
      <c r="R28" s="1285" t="s">
        <v>566</v>
      </c>
      <c r="S28" s="1286"/>
      <c r="T28" s="1286"/>
      <c r="U28" s="1286"/>
      <c r="V28" s="1286"/>
      <c r="W28" s="1286"/>
      <c r="X28" s="1286"/>
      <c r="Y28" s="1286"/>
      <c r="Z28" s="1286"/>
      <c r="AA28" s="1286"/>
      <c r="AB28" s="1286"/>
      <c r="AC28" s="1287"/>
      <c r="AD28" s="1281" t="s">
        <v>526</v>
      </c>
      <c r="AE28" s="1282"/>
      <c r="AF28" s="1282"/>
      <c r="AG28" s="1282"/>
      <c r="AH28" s="1282"/>
      <c r="AI28" s="1282"/>
      <c r="AJ28" s="1282"/>
      <c r="AK28" s="1282"/>
      <c r="AL28" s="1282"/>
      <c r="AM28" s="1282"/>
      <c r="AN28" s="1282"/>
      <c r="AO28" s="1282"/>
      <c r="AP28" s="1282"/>
      <c r="AQ28" s="1282"/>
      <c r="AR28" s="1282"/>
      <c r="AS28" s="1283"/>
      <c r="AT28" s="1288" t="s">
        <v>568</v>
      </c>
      <c r="AU28" s="1289"/>
      <c r="AV28" s="1289"/>
      <c r="AW28" s="1289"/>
      <c r="AX28" s="1289"/>
      <c r="AY28" s="1289"/>
      <c r="AZ28" s="1289"/>
      <c r="BA28" s="1289"/>
      <c r="BB28" s="1289"/>
      <c r="BC28" s="1289"/>
      <c r="BD28" s="1289"/>
      <c r="BE28" s="1290"/>
    </row>
    <row r="29" spans="1:58" ht="10.5" hidden="1" customHeight="1">
      <c r="B29" s="1263" t="s">
        <v>570</v>
      </c>
      <c r="C29" s="1264"/>
      <c r="D29" s="1264"/>
      <c r="E29" s="1264"/>
      <c r="F29" s="1264"/>
      <c r="G29" s="1264"/>
      <c r="H29" s="1264"/>
      <c r="I29" s="1264"/>
      <c r="J29" s="1264"/>
      <c r="K29" s="1264"/>
      <c r="L29" s="1264"/>
      <c r="M29" s="1264"/>
      <c r="N29" s="1264"/>
      <c r="O29" s="1264"/>
      <c r="P29" s="1264"/>
      <c r="Q29" s="1265"/>
      <c r="R29" s="1266" t="s">
        <v>589</v>
      </c>
      <c r="S29" s="1267"/>
      <c r="T29" s="1267"/>
      <c r="U29" s="1267"/>
      <c r="V29" s="1267"/>
      <c r="W29" s="1267"/>
      <c r="X29" s="1267"/>
      <c r="Y29" s="1267"/>
      <c r="Z29" s="1267"/>
      <c r="AA29" s="1267"/>
      <c r="AB29" s="1267"/>
      <c r="AC29" s="1268"/>
      <c r="AD29" s="1269" t="s">
        <v>586</v>
      </c>
      <c r="AE29" s="1270"/>
      <c r="AF29" s="1270"/>
      <c r="AG29" s="1270"/>
      <c r="AH29" s="1270"/>
      <c r="AI29" s="1270"/>
      <c r="AJ29" s="1270"/>
      <c r="AK29" s="1270"/>
      <c r="AL29" s="1270"/>
      <c r="AM29" s="1270"/>
      <c r="AN29" s="1270"/>
      <c r="AO29" s="1270"/>
      <c r="AP29" s="1270"/>
      <c r="AQ29" s="1270"/>
      <c r="AR29" s="1270"/>
      <c r="AS29" s="1271"/>
      <c r="AT29" s="1272" t="s">
        <v>588</v>
      </c>
      <c r="AU29" s="1273"/>
      <c r="AV29" s="1273"/>
      <c r="AW29" s="1273"/>
      <c r="AX29" s="1273"/>
      <c r="AY29" s="1273"/>
      <c r="AZ29" s="1273"/>
      <c r="BA29" s="1273"/>
      <c r="BB29" s="1273"/>
      <c r="BC29" s="1273"/>
      <c r="BD29" s="1273"/>
      <c r="BE29" s="1274"/>
    </row>
    <row r="30" spans="1:58" ht="10.5" hidden="1" customHeight="1">
      <c r="B30" s="1275" t="s">
        <v>527</v>
      </c>
      <c r="C30" s="1276"/>
      <c r="D30" s="1276"/>
      <c r="E30" s="1276"/>
      <c r="F30" s="1276"/>
      <c r="G30" s="1276"/>
      <c r="H30" s="1276"/>
      <c r="I30" s="1276"/>
      <c r="J30" s="1276"/>
      <c r="K30" s="1276"/>
      <c r="L30" s="1276"/>
      <c r="M30" s="1276"/>
      <c r="N30" s="1276"/>
      <c r="O30" s="1276"/>
      <c r="P30" s="1276"/>
      <c r="Q30" s="1277"/>
      <c r="R30" s="1278" t="s">
        <v>572</v>
      </c>
      <c r="S30" s="1279"/>
      <c r="T30" s="1279"/>
      <c r="U30" s="1279"/>
      <c r="V30" s="1279"/>
      <c r="W30" s="1279"/>
      <c r="X30" s="1279"/>
      <c r="Y30" s="1279"/>
      <c r="Z30" s="1279"/>
      <c r="AA30" s="1279"/>
      <c r="AB30" s="1279"/>
      <c r="AC30" s="1280"/>
      <c r="AD30" s="1281" t="s">
        <v>528</v>
      </c>
      <c r="AE30" s="1282"/>
      <c r="AF30" s="1282"/>
      <c r="AG30" s="1282"/>
      <c r="AH30" s="1282"/>
      <c r="AI30" s="1282"/>
      <c r="AJ30" s="1282"/>
      <c r="AK30" s="1282"/>
      <c r="AL30" s="1282"/>
      <c r="AM30" s="1282"/>
      <c r="AN30" s="1282"/>
      <c r="AO30" s="1282"/>
      <c r="AP30" s="1282"/>
      <c r="AQ30" s="1282"/>
      <c r="AR30" s="1282"/>
      <c r="AS30" s="1283"/>
      <c r="AT30" s="1278" t="s">
        <v>574</v>
      </c>
      <c r="AU30" s="1279"/>
      <c r="AV30" s="1279"/>
      <c r="AW30" s="1279"/>
      <c r="AX30" s="1279"/>
      <c r="AY30" s="1279"/>
      <c r="AZ30" s="1279"/>
      <c r="BA30" s="1279"/>
      <c r="BB30" s="1279"/>
      <c r="BC30" s="1279"/>
      <c r="BD30" s="1279"/>
      <c r="BE30" s="1284"/>
    </row>
    <row r="31" spans="1:58" ht="18" hidden="1" customHeight="1" thickBot="1">
      <c r="B31" s="1243" t="s">
        <v>582</v>
      </c>
      <c r="C31" s="1244"/>
      <c r="D31" s="1244"/>
      <c r="E31" s="1244"/>
      <c r="F31" s="1244"/>
      <c r="G31" s="1244"/>
      <c r="H31" s="1244"/>
      <c r="I31" s="1244"/>
      <c r="J31" s="1244"/>
      <c r="K31" s="1244"/>
      <c r="L31" s="1244"/>
      <c r="M31" s="1244"/>
      <c r="N31" s="1244"/>
      <c r="O31" s="1244"/>
      <c r="P31" s="1244"/>
      <c r="Q31" s="1245"/>
      <c r="R31" s="1246" t="s">
        <v>577</v>
      </c>
      <c r="S31" s="1247"/>
      <c r="T31" s="1247"/>
      <c r="U31" s="1247"/>
      <c r="V31" s="1247"/>
      <c r="W31" s="1247"/>
      <c r="X31" s="1247"/>
      <c r="Y31" s="1247"/>
      <c r="Z31" s="1247"/>
      <c r="AA31" s="1247"/>
      <c r="AB31" s="1247"/>
      <c r="AC31" s="1248"/>
      <c r="AD31" s="1249" t="s">
        <v>684</v>
      </c>
      <c r="AE31" s="1250"/>
      <c r="AF31" s="1250"/>
      <c r="AG31" s="1250"/>
      <c r="AH31" s="1250"/>
      <c r="AI31" s="1250"/>
      <c r="AJ31" s="1250"/>
      <c r="AK31" s="1250"/>
      <c r="AL31" s="1250"/>
      <c r="AM31" s="1250"/>
      <c r="AN31" s="1250"/>
      <c r="AO31" s="1250"/>
      <c r="AP31" s="1250"/>
      <c r="AQ31" s="1250"/>
      <c r="AR31" s="1250"/>
      <c r="AS31" s="1251"/>
      <c r="AT31" s="1252" t="s">
        <v>584</v>
      </c>
      <c r="AU31" s="1253"/>
      <c r="AV31" s="1253"/>
      <c r="AW31" s="1253"/>
      <c r="AX31" s="1253"/>
      <c r="AY31" s="1253"/>
      <c r="AZ31" s="1253"/>
      <c r="BA31" s="1253"/>
      <c r="BB31" s="1253"/>
      <c r="BC31" s="1253"/>
      <c r="BD31" s="1253"/>
      <c r="BE31" s="1254"/>
    </row>
    <row r="32" spans="1:58" ht="15.75" customHeight="1">
      <c r="A32" s="82"/>
      <c r="B32" s="83"/>
      <c r="C32" s="83"/>
      <c r="D32" s="83"/>
      <c r="E32" s="83"/>
      <c r="F32" s="83"/>
      <c r="G32" s="83"/>
      <c r="H32" s="83"/>
      <c r="I32" s="83"/>
      <c r="J32" s="83"/>
      <c r="K32" s="83"/>
      <c r="L32" s="83"/>
      <c r="M32" s="83"/>
      <c r="N32" s="83"/>
      <c r="O32" s="83"/>
      <c r="P32" s="83"/>
      <c r="Q32" s="83"/>
      <c r="R32" s="84"/>
      <c r="S32" s="84"/>
      <c r="T32" s="84"/>
      <c r="U32" s="84"/>
      <c r="V32" s="84"/>
      <c r="W32" s="84"/>
      <c r="X32" s="84"/>
      <c r="Y32" s="84"/>
      <c r="Z32" s="84"/>
      <c r="AA32" s="84"/>
      <c r="AB32" s="84"/>
      <c r="AC32" s="84"/>
      <c r="AD32" s="85"/>
      <c r="AE32" s="85"/>
      <c r="AF32" s="85"/>
      <c r="AG32" s="85"/>
      <c r="AH32" s="85"/>
      <c r="AI32" s="85"/>
      <c r="AJ32" s="85"/>
      <c r="AK32" s="85"/>
      <c r="AL32" s="85"/>
      <c r="AM32" s="85"/>
      <c r="AN32" s="85"/>
      <c r="AO32" s="85"/>
      <c r="AP32" s="85"/>
      <c r="AQ32" s="85"/>
      <c r="AR32" s="85"/>
      <c r="AS32" s="85"/>
      <c r="AT32" s="240"/>
      <c r="AU32" s="240"/>
      <c r="AV32" s="240"/>
      <c r="AW32" s="240"/>
      <c r="AX32" s="240"/>
      <c r="AY32" s="240"/>
      <c r="AZ32" s="240"/>
      <c r="BA32" s="240"/>
      <c r="BB32" s="240"/>
      <c r="BC32" s="240"/>
      <c r="BD32" s="240"/>
      <c r="BE32" s="240"/>
      <c r="BF32" s="82"/>
    </row>
    <row r="33" spans="1:58" ht="22.5" customHeight="1" thickBot="1">
      <c r="A33" s="82"/>
      <c r="B33" s="1255" t="s">
        <v>1672</v>
      </c>
      <c r="C33" s="1256"/>
      <c r="D33" s="1256"/>
      <c r="E33" s="1256"/>
      <c r="F33" s="1256"/>
      <c r="G33" s="1256"/>
      <c r="H33" s="1256"/>
      <c r="I33" s="1256"/>
      <c r="J33" s="1256"/>
      <c r="K33" s="1256"/>
      <c r="L33" s="1256"/>
      <c r="M33" s="1256"/>
      <c r="N33" s="1256"/>
      <c r="O33" s="1256"/>
      <c r="P33" s="1256"/>
      <c r="Q33" s="1256"/>
      <c r="R33" s="1257"/>
      <c r="S33" s="1255" t="s">
        <v>1671</v>
      </c>
      <c r="T33" s="1256"/>
      <c r="U33" s="1256"/>
      <c r="V33" s="1256"/>
      <c r="W33" s="1256"/>
      <c r="X33" s="1257"/>
      <c r="Y33" s="1258" t="s">
        <v>118</v>
      </c>
      <c r="Z33" s="1258"/>
      <c r="AA33" s="1258"/>
      <c r="AB33" s="1258"/>
      <c r="AC33" s="1258"/>
      <c r="AD33" s="1258"/>
      <c r="AE33" s="1258"/>
      <c r="AF33" s="1258"/>
      <c r="AG33" s="1255" t="s">
        <v>269</v>
      </c>
      <c r="AH33" s="1256"/>
      <c r="AI33" s="1256"/>
      <c r="AJ33" s="1256"/>
      <c r="AK33" s="1256"/>
      <c r="AL33" s="1256"/>
      <c r="AM33" s="1256"/>
      <c r="AN33" s="1256"/>
      <c r="AO33" s="1256"/>
      <c r="AP33" s="1256"/>
      <c r="AQ33" s="1256"/>
      <c r="AR33" s="1257"/>
      <c r="AS33" s="1255" t="s">
        <v>120</v>
      </c>
      <c r="AT33" s="1256"/>
      <c r="AU33" s="1256"/>
      <c r="AV33" s="1256"/>
      <c r="AW33" s="1256"/>
      <c r="AX33" s="1256"/>
      <c r="AY33" s="1256"/>
      <c r="AZ33" s="1256"/>
      <c r="BA33" s="1256"/>
      <c r="BB33" s="1256"/>
      <c r="BC33" s="1256"/>
      <c r="BD33" s="1256"/>
      <c r="BE33" s="1256"/>
      <c r="BF33" s="82"/>
    </row>
    <row r="34" spans="1:58" ht="26.25" customHeight="1" thickBot="1">
      <c r="A34" s="82"/>
      <c r="B34" s="1259" t="str">
        <f>المدخلات!$P$4</f>
        <v xml:space="preserve">فيلا دور أرضي و اول وسور </v>
      </c>
      <c r="C34" s="1260"/>
      <c r="D34" s="1260"/>
      <c r="E34" s="1260"/>
      <c r="F34" s="1260"/>
      <c r="G34" s="1260"/>
      <c r="H34" s="1260"/>
      <c r="I34" s="1260"/>
      <c r="J34" s="1260"/>
      <c r="K34" s="1260"/>
      <c r="L34" s="1260"/>
      <c r="M34" s="1260"/>
      <c r="N34" s="1260"/>
      <c r="O34" s="1260"/>
      <c r="P34" s="1260"/>
      <c r="Q34" s="1260"/>
      <c r="R34" s="1262"/>
      <c r="S34" s="1259">
        <f>المدخلات!$P$12</f>
        <v>403100010</v>
      </c>
      <c r="T34" s="1260"/>
      <c r="U34" s="1260"/>
      <c r="V34" s="1260"/>
      <c r="W34" s="1260"/>
      <c r="X34" s="1260"/>
      <c r="Y34" s="1261" t="str">
        <f>المدخلات!$P$11</f>
        <v>الخران</v>
      </c>
      <c r="Z34" s="1260"/>
      <c r="AA34" s="1260"/>
      <c r="AB34" s="1260"/>
      <c r="AC34" s="1260"/>
      <c r="AD34" s="1260"/>
      <c r="AE34" s="1260"/>
      <c r="AF34" s="1260"/>
      <c r="AG34" s="1259">
        <f>المدخلات!$AR$3</f>
        <v>0</v>
      </c>
      <c r="AH34" s="1260"/>
      <c r="AI34" s="1260"/>
      <c r="AJ34" s="1260"/>
      <c r="AK34" s="1260"/>
      <c r="AL34" s="1260"/>
      <c r="AM34" s="1260"/>
      <c r="AN34" s="1260"/>
      <c r="AO34" s="1260"/>
      <c r="AP34" s="1260"/>
      <c r="AQ34" s="1260"/>
      <c r="AR34" s="1260"/>
      <c r="AS34" s="1259" t="str">
        <f>المدخلات!$P$3</f>
        <v>احمد ابراهيم النعيمي</v>
      </c>
      <c r="AT34" s="1260"/>
      <c r="AU34" s="1260"/>
      <c r="AV34" s="1260"/>
      <c r="AW34" s="1260"/>
      <c r="AX34" s="1260"/>
      <c r="AY34" s="1260"/>
      <c r="AZ34" s="1260"/>
      <c r="BA34" s="1260"/>
      <c r="BB34" s="1260"/>
      <c r="BC34" s="1260"/>
      <c r="BD34" s="1260"/>
      <c r="BE34" s="1260"/>
      <c r="BF34" s="82"/>
    </row>
    <row r="35" spans="1:58" ht="18.75" customHeight="1">
      <c r="A35" s="82"/>
      <c r="B35" s="83"/>
      <c r="C35" s="83"/>
      <c r="D35" s="83"/>
      <c r="E35" s="83"/>
      <c r="F35" s="83"/>
      <c r="G35" s="83"/>
      <c r="H35" s="83"/>
      <c r="I35" s="83"/>
      <c r="J35" s="83"/>
      <c r="K35" s="83"/>
      <c r="L35" s="83"/>
      <c r="M35" s="83"/>
      <c r="N35" s="83"/>
      <c r="O35" s="83"/>
      <c r="P35" s="83"/>
      <c r="Q35" s="83"/>
      <c r="R35" s="84"/>
      <c r="S35" s="84"/>
      <c r="T35" s="84"/>
      <c r="U35" s="84"/>
      <c r="V35" s="84"/>
      <c r="W35" s="84"/>
      <c r="X35" s="84"/>
      <c r="Y35" s="84"/>
      <c r="Z35" s="84"/>
      <c r="AA35" s="84"/>
      <c r="AB35" s="84"/>
      <c r="AC35" s="84"/>
      <c r="AD35" s="85"/>
      <c r="AE35" s="85"/>
      <c r="AF35" s="85"/>
      <c r="AG35" s="85"/>
      <c r="AH35" s="85"/>
      <c r="AI35" s="85"/>
      <c r="AJ35" s="85"/>
      <c r="AK35" s="85"/>
      <c r="AL35" s="85"/>
      <c r="AM35" s="85"/>
      <c r="AN35" s="85"/>
      <c r="AO35" s="85"/>
      <c r="AP35" s="85"/>
      <c r="AQ35" s="85"/>
      <c r="AR35" s="85"/>
      <c r="AS35" s="85"/>
      <c r="AT35" s="240"/>
      <c r="AU35" s="240"/>
      <c r="AV35" s="240"/>
      <c r="AW35" s="240"/>
      <c r="AX35" s="240"/>
      <c r="AY35" s="240"/>
      <c r="AZ35" s="240"/>
      <c r="BA35" s="240"/>
      <c r="BB35" s="240"/>
      <c r="BC35" s="240"/>
      <c r="BD35" s="240"/>
      <c r="BE35" s="240"/>
      <c r="BF35" s="82"/>
    </row>
    <row r="36" spans="1:58" ht="9" customHeight="1" thickBot="1">
      <c r="A36" s="82"/>
      <c r="B36" s="83"/>
      <c r="C36" s="83"/>
      <c r="D36" s="83"/>
      <c r="E36" s="83"/>
      <c r="F36" s="83"/>
      <c r="G36" s="83"/>
      <c r="H36" s="83"/>
      <c r="I36" s="83"/>
      <c r="J36" s="83"/>
      <c r="K36" s="83"/>
      <c r="L36" s="83"/>
      <c r="M36" s="83"/>
      <c r="N36" s="83"/>
      <c r="O36" s="83"/>
      <c r="P36" s="83"/>
      <c r="Q36" s="83"/>
      <c r="R36" s="84"/>
      <c r="S36" s="84"/>
      <c r="T36" s="84"/>
      <c r="U36" s="84"/>
      <c r="V36" s="84"/>
      <c r="W36" s="84"/>
      <c r="X36" s="84"/>
      <c r="Y36" s="84"/>
      <c r="Z36" s="84"/>
      <c r="AA36" s="84"/>
      <c r="AB36" s="84"/>
      <c r="AC36" s="84"/>
      <c r="AD36" s="85"/>
      <c r="AE36" s="85"/>
      <c r="AF36" s="85"/>
      <c r="AG36" s="85"/>
      <c r="AH36" s="85"/>
      <c r="AI36" s="85"/>
      <c r="AJ36" s="85"/>
      <c r="AK36" s="85"/>
      <c r="AL36" s="85"/>
      <c r="AM36" s="85"/>
      <c r="AN36" s="85"/>
      <c r="AO36" s="85"/>
      <c r="AP36" s="85"/>
      <c r="AQ36" s="85"/>
      <c r="AR36" s="85"/>
      <c r="AS36" s="85"/>
      <c r="AT36" s="240"/>
      <c r="AU36" s="240"/>
      <c r="AV36" s="240"/>
      <c r="AW36" s="240"/>
      <c r="AX36" s="240"/>
      <c r="AY36" s="240"/>
      <c r="AZ36" s="240"/>
      <c r="BA36" s="240"/>
      <c r="BB36" s="240"/>
      <c r="BC36" s="240"/>
      <c r="BD36" s="240"/>
      <c r="BE36" s="240"/>
      <c r="BF36" s="82"/>
    </row>
    <row r="37" spans="1:58" ht="23.25" customHeight="1" thickBot="1">
      <c r="B37" s="1239" t="s">
        <v>691</v>
      </c>
      <c r="C37" s="1240"/>
      <c r="D37" s="1240"/>
      <c r="E37" s="1240"/>
      <c r="F37" s="1240"/>
      <c r="G37" s="1240"/>
      <c r="H37" s="1240"/>
      <c r="I37" s="1240"/>
      <c r="J37" s="1240"/>
      <c r="K37" s="1240"/>
      <c r="L37" s="1240"/>
      <c r="M37" s="1240"/>
      <c r="N37" s="1240"/>
      <c r="O37" s="1240"/>
      <c r="P37" s="1240"/>
      <c r="Q37" s="1240"/>
      <c r="R37" s="1240"/>
      <c r="S37" s="1240"/>
      <c r="T37" s="1240"/>
      <c r="U37" s="1240"/>
      <c r="V37" s="1240"/>
      <c r="W37" s="1240"/>
      <c r="X37" s="1240"/>
      <c r="Y37" s="1240"/>
      <c r="Z37" s="1240"/>
      <c r="AA37" s="1240"/>
      <c r="AB37" s="1240"/>
      <c r="AC37" s="1240"/>
      <c r="AD37" s="1240"/>
      <c r="AE37" s="1240"/>
      <c r="AF37" s="1240"/>
      <c r="AG37" s="1240"/>
      <c r="AH37" s="1240"/>
      <c r="AI37" s="1240"/>
      <c r="AJ37" s="1240"/>
      <c r="AK37" s="1240"/>
      <c r="AL37" s="1240"/>
      <c r="AM37" s="1240"/>
      <c r="AN37" s="1240"/>
      <c r="AO37" s="1240"/>
      <c r="AP37" s="1240"/>
      <c r="AQ37" s="1240"/>
      <c r="AR37" s="1240"/>
      <c r="AS37" s="1240"/>
      <c r="AT37" s="1240"/>
      <c r="AU37" s="1240"/>
      <c r="AV37" s="1240"/>
      <c r="AW37" s="1240"/>
      <c r="AX37" s="1240"/>
      <c r="AY37" s="1240"/>
      <c r="AZ37" s="1240"/>
      <c r="BA37" s="1240"/>
      <c r="BB37" s="1240"/>
      <c r="BC37" s="1240"/>
      <c r="BD37" s="1240"/>
      <c r="BE37" s="1241"/>
    </row>
    <row r="38" spans="1:58" ht="15.75" customHeight="1">
      <c r="A38" s="1134"/>
      <c r="B38" s="1134"/>
      <c r="C38" s="1134"/>
      <c r="D38" s="1134"/>
      <c r="E38" s="1134"/>
      <c r="F38" s="1134"/>
      <c r="G38" s="1134"/>
      <c r="H38" s="1134"/>
      <c r="I38" s="1134"/>
      <c r="J38" s="1134"/>
      <c r="K38" s="1134"/>
      <c r="L38" s="1134"/>
      <c r="M38" s="1134"/>
      <c r="N38" s="1134"/>
      <c r="O38" s="1134"/>
      <c r="P38" s="1134"/>
      <c r="Q38" s="1134"/>
      <c r="R38" s="1134"/>
      <c r="S38" s="1134"/>
      <c r="T38" s="1134"/>
      <c r="U38" s="1134"/>
      <c r="V38" s="1134"/>
      <c r="W38" s="1134"/>
      <c r="X38" s="1134"/>
      <c r="Y38" s="1134"/>
      <c r="Z38" s="1134"/>
      <c r="AA38" s="1134"/>
      <c r="AB38" s="1134"/>
      <c r="AC38" s="1134"/>
      <c r="AD38" s="1134"/>
      <c r="AE38" s="1134"/>
      <c r="AF38" s="1134"/>
      <c r="AG38" s="1134"/>
      <c r="AH38" s="1134"/>
      <c r="AI38" s="1134"/>
      <c r="AJ38" s="1134"/>
      <c r="AK38" s="1134"/>
      <c r="AL38" s="1134"/>
      <c r="AM38" s="1134"/>
      <c r="AN38" s="1134"/>
      <c r="AO38" s="1134"/>
      <c r="AP38" s="1134"/>
      <c r="AQ38" s="1134"/>
      <c r="AR38" s="1134"/>
      <c r="AS38" s="1134"/>
      <c r="AT38" s="1134"/>
      <c r="AU38" s="1134"/>
      <c r="AV38" s="1134"/>
      <c r="AW38" s="1134"/>
      <c r="AX38" s="1134"/>
      <c r="AY38" s="1134"/>
      <c r="AZ38" s="1134"/>
      <c r="BA38" s="1134"/>
      <c r="BB38" s="1134"/>
      <c r="BC38" s="1134"/>
      <c r="BD38" s="1134"/>
      <c r="BE38" s="1134"/>
      <c r="BF38" s="1134"/>
    </row>
    <row r="39" spans="1:58" ht="29.25" customHeight="1">
      <c r="B39" s="1242" t="s">
        <v>4</v>
      </c>
      <c r="C39" s="1242"/>
      <c r="D39" s="1242"/>
      <c r="E39" s="1242"/>
      <c r="F39" s="1242"/>
      <c r="G39" s="1242"/>
      <c r="H39" s="1242"/>
      <c r="I39" s="1242"/>
      <c r="J39" s="1242"/>
      <c r="K39" s="1242"/>
      <c r="L39" s="1242"/>
      <c r="M39" s="1242"/>
      <c r="N39" s="1242"/>
      <c r="O39" s="1242"/>
      <c r="P39" s="1242"/>
      <c r="Q39" s="1242"/>
      <c r="R39" s="1242"/>
      <c r="S39" s="1242"/>
      <c r="T39" s="1242"/>
      <c r="U39" s="1242"/>
      <c r="V39" s="1242"/>
      <c r="W39" s="1242"/>
      <c r="X39" s="1242"/>
      <c r="Y39" s="1242"/>
      <c r="Z39" s="1242"/>
      <c r="AA39" s="1242"/>
      <c r="AB39" s="1242"/>
      <c r="AC39" s="1242"/>
      <c r="AD39" s="1242"/>
      <c r="AE39" s="1242"/>
      <c r="AF39" s="1242"/>
      <c r="AG39" s="1242"/>
      <c r="AH39" s="1242"/>
      <c r="AI39" s="1242"/>
      <c r="AJ39" s="1242"/>
      <c r="AK39" s="1242"/>
      <c r="AL39" s="1242"/>
      <c r="AM39" s="1242"/>
      <c r="AN39" s="1242"/>
      <c r="AO39" s="1242"/>
      <c r="AP39" s="1242"/>
      <c r="AQ39" s="1242"/>
      <c r="AR39" s="1242" t="s">
        <v>3</v>
      </c>
      <c r="AS39" s="1242"/>
      <c r="AT39" s="1242"/>
      <c r="AU39" s="1242"/>
      <c r="AV39" s="1242"/>
      <c r="AW39" s="1242" t="s">
        <v>110</v>
      </c>
      <c r="AX39" s="1242"/>
      <c r="AY39" s="1242"/>
      <c r="AZ39" s="1242"/>
      <c r="BA39" s="1242"/>
      <c r="BB39" s="1242"/>
      <c r="BC39" s="1242"/>
      <c r="BD39" s="1242"/>
      <c r="BE39" s="1242"/>
    </row>
    <row r="40" spans="1:58" ht="7.5" customHeight="1">
      <c r="A40" s="1134"/>
      <c r="B40" s="1134"/>
      <c r="C40" s="1134"/>
      <c r="D40" s="1134"/>
      <c r="E40" s="1134"/>
      <c r="F40" s="1134"/>
      <c r="G40" s="1134"/>
      <c r="H40" s="1134"/>
      <c r="I40" s="1134"/>
      <c r="J40" s="1134"/>
      <c r="K40" s="1134"/>
      <c r="L40" s="1134"/>
      <c r="M40" s="1134"/>
      <c r="N40" s="1134"/>
      <c r="O40" s="1134"/>
      <c r="P40" s="1134"/>
      <c r="Q40" s="1134"/>
      <c r="R40" s="1134"/>
      <c r="S40" s="1134"/>
      <c r="T40" s="1134"/>
      <c r="U40" s="1134"/>
      <c r="V40" s="1134"/>
      <c r="W40" s="1134"/>
      <c r="X40" s="1134"/>
      <c r="Y40" s="1134"/>
      <c r="Z40" s="1134"/>
      <c r="AA40" s="1134"/>
      <c r="AB40" s="1134"/>
      <c r="AC40" s="1134"/>
      <c r="AD40" s="1134"/>
      <c r="AE40" s="1134"/>
      <c r="AF40" s="1134"/>
      <c r="AG40" s="1134"/>
      <c r="AH40" s="1134"/>
      <c r="AI40" s="1134"/>
      <c r="AJ40" s="1134"/>
      <c r="AK40" s="1134"/>
      <c r="AL40" s="1134"/>
      <c r="AM40" s="1134"/>
      <c r="AN40" s="1134"/>
      <c r="AO40" s="1134"/>
      <c r="AP40" s="1134"/>
      <c r="AQ40" s="1134"/>
      <c r="AR40" s="1134"/>
      <c r="AS40" s="1134"/>
      <c r="AT40" s="1134"/>
      <c r="AU40" s="1134"/>
      <c r="AV40" s="1134"/>
      <c r="AW40" s="1134"/>
      <c r="AX40" s="1134"/>
      <c r="AY40" s="1134"/>
      <c r="AZ40" s="1134"/>
      <c r="BA40" s="1134"/>
      <c r="BB40" s="1134"/>
      <c r="BC40" s="1134"/>
      <c r="BD40" s="1134"/>
      <c r="BE40" s="1134"/>
      <c r="BF40" s="1134"/>
    </row>
    <row r="41" spans="1:58" ht="25.5" customHeight="1">
      <c r="B41" s="1233" t="s">
        <v>692</v>
      </c>
      <c r="C41" s="1234"/>
      <c r="D41" s="1234"/>
      <c r="E41" s="1234"/>
      <c r="F41" s="1234"/>
      <c r="G41" s="1234"/>
      <c r="H41" s="1234"/>
      <c r="I41" s="1234"/>
      <c r="J41" s="1234"/>
      <c r="K41" s="1234"/>
      <c r="L41" s="1234"/>
      <c r="M41" s="1234"/>
      <c r="N41" s="1234"/>
      <c r="O41" s="1234"/>
      <c r="P41" s="1234"/>
      <c r="Q41" s="1235"/>
      <c r="R41" s="1229" t="str">
        <f>'حساب الكميات'!F133</f>
        <v xml:space="preserve">اكساءات ارضيات  للمدخل الرئيسي للفيلا </v>
      </c>
      <c r="S41" s="1229"/>
      <c r="T41" s="1229"/>
      <c r="U41" s="1229"/>
      <c r="V41" s="1229"/>
      <c r="W41" s="1229"/>
      <c r="X41" s="1229"/>
      <c r="Y41" s="1229"/>
      <c r="Z41" s="1229"/>
      <c r="AA41" s="1229"/>
      <c r="AB41" s="1229"/>
      <c r="AC41" s="1229"/>
      <c r="AD41" s="1229"/>
      <c r="AE41" s="1229"/>
      <c r="AF41" s="1229"/>
      <c r="AG41" s="1229"/>
      <c r="AH41" s="1229"/>
      <c r="AI41" s="1229"/>
      <c r="AJ41" s="1229"/>
      <c r="AK41" s="1229"/>
      <c r="AL41" s="1229"/>
      <c r="AM41" s="1229"/>
      <c r="AN41" s="1229"/>
      <c r="AO41" s="1229"/>
      <c r="AP41" s="1229"/>
      <c r="AQ41" s="1229"/>
      <c r="AR41" s="1224" t="s">
        <v>12</v>
      </c>
      <c r="AS41" s="1224"/>
      <c r="AT41" s="1224"/>
      <c r="AU41" s="1224"/>
      <c r="AV41" s="1224"/>
      <c r="AW41" s="1225">
        <v>50</v>
      </c>
      <c r="AX41" s="1225"/>
      <c r="AY41" s="1225"/>
      <c r="AZ41" s="1225"/>
      <c r="BA41" s="1225"/>
      <c r="BB41" s="1225"/>
      <c r="BC41" s="1225"/>
      <c r="BD41" s="1225"/>
      <c r="BE41" s="1225"/>
    </row>
    <row r="42" spans="1:58" ht="25.5" customHeight="1">
      <c r="B42" s="1236"/>
      <c r="C42" s="1237"/>
      <c r="D42" s="1237"/>
      <c r="E42" s="1237"/>
      <c r="F42" s="1237"/>
      <c r="G42" s="1237"/>
      <c r="H42" s="1237"/>
      <c r="I42" s="1237"/>
      <c r="J42" s="1237"/>
      <c r="K42" s="1237"/>
      <c r="L42" s="1237"/>
      <c r="M42" s="1237"/>
      <c r="N42" s="1237"/>
      <c r="O42" s="1237"/>
      <c r="P42" s="1237"/>
      <c r="Q42" s="1238"/>
      <c r="R42" s="1229" t="str">
        <f>'حساب الكميات'!F134</f>
        <v>أرضيات درج المدخل الرئيسي والرامب</v>
      </c>
      <c r="S42" s="1229"/>
      <c r="T42" s="1229"/>
      <c r="U42" s="1229"/>
      <c r="V42" s="1229"/>
      <c r="W42" s="1229"/>
      <c r="X42" s="1229"/>
      <c r="Y42" s="1229"/>
      <c r="Z42" s="1229"/>
      <c r="AA42" s="1229"/>
      <c r="AB42" s="1229"/>
      <c r="AC42" s="1229"/>
      <c r="AD42" s="1229"/>
      <c r="AE42" s="1229"/>
      <c r="AF42" s="1229"/>
      <c r="AG42" s="1229"/>
      <c r="AH42" s="1229"/>
      <c r="AI42" s="1229"/>
      <c r="AJ42" s="1229"/>
      <c r="AK42" s="1229"/>
      <c r="AL42" s="1229"/>
      <c r="AM42" s="1229"/>
      <c r="AN42" s="1229"/>
      <c r="AO42" s="1229"/>
      <c r="AP42" s="1229"/>
      <c r="AQ42" s="1229"/>
      <c r="AR42" s="1224" t="s">
        <v>12</v>
      </c>
      <c r="AS42" s="1224"/>
      <c r="AT42" s="1224"/>
      <c r="AU42" s="1224"/>
      <c r="AV42" s="1224"/>
      <c r="AW42" s="1225">
        <v>80</v>
      </c>
      <c r="AX42" s="1225"/>
      <c r="AY42" s="1225"/>
      <c r="AZ42" s="1225"/>
      <c r="BA42" s="1225"/>
      <c r="BB42" s="1225"/>
      <c r="BC42" s="1225"/>
      <c r="BD42" s="1225"/>
      <c r="BE42" s="1225"/>
    </row>
    <row r="43" spans="1:58" ht="25.5" customHeight="1">
      <c r="B43" s="1236"/>
      <c r="C43" s="1237"/>
      <c r="D43" s="1237"/>
      <c r="E43" s="1237"/>
      <c r="F43" s="1237"/>
      <c r="G43" s="1237"/>
      <c r="H43" s="1237"/>
      <c r="I43" s="1237"/>
      <c r="J43" s="1237"/>
      <c r="K43" s="1237"/>
      <c r="L43" s="1237"/>
      <c r="M43" s="1237"/>
      <c r="N43" s="1237"/>
      <c r="O43" s="1237"/>
      <c r="P43" s="1237"/>
      <c r="Q43" s="1238"/>
      <c r="R43" s="1229" t="str">
        <f>'حساب الكميات'!F135</f>
        <v>أرضيات التيراس بالدور الاول ان وجد</v>
      </c>
      <c r="S43" s="1229"/>
      <c r="T43" s="1229"/>
      <c r="U43" s="1229"/>
      <c r="V43" s="1229"/>
      <c r="W43" s="1229"/>
      <c r="X43" s="1229"/>
      <c r="Y43" s="1229"/>
      <c r="Z43" s="1229"/>
      <c r="AA43" s="1229"/>
      <c r="AB43" s="1229"/>
      <c r="AC43" s="1229"/>
      <c r="AD43" s="1229"/>
      <c r="AE43" s="1229"/>
      <c r="AF43" s="1229"/>
      <c r="AG43" s="1229"/>
      <c r="AH43" s="1229"/>
      <c r="AI43" s="1229"/>
      <c r="AJ43" s="1229"/>
      <c r="AK43" s="1229"/>
      <c r="AL43" s="1229"/>
      <c r="AM43" s="1229"/>
      <c r="AN43" s="1229"/>
      <c r="AO43" s="1229"/>
      <c r="AP43" s="1229"/>
      <c r="AQ43" s="1229"/>
      <c r="AR43" s="1224" t="s">
        <v>12</v>
      </c>
      <c r="AS43" s="1224"/>
      <c r="AT43" s="1224"/>
      <c r="AU43" s="1224"/>
      <c r="AV43" s="1224"/>
      <c r="AW43" s="1225">
        <v>50</v>
      </c>
      <c r="AX43" s="1225"/>
      <c r="AY43" s="1225"/>
      <c r="AZ43" s="1225"/>
      <c r="BA43" s="1225"/>
      <c r="BB43" s="1225"/>
      <c r="BC43" s="1225"/>
      <c r="BD43" s="1225"/>
      <c r="BE43" s="1225"/>
    </row>
    <row r="44" spans="1:58" ht="25.5" customHeight="1">
      <c r="B44" s="1236"/>
      <c r="C44" s="1237"/>
      <c r="D44" s="1237"/>
      <c r="E44" s="1237"/>
      <c r="F44" s="1237"/>
      <c r="G44" s="1237"/>
      <c r="H44" s="1237"/>
      <c r="I44" s="1237"/>
      <c r="J44" s="1237"/>
      <c r="K44" s="1237"/>
      <c r="L44" s="1237"/>
      <c r="M44" s="1237"/>
      <c r="N44" s="1237"/>
      <c r="O44" s="1237"/>
      <c r="P44" s="1237"/>
      <c r="Q44" s="1238"/>
      <c r="R44" s="1223" t="str">
        <f>'حساب الكميات'!F136</f>
        <v>اكساءات ارضيات الدور الاول و الارض</v>
      </c>
      <c r="S44" s="1223"/>
      <c r="T44" s="1223"/>
      <c r="U44" s="1223"/>
      <c r="V44" s="1223"/>
      <c r="W44" s="1223"/>
      <c r="X44" s="1223"/>
      <c r="Y44" s="1223"/>
      <c r="Z44" s="1223"/>
      <c r="AA44" s="1223"/>
      <c r="AB44" s="1223"/>
      <c r="AC44" s="1223"/>
      <c r="AD44" s="1223"/>
      <c r="AE44" s="1223"/>
      <c r="AF44" s="1223"/>
      <c r="AG44" s="1223"/>
      <c r="AH44" s="1223"/>
      <c r="AI44" s="1223"/>
      <c r="AJ44" s="1223"/>
      <c r="AK44" s="1223"/>
      <c r="AL44" s="1223"/>
      <c r="AM44" s="1223"/>
      <c r="AN44" s="1223"/>
      <c r="AO44" s="1223"/>
      <c r="AP44" s="1223"/>
      <c r="AQ44" s="1223"/>
      <c r="AR44" s="1224" t="s">
        <v>12</v>
      </c>
      <c r="AS44" s="1224"/>
      <c r="AT44" s="1224"/>
      <c r="AU44" s="1224"/>
      <c r="AV44" s="1224"/>
      <c r="AW44" s="1225">
        <v>35</v>
      </c>
      <c r="AX44" s="1225"/>
      <c r="AY44" s="1225"/>
      <c r="AZ44" s="1225"/>
      <c r="BA44" s="1225"/>
      <c r="BB44" s="1225"/>
      <c r="BC44" s="1225"/>
      <c r="BD44" s="1225"/>
      <c r="BE44" s="1225"/>
    </row>
    <row r="45" spans="1:58" ht="25.5" customHeight="1">
      <c r="B45" s="1236"/>
      <c r="C45" s="1237"/>
      <c r="D45" s="1237"/>
      <c r="E45" s="1237"/>
      <c r="F45" s="1237"/>
      <c r="G45" s="1237"/>
      <c r="H45" s="1237"/>
      <c r="I45" s="1237"/>
      <c r="J45" s="1237"/>
      <c r="K45" s="1237"/>
      <c r="L45" s="1237"/>
      <c r="M45" s="1237"/>
      <c r="N45" s="1237"/>
      <c r="O45" s="1237"/>
      <c r="P45" s="1237"/>
      <c r="Q45" s="1238"/>
      <c r="R45" s="1229" t="str">
        <f>'حساب الكميات'!F137</f>
        <v>اكساء الدرج الداخلي للفيلا.</v>
      </c>
      <c r="S45" s="1229"/>
      <c r="T45" s="1229"/>
      <c r="U45" s="1229"/>
      <c r="V45" s="1229"/>
      <c r="W45" s="1229"/>
      <c r="X45" s="1229"/>
      <c r="Y45" s="1229"/>
      <c r="Z45" s="1229"/>
      <c r="AA45" s="1229"/>
      <c r="AB45" s="1229"/>
      <c r="AC45" s="1229"/>
      <c r="AD45" s="1229"/>
      <c r="AE45" s="1229"/>
      <c r="AF45" s="1229"/>
      <c r="AG45" s="1229"/>
      <c r="AH45" s="1229"/>
      <c r="AI45" s="1229"/>
      <c r="AJ45" s="1229"/>
      <c r="AK45" s="1229"/>
      <c r="AL45" s="1229"/>
      <c r="AM45" s="1229"/>
      <c r="AN45" s="1229"/>
      <c r="AO45" s="1229"/>
      <c r="AP45" s="1229"/>
      <c r="AQ45" s="1229"/>
      <c r="AR45" s="1224" t="s">
        <v>30</v>
      </c>
      <c r="AS45" s="1224"/>
      <c r="AT45" s="1224"/>
      <c r="AU45" s="1224"/>
      <c r="AV45" s="1224"/>
      <c r="AW45" s="1225">
        <v>250</v>
      </c>
      <c r="AX45" s="1225"/>
      <c r="AY45" s="1225"/>
      <c r="AZ45" s="1225"/>
      <c r="BA45" s="1225"/>
      <c r="BB45" s="1225"/>
      <c r="BC45" s="1225"/>
      <c r="BD45" s="1225"/>
      <c r="BE45" s="1225"/>
    </row>
    <row r="46" spans="1:58" ht="25.5" customHeight="1">
      <c r="B46" s="1220" t="s">
        <v>693</v>
      </c>
      <c r="C46" s="1221"/>
      <c r="D46" s="1221"/>
      <c r="E46" s="1221"/>
      <c r="F46" s="1221"/>
      <c r="G46" s="1221"/>
      <c r="H46" s="1221"/>
      <c r="I46" s="1221"/>
      <c r="J46" s="1221"/>
      <c r="K46" s="1221"/>
      <c r="L46" s="1221"/>
      <c r="M46" s="1221"/>
      <c r="N46" s="1221"/>
      <c r="O46" s="1221"/>
      <c r="P46" s="1221"/>
      <c r="Q46" s="1222"/>
      <c r="R46" s="1223" t="str">
        <f>'حساب الكميات'!F138</f>
        <v xml:space="preserve">اكساءات حوائط </v>
      </c>
      <c r="S46" s="1223"/>
      <c r="T46" s="1223"/>
      <c r="U46" s="1223"/>
      <c r="V46" s="1223"/>
      <c r="W46" s="1223"/>
      <c r="X46" s="1223"/>
      <c r="Y46" s="1223"/>
      <c r="Z46" s="1223"/>
      <c r="AA46" s="1223"/>
      <c r="AB46" s="1223"/>
      <c r="AC46" s="1223"/>
      <c r="AD46" s="1223"/>
      <c r="AE46" s="1223"/>
      <c r="AF46" s="1223"/>
      <c r="AG46" s="1223"/>
      <c r="AH46" s="1223"/>
      <c r="AI46" s="1223"/>
      <c r="AJ46" s="1223"/>
      <c r="AK46" s="1223"/>
      <c r="AL46" s="1223"/>
      <c r="AM46" s="1223"/>
      <c r="AN46" s="1223"/>
      <c r="AO46" s="1223"/>
      <c r="AP46" s="1223"/>
      <c r="AQ46" s="1223"/>
      <c r="AR46" s="1224" t="str">
        <f>AR45</f>
        <v>L.M</v>
      </c>
      <c r="AS46" s="1224"/>
      <c r="AT46" s="1224"/>
      <c r="AU46" s="1224"/>
      <c r="AV46" s="1224"/>
      <c r="AW46" s="1225">
        <v>50</v>
      </c>
      <c r="AX46" s="1225"/>
      <c r="AY46" s="1225"/>
      <c r="AZ46" s="1225"/>
      <c r="BA46" s="1225"/>
      <c r="BB46" s="1225"/>
      <c r="BC46" s="1225"/>
      <c r="BD46" s="1225"/>
      <c r="BE46" s="1225"/>
    </row>
    <row r="47" spans="1:58" ht="25.5" customHeight="1">
      <c r="B47" s="1226">
        <f>'حساب الكميات'!AO140</f>
        <v>525</v>
      </c>
      <c r="C47" s="1227"/>
      <c r="D47" s="1227"/>
      <c r="E47" s="1227"/>
      <c r="F47" s="1227"/>
      <c r="G47" s="1227"/>
      <c r="H47" s="1227"/>
      <c r="I47" s="1227"/>
      <c r="J47" s="1227"/>
      <c r="K47" s="1227"/>
      <c r="L47" s="1227"/>
      <c r="M47" s="1227"/>
      <c r="N47" s="1227"/>
      <c r="O47" s="1227"/>
      <c r="P47" s="1227"/>
      <c r="Q47" s="1228"/>
      <c r="R47" s="1229" t="str">
        <f>'حساب الكميات'!F139</f>
        <v xml:space="preserve"> النعلات حسب المواصافات</v>
      </c>
      <c r="S47" s="1229"/>
      <c r="T47" s="1229"/>
      <c r="U47" s="1229"/>
      <c r="V47" s="1229"/>
      <c r="W47" s="1229"/>
      <c r="X47" s="1229"/>
      <c r="Y47" s="1229"/>
      <c r="Z47" s="1229"/>
      <c r="AA47" s="1229"/>
      <c r="AB47" s="1229"/>
      <c r="AC47" s="1229"/>
      <c r="AD47" s="1229"/>
      <c r="AE47" s="1229"/>
      <c r="AF47" s="1229"/>
      <c r="AG47" s="1229"/>
      <c r="AH47" s="1229"/>
      <c r="AI47" s="1229"/>
      <c r="AJ47" s="1229"/>
      <c r="AK47" s="1229"/>
      <c r="AL47" s="1229"/>
      <c r="AM47" s="1229"/>
      <c r="AN47" s="1229"/>
      <c r="AO47" s="1229"/>
      <c r="AP47" s="1229"/>
      <c r="AQ47" s="1229"/>
      <c r="AR47" s="1224" t="str">
        <f>AR46</f>
        <v>L.M</v>
      </c>
      <c r="AS47" s="1224"/>
      <c r="AT47" s="1224"/>
      <c r="AU47" s="1224"/>
      <c r="AV47" s="1224"/>
      <c r="AW47" s="1230">
        <v>10</v>
      </c>
      <c r="AX47" s="1231"/>
      <c r="AY47" s="1231"/>
      <c r="AZ47" s="1231"/>
      <c r="BA47" s="1231"/>
      <c r="BB47" s="1231"/>
      <c r="BC47" s="1231"/>
      <c r="BD47" s="1231"/>
      <c r="BE47" s="1232"/>
    </row>
    <row r="48" spans="1:58" ht="25.5" customHeight="1">
      <c r="B48" s="1217"/>
      <c r="C48" s="1218"/>
      <c r="D48" s="1218"/>
      <c r="E48" s="1218"/>
      <c r="F48" s="1218"/>
      <c r="G48" s="1218"/>
      <c r="H48" s="1218"/>
      <c r="I48" s="1218"/>
      <c r="J48" s="1218"/>
      <c r="K48" s="1218"/>
      <c r="L48" s="1218"/>
      <c r="M48" s="1218"/>
      <c r="N48" s="1218"/>
      <c r="O48" s="1218"/>
      <c r="P48" s="1218"/>
      <c r="Q48" s="1219"/>
      <c r="R48" s="1199" t="s">
        <v>1133</v>
      </c>
      <c r="S48" s="1200"/>
      <c r="T48" s="1200"/>
      <c r="U48" s="1200"/>
      <c r="V48" s="1200"/>
      <c r="W48" s="1200"/>
      <c r="X48" s="1200"/>
      <c r="Y48" s="1200"/>
      <c r="Z48" s="1200"/>
      <c r="AA48" s="1200"/>
      <c r="AB48" s="1200"/>
      <c r="AC48" s="1200"/>
      <c r="AD48" s="1200"/>
      <c r="AE48" s="1200"/>
      <c r="AF48" s="1200"/>
      <c r="AG48" s="1200"/>
      <c r="AH48" s="1200"/>
      <c r="AI48" s="1200"/>
      <c r="AJ48" s="1200"/>
      <c r="AK48" s="1200"/>
      <c r="AL48" s="1200"/>
      <c r="AM48" s="1200"/>
      <c r="AN48" s="1200"/>
      <c r="AO48" s="1200"/>
      <c r="AP48" s="1200"/>
      <c r="AQ48" s="1200"/>
      <c r="AR48" s="1195" t="s">
        <v>12</v>
      </c>
      <c r="AS48" s="1195"/>
      <c r="AT48" s="1195"/>
      <c r="AU48" s="1195"/>
      <c r="AV48" s="1195"/>
      <c r="AW48" s="1201">
        <v>90</v>
      </c>
      <c r="AX48" s="1202"/>
      <c r="AY48" s="1202"/>
      <c r="AZ48" s="1202"/>
      <c r="BA48" s="1202"/>
      <c r="BB48" s="1202"/>
      <c r="BC48" s="1202"/>
      <c r="BD48" s="1202"/>
      <c r="BE48" s="1203"/>
    </row>
    <row r="49" spans="1:58" ht="14.25" customHeight="1">
      <c r="A49" s="82"/>
      <c r="B49" s="240"/>
      <c r="C49" s="1204"/>
      <c r="D49" s="1204"/>
      <c r="E49" s="1204"/>
      <c r="F49" s="1204"/>
      <c r="G49" s="1204"/>
      <c r="H49" s="1204"/>
      <c r="I49" s="1204"/>
      <c r="J49" s="1204"/>
      <c r="K49" s="1204"/>
      <c r="L49" s="1204"/>
      <c r="M49" s="1204"/>
      <c r="N49" s="1204"/>
      <c r="O49" s="1204"/>
      <c r="P49" s="1204"/>
      <c r="Q49" s="1204"/>
      <c r="R49" s="1204"/>
      <c r="S49" s="1204"/>
      <c r="T49" s="1204"/>
      <c r="U49" s="1204"/>
      <c r="V49" s="1204"/>
      <c r="W49" s="1204"/>
      <c r="X49" s="1204"/>
      <c r="Y49" s="1204"/>
      <c r="Z49" s="1204"/>
      <c r="AA49" s="1204"/>
      <c r="AB49" s="1204"/>
      <c r="AC49" s="1204"/>
      <c r="AD49" s="1204"/>
      <c r="AE49" s="1204"/>
      <c r="AF49" s="1204"/>
      <c r="AG49" s="1204"/>
      <c r="AH49" s="1204"/>
      <c r="AI49" s="1204"/>
      <c r="AJ49" s="1204"/>
      <c r="AK49" s="1204"/>
      <c r="AL49" s="1204"/>
      <c r="AM49" s="1204"/>
      <c r="AN49" s="1204"/>
      <c r="AO49" s="1204"/>
      <c r="AP49" s="1204"/>
      <c r="AQ49" s="1204"/>
      <c r="AR49" s="1204"/>
      <c r="AS49" s="1204"/>
      <c r="AT49" s="1204"/>
      <c r="AU49" s="1204"/>
      <c r="AV49" s="1204"/>
      <c r="AW49" s="1204"/>
      <c r="AX49" s="1204"/>
      <c r="AY49" s="1204"/>
      <c r="AZ49" s="1204"/>
      <c r="BA49" s="1204"/>
      <c r="BB49" s="1204"/>
      <c r="BC49" s="1204"/>
      <c r="BD49" s="1204"/>
      <c r="BE49" s="1204"/>
      <c r="BF49" s="82"/>
    </row>
    <row r="50" spans="1:58" ht="25.5" customHeight="1">
      <c r="B50" s="1205" t="s">
        <v>694</v>
      </c>
      <c r="C50" s="1206"/>
      <c r="D50" s="1206"/>
      <c r="E50" s="1206"/>
      <c r="F50" s="1206"/>
      <c r="G50" s="1206"/>
      <c r="H50" s="1206"/>
      <c r="I50" s="1206"/>
      <c r="J50" s="1206"/>
      <c r="K50" s="1206"/>
      <c r="L50" s="1206"/>
      <c r="M50" s="1206"/>
      <c r="N50" s="1206"/>
      <c r="O50" s="1206"/>
      <c r="P50" s="1206"/>
      <c r="Q50" s="1207"/>
      <c r="R50" s="1211" t="str">
        <f>"توريد الباب الرئيسي للفيلا  "&amp;TEXT(R114,0)</f>
        <v>توريد الباب الرئيسي للفيلا  ارتفاع لسقف الأرضي</v>
      </c>
      <c r="S50" s="1212"/>
      <c r="T50" s="1212"/>
      <c r="U50" s="1212"/>
      <c r="V50" s="1212"/>
      <c r="W50" s="1212"/>
      <c r="X50" s="1212"/>
      <c r="Y50" s="1212"/>
      <c r="Z50" s="1212"/>
      <c r="AA50" s="1212"/>
      <c r="AB50" s="1212"/>
      <c r="AC50" s="1212"/>
      <c r="AD50" s="1213"/>
      <c r="AE50" s="1214" t="s">
        <v>1126</v>
      </c>
      <c r="AF50" s="1215"/>
      <c r="AG50" s="1215"/>
      <c r="AH50" s="1215"/>
      <c r="AI50" s="1215"/>
      <c r="AJ50" s="1215"/>
      <c r="AK50" s="1215"/>
      <c r="AL50" s="1215"/>
      <c r="AM50" s="1215"/>
      <c r="AN50" s="1215"/>
      <c r="AO50" s="1215"/>
      <c r="AP50" s="1215"/>
      <c r="AQ50" s="1216"/>
      <c r="AR50" s="1195" t="s">
        <v>83</v>
      </c>
      <c r="AS50" s="1195"/>
      <c r="AT50" s="1195"/>
      <c r="AU50" s="1195"/>
      <c r="AV50" s="1195"/>
      <c r="AW50" s="1140">
        <v>45000</v>
      </c>
      <c r="AX50" s="1140"/>
      <c r="AY50" s="1140"/>
      <c r="AZ50" s="1140"/>
      <c r="BA50" s="1140"/>
      <c r="BB50" s="1140"/>
      <c r="BC50" s="1140"/>
      <c r="BD50" s="1140"/>
      <c r="BE50" s="1140"/>
    </row>
    <row r="51" spans="1:58" ht="25.5" customHeight="1">
      <c r="B51" s="1208"/>
      <c r="C51" s="1209"/>
      <c r="D51" s="1209"/>
      <c r="E51" s="1209"/>
      <c r="F51" s="1209"/>
      <c r="G51" s="1209"/>
      <c r="H51" s="1209"/>
      <c r="I51" s="1209"/>
      <c r="J51" s="1209"/>
      <c r="K51" s="1209"/>
      <c r="L51" s="1209"/>
      <c r="M51" s="1209"/>
      <c r="N51" s="1209"/>
      <c r="O51" s="1209"/>
      <c r="P51" s="1209"/>
      <c r="Q51" s="1210"/>
      <c r="R51" s="1194" t="str">
        <f>"توريد الباب الخارجي للمجلس - ارتفاع "&amp;TEXT(R131,0)</f>
        <v>توريد الباب الخارجي للمجلس - ارتفاع 250 Cm</v>
      </c>
      <c r="S51" s="1194"/>
      <c r="T51" s="1194"/>
      <c r="U51" s="1194"/>
      <c r="V51" s="1194"/>
      <c r="W51" s="1194"/>
      <c r="X51" s="1194"/>
      <c r="Y51" s="1194"/>
      <c r="Z51" s="1194"/>
      <c r="AA51" s="1194"/>
      <c r="AB51" s="1194"/>
      <c r="AC51" s="1194"/>
      <c r="AD51" s="1194"/>
      <c r="AE51" s="1194"/>
      <c r="AF51" s="1194"/>
      <c r="AG51" s="1194"/>
      <c r="AH51" s="1194"/>
      <c r="AI51" s="1194"/>
      <c r="AJ51" s="1194"/>
      <c r="AK51" s="1194"/>
      <c r="AL51" s="1194"/>
      <c r="AM51" s="1194"/>
      <c r="AN51" s="1194"/>
      <c r="AO51" s="1194"/>
      <c r="AP51" s="1194"/>
      <c r="AQ51" s="1194"/>
      <c r="AR51" s="1195" t="s">
        <v>83</v>
      </c>
      <c r="AS51" s="1195"/>
      <c r="AT51" s="1195"/>
      <c r="AU51" s="1195"/>
      <c r="AV51" s="1195"/>
      <c r="AW51" s="1140">
        <v>0</v>
      </c>
      <c r="AX51" s="1140"/>
      <c r="AY51" s="1140"/>
      <c r="AZ51" s="1140"/>
      <c r="BA51" s="1140"/>
      <c r="BB51" s="1140"/>
      <c r="BC51" s="1140"/>
      <c r="BD51" s="1140"/>
      <c r="BE51" s="1140"/>
    </row>
    <row r="52" spans="1:58" ht="25.5" customHeight="1">
      <c r="B52" s="1208"/>
      <c r="C52" s="1209"/>
      <c r="D52" s="1209"/>
      <c r="E52" s="1209"/>
      <c r="F52" s="1209"/>
      <c r="G52" s="1209"/>
      <c r="H52" s="1209"/>
      <c r="I52" s="1209"/>
      <c r="J52" s="1209"/>
      <c r="K52" s="1209"/>
      <c r="L52" s="1209"/>
      <c r="M52" s="1209"/>
      <c r="N52" s="1209"/>
      <c r="O52" s="1209"/>
      <c r="P52" s="1209"/>
      <c r="Q52" s="1210"/>
      <c r="R52" s="1194" t="str">
        <f>"توريد أبواب الغرف والحمامات - ارتفاع "&amp;TEXT(R131,0)</f>
        <v>توريد أبواب الغرف والحمامات - ارتفاع 250 Cm</v>
      </c>
      <c r="S52" s="1194"/>
      <c r="T52" s="1194"/>
      <c r="U52" s="1194"/>
      <c r="V52" s="1194"/>
      <c r="W52" s="1194"/>
      <c r="X52" s="1194"/>
      <c r="Y52" s="1194"/>
      <c r="Z52" s="1194"/>
      <c r="AA52" s="1194"/>
      <c r="AB52" s="1194"/>
      <c r="AC52" s="1194"/>
      <c r="AD52" s="1194"/>
      <c r="AE52" s="1194"/>
      <c r="AF52" s="1194"/>
      <c r="AG52" s="1194"/>
      <c r="AH52" s="1194"/>
      <c r="AI52" s="1194"/>
      <c r="AJ52" s="1194"/>
      <c r="AK52" s="1194"/>
      <c r="AL52" s="1194"/>
      <c r="AM52" s="1194"/>
      <c r="AN52" s="1194"/>
      <c r="AO52" s="1194"/>
      <c r="AP52" s="1194"/>
      <c r="AQ52" s="1194"/>
      <c r="AR52" s="1195" t="s">
        <v>83</v>
      </c>
      <c r="AS52" s="1195"/>
      <c r="AT52" s="1195"/>
      <c r="AU52" s="1195"/>
      <c r="AV52" s="1195"/>
      <c r="AW52" s="1140">
        <v>3000</v>
      </c>
      <c r="AX52" s="1140"/>
      <c r="AY52" s="1140"/>
      <c r="AZ52" s="1140"/>
      <c r="BA52" s="1140"/>
      <c r="BB52" s="1140"/>
      <c r="BC52" s="1140"/>
      <c r="BD52" s="1140"/>
      <c r="BE52" s="1140"/>
    </row>
    <row r="53" spans="1:58" ht="25.5" customHeight="1">
      <c r="B53" s="1152" t="s">
        <v>693</v>
      </c>
      <c r="C53" s="1153"/>
      <c r="D53" s="1153"/>
      <c r="E53" s="1153"/>
      <c r="F53" s="1153"/>
      <c r="G53" s="1153"/>
      <c r="H53" s="1153"/>
      <c r="I53" s="1153"/>
      <c r="J53" s="1153"/>
      <c r="K53" s="1153"/>
      <c r="L53" s="1153"/>
      <c r="M53" s="1153"/>
      <c r="N53" s="1153"/>
      <c r="O53" s="1153"/>
      <c r="P53" s="1153"/>
      <c r="Q53" s="1154"/>
      <c r="R53" s="1194" t="str">
        <f>"توريد أبواب الغرف الخدمية - ارتفاع "&amp;TEXT(R131,0)</f>
        <v>توريد أبواب الغرف الخدمية - ارتفاع 250 Cm</v>
      </c>
      <c r="S53" s="1194"/>
      <c r="T53" s="1194"/>
      <c r="U53" s="1194"/>
      <c r="V53" s="1194"/>
      <c r="W53" s="1194"/>
      <c r="X53" s="1194"/>
      <c r="Y53" s="1194"/>
      <c r="Z53" s="1194"/>
      <c r="AA53" s="1194"/>
      <c r="AB53" s="1194"/>
      <c r="AC53" s="1194"/>
      <c r="AD53" s="1194"/>
      <c r="AE53" s="1194"/>
      <c r="AF53" s="1194"/>
      <c r="AG53" s="1194"/>
      <c r="AH53" s="1194"/>
      <c r="AI53" s="1194"/>
      <c r="AJ53" s="1194"/>
      <c r="AK53" s="1194"/>
      <c r="AL53" s="1194"/>
      <c r="AM53" s="1194"/>
      <c r="AN53" s="1194"/>
      <c r="AO53" s="1194"/>
      <c r="AP53" s="1194"/>
      <c r="AQ53" s="1194"/>
      <c r="AR53" s="1195" t="s">
        <v>83</v>
      </c>
      <c r="AS53" s="1195"/>
      <c r="AT53" s="1195"/>
      <c r="AU53" s="1195"/>
      <c r="AV53" s="1195"/>
      <c r="AW53" s="1140">
        <v>1500</v>
      </c>
      <c r="AX53" s="1140"/>
      <c r="AY53" s="1140"/>
      <c r="AZ53" s="1140"/>
      <c r="BA53" s="1140"/>
      <c r="BB53" s="1140"/>
      <c r="BC53" s="1140"/>
      <c r="BD53" s="1140"/>
      <c r="BE53" s="1140"/>
    </row>
    <row r="54" spans="1:58" ht="25.5" customHeight="1">
      <c r="B54" s="1191">
        <f>'حساب الكميات'!AO150</f>
        <v>49500</v>
      </c>
      <c r="C54" s="1192"/>
      <c r="D54" s="1192"/>
      <c r="E54" s="1192"/>
      <c r="F54" s="1192"/>
      <c r="G54" s="1192"/>
      <c r="H54" s="1192"/>
      <c r="I54" s="1192"/>
      <c r="J54" s="1192"/>
      <c r="K54" s="1192"/>
      <c r="L54" s="1192"/>
      <c r="M54" s="1192"/>
      <c r="N54" s="1192"/>
      <c r="O54" s="1192"/>
      <c r="P54" s="1192"/>
      <c r="Q54" s="1193"/>
      <c r="R54" s="1194" t="s">
        <v>1551</v>
      </c>
      <c r="S54" s="1194"/>
      <c r="T54" s="1194"/>
      <c r="U54" s="1194"/>
      <c r="V54" s="1194"/>
      <c r="W54" s="1194"/>
      <c r="X54" s="1194"/>
      <c r="Y54" s="1194"/>
      <c r="Z54" s="1194"/>
      <c r="AA54" s="1194"/>
      <c r="AB54" s="1194"/>
      <c r="AC54" s="1194"/>
      <c r="AD54" s="1194"/>
      <c r="AE54" s="1194"/>
      <c r="AF54" s="1194"/>
      <c r="AG54" s="1194"/>
      <c r="AH54" s="1194"/>
      <c r="AI54" s="1194"/>
      <c r="AJ54" s="1194"/>
      <c r="AK54" s="1194"/>
      <c r="AL54" s="1194"/>
      <c r="AM54" s="1194"/>
      <c r="AN54" s="1194"/>
      <c r="AO54" s="1194"/>
      <c r="AP54" s="1194"/>
      <c r="AQ54" s="1194"/>
      <c r="AR54" s="1195" t="s">
        <v>83</v>
      </c>
      <c r="AS54" s="1195"/>
      <c r="AT54" s="1195"/>
      <c r="AU54" s="1195"/>
      <c r="AV54" s="1195"/>
      <c r="AW54" s="1140">
        <v>12000</v>
      </c>
      <c r="AX54" s="1140"/>
      <c r="AY54" s="1140"/>
      <c r="AZ54" s="1140"/>
      <c r="BA54" s="1140"/>
      <c r="BB54" s="1140"/>
      <c r="BC54" s="1140"/>
      <c r="BD54" s="1140"/>
      <c r="BE54" s="1140"/>
    </row>
    <row r="55" spans="1:58" ht="7.5" customHeight="1">
      <c r="B55" s="1196"/>
      <c r="C55" s="1196"/>
      <c r="D55" s="1196"/>
      <c r="E55" s="1196"/>
      <c r="F55" s="1196"/>
      <c r="G55" s="1196"/>
      <c r="H55" s="1196"/>
      <c r="I55" s="1196"/>
      <c r="J55" s="1196"/>
      <c r="K55" s="1196"/>
      <c r="L55" s="1196"/>
      <c r="M55" s="1196"/>
      <c r="N55" s="1196"/>
      <c r="O55" s="1196"/>
      <c r="P55" s="1196"/>
      <c r="Q55" s="1196"/>
      <c r="R55" s="1196"/>
      <c r="S55" s="1196"/>
      <c r="T55" s="1196"/>
      <c r="U55" s="1196"/>
      <c r="V55" s="1196"/>
      <c r="W55" s="1196"/>
      <c r="X55" s="1196"/>
      <c r="Y55" s="1196"/>
      <c r="Z55" s="1196"/>
      <c r="AA55" s="1196"/>
      <c r="AB55" s="1196"/>
      <c r="AC55" s="1196"/>
      <c r="AD55" s="1196"/>
      <c r="AE55" s="1196"/>
      <c r="AF55" s="1196"/>
      <c r="AG55" s="1196"/>
      <c r="AH55" s="1196"/>
      <c r="AI55" s="1196"/>
      <c r="AJ55" s="1196"/>
      <c r="AK55" s="1196"/>
      <c r="AL55" s="1196"/>
      <c r="AM55" s="1196"/>
      <c r="AN55" s="1196"/>
      <c r="AO55" s="1196"/>
      <c r="AP55" s="1196"/>
      <c r="AQ55" s="1196"/>
      <c r="AR55" s="1197"/>
      <c r="AS55" s="1197"/>
      <c r="AT55" s="1197"/>
      <c r="AU55" s="1197"/>
      <c r="AV55" s="1197"/>
      <c r="AW55" s="1198"/>
      <c r="AX55" s="1198"/>
      <c r="AY55" s="1198"/>
      <c r="AZ55" s="1198"/>
      <c r="BA55" s="1198"/>
      <c r="BB55" s="1198"/>
      <c r="BC55" s="1198"/>
      <c r="BD55" s="1198"/>
      <c r="BE55" s="1198"/>
    </row>
    <row r="56" spans="1:58" ht="22.5" customHeight="1">
      <c r="B56" s="1170" t="s">
        <v>695</v>
      </c>
      <c r="C56" s="1171"/>
      <c r="D56" s="1171"/>
      <c r="E56" s="1171"/>
      <c r="F56" s="1171"/>
      <c r="G56" s="1171"/>
      <c r="H56" s="1171"/>
      <c r="I56" s="1171"/>
      <c r="J56" s="1171"/>
      <c r="K56" s="1171"/>
      <c r="L56" s="1171"/>
      <c r="M56" s="1171"/>
      <c r="N56" s="1171"/>
      <c r="O56" s="1171"/>
      <c r="P56" s="1171"/>
      <c r="Q56" s="1172"/>
      <c r="R56" s="1185" t="s">
        <v>1125</v>
      </c>
      <c r="S56" s="1186"/>
      <c r="T56" s="1186"/>
      <c r="U56" s="1186"/>
      <c r="V56" s="1186"/>
      <c r="W56" s="1186"/>
      <c r="X56" s="1186"/>
      <c r="Y56" s="1186"/>
      <c r="Z56" s="1186"/>
      <c r="AA56" s="1186"/>
      <c r="AB56" s="1186"/>
      <c r="AC56" s="1187"/>
      <c r="AD56" s="1185" t="s">
        <v>1124</v>
      </c>
      <c r="AE56" s="1186"/>
      <c r="AF56" s="1186"/>
      <c r="AG56" s="1186"/>
      <c r="AH56" s="1186"/>
      <c r="AI56" s="1186"/>
      <c r="AJ56" s="1186"/>
      <c r="AK56" s="1186"/>
      <c r="AL56" s="1186"/>
      <c r="AM56" s="1186"/>
      <c r="AN56" s="1186"/>
      <c r="AO56" s="1186"/>
      <c r="AP56" s="1186"/>
      <c r="AQ56" s="1187"/>
      <c r="AR56" s="1176" t="s">
        <v>1122</v>
      </c>
      <c r="AS56" s="1176"/>
      <c r="AT56" s="1176"/>
      <c r="AU56" s="1176"/>
      <c r="AV56" s="1176"/>
      <c r="AW56" s="1177">
        <v>600</v>
      </c>
      <c r="AX56" s="1177"/>
      <c r="AY56" s="1177"/>
      <c r="AZ56" s="1177"/>
      <c r="BA56" s="1177"/>
      <c r="BB56" s="1177"/>
      <c r="BC56" s="1177"/>
      <c r="BD56" s="1177"/>
      <c r="BE56" s="1177"/>
    </row>
    <row r="57" spans="1:58" ht="16.5" customHeight="1">
      <c r="B57" s="1173"/>
      <c r="C57" s="1174"/>
      <c r="D57" s="1174"/>
      <c r="E57" s="1174"/>
      <c r="F57" s="1174"/>
      <c r="G57" s="1174"/>
      <c r="H57" s="1174"/>
      <c r="I57" s="1174"/>
      <c r="J57" s="1174"/>
      <c r="K57" s="1174"/>
      <c r="L57" s="1174"/>
      <c r="M57" s="1174"/>
      <c r="N57" s="1174"/>
      <c r="O57" s="1174"/>
      <c r="P57" s="1174"/>
      <c r="Q57" s="1175"/>
      <c r="R57" s="1188"/>
      <c r="S57" s="1189"/>
      <c r="T57" s="1189"/>
      <c r="U57" s="1189"/>
      <c r="V57" s="1189"/>
      <c r="W57" s="1189"/>
      <c r="X57" s="1189"/>
      <c r="Y57" s="1189"/>
      <c r="Z57" s="1189"/>
      <c r="AA57" s="1189"/>
      <c r="AB57" s="1189"/>
      <c r="AC57" s="1190"/>
      <c r="AD57" s="1188"/>
      <c r="AE57" s="1189"/>
      <c r="AF57" s="1189"/>
      <c r="AG57" s="1189"/>
      <c r="AH57" s="1189"/>
      <c r="AI57" s="1189"/>
      <c r="AJ57" s="1189"/>
      <c r="AK57" s="1189"/>
      <c r="AL57" s="1189"/>
      <c r="AM57" s="1189"/>
      <c r="AN57" s="1189"/>
      <c r="AO57" s="1189"/>
      <c r="AP57" s="1189"/>
      <c r="AQ57" s="1190"/>
      <c r="AR57" s="1176"/>
      <c r="AS57" s="1176"/>
      <c r="AT57" s="1176"/>
      <c r="AU57" s="1176"/>
      <c r="AV57" s="1176"/>
      <c r="AW57" s="1177"/>
      <c r="AX57" s="1177"/>
      <c r="AY57" s="1177"/>
      <c r="AZ57" s="1177"/>
      <c r="BA57" s="1177"/>
      <c r="BB57" s="1177"/>
      <c r="BC57" s="1177"/>
      <c r="BD57" s="1177"/>
      <c r="BE57" s="1177"/>
    </row>
    <row r="58" spans="1:58" ht="19.5" customHeight="1">
      <c r="B58" s="1178" t="s">
        <v>693</v>
      </c>
      <c r="C58" s="1179"/>
      <c r="D58" s="1179"/>
      <c r="E58" s="1179"/>
      <c r="F58" s="1179"/>
      <c r="G58" s="1179"/>
      <c r="H58" s="1179"/>
      <c r="I58" s="1179"/>
      <c r="J58" s="1179"/>
      <c r="K58" s="1179"/>
      <c r="L58" s="1179"/>
      <c r="M58" s="1179"/>
      <c r="N58" s="1179"/>
      <c r="O58" s="1179"/>
      <c r="P58" s="1179"/>
      <c r="Q58" s="1180"/>
      <c r="R58" s="1181" t="s">
        <v>1004</v>
      </c>
      <c r="S58" s="1181"/>
      <c r="T58" s="1181"/>
      <c r="U58" s="1181"/>
      <c r="V58" s="1181"/>
      <c r="W58" s="1181"/>
      <c r="X58" s="1181"/>
      <c r="Y58" s="1181"/>
      <c r="Z58" s="1181"/>
      <c r="AA58" s="1181"/>
      <c r="AB58" s="1181"/>
      <c r="AC58" s="1181"/>
      <c r="AD58" s="1181"/>
      <c r="AE58" s="1181"/>
      <c r="AF58" s="1181"/>
      <c r="AG58" s="1181"/>
      <c r="AH58" s="1181"/>
      <c r="AI58" s="1181"/>
      <c r="AJ58" s="1181"/>
      <c r="AK58" s="1181"/>
      <c r="AL58" s="1181"/>
      <c r="AM58" s="1181"/>
      <c r="AN58" s="1181"/>
      <c r="AO58" s="1181"/>
      <c r="AP58" s="1181"/>
      <c r="AQ58" s="1181"/>
      <c r="AR58" s="1176" t="s">
        <v>1122</v>
      </c>
      <c r="AS58" s="1176"/>
      <c r="AT58" s="1176"/>
      <c r="AU58" s="1176"/>
      <c r="AV58" s="1176"/>
      <c r="AW58" s="1177">
        <v>1200</v>
      </c>
      <c r="AX58" s="1177"/>
      <c r="AY58" s="1177"/>
      <c r="AZ58" s="1177"/>
      <c r="BA58" s="1177"/>
      <c r="BB58" s="1177"/>
      <c r="BC58" s="1177"/>
      <c r="BD58" s="1177"/>
      <c r="BE58" s="1177"/>
    </row>
    <row r="59" spans="1:58" ht="16.5" customHeight="1">
      <c r="B59" s="1182">
        <f>'حساب الكميات'!AO144</f>
        <v>1800</v>
      </c>
      <c r="C59" s="1183"/>
      <c r="D59" s="1183"/>
      <c r="E59" s="1183"/>
      <c r="F59" s="1183"/>
      <c r="G59" s="1183"/>
      <c r="H59" s="1183"/>
      <c r="I59" s="1183"/>
      <c r="J59" s="1183"/>
      <c r="K59" s="1183"/>
      <c r="L59" s="1183"/>
      <c r="M59" s="1183"/>
      <c r="N59" s="1183"/>
      <c r="O59" s="1183"/>
      <c r="P59" s="1183"/>
      <c r="Q59" s="1184"/>
      <c r="R59" s="1181"/>
      <c r="S59" s="1181"/>
      <c r="T59" s="1181"/>
      <c r="U59" s="1181"/>
      <c r="V59" s="1181"/>
      <c r="W59" s="1181"/>
      <c r="X59" s="1181"/>
      <c r="Y59" s="1181"/>
      <c r="Z59" s="1181"/>
      <c r="AA59" s="1181"/>
      <c r="AB59" s="1181"/>
      <c r="AC59" s="1181"/>
      <c r="AD59" s="1181"/>
      <c r="AE59" s="1181"/>
      <c r="AF59" s="1181"/>
      <c r="AG59" s="1181"/>
      <c r="AH59" s="1181"/>
      <c r="AI59" s="1181"/>
      <c r="AJ59" s="1181"/>
      <c r="AK59" s="1181"/>
      <c r="AL59" s="1181"/>
      <c r="AM59" s="1181"/>
      <c r="AN59" s="1181"/>
      <c r="AO59" s="1181"/>
      <c r="AP59" s="1181"/>
      <c r="AQ59" s="1181"/>
      <c r="AR59" s="1176"/>
      <c r="AS59" s="1176"/>
      <c r="AT59" s="1176"/>
      <c r="AU59" s="1176"/>
      <c r="AV59" s="1176"/>
      <c r="AW59" s="1177"/>
      <c r="AX59" s="1177"/>
      <c r="AY59" s="1177"/>
      <c r="AZ59" s="1177"/>
      <c r="BA59" s="1177"/>
      <c r="BB59" s="1177"/>
      <c r="BC59" s="1177"/>
      <c r="BD59" s="1177"/>
      <c r="BE59" s="1177"/>
    </row>
    <row r="60" spans="1:58" ht="15.75" customHeight="1">
      <c r="A60" s="1134"/>
      <c r="B60" s="1134"/>
      <c r="C60" s="1134"/>
      <c r="D60" s="1134"/>
      <c r="E60" s="1134"/>
      <c r="F60" s="1134"/>
      <c r="G60" s="1134"/>
      <c r="H60" s="1134"/>
      <c r="I60" s="1134"/>
      <c r="J60" s="1134"/>
      <c r="K60" s="1134"/>
      <c r="L60" s="1134"/>
      <c r="M60" s="1134"/>
      <c r="N60" s="1134"/>
      <c r="O60" s="1134"/>
      <c r="P60" s="1134"/>
      <c r="Q60" s="1134"/>
      <c r="R60" s="1134"/>
      <c r="S60" s="1134"/>
      <c r="T60" s="1134"/>
      <c r="U60" s="1134"/>
      <c r="V60" s="1134"/>
      <c r="W60" s="1134"/>
      <c r="X60" s="1134"/>
      <c r="Y60" s="1134"/>
      <c r="Z60" s="1134"/>
      <c r="AA60" s="1134"/>
      <c r="AB60" s="1134"/>
      <c r="AC60" s="1134"/>
      <c r="AD60" s="1134"/>
      <c r="AE60" s="1134"/>
      <c r="AF60" s="1134"/>
      <c r="AG60" s="1134"/>
      <c r="AH60" s="1134"/>
      <c r="AI60" s="1134"/>
      <c r="AJ60" s="1134"/>
      <c r="AK60" s="1134"/>
      <c r="AL60" s="1134"/>
      <c r="AM60" s="1134"/>
      <c r="AN60" s="1134"/>
      <c r="AO60" s="1134"/>
      <c r="AP60" s="1134"/>
      <c r="AQ60" s="1134"/>
      <c r="AR60" s="1134"/>
      <c r="AS60" s="1134"/>
      <c r="AT60" s="1134"/>
      <c r="AU60" s="1134"/>
      <c r="AV60" s="1134"/>
      <c r="AW60" s="1134"/>
      <c r="AX60" s="1134"/>
      <c r="AY60" s="1134"/>
      <c r="AZ60" s="1134"/>
      <c r="BA60" s="1134"/>
      <c r="BB60" s="1134"/>
      <c r="BC60" s="1134"/>
      <c r="BD60" s="1134"/>
      <c r="BE60" s="1134"/>
      <c r="BF60" s="1134"/>
    </row>
    <row r="61" spans="1:58" ht="22.5" customHeight="1">
      <c r="B61" s="1155" t="s">
        <v>696</v>
      </c>
      <c r="C61" s="1156"/>
      <c r="D61" s="1156"/>
      <c r="E61" s="1156"/>
      <c r="F61" s="1156"/>
      <c r="G61" s="1156"/>
      <c r="H61" s="1156"/>
      <c r="I61" s="1156"/>
      <c r="J61" s="1156"/>
      <c r="K61" s="1156"/>
      <c r="L61" s="1156"/>
      <c r="M61" s="1156"/>
      <c r="N61" s="1156"/>
      <c r="O61" s="1156"/>
      <c r="P61" s="1156"/>
      <c r="Q61" s="1157"/>
      <c r="R61" s="1161" t="str">
        <f>'حساب الكميات'!F156</f>
        <v xml:space="preserve"> الاطقم الصحية لحمام مغاسل الصالة  والمجلس</v>
      </c>
      <c r="S61" s="1162"/>
      <c r="T61" s="1162"/>
      <c r="U61" s="1162"/>
      <c r="V61" s="1162"/>
      <c r="W61" s="1162"/>
      <c r="X61" s="1162"/>
      <c r="Y61" s="1162"/>
      <c r="Z61" s="1162"/>
      <c r="AA61" s="1162"/>
      <c r="AB61" s="1162"/>
      <c r="AC61" s="1162"/>
      <c r="AD61" s="1162"/>
      <c r="AE61" s="1162"/>
      <c r="AF61" s="1162"/>
      <c r="AG61" s="1162"/>
      <c r="AH61" s="1162"/>
      <c r="AI61" s="1162"/>
      <c r="AJ61" s="1162"/>
      <c r="AK61" s="1162"/>
      <c r="AL61" s="1162"/>
      <c r="AM61" s="1162"/>
      <c r="AN61" s="1162"/>
      <c r="AO61" s="1162"/>
      <c r="AP61" s="1162"/>
      <c r="AQ61" s="1163"/>
      <c r="AR61" s="1139" t="s">
        <v>75</v>
      </c>
      <c r="AS61" s="1139"/>
      <c r="AT61" s="1139"/>
      <c r="AU61" s="1139"/>
      <c r="AV61" s="1139"/>
      <c r="AW61" s="1140">
        <v>2500</v>
      </c>
      <c r="AX61" s="1140"/>
      <c r="AY61" s="1140"/>
      <c r="AZ61" s="1140"/>
      <c r="BA61" s="1140"/>
      <c r="BB61" s="1140"/>
      <c r="BC61" s="1140"/>
      <c r="BD61" s="1140"/>
      <c r="BE61" s="1140"/>
    </row>
    <row r="62" spans="1:58" ht="22.5" customHeight="1">
      <c r="B62" s="1158"/>
      <c r="C62" s="1159"/>
      <c r="D62" s="1159"/>
      <c r="E62" s="1159"/>
      <c r="F62" s="1159"/>
      <c r="G62" s="1159"/>
      <c r="H62" s="1159"/>
      <c r="I62" s="1159"/>
      <c r="J62" s="1159"/>
      <c r="K62" s="1159"/>
      <c r="L62" s="1159"/>
      <c r="M62" s="1159"/>
      <c r="N62" s="1159"/>
      <c r="O62" s="1159"/>
      <c r="P62" s="1159"/>
      <c r="Q62" s="1160"/>
      <c r="R62" s="1164"/>
      <c r="S62" s="1165"/>
      <c r="T62" s="1165"/>
      <c r="U62" s="1165"/>
      <c r="V62" s="1165"/>
      <c r="W62" s="1165"/>
      <c r="X62" s="1165"/>
      <c r="Y62" s="1165"/>
      <c r="Z62" s="1165"/>
      <c r="AA62" s="1165"/>
      <c r="AB62" s="1165"/>
      <c r="AC62" s="1165"/>
      <c r="AD62" s="1165"/>
      <c r="AE62" s="1165"/>
      <c r="AF62" s="1165"/>
      <c r="AG62" s="1165"/>
      <c r="AH62" s="1165"/>
      <c r="AI62" s="1165"/>
      <c r="AJ62" s="1165"/>
      <c r="AK62" s="1165"/>
      <c r="AL62" s="1165"/>
      <c r="AM62" s="1165"/>
      <c r="AN62" s="1165"/>
      <c r="AO62" s="1165"/>
      <c r="AP62" s="1165"/>
      <c r="AQ62" s="1166"/>
      <c r="AR62" s="1139" t="s">
        <v>122</v>
      </c>
      <c r="AS62" s="1139"/>
      <c r="AT62" s="1139"/>
      <c r="AU62" s="1139"/>
      <c r="AV62" s="1139"/>
      <c r="AW62" s="1140">
        <v>1500</v>
      </c>
      <c r="AX62" s="1140"/>
      <c r="AY62" s="1140"/>
      <c r="AZ62" s="1140"/>
      <c r="BA62" s="1140"/>
      <c r="BB62" s="1140"/>
      <c r="BC62" s="1140"/>
      <c r="BD62" s="1140"/>
      <c r="BE62" s="1140"/>
    </row>
    <row r="63" spans="1:58" ht="22.5" customHeight="1">
      <c r="B63" s="1158"/>
      <c r="C63" s="1159"/>
      <c r="D63" s="1159"/>
      <c r="E63" s="1159"/>
      <c r="F63" s="1159"/>
      <c r="G63" s="1159"/>
      <c r="H63" s="1159"/>
      <c r="I63" s="1159"/>
      <c r="J63" s="1159"/>
      <c r="K63" s="1159"/>
      <c r="L63" s="1159"/>
      <c r="M63" s="1159"/>
      <c r="N63" s="1159"/>
      <c r="O63" s="1159"/>
      <c r="P63" s="1159"/>
      <c r="Q63" s="1160"/>
      <c r="R63" s="1167"/>
      <c r="S63" s="1168"/>
      <c r="T63" s="1168"/>
      <c r="U63" s="1168"/>
      <c r="V63" s="1168"/>
      <c r="W63" s="1168"/>
      <c r="X63" s="1168"/>
      <c r="Y63" s="1168"/>
      <c r="Z63" s="1168"/>
      <c r="AA63" s="1168"/>
      <c r="AB63" s="1168"/>
      <c r="AC63" s="1168"/>
      <c r="AD63" s="1168"/>
      <c r="AE63" s="1168"/>
      <c r="AF63" s="1168"/>
      <c r="AG63" s="1168"/>
      <c r="AH63" s="1168"/>
      <c r="AI63" s="1168"/>
      <c r="AJ63" s="1168"/>
      <c r="AK63" s="1168"/>
      <c r="AL63" s="1168"/>
      <c r="AM63" s="1168"/>
      <c r="AN63" s="1168"/>
      <c r="AO63" s="1168"/>
      <c r="AP63" s="1168"/>
      <c r="AQ63" s="1169"/>
      <c r="AR63" s="1139" t="s">
        <v>76</v>
      </c>
      <c r="AS63" s="1139"/>
      <c r="AT63" s="1139"/>
      <c r="AU63" s="1139"/>
      <c r="AV63" s="1139"/>
      <c r="AW63" s="1140">
        <v>2000</v>
      </c>
      <c r="AX63" s="1140"/>
      <c r="AY63" s="1140"/>
      <c r="AZ63" s="1140"/>
      <c r="BA63" s="1140"/>
      <c r="BB63" s="1140"/>
      <c r="BC63" s="1140"/>
      <c r="BD63" s="1140"/>
      <c r="BE63" s="1140"/>
    </row>
    <row r="64" spans="1:58" ht="22.5" customHeight="1">
      <c r="B64" s="1158"/>
      <c r="C64" s="1159"/>
      <c r="D64" s="1159"/>
      <c r="E64" s="1159"/>
      <c r="F64" s="1159"/>
      <c r="G64" s="1159"/>
      <c r="H64" s="1159"/>
      <c r="I64" s="1159"/>
      <c r="J64" s="1159"/>
      <c r="K64" s="1159"/>
      <c r="L64" s="1159"/>
      <c r="M64" s="1159"/>
      <c r="N64" s="1159"/>
      <c r="O64" s="1159"/>
      <c r="P64" s="1159"/>
      <c r="Q64" s="1160"/>
      <c r="R64" s="1151" t="str">
        <f>'حساب الكميات'!F157</f>
        <v>الاطقم الصحية لحمام ومغاسل غرف النوم</v>
      </c>
      <c r="S64" s="1151"/>
      <c r="T64" s="1151"/>
      <c r="U64" s="1151"/>
      <c r="V64" s="1151"/>
      <c r="W64" s="1151"/>
      <c r="X64" s="1151"/>
      <c r="Y64" s="1151"/>
      <c r="Z64" s="1151"/>
      <c r="AA64" s="1151"/>
      <c r="AB64" s="1151"/>
      <c r="AC64" s="1151"/>
      <c r="AD64" s="1151"/>
      <c r="AE64" s="1151"/>
      <c r="AF64" s="1151"/>
      <c r="AG64" s="1151"/>
      <c r="AH64" s="1151"/>
      <c r="AI64" s="1151"/>
      <c r="AJ64" s="1151"/>
      <c r="AK64" s="1151"/>
      <c r="AL64" s="1151"/>
      <c r="AM64" s="1151"/>
      <c r="AN64" s="1151"/>
      <c r="AO64" s="1151"/>
      <c r="AP64" s="1151"/>
      <c r="AQ64" s="1151"/>
      <c r="AR64" s="1139" t="s">
        <v>75</v>
      </c>
      <c r="AS64" s="1139"/>
      <c r="AT64" s="1139"/>
      <c r="AU64" s="1139"/>
      <c r="AV64" s="1139"/>
      <c r="AW64" s="1140">
        <v>2500</v>
      </c>
      <c r="AX64" s="1140"/>
      <c r="AY64" s="1140"/>
      <c r="AZ64" s="1140"/>
      <c r="BA64" s="1140"/>
      <c r="BB64" s="1140"/>
      <c r="BC64" s="1140"/>
      <c r="BD64" s="1140"/>
      <c r="BE64" s="1140"/>
    </row>
    <row r="65" spans="1:58" ht="22.5" customHeight="1">
      <c r="B65" s="1158"/>
      <c r="C65" s="1159"/>
      <c r="D65" s="1159"/>
      <c r="E65" s="1159"/>
      <c r="F65" s="1159"/>
      <c r="G65" s="1159"/>
      <c r="H65" s="1159"/>
      <c r="I65" s="1159"/>
      <c r="J65" s="1159"/>
      <c r="K65" s="1159"/>
      <c r="L65" s="1159"/>
      <c r="M65" s="1159"/>
      <c r="N65" s="1159"/>
      <c r="O65" s="1159"/>
      <c r="P65" s="1159"/>
      <c r="Q65" s="1160"/>
      <c r="R65" s="1151"/>
      <c r="S65" s="1151"/>
      <c r="T65" s="1151"/>
      <c r="U65" s="1151"/>
      <c r="V65" s="1151"/>
      <c r="W65" s="1151"/>
      <c r="X65" s="1151"/>
      <c r="Y65" s="1151"/>
      <c r="Z65" s="1151"/>
      <c r="AA65" s="1151"/>
      <c r="AB65" s="1151"/>
      <c r="AC65" s="1151"/>
      <c r="AD65" s="1151"/>
      <c r="AE65" s="1151"/>
      <c r="AF65" s="1151"/>
      <c r="AG65" s="1151"/>
      <c r="AH65" s="1151"/>
      <c r="AI65" s="1151"/>
      <c r="AJ65" s="1151"/>
      <c r="AK65" s="1151"/>
      <c r="AL65" s="1151"/>
      <c r="AM65" s="1151"/>
      <c r="AN65" s="1151"/>
      <c r="AO65" s="1151"/>
      <c r="AP65" s="1151"/>
      <c r="AQ65" s="1151"/>
      <c r="AR65" s="1139" t="s">
        <v>122</v>
      </c>
      <c r="AS65" s="1139"/>
      <c r="AT65" s="1139"/>
      <c r="AU65" s="1139"/>
      <c r="AV65" s="1139"/>
      <c r="AW65" s="1140">
        <v>1500</v>
      </c>
      <c r="AX65" s="1140"/>
      <c r="AY65" s="1140"/>
      <c r="AZ65" s="1140"/>
      <c r="BA65" s="1140"/>
      <c r="BB65" s="1140"/>
      <c r="BC65" s="1140"/>
      <c r="BD65" s="1140"/>
      <c r="BE65" s="1140"/>
    </row>
    <row r="66" spans="1:58" ht="22.5" customHeight="1">
      <c r="B66" s="1158"/>
      <c r="C66" s="1159"/>
      <c r="D66" s="1159"/>
      <c r="E66" s="1159"/>
      <c r="F66" s="1159"/>
      <c r="G66" s="1159"/>
      <c r="H66" s="1159"/>
      <c r="I66" s="1159"/>
      <c r="J66" s="1159"/>
      <c r="K66" s="1159"/>
      <c r="L66" s="1159"/>
      <c r="M66" s="1159"/>
      <c r="N66" s="1159"/>
      <c r="O66" s="1159"/>
      <c r="P66" s="1159"/>
      <c r="Q66" s="1160"/>
      <c r="R66" s="1151"/>
      <c r="S66" s="1151"/>
      <c r="T66" s="1151"/>
      <c r="U66" s="1151"/>
      <c r="V66" s="1151"/>
      <c r="W66" s="1151"/>
      <c r="X66" s="1151"/>
      <c r="Y66" s="1151"/>
      <c r="Z66" s="1151"/>
      <c r="AA66" s="1151"/>
      <c r="AB66" s="1151"/>
      <c r="AC66" s="1151"/>
      <c r="AD66" s="1151"/>
      <c r="AE66" s="1151"/>
      <c r="AF66" s="1151"/>
      <c r="AG66" s="1151"/>
      <c r="AH66" s="1151"/>
      <c r="AI66" s="1151"/>
      <c r="AJ66" s="1151"/>
      <c r="AK66" s="1151"/>
      <c r="AL66" s="1151"/>
      <c r="AM66" s="1151"/>
      <c r="AN66" s="1151"/>
      <c r="AO66" s="1151"/>
      <c r="AP66" s="1151"/>
      <c r="AQ66" s="1151"/>
      <c r="AR66" s="1139" t="s">
        <v>76</v>
      </c>
      <c r="AS66" s="1139"/>
      <c r="AT66" s="1139"/>
      <c r="AU66" s="1139"/>
      <c r="AV66" s="1139"/>
      <c r="AW66" s="1140">
        <v>2000</v>
      </c>
      <c r="AX66" s="1140"/>
      <c r="AY66" s="1140"/>
      <c r="AZ66" s="1140"/>
      <c r="BA66" s="1140"/>
      <c r="BB66" s="1140"/>
      <c r="BC66" s="1140"/>
      <c r="BD66" s="1140"/>
      <c r="BE66" s="1140"/>
    </row>
    <row r="67" spans="1:58" ht="22.5" customHeight="1">
      <c r="B67" s="1158"/>
      <c r="C67" s="1159"/>
      <c r="D67" s="1159"/>
      <c r="E67" s="1159"/>
      <c r="F67" s="1159"/>
      <c r="G67" s="1159"/>
      <c r="H67" s="1159"/>
      <c r="I67" s="1159"/>
      <c r="J67" s="1159"/>
      <c r="K67" s="1159"/>
      <c r="L67" s="1159"/>
      <c r="M67" s="1159"/>
      <c r="N67" s="1159"/>
      <c r="O67" s="1159"/>
      <c r="P67" s="1159"/>
      <c r="Q67" s="1160"/>
      <c r="R67" s="1151" t="str">
        <f>'حساب الكميات'!F158</f>
        <v>الاطقم الصحية لحمام ومغاسل غرفة الشغالة</v>
      </c>
      <c r="S67" s="1151"/>
      <c r="T67" s="1151"/>
      <c r="U67" s="1151"/>
      <c r="V67" s="1151"/>
      <c r="W67" s="1151"/>
      <c r="X67" s="1151"/>
      <c r="Y67" s="1151"/>
      <c r="Z67" s="1151"/>
      <c r="AA67" s="1151"/>
      <c r="AB67" s="1151"/>
      <c r="AC67" s="1151"/>
      <c r="AD67" s="1151"/>
      <c r="AE67" s="1151"/>
      <c r="AF67" s="1151"/>
      <c r="AG67" s="1151"/>
      <c r="AH67" s="1151"/>
      <c r="AI67" s="1151"/>
      <c r="AJ67" s="1151"/>
      <c r="AK67" s="1151"/>
      <c r="AL67" s="1151"/>
      <c r="AM67" s="1151"/>
      <c r="AN67" s="1151"/>
      <c r="AO67" s="1151"/>
      <c r="AP67" s="1151"/>
      <c r="AQ67" s="1151"/>
      <c r="AR67" s="1139" t="s">
        <v>75</v>
      </c>
      <c r="AS67" s="1139"/>
      <c r="AT67" s="1139"/>
      <c r="AU67" s="1139"/>
      <c r="AV67" s="1139"/>
      <c r="AW67" s="1140">
        <v>500</v>
      </c>
      <c r="AX67" s="1140"/>
      <c r="AY67" s="1140"/>
      <c r="AZ67" s="1140"/>
      <c r="BA67" s="1140"/>
      <c r="BB67" s="1140"/>
      <c r="BC67" s="1140"/>
      <c r="BD67" s="1140"/>
      <c r="BE67" s="1140"/>
    </row>
    <row r="68" spans="1:58" ht="22.5" customHeight="1">
      <c r="B68" s="1158"/>
      <c r="C68" s="1159"/>
      <c r="D68" s="1159"/>
      <c r="E68" s="1159"/>
      <c r="F68" s="1159"/>
      <c r="G68" s="1159"/>
      <c r="H68" s="1159"/>
      <c r="I68" s="1159"/>
      <c r="J68" s="1159"/>
      <c r="K68" s="1159"/>
      <c r="L68" s="1159"/>
      <c r="M68" s="1159"/>
      <c r="N68" s="1159"/>
      <c r="O68" s="1159"/>
      <c r="P68" s="1159"/>
      <c r="Q68" s="1160"/>
      <c r="R68" s="1151"/>
      <c r="S68" s="1151"/>
      <c r="T68" s="1151"/>
      <c r="U68" s="1151"/>
      <c r="V68" s="1151"/>
      <c r="W68" s="1151"/>
      <c r="X68" s="1151"/>
      <c r="Y68" s="1151"/>
      <c r="Z68" s="1151"/>
      <c r="AA68" s="1151"/>
      <c r="AB68" s="1151"/>
      <c r="AC68" s="1151"/>
      <c r="AD68" s="1151"/>
      <c r="AE68" s="1151"/>
      <c r="AF68" s="1151"/>
      <c r="AG68" s="1151"/>
      <c r="AH68" s="1151"/>
      <c r="AI68" s="1151"/>
      <c r="AJ68" s="1151"/>
      <c r="AK68" s="1151"/>
      <c r="AL68" s="1151"/>
      <c r="AM68" s="1151"/>
      <c r="AN68" s="1151"/>
      <c r="AO68" s="1151"/>
      <c r="AP68" s="1151"/>
      <c r="AQ68" s="1151"/>
      <c r="AR68" s="1139" t="s">
        <v>122</v>
      </c>
      <c r="AS68" s="1139"/>
      <c r="AT68" s="1139"/>
      <c r="AU68" s="1139"/>
      <c r="AV68" s="1139"/>
      <c r="AW68" s="1140">
        <v>500</v>
      </c>
      <c r="AX68" s="1140"/>
      <c r="AY68" s="1140"/>
      <c r="AZ68" s="1140"/>
      <c r="BA68" s="1140"/>
      <c r="BB68" s="1140"/>
      <c r="BC68" s="1140"/>
      <c r="BD68" s="1140"/>
      <c r="BE68" s="1140"/>
    </row>
    <row r="69" spans="1:58" ht="22.5" customHeight="1">
      <c r="B69" s="1152" t="s">
        <v>693</v>
      </c>
      <c r="C69" s="1153"/>
      <c r="D69" s="1153"/>
      <c r="E69" s="1153"/>
      <c r="F69" s="1153"/>
      <c r="G69" s="1153"/>
      <c r="H69" s="1153"/>
      <c r="I69" s="1153"/>
      <c r="J69" s="1153"/>
      <c r="K69" s="1153"/>
      <c r="L69" s="1153"/>
      <c r="M69" s="1153"/>
      <c r="N69" s="1153"/>
      <c r="O69" s="1153"/>
      <c r="P69" s="1153"/>
      <c r="Q69" s="1154"/>
      <c r="R69" s="1151"/>
      <c r="S69" s="1151"/>
      <c r="T69" s="1151"/>
      <c r="U69" s="1151"/>
      <c r="V69" s="1151"/>
      <c r="W69" s="1151"/>
      <c r="X69" s="1151"/>
      <c r="Y69" s="1151"/>
      <c r="Z69" s="1151"/>
      <c r="AA69" s="1151"/>
      <c r="AB69" s="1151"/>
      <c r="AC69" s="1151"/>
      <c r="AD69" s="1151"/>
      <c r="AE69" s="1151"/>
      <c r="AF69" s="1151"/>
      <c r="AG69" s="1151"/>
      <c r="AH69" s="1151"/>
      <c r="AI69" s="1151"/>
      <c r="AJ69" s="1151"/>
      <c r="AK69" s="1151"/>
      <c r="AL69" s="1151"/>
      <c r="AM69" s="1151"/>
      <c r="AN69" s="1151"/>
      <c r="AO69" s="1151"/>
      <c r="AP69" s="1151"/>
      <c r="AQ69" s="1151"/>
      <c r="AR69" s="1139" t="s">
        <v>476</v>
      </c>
      <c r="AS69" s="1139"/>
      <c r="AT69" s="1139"/>
      <c r="AU69" s="1139"/>
      <c r="AV69" s="1139"/>
      <c r="AW69" s="1140">
        <v>300</v>
      </c>
      <c r="AX69" s="1140"/>
      <c r="AY69" s="1140"/>
      <c r="AZ69" s="1140"/>
      <c r="BA69" s="1140"/>
      <c r="BB69" s="1140"/>
      <c r="BC69" s="1140"/>
      <c r="BD69" s="1140"/>
      <c r="BE69" s="1140"/>
    </row>
    <row r="70" spans="1:58" ht="22.5" customHeight="1">
      <c r="B70" s="1135">
        <f>'حساب الكميات'!AO160</f>
        <v>13900</v>
      </c>
      <c r="C70" s="1136"/>
      <c r="D70" s="1136"/>
      <c r="E70" s="1136"/>
      <c r="F70" s="1136"/>
      <c r="G70" s="1136"/>
      <c r="H70" s="1136"/>
      <c r="I70" s="1136"/>
      <c r="J70" s="1136"/>
      <c r="K70" s="1136"/>
      <c r="L70" s="1136"/>
      <c r="M70" s="1136"/>
      <c r="N70" s="1136"/>
      <c r="O70" s="1136"/>
      <c r="P70" s="1136"/>
      <c r="Q70" s="1137"/>
      <c r="R70" s="1138" t="s">
        <v>314</v>
      </c>
      <c r="S70" s="1138"/>
      <c r="T70" s="1138"/>
      <c r="U70" s="1138"/>
      <c r="V70" s="1138"/>
      <c r="W70" s="1138"/>
      <c r="X70" s="1138"/>
      <c r="Y70" s="1138"/>
      <c r="Z70" s="1138"/>
      <c r="AA70" s="1138"/>
      <c r="AB70" s="1138"/>
      <c r="AC70" s="1138"/>
      <c r="AD70" s="1138"/>
      <c r="AE70" s="1138"/>
      <c r="AF70" s="1138"/>
      <c r="AG70" s="1138"/>
      <c r="AH70" s="1138"/>
      <c r="AI70" s="1138"/>
      <c r="AJ70" s="1138"/>
      <c r="AK70" s="1138"/>
      <c r="AL70" s="1138"/>
      <c r="AM70" s="1138"/>
      <c r="AN70" s="1138"/>
      <c r="AO70" s="1138"/>
      <c r="AP70" s="1138"/>
      <c r="AQ70" s="1138"/>
      <c r="AR70" s="1139" t="s">
        <v>83</v>
      </c>
      <c r="AS70" s="1139"/>
      <c r="AT70" s="1139"/>
      <c r="AU70" s="1139"/>
      <c r="AV70" s="1139"/>
      <c r="AW70" s="1140">
        <v>500</v>
      </c>
      <c r="AX70" s="1140"/>
      <c r="AY70" s="1140"/>
      <c r="AZ70" s="1140"/>
      <c r="BA70" s="1140"/>
      <c r="BB70" s="1140"/>
      <c r="BC70" s="1140"/>
      <c r="BD70" s="1140"/>
      <c r="BE70" s="1140"/>
    </row>
    <row r="71" spans="1:58" ht="5.25" customHeight="1" thickBot="1">
      <c r="A71" s="1134"/>
      <c r="B71" s="1134"/>
      <c r="C71" s="1134"/>
      <c r="D71" s="1134"/>
      <c r="E71" s="1134"/>
      <c r="F71" s="1134"/>
      <c r="G71" s="1134"/>
      <c r="H71" s="1134"/>
      <c r="I71" s="1134"/>
      <c r="J71" s="1134"/>
      <c r="K71" s="1134"/>
      <c r="L71" s="1134"/>
      <c r="M71" s="1134"/>
      <c r="N71" s="1134"/>
      <c r="O71" s="1134"/>
      <c r="P71" s="1134"/>
      <c r="Q71" s="1134"/>
      <c r="R71" s="1134"/>
      <c r="S71" s="1134"/>
      <c r="T71" s="1134"/>
      <c r="U71" s="1134"/>
      <c r="V71" s="1134"/>
      <c r="W71" s="1134"/>
      <c r="X71" s="1134"/>
      <c r="Y71" s="1134"/>
      <c r="Z71" s="1134"/>
      <c r="AA71" s="1134"/>
      <c r="AB71" s="1134"/>
      <c r="AC71" s="1134"/>
      <c r="AD71" s="1134"/>
      <c r="AE71" s="1134"/>
      <c r="AF71" s="1134"/>
      <c r="AG71" s="1134"/>
      <c r="AH71" s="1134"/>
      <c r="AI71" s="1134"/>
      <c r="AJ71" s="1134"/>
      <c r="AK71" s="1134"/>
      <c r="AL71" s="1134"/>
      <c r="AM71" s="1134"/>
      <c r="AN71" s="1134"/>
      <c r="AO71" s="1134"/>
      <c r="AP71" s="1134"/>
      <c r="AQ71" s="1134"/>
      <c r="AR71" s="1134"/>
      <c r="AS71" s="1134"/>
      <c r="AT71" s="1134"/>
      <c r="AU71" s="1134"/>
      <c r="AV71" s="1134"/>
      <c r="AW71" s="1134"/>
      <c r="AX71" s="1134"/>
      <c r="AY71" s="1134"/>
      <c r="AZ71" s="1134"/>
      <c r="BA71" s="1134"/>
      <c r="BB71" s="1134"/>
      <c r="BC71" s="1134"/>
      <c r="BD71" s="1134"/>
      <c r="BE71" s="1134"/>
      <c r="BF71" s="1134"/>
    </row>
    <row r="72" spans="1:58" ht="32.25" customHeight="1">
      <c r="B72" s="1141" t="s">
        <v>286</v>
      </c>
      <c r="C72" s="1142"/>
      <c r="D72" s="1142"/>
      <c r="E72" s="1142"/>
      <c r="F72" s="1142"/>
      <c r="G72" s="1142"/>
      <c r="H72" s="1142"/>
      <c r="I72" s="1142"/>
      <c r="J72" s="1142"/>
      <c r="K72" s="1142"/>
      <c r="L72" s="1142"/>
      <c r="M72" s="1142"/>
      <c r="N72" s="1142"/>
      <c r="O72" s="1142"/>
      <c r="P72" s="1142"/>
      <c r="Q72" s="1142"/>
      <c r="R72" s="1142"/>
      <c r="S72" s="1142"/>
      <c r="T72" s="1142"/>
      <c r="U72" s="1142"/>
      <c r="V72" s="1142"/>
      <c r="W72" s="1142"/>
      <c r="X72" s="1142"/>
      <c r="Y72" s="1142"/>
      <c r="Z72" s="1142"/>
      <c r="AA72" s="1142"/>
      <c r="AB72" s="1142"/>
      <c r="AC72" s="1142"/>
      <c r="AD72" s="1142"/>
      <c r="AE72" s="1142"/>
      <c r="AF72" s="1142"/>
      <c r="AG72" s="1142"/>
      <c r="AH72" s="1142"/>
      <c r="AI72" s="1142"/>
      <c r="AJ72" s="1142"/>
      <c r="AK72" s="1142"/>
      <c r="AL72" s="1142"/>
      <c r="AM72" s="1142"/>
      <c r="AN72" s="1142"/>
      <c r="AO72" s="1142"/>
      <c r="AP72" s="1142"/>
      <c r="AQ72" s="1142"/>
      <c r="AR72" s="1142"/>
      <c r="AS72" s="1142"/>
      <c r="AT72" s="1142"/>
      <c r="AU72" s="1142"/>
      <c r="AV72" s="1142"/>
      <c r="AW72" s="1142"/>
      <c r="AX72" s="1142"/>
      <c r="AY72" s="1142"/>
      <c r="AZ72" s="1142"/>
      <c r="BA72" s="1142"/>
      <c r="BB72" s="1142"/>
      <c r="BC72" s="1142"/>
      <c r="BD72" s="1142"/>
      <c r="BE72" s="1143"/>
      <c r="BF72" s="1112"/>
    </row>
    <row r="73" spans="1:58" ht="16.5" customHeight="1">
      <c r="B73" s="1144" t="s">
        <v>1643</v>
      </c>
      <c r="C73" s="1145"/>
      <c r="D73" s="1145"/>
      <c r="E73" s="1145"/>
      <c r="F73" s="1145"/>
      <c r="G73" s="1145"/>
      <c r="H73" s="1145"/>
      <c r="I73" s="1145"/>
      <c r="J73" s="1145"/>
      <c r="K73" s="1145"/>
      <c r="L73" s="1145"/>
      <c r="M73" s="1145"/>
      <c r="N73" s="1145"/>
      <c r="O73" s="1145"/>
      <c r="P73" s="1145"/>
      <c r="Q73" s="1145"/>
      <c r="R73" s="1145"/>
      <c r="S73" s="1145"/>
      <c r="T73" s="1145"/>
      <c r="U73" s="1145"/>
      <c r="V73" s="1145"/>
      <c r="W73" s="1145"/>
      <c r="X73" s="1145"/>
      <c r="Y73" s="1145"/>
      <c r="Z73" s="1145"/>
      <c r="AA73" s="1145"/>
      <c r="AB73" s="1145"/>
      <c r="AC73" s="1145"/>
      <c r="AD73" s="1145"/>
      <c r="AE73" s="1145"/>
      <c r="AF73" s="1145"/>
      <c r="AG73" s="1145"/>
      <c r="AH73" s="1145"/>
      <c r="AI73" s="1145"/>
      <c r="AJ73" s="1145"/>
      <c r="AK73" s="1145"/>
      <c r="AL73" s="1145"/>
      <c r="AM73" s="1145"/>
      <c r="AN73" s="1145"/>
      <c r="AO73" s="1145"/>
      <c r="AP73" s="1145"/>
      <c r="AQ73" s="1145"/>
      <c r="AR73" s="1145"/>
      <c r="AS73" s="1145"/>
      <c r="AT73" s="1145"/>
      <c r="AU73" s="1145"/>
      <c r="AV73" s="1145"/>
      <c r="AW73" s="1145"/>
      <c r="AX73" s="1145"/>
      <c r="AY73" s="1145"/>
      <c r="AZ73" s="1145"/>
      <c r="BA73" s="1145"/>
      <c r="BB73" s="1145"/>
      <c r="BC73" s="1145"/>
      <c r="BD73" s="1145"/>
      <c r="BE73" s="1146"/>
      <c r="BF73" s="1112"/>
    </row>
    <row r="74" spans="1:58" ht="20.100000000000001" customHeight="1">
      <c r="B74" s="1147"/>
      <c r="C74" s="1145"/>
      <c r="D74" s="1145"/>
      <c r="E74" s="1145"/>
      <c r="F74" s="1145"/>
      <c r="G74" s="1145"/>
      <c r="H74" s="1145"/>
      <c r="I74" s="1145"/>
      <c r="J74" s="1145"/>
      <c r="K74" s="1145"/>
      <c r="L74" s="1145"/>
      <c r="M74" s="1145"/>
      <c r="N74" s="1145"/>
      <c r="O74" s="1145"/>
      <c r="P74" s="1145"/>
      <c r="Q74" s="1145"/>
      <c r="R74" s="1145"/>
      <c r="S74" s="1145"/>
      <c r="T74" s="1145"/>
      <c r="U74" s="1145"/>
      <c r="V74" s="1145"/>
      <c r="W74" s="1145"/>
      <c r="X74" s="1145"/>
      <c r="Y74" s="1145"/>
      <c r="Z74" s="1145"/>
      <c r="AA74" s="1145"/>
      <c r="AB74" s="1145"/>
      <c r="AC74" s="1145"/>
      <c r="AD74" s="1145"/>
      <c r="AE74" s="1145"/>
      <c r="AF74" s="1145"/>
      <c r="AG74" s="1145"/>
      <c r="AH74" s="1145"/>
      <c r="AI74" s="1145"/>
      <c r="AJ74" s="1145"/>
      <c r="AK74" s="1145"/>
      <c r="AL74" s="1145"/>
      <c r="AM74" s="1145"/>
      <c r="AN74" s="1145"/>
      <c r="AO74" s="1145"/>
      <c r="AP74" s="1145"/>
      <c r="AQ74" s="1145"/>
      <c r="AR74" s="1145"/>
      <c r="AS74" s="1145"/>
      <c r="AT74" s="1145"/>
      <c r="AU74" s="1145"/>
      <c r="AV74" s="1145"/>
      <c r="AW74" s="1145"/>
      <c r="AX74" s="1145"/>
      <c r="AY74" s="1145"/>
      <c r="AZ74" s="1145"/>
      <c r="BA74" s="1145"/>
      <c r="BB74" s="1145"/>
      <c r="BC74" s="1145"/>
      <c r="BD74" s="1145"/>
      <c r="BE74" s="1146"/>
      <c r="BF74" s="1112"/>
    </row>
    <row r="75" spans="1:58" ht="20.25" customHeight="1" thickBot="1">
      <c r="B75" s="1148"/>
      <c r="C75" s="1149"/>
      <c r="D75" s="1149"/>
      <c r="E75" s="1149"/>
      <c r="F75" s="1149"/>
      <c r="G75" s="1149"/>
      <c r="H75" s="1149"/>
      <c r="I75" s="1149"/>
      <c r="J75" s="1149"/>
      <c r="K75" s="1149"/>
      <c r="L75" s="1149"/>
      <c r="M75" s="1149"/>
      <c r="N75" s="1149"/>
      <c r="O75" s="1149"/>
      <c r="P75" s="1149"/>
      <c r="Q75" s="1149"/>
      <c r="R75" s="1149"/>
      <c r="S75" s="1149"/>
      <c r="T75" s="1149"/>
      <c r="U75" s="1149"/>
      <c r="V75" s="1149"/>
      <c r="W75" s="1149"/>
      <c r="X75" s="1149"/>
      <c r="Y75" s="1149"/>
      <c r="Z75" s="1149"/>
      <c r="AA75" s="1149"/>
      <c r="AB75" s="1149"/>
      <c r="AC75" s="1149"/>
      <c r="AD75" s="1149"/>
      <c r="AE75" s="1149"/>
      <c r="AF75" s="1149"/>
      <c r="AG75" s="1149"/>
      <c r="AH75" s="1149"/>
      <c r="AI75" s="1149"/>
      <c r="AJ75" s="1149"/>
      <c r="AK75" s="1149"/>
      <c r="AL75" s="1149"/>
      <c r="AM75" s="1149"/>
      <c r="AN75" s="1149"/>
      <c r="AO75" s="1149"/>
      <c r="AP75" s="1149"/>
      <c r="AQ75" s="1149"/>
      <c r="AR75" s="1149"/>
      <c r="AS75" s="1149"/>
      <c r="AT75" s="1149"/>
      <c r="AU75" s="1149"/>
      <c r="AV75" s="1149"/>
      <c r="AW75" s="1149"/>
      <c r="AX75" s="1149"/>
      <c r="AY75" s="1149"/>
      <c r="AZ75" s="1149"/>
      <c r="BA75" s="1149"/>
      <c r="BB75" s="1149"/>
      <c r="BC75" s="1149"/>
      <c r="BD75" s="1149"/>
      <c r="BE75" s="1150"/>
      <c r="BF75" s="1112"/>
    </row>
    <row r="76" spans="1:58" ht="15.75" customHeight="1">
      <c r="A76" s="1112"/>
      <c r="B76" s="1112"/>
      <c r="C76" s="1112"/>
      <c r="D76" s="1112"/>
      <c r="E76" s="1112"/>
      <c r="F76" s="1112"/>
      <c r="G76" s="1112"/>
      <c r="H76" s="1112"/>
      <c r="I76" s="1112"/>
      <c r="J76" s="1112"/>
      <c r="K76" s="1112"/>
      <c r="L76" s="1112"/>
      <c r="M76" s="1112"/>
      <c r="N76" s="1112"/>
      <c r="O76" s="1112"/>
      <c r="P76" s="1112"/>
      <c r="Q76" s="1112"/>
      <c r="R76" s="1112"/>
      <c r="S76" s="1112"/>
      <c r="T76" s="1112"/>
      <c r="U76" s="1112"/>
      <c r="V76" s="1112"/>
      <c r="W76" s="1112"/>
      <c r="X76" s="1112"/>
      <c r="Y76" s="1112"/>
      <c r="Z76" s="1112"/>
      <c r="AA76" s="1112"/>
      <c r="AB76" s="1112"/>
      <c r="AC76" s="1112"/>
      <c r="AD76" s="1112"/>
      <c r="AE76" s="1112"/>
      <c r="AF76" s="1112"/>
      <c r="AG76" s="1112"/>
      <c r="AH76" s="1112"/>
      <c r="AI76" s="1112"/>
      <c r="AJ76" s="1112"/>
      <c r="AK76" s="1112"/>
      <c r="AL76" s="1112"/>
      <c r="AM76" s="1112"/>
      <c r="AN76" s="1112"/>
      <c r="AO76" s="1112"/>
      <c r="AP76" s="1112"/>
      <c r="AQ76" s="1112"/>
      <c r="AR76" s="1112"/>
      <c r="AS76" s="1112"/>
      <c r="AT76" s="1112"/>
      <c r="AU76" s="1112"/>
      <c r="AV76" s="1112"/>
      <c r="AW76" s="1112"/>
      <c r="AX76" s="1112"/>
      <c r="AY76" s="1112"/>
      <c r="AZ76" s="1112"/>
      <c r="BA76" s="1112"/>
      <c r="BB76" s="1112"/>
      <c r="BC76" s="1112"/>
      <c r="BD76" s="1112"/>
      <c r="BE76" s="1112"/>
      <c r="BF76" s="1112"/>
    </row>
    <row r="77" spans="1:58" ht="20.100000000000001" customHeight="1">
      <c r="A77" s="1134"/>
      <c r="B77" s="1134"/>
      <c r="C77" s="1134"/>
      <c r="D77" s="1134"/>
      <c r="E77" s="1134"/>
      <c r="F77" s="1134"/>
      <c r="G77" s="1134"/>
      <c r="H77" s="1134"/>
      <c r="I77" s="1134"/>
      <c r="J77" s="1134"/>
      <c r="K77" s="1134"/>
      <c r="L77" s="1134"/>
      <c r="M77" s="1134"/>
      <c r="N77" s="1134"/>
      <c r="O77" s="1134"/>
      <c r="P77" s="1134"/>
      <c r="Q77" s="1134"/>
      <c r="R77" s="1134"/>
      <c r="S77" s="1134"/>
      <c r="T77" s="1134"/>
      <c r="U77" s="1134"/>
      <c r="V77" s="1134"/>
      <c r="W77" s="1134"/>
      <c r="X77" s="1134"/>
      <c r="Y77" s="1134"/>
      <c r="Z77" s="1134"/>
      <c r="AA77" s="1134"/>
      <c r="AB77" s="1134"/>
      <c r="AC77" s="1134"/>
      <c r="AD77" s="1134"/>
      <c r="AE77" s="1134"/>
      <c r="AF77" s="1134"/>
      <c r="AG77" s="1134"/>
      <c r="AH77" s="1134"/>
      <c r="AI77" s="1134"/>
      <c r="AJ77" s="1134"/>
      <c r="AK77" s="1134"/>
      <c r="AL77" s="1134"/>
      <c r="AM77" s="1134"/>
      <c r="AN77" s="1134"/>
      <c r="AO77" s="1134"/>
      <c r="AP77" s="1134"/>
      <c r="AQ77" s="1134"/>
      <c r="AR77" s="1134"/>
      <c r="AS77" s="1134"/>
      <c r="AT77" s="1134"/>
      <c r="AU77" s="1134"/>
      <c r="AV77" s="1134"/>
      <c r="AW77" s="1134"/>
      <c r="AX77" s="1134"/>
      <c r="AY77" s="1134"/>
      <c r="AZ77" s="1134"/>
      <c r="BA77" s="1134"/>
      <c r="BB77" s="1134"/>
      <c r="BC77" s="1134"/>
      <c r="BD77" s="1134"/>
      <c r="BE77" s="1134"/>
      <c r="BF77" s="1134"/>
    </row>
    <row r="78" spans="1:58" ht="20.100000000000001" customHeight="1">
      <c r="A78" s="240"/>
      <c r="B78" s="240"/>
      <c r="C78" s="240"/>
      <c r="D78" s="240"/>
      <c r="E78" s="240"/>
      <c r="F78" s="240"/>
      <c r="G78" s="240"/>
      <c r="H78" s="240"/>
      <c r="I78" s="240"/>
      <c r="J78" s="240"/>
      <c r="K78" s="240"/>
      <c r="L78" s="240"/>
      <c r="M78" s="240"/>
      <c r="N78" s="240"/>
      <c r="O78" s="240"/>
      <c r="P78" s="240"/>
      <c r="Q78" s="240"/>
      <c r="R78" s="240"/>
      <c r="S78" s="240"/>
      <c r="T78" s="240"/>
      <c r="U78" s="240"/>
      <c r="V78" s="240"/>
      <c r="W78" s="240"/>
      <c r="X78" s="240"/>
      <c r="Y78" s="240"/>
      <c r="Z78" s="240"/>
      <c r="AA78" s="240"/>
      <c r="AB78" s="240"/>
      <c r="AC78" s="240"/>
      <c r="AD78" s="240"/>
      <c r="AE78" s="240"/>
      <c r="AF78" s="240"/>
      <c r="AG78" s="240"/>
      <c r="AH78" s="240"/>
      <c r="AI78" s="240"/>
      <c r="AJ78" s="240"/>
      <c r="AK78" s="240"/>
      <c r="AL78" s="240"/>
      <c r="AM78" s="240"/>
      <c r="AN78" s="240"/>
      <c r="AO78" s="240"/>
      <c r="AP78" s="240"/>
      <c r="AQ78" s="240"/>
      <c r="AR78" s="240"/>
      <c r="AS78" s="240"/>
      <c r="AT78" s="240"/>
      <c r="AU78" s="240"/>
      <c r="AV78" s="240"/>
      <c r="AW78" s="240"/>
      <c r="AX78" s="240"/>
      <c r="AY78" s="240"/>
      <c r="AZ78" s="240"/>
      <c r="BA78" s="240"/>
      <c r="BB78" s="240"/>
      <c r="BC78" s="240"/>
      <c r="BD78" s="240"/>
      <c r="BE78" s="240"/>
      <c r="BF78" s="240"/>
    </row>
    <row r="79" spans="1:58" ht="20.100000000000001" customHeight="1">
      <c r="A79" s="240"/>
      <c r="B79" s="240"/>
      <c r="C79" s="240"/>
      <c r="D79" s="240"/>
      <c r="E79" s="240"/>
      <c r="F79" s="240"/>
      <c r="G79" s="240"/>
      <c r="H79" s="240"/>
      <c r="I79" s="240"/>
      <c r="J79" s="240"/>
      <c r="K79" s="240"/>
      <c r="L79" s="240"/>
      <c r="M79" s="240"/>
      <c r="N79" s="240"/>
      <c r="O79" s="240"/>
      <c r="P79" s="240"/>
      <c r="Q79" s="240"/>
      <c r="R79" s="240"/>
      <c r="S79" s="240"/>
      <c r="T79" s="240"/>
      <c r="U79" s="240"/>
      <c r="V79" s="240"/>
      <c r="W79" s="240"/>
      <c r="X79" s="240"/>
      <c r="Y79" s="240"/>
      <c r="Z79" s="240"/>
      <c r="AA79" s="240"/>
      <c r="AB79" s="240"/>
      <c r="AC79" s="240"/>
      <c r="AD79" s="240"/>
      <c r="AE79" s="240"/>
      <c r="AF79" s="240"/>
      <c r="AG79" s="240"/>
      <c r="AH79" s="240"/>
      <c r="AI79" s="240"/>
      <c r="AJ79" s="240"/>
      <c r="AK79" s="240"/>
      <c r="AL79" s="240"/>
      <c r="AM79" s="240"/>
      <c r="AN79" s="240"/>
      <c r="AO79" s="240"/>
      <c r="AP79" s="240"/>
      <c r="AQ79" s="240"/>
      <c r="AR79" s="240"/>
      <c r="AS79" s="240"/>
      <c r="AT79" s="240"/>
      <c r="AU79" s="240"/>
      <c r="AV79" s="240"/>
      <c r="AW79" s="240"/>
      <c r="AX79" s="240"/>
      <c r="AY79" s="240"/>
      <c r="AZ79" s="240"/>
      <c r="BA79" s="240"/>
      <c r="BB79" s="240"/>
      <c r="BC79" s="240"/>
      <c r="BD79" s="240"/>
      <c r="BE79" s="240"/>
      <c r="BF79" s="240"/>
    </row>
    <row r="80" spans="1:58" ht="30.75" customHeight="1">
      <c r="B80" s="1131" t="s">
        <v>697</v>
      </c>
      <c r="C80" s="1132"/>
      <c r="D80" s="1132"/>
      <c r="E80" s="1132"/>
      <c r="F80" s="1132"/>
      <c r="G80" s="1132"/>
      <c r="H80" s="1132"/>
      <c r="I80" s="1132"/>
      <c r="J80" s="1132"/>
      <c r="K80" s="1132"/>
      <c r="L80" s="1132"/>
      <c r="M80" s="1132"/>
      <c r="N80" s="1132"/>
      <c r="O80" s="1132"/>
      <c r="P80" s="1132"/>
      <c r="Q80" s="1132"/>
      <c r="R80" s="1132"/>
      <c r="S80" s="1132"/>
      <c r="T80" s="1132"/>
      <c r="U80" s="1132"/>
      <c r="V80" s="1132"/>
      <c r="W80" s="1132"/>
      <c r="X80" s="1132"/>
      <c r="Y80" s="1132"/>
      <c r="Z80" s="1132"/>
      <c r="AA80" s="1132"/>
      <c r="AB80" s="1132"/>
      <c r="AC80" s="1132"/>
      <c r="AD80" s="1132"/>
      <c r="AE80" s="1132"/>
      <c r="AF80" s="1132"/>
      <c r="AG80" s="1132"/>
      <c r="AH80" s="1132"/>
      <c r="AI80" s="1132"/>
      <c r="AJ80" s="1132"/>
      <c r="AK80" s="1132"/>
      <c r="AL80" s="1132"/>
      <c r="AM80" s="1132"/>
      <c r="AN80" s="1132"/>
      <c r="AO80" s="1132"/>
      <c r="AP80" s="1132"/>
      <c r="AQ80" s="1132"/>
      <c r="AR80" s="1132"/>
      <c r="AS80" s="1132"/>
      <c r="AT80" s="1132"/>
      <c r="AU80" s="1132"/>
      <c r="AV80" s="1132"/>
      <c r="AW80" s="1132"/>
      <c r="AX80" s="1132"/>
      <c r="AY80" s="1132"/>
      <c r="AZ80" s="1132"/>
      <c r="BA80" s="1132"/>
      <c r="BB80" s="1132"/>
      <c r="BC80" s="1132"/>
      <c r="BD80" s="1132"/>
      <c r="BE80" s="1133"/>
    </row>
    <row r="81" spans="1:58" ht="20.100000000000001" customHeight="1">
      <c r="A81" s="1134"/>
      <c r="B81" s="1134"/>
      <c r="C81" s="1134"/>
      <c r="D81" s="1134"/>
      <c r="E81" s="1134"/>
      <c r="F81" s="1134"/>
      <c r="G81" s="1134"/>
      <c r="H81" s="1134"/>
      <c r="I81" s="1134"/>
      <c r="J81" s="1134"/>
      <c r="K81" s="1134"/>
      <c r="L81" s="1134"/>
      <c r="M81" s="1134"/>
      <c r="N81" s="1134"/>
      <c r="O81" s="1134"/>
      <c r="P81" s="1134"/>
      <c r="Q81" s="1134"/>
      <c r="R81" s="1134"/>
      <c r="S81" s="1134"/>
      <c r="T81" s="1134"/>
      <c r="U81" s="1134"/>
      <c r="V81" s="1134"/>
      <c r="W81" s="1134"/>
      <c r="X81" s="1134"/>
      <c r="Y81" s="1134"/>
      <c r="Z81" s="1134"/>
      <c r="AA81" s="1134"/>
      <c r="AB81" s="1134"/>
      <c r="AC81" s="1134"/>
      <c r="AD81" s="1134"/>
      <c r="AE81" s="1134"/>
      <c r="AF81" s="1134"/>
      <c r="AG81" s="1134"/>
      <c r="AH81" s="1134"/>
      <c r="AI81" s="1134"/>
      <c r="AJ81" s="1134"/>
      <c r="AK81" s="1134"/>
      <c r="AL81" s="1134"/>
      <c r="AM81" s="1134"/>
      <c r="AN81" s="1134"/>
      <c r="AO81" s="1134"/>
      <c r="AP81" s="1134"/>
      <c r="AQ81" s="1134"/>
      <c r="AR81" s="1134"/>
      <c r="AS81" s="1134"/>
      <c r="AT81" s="1134"/>
      <c r="AU81" s="1134"/>
      <c r="AV81" s="1134"/>
      <c r="AW81" s="1134"/>
      <c r="AX81" s="1134"/>
      <c r="AY81" s="1134"/>
      <c r="AZ81" s="1134"/>
      <c r="BA81" s="1134"/>
      <c r="BB81" s="1134"/>
      <c r="BC81" s="1134"/>
      <c r="BD81" s="1134"/>
      <c r="BE81" s="1134"/>
      <c r="BF81" s="1134"/>
    </row>
    <row r="82" spans="1:58" ht="30" customHeight="1">
      <c r="B82" s="1122" t="s">
        <v>585</v>
      </c>
      <c r="C82" s="1123"/>
      <c r="D82" s="1123"/>
      <c r="E82" s="1123"/>
      <c r="F82" s="1123"/>
      <c r="G82" s="1123"/>
      <c r="H82" s="1123"/>
      <c r="I82" s="1123"/>
      <c r="J82" s="1123"/>
      <c r="K82" s="1123"/>
      <c r="L82" s="1123"/>
      <c r="M82" s="1123"/>
      <c r="N82" s="1123"/>
      <c r="O82" s="1123"/>
      <c r="P82" s="1123"/>
      <c r="Q82" s="1124"/>
      <c r="R82" s="1125" t="s">
        <v>584</v>
      </c>
      <c r="S82" s="1126"/>
      <c r="T82" s="1126"/>
      <c r="U82" s="1126"/>
      <c r="V82" s="1126"/>
      <c r="W82" s="1126"/>
      <c r="X82" s="1126"/>
      <c r="Y82" s="1126"/>
      <c r="Z82" s="1126"/>
      <c r="AA82" s="1126"/>
      <c r="AB82" s="1126"/>
      <c r="AC82" s="1126"/>
      <c r="AD82" s="1126"/>
      <c r="AE82" s="1126"/>
      <c r="AF82" s="1126"/>
      <c r="AG82" s="1126"/>
      <c r="AH82" s="1126"/>
      <c r="AI82" s="1126"/>
      <c r="AJ82" s="1126"/>
      <c r="AK82" s="1126"/>
      <c r="AL82" s="1126"/>
      <c r="AM82" s="1126"/>
      <c r="AN82" s="1126"/>
      <c r="AO82" s="1126"/>
      <c r="AP82" s="1126"/>
      <c r="AQ82" s="1127"/>
      <c r="AR82" s="1125"/>
      <c r="AS82" s="1126"/>
      <c r="AT82" s="1126"/>
      <c r="AU82" s="1126"/>
      <c r="AV82" s="1126"/>
      <c r="AW82" s="1126"/>
      <c r="AX82" s="1126"/>
      <c r="AY82" s="1126"/>
      <c r="AZ82" s="1126"/>
      <c r="BA82" s="1126"/>
      <c r="BB82" s="1126"/>
      <c r="BC82" s="1126"/>
      <c r="BD82" s="1126"/>
      <c r="BE82" s="1127"/>
    </row>
    <row r="83" spans="1:58" ht="30" customHeight="1">
      <c r="B83" s="1122" t="s">
        <v>515</v>
      </c>
      <c r="C83" s="1123"/>
      <c r="D83" s="1123" t="s">
        <v>515</v>
      </c>
      <c r="E83" s="1123"/>
      <c r="F83" s="1123" t="s">
        <v>515</v>
      </c>
      <c r="G83" s="1123"/>
      <c r="H83" s="1123" t="s">
        <v>515</v>
      </c>
      <c r="I83" s="1123"/>
      <c r="J83" s="1123" t="s">
        <v>515</v>
      </c>
      <c r="K83" s="1123"/>
      <c r="L83" s="1123" t="s">
        <v>515</v>
      </c>
      <c r="M83" s="1123"/>
      <c r="N83" s="1123" t="s">
        <v>515</v>
      </c>
      <c r="O83" s="1123"/>
      <c r="P83" s="1123" t="s">
        <v>515</v>
      </c>
      <c r="Q83" s="1124"/>
      <c r="R83" s="1125" t="s">
        <v>516</v>
      </c>
      <c r="S83" s="1126"/>
      <c r="T83" s="1126"/>
      <c r="U83" s="1126"/>
      <c r="V83" s="1126"/>
      <c r="W83" s="1126"/>
      <c r="X83" s="1126"/>
      <c r="Y83" s="1126"/>
      <c r="Z83" s="1126"/>
      <c r="AA83" s="1126"/>
      <c r="AB83" s="1126"/>
      <c r="AC83" s="1126"/>
      <c r="AD83" s="1126"/>
      <c r="AE83" s="1126"/>
      <c r="AF83" s="1126"/>
      <c r="AG83" s="1126"/>
      <c r="AH83" s="1126"/>
      <c r="AI83" s="1126"/>
      <c r="AJ83" s="1126"/>
      <c r="AK83" s="1126"/>
      <c r="AL83" s="1126"/>
      <c r="AM83" s="1126"/>
      <c r="AN83" s="1126"/>
      <c r="AO83" s="1126"/>
      <c r="AP83" s="1126"/>
      <c r="AQ83" s="1127"/>
      <c r="AR83" s="1125" t="s">
        <v>518</v>
      </c>
      <c r="AS83" s="1126"/>
      <c r="AT83" s="1126"/>
      <c r="AU83" s="1126"/>
      <c r="AV83" s="1126"/>
      <c r="AW83" s="1126"/>
      <c r="AX83" s="1126"/>
      <c r="AY83" s="1126"/>
      <c r="AZ83" s="1126"/>
      <c r="BA83" s="1126"/>
      <c r="BB83" s="1126"/>
      <c r="BC83" s="1126"/>
      <c r="BD83" s="1126"/>
      <c r="BE83" s="1127"/>
    </row>
    <row r="84" spans="1:58" ht="30" customHeight="1">
      <c r="B84" s="1122" t="s">
        <v>513</v>
      </c>
      <c r="C84" s="1123"/>
      <c r="D84" s="1123" t="s">
        <v>513</v>
      </c>
      <c r="E84" s="1123"/>
      <c r="F84" s="1123" t="s">
        <v>513</v>
      </c>
      <c r="G84" s="1123"/>
      <c r="H84" s="1123" t="s">
        <v>513</v>
      </c>
      <c r="I84" s="1123"/>
      <c r="J84" s="1123" t="s">
        <v>513</v>
      </c>
      <c r="K84" s="1123"/>
      <c r="L84" s="1123" t="s">
        <v>513</v>
      </c>
      <c r="M84" s="1123"/>
      <c r="N84" s="1123" t="s">
        <v>513</v>
      </c>
      <c r="O84" s="1123"/>
      <c r="P84" s="1123" t="s">
        <v>513</v>
      </c>
      <c r="Q84" s="1124"/>
      <c r="R84" s="1125" t="s">
        <v>514</v>
      </c>
      <c r="S84" s="1126"/>
      <c r="T84" s="1126"/>
      <c r="U84" s="1126"/>
      <c r="V84" s="1126"/>
      <c r="W84" s="1126"/>
      <c r="X84" s="1126"/>
      <c r="Y84" s="1126"/>
      <c r="Z84" s="1126"/>
      <c r="AA84" s="1126"/>
      <c r="AB84" s="1126"/>
      <c r="AC84" s="1126"/>
      <c r="AD84" s="1126"/>
      <c r="AE84" s="1126"/>
      <c r="AF84" s="1126"/>
      <c r="AG84" s="1126"/>
      <c r="AH84" s="1126"/>
      <c r="AI84" s="1126"/>
      <c r="AJ84" s="1126"/>
      <c r="AK84" s="1126"/>
      <c r="AL84" s="1126"/>
      <c r="AM84" s="1126"/>
      <c r="AN84" s="1126"/>
      <c r="AO84" s="1126"/>
      <c r="AP84" s="1126"/>
      <c r="AQ84" s="1127"/>
      <c r="AR84" s="1125" t="s">
        <v>1637</v>
      </c>
      <c r="AS84" s="1126"/>
      <c r="AT84" s="1126"/>
      <c r="AU84" s="1126"/>
      <c r="AV84" s="1126"/>
      <c r="AW84" s="1126"/>
      <c r="AX84" s="1126"/>
      <c r="AY84" s="1126"/>
      <c r="AZ84" s="1126"/>
      <c r="BA84" s="1126"/>
      <c r="BB84" s="1126"/>
      <c r="BC84" s="1126"/>
      <c r="BD84" s="1126"/>
      <c r="BE84" s="1127"/>
    </row>
    <row r="85" spans="1:58" ht="30" customHeight="1">
      <c r="B85" s="1122" t="s">
        <v>698</v>
      </c>
      <c r="C85" s="1123"/>
      <c r="D85" s="1123" t="s">
        <v>698</v>
      </c>
      <c r="E85" s="1123"/>
      <c r="F85" s="1123" t="s">
        <v>698</v>
      </c>
      <c r="G85" s="1123"/>
      <c r="H85" s="1123" t="s">
        <v>698</v>
      </c>
      <c r="I85" s="1123"/>
      <c r="J85" s="1123" t="s">
        <v>698</v>
      </c>
      <c r="K85" s="1123"/>
      <c r="L85" s="1123" t="s">
        <v>698</v>
      </c>
      <c r="M85" s="1123"/>
      <c r="N85" s="1123" t="s">
        <v>698</v>
      </c>
      <c r="O85" s="1123"/>
      <c r="P85" s="1123" t="s">
        <v>698</v>
      </c>
      <c r="Q85" s="1124"/>
      <c r="R85" s="1125" t="s">
        <v>699</v>
      </c>
      <c r="S85" s="1126"/>
      <c r="T85" s="1126"/>
      <c r="U85" s="1126"/>
      <c r="V85" s="1126"/>
      <c r="W85" s="1126"/>
      <c r="X85" s="1126"/>
      <c r="Y85" s="1126"/>
      <c r="Z85" s="1126"/>
      <c r="AA85" s="1126"/>
      <c r="AB85" s="1126"/>
      <c r="AC85" s="1126"/>
      <c r="AD85" s="1126"/>
      <c r="AE85" s="1126"/>
      <c r="AF85" s="1126"/>
      <c r="AG85" s="1126"/>
      <c r="AH85" s="1126"/>
      <c r="AI85" s="1126"/>
      <c r="AJ85" s="1126"/>
      <c r="AK85" s="1126"/>
      <c r="AL85" s="1126"/>
      <c r="AM85" s="1126"/>
      <c r="AN85" s="1126"/>
      <c r="AO85" s="1126"/>
      <c r="AP85" s="1126"/>
      <c r="AQ85" s="1126"/>
      <c r="AR85" s="1126"/>
      <c r="AS85" s="1126"/>
      <c r="AT85" s="1126"/>
      <c r="AU85" s="1126"/>
      <c r="AV85" s="1126"/>
      <c r="AW85" s="1126"/>
      <c r="AX85" s="1126"/>
      <c r="AY85" s="1126"/>
      <c r="AZ85" s="1126"/>
      <c r="BA85" s="1126"/>
      <c r="BB85" s="1126"/>
      <c r="BC85" s="1126"/>
      <c r="BD85" s="1126"/>
      <c r="BE85" s="1127"/>
    </row>
    <row r="86" spans="1:58" ht="30" customHeight="1">
      <c r="B86" s="1122" t="s">
        <v>700</v>
      </c>
      <c r="C86" s="1123"/>
      <c r="D86" s="1123" t="s">
        <v>700</v>
      </c>
      <c r="E86" s="1123"/>
      <c r="F86" s="1123" t="s">
        <v>700</v>
      </c>
      <c r="G86" s="1123"/>
      <c r="H86" s="1123" t="s">
        <v>700</v>
      </c>
      <c r="I86" s="1123"/>
      <c r="J86" s="1123" t="s">
        <v>700</v>
      </c>
      <c r="K86" s="1123"/>
      <c r="L86" s="1123" t="s">
        <v>700</v>
      </c>
      <c r="M86" s="1123"/>
      <c r="N86" s="1123" t="s">
        <v>700</v>
      </c>
      <c r="O86" s="1123"/>
      <c r="P86" s="1123" t="s">
        <v>700</v>
      </c>
      <c r="Q86" s="1124"/>
      <c r="R86" s="1128" t="s">
        <v>701</v>
      </c>
      <c r="S86" s="1129"/>
      <c r="T86" s="1129"/>
      <c r="U86" s="1129"/>
      <c r="V86" s="1129"/>
      <c r="W86" s="1129"/>
      <c r="X86" s="1129"/>
      <c r="Y86" s="1129"/>
      <c r="Z86" s="1129"/>
      <c r="AA86" s="1129"/>
      <c r="AB86" s="1129"/>
      <c r="AC86" s="1129"/>
      <c r="AD86" s="1129"/>
      <c r="AE86" s="1129"/>
      <c r="AF86" s="1129"/>
      <c r="AG86" s="1129"/>
      <c r="AH86" s="1129"/>
      <c r="AI86" s="1129"/>
      <c r="AJ86" s="1129"/>
      <c r="AK86" s="1129"/>
      <c r="AL86" s="1129"/>
      <c r="AM86" s="1129"/>
      <c r="AN86" s="1129"/>
      <c r="AO86" s="1129"/>
      <c r="AP86" s="1129"/>
      <c r="AQ86" s="1129"/>
      <c r="AR86" s="1129"/>
      <c r="AS86" s="1129"/>
      <c r="AT86" s="1129"/>
      <c r="AU86" s="1129"/>
      <c r="AV86" s="1129"/>
      <c r="AW86" s="1129"/>
      <c r="AX86" s="1129"/>
      <c r="AY86" s="1129"/>
      <c r="AZ86" s="1129"/>
      <c r="BA86" s="1129"/>
      <c r="BB86" s="1129"/>
      <c r="BC86" s="1129"/>
      <c r="BD86" s="1129"/>
      <c r="BE86" s="1130"/>
    </row>
    <row r="87" spans="1:58" ht="20.100000000000001" customHeight="1">
      <c r="A87" s="1112"/>
      <c r="B87" s="1112"/>
      <c r="C87" s="1112"/>
      <c r="D87" s="1112"/>
      <c r="E87" s="1112"/>
      <c r="F87" s="1112"/>
      <c r="G87" s="1112"/>
      <c r="H87" s="1112"/>
      <c r="I87" s="1112"/>
      <c r="J87" s="1112"/>
      <c r="K87" s="1112"/>
      <c r="L87" s="1112"/>
      <c r="M87" s="1112"/>
      <c r="N87" s="1112"/>
      <c r="O87" s="1112"/>
      <c r="P87" s="1112"/>
      <c r="Q87" s="1112"/>
      <c r="R87" s="1112"/>
      <c r="S87" s="1112"/>
      <c r="T87" s="1112"/>
      <c r="U87" s="1112"/>
      <c r="V87" s="1112"/>
      <c r="W87" s="1112"/>
      <c r="X87" s="1112"/>
      <c r="Y87" s="1112"/>
      <c r="Z87" s="1112"/>
      <c r="AA87" s="1112"/>
      <c r="AB87" s="1112"/>
      <c r="AC87" s="1112"/>
      <c r="AD87" s="1112"/>
      <c r="AE87" s="1112"/>
      <c r="AF87" s="1112"/>
      <c r="AG87" s="1112"/>
      <c r="AH87" s="1112"/>
      <c r="AI87" s="1112"/>
      <c r="AJ87" s="1112"/>
      <c r="AK87" s="1112"/>
      <c r="AL87" s="1112"/>
      <c r="AM87" s="1112"/>
      <c r="AN87" s="1112"/>
      <c r="AO87" s="1112"/>
      <c r="AP87" s="1112"/>
      <c r="AQ87" s="1112"/>
      <c r="AR87" s="1112"/>
      <c r="AS87" s="1112"/>
      <c r="AT87" s="1112"/>
      <c r="AU87" s="1112"/>
      <c r="AV87" s="1112"/>
      <c r="AW87" s="1112"/>
      <c r="AX87" s="1112"/>
      <c r="AY87" s="1112"/>
      <c r="AZ87" s="1112"/>
      <c r="BA87" s="1112"/>
      <c r="BB87" s="1112"/>
      <c r="BC87" s="1112"/>
      <c r="BD87" s="1112"/>
      <c r="BE87" s="1112"/>
    </row>
    <row r="88" spans="1:58" ht="33" customHeight="1">
      <c r="B88" s="1131" t="s">
        <v>702</v>
      </c>
      <c r="C88" s="1132"/>
      <c r="D88" s="1132"/>
      <c r="E88" s="1132"/>
      <c r="F88" s="1132"/>
      <c r="G88" s="1132"/>
      <c r="H88" s="1132"/>
      <c r="I88" s="1132"/>
      <c r="J88" s="1132"/>
      <c r="K88" s="1132"/>
      <c r="L88" s="1132"/>
      <c r="M88" s="1132"/>
      <c r="N88" s="1132"/>
      <c r="O88" s="1132"/>
      <c r="P88" s="1132"/>
      <c r="Q88" s="1132"/>
      <c r="R88" s="1132"/>
      <c r="S88" s="1132"/>
      <c r="T88" s="1132"/>
      <c r="U88" s="1132"/>
      <c r="V88" s="1132"/>
      <c r="W88" s="1132"/>
      <c r="X88" s="1132"/>
      <c r="Y88" s="1132"/>
      <c r="Z88" s="1132"/>
      <c r="AA88" s="1132"/>
      <c r="AB88" s="1132"/>
      <c r="AC88" s="1132"/>
      <c r="AD88" s="1132"/>
      <c r="AE88" s="1132"/>
      <c r="AF88" s="1132"/>
      <c r="AG88" s="1132"/>
      <c r="AH88" s="1132"/>
      <c r="AI88" s="1132"/>
      <c r="AJ88" s="1132"/>
      <c r="AK88" s="1132"/>
      <c r="AL88" s="1132"/>
      <c r="AM88" s="1132"/>
      <c r="AN88" s="1132"/>
      <c r="AO88" s="1132"/>
      <c r="AP88" s="1132"/>
      <c r="AQ88" s="1132"/>
      <c r="AR88" s="1132"/>
      <c r="AS88" s="1132"/>
      <c r="AT88" s="1132"/>
      <c r="AU88" s="1132"/>
      <c r="AV88" s="1132"/>
      <c r="AW88" s="1132"/>
      <c r="AX88" s="1132"/>
      <c r="AY88" s="1132"/>
      <c r="AZ88" s="1132"/>
      <c r="BA88" s="1132"/>
      <c r="BB88" s="1132"/>
      <c r="BC88" s="1132"/>
      <c r="BD88" s="1132"/>
      <c r="BE88" s="1133"/>
    </row>
    <row r="89" spans="1:58" ht="15" customHeight="1">
      <c r="A89" s="82"/>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c r="AQ89" s="86"/>
      <c r="AR89" s="86"/>
      <c r="AS89" s="86"/>
      <c r="AT89" s="86"/>
      <c r="AU89" s="86"/>
      <c r="AV89" s="86"/>
      <c r="AW89" s="86"/>
      <c r="AX89" s="86"/>
      <c r="AY89" s="86"/>
      <c r="AZ89" s="86"/>
      <c r="BA89" s="86"/>
      <c r="BB89" s="86"/>
      <c r="BC89" s="86"/>
      <c r="BD89" s="86"/>
      <c r="BE89" s="86"/>
      <c r="BF89" s="82"/>
    </row>
    <row r="90" spans="1:58" ht="30" customHeight="1">
      <c r="B90" s="1116" t="s">
        <v>703</v>
      </c>
      <c r="C90" s="1117"/>
      <c r="D90" s="1117"/>
      <c r="E90" s="1117"/>
      <c r="F90" s="1117"/>
      <c r="G90" s="1117"/>
      <c r="H90" s="1117"/>
      <c r="I90" s="1117"/>
      <c r="J90" s="1117"/>
      <c r="K90" s="1117"/>
      <c r="L90" s="1117"/>
      <c r="M90" s="1117"/>
      <c r="N90" s="1117"/>
      <c r="O90" s="1117"/>
      <c r="P90" s="1117"/>
      <c r="Q90" s="1118"/>
      <c r="R90" s="1116" t="s">
        <v>552</v>
      </c>
      <c r="S90" s="1117"/>
      <c r="T90" s="1117"/>
      <c r="U90" s="1117"/>
      <c r="V90" s="1117"/>
      <c r="W90" s="1117"/>
      <c r="X90" s="1117"/>
      <c r="Y90" s="1117"/>
      <c r="Z90" s="1117"/>
      <c r="AA90" s="1117"/>
      <c r="AB90" s="1117"/>
      <c r="AC90" s="1117" t="s">
        <v>1121</v>
      </c>
      <c r="AD90" s="1117"/>
      <c r="AE90" s="1117"/>
      <c r="AF90" s="1117"/>
      <c r="AG90" s="1117"/>
      <c r="AH90" s="1117"/>
      <c r="AI90" s="1117"/>
      <c r="AJ90" s="1117"/>
      <c r="AK90" s="1117"/>
      <c r="AL90" s="1117"/>
      <c r="AM90" s="1117"/>
      <c r="AN90" s="1117"/>
      <c r="AO90" s="1117"/>
      <c r="AP90" s="1117"/>
      <c r="AQ90" s="1118"/>
      <c r="AR90" s="1116" t="s">
        <v>1118</v>
      </c>
      <c r="AS90" s="1117"/>
      <c r="AT90" s="1117"/>
      <c r="AU90" s="1117"/>
      <c r="AV90" s="1117"/>
      <c r="AW90" s="1117"/>
      <c r="AX90" s="1117"/>
      <c r="AY90" s="1117"/>
      <c r="AZ90" s="1117"/>
      <c r="BA90" s="1117"/>
      <c r="BB90" s="1117"/>
      <c r="BC90" s="1117"/>
      <c r="BD90" s="1117"/>
      <c r="BE90" s="1118"/>
    </row>
    <row r="91" spans="1:58" ht="30" customHeight="1">
      <c r="B91" s="1116" t="s">
        <v>704</v>
      </c>
      <c r="C91" s="1117"/>
      <c r="D91" s="1117"/>
      <c r="E91" s="1117"/>
      <c r="F91" s="1117"/>
      <c r="G91" s="1117"/>
      <c r="H91" s="1117"/>
      <c r="I91" s="1117"/>
      <c r="J91" s="1117"/>
      <c r="K91" s="1117"/>
      <c r="L91" s="1117"/>
      <c r="M91" s="1117"/>
      <c r="N91" s="1117"/>
      <c r="O91" s="1117"/>
      <c r="P91" s="1117"/>
      <c r="Q91" s="1118"/>
      <c r="R91" s="1116" t="s">
        <v>555</v>
      </c>
      <c r="S91" s="1117"/>
      <c r="T91" s="1117"/>
      <c r="U91" s="1117"/>
      <c r="V91" s="1117"/>
      <c r="W91" s="1117"/>
      <c r="X91" s="1117"/>
      <c r="Y91" s="1117"/>
      <c r="Z91" s="1117"/>
      <c r="AA91" s="1117"/>
      <c r="AB91" s="1117"/>
      <c r="AC91" s="1117"/>
      <c r="AD91" s="1117"/>
      <c r="AE91" s="1117"/>
      <c r="AF91" s="1117"/>
      <c r="AG91" s="1117"/>
      <c r="AH91" s="1117"/>
      <c r="AI91" s="1117"/>
      <c r="AJ91" s="1117"/>
      <c r="AK91" s="1117"/>
      <c r="AL91" s="1117"/>
      <c r="AM91" s="1117"/>
      <c r="AN91" s="1117"/>
      <c r="AO91" s="1117"/>
      <c r="AP91" s="1117"/>
      <c r="AQ91" s="1118"/>
      <c r="AR91" s="1116" t="s">
        <v>556</v>
      </c>
      <c r="AS91" s="1117"/>
      <c r="AT91" s="1117"/>
      <c r="AU91" s="1117"/>
      <c r="AV91" s="1117"/>
      <c r="AW91" s="1117"/>
      <c r="AX91" s="1117"/>
      <c r="AY91" s="1117"/>
      <c r="AZ91" s="1117"/>
      <c r="BA91" s="1117"/>
      <c r="BB91" s="1117"/>
      <c r="BC91" s="1117"/>
      <c r="BD91" s="1117"/>
      <c r="BE91" s="1118"/>
    </row>
    <row r="92" spans="1:58" ht="30" customHeight="1">
      <c r="B92" s="1116" t="s">
        <v>705</v>
      </c>
      <c r="C92" s="1117"/>
      <c r="D92" s="1117"/>
      <c r="E92" s="1117"/>
      <c r="F92" s="1117"/>
      <c r="G92" s="1117"/>
      <c r="H92" s="1117"/>
      <c r="I92" s="1117"/>
      <c r="J92" s="1117"/>
      <c r="K92" s="1117"/>
      <c r="L92" s="1117"/>
      <c r="M92" s="1117"/>
      <c r="N92" s="1117"/>
      <c r="O92" s="1117"/>
      <c r="P92" s="1117"/>
      <c r="Q92" s="1118"/>
      <c r="R92" s="1116" t="s">
        <v>739</v>
      </c>
      <c r="S92" s="1117"/>
      <c r="T92" s="1117"/>
      <c r="U92" s="1117"/>
      <c r="V92" s="1117"/>
      <c r="W92" s="1117"/>
      <c r="X92" s="1117"/>
      <c r="Y92" s="1117"/>
      <c r="Z92" s="1117"/>
      <c r="AA92" s="1117"/>
      <c r="AB92" s="1117"/>
      <c r="AC92" s="1117"/>
      <c r="AD92" s="1117"/>
      <c r="AE92" s="1117"/>
      <c r="AF92" s="1117"/>
      <c r="AG92" s="1117"/>
      <c r="AH92" s="1117"/>
      <c r="AI92" s="1117"/>
      <c r="AJ92" s="1117"/>
      <c r="AK92" s="1117"/>
      <c r="AL92" s="1117"/>
      <c r="AM92" s="1117"/>
      <c r="AN92" s="1117"/>
      <c r="AO92" s="1117"/>
      <c r="AP92" s="1117"/>
      <c r="AQ92" s="1118"/>
      <c r="AR92" s="1116"/>
      <c r="AS92" s="1117"/>
      <c r="AT92" s="1117"/>
      <c r="AU92" s="1117"/>
      <c r="AV92" s="1117"/>
      <c r="AW92" s="1119"/>
      <c r="AX92" s="1120"/>
      <c r="AY92" s="1120"/>
      <c r="AZ92" s="1120"/>
      <c r="BA92" s="1120"/>
      <c r="BB92" s="1120"/>
      <c r="BC92" s="1120"/>
      <c r="BD92" s="1120"/>
      <c r="BE92" s="1121"/>
    </row>
    <row r="93" spans="1:58" ht="30" customHeight="1">
      <c r="B93" s="1116" t="s">
        <v>706</v>
      </c>
      <c r="C93" s="1117"/>
      <c r="D93" s="1117"/>
      <c r="E93" s="1117"/>
      <c r="F93" s="1117"/>
      <c r="G93" s="1117"/>
      <c r="H93" s="1117"/>
      <c r="I93" s="1117"/>
      <c r="J93" s="1117"/>
      <c r="K93" s="1117"/>
      <c r="L93" s="1117"/>
      <c r="M93" s="1117"/>
      <c r="N93" s="1117"/>
      <c r="O93" s="1117"/>
      <c r="P93" s="1117"/>
      <c r="Q93" s="1118"/>
      <c r="R93" s="1116" t="s">
        <v>739</v>
      </c>
      <c r="S93" s="1117"/>
      <c r="T93" s="1117"/>
      <c r="U93" s="1117"/>
      <c r="V93" s="1117"/>
      <c r="W93" s="1117"/>
      <c r="X93" s="1117"/>
      <c r="Y93" s="1117"/>
      <c r="Z93" s="1117"/>
      <c r="AA93" s="1117"/>
      <c r="AB93" s="1117"/>
      <c r="AC93" s="1117"/>
      <c r="AD93" s="1117"/>
      <c r="AE93" s="1117"/>
      <c r="AF93" s="1117"/>
      <c r="AG93" s="1117"/>
      <c r="AH93" s="1117"/>
      <c r="AI93" s="1117"/>
      <c r="AJ93" s="1117"/>
      <c r="AK93" s="1117"/>
      <c r="AL93" s="1117"/>
      <c r="AM93" s="1117"/>
      <c r="AN93" s="1117"/>
      <c r="AO93" s="1117"/>
      <c r="AP93" s="1117"/>
      <c r="AQ93" s="1118"/>
      <c r="AR93" s="1116"/>
      <c r="AS93" s="1117"/>
      <c r="AT93" s="1117"/>
      <c r="AU93" s="1117"/>
      <c r="AV93" s="1117"/>
      <c r="AW93" s="1119"/>
      <c r="AX93" s="1120"/>
      <c r="AY93" s="1120"/>
      <c r="AZ93" s="1120"/>
      <c r="BA93" s="1120"/>
      <c r="BB93" s="1120"/>
      <c r="BC93" s="1120"/>
      <c r="BD93" s="1120"/>
      <c r="BE93" s="1121"/>
    </row>
    <row r="94" spans="1:58" ht="30" customHeight="1">
      <c r="B94" s="1116" t="s">
        <v>751</v>
      </c>
      <c r="C94" s="1117"/>
      <c r="D94" s="1117"/>
      <c r="E94" s="1117"/>
      <c r="F94" s="1117"/>
      <c r="G94" s="1117"/>
      <c r="H94" s="1117"/>
      <c r="I94" s="1117"/>
      <c r="J94" s="1117"/>
      <c r="K94" s="1117"/>
      <c r="L94" s="1117"/>
      <c r="M94" s="1117"/>
      <c r="N94" s="1117"/>
      <c r="O94" s="1117"/>
      <c r="P94" s="1117"/>
      <c r="Q94" s="1118"/>
      <c r="R94" s="1116" t="s">
        <v>1552</v>
      </c>
      <c r="S94" s="1117"/>
      <c r="T94" s="1117"/>
      <c r="U94" s="1117"/>
      <c r="V94" s="1117"/>
      <c r="W94" s="1117"/>
      <c r="X94" s="1117"/>
      <c r="Y94" s="1117"/>
      <c r="Z94" s="1117"/>
      <c r="AA94" s="1117"/>
      <c r="AB94" s="1117"/>
      <c r="AC94" s="1117"/>
      <c r="AD94" s="1117"/>
      <c r="AE94" s="1117"/>
      <c r="AF94" s="1117"/>
      <c r="AG94" s="1117"/>
      <c r="AH94" s="1117"/>
      <c r="AI94" s="1117"/>
      <c r="AJ94" s="1117"/>
      <c r="AK94" s="1117"/>
      <c r="AL94" s="1117"/>
      <c r="AM94" s="1117"/>
      <c r="AN94" s="1117"/>
      <c r="AO94" s="1117"/>
      <c r="AP94" s="1117"/>
      <c r="AQ94" s="1118"/>
      <c r="AR94" s="241"/>
      <c r="AS94" s="242"/>
      <c r="AT94" s="242"/>
      <c r="AU94" s="242"/>
      <c r="AV94" s="242"/>
      <c r="AW94" s="243"/>
      <c r="AX94" s="244"/>
      <c r="AY94" s="244"/>
      <c r="AZ94" s="244"/>
      <c r="BA94" s="244"/>
      <c r="BB94" s="244"/>
      <c r="BC94" s="244"/>
      <c r="BD94" s="244"/>
      <c r="BE94" s="245"/>
    </row>
    <row r="95" spans="1:58" ht="30" customHeight="1">
      <c r="B95" s="1116" t="s">
        <v>707</v>
      </c>
      <c r="C95" s="1117"/>
      <c r="D95" s="1117"/>
      <c r="E95" s="1117"/>
      <c r="F95" s="1117"/>
      <c r="G95" s="1117"/>
      <c r="H95" s="1117"/>
      <c r="I95" s="1117"/>
      <c r="J95" s="1117"/>
      <c r="K95" s="1117"/>
      <c r="L95" s="1117"/>
      <c r="M95" s="1117"/>
      <c r="N95" s="1117"/>
      <c r="O95" s="1117"/>
      <c r="P95" s="1117"/>
      <c r="Q95" s="1118"/>
      <c r="R95" s="1116" t="s">
        <v>740</v>
      </c>
      <c r="S95" s="1117"/>
      <c r="T95" s="1117"/>
      <c r="U95" s="1117"/>
      <c r="V95" s="1117"/>
      <c r="W95" s="1117"/>
      <c r="X95" s="1117"/>
      <c r="Y95" s="1117"/>
      <c r="Z95" s="1117"/>
      <c r="AA95" s="1117"/>
      <c r="AB95" s="1117"/>
      <c r="AC95" s="1117"/>
      <c r="AD95" s="1117"/>
      <c r="AE95" s="1117"/>
      <c r="AF95" s="1117"/>
      <c r="AG95" s="1117"/>
      <c r="AH95" s="1117"/>
      <c r="AI95" s="1117"/>
      <c r="AJ95" s="1117"/>
      <c r="AK95" s="1117"/>
      <c r="AL95" s="1117"/>
      <c r="AM95" s="1117"/>
      <c r="AN95" s="1117"/>
      <c r="AO95" s="1117"/>
      <c r="AP95" s="1117"/>
      <c r="AQ95" s="1118"/>
      <c r="AR95" s="1116"/>
      <c r="AS95" s="1117"/>
      <c r="AT95" s="1117"/>
      <c r="AU95" s="1117"/>
      <c r="AV95" s="1117"/>
      <c r="AW95" s="1119"/>
      <c r="AX95" s="1120"/>
      <c r="AY95" s="1120"/>
      <c r="AZ95" s="1120"/>
      <c r="BA95" s="1120"/>
      <c r="BB95" s="1120"/>
      <c r="BC95" s="1120"/>
      <c r="BD95" s="1120"/>
      <c r="BE95" s="1121"/>
    </row>
    <row r="96" spans="1:58" ht="20.100000000000001" customHeight="1">
      <c r="A96" s="1112"/>
      <c r="B96" s="1112"/>
      <c r="C96" s="1112"/>
      <c r="D96" s="1112"/>
      <c r="E96" s="1112"/>
      <c r="F96" s="1112"/>
      <c r="G96" s="1112"/>
      <c r="H96" s="1112"/>
      <c r="I96" s="1112"/>
      <c r="J96" s="1112"/>
      <c r="K96" s="1112"/>
      <c r="L96" s="1112"/>
      <c r="M96" s="1112"/>
      <c r="N96" s="1112"/>
      <c r="O96" s="1112"/>
      <c r="P96" s="1112"/>
      <c r="Q96" s="1112"/>
      <c r="R96" s="1112"/>
      <c r="S96" s="1112"/>
      <c r="T96" s="1112"/>
      <c r="U96" s="1112"/>
      <c r="V96" s="1112"/>
      <c r="W96" s="1112"/>
      <c r="X96" s="1112"/>
      <c r="Y96" s="1112"/>
      <c r="Z96" s="1112"/>
      <c r="AA96" s="1112"/>
      <c r="AB96" s="1112"/>
      <c r="AC96" s="1112"/>
      <c r="AD96" s="1112"/>
      <c r="AE96" s="1112"/>
      <c r="AF96" s="1112"/>
      <c r="AG96" s="1112"/>
      <c r="AH96" s="1112"/>
      <c r="AI96" s="1112"/>
      <c r="AJ96" s="1112"/>
      <c r="AK96" s="1112"/>
      <c r="AL96" s="1112"/>
      <c r="AM96" s="1112"/>
      <c r="AN96" s="1112"/>
      <c r="AO96" s="1112"/>
      <c r="AP96" s="1112"/>
      <c r="AQ96" s="1112"/>
      <c r="AR96" s="1112"/>
      <c r="AS96" s="1112"/>
      <c r="AT96" s="1112"/>
      <c r="AU96" s="1112"/>
      <c r="AV96" s="1112"/>
      <c r="AW96" s="1112"/>
      <c r="AX96" s="1112"/>
      <c r="AY96" s="1112"/>
      <c r="AZ96" s="1112"/>
      <c r="BA96" s="1112"/>
      <c r="BB96" s="1112"/>
      <c r="BC96" s="1112"/>
      <c r="BD96" s="1112"/>
      <c r="BE96" s="1112"/>
      <c r="BF96" s="1112"/>
    </row>
    <row r="97" spans="1:58" ht="32.25" customHeight="1">
      <c r="B97" s="1113" t="s">
        <v>708</v>
      </c>
      <c r="C97" s="1114"/>
      <c r="D97" s="1114"/>
      <c r="E97" s="1114"/>
      <c r="F97" s="1114"/>
      <c r="G97" s="1114"/>
      <c r="H97" s="1114"/>
      <c r="I97" s="1114"/>
      <c r="J97" s="1114"/>
      <c r="K97" s="1114"/>
      <c r="L97" s="1114"/>
      <c r="M97" s="1114"/>
      <c r="N97" s="1114"/>
      <c r="O97" s="1114"/>
      <c r="P97" s="1114"/>
      <c r="Q97" s="1114"/>
      <c r="R97" s="1114"/>
      <c r="S97" s="1114"/>
      <c r="T97" s="1114"/>
      <c r="U97" s="1114"/>
      <c r="V97" s="1114"/>
      <c r="W97" s="1114"/>
      <c r="X97" s="1114"/>
      <c r="Y97" s="1114"/>
      <c r="Z97" s="1114"/>
      <c r="AA97" s="1114"/>
      <c r="AB97" s="1114"/>
      <c r="AC97" s="1114"/>
      <c r="AD97" s="1114"/>
      <c r="AE97" s="1114"/>
      <c r="AF97" s="1114"/>
      <c r="AG97" s="1114"/>
      <c r="AH97" s="1114"/>
      <c r="AI97" s="1114"/>
      <c r="AJ97" s="1114"/>
      <c r="AK97" s="1114"/>
      <c r="AL97" s="1114"/>
      <c r="AM97" s="1114"/>
      <c r="AN97" s="1114"/>
      <c r="AO97" s="1114"/>
      <c r="AP97" s="1114"/>
      <c r="AQ97" s="1114"/>
      <c r="AR97" s="1114"/>
      <c r="AS97" s="1114"/>
      <c r="AT97" s="1114"/>
      <c r="AU97" s="1114"/>
      <c r="AV97" s="1114"/>
      <c r="AW97" s="1114"/>
      <c r="AX97" s="1114"/>
      <c r="AY97" s="1114"/>
      <c r="AZ97" s="1114"/>
      <c r="BA97" s="1114"/>
      <c r="BB97" s="1114"/>
      <c r="BC97" s="1114"/>
      <c r="BD97" s="1114"/>
      <c r="BE97" s="1115"/>
    </row>
    <row r="98" spans="1:58" ht="11.25" customHeight="1">
      <c r="A98" s="7" t="s">
        <v>236</v>
      </c>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87"/>
      <c r="AX98" s="87"/>
      <c r="AY98" s="87"/>
      <c r="AZ98" s="87"/>
      <c r="BA98" s="87"/>
      <c r="BB98" s="87"/>
      <c r="BC98" s="87"/>
      <c r="BD98" s="87"/>
      <c r="BE98" s="87"/>
      <c r="BF98" s="82"/>
    </row>
    <row r="99" spans="1:58" ht="30" customHeight="1">
      <c r="B99" s="1105" t="s">
        <v>562</v>
      </c>
      <c r="C99" s="1105"/>
      <c r="D99" s="1105"/>
      <c r="E99" s="1105"/>
      <c r="F99" s="1105"/>
      <c r="G99" s="1105"/>
      <c r="H99" s="1105"/>
      <c r="I99" s="1105"/>
      <c r="J99" s="1105"/>
      <c r="K99" s="1105"/>
      <c r="L99" s="1105"/>
      <c r="M99" s="1105"/>
      <c r="N99" s="1105"/>
      <c r="O99" s="1105"/>
      <c r="P99" s="1105"/>
      <c r="Q99" s="1105"/>
      <c r="R99" s="1106" t="s">
        <v>561</v>
      </c>
      <c r="S99" s="1106"/>
      <c r="T99" s="1106"/>
      <c r="U99" s="1106"/>
      <c r="V99" s="1106"/>
      <c r="W99" s="1106"/>
      <c r="X99" s="1106"/>
      <c r="Y99" s="1106"/>
      <c r="Z99" s="1106"/>
      <c r="AA99" s="1106"/>
      <c r="AB99" s="1106"/>
      <c r="AC99" s="1106"/>
      <c r="AD99" s="1106"/>
      <c r="AE99" s="1106"/>
      <c r="AF99" s="1106"/>
      <c r="AG99" s="1106"/>
      <c r="AH99" s="1106"/>
      <c r="AI99" s="1106"/>
      <c r="AJ99" s="1106"/>
      <c r="AK99" s="1106"/>
      <c r="AL99" s="1106"/>
      <c r="AM99" s="1106"/>
      <c r="AN99" s="1106"/>
      <c r="AO99" s="1106"/>
      <c r="AP99" s="1106"/>
      <c r="AQ99" s="1106"/>
      <c r="AR99" s="1107"/>
      <c r="AS99" s="1107"/>
      <c r="AT99" s="1107"/>
      <c r="AU99" s="1107"/>
      <c r="AV99" s="1107"/>
      <c r="AW99" s="1108"/>
      <c r="AX99" s="1108"/>
      <c r="AY99" s="1108"/>
      <c r="AZ99" s="1108"/>
      <c r="BA99" s="1108"/>
      <c r="BB99" s="1108"/>
      <c r="BC99" s="1108"/>
      <c r="BD99" s="1108"/>
      <c r="BE99" s="1108"/>
    </row>
    <row r="100" spans="1:58" ht="30" customHeight="1">
      <c r="B100" s="1105" t="s">
        <v>564</v>
      </c>
      <c r="C100" s="1105"/>
      <c r="D100" s="1105" t="s">
        <v>564</v>
      </c>
      <c r="E100" s="1105"/>
      <c r="F100" s="1105" t="s">
        <v>564</v>
      </c>
      <c r="G100" s="1105"/>
      <c r="H100" s="1105" t="s">
        <v>564</v>
      </c>
      <c r="I100" s="1105"/>
      <c r="J100" s="1105" t="s">
        <v>564</v>
      </c>
      <c r="K100" s="1105"/>
      <c r="L100" s="1105" t="s">
        <v>564</v>
      </c>
      <c r="M100" s="1105"/>
      <c r="N100" s="1105" t="s">
        <v>564</v>
      </c>
      <c r="O100" s="1105"/>
      <c r="P100" s="1105" t="s">
        <v>564</v>
      </c>
      <c r="Q100" s="1105"/>
      <c r="R100" s="1106" t="s">
        <v>1119</v>
      </c>
      <c r="S100" s="1106"/>
      <c r="T100" s="1106" t="s">
        <v>595</v>
      </c>
      <c r="U100" s="1106"/>
      <c r="V100" s="1106" t="s">
        <v>595</v>
      </c>
      <c r="W100" s="1106"/>
      <c r="X100" s="1106" t="s">
        <v>595</v>
      </c>
      <c r="Y100" s="1106"/>
      <c r="Z100" s="1106" t="s">
        <v>595</v>
      </c>
      <c r="AA100" s="1106"/>
      <c r="AB100" s="1106" t="s">
        <v>595</v>
      </c>
      <c r="AC100" s="1106"/>
      <c r="AD100" s="1106" t="s">
        <v>595</v>
      </c>
      <c r="AE100" s="1106"/>
      <c r="AF100" s="1106" t="s">
        <v>595</v>
      </c>
      <c r="AG100" s="1106"/>
      <c r="AH100" s="1106" t="s">
        <v>595</v>
      </c>
      <c r="AI100" s="1106"/>
      <c r="AJ100" s="1106" t="s">
        <v>595</v>
      </c>
      <c r="AK100" s="1106"/>
      <c r="AL100" s="1106" t="s">
        <v>595</v>
      </c>
      <c r="AM100" s="1106"/>
      <c r="AN100" s="1106" t="s">
        <v>595</v>
      </c>
      <c r="AO100" s="1106"/>
      <c r="AP100" s="1106" t="s">
        <v>595</v>
      </c>
      <c r="AQ100" s="1106"/>
      <c r="AR100" s="1069" t="s">
        <v>1132</v>
      </c>
      <c r="AS100" s="1070"/>
      <c r="AT100" s="1070"/>
      <c r="AU100" s="1070"/>
      <c r="AV100" s="1070"/>
      <c r="AW100" s="1070"/>
      <c r="AX100" s="1070"/>
      <c r="AY100" s="1070"/>
      <c r="AZ100" s="1070"/>
      <c r="BA100" s="1070"/>
      <c r="BB100" s="1070"/>
      <c r="BC100" s="1070"/>
      <c r="BD100" s="1070"/>
      <c r="BE100" s="1071"/>
    </row>
    <row r="101" spans="1:58" ht="30" customHeight="1">
      <c r="B101" s="1105" t="s">
        <v>709</v>
      </c>
      <c r="C101" s="1105"/>
      <c r="D101" s="1105" t="s">
        <v>709</v>
      </c>
      <c r="E101" s="1105"/>
      <c r="F101" s="1105" t="s">
        <v>709</v>
      </c>
      <c r="G101" s="1105"/>
      <c r="H101" s="1105" t="s">
        <v>709</v>
      </c>
      <c r="I101" s="1105"/>
      <c r="J101" s="1105" t="s">
        <v>709</v>
      </c>
      <c r="K101" s="1105"/>
      <c r="L101" s="1105" t="s">
        <v>709</v>
      </c>
      <c r="M101" s="1105"/>
      <c r="N101" s="1105" t="s">
        <v>709</v>
      </c>
      <c r="O101" s="1105"/>
      <c r="P101" s="1105" t="s">
        <v>709</v>
      </c>
      <c r="Q101" s="1105"/>
      <c r="R101" s="1106" t="s">
        <v>549</v>
      </c>
      <c r="S101" s="1106"/>
      <c r="T101" s="1106" t="s">
        <v>549</v>
      </c>
      <c r="U101" s="1106"/>
      <c r="V101" s="1106" t="s">
        <v>549</v>
      </c>
      <c r="W101" s="1106"/>
      <c r="X101" s="1106" t="s">
        <v>549</v>
      </c>
      <c r="Y101" s="1106"/>
      <c r="Z101" s="1106" t="s">
        <v>549</v>
      </c>
      <c r="AA101" s="1106"/>
      <c r="AB101" s="1106" t="s">
        <v>549</v>
      </c>
      <c r="AC101" s="1106"/>
      <c r="AD101" s="1106" t="s">
        <v>549</v>
      </c>
      <c r="AE101" s="1106"/>
      <c r="AF101" s="1106" t="s">
        <v>549</v>
      </c>
      <c r="AG101" s="1106"/>
      <c r="AH101" s="1106" t="s">
        <v>549</v>
      </c>
      <c r="AI101" s="1106"/>
      <c r="AJ101" s="1106" t="s">
        <v>549</v>
      </c>
      <c r="AK101" s="1106"/>
      <c r="AL101" s="1106" t="s">
        <v>549</v>
      </c>
      <c r="AM101" s="1106"/>
      <c r="AN101" s="1106" t="s">
        <v>549</v>
      </c>
      <c r="AO101" s="1106"/>
      <c r="AP101" s="1106" t="s">
        <v>549</v>
      </c>
      <c r="AQ101" s="1106"/>
      <c r="AR101" s="1107"/>
      <c r="AS101" s="1107"/>
      <c r="AT101" s="1107"/>
      <c r="AU101" s="1107"/>
      <c r="AV101" s="1107"/>
      <c r="AW101" s="1108"/>
      <c r="AX101" s="1108"/>
      <c r="AY101" s="1108"/>
      <c r="AZ101" s="1108"/>
      <c r="BA101" s="1108"/>
      <c r="BB101" s="1108"/>
      <c r="BC101" s="1108"/>
      <c r="BD101" s="1108"/>
      <c r="BE101" s="1108"/>
    </row>
    <row r="102" spans="1:58" ht="30" customHeight="1">
      <c r="B102" s="1105" t="s">
        <v>560</v>
      </c>
      <c r="C102" s="1105"/>
      <c r="D102" s="1105" t="s">
        <v>560</v>
      </c>
      <c r="E102" s="1105"/>
      <c r="F102" s="1105" t="s">
        <v>560</v>
      </c>
      <c r="G102" s="1105"/>
      <c r="H102" s="1105" t="s">
        <v>560</v>
      </c>
      <c r="I102" s="1105"/>
      <c r="J102" s="1105" t="s">
        <v>560</v>
      </c>
      <c r="K102" s="1105"/>
      <c r="L102" s="1105" t="s">
        <v>560</v>
      </c>
      <c r="M102" s="1105"/>
      <c r="N102" s="1105" t="s">
        <v>560</v>
      </c>
      <c r="O102" s="1105"/>
      <c r="P102" s="1105" t="s">
        <v>560</v>
      </c>
      <c r="Q102" s="1105"/>
      <c r="R102" s="1106" t="s">
        <v>1123</v>
      </c>
      <c r="S102" s="1106"/>
      <c r="T102" s="1106" t="s">
        <v>561</v>
      </c>
      <c r="U102" s="1106"/>
      <c r="V102" s="1106" t="s">
        <v>561</v>
      </c>
      <c r="W102" s="1106"/>
      <c r="X102" s="1106" t="s">
        <v>561</v>
      </c>
      <c r="Y102" s="1106"/>
      <c r="Z102" s="1106" t="s">
        <v>561</v>
      </c>
      <c r="AA102" s="1106"/>
      <c r="AB102" s="1106" t="s">
        <v>561</v>
      </c>
      <c r="AC102" s="1106"/>
      <c r="AD102" s="1106" t="s">
        <v>561</v>
      </c>
      <c r="AE102" s="1106"/>
      <c r="AF102" s="1106" t="s">
        <v>561</v>
      </c>
      <c r="AG102" s="1106"/>
      <c r="AH102" s="1106" t="s">
        <v>561</v>
      </c>
      <c r="AI102" s="1106"/>
      <c r="AJ102" s="1106" t="s">
        <v>561</v>
      </c>
      <c r="AK102" s="1106"/>
      <c r="AL102" s="1106" t="s">
        <v>561</v>
      </c>
      <c r="AM102" s="1106"/>
      <c r="AN102" s="1106" t="s">
        <v>561</v>
      </c>
      <c r="AO102" s="1106"/>
      <c r="AP102" s="1106" t="s">
        <v>561</v>
      </c>
      <c r="AQ102" s="1106"/>
      <c r="AR102" s="1069" t="s">
        <v>1638</v>
      </c>
      <c r="AS102" s="1070"/>
      <c r="AT102" s="1070"/>
      <c r="AU102" s="1070"/>
      <c r="AV102" s="1070"/>
      <c r="AW102" s="1070"/>
      <c r="AX102" s="1070"/>
      <c r="AY102" s="1070"/>
      <c r="AZ102" s="1070"/>
      <c r="BA102" s="1070"/>
      <c r="BB102" s="1070"/>
      <c r="BC102" s="1070"/>
      <c r="BD102" s="1070"/>
      <c r="BE102" s="1071"/>
    </row>
    <row r="103" spans="1:58" ht="30" customHeight="1">
      <c r="B103" s="1105" t="s">
        <v>563</v>
      </c>
      <c r="C103" s="1105"/>
      <c r="D103" s="1105" t="s">
        <v>563</v>
      </c>
      <c r="E103" s="1105"/>
      <c r="F103" s="1105" t="s">
        <v>563</v>
      </c>
      <c r="G103" s="1105"/>
      <c r="H103" s="1105" t="s">
        <v>563</v>
      </c>
      <c r="I103" s="1105"/>
      <c r="J103" s="1105" t="s">
        <v>563</v>
      </c>
      <c r="K103" s="1105"/>
      <c r="L103" s="1105" t="s">
        <v>563</v>
      </c>
      <c r="M103" s="1105"/>
      <c r="N103" s="1105" t="s">
        <v>563</v>
      </c>
      <c r="O103" s="1105"/>
      <c r="P103" s="1105" t="s">
        <v>563</v>
      </c>
      <c r="Q103" s="1105"/>
      <c r="R103" s="1106" t="s">
        <v>561</v>
      </c>
      <c r="S103" s="1106"/>
      <c r="T103" s="1106" t="s">
        <v>561</v>
      </c>
      <c r="U103" s="1106"/>
      <c r="V103" s="1106" t="s">
        <v>561</v>
      </c>
      <c r="W103" s="1106"/>
      <c r="X103" s="1106" t="s">
        <v>561</v>
      </c>
      <c r="Y103" s="1106"/>
      <c r="Z103" s="1106" t="s">
        <v>561</v>
      </c>
      <c r="AA103" s="1106"/>
      <c r="AB103" s="1106" t="s">
        <v>561</v>
      </c>
      <c r="AC103" s="1106"/>
      <c r="AD103" s="1106" t="s">
        <v>561</v>
      </c>
      <c r="AE103" s="1106"/>
      <c r="AF103" s="1106" t="s">
        <v>561</v>
      </c>
      <c r="AG103" s="1106"/>
      <c r="AH103" s="1106" t="s">
        <v>561</v>
      </c>
      <c r="AI103" s="1106"/>
      <c r="AJ103" s="1106" t="s">
        <v>561</v>
      </c>
      <c r="AK103" s="1106"/>
      <c r="AL103" s="1106" t="s">
        <v>561</v>
      </c>
      <c r="AM103" s="1106"/>
      <c r="AN103" s="1106" t="s">
        <v>561</v>
      </c>
      <c r="AO103" s="1106"/>
      <c r="AP103" s="1106" t="s">
        <v>561</v>
      </c>
      <c r="AQ103" s="1106"/>
      <c r="AR103" s="1107"/>
      <c r="AS103" s="1107"/>
      <c r="AT103" s="1107"/>
      <c r="AU103" s="1107"/>
      <c r="AV103" s="1107"/>
      <c r="AW103" s="1108"/>
      <c r="AX103" s="1108"/>
      <c r="AY103" s="1108"/>
      <c r="AZ103" s="1108"/>
      <c r="BA103" s="1108"/>
      <c r="BB103" s="1108"/>
      <c r="BC103" s="1108"/>
      <c r="BD103" s="1108"/>
      <c r="BE103" s="1108"/>
    </row>
    <row r="104" spans="1:58" ht="30" customHeight="1">
      <c r="B104" s="1105" t="s">
        <v>1639</v>
      </c>
      <c r="C104" s="1105"/>
      <c r="D104" s="1105" t="s">
        <v>710</v>
      </c>
      <c r="E104" s="1105"/>
      <c r="F104" s="1105" t="s">
        <v>710</v>
      </c>
      <c r="G104" s="1105"/>
      <c r="H104" s="1105" t="s">
        <v>710</v>
      </c>
      <c r="I104" s="1105"/>
      <c r="J104" s="1105" t="s">
        <v>710</v>
      </c>
      <c r="K104" s="1105"/>
      <c r="L104" s="1105" t="s">
        <v>710</v>
      </c>
      <c r="M104" s="1105"/>
      <c r="N104" s="1105" t="s">
        <v>710</v>
      </c>
      <c r="O104" s="1105"/>
      <c r="P104" s="1105" t="s">
        <v>710</v>
      </c>
      <c r="Q104" s="1105"/>
      <c r="R104" s="1106" t="s">
        <v>577</v>
      </c>
      <c r="S104" s="1106"/>
      <c r="T104" s="1106" t="s">
        <v>577</v>
      </c>
      <c r="U104" s="1106"/>
      <c r="V104" s="1106" t="s">
        <v>577</v>
      </c>
      <c r="W104" s="1106"/>
      <c r="X104" s="1106" t="s">
        <v>577</v>
      </c>
      <c r="Y104" s="1106"/>
      <c r="Z104" s="1106" t="s">
        <v>577</v>
      </c>
      <c r="AA104" s="1106"/>
      <c r="AB104" s="1106" t="s">
        <v>577</v>
      </c>
      <c r="AC104" s="1106"/>
      <c r="AD104" s="1106" t="s">
        <v>577</v>
      </c>
      <c r="AE104" s="1106"/>
      <c r="AF104" s="1106" t="s">
        <v>577</v>
      </c>
      <c r="AG104" s="1106"/>
      <c r="AH104" s="1106" t="s">
        <v>577</v>
      </c>
      <c r="AI104" s="1106"/>
      <c r="AJ104" s="1106" t="s">
        <v>577</v>
      </c>
      <c r="AK104" s="1106"/>
      <c r="AL104" s="1106" t="s">
        <v>577</v>
      </c>
      <c r="AM104" s="1106"/>
      <c r="AN104" s="1106" t="s">
        <v>577</v>
      </c>
      <c r="AO104" s="1106"/>
      <c r="AP104" s="1106" t="s">
        <v>577</v>
      </c>
      <c r="AQ104" s="1106"/>
      <c r="AR104" s="1107"/>
      <c r="AS104" s="1107"/>
      <c r="AT104" s="1107"/>
      <c r="AU104" s="1107"/>
      <c r="AV104" s="1107"/>
      <c r="AW104" s="1108"/>
      <c r="AX104" s="1108"/>
      <c r="AY104" s="1108"/>
      <c r="AZ104" s="1108"/>
      <c r="BA104" s="1108"/>
      <c r="BB104" s="1108"/>
      <c r="BC104" s="1108"/>
      <c r="BD104" s="1108"/>
      <c r="BE104" s="1108"/>
    </row>
    <row r="105" spans="1:58" ht="20.100000000000001" customHeight="1">
      <c r="A105" s="82"/>
      <c r="B105" s="82"/>
      <c r="C105" s="88"/>
      <c r="D105" s="88"/>
      <c r="E105" s="88"/>
      <c r="F105" s="82"/>
      <c r="G105" s="82"/>
      <c r="H105" s="82"/>
      <c r="I105" s="82"/>
      <c r="J105" s="82"/>
      <c r="K105" s="82"/>
      <c r="L105" s="82"/>
      <c r="M105" s="82"/>
      <c r="N105" s="82"/>
      <c r="O105" s="82"/>
      <c r="P105" s="82"/>
      <c r="Q105" s="82"/>
      <c r="R105" s="82"/>
      <c r="S105" s="82"/>
      <c r="T105" s="82"/>
      <c r="U105" s="82"/>
      <c r="V105" s="82"/>
      <c r="W105" s="82"/>
      <c r="X105" s="82"/>
      <c r="Y105" s="82"/>
      <c r="Z105" s="82"/>
      <c r="AA105" s="82"/>
      <c r="AB105" s="82"/>
      <c r="AC105" s="82"/>
      <c r="AD105" s="82"/>
      <c r="AE105" s="82"/>
      <c r="AF105" s="82"/>
      <c r="AG105" s="82"/>
      <c r="AH105" s="82"/>
      <c r="AI105" s="82"/>
      <c r="AJ105" s="82"/>
      <c r="AK105" s="82"/>
      <c r="AL105" s="82"/>
      <c r="AM105" s="82"/>
      <c r="AN105" s="82"/>
      <c r="AO105" s="82"/>
      <c r="AP105" s="88"/>
      <c r="AQ105" s="88"/>
      <c r="AR105" s="88"/>
      <c r="AS105" s="88"/>
      <c r="AT105" s="88"/>
      <c r="AU105" s="88"/>
      <c r="AV105" s="88"/>
      <c r="AW105" s="88"/>
      <c r="AX105" s="89"/>
      <c r="AY105" s="89"/>
      <c r="AZ105" s="89"/>
      <c r="BA105" s="89"/>
      <c r="BB105" s="89"/>
      <c r="BC105" s="89"/>
      <c r="BD105" s="89"/>
      <c r="BE105" s="89"/>
      <c r="BF105" s="82"/>
    </row>
    <row r="106" spans="1:58" ht="35.25" customHeight="1">
      <c r="B106" s="1109" t="s">
        <v>738</v>
      </c>
      <c r="C106" s="1110"/>
      <c r="D106" s="1110"/>
      <c r="E106" s="1110"/>
      <c r="F106" s="1110"/>
      <c r="G106" s="1110"/>
      <c r="H106" s="1110"/>
      <c r="I106" s="1110"/>
      <c r="J106" s="1110"/>
      <c r="K106" s="1110"/>
      <c r="L106" s="1110"/>
      <c r="M106" s="1110"/>
      <c r="N106" s="1110"/>
      <c r="O106" s="1110"/>
      <c r="P106" s="1110"/>
      <c r="Q106" s="1110"/>
      <c r="R106" s="1110"/>
      <c r="S106" s="1110"/>
      <c r="T106" s="1110"/>
      <c r="U106" s="1110"/>
      <c r="V106" s="1110"/>
      <c r="W106" s="1110"/>
      <c r="X106" s="1110"/>
      <c r="Y106" s="1110"/>
      <c r="Z106" s="1110"/>
      <c r="AA106" s="1110"/>
      <c r="AB106" s="1110"/>
      <c r="AC106" s="1110"/>
      <c r="AD106" s="1110"/>
      <c r="AE106" s="1110"/>
      <c r="AF106" s="1110"/>
      <c r="AG106" s="1110"/>
      <c r="AH106" s="1110"/>
      <c r="AI106" s="1110"/>
      <c r="AJ106" s="1110"/>
      <c r="AK106" s="1110"/>
      <c r="AL106" s="1110"/>
      <c r="AM106" s="1110"/>
      <c r="AN106" s="1110"/>
      <c r="AO106" s="1110"/>
      <c r="AP106" s="1110"/>
      <c r="AQ106" s="1110"/>
      <c r="AR106" s="1110"/>
      <c r="AS106" s="1110"/>
      <c r="AT106" s="1110"/>
      <c r="AU106" s="1110"/>
      <c r="AV106" s="1110"/>
      <c r="AW106" s="1110"/>
      <c r="AX106" s="1110"/>
      <c r="AY106" s="1110"/>
      <c r="AZ106" s="1110"/>
      <c r="BA106" s="1110"/>
      <c r="BB106" s="1110"/>
      <c r="BC106" s="1110"/>
      <c r="BD106" s="1110"/>
      <c r="BE106" s="1111"/>
    </row>
    <row r="107" spans="1:58" ht="20.100000000000001" customHeight="1">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87"/>
      <c r="AX107" s="87"/>
      <c r="AY107" s="87"/>
      <c r="AZ107" s="87"/>
      <c r="BA107" s="87"/>
      <c r="BB107" s="87"/>
      <c r="BC107" s="87"/>
      <c r="BD107" s="87"/>
      <c r="BE107" s="87"/>
    </row>
    <row r="108" spans="1:58" ht="28.5" customHeight="1">
      <c r="B108" s="1076" t="s">
        <v>687</v>
      </c>
      <c r="C108" s="1076"/>
      <c r="D108" s="1076"/>
      <c r="E108" s="1076"/>
      <c r="F108" s="1076"/>
      <c r="G108" s="1076"/>
      <c r="H108" s="1076"/>
      <c r="I108" s="1076"/>
      <c r="J108" s="1076"/>
      <c r="K108" s="1076"/>
      <c r="L108" s="1076"/>
      <c r="M108" s="1076"/>
      <c r="N108" s="1076"/>
      <c r="O108" s="1076"/>
      <c r="P108" s="1076"/>
      <c r="Q108" s="1076"/>
      <c r="R108" s="1077" t="s">
        <v>1270</v>
      </c>
      <c r="S108" s="1078"/>
      <c r="T108" s="1078"/>
      <c r="U108" s="1078"/>
      <c r="V108" s="1078"/>
      <c r="W108" s="1078"/>
      <c r="X108" s="1078"/>
      <c r="Y108" s="1078"/>
      <c r="Z108" s="1078"/>
      <c r="AA108" s="1078"/>
      <c r="AB108" s="1078"/>
      <c r="AC108" s="1078"/>
      <c r="AD108" s="1078"/>
      <c r="AE108" s="1078"/>
      <c r="AF108" s="1078"/>
      <c r="AG108" s="1078"/>
      <c r="AH108" s="1078"/>
      <c r="AI108" s="1078"/>
      <c r="AJ108" s="1078"/>
      <c r="AK108" s="1078"/>
      <c r="AL108" s="1078"/>
      <c r="AM108" s="1078"/>
      <c r="AN108" s="1078"/>
      <c r="AO108" s="1078"/>
      <c r="AP108" s="1078"/>
      <c r="AQ108" s="1079"/>
      <c r="AR108" s="1080"/>
      <c r="AS108" s="1081"/>
      <c r="AT108" s="1081"/>
      <c r="AU108" s="1081"/>
      <c r="AV108" s="1081"/>
      <c r="AW108" s="1081"/>
      <c r="AX108" s="1081"/>
      <c r="AY108" s="1081"/>
      <c r="AZ108" s="1081"/>
      <c r="BA108" s="1081"/>
      <c r="BB108" s="1081"/>
      <c r="BC108" s="1081"/>
      <c r="BD108" s="1081"/>
      <c r="BE108" s="1082"/>
    </row>
    <row r="109" spans="1:58" ht="28.5" customHeight="1">
      <c r="B109" s="1083" t="s">
        <v>688</v>
      </c>
      <c r="C109" s="1083"/>
      <c r="D109" s="1083" t="s">
        <v>688</v>
      </c>
      <c r="E109" s="1083"/>
      <c r="F109" s="1083" t="s">
        <v>688</v>
      </c>
      <c r="G109" s="1083"/>
      <c r="H109" s="1083" t="s">
        <v>688</v>
      </c>
      <c r="I109" s="1083"/>
      <c r="J109" s="1083" t="s">
        <v>688</v>
      </c>
      <c r="K109" s="1083"/>
      <c r="L109" s="1083" t="s">
        <v>688</v>
      </c>
      <c r="M109" s="1083"/>
      <c r="N109" s="1083" t="s">
        <v>688</v>
      </c>
      <c r="O109" s="1083"/>
      <c r="P109" s="1083" t="s">
        <v>688</v>
      </c>
      <c r="Q109" s="1083"/>
      <c r="R109" s="1066" t="s">
        <v>531</v>
      </c>
      <c r="S109" s="1067"/>
      <c r="T109" s="1067"/>
      <c r="U109" s="1067"/>
      <c r="V109" s="1067"/>
      <c r="W109" s="1067"/>
      <c r="X109" s="1067"/>
      <c r="Y109" s="1067"/>
      <c r="Z109" s="1067"/>
      <c r="AA109" s="1067"/>
      <c r="AB109" s="1067"/>
      <c r="AC109" s="1067"/>
      <c r="AD109" s="1067"/>
      <c r="AE109" s="1067"/>
      <c r="AF109" s="1067"/>
      <c r="AG109" s="1067"/>
      <c r="AH109" s="1067"/>
      <c r="AI109" s="1067"/>
      <c r="AJ109" s="1067"/>
      <c r="AK109" s="1067"/>
      <c r="AL109" s="1067"/>
      <c r="AM109" s="1067"/>
      <c r="AN109" s="1067"/>
      <c r="AO109" s="1067"/>
      <c r="AP109" s="1067"/>
      <c r="AQ109" s="1068"/>
      <c r="AR109" s="1084"/>
      <c r="AS109" s="1085"/>
      <c r="AT109" s="1085"/>
      <c r="AU109" s="1085"/>
      <c r="AV109" s="1085"/>
      <c r="AW109" s="1085"/>
      <c r="AX109" s="1085"/>
      <c r="AY109" s="1085"/>
      <c r="AZ109" s="1085"/>
      <c r="BA109" s="1085"/>
      <c r="BB109" s="1085"/>
      <c r="BC109" s="1085"/>
      <c r="BD109" s="1085"/>
      <c r="BE109" s="1086"/>
    </row>
    <row r="110" spans="1:58" ht="28.5" customHeight="1">
      <c r="B110" s="1076" t="s">
        <v>689</v>
      </c>
      <c r="C110" s="1076"/>
      <c r="D110" s="1076" t="s">
        <v>689</v>
      </c>
      <c r="E110" s="1076"/>
      <c r="F110" s="1076" t="s">
        <v>689</v>
      </c>
      <c r="G110" s="1076"/>
      <c r="H110" s="1076" t="s">
        <v>689</v>
      </c>
      <c r="I110" s="1076"/>
      <c r="J110" s="1076" t="s">
        <v>689</v>
      </c>
      <c r="K110" s="1076"/>
      <c r="L110" s="1076" t="s">
        <v>689</v>
      </c>
      <c r="M110" s="1076"/>
      <c r="N110" s="1076" t="s">
        <v>689</v>
      </c>
      <c r="O110" s="1076"/>
      <c r="P110" s="1076" t="s">
        <v>689</v>
      </c>
      <c r="Q110" s="1076"/>
      <c r="R110" s="1077" t="s">
        <v>533</v>
      </c>
      <c r="S110" s="1078"/>
      <c r="T110" s="1078"/>
      <c r="U110" s="1078"/>
      <c r="V110" s="1078"/>
      <c r="W110" s="1078"/>
      <c r="X110" s="1078"/>
      <c r="Y110" s="1078"/>
      <c r="Z110" s="1078"/>
      <c r="AA110" s="1078"/>
      <c r="AB110" s="1078"/>
      <c r="AC110" s="1078"/>
      <c r="AD110" s="1078"/>
      <c r="AE110" s="1078"/>
      <c r="AF110" s="1078"/>
      <c r="AG110" s="1078"/>
      <c r="AH110" s="1078"/>
      <c r="AI110" s="1078"/>
      <c r="AJ110" s="1078"/>
      <c r="AK110" s="1078"/>
      <c r="AL110" s="1078"/>
      <c r="AM110" s="1078"/>
      <c r="AN110" s="1078"/>
      <c r="AO110" s="1078"/>
      <c r="AP110" s="1078"/>
      <c r="AQ110" s="1079"/>
      <c r="AR110" s="1080"/>
      <c r="AS110" s="1081"/>
      <c r="AT110" s="1081"/>
      <c r="AU110" s="1081"/>
      <c r="AV110" s="1081"/>
      <c r="AW110" s="1081"/>
      <c r="AX110" s="1081"/>
      <c r="AY110" s="1081"/>
      <c r="AZ110" s="1081"/>
      <c r="BA110" s="1081"/>
      <c r="BB110" s="1081"/>
      <c r="BC110" s="1081"/>
      <c r="BD110" s="1081"/>
      <c r="BE110" s="1082"/>
    </row>
    <row r="111" spans="1:58" ht="28.5" customHeight="1">
      <c r="B111" s="1083" t="s">
        <v>690</v>
      </c>
      <c r="C111" s="1083"/>
      <c r="D111" s="1083" t="s">
        <v>690</v>
      </c>
      <c r="E111" s="1083"/>
      <c r="F111" s="1083" t="s">
        <v>690</v>
      </c>
      <c r="G111" s="1083"/>
      <c r="H111" s="1083" t="s">
        <v>690</v>
      </c>
      <c r="I111" s="1083"/>
      <c r="J111" s="1083" t="s">
        <v>690</v>
      </c>
      <c r="K111" s="1083"/>
      <c r="L111" s="1083" t="s">
        <v>690</v>
      </c>
      <c r="M111" s="1083"/>
      <c r="N111" s="1083" t="s">
        <v>690</v>
      </c>
      <c r="O111" s="1083"/>
      <c r="P111" s="1083" t="s">
        <v>690</v>
      </c>
      <c r="Q111" s="1083"/>
      <c r="R111" s="1066" t="s">
        <v>163</v>
      </c>
      <c r="S111" s="1067"/>
      <c r="T111" s="1067"/>
      <c r="U111" s="1067"/>
      <c r="V111" s="1067"/>
      <c r="W111" s="1067"/>
      <c r="X111" s="1067"/>
      <c r="Y111" s="1067"/>
      <c r="Z111" s="1067"/>
      <c r="AA111" s="1067"/>
      <c r="AB111" s="1067"/>
      <c r="AC111" s="1067"/>
      <c r="AD111" s="1067"/>
      <c r="AE111" s="1067"/>
      <c r="AF111" s="1067"/>
      <c r="AG111" s="1067"/>
      <c r="AH111" s="1067"/>
      <c r="AI111" s="1067"/>
      <c r="AJ111" s="1067"/>
      <c r="AK111" s="1067"/>
      <c r="AL111" s="1067"/>
      <c r="AM111" s="1067"/>
      <c r="AN111" s="1067"/>
      <c r="AO111" s="1067"/>
      <c r="AP111" s="1067"/>
      <c r="AQ111" s="1068"/>
      <c r="AR111" s="1084"/>
      <c r="AS111" s="1085"/>
      <c r="AT111" s="1085"/>
      <c r="AU111" s="1085"/>
      <c r="AV111" s="1085"/>
      <c r="AW111" s="1085"/>
      <c r="AX111" s="1085"/>
      <c r="AY111" s="1085"/>
      <c r="AZ111" s="1085"/>
      <c r="BA111" s="1085"/>
      <c r="BB111" s="1085"/>
      <c r="BC111" s="1085"/>
      <c r="BD111" s="1085"/>
      <c r="BE111" s="1086"/>
    </row>
    <row r="112" spans="1:58" ht="28.5" customHeight="1">
      <c r="B112" s="1076" t="s">
        <v>711</v>
      </c>
      <c r="C112" s="1076"/>
      <c r="D112" s="1076" t="s">
        <v>711</v>
      </c>
      <c r="E112" s="1076"/>
      <c r="F112" s="1076" t="s">
        <v>711</v>
      </c>
      <c r="G112" s="1076"/>
      <c r="H112" s="1076" t="s">
        <v>711</v>
      </c>
      <c r="I112" s="1076"/>
      <c r="J112" s="1076" t="s">
        <v>711</v>
      </c>
      <c r="K112" s="1076"/>
      <c r="L112" s="1076" t="s">
        <v>711</v>
      </c>
      <c r="M112" s="1076"/>
      <c r="N112" s="1076" t="s">
        <v>711</v>
      </c>
      <c r="O112" s="1076"/>
      <c r="P112" s="1076" t="s">
        <v>711</v>
      </c>
      <c r="Q112" s="1076"/>
      <c r="R112" s="1077" t="s">
        <v>1264</v>
      </c>
      <c r="S112" s="1078"/>
      <c r="T112" s="1078"/>
      <c r="U112" s="1078"/>
      <c r="V112" s="1078"/>
      <c r="W112" s="1078"/>
      <c r="X112" s="1078"/>
      <c r="Y112" s="1078"/>
      <c r="Z112" s="1078"/>
      <c r="AA112" s="1078"/>
      <c r="AB112" s="1078"/>
      <c r="AC112" s="1078"/>
      <c r="AD112" s="1078"/>
      <c r="AE112" s="1078"/>
      <c r="AF112" s="1078"/>
      <c r="AG112" s="1078"/>
      <c r="AH112" s="1078"/>
      <c r="AI112" s="1078"/>
      <c r="AJ112" s="1078"/>
      <c r="AK112" s="1078"/>
      <c r="AL112" s="1078"/>
      <c r="AM112" s="1078"/>
      <c r="AN112" s="1078"/>
      <c r="AO112" s="1078"/>
      <c r="AP112" s="1078"/>
      <c r="AQ112" s="1079"/>
      <c r="AR112" s="1080"/>
      <c r="AS112" s="1081"/>
      <c r="AT112" s="1081"/>
      <c r="AU112" s="1081"/>
      <c r="AV112" s="1081"/>
      <c r="AW112" s="1081"/>
      <c r="AX112" s="1081"/>
      <c r="AY112" s="1081"/>
      <c r="AZ112" s="1081"/>
      <c r="BA112" s="1081"/>
      <c r="BB112" s="1081"/>
      <c r="BC112" s="1081"/>
      <c r="BD112" s="1081"/>
      <c r="BE112" s="1082"/>
    </row>
    <row r="113" spans="2:57" ht="28.5" customHeight="1">
      <c r="B113" s="1083" t="s">
        <v>712</v>
      </c>
      <c r="C113" s="1083"/>
      <c r="D113" s="1083" t="s">
        <v>712</v>
      </c>
      <c r="E113" s="1083"/>
      <c r="F113" s="1083" t="s">
        <v>712</v>
      </c>
      <c r="G113" s="1083"/>
      <c r="H113" s="1083" t="s">
        <v>712</v>
      </c>
      <c r="I113" s="1083"/>
      <c r="J113" s="1083" t="s">
        <v>712</v>
      </c>
      <c r="K113" s="1083"/>
      <c r="L113" s="1083" t="s">
        <v>712</v>
      </c>
      <c r="M113" s="1083"/>
      <c r="N113" s="1083" t="s">
        <v>712</v>
      </c>
      <c r="O113" s="1083"/>
      <c r="P113" s="1083" t="s">
        <v>712</v>
      </c>
      <c r="Q113" s="1083"/>
      <c r="R113" s="1066" t="s">
        <v>535</v>
      </c>
      <c r="S113" s="1067"/>
      <c r="T113" s="1067"/>
      <c r="U113" s="1067"/>
      <c r="V113" s="1067"/>
      <c r="W113" s="1067"/>
      <c r="X113" s="1067"/>
      <c r="Y113" s="1067"/>
      <c r="Z113" s="1067"/>
      <c r="AA113" s="1067"/>
      <c r="AB113" s="1067"/>
      <c r="AC113" s="1067"/>
      <c r="AD113" s="1067"/>
      <c r="AE113" s="1067"/>
      <c r="AF113" s="1067"/>
      <c r="AG113" s="1067"/>
      <c r="AH113" s="1067"/>
      <c r="AI113" s="1067"/>
      <c r="AJ113" s="1067"/>
      <c r="AK113" s="1067"/>
      <c r="AL113" s="1067"/>
      <c r="AM113" s="1067"/>
      <c r="AN113" s="1067"/>
      <c r="AO113" s="1067"/>
      <c r="AP113" s="1067"/>
      <c r="AQ113" s="1068"/>
      <c r="AR113" s="1084"/>
      <c r="AS113" s="1085"/>
      <c r="AT113" s="1085"/>
      <c r="AU113" s="1085"/>
      <c r="AV113" s="1085"/>
      <c r="AW113" s="1085"/>
      <c r="AX113" s="1085"/>
      <c r="AY113" s="1085"/>
      <c r="AZ113" s="1085"/>
      <c r="BA113" s="1085"/>
      <c r="BB113" s="1085"/>
      <c r="BC113" s="1085"/>
      <c r="BD113" s="1085"/>
      <c r="BE113" s="1086"/>
    </row>
    <row r="114" spans="2:57" ht="28.5" customHeight="1">
      <c r="B114" s="1076" t="s">
        <v>713</v>
      </c>
      <c r="C114" s="1076"/>
      <c r="D114" s="1076" t="s">
        <v>713</v>
      </c>
      <c r="E114" s="1076"/>
      <c r="F114" s="1076" t="s">
        <v>713</v>
      </c>
      <c r="G114" s="1076"/>
      <c r="H114" s="1076" t="s">
        <v>713</v>
      </c>
      <c r="I114" s="1076"/>
      <c r="J114" s="1076" t="s">
        <v>713</v>
      </c>
      <c r="K114" s="1076"/>
      <c r="L114" s="1076" t="s">
        <v>713</v>
      </c>
      <c r="M114" s="1076"/>
      <c r="N114" s="1076" t="s">
        <v>713</v>
      </c>
      <c r="O114" s="1076"/>
      <c r="P114" s="1076" t="s">
        <v>713</v>
      </c>
      <c r="Q114" s="1076"/>
      <c r="R114" s="1077" t="str">
        <f>AE50</f>
        <v>ارتفاع لسقف الأرضي</v>
      </c>
      <c r="S114" s="1078"/>
      <c r="T114" s="1078"/>
      <c r="U114" s="1078"/>
      <c r="V114" s="1078"/>
      <c r="W114" s="1078"/>
      <c r="X114" s="1078"/>
      <c r="Y114" s="1078"/>
      <c r="Z114" s="1078"/>
      <c r="AA114" s="1078"/>
      <c r="AB114" s="1078"/>
      <c r="AC114" s="1078"/>
      <c r="AD114" s="1078"/>
      <c r="AE114" s="1078"/>
      <c r="AF114" s="1078"/>
      <c r="AG114" s="1078"/>
      <c r="AH114" s="1078"/>
      <c r="AI114" s="1078"/>
      <c r="AJ114" s="1078"/>
      <c r="AK114" s="1078"/>
      <c r="AL114" s="1078"/>
      <c r="AM114" s="1078"/>
      <c r="AN114" s="1078"/>
      <c r="AO114" s="1078"/>
      <c r="AP114" s="1078"/>
      <c r="AQ114" s="1079"/>
      <c r="AR114" s="1080"/>
      <c r="AS114" s="1081"/>
      <c r="AT114" s="1081"/>
      <c r="AU114" s="1081"/>
      <c r="AV114" s="1081"/>
      <c r="AW114" s="1081"/>
      <c r="AX114" s="1081"/>
      <c r="AY114" s="1081"/>
      <c r="AZ114" s="1081"/>
      <c r="BA114" s="1081"/>
      <c r="BB114" s="1081"/>
      <c r="BC114" s="1081"/>
      <c r="BD114" s="1081"/>
      <c r="BE114" s="1082"/>
    </row>
    <row r="115" spans="2:57" ht="28.5" customHeight="1">
      <c r="B115" s="1083" t="s">
        <v>714</v>
      </c>
      <c r="C115" s="1083"/>
      <c r="D115" s="1083" t="s">
        <v>714</v>
      </c>
      <c r="E115" s="1083"/>
      <c r="F115" s="1083" t="s">
        <v>714</v>
      </c>
      <c r="G115" s="1083"/>
      <c r="H115" s="1083" t="s">
        <v>714</v>
      </c>
      <c r="I115" s="1083"/>
      <c r="J115" s="1083" t="s">
        <v>714</v>
      </c>
      <c r="K115" s="1083"/>
      <c r="L115" s="1083" t="s">
        <v>714</v>
      </c>
      <c r="M115" s="1083"/>
      <c r="N115" s="1083" t="s">
        <v>714</v>
      </c>
      <c r="O115" s="1083"/>
      <c r="P115" s="1083" t="s">
        <v>714</v>
      </c>
      <c r="Q115" s="1083"/>
      <c r="R115" s="1066" t="s">
        <v>1266</v>
      </c>
      <c r="S115" s="1067"/>
      <c r="T115" s="1067"/>
      <c r="U115" s="1067"/>
      <c r="V115" s="1067"/>
      <c r="W115" s="1067"/>
      <c r="X115" s="1067"/>
      <c r="Y115" s="1067"/>
      <c r="Z115" s="1067"/>
      <c r="AA115" s="1067"/>
      <c r="AB115" s="1067"/>
      <c r="AC115" s="1067"/>
      <c r="AD115" s="1067"/>
      <c r="AE115" s="1067"/>
      <c r="AF115" s="1067"/>
      <c r="AG115" s="1067"/>
      <c r="AH115" s="1067"/>
      <c r="AI115" s="1067"/>
      <c r="AJ115" s="1067"/>
      <c r="AK115" s="1067"/>
      <c r="AL115" s="1067"/>
      <c r="AM115" s="1067"/>
      <c r="AN115" s="1067"/>
      <c r="AO115" s="1067"/>
      <c r="AP115" s="1067"/>
      <c r="AQ115" s="1068"/>
      <c r="AR115" s="1080"/>
      <c r="AS115" s="1081"/>
      <c r="AT115" s="1081"/>
      <c r="AU115" s="1081"/>
      <c r="AV115" s="1081"/>
      <c r="AW115" s="1081"/>
      <c r="AX115" s="1081"/>
      <c r="AY115" s="1081"/>
      <c r="AZ115" s="1081"/>
      <c r="BA115" s="1081"/>
      <c r="BB115" s="1081"/>
      <c r="BC115" s="1081"/>
      <c r="BD115" s="1081"/>
      <c r="BE115" s="1082"/>
    </row>
    <row r="116" spans="2:57" ht="28.5" customHeight="1">
      <c r="B116" s="1076" t="s">
        <v>715</v>
      </c>
      <c r="C116" s="1076"/>
      <c r="D116" s="1076" t="s">
        <v>715</v>
      </c>
      <c r="E116" s="1076"/>
      <c r="F116" s="1076" t="s">
        <v>715</v>
      </c>
      <c r="G116" s="1076"/>
      <c r="H116" s="1076" t="s">
        <v>715</v>
      </c>
      <c r="I116" s="1076"/>
      <c r="J116" s="1076" t="s">
        <v>715</v>
      </c>
      <c r="K116" s="1076"/>
      <c r="L116" s="1076" t="s">
        <v>715</v>
      </c>
      <c r="M116" s="1076"/>
      <c r="N116" s="1076" t="s">
        <v>715</v>
      </c>
      <c r="O116" s="1076"/>
      <c r="P116" s="1076" t="s">
        <v>715</v>
      </c>
      <c r="Q116" s="1076"/>
      <c r="R116" s="1077" t="s">
        <v>277</v>
      </c>
      <c r="S116" s="1078"/>
      <c r="T116" s="1078"/>
      <c r="U116" s="1078"/>
      <c r="V116" s="1078"/>
      <c r="W116" s="1078"/>
      <c r="X116" s="1078"/>
      <c r="Y116" s="1078"/>
      <c r="Z116" s="1078"/>
      <c r="AA116" s="1078"/>
      <c r="AB116" s="1078"/>
      <c r="AC116" s="1078"/>
      <c r="AD116" s="1078"/>
      <c r="AE116" s="1078"/>
      <c r="AF116" s="1078"/>
      <c r="AG116" s="1078"/>
      <c r="AH116" s="1078"/>
      <c r="AI116" s="1078"/>
      <c r="AJ116" s="1078"/>
      <c r="AK116" s="1078"/>
      <c r="AL116" s="1078"/>
      <c r="AM116" s="1078"/>
      <c r="AN116" s="1078"/>
      <c r="AO116" s="1078"/>
      <c r="AP116" s="1078"/>
      <c r="AQ116" s="1079"/>
      <c r="AR116" s="1080"/>
      <c r="AS116" s="1081"/>
      <c r="AT116" s="1081"/>
      <c r="AU116" s="1081"/>
      <c r="AV116" s="1081"/>
      <c r="AW116" s="1081"/>
      <c r="AX116" s="1081"/>
      <c r="AY116" s="1081"/>
      <c r="AZ116" s="1081"/>
      <c r="BA116" s="1081"/>
      <c r="BB116" s="1081"/>
      <c r="BC116" s="1081"/>
      <c r="BD116" s="1081"/>
      <c r="BE116" s="1082"/>
    </row>
    <row r="117" spans="2:57" ht="28.5" customHeight="1">
      <c r="B117" s="1083" t="s">
        <v>716</v>
      </c>
      <c r="C117" s="1083"/>
      <c r="D117" s="1083" t="s">
        <v>716</v>
      </c>
      <c r="E117" s="1083"/>
      <c r="F117" s="1083" t="s">
        <v>716</v>
      </c>
      <c r="G117" s="1083"/>
      <c r="H117" s="1083" t="s">
        <v>716</v>
      </c>
      <c r="I117" s="1083"/>
      <c r="J117" s="1083" t="s">
        <v>716</v>
      </c>
      <c r="K117" s="1083"/>
      <c r="L117" s="1083" t="s">
        <v>716</v>
      </c>
      <c r="M117" s="1083"/>
      <c r="N117" s="1083" t="s">
        <v>716</v>
      </c>
      <c r="O117" s="1083"/>
      <c r="P117" s="1083" t="s">
        <v>716</v>
      </c>
      <c r="Q117" s="1083"/>
      <c r="R117" s="1066" t="s">
        <v>276</v>
      </c>
      <c r="S117" s="1067"/>
      <c r="T117" s="1067"/>
      <c r="U117" s="1067"/>
      <c r="V117" s="1067"/>
      <c r="W117" s="1067"/>
      <c r="X117" s="1067"/>
      <c r="Y117" s="1067"/>
      <c r="Z117" s="1067"/>
      <c r="AA117" s="1067"/>
      <c r="AB117" s="1067"/>
      <c r="AC117" s="1067"/>
      <c r="AD117" s="1067"/>
      <c r="AE117" s="1067"/>
      <c r="AF117" s="1067"/>
      <c r="AG117" s="1067"/>
      <c r="AH117" s="1067"/>
      <c r="AI117" s="1067"/>
      <c r="AJ117" s="1067"/>
      <c r="AK117" s="1067"/>
      <c r="AL117" s="1067"/>
      <c r="AM117" s="1067"/>
      <c r="AN117" s="1067"/>
      <c r="AO117" s="1067"/>
      <c r="AP117" s="1067"/>
      <c r="AQ117" s="1068"/>
      <c r="AR117" s="1084" t="s">
        <v>1131</v>
      </c>
      <c r="AS117" s="1085"/>
      <c r="AT117" s="1085"/>
      <c r="AU117" s="1085"/>
      <c r="AV117" s="1085"/>
      <c r="AW117" s="1085"/>
      <c r="AX117" s="1085"/>
      <c r="AY117" s="1085"/>
      <c r="AZ117" s="1085"/>
      <c r="BA117" s="1085"/>
      <c r="BB117" s="1085"/>
      <c r="BC117" s="1085"/>
      <c r="BD117" s="1085"/>
      <c r="BE117" s="1086"/>
    </row>
    <row r="118" spans="2:57" ht="28.5" customHeight="1">
      <c r="B118" s="1076" t="s">
        <v>1127</v>
      </c>
      <c r="C118" s="1076"/>
      <c r="D118" s="1076" t="s">
        <v>717</v>
      </c>
      <c r="E118" s="1076"/>
      <c r="F118" s="1076" t="s">
        <v>717</v>
      </c>
      <c r="G118" s="1076"/>
      <c r="H118" s="1076" t="s">
        <v>717</v>
      </c>
      <c r="I118" s="1076"/>
      <c r="J118" s="1076" t="s">
        <v>717</v>
      </c>
      <c r="K118" s="1076"/>
      <c r="L118" s="1076" t="s">
        <v>717</v>
      </c>
      <c r="M118" s="1076"/>
      <c r="N118" s="1076" t="s">
        <v>717</v>
      </c>
      <c r="O118" s="1076"/>
      <c r="P118" s="1076" t="s">
        <v>717</v>
      </c>
      <c r="Q118" s="1076"/>
      <c r="R118" s="1077" t="s">
        <v>276</v>
      </c>
      <c r="S118" s="1078"/>
      <c r="T118" s="1078"/>
      <c r="U118" s="1078"/>
      <c r="V118" s="1078"/>
      <c r="W118" s="1078"/>
      <c r="X118" s="1078"/>
      <c r="Y118" s="1078"/>
      <c r="Z118" s="1078"/>
      <c r="AA118" s="1078"/>
      <c r="AB118" s="1078"/>
      <c r="AC118" s="1078"/>
      <c r="AD118" s="1078"/>
      <c r="AE118" s="1078"/>
      <c r="AF118" s="1078"/>
      <c r="AG118" s="1078"/>
      <c r="AH118" s="1078"/>
      <c r="AI118" s="1078"/>
      <c r="AJ118" s="1078"/>
      <c r="AK118" s="1078"/>
      <c r="AL118" s="1078"/>
      <c r="AM118" s="1078"/>
      <c r="AN118" s="1078"/>
      <c r="AO118" s="1078"/>
      <c r="AP118" s="1078"/>
      <c r="AQ118" s="1079"/>
      <c r="AR118" s="1080"/>
      <c r="AS118" s="1081"/>
      <c r="AT118" s="1081"/>
      <c r="AU118" s="1081"/>
      <c r="AV118" s="1081"/>
      <c r="AW118" s="1081"/>
      <c r="AX118" s="1081"/>
      <c r="AY118" s="1081"/>
      <c r="AZ118" s="1081"/>
      <c r="BA118" s="1081"/>
      <c r="BB118" s="1081"/>
      <c r="BC118" s="1081"/>
      <c r="BD118" s="1081"/>
      <c r="BE118" s="1082"/>
    </row>
    <row r="119" spans="2:57" ht="28.5" customHeight="1">
      <c r="B119" s="1104" t="s">
        <v>741</v>
      </c>
      <c r="C119" s="1104"/>
      <c r="D119" s="1104" t="s">
        <v>718</v>
      </c>
      <c r="E119" s="1104"/>
      <c r="F119" s="1104" t="s">
        <v>718</v>
      </c>
      <c r="G119" s="1104"/>
      <c r="H119" s="1104" t="s">
        <v>718</v>
      </c>
      <c r="I119" s="1104"/>
      <c r="J119" s="1104" t="s">
        <v>718</v>
      </c>
      <c r="K119" s="1104"/>
      <c r="L119" s="1104" t="s">
        <v>718</v>
      </c>
      <c r="M119" s="1104"/>
      <c r="N119" s="1104" t="s">
        <v>718</v>
      </c>
      <c r="O119" s="1104"/>
      <c r="P119" s="1104" t="s">
        <v>718</v>
      </c>
      <c r="Q119" s="1104"/>
      <c r="R119" s="1066" t="s">
        <v>276</v>
      </c>
      <c r="S119" s="1067"/>
      <c r="T119" s="1067"/>
      <c r="U119" s="1067"/>
      <c r="V119" s="1067"/>
      <c r="W119" s="1067"/>
      <c r="X119" s="1067"/>
      <c r="Y119" s="1067"/>
      <c r="Z119" s="1067"/>
      <c r="AA119" s="1067"/>
      <c r="AB119" s="1067"/>
      <c r="AC119" s="1067"/>
      <c r="AD119" s="1067"/>
      <c r="AE119" s="1067"/>
      <c r="AF119" s="1067"/>
      <c r="AG119" s="1067"/>
      <c r="AH119" s="1067"/>
      <c r="AI119" s="1067"/>
      <c r="AJ119" s="1067"/>
      <c r="AK119" s="1067"/>
      <c r="AL119" s="1067"/>
      <c r="AM119" s="1067"/>
      <c r="AN119" s="1067"/>
      <c r="AO119" s="1067"/>
      <c r="AP119" s="1067"/>
      <c r="AQ119" s="1068"/>
      <c r="AR119" s="1084"/>
      <c r="AS119" s="1085"/>
      <c r="AT119" s="1085"/>
      <c r="AU119" s="1085"/>
      <c r="AV119" s="1085"/>
      <c r="AW119" s="1085"/>
      <c r="AX119" s="1085"/>
      <c r="AY119" s="1085"/>
      <c r="AZ119" s="1085"/>
      <c r="BA119" s="1085"/>
      <c r="BB119" s="1085"/>
      <c r="BC119" s="1085"/>
      <c r="BD119" s="1085"/>
      <c r="BE119" s="1086"/>
    </row>
    <row r="120" spans="2:57" ht="28.5" customHeight="1">
      <c r="B120" s="1076" t="s">
        <v>754</v>
      </c>
      <c r="C120" s="1076"/>
      <c r="D120" s="1076" t="s">
        <v>719</v>
      </c>
      <c r="E120" s="1076"/>
      <c r="F120" s="1076" t="s">
        <v>719</v>
      </c>
      <c r="G120" s="1076"/>
      <c r="H120" s="1076" t="s">
        <v>719</v>
      </c>
      <c r="I120" s="1076"/>
      <c r="J120" s="1076" t="s">
        <v>719</v>
      </c>
      <c r="K120" s="1076"/>
      <c r="L120" s="1076" t="s">
        <v>719</v>
      </c>
      <c r="M120" s="1076"/>
      <c r="N120" s="1076" t="s">
        <v>719</v>
      </c>
      <c r="O120" s="1076"/>
      <c r="P120" s="1076" t="s">
        <v>719</v>
      </c>
      <c r="Q120" s="1076"/>
      <c r="R120" s="1077">
        <v>2</v>
      </c>
      <c r="S120" s="1078"/>
      <c r="T120" s="1078"/>
      <c r="U120" s="1078"/>
      <c r="V120" s="1078"/>
      <c r="W120" s="1078"/>
      <c r="X120" s="1078"/>
      <c r="Y120" s="1078"/>
      <c r="Z120" s="1078"/>
      <c r="AA120" s="1078"/>
      <c r="AB120" s="1078"/>
      <c r="AC120" s="1078"/>
      <c r="AD120" s="1078"/>
      <c r="AE120" s="1078"/>
      <c r="AF120" s="1078"/>
      <c r="AG120" s="1078"/>
      <c r="AH120" s="1078"/>
      <c r="AI120" s="1078"/>
      <c r="AJ120" s="1078"/>
      <c r="AK120" s="1078"/>
      <c r="AL120" s="1078"/>
      <c r="AM120" s="1078"/>
      <c r="AN120" s="1078"/>
      <c r="AO120" s="1078"/>
      <c r="AP120" s="1078"/>
      <c r="AQ120" s="1079"/>
      <c r="AR120" s="1080"/>
      <c r="AS120" s="1081"/>
      <c r="AT120" s="1081"/>
      <c r="AU120" s="1081"/>
      <c r="AV120" s="1081"/>
      <c r="AW120" s="1081"/>
      <c r="AX120" s="1081"/>
      <c r="AY120" s="1081"/>
      <c r="AZ120" s="1081"/>
      <c r="BA120" s="1081"/>
      <c r="BB120" s="1081"/>
      <c r="BC120" s="1081"/>
      <c r="BD120" s="1081"/>
      <c r="BE120" s="1082"/>
    </row>
    <row r="121" spans="2:57" ht="28.5" customHeight="1">
      <c r="B121" s="1083" t="s">
        <v>755</v>
      </c>
      <c r="C121" s="1083"/>
      <c r="D121" s="1083" t="s">
        <v>720</v>
      </c>
      <c r="E121" s="1083"/>
      <c r="F121" s="1083" t="s">
        <v>720</v>
      </c>
      <c r="G121" s="1083"/>
      <c r="H121" s="1083" t="s">
        <v>720</v>
      </c>
      <c r="I121" s="1083"/>
      <c r="J121" s="1083" t="s">
        <v>720</v>
      </c>
      <c r="K121" s="1083"/>
      <c r="L121" s="1083" t="s">
        <v>720</v>
      </c>
      <c r="M121" s="1083"/>
      <c r="N121" s="1083" t="s">
        <v>720</v>
      </c>
      <c r="O121" s="1083"/>
      <c r="P121" s="1083" t="s">
        <v>720</v>
      </c>
      <c r="Q121" s="1083"/>
      <c r="R121" s="1066">
        <v>2</v>
      </c>
      <c r="S121" s="1067"/>
      <c r="T121" s="1067"/>
      <c r="U121" s="1067"/>
      <c r="V121" s="1067"/>
      <c r="W121" s="1067"/>
      <c r="X121" s="1067"/>
      <c r="Y121" s="1067"/>
      <c r="Z121" s="1067"/>
      <c r="AA121" s="1067"/>
      <c r="AB121" s="1067"/>
      <c r="AC121" s="1067"/>
      <c r="AD121" s="1067"/>
      <c r="AE121" s="1067"/>
      <c r="AF121" s="1067"/>
      <c r="AG121" s="1067"/>
      <c r="AH121" s="1067"/>
      <c r="AI121" s="1067"/>
      <c r="AJ121" s="1067"/>
      <c r="AK121" s="1067"/>
      <c r="AL121" s="1067"/>
      <c r="AM121" s="1067"/>
      <c r="AN121" s="1067"/>
      <c r="AO121" s="1067"/>
      <c r="AP121" s="1067"/>
      <c r="AQ121" s="1068"/>
      <c r="AR121" s="1084"/>
      <c r="AS121" s="1085"/>
      <c r="AT121" s="1085"/>
      <c r="AU121" s="1085"/>
      <c r="AV121" s="1085"/>
      <c r="AW121" s="1085"/>
      <c r="AX121" s="1085"/>
      <c r="AY121" s="1085"/>
      <c r="AZ121" s="1085"/>
      <c r="BA121" s="1085"/>
      <c r="BB121" s="1085"/>
      <c r="BC121" s="1085"/>
      <c r="BD121" s="1085"/>
      <c r="BE121" s="1086"/>
    </row>
    <row r="122" spans="2:57" ht="28.5" customHeight="1">
      <c r="B122" s="1103" t="s">
        <v>1128</v>
      </c>
      <c r="C122" s="1103"/>
      <c r="D122" s="1103" t="s">
        <v>583</v>
      </c>
      <c r="E122" s="1103"/>
      <c r="F122" s="1103" t="s">
        <v>583</v>
      </c>
      <c r="G122" s="1103"/>
      <c r="H122" s="1103" t="s">
        <v>583</v>
      </c>
      <c r="I122" s="1103"/>
      <c r="J122" s="1103" t="s">
        <v>583</v>
      </c>
      <c r="K122" s="1103"/>
      <c r="L122" s="1103" t="s">
        <v>583</v>
      </c>
      <c r="M122" s="1103"/>
      <c r="N122" s="1103" t="s">
        <v>583</v>
      </c>
      <c r="O122" s="1103"/>
      <c r="P122" s="1103" t="s">
        <v>583</v>
      </c>
      <c r="Q122" s="1103"/>
      <c r="R122" s="1077" t="s">
        <v>1129</v>
      </c>
      <c r="S122" s="1078"/>
      <c r="T122" s="1078"/>
      <c r="U122" s="1078"/>
      <c r="V122" s="1078"/>
      <c r="W122" s="1078"/>
      <c r="X122" s="1078"/>
      <c r="Y122" s="1078"/>
      <c r="Z122" s="1078"/>
      <c r="AA122" s="1078"/>
      <c r="AB122" s="1078"/>
      <c r="AC122" s="1078"/>
      <c r="AD122" s="1078"/>
      <c r="AE122" s="1078"/>
      <c r="AF122" s="1078"/>
      <c r="AG122" s="1078"/>
      <c r="AH122" s="1078"/>
      <c r="AI122" s="1078"/>
      <c r="AJ122" s="1078"/>
      <c r="AK122" s="1078"/>
      <c r="AL122" s="1078"/>
      <c r="AM122" s="1078"/>
      <c r="AN122" s="1078"/>
      <c r="AO122" s="1078"/>
      <c r="AP122" s="1078"/>
      <c r="AQ122" s="1079"/>
      <c r="AR122" s="1080"/>
      <c r="AS122" s="1081"/>
      <c r="AT122" s="1081"/>
      <c r="AU122" s="1081"/>
      <c r="AV122" s="1081"/>
      <c r="AW122" s="1081"/>
      <c r="AX122" s="1081"/>
      <c r="AY122" s="1081"/>
      <c r="AZ122" s="1081"/>
      <c r="BA122" s="1081"/>
      <c r="BB122" s="1081"/>
      <c r="BC122" s="1081"/>
      <c r="BD122" s="1081"/>
      <c r="BE122" s="1082"/>
    </row>
    <row r="123" spans="2:57" ht="28.5" customHeight="1">
      <c r="B123" s="1083" t="s">
        <v>565</v>
      </c>
      <c r="C123" s="1083"/>
      <c r="D123" s="1083" t="s">
        <v>565</v>
      </c>
      <c r="E123" s="1083"/>
      <c r="F123" s="1083" t="s">
        <v>565</v>
      </c>
      <c r="G123" s="1083"/>
      <c r="H123" s="1083" t="s">
        <v>565</v>
      </c>
      <c r="I123" s="1083"/>
      <c r="J123" s="1083" t="s">
        <v>565</v>
      </c>
      <c r="K123" s="1083"/>
      <c r="L123" s="1083" t="s">
        <v>565</v>
      </c>
      <c r="M123" s="1083"/>
      <c r="N123" s="1083" t="s">
        <v>565</v>
      </c>
      <c r="O123" s="1083"/>
      <c r="P123" s="1083" t="s">
        <v>565</v>
      </c>
      <c r="Q123" s="1083"/>
      <c r="R123" s="1066" t="s">
        <v>566</v>
      </c>
      <c r="S123" s="1067"/>
      <c r="T123" s="1067"/>
      <c r="U123" s="1067"/>
      <c r="V123" s="1067"/>
      <c r="W123" s="1067"/>
      <c r="X123" s="1067"/>
      <c r="Y123" s="1067"/>
      <c r="Z123" s="1067"/>
      <c r="AA123" s="1067"/>
      <c r="AB123" s="1067"/>
      <c r="AC123" s="1067"/>
      <c r="AD123" s="1067"/>
      <c r="AE123" s="1067"/>
      <c r="AF123" s="1067"/>
      <c r="AG123" s="1067"/>
      <c r="AH123" s="1067"/>
      <c r="AI123" s="1067"/>
      <c r="AJ123" s="1067"/>
      <c r="AK123" s="1067"/>
      <c r="AL123" s="1067"/>
      <c r="AM123" s="1067"/>
      <c r="AN123" s="1067"/>
      <c r="AO123" s="1067"/>
      <c r="AP123" s="1067"/>
      <c r="AQ123" s="1068"/>
      <c r="AR123" s="1084"/>
      <c r="AS123" s="1085"/>
      <c r="AT123" s="1085"/>
      <c r="AU123" s="1085"/>
      <c r="AV123" s="1085"/>
      <c r="AW123" s="1085"/>
      <c r="AX123" s="1085"/>
      <c r="AY123" s="1085"/>
      <c r="AZ123" s="1085"/>
      <c r="BA123" s="1085"/>
      <c r="BB123" s="1085"/>
      <c r="BC123" s="1085"/>
      <c r="BD123" s="1085"/>
      <c r="BE123" s="1086"/>
    </row>
    <row r="124" spans="2:57" ht="28.5" customHeight="1">
      <c r="B124" s="1076" t="s">
        <v>721</v>
      </c>
      <c r="C124" s="1076"/>
      <c r="D124" s="1076" t="s">
        <v>721</v>
      </c>
      <c r="E124" s="1076"/>
      <c r="F124" s="1076" t="s">
        <v>721</v>
      </c>
      <c r="G124" s="1076"/>
      <c r="H124" s="1076" t="s">
        <v>721</v>
      </c>
      <c r="I124" s="1076"/>
      <c r="J124" s="1076" t="s">
        <v>721</v>
      </c>
      <c r="K124" s="1076"/>
      <c r="L124" s="1076" t="s">
        <v>721</v>
      </c>
      <c r="M124" s="1076"/>
      <c r="N124" s="1076" t="s">
        <v>721</v>
      </c>
      <c r="O124" s="1076"/>
      <c r="P124" s="1076" t="s">
        <v>721</v>
      </c>
      <c r="Q124" s="1076"/>
      <c r="R124" s="1077" t="s">
        <v>589</v>
      </c>
      <c r="S124" s="1078"/>
      <c r="T124" s="1078"/>
      <c r="U124" s="1078"/>
      <c r="V124" s="1078"/>
      <c r="W124" s="1078"/>
      <c r="X124" s="1078"/>
      <c r="Y124" s="1078"/>
      <c r="Z124" s="1078"/>
      <c r="AA124" s="1078"/>
      <c r="AB124" s="1078"/>
      <c r="AC124" s="1078"/>
      <c r="AD124" s="1078"/>
      <c r="AE124" s="1078"/>
      <c r="AF124" s="1078"/>
      <c r="AG124" s="1078"/>
      <c r="AH124" s="1078"/>
      <c r="AI124" s="1078"/>
      <c r="AJ124" s="1078"/>
      <c r="AK124" s="1078"/>
      <c r="AL124" s="1078"/>
      <c r="AM124" s="1078"/>
      <c r="AN124" s="1078"/>
      <c r="AO124" s="1078"/>
      <c r="AP124" s="1078"/>
      <c r="AQ124" s="1079"/>
      <c r="AR124" s="1080"/>
      <c r="AS124" s="1081"/>
      <c r="AT124" s="1081"/>
      <c r="AU124" s="1081"/>
      <c r="AV124" s="1081"/>
      <c r="AW124" s="1081"/>
      <c r="AX124" s="1081"/>
      <c r="AY124" s="1081"/>
      <c r="AZ124" s="1081"/>
      <c r="BA124" s="1081"/>
      <c r="BB124" s="1081"/>
      <c r="BC124" s="1081"/>
      <c r="BD124" s="1081"/>
      <c r="BE124" s="1082"/>
    </row>
    <row r="125" spans="2:57" ht="28.5" customHeight="1">
      <c r="B125" s="1102" t="s">
        <v>722</v>
      </c>
      <c r="C125" s="1102"/>
      <c r="D125" s="1102" t="s">
        <v>722</v>
      </c>
      <c r="E125" s="1102"/>
      <c r="F125" s="1102" t="s">
        <v>722</v>
      </c>
      <c r="G125" s="1102"/>
      <c r="H125" s="1102" t="s">
        <v>722</v>
      </c>
      <c r="I125" s="1102"/>
      <c r="J125" s="1102" t="s">
        <v>722</v>
      </c>
      <c r="K125" s="1102"/>
      <c r="L125" s="1102" t="s">
        <v>722</v>
      </c>
      <c r="M125" s="1102"/>
      <c r="N125" s="1102" t="s">
        <v>722</v>
      </c>
      <c r="O125" s="1102"/>
      <c r="P125" s="1102" t="s">
        <v>722</v>
      </c>
      <c r="Q125" s="1102"/>
      <c r="R125" s="1066" t="s">
        <v>572</v>
      </c>
      <c r="S125" s="1067"/>
      <c r="T125" s="1067"/>
      <c r="U125" s="1067"/>
      <c r="V125" s="1067"/>
      <c r="W125" s="1067"/>
      <c r="X125" s="1067"/>
      <c r="Y125" s="1067"/>
      <c r="Z125" s="1067"/>
      <c r="AA125" s="1067"/>
      <c r="AB125" s="1067"/>
      <c r="AC125" s="1067"/>
      <c r="AD125" s="1067"/>
      <c r="AE125" s="1067"/>
      <c r="AF125" s="1067"/>
      <c r="AG125" s="1067"/>
      <c r="AH125" s="1067"/>
      <c r="AI125" s="1067"/>
      <c r="AJ125" s="1067"/>
      <c r="AK125" s="1067"/>
      <c r="AL125" s="1067"/>
      <c r="AM125" s="1067"/>
      <c r="AN125" s="1067"/>
      <c r="AO125" s="1067"/>
      <c r="AP125" s="1067"/>
      <c r="AQ125" s="1068"/>
      <c r="AR125" s="1084"/>
      <c r="AS125" s="1085"/>
      <c r="AT125" s="1085"/>
      <c r="AU125" s="1085"/>
      <c r="AV125" s="1085"/>
      <c r="AW125" s="1085"/>
      <c r="AX125" s="1085"/>
      <c r="AY125" s="1085"/>
      <c r="AZ125" s="1085"/>
      <c r="BA125" s="1085"/>
      <c r="BB125" s="1085"/>
      <c r="BC125" s="1085"/>
      <c r="BD125" s="1085"/>
      <c r="BE125" s="1086"/>
    </row>
    <row r="126" spans="2:57" ht="28.5" customHeight="1">
      <c r="B126" s="1076" t="s">
        <v>723</v>
      </c>
      <c r="C126" s="1076"/>
      <c r="D126" s="1076" t="s">
        <v>723</v>
      </c>
      <c r="E126" s="1076"/>
      <c r="F126" s="1076" t="s">
        <v>723</v>
      </c>
      <c r="G126" s="1076"/>
      <c r="H126" s="1076" t="s">
        <v>723</v>
      </c>
      <c r="I126" s="1076"/>
      <c r="J126" s="1076" t="s">
        <v>723</v>
      </c>
      <c r="K126" s="1076"/>
      <c r="L126" s="1076" t="s">
        <v>723</v>
      </c>
      <c r="M126" s="1076"/>
      <c r="N126" s="1076" t="s">
        <v>723</v>
      </c>
      <c r="O126" s="1076"/>
      <c r="P126" s="1076" t="s">
        <v>723</v>
      </c>
      <c r="Q126" s="1076"/>
      <c r="R126" s="1077" t="s">
        <v>756</v>
      </c>
      <c r="S126" s="1078"/>
      <c r="T126" s="1078"/>
      <c r="U126" s="1078"/>
      <c r="V126" s="1078"/>
      <c r="W126" s="1078"/>
      <c r="X126" s="1078"/>
      <c r="Y126" s="1078"/>
      <c r="Z126" s="1078"/>
      <c r="AA126" s="1078"/>
      <c r="AB126" s="1078"/>
      <c r="AC126" s="1078"/>
      <c r="AD126" s="1078"/>
      <c r="AE126" s="1078"/>
      <c r="AF126" s="1078"/>
      <c r="AG126" s="1078"/>
      <c r="AH126" s="1078"/>
      <c r="AI126" s="1078"/>
      <c r="AJ126" s="1078"/>
      <c r="AK126" s="1078"/>
      <c r="AL126" s="1078"/>
      <c r="AM126" s="1078"/>
      <c r="AN126" s="1078"/>
      <c r="AO126" s="1078"/>
      <c r="AP126" s="1078"/>
      <c r="AQ126" s="1079"/>
      <c r="AR126" s="1080"/>
      <c r="AS126" s="1081"/>
      <c r="AT126" s="1081"/>
      <c r="AU126" s="1081"/>
      <c r="AV126" s="1081"/>
      <c r="AW126" s="1081"/>
      <c r="AX126" s="1081"/>
      <c r="AY126" s="1081"/>
      <c r="AZ126" s="1081"/>
      <c r="BA126" s="1081"/>
      <c r="BB126" s="1081"/>
      <c r="BC126" s="1081"/>
      <c r="BD126" s="1081"/>
      <c r="BE126" s="1082"/>
    </row>
    <row r="127" spans="2:57" ht="28.5" customHeight="1">
      <c r="B127" s="1083" t="s">
        <v>724</v>
      </c>
      <c r="C127" s="1083"/>
      <c r="D127" s="1083" t="s">
        <v>724</v>
      </c>
      <c r="E127" s="1083"/>
      <c r="F127" s="1083" t="s">
        <v>724</v>
      </c>
      <c r="G127" s="1083"/>
      <c r="H127" s="1083" t="s">
        <v>724</v>
      </c>
      <c r="I127" s="1083"/>
      <c r="J127" s="1083" t="s">
        <v>724</v>
      </c>
      <c r="K127" s="1083"/>
      <c r="L127" s="1083" t="s">
        <v>724</v>
      </c>
      <c r="M127" s="1083"/>
      <c r="N127" s="1083" t="s">
        <v>724</v>
      </c>
      <c r="O127" s="1083"/>
      <c r="P127" s="1083" t="s">
        <v>724</v>
      </c>
      <c r="Q127" s="1083"/>
      <c r="R127" s="1066" t="s">
        <v>154</v>
      </c>
      <c r="S127" s="1067"/>
      <c r="T127" s="1067"/>
      <c r="U127" s="1067"/>
      <c r="V127" s="1067"/>
      <c r="W127" s="1067"/>
      <c r="X127" s="1067"/>
      <c r="Y127" s="1067"/>
      <c r="Z127" s="1067"/>
      <c r="AA127" s="1067"/>
      <c r="AB127" s="1067"/>
      <c r="AC127" s="1067"/>
      <c r="AD127" s="1067"/>
      <c r="AE127" s="1067"/>
      <c r="AF127" s="1067"/>
      <c r="AG127" s="1067"/>
      <c r="AH127" s="1067"/>
      <c r="AI127" s="1067"/>
      <c r="AJ127" s="1067"/>
      <c r="AK127" s="1067"/>
      <c r="AL127" s="1067"/>
      <c r="AM127" s="1067"/>
      <c r="AN127" s="1067"/>
      <c r="AO127" s="1067"/>
      <c r="AP127" s="1067"/>
      <c r="AQ127" s="1068"/>
      <c r="AR127" s="1084"/>
      <c r="AS127" s="1085"/>
      <c r="AT127" s="1085"/>
      <c r="AU127" s="1085"/>
      <c r="AV127" s="1085"/>
      <c r="AW127" s="1085"/>
      <c r="AX127" s="1085"/>
      <c r="AY127" s="1085"/>
      <c r="AZ127" s="1085"/>
      <c r="BA127" s="1085"/>
      <c r="BB127" s="1085"/>
      <c r="BC127" s="1085"/>
      <c r="BD127" s="1085"/>
      <c r="BE127" s="1086"/>
    </row>
    <row r="128" spans="2:57" ht="28.5" customHeight="1">
      <c r="B128" s="1076" t="s">
        <v>742</v>
      </c>
      <c r="C128" s="1076"/>
      <c r="D128" s="1076" t="s">
        <v>725</v>
      </c>
      <c r="E128" s="1076"/>
      <c r="F128" s="1076" t="s">
        <v>725</v>
      </c>
      <c r="G128" s="1076"/>
      <c r="H128" s="1076" t="s">
        <v>725</v>
      </c>
      <c r="I128" s="1076"/>
      <c r="J128" s="1076" t="s">
        <v>725</v>
      </c>
      <c r="K128" s="1076"/>
      <c r="L128" s="1076" t="s">
        <v>725</v>
      </c>
      <c r="M128" s="1076"/>
      <c r="N128" s="1076" t="s">
        <v>725</v>
      </c>
      <c r="O128" s="1076"/>
      <c r="P128" s="1076" t="s">
        <v>725</v>
      </c>
      <c r="Q128" s="1076"/>
      <c r="R128" s="1077" t="s">
        <v>136</v>
      </c>
      <c r="S128" s="1078"/>
      <c r="T128" s="1078"/>
      <c r="U128" s="1078"/>
      <c r="V128" s="1078"/>
      <c r="W128" s="1078"/>
      <c r="X128" s="1078"/>
      <c r="Y128" s="1078"/>
      <c r="Z128" s="1078"/>
      <c r="AA128" s="1078"/>
      <c r="AB128" s="1078"/>
      <c r="AC128" s="1078"/>
      <c r="AD128" s="1078"/>
      <c r="AE128" s="1078"/>
      <c r="AF128" s="1078"/>
      <c r="AG128" s="1078"/>
      <c r="AH128" s="1078"/>
      <c r="AI128" s="1078"/>
      <c r="AJ128" s="1078"/>
      <c r="AK128" s="1078"/>
      <c r="AL128" s="1078"/>
      <c r="AM128" s="1078"/>
      <c r="AN128" s="1078"/>
      <c r="AO128" s="1078"/>
      <c r="AP128" s="1078"/>
      <c r="AQ128" s="1079"/>
      <c r="AR128" s="1080"/>
      <c r="AS128" s="1081"/>
      <c r="AT128" s="1081"/>
      <c r="AU128" s="1081"/>
      <c r="AV128" s="1081"/>
      <c r="AW128" s="1081"/>
      <c r="AX128" s="1081"/>
      <c r="AY128" s="1081"/>
      <c r="AZ128" s="1081"/>
      <c r="BA128" s="1081"/>
      <c r="BB128" s="1081"/>
      <c r="BC128" s="1081"/>
      <c r="BD128" s="1081"/>
      <c r="BE128" s="1082"/>
    </row>
    <row r="129" spans="2:57" ht="28.5" customHeight="1">
      <c r="B129" s="1083" t="s">
        <v>726</v>
      </c>
      <c r="C129" s="1083"/>
      <c r="D129" s="1083" t="s">
        <v>726</v>
      </c>
      <c r="E129" s="1083"/>
      <c r="F129" s="1083" t="s">
        <v>726</v>
      </c>
      <c r="G129" s="1083"/>
      <c r="H129" s="1083" t="s">
        <v>726</v>
      </c>
      <c r="I129" s="1083"/>
      <c r="J129" s="1083" t="s">
        <v>726</v>
      </c>
      <c r="K129" s="1083"/>
      <c r="L129" s="1083" t="s">
        <v>726</v>
      </c>
      <c r="M129" s="1083"/>
      <c r="N129" s="1083" t="s">
        <v>726</v>
      </c>
      <c r="O129" s="1083"/>
      <c r="P129" s="1083" t="s">
        <v>726</v>
      </c>
      <c r="Q129" s="1083"/>
      <c r="R129" s="1066" t="s">
        <v>140</v>
      </c>
      <c r="S129" s="1067"/>
      <c r="T129" s="1067"/>
      <c r="U129" s="1067"/>
      <c r="V129" s="1067"/>
      <c r="W129" s="1067"/>
      <c r="X129" s="1067"/>
      <c r="Y129" s="1067"/>
      <c r="Z129" s="1067"/>
      <c r="AA129" s="1067"/>
      <c r="AB129" s="1067"/>
      <c r="AC129" s="1067"/>
      <c r="AD129" s="1067"/>
      <c r="AE129" s="1067"/>
      <c r="AF129" s="1067"/>
      <c r="AG129" s="1067"/>
      <c r="AH129" s="1067"/>
      <c r="AI129" s="1067"/>
      <c r="AJ129" s="1067"/>
      <c r="AK129" s="1067"/>
      <c r="AL129" s="1067"/>
      <c r="AM129" s="1067"/>
      <c r="AN129" s="1067"/>
      <c r="AO129" s="1067"/>
      <c r="AP129" s="1067"/>
      <c r="AQ129" s="1068"/>
      <c r="AR129" s="1099"/>
      <c r="AS129" s="1100"/>
      <c r="AT129" s="1100"/>
      <c r="AU129" s="1100"/>
      <c r="AV129" s="1100"/>
      <c r="AW129" s="1100"/>
      <c r="AX129" s="1100"/>
      <c r="AY129" s="1100"/>
      <c r="AZ129" s="1100"/>
      <c r="BA129" s="1100"/>
      <c r="BB129" s="1100"/>
      <c r="BC129" s="1100"/>
      <c r="BD129" s="1100"/>
      <c r="BE129" s="1101"/>
    </row>
    <row r="130" spans="2:57" ht="28.5" customHeight="1">
      <c r="B130" s="1076" t="s">
        <v>727</v>
      </c>
      <c r="C130" s="1076"/>
      <c r="D130" s="1076" t="s">
        <v>727</v>
      </c>
      <c r="E130" s="1076"/>
      <c r="F130" s="1076" t="s">
        <v>727</v>
      </c>
      <c r="G130" s="1076"/>
      <c r="H130" s="1076" t="s">
        <v>727</v>
      </c>
      <c r="I130" s="1076"/>
      <c r="J130" s="1076" t="s">
        <v>727</v>
      </c>
      <c r="K130" s="1076"/>
      <c r="L130" s="1076" t="s">
        <v>727</v>
      </c>
      <c r="M130" s="1076"/>
      <c r="N130" s="1076" t="s">
        <v>727</v>
      </c>
      <c r="O130" s="1076"/>
      <c r="P130" s="1076" t="s">
        <v>727</v>
      </c>
      <c r="Q130" s="1076"/>
      <c r="R130" s="1077" t="s">
        <v>1269</v>
      </c>
      <c r="S130" s="1078"/>
      <c r="T130" s="1078"/>
      <c r="U130" s="1078"/>
      <c r="V130" s="1078"/>
      <c r="W130" s="1078"/>
      <c r="X130" s="1078"/>
      <c r="Y130" s="1078"/>
      <c r="Z130" s="1078"/>
      <c r="AA130" s="1078"/>
      <c r="AB130" s="1078"/>
      <c r="AC130" s="1078"/>
      <c r="AD130" s="1078"/>
      <c r="AE130" s="1078"/>
      <c r="AF130" s="1078"/>
      <c r="AG130" s="1078"/>
      <c r="AH130" s="1078"/>
      <c r="AI130" s="1078"/>
      <c r="AJ130" s="1078"/>
      <c r="AK130" s="1078"/>
      <c r="AL130" s="1078"/>
      <c r="AM130" s="1078"/>
      <c r="AN130" s="1078"/>
      <c r="AO130" s="1078"/>
      <c r="AP130" s="1078"/>
      <c r="AQ130" s="1079"/>
      <c r="AR130" s="1080"/>
      <c r="AS130" s="1081"/>
      <c r="AT130" s="1081"/>
      <c r="AU130" s="1081"/>
      <c r="AV130" s="1081"/>
      <c r="AW130" s="1081"/>
      <c r="AX130" s="1081"/>
      <c r="AY130" s="1081"/>
      <c r="AZ130" s="1081"/>
      <c r="BA130" s="1081"/>
      <c r="BB130" s="1081"/>
      <c r="BC130" s="1081"/>
      <c r="BD130" s="1081"/>
      <c r="BE130" s="1082"/>
    </row>
    <row r="131" spans="2:57" ht="28.5" customHeight="1">
      <c r="B131" s="1083" t="s">
        <v>728</v>
      </c>
      <c r="C131" s="1083"/>
      <c r="D131" s="1083" t="s">
        <v>728</v>
      </c>
      <c r="E131" s="1083"/>
      <c r="F131" s="1083" t="s">
        <v>728</v>
      </c>
      <c r="G131" s="1083"/>
      <c r="H131" s="1083" t="s">
        <v>728</v>
      </c>
      <c r="I131" s="1083"/>
      <c r="J131" s="1083" t="s">
        <v>728</v>
      </c>
      <c r="K131" s="1083"/>
      <c r="L131" s="1083" t="s">
        <v>728</v>
      </c>
      <c r="M131" s="1083"/>
      <c r="N131" s="1083" t="s">
        <v>728</v>
      </c>
      <c r="O131" s="1083"/>
      <c r="P131" s="1083" t="s">
        <v>728</v>
      </c>
      <c r="Q131" s="1083"/>
      <c r="R131" s="1066" t="s">
        <v>152</v>
      </c>
      <c r="S131" s="1067"/>
      <c r="T131" s="1067"/>
      <c r="U131" s="1067"/>
      <c r="V131" s="1067"/>
      <c r="W131" s="1067"/>
      <c r="X131" s="1067"/>
      <c r="Y131" s="1067"/>
      <c r="Z131" s="1067"/>
      <c r="AA131" s="1067"/>
      <c r="AB131" s="1067"/>
      <c r="AC131" s="1067"/>
      <c r="AD131" s="1067"/>
      <c r="AE131" s="1067"/>
      <c r="AF131" s="1067"/>
      <c r="AG131" s="1067"/>
      <c r="AH131" s="1067"/>
      <c r="AI131" s="1067"/>
      <c r="AJ131" s="1067"/>
      <c r="AK131" s="1067"/>
      <c r="AL131" s="1067"/>
      <c r="AM131" s="1067"/>
      <c r="AN131" s="1067"/>
      <c r="AO131" s="1067"/>
      <c r="AP131" s="1067"/>
      <c r="AQ131" s="1068"/>
      <c r="AR131" s="1084"/>
      <c r="AS131" s="1085"/>
      <c r="AT131" s="1085"/>
      <c r="AU131" s="1085"/>
      <c r="AV131" s="1085"/>
      <c r="AW131" s="1085"/>
      <c r="AX131" s="1085"/>
      <c r="AY131" s="1085"/>
      <c r="AZ131" s="1085"/>
      <c r="BA131" s="1085"/>
      <c r="BB131" s="1085"/>
      <c r="BC131" s="1085"/>
      <c r="BD131" s="1085"/>
      <c r="BE131" s="1086"/>
    </row>
    <row r="132" spans="2:57" ht="28.5" customHeight="1">
      <c r="B132" s="1076" t="s">
        <v>729</v>
      </c>
      <c r="C132" s="1076"/>
      <c r="D132" s="1076" t="s">
        <v>729</v>
      </c>
      <c r="E132" s="1076"/>
      <c r="F132" s="1076" t="s">
        <v>729</v>
      </c>
      <c r="G132" s="1076"/>
      <c r="H132" s="1076" t="s">
        <v>729</v>
      </c>
      <c r="I132" s="1076"/>
      <c r="J132" s="1076" t="s">
        <v>729</v>
      </c>
      <c r="K132" s="1076"/>
      <c r="L132" s="1076" t="s">
        <v>729</v>
      </c>
      <c r="M132" s="1076"/>
      <c r="N132" s="1076" t="s">
        <v>729</v>
      </c>
      <c r="O132" s="1076"/>
      <c r="P132" s="1076" t="s">
        <v>729</v>
      </c>
      <c r="Q132" s="1076"/>
      <c r="R132" s="1077" t="s">
        <v>282</v>
      </c>
      <c r="S132" s="1078"/>
      <c r="T132" s="1078"/>
      <c r="U132" s="1078"/>
      <c r="V132" s="1078"/>
      <c r="W132" s="1078"/>
      <c r="X132" s="1078"/>
      <c r="Y132" s="1078"/>
      <c r="Z132" s="1078"/>
      <c r="AA132" s="1078"/>
      <c r="AB132" s="1078"/>
      <c r="AC132" s="1078"/>
      <c r="AD132" s="1078"/>
      <c r="AE132" s="1078"/>
      <c r="AF132" s="1078"/>
      <c r="AG132" s="1078"/>
      <c r="AH132" s="1078"/>
      <c r="AI132" s="1078"/>
      <c r="AJ132" s="1078"/>
      <c r="AK132" s="1078"/>
      <c r="AL132" s="1078"/>
      <c r="AM132" s="1078"/>
      <c r="AN132" s="1078"/>
      <c r="AO132" s="1078"/>
      <c r="AP132" s="1078"/>
      <c r="AQ132" s="1079"/>
      <c r="AR132" s="1080"/>
      <c r="AS132" s="1081"/>
      <c r="AT132" s="1081"/>
      <c r="AU132" s="1081"/>
      <c r="AV132" s="1081"/>
      <c r="AW132" s="1081"/>
      <c r="AX132" s="1081"/>
      <c r="AY132" s="1081"/>
      <c r="AZ132" s="1081"/>
      <c r="BA132" s="1081"/>
      <c r="BB132" s="1081"/>
      <c r="BC132" s="1081"/>
      <c r="BD132" s="1081"/>
      <c r="BE132" s="1082"/>
    </row>
    <row r="133" spans="2:57" ht="28.5" customHeight="1">
      <c r="B133" s="1083" t="s">
        <v>730</v>
      </c>
      <c r="C133" s="1083"/>
      <c r="D133" s="1083" t="s">
        <v>730</v>
      </c>
      <c r="E133" s="1083"/>
      <c r="F133" s="1083" t="s">
        <v>730</v>
      </c>
      <c r="G133" s="1083"/>
      <c r="H133" s="1083" t="s">
        <v>730</v>
      </c>
      <c r="I133" s="1083"/>
      <c r="J133" s="1083" t="s">
        <v>730</v>
      </c>
      <c r="K133" s="1083"/>
      <c r="L133" s="1083" t="s">
        <v>730</v>
      </c>
      <c r="M133" s="1083"/>
      <c r="N133" s="1083" t="s">
        <v>730</v>
      </c>
      <c r="O133" s="1083"/>
      <c r="P133" s="1083" t="s">
        <v>730</v>
      </c>
      <c r="Q133" s="1083"/>
      <c r="R133" s="1066">
        <v>4</v>
      </c>
      <c r="S133" s="1067"/>
      <c r="T133" s="1067"/>
      <c r="U133" s="1067"/>
      <c r="V133" s="1067"/>
      <c r="W133" s="1067"/>
      <c r="X133" s="1067"/>
      <c r="Y133" s="1067"/>
      <c r="Z133" s="1067"/>
      <c r="AA133" s="1067"/>
      <c r="AB133" s="1067"/>
      <c r="AC133" s="1067"/>
      <c r="AD133" s="1067"/>
      <c r="AE133" s="1067"/>
      <c r="AF133" s="1067"/>
      <c r="AG133" s="1067"/>
      <c r="AH133" s="1067"/>
      <c r="AI133" s="1067"/>
      <c r="AJ133" s="1067"/>
      <c r="AK133" s="1067"/>
      <c r="AL133" s="1067"/>
      <c r="AM133" s="1067"/>
      <c r="AN133" s="1067"/>
      <c r="AO133" s="1067"/>
      <c r="AP133" s="1067"/>
      <c r="AQ133" s="1068"/>
      <c r="AR133" s="1084"/>
      <c r="AS133" s="1085"/>
      <c r="AT133" s="1085"/>
      <c r="AU133" s="1085"/>
      <c r="AV133" s="1085"/>
      <c r="AW133" s="1085"/>
      <c r="AX133" s="1085"/>
      <c r="AY133" s="1085"/>
      <c r="AZ133" s="1085"/>
      <c r="BA133" s="1085"/>
      <c r="BB133" s="1085"/>
      <c r="BC133" s="1085"/>
      <c r="BD133" s="1085"/>
      <c r="BE133" s="1086"/>
    </row>
    <row r="134" spans="2:57" ht="28.5" customHeight="1">
      <c r="B134" s="1076" t="s">
        <v>731</v>
      </c>
      <c r="C134" s="1076"/>
      <c r="D134" s="1076" t="s">
        <v>731</v>
      </c>
      <c r="E134" s="1076"/>
      <c r="F134" s="1076" t="s">
        <v>731</v>
      </c>
      <c r="G134" s="1076"/>
      <c r="H134" s="1076" t="s">
        <v>731</v>
      </c>
      <c r="I134" s="1076"/>
      <c r="J134" s="1076" t="s">
        <v>731</v>
      </c>
      <c r="K134" s="1076"/>
      <c r="L134" s="1076" t="s">
        <v>731</v>
      </c>
      <c r="M134" s="1076"/>
      <c r="N134" s="1076" t="s">
        <v>731</v>
      </c>
      <c r="O134" s="1076"/>
      <c r="P134" s="1076" t="s">
        <v>731</v>
      </c>
      <c r="Q134" s="1076"/>
      <c r="R134" s="1077">
        <v>90</v>
      </c>
      <c r="S134" s="1078"/>
      <c r="T134" s="1078"/>
      <c r="U134" s="1078"/>
      <c r="V134" s="1078"/>
      <c r="W134" s="1078"/>
      <c r="X134" s="1078"/>
      <c r="Y134" s="1078"/>
      <c r="Z134" s="1078"/>
      <c r="AA134" s="1078"/>
      <c r="AB134" s="1078"/>
      <c r="AC134" s="1078"/>
      <c r="AD134" s="1078"/>
      <c r="AE134" s="1078"/>
      <c r="AF134" s="1078"/>
      <c r="AG134" s="1078"/>
      <c r="AH134" s="1078"/>
      <c r="AI134" s="1078"/>
      <c r="AJ134" s="1078"/>
      <c r="AK134" s="1078"/>
      <c r="AL134" s="1078"/>
      <c r="AM134" s="1078"/>
      <c r="AN134" s="1078"/>
      <c r="AO134" s="1078"/>
      <c r="AP134" s="1078"/>
      <c r="AQ134" s="1079"/>
      <c r="AR134" s="1080"/>
      <c r="AS134" s="1081"/>
      <c r="AT134" s="1081"/>
      <c r="AU134" s="1081"/>
      <c r="AV134" s="1081"/>
      <c r="AW134" s="1081"/>
      <c r="AX134" s="1081"/>
      <c r="AY134" s="1081"/>
      <c r="AZ134" s="1081"/>
      <c r="BA134" s="1081"/>
      <c r="BB134" s="1081"/>
      <c r="BC134" s="1081"/>
      <c r="BD134" s="1081"/>
      <c r="BE134" s="1082"/>
    </row>
    <row r="135" spans="2:57" ht="28.5" customHeight="1">
      <c r="B135" s="1083" t="s">
        <v>732</v>
      </c>
      <c r="C135" s="1083"/>
      <c r="D135" s="1083" t="s">
        <v>732</v>
      </c>
      <c r="E135" s="1083"/>
      <c r="F135" s="1083" t="s">
        <v>732</v>
      </c>
      <c r="G135" s="1083"/>
      <c r="H135" s="1083" t="s">
        <v>732</v>
      </c>
      <c r="I135" s="1083"/>
      <c r="J135" s="1083" t="s">
        <v>732</v>
      </c>
      <c r="K135" s="1083"/>
      <c r="L135" s="1083" t="s">
        <v>732</v>
      </c>
      <c r="M135" s="1083"/>
      <c r="N135" s="1083" t="s">
        <v>732</v>
      </c>
      <c r="O135" s="1083"/>
      <c r="P135" s="1083" t="s">
        <v>732</v>
      </c>
      <c r="Q135" s="1083"/>
      <c r="R135" s="1066">
        <v>9</v>
      </c>
      <c r="S135" s="1067"/>
      <c r="T135" s="1067"/>
      <c r="U135" s="1067"/>
      <c r="V135" s="1067"/>
      <c r="W135" s="1067"/>
      <c r="X135" s="1067"/>
      <c r="Y135" s="1067"/>
      <c r="Z135" s="1067"/>
      <c r="AA135" s="1067"/>
      <c r="AB135" s="1067"/>
      <c r="AC135" s="1067"/>
      <c r="AD135" s="1067"/>
      <c r="AE135" s="1067"/>
      <c r="AF135" s="1067"/>
      <c r="AG135" s="1067"/>
      <c r="AH135" s="1067"/>
      <c r="AI135" s="1067"/>
      <c r="AJ135" s="1067"/>
      <c r="AK135" s="1067"/>
      <c r="AL135" s="1067"/>
      <c r="AM135" s="1067"/>
      <c r="AN135" s="1067"/>
      <c r="AO135" s="1067"/>
      <c r="AP135" s="1067"/>
      <c r="AQ135" s="1068"/>
      <c r="AR135" s="1084"/>
      <c r="AS135" s="1085"/>
      <c r="AT135" s="1085"/>
      <c r="AU135" s="1085"/>
      <c r="AV135" s="1085"/>
      <c r="AW135" s="1085"/>
      <c r="AX135" s="1085"/>
      <c r="AY135" s="1085"/>
      <c r="AZ135" s="1085"/>
      <c r="BA135" s="1085"/>
      <c r="BB135" s="1085"/>
      <c r="BC135" s="1085"/>
      <c r="BD135" s="1085"/>
      <c r="BE135" s="1086"/>
    </row>
    <row r="136" spans="2:57" ht="28.5" customHeight="1">
      <c r="B136" s="1076" t="s">
        <v>733</v>
      </c>
      <c r="C136" s="1076"/>
      <c r="D136" s="1076" t="s">
        <v>733</v>
      </c>
      <c r="E136" s="1076"/>
      <c r="F136" s="1076" t="s">
        <v>733</v>
      </c>
      <c r="G136" s="1076"/>
      <c r="H136" s="1076" t="s">
        <v>733</v>
      </c>
      <c r="I136" s="1076"/>
      <c r="J136" s="1076" t="s">
        <v>733</v>
      </c>
      <c r="K136" s="1076"/>
      <c r="L136" s="1076" t="s">
        <v>733</v>
      </c>
      <c r="M136" s="1076"/>
      <c r="N136" s="1076" t="s">
        <v>733</v>
      </c>
      <c r="O136" s="1076"/>
      <c r="P136" s="1076" t="s">
        <v>733</v>
      </c>
      <c r="Q136" s="1076"/>
      <c r="R136" s="1077">
        <v>35</v>
      </c>
      <c r="S136" s="1078"/>
      <c r="T136" s="1078"/>
      <c r="U136" s="1078"/>
      <c r="V136" s="1078"/>
      <c r="W136" s="1078"/>
      <c r="X136" s="1078"/>
      <c r="Y136" s="1078"/>
      <c r="Z136" s="1078"/>
      <c r="AA136" s="1078"/>
      <c r="AB136" s="1078"/>
      <c r="AC136" s="1078"/>
      <c r="AD136" s="1078"/>
      <c r="AE136" s="1078"/>
      <c r="AF136" s="1078"/>
      <c r="AG136" s="1078"/>
      <c r="AH136" s="1078"/>
      <c r="AI136" s="1078"/>
      <c r="AJ136" s="1078"/>
      <c r="AK136" s="1078"/>
      <c r="AL136" s="1078"/>
      <c r="AM136" s="1078"/>
      <c r="AN136" s="1078"/>
      <c r="AO136" s="1078"/>
      <c r="AP136" s="1078"/>
      <c r="AQ136" s="1079"/>
      <c r="AR136" s="1080"/>
      <c r="AS136" s="1081"/>
      <c r="AT136" s="1081"/>
      <c r="AU136" s="1081"/>
      <c r="AV136" s="1081"/>
      <c r="AW136" s="1081"/>
      <c r="AX136" s="1081"/>
      <c r="AY136" s="1081"/>
      <c r="AZ136" s="1081"/>
      <c r="BA136" s="1081"/>
      <c r="BB136" s="1081"/>
      <c r="BC136" s="1081"/>
      <c r="BD136" s="1081"/>
      <c r="BE136" s="1082"/>
    </row>
    <row r="137" spans="2:57" ht="28.5" customHeight="1">
      <c r="B137" s="1083" t="s">
        <v>306</v>
      </c>
      <c r="C137" s="1083"/>
      <c r="D137" s="1083" t="s">
        <v>306</v>
      </c>
      <c r="E137" s="1083"/>
      <c r="F137" s="1083" t="s">
        <v>306</v>
      </c>
      <c r="G137" s="1083"/>
      <c r="H137" s="1083" t="s">
        <v>306</v>
      </c>
      <c r="I137" s="1083"/>
      <c r="J137" s="1083" t="s">
        <v>306</v>
      </c>
      <c r="K137" s="1083"/>
      <c r="L137" s="1083" t="s">
        <v>306</v>
      </c>
      <c r="M137" s="1083"/>
      <c r="N137" s="1083" t="s">
        <v>306</v>
      </c>
      <c r="O137" s="1083"/>
      <c r="P137" s="1083" t="s">
        <v>306</v>
      </c>
      <c r="Q137" s="1083"/>
      <c r="R137" s="1066" t="s">
        <v>308</v>
      </c>
      <c r="S137" s="1067"/>
      <c r="T137" s="1067"/>
      <c r="U137" s="1067"/>
      <c r="V137" s="1067"/>
      <c r="W137" s="1067"/>
      <c r="X137" s="1067"/>
      <c r="Y137" s="1067"/>
      <c r="Z137" s="1067"/>
      <c r="AA137" s="1067"/>
      <c r="AB137" s="1067"/>
      <c r="AC137" s="1067"/>
      <c r="AD137" s="1067"/>
      <c r="AE137" s="1067"/>
      <c r="AF137" s="1067"/>
      <c r="AG137" s="1067"/>
      <c r="AH137" s="1067"/>
      <c r="AI137" s="1067"/>
      <c r="AJ137" s="1067"/>
      <c r="AK137" s="1067"/>
      <c r="AL137" s="1067"/>
      <c r="AM137" s="1067"/>
      <c r="AN137" s="1067"/>
      <c r="AO137" s="1067"/>
      <c r="AP137" s="1067"/>
      <c r="AQ137" s="1068"/>
      <c r="AR137" s="1084"/>
      <c r="AS137" s="1085"/>
      <c r="AT137" s="1085"/>
      <c r="AU137" s="1085"/>
      <c r="AV137" s="1085"/>
      <c r="AW137" s="1085"/>
      <c r="AX137" s="1085"/>
      <c r="AY137" s="1085"/>
      <c r="AZ137" s="1085"/>
      <c r="BA137" s="1085"/>
      <c r="BB137" s="1085"/>
      <c r="BC137" s="1085"/>
      <c r="BD137" s="1085"/>
      <c r="BE137" s="1086"/>
    </row>
    <row r="138" spans="2:57" ht="28.5" customHeight="1">
      <c r="B138" s="1076" t="s">
        <v>312</v>
      </c>
      <c r="C138" s="1076"/>
      <c r="D138" s="1076" t="s">
        <v>312</v>
      </c>
      <c r="E138" s="1076"/>
      <c r="F138" s="1076" t="s">
        <v>312</v>
      </c>
      <c r="G138" s="1076"/>
      <c r="H138" s="1076" t="s">
        <v>312</v>
      </c>
      <c r="I138" s="1076"/>
      <c r="J138" s="1076" t="s">
        <v>312</v>
      </c>
      <c r="K138" s="1076"/>
      <c r="L138" s="1076" t="s">
        <v>312</v>
      </c>
      <c r="M138" s="1076"/>
      <c r="N138" s="1076" t="s">
        <v>312</v>
      </c>
      <c r="O138" s="1076"/>
      <c r="P138" s="1076" t="s">
        <v>312</v>
      </c>
      <c r="Q138" s="1076"/>
      <c r="R138" s="1077" t="s">
        <v>307</v>
      </c>
      <c r="S138" s="1078"/>
      <c r="T138" s="1078"/>
      <c r="U138" s="1078"/>
      <c r="V138" s="1078"/>
      <c r="W138" s="1078"/>
      <c r="X138" s="1078"/>
      <c r="Y138" s="1078"/>
      <c r="Z138" s="1078"/>
      <c r="AA138" s="1078"/>
      <c r="AB138" s="1078"/>
      <c r="AC138" s="1078"/>
      <c r="AD138" s="1078"/>
      <c r="AE138" s="1078"/>
      <c r="AF138" s="1078"/>
      <c r="AG138" s="1078"/>
      <c r="AH138" s="1078"/>
      <c r="AI138" s="1078"/>
      <c r="AJ138" s="1078"/>
      <c r="AK138" s="1078"/>
      <c r="AL138" s="1078"/>
      <c r="AM138" s="1078"/>
      <c r="AN138" s="1078"/>
      <c r="AO138" s="1078"/>
      <c r="AP138" s="1078"/>
      <c r="AQ138" s="1079"/>
      <c r="AR138" s="1080"/>
      <c r="AS138" s="1081"/>
      <c r="AT138" s="1081"/>
      <c r="AU138" s="1081"/>
      <c r="AV138" s="1081"/>
      <c r="AW138" s="1081"/>
      <c r="AX138" s="1081"/>
      <c r="AY138" s="1081"/>
      <c r="AZ138" s="1081"/>
      <c r="BA138" s="1081"/>
      <c r="BB138" s="1081"/>
      <c r="BC138" s="1081"/>
      <c r="BD138" s="1081"/>
      <c r="BE138" s="1082"/>
    </row>
    <row r="139" spans="2:57" ht="28.5" customHeight="1">
      <c r="B139" s="1087" t="s">
        <v>734</v>
      </c>
      <c r="C139" s="1088"/>
      <c r="D139" s="1088"/>
      <c r="E139" s="1088"/>
      <c r="F139" s="1088"/>
      <c r="G139" s="1088"/>
      <c r="H139" s="1088"/>
      <c r="I139" s="1088"/>
      <c r="J139" s="1088"/>
      <c r="K139" s="1088"/>
      <c r="L139" s="1088"/>
      <c r="M139" s="1088"/>
      <c r="N139" s="1088"/>
      <c r="O139" s="1088"/>
      <c r="P139" s="1088"/>
      <c r="Q139" s="1089"/>
      <c r="R139" s="1066" t="str">
        <f>[1]Sheet2!B141</f>
        <v>داكت من تحت لفوق السطح</v>
      </c>
      <c r="S139" s="1067"/>
      <c r="T139" s="1067"/>
      <c r="U139" s="1067"/>
      <c r="V139" s="1067"/>
      <c r="W139" s="1067"/>
      <c r="X139" s="1067"/>
      <c r="Y139" s="1067"/>
      <c r="Z139" s="1067"/>
      <c r="AA139" s="1067"/>
      <c r="AB139" s="1067"/>
      <c r="AC139" s="1067"/>
      <c r="AD139" s="1067"/>
      <c r="AE139" s="1067"/>
      <c r="AF139" s="1067"/>
      <c r="AG139" s="1067"/>
      <c r="AH139" s="1067"/>
      <c r="AI139" s="1067"/>
      <c r="AJ139" s="1067"/>
      <c r="AK139" s="1067"/>
      <c r="AL139" s="1067"/>
      <c r="AM139" s="1067"/>
      <c r="AN139" s="1067"/>
      <c r="AO139" s="1067"/>
      <c r="AP139" s="1067"/>
      <c r="AQ139" s="1068"/>
      <c r="AR139" s="1093"/>
      <c r="AS139" s="1094"/>
      <c r="AT139" s="1094"/>
      <c r="AU139" s="1094"/>
      <c r="AV139" s="1094"/>
      <c r="AW139" s="1094"/>
      <c r="AX139" s="1094"/>
      <c r="AY139" s="1094"/>
      <c r="AZ139" s="1094"/>
      <c r="BA139" s="1094"/>
      <c r="BB139" s="1094"/>
      <c r="BC139" s="1094"/>
      <c r="BD139" s="1094"/>
      <c r="BE139" s="1095"/>
    </row>
    <row r="140" spans="2:57" ht="28.5" customHeight="1">
      <c r="B140" s="1090"/>
      <c r="C140" s="1091"/>
      <c r="D140" s="1091"/>
      <c r="E140" s="1091"/>
      <c r="F140" s="1091"/>
      <c r="G140" s="1091"/>
      <c r="H140" s="1091"/>
      <c r="I140" s="1091"/>
      <c r="J140" s="1091"/>
      <c r="K140" s="1091"/>
      <c r="L140" s="1091"/>
      <c r="M140" s="1091"/>
      <c r="N140" s="1091"/>
      <c r="O140" s="1091"/>
      <c r="P140" s="1091"/>
      <c r="Q140" s="1092"/>
      <c r="R140" s="1066" t="str">
        <f>[1]Sheet2!B142</f>
        <v>تحت الاسقف الي داكت الارضي</v>
      </c>
      <c r="S140" s="1067"/>
      <c r="T140" s="1067"/>
      <c r="U140" s="1067"/>
      <c r="V140" s="1067"/>
      <c r="W140" s="1067"/>
      <c r="X140" s="1067"/>
      <c r="Y140" s="1067"/>
      <c r="Z140" s="1067"/>
      <c r="AA140" s="1067"/>
      <c r="AB140" s="1067"/>
      <c r="AC140" s="1067"/>
      <c r="AD140" s="1067"/>
      <c r="AE140" s="1067"/>
      <c r="AF140" s="1067"/>
      <c r="AG140" s="1067"/>
      <c r="AH140" s="1067"/>
      <c r="AI140" s="1067"/>
      <c r="AJ140" s="1067"/>
      <c r="AK140" s="1067"/>
      <c r="AL140" s="1067"/>
      <c r="AM140" s="1067"/>
      <c r="AN140" s="1067"/>
      <c r="AO140" s="1067"/>
      <c r="AP140" s="1067"/>
      <c r="AQ140" s="1068"/>
      <c r="AR140" s="1096"/>
      <c r="AS140" s="1097"/>
      <c r="AT140" s="1097"/>
      <c r="AU140" s="1097"/>
      <c r="AV140" s="1097"/>
      <c r="AW140" s="1097"/>
      <c r="AX140" s="1097"/>
      <c r="AY140" s="1097"/>
      <c r="AZ140" s="1097"/>
      <c r="BA140" s="1097"/>
      <c r="BB140" s="1097"/>
      <c r="BC140" s="1097"/>
      <c r="BD140" s="1097"/>
      <c r="BE140" s="1098"/>
    </row>
    <row r="141" spans="2:57" ht="28.5" customHeight="1">
      <c r="B141" s="1076" t="s">
        <v>735</v>
      </c>
      <c r="C141" s="1076"/>
      <c r="D141" s="1076" t="s">
        <v>735</v>
      </c>
      <c r="E141" s="1076"/>
      <c r="F141" s="1076" t="s">
        <v>735</v>
      </c>
      <c r="G141" s="1076"/>
      <c r="H141" s="1076" t="s">
        <v>735</v>
      </c>
      <c r="I141" s="1076"/>
      <c r="J141" s="1076" t="s">
        <v>735</v>
      </c>
      <c r="K141" s="1076"/>
      <c r="L141" s="1076" t="s">
        <v>735</v>
      </c>
      <c r="M141" s="1076"/>
      <c r="N141" s="1076" t="s">
        <v>735</v>
      </c>
      <c r="O141" s="1076"/>
      <c r="P141" s="1076" t="s">
        <v>735</v>
      </c>
      <c r="Q141" s="1076"/>
      <c r="R141" s="1077" t="s">
        <v>559</v>
      </c>
      <c r="S141" s="1078"/>
      <c r="T141" s="1078"/>
      <c r="U141" s="1078"/>
      <c r="V141" s="1078"/>
      <c r="W141" s="1078"/>
      <c r="X141" s="1078"/>
      <c r="Y141" s="1078"/>
      <c r="Z141" s="1078"/>
      <c r="AA141" s="1078"/>
      <c r="AB141" s="1078"/>
      <c r="AC141" s="1078"/>
      <c r="AD141" s="1078"/>
      <c r="AE141" s="1078"/>
      <c r="AF141" s="1078"/>
      <c r="AG141" s="1078"/>
      <c r="AH141" s="1078"/>
      <c r="AI141" s="1078"/>
      <c r="AJ141" s="1078"/>
      <c r="AK141" s="1078"/>
      <c r="AL141" s="1078"/>
      <c r="AM141" s="1078"/>
      <c r="AN141" s="1078"/>
      <c r="AO141" s="1078"/>
      <c r="AP141" s="1078"/>
      <c r="AQ141" s="1079"/>
      <c r="AR141" s="1080"/>
      <c r="AS141" s="1081"/>
      <c r="AT141" s="1081"/>
      <c r="AU141" s="1081"/>
      <c r="AV141" s="1081"/>
      <c r="AW141" s="1081"/>
      <c r="AX141" s="1081"/>
      <c r="AY141" s="1081"/>
      <c r="AZ141" s="1081"/>
      <c r="BA141" s="1081"/>
      <c r="BB141" s="1081"/>
      <c r="BC141" s="1081"/>
      <c r="BD141" s="1081"/>
      <c r="BE141" s="1082"/>
    </row>
    <row r="142" spans="2:57" ht="28.5" customHeight="1">
      <c r="B142" s="1083" t="s">
        <v>736</v>
      </c>
      <c r="C142" s="1083"/>
      <c r="D142" s="1083" t="s">
        <v>736</v>
      </c>
      <c r="E142" s="1083"/>
      <c r="F142" s="1083" t="s">
        <v>736</v>
      </c>
      <c r="G142" s="1083"/>
      <c r="H142" s="1083" t="s">
        <v>736</v>
      </c>
      <c r="I142" s="1083"/>
      <c r="J142" s="1083" t="s">
        <v>736</v>
      </c>
      <c r="K142" s="1083"/>
      <c r="L142" s="1083" t="s">
        <v>736</v>
      </c>
      <c r="M142" s="1083"/>
      <c r="N142" s="1083" t="s">
        <v>736</v>
      </c>
      <c r="O142" s="1083"/>
      <c r="P142" s="1083" t="s">
        <v>736</v>
      </c>
      <c r="Q142" s="1083"/>
      <c r="R142" s="1066" t="s">
        <v>568</v>
      </c>
      <c r="S142" s="1067"/>
      <c r="T142" s="1067"/>
      <c r="U142" s="1067"/>
      <c r="V142" s="1067"/>
      <c r="W142" s="1067"/>
      <c r="X142" s="1067"/>
      <c r="Y142" s="1067"/>
      <c r="Z142" s="1067"/>
      <c r="AA142" s="1067"/>
      <c r="AB142" s="1067"/>
      <c r="AC142" s="1067"/>
      <c r="AD142" s="1067"/>
      <c r="AE142" s="1067"/>
      <c r="AF142" s="1067"/>
      <c r="AG142" s="1067"/>
      <c r="AH142" s="1067"/>
      <c r="AI142" s="1067"/>
      <c r="AJ142" s="1067"/>
      <c r="AK142" s="1067"/>
      <c r="AL142" s="1067"/>
      <c r="AM142" s="1067"/>
      <c r="AN142" s="1067"/>
      <c r="AO142" s="1067"/>
      <c r="AP142" s="1067"/>
      <c r="AQ142" s="1068"/>
      <c r="AR142" s="1084"/>
      <c r="AS142" s="1085"/>
      <c r="AT142" s="1085"/>
      <c r="AU142" s="1085"/>
      <c r="AV142" s="1085"/>
      <c r="AW142" s="1085"/>
      <c r="AX142" s="1085"/>
      <c r="AY142" s="1085"/>
      <c r="AZ142" s="1085"/>
      <c r="BA142" s="1085"/>
      <c r="BB142" s="1085"/>
      <c r="BC142" s="1085"/>
      <c r="BD142" s="1085"/>
      <c r="BE142" s="1086"/>
    </row>
    <row r="143" spans="2:57" ht="28.5" customHeight="1">
      <c r="B143" s="1083" t="s">
        <v>750</v>
      </c>
      <c r="C143" s="1083"/>
      <c r="D143" s="1083" t="s">
        <v>737</v>
      </c>
      <c r="E143" s="1083"/>
      <c r="F143" s="1083" t="s">
        <v>737</v>
      </c>
      <c r="G143" s="1083"/>
      <c r="H143" s="1083" t="s">
        <v>737</v>
      </c>
      <c r="I143" s="1083"/>
      <c r="J143" s="1083" t="s">
        <v>737</v>
      </c>
      <c r="K143" s="1083"/>
      <c r="L143" s="1083" t="s">
        <v>737</v>
      </c>
      <c r="M143" s="1083"/>
      <c r="N143" s="1083" t="s">
        <v>737</v>
      </c>
      <c r="O143" s="1083"/>
      <c r="P143" s="1083" t="s">
        <v>737</v>
      </c>
      <c r="Q143" s="1083"/>
      <c r="R143" s="1066" t="s">
        <v>276</v>
      </c>
      <c r="S143" s="1067"/>
      <c r="T143" s="1067"/>
      <c r="U143" s="1067"/>
      <c r="V143" s="1067"/>
      <c r="W143" s="1067"/>
      <c r="X143" s="1067"/>
      <c r="Y143" s="1067"/>
      <c r="Z143" s="1067"/>
      <c r="AA143" s="1067"/>
      <c r="AB143" s="1067"/>
      <c r="AC143" s="1067"/>
      <c r="AD143" s="1067"/>
      <c r="AE143" s="1067"/>
      <c r="AF143" s="1067"/>
      <c r="AG143" s="1067"/>
      <c r="AH143" s="1067"/>
      <c r="AI143" s="1067"/>
      <c r="AJ143" s="1067"/>
      <c r="AK143" s="1067"/>
      <c r="AL143" s="1067"/>
      <c r="AM143" s="1067"/>
      <c r="AN143" s="1067"/>
      <c r="AO143" s="1067"/>
      <c r="AP143" s="1067"/>
      <c r="AQ143" s="1068"/>
      <c r="AR143" s="1084"/>
      <c r="AS143" s="1085"/>
      <c r="AT143" s="1085"/>
      <c r="AU143" s="1085"/>
      <c r="AV143" s="1085"/>
      <c r="AW143" s="1085"/>
      <c r="AX143" s="1085"/>
      <c r="AY143" s="1085"/>
      <c r="AZ143" s="1085"/>
      <c r="BA143" s="1085"/>
      <c r="BB143" s="1085"/>
      <c r="BC143" s="1085"/>
      <c r="BD143" s="1085"/>
      <c r="BE143" s="1086"/>
    </row>
    <row r="144" spans="2:57" ht="28.5" customHeight="1">
      <c r="B144" s="1076" t="s">
        <v>1553</v>
      </c>
      <c r="C144" s="1076"/>
      <c r="D144" s="1076" t="s">
        <v>587</v>
      </c>
      <c r="E144" s="1076"/>
      <c r="F144" s="1076" t="s">
        <v>587</v>
      </c>
      <c r="G144" s="1076"/>
      <c r="H144" s="1076" t="s">
        <v>587</v>
      </c>
      <c r="I144" s="1076"/>
      <c r="J144" s="1076" t="s">
        <v>587</v>
      </c>
      <c r="K144" s="1076"/>
      <c r="L144" s="1076" t="s">
        <v>587</v>
      </c>
      <c r="M144" s="1076"/>
      <c r="N144" s="1076" t="s">
        <v>587</v>
      </c>
      <c r="O144" s="1076"/>
      <c r="P144" s="1076" t="s">
        <v>587</v>
      </c>
      <c r="Q144" s="1076"/>
      <c r="R144" s="1077" t="s">
        <v>588</v>
      </c>
      <c r="S144" s="1078"/>
      <c r="T144" s="1078"/>
      <c r="U144" s="1078"/>
      <c r="V144" s="1078"/>
      <c r="W144" s="1078"/>
      <c r="X144" s="1078"/>
      <c r="Y144" s="1078"/>
      <c r="Z144" s="1078"/>
      <c r="AA144" s="1078"/>
      <c r="AB144" s="1078"/>
      <c r="AC144" s="1078"/>
      <c r="AD144" s="1078"/>
      <c r="AE144" s="1078"/>
      <c r="AF144" s="1078"/>
      <c r="AG144" s="1078"/>
      <c r="AH144" s="1078"/>
      <c r="AI144" s="1078"/>
      <c r="AJ144" s="1078"/>
      <c r="AK144" s="1078"/>
      <c r="AL144" s="1078"/>
      <c r="AM144" s="1078"/>
      <c r="AN144" s="1078"/>
      <c r="AO144" s="1078"/>
      <c r="AP144" s="1078"/>
      <c r="AQ144" s="1079"/>
      <c r="AR144" s="1080"/>
      <c r="AS144" s="1081"/>
      <c r="AT144" s="1081"/>
      <c r="AU144" s="1081"/>
      <c r="AV144" s="1081"/>
      <c r="AW144" s="1081"/>
      <c r="AX144" s="1081"/>
      <c r="AY144" s="1081"/>
      <c r="AZ144" s="1081"/>
      <c r="BA144" s="1081"/>
      <c r="BB144" s="1081"/>
      <c r="BC144" s="1081"/>
      <c r="BD144" s="1081"/>
      <c r="BE144" s="1082"/>
    </row>
    <row r="145" spans="2:57" ht="28.5" customHeight="1">
      <c r="B145" s="1083" t="s">
        <v>737</v>
      </c>
      <c r="C145" s="1083"/>
      <c r="D145" s="1083" t="s">
        <v>737</v>
      </c>
      <c r="E145" s="1083"/>
      <c r="F145" s="1083" t="s">
        <v>737</v>
      </c>
      <c r="G145" s="1083"/>
      <c r="H145" s="1083" t="s">
        <v>737</v>
      </c>
      <c r="I145" s="1083"/>
      <c r="J145" s="1083" t="s">
        <v>737</v>
      </c>
      <c r="K145" s="1083"/>
      <c r="L145" s="1083" t="s">
        <v>737</v>
      </c>
      <c r="M145" s="1083"/>
      <c r="N145" s="1083" t="s">
        <v>737</v>
      </c>
      <c r="O145" s="1083"/>
      <c r="P145" s="1083" t="s">
        <v>737</v>
      </c>
      <c r="Q145" s="1083"/>
      <c r="R145" s="1066" t="s">
        <v>574</v>
      </c>
      <c r="S145" s="1067"/>
      <c r="T145" s="1067"/>
      <c r="U145" s="1067"/>
      <c r="V145" s="1067"/>
      <c r="W145" s="1067"/>
      <c r="X145" s="1067"/>
      <c r="Y145" s="1067"/>
      <c r="Z145" s="1067"/>
      <c r="AA145" s="1067"/>
      <c r="AB145" s="1067"/>
      <c r="AC145" s="1067"/>
      <c r="AD145" s="1067"/>
      <c r="AE145" s="1067"/>
      <c r="AF145" s="1067"/>
      <c r="AG145" s="1067"/>
      <c r="AH145" s="1067"/>
      <c r="AI145" s="1067"/>
      <c r="AJ145" s="1067"/>
      <c r="AK145" s="1067"/>
      <c r="AL145" s="1067"/>
      <c r="AM145" s="1067"/>
      <c r="AN145" s="1067"/>
      <c r="AO145" s="1067"/>
      <c r="AP145" s="1067"/>
      <c r="AQ145" s="1068"/>
      <c r="AR145" s="1084"/>
      <c r="AS145" s="1085"/>
      <c r="AT145" s="1085"/>
      <c r="AU145" s="1085"/>
      <c r="AV145" s="1085"/>
      <c r="AW145" s="1085"/>
      <c r="AX145" s="1085"/>
      <c r="AY145" s="1085"/>
      <c r="AZ145" s="1085"/>
      <c r="BA145" s="1085"/>
      <c r="BB145" s="1085"/>
      <c r="BC145" s="1085"/>
      <c r="BD145" s="1085"/>
      <c r="BE145" s="1086"/>
    </row>
    <row r="146" spans="2:57" ht="28.5" customHeight="1">
      <c r="B146" s="1063" t="s">
        <v>1130</v>
      </c>
      <c r="C146" s="1064"/>
      <c r="D146" s="1064"/>
      <c r="E146" s="1064"/>
      <c r="F146" s="1064"/>
      <c r="G146" s="1064"/>
      <c r="H146" s="1064"/>
      <c r="I146" s="1064"/>
      <c r="J146" s="1064"/>
      <c r="K146" s="1064"/>
      <c r="L146" s="1064"/>
      <c r="M146" s="1064"/>
      <c r="N146" s="1064"/>
      <c r="O146" s="1064"/>
      <c r="P146" s="1064"/>
      <c r="Q146" s="1065"/>
      <c r="R146" s="1066">
        <v>2</v>
      </c>
      <c r="S146" s="1067"/>
      <c r="T146" s="1067"/>
      <c r="U146" s="1067"/>
      <c r="V146" s="1067"/>
      <c r="W146" s="1067"/>
      <c r="X146" s="1067"/>
      <c r="Y146" s="1067"/>
      <c r="Z146" s="1067"/>
      <c r="AA146" s="1067"/>
      <c r="AB146" s="1067"/>
      <c r="AC146" s="1067"/>
      <c r="AD146" s="1067"/>
      <c r="AE146" s="1067"/>
      <c r="AF146" s="1067"/>
      <c r="AG146" s="1067"/>
      <c r="AH146" s="1067"/>
      <c r="AI146" s="1067"/>
      <c r="AJ146" s="1067"/>
      <c r="AK146" s="1067"/>
      <c r="AL146" s="1067"/>
      <c r="AM146" s="1067"/>
      <c r="AN146" s="1067"/>
      <c r="AO146" s="1067"/>
      <c r="AP146" s="1067"/>
      <c r="AQ146" s="1068"/>
      <c r="AR146" s="248"/>
      <c r="AS146" s="249"/>
      <c r="AT146" s="249"/>
      <c r="AU146" s="249"/>
      <c r="AV146" s="249"/>
      <c r="AW146" s="249"/>
      <c r="AX146" s="249"/>
      <c r="AY146" s="249"/>
      <c r="AZ146" s="249"/>
      <c r="BA146" s="249"/>
      <c r="BB146" s="249"/>
      <c r="BC146" s="249"/>
      <c r="BD146" s="249"/>
      <c r="BE146" s="250"/>
    </row>
    <row r="147" spans="2:57" ht="30.75" customHeight="1">
      <c r="B147" s="1083" t="s">
        <v>1120</v>
      </c>
      <c r="C147" s="1083"/>
      <c r="D147" s="1083"/>
      <c r="E147" s="1083"/>
      <c r="F147" s="1083"/>
      <c r="G147" s="1083"/>
      <c r="H147" s="1083"/>
      <c r="I147" s="1083"/>
      <c r="J147" s="1083"/>
      <c r="K147" s="1083"/>
      <c r="L147" s="1083"/>
      <c r="M147" s="1083"/>
      <c r="N147" s="1083"/>
      <c r="O147" s="1083"/>
      <c r="P147" s="1083"/>
      <c r="Q147" s="1083"/>
      <c r="R147" s="1066">
        <v>6</v>
      </c>
      <c r="S147" s="1067"/>
      <c r="T147" s="1067"/>
      <c r="U147" s="1067"/>
      <c r="V147" s="1067"/>
      <c r="W147" s="1067"/>
      <c r="X147" s="1067"/>
      <c r="Y147" s="1067"/>
      <c r="Z147" s="1067"/>
      <c r="AA147" s="1067"/>
      <c r="AB147" s="1067"/>
      <c r="AC147" s="1067"/>
      <c r="AD147" s="1067"/>
      <c r="AE147" s="1067"/>
      <c r="AF147" s="1067"/>
      <c r="AG147" s="1067"/>
      <c r="AH147" s="1067"/>
      <c r="AI147" s="1067"/>
      <c r="AJ147" s="1067"/>
      <c r="AK147" s="1067"/>
      <c r="AL147" s="1067"/>
      <c r="AM147" s="1067"/>
      <c r="AN147" s="1067"/>
      <c r="AO147" s="1067"/>
      <c r="AP147" s="1067"/>
      <c r="AQ147" s="1068"/>
      <c r="AR147" s="1372"/>
      <c r="AS147" s="1372"/>
      <c r="AT147" s="1372"/>
      <c r="AU147" s="1372"/>
      <c r="AV147" s="1372"/>
      <c r="AW147" s="1372"/>
      <c r="AX147" s="1372"/>
      <c r="AY147" s="1372"/>
      <c r="AZ147" s="1372"/>
      <c r="BA147" s="1372"/>
      <c r="BB147" s="1372"/>
      <c r="BC147" s="1372"/>
      <c r="BD147" s="1372"/>
      <c r="BE147" s="1372"/>
    </row>
    <row r="148" spans="2:57" ht="26.25" customHeight="1">
      <c r="B148" s="1073" t="s">
        <v>267</v>
      </c>
      <c r="C148" s="1073"/>
      <c r="D148" s="1073"/>
      <c r="E148" s="1073"/>
      <c r="F148" s="1073"/>
      <c r="G148" s="1073"/>
      <c r="H148" s="1073"/>
      <c r="I148" s="1073"/>
      <c r="J148" s="1073"/>
      <c r="K148" s="1073"/>
      <c r="L148" s="1073"/>
      <c r="M148" s="1073"/>
      <c r="N148" s="1073"/>
      <c r="O148" s="1073"/>
      <c r="P148" s="1073"/>
      <c r="Q148" s="1073"/>
      <c r="R148" s="1073"/>
      <c r="S148" s="1073"/>
      <c r="T148" s="1073"/>
      <c r="U148" s="1073"/>
      <c r="V148" s="1073"/>
      <c r="W148" s="1073"/>
      <c r="X148" s="1073"/>
      <c r="Y148" s="1073"/>
      <c r="Z148" s="1073"/>
      <c r="AA148" s="1073"/>
      <c r="AB148" s="1073"/>
      <c r="AC148" s="1073"/>
      <c r="AD148" s="1073"/>
      <c r="AE148" s="1073"/>
      <c r="AF148" s="1073"/>
      <c r="AG148" s="1073"/>
      <c r="AH148" s="1073"/>
      <c r="AI148" s="1073"/>
      <c r="AJ148" s="1073"/>
      <c r="AK148" s="1073"/>
      <c r="AL148" s="1073"/>
      <c r="AM148" s="1073"/>
      <c r="AN148" s="1073"/>
      <c r="AO148" s="1073"/>
      <c r="AP148" s="1073"/>
      <c r="AQ148" s="1073"/>
      <c r="AR148" s="1073"/>
      <c r="AS148" s="1073"/>
      <c r="AT148" s="1073"/>
      <c r="AU148" s="1073"/>
      <c r="AV148" s="1073"/>
      <c r="AW148" s="1073"/>
      <c r="AX148" s="1073"/>
      <c r="AY148" s="1073"/>
      <c r="AZ148" s="1073"/>
      <c r="BA148" s="1073"/>
      <c r="BB148" s="1073"/>
      <c r="BC148" s="1073"/>
      <c r="BD148" s="1073"/>
    </row>
    <row r="149" spans="2:57" ht="2.25" customHeight="1">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row>
    <row r="150" spans="2:57" ht="29.25" customHeight="1">
      <c r="B150" s="1074" t="s">
        <v>120</v>
      </c>
      <c r="C150" s="1074"/>
      <c r="D150" s="1074"/>
      <c r="E150" s="1074"/>
      <c r="F150" s="1074"/>
      <c r="G150" s="1074"/>
      <c r="H150" s="1074"/>
      <c r="I150" s="1074"/>
      <c r="J150" s="1074"/>
      <c r="K150" s="1074"/>
      <c r="L150" s="1074"/>
      <c r="M150" s="1074"/>
      <c r="N150" s="1074"/>
      <c r="O150" s="1074"/>
      <c r="P150" s="1074"/>
      <c r="Q150" s="1074"/>
      <c r="R150" s="1074"/>
      <c r="S150" s="1074"/>
      <c r="T150" s="1074" t="s">
        <v>268</v>
      </c>
      <c r="U150" s="1074"/>
      <c r="V150" s="1074"/>
      <c r="W150" s="1074"/>
      <c r="X150" s="1074"/>
      <c r="Y150" s="1074"/>
      <c r="Z150" s="1074"/>
      <c r="AA150" s="1074"/>
      <c r="AB150" s="1074"/>
      <c r="AC150" s="1074"/>
      <c r="AD150" s="1074"/>
      <c r="AE150" s="1074"/>
      <c r="AF150" s="1074"/>
      <c r="AG150" s="1074"/>
      <c r="AH150" s="1074"/>
      <c r="AI150" s="1074"/>
      <c r="AJ150" s="1074"/>
      <c r="AK150" s="1074"/>
      <c r="AL150" s="1074"/>
      <c r="AM150" s="1074" t="s">
        <v>269</v>
      </c>
      <c r="AN150" s="1074"/>
      <c r="AO150" s="1074"/>
      <c r="AP150" s="1074"/>
      <c r="AQ150" s="1074"/>
      <c r="AR150" s="1074"/>
      <c r="AS150" s="1074"/>
      <c r="AT150" s="1074"/>
      <c r="AU150" s="1074"/>
      <c r="AV150" s="1074"/>
      <c r="AW150" s="1074"/>
      <c r="AX150" s="1074"/>
      <c r="AY150" s="1074"/>
      <c r="AZ150" s="1074"/>
      <c r="BA150" s="1074"/>
      <c r="BB150" s="1074"/>
      <c r="BC150" s="1074"/>
      <c r="BD150" s="1074"/>
      <c r="BE150" s="3"/>
    </row>
    <row r="151" spans="2:57" ht="20.100000000000001" customHeight="1">
      <c r="B151" s="1075" t="str">
        <f>المدخلات!$P$3</f>
        <v>احمد ابراهيم النعيمي</v>
      </c>
      <c r="C151" s="1075"/>
      <c r="D151" s="1075"/>
      <c r="E151" s="1075"/>
      <c r="F151" s="1075"/>
      <c r="G151" s="1075"/>
      <c r="H151" s="1075"/>
      <c r="I151" s="1075"/>
      <c r="J151" s="1075"/>
      <c r="K151" s="1075"/>
      <c r="L151" s="1075"/>
      <c r="M151" s="1075"/>
      <c r="N151" s="1075"/>
      <c r="O151" s="1075"/>
      <c r="P151" s="1075"/>
      <c r="Q151" s="1075"/>
      <c r="R151" s="1075"/>
      <c r="S151" s="1075"/>
      <c r="T151" s="1075" t="s">
        <v>270</v>
      </c>
      <c r="U151" s="1075"/>
      <c r="V151" s="1075"/>
      <c r="W151" s="1075"/>
      <c r="X151" s="1075"/>
      <c r="Y151" s="1075"/>
      <c r="Z151" s="1075"/>
      <c r="AA151" s="1075"/>
      <c r="AB151" s="1075"/>
      <c r="AC151" s="1075"/>
      <c r="AD151" s="1075"/>
      <c r="AE151" s="1075"/>
      <c r="AF151" s="1075"/>
      <c r="AG151" s="1075"/>
      <c r="AH151" s="1075"/>
      <c r="AI151" s="1075"/>
      <c r="AJ151" s="1075"/>
      <c r="AK151" s="1075"/>
      <c r="AL151" s="1075"/>
      <c r="AM151" s="1075">
        <f t="shared" ref="AM151" si="0">$AG$34</f>
        <v>0</v>
      </c>
      <c r="AN151" s="1075"/>
      <c r="AO151" s="1075"/>
      <c r="AP151" s="1075"/>
      <c r="AQ151" s="1075"/>
      <c r="AR151" s="1075"/>
      <c r="AS151" s="1075"/>
      <c r="AT151" s="1075"/>
      <c r="AU151" s="1075"/>
      <c r="AV151" s="1075"/>
      <c r="AW151" s="1075"/>
      <c r="AX151" s="1075"/>
      <c r="AY151" s="1075"/>
      <c r="AZ151" s="1075"/>
      <c r="BA151" s="1075"/>
      <c r="BB151" s="1075"/>
      <c r="BC151" s="1075"/>
      <c r="BD151" s="1075"/>
      <c r="BE151" s="3"/>
    </row>
    <row r="152" spans="2:57" ht="20.100000000000001" customHeight="1">
      <c r="B152" s="1072"/>
      <c r="C152" s="1072"/>
      <c r="D152" s="1072"/>
      <c r="E152" s="1072"/>
      <c r="F152" s="1072"/>
      <c r="G152" s="1072"/>
      <c r="H152" s="1072"/>
      <c r="I152" s="1072"/>
      <c r="J152" s="1072"/>
      <c r="K152" s="1072"/>
      <c r="L152" s="1072"/>
      <c r="M152" s="1072"/>
      <c r="N152" s="1072"/>
      <c r="O152" s="1072"/>
      <c r="P152" s="1072"/>
      <c r="Q152" s="1072"/>
      <c r="R152" s="1072"/>
      <c r="S152" s="1072"/>
      <c r="T152" s="1072"/>
      <c r="U152" s="1072"/>
      <c r="V152" s="1072"/>
      <c r="W152" s="1072"/>
      <c r="X152" s="1072"/>
      <c r="Y152" s="1072"/>
      <c r="Z152" s="1072"/>
      <c r="AA152" s="1072"/>
      <c r="AB152" s="1072"/>
      <c r="AC152" s="1072"/>
      <c r="AD152" s="1072"/>
      <c r="AE152" s="1072"/>
      <c r="AF152" s="1072"/>
      <c r="AG152" s="1072"/>
      <c r="AH152" s="1072"/>
      <c r="AI152" s="1072"/>
      <c r="AJ152" s="1072"/>
      <c r="AK152" s="1072"/>
      <c r="AL152" s="1072"/>
      <c r="AM152" s="1072"/>
      <c r="AN152" s="1072"/>
      <c r="AO152" s="1072"/>
      <c r="AP152" s="1072"/>
      <c r="AQ152" s="1072"/>
      <c r="AR152" s="1072"/>
      <c r="AS152" s="1072"/>
      <c r="AT152" s="1072"/>
      <c r="AU152" s="1072"/>
      <c r="AV152" s="1072"/>
      <c r="AW152" s="1072"/>
      <c r="AX152" s="1072"/>
      <c r="AY152" s="1072"/>
      <c r="AZ152" s="1072"/>
      <c r="BA152" s="1072"/>
      <c r="BB152" s="1072"/>
      <c r="BC152" s="1072"/>
      <c r="BD152" s="1072"/>
      <c r="BE152" s="3"/>
    </row>
    <row r="153" spans="2:57" ht="20.100000000000001" customHeight="1">
      <c r="B153" s="1072"/>
      <c r="C153" s="1072"/>
      <c r="D153" s="1072"/>
      <c r="E153" s="1072"/>
      <c r="F153" s="1072"/>
      <c r="G153" s="1072"/>
      <c r="H153" s="1072"/>
      <c r="I153" s="1072"/>
      <c r="J153" s="1072"/>
      <c r="K153" s="1072"/>
      <c r="L153" s="1072"/>
      <c r="M153" s="1072"/>
      <c r="N153" s="1072"/>
      <c r="O153" s="1072"/>
      <c r="P153" s="1072"/>
      <c r="Q153" s="1072"/>
      <c r="R153" s="1072"/>
      <c r="S153" s="1072"/>
      <c r="T153" s="1072"/>
      <c r="U153" s="1072"/>
      <c r="V153" s="1072"/>
      <c r="W153" s="1072"/>
      <c r="X153" s="1072"/>
      <c r="Y153" s="1072"/>
      <c r="Z153" s="1072"/>
      <c r="AA153" s="1072"/>
      <c r="AB153" s="1072"/>
      <c r="AC153" s="1072"/>
      <c r="AD153" s="1072"/>
      <c r="AE153" s="1072"/>
      <c r="AF153" s="1072"/>
      <c r="AG153" s="1072"/>
      <c r="AH153" s="1072"/>
      <c r="AI153" s="1072"/>
      <c r="AJ153" s="1072"/>
      <c r="AK153" s="1072"/>
      <c r="AL153" s="1072"/>
      <c r="AM153" s="1072"/>
      <c r="AN153" s="1072"/>
      <c r="AO153" s="1072"/>
      <c r="AP153" s="1072"/>
      <c r="AQ153" s="1072"/>
      <c r="AR153" s="1072"/>
      <c r="AS153" s="1072"/>
      <c r="AT153" s="1072"/>
      <c r="AU153" s="1072"/>
      <c r="AV153" s="1072"/>
      <c r="AW153" s="1072"/>
      <c r="AX153" s="1072"/>
      <c r="AY153" s="1072"/>
      <c r="AZ153" s="1072"/>
      <c r="BA153" s="1072"/>
      <c r="BB153" s="1072"/>
      <c r="BC153" s="1072"/>
      <c r="BD153" s="1072"/>
      <c r="BE153" s="3"/>
    </row>
    <row r="154" spans="2:57" ht="20.100000000000001" customHeight="1">
      <c r="B154" s="1072"/>
      <c r="C154" s="1072"/>
      <c r="D154" s="1072"/>
      <c r="E154" s="1072"/>
      <c r="F154" s="1072"/>
      <c r="G154" s="1072"/>
      <c r="H154" s="1072"/>
      <c r="I154" s="1072"/>
      <c r="J154" s="1072"/>
      <c r="K154" s="1072"/>
      <c r="L154" s="1072"/>
      <c r="M154" s="1072"/>
      <c r="N154" s="1072"/>
      <c r="O154" s="1072"/>
      <c r="P154" s="1072"/>
      <c r="Q154" s="1072"/>
      <c r="R154" s="1072"/>
      <c r="S154" s="1072"/>
      <c r="T154" s="1072"/>
      <c r="U154" s="1072"/>
      <c r="V154" s="1072"/>
      <c r="W154" s="1072"/>
      <c r="X154" s="1072"/>
      <c r="Y154" s="1072"/>
      <c r="Z154" s="1072"/>
      <c r="AA154" s="1072"/>
      <c r="AB154" s="1072"/>
      <c r="AC154" s="1072"/>
      <c r="AD154" s="1072"/>
      <c r="AE154" s="1072"/>
      <c r="AF154" s="1072"/>
      <c r="AG154" s="1072"/>
      <c r="AH154" s="1072"/>
      <c r="AI154" s="1072"/>
      <c r="AJ154" s="1072"/>
      <c r="AK154" s="1072"/>
      <c r="AL154" s="1072"/>
      <c r="AM154" s="1072"/>
      <c r="AN154" s="1072"/>
      <c r="AO154" s="1072"/>
      <c r="AP154" s="1072"/>
      <c r="AQ154" s="1072"/>
      <c r="AR154" s="1072"/>
      <c r="AS154" s="1072"/>
      <c r="AT154" s="1072"/>
      <c r="AU154" s="1072"/>
      <c r="AV154" s="1072"/>
      <c r="AW154" s="1072"/>
      <c r="AX154" s="1072"/>
      <c r="AY154" s="1072"/>
      <c r="AZ154" s="1072"/>
      <c r="BA154" s="1072"/>
      <c r="BB154" s="1072"/>
      <c r="BC154" s="1072"/>
      <c r="BD154" s="1072"/>
      <c r="BE154" s="3"/>
    </row>
    <row r="155" spans="2:57" ht="20.100000000000001" customHeight="1">
      <c r="B155" s="1072"/>
      <c r="C155" s="1072"/>
      <c r="D155" s="1072"/>
      <c r="E155" s="1072"/>
      <c r="F155" s="1072"/>
      <c r="G155" s="1072"/>
      <c r="H155" s="1072"/>
      <c r="I155" s="1072"/>
      <c r="J155" s="1072"/>
      <c r="K155" s="1072"/>
      <c r="L155" s="1072"/>
      <c r="M155" s="1072"/>
      <c r="N155" s="1072"/>
      <c r="O155" s="1072"/>
      <c r="P155" s="1072"/>
      <c r="Q155" s="1072"/>
      <c r="R155" s="1072"/>
      <c r="S155" s="1072"/>
      <c r="T155" s="1072"/>
      <c r="U155" s="1072"/>
      <c r="V155" s="1072"/>
      <c r="W155" s="1072"/>
      <c r="X155" s="1072"/>
      <c r="Y155" s="1072"/>
      <c r="Z155" s="1072"/>
      <c r="AA155" s="1072"/>
      <c r="AB155" s="1072"/>
      <c r="AC155" s="1072"/>
      <c r="AD155" s="1072"/>
      <c r="AE155" s="1072"/>
      <c r="AF155" s="1072"/>
      <c r="AG155" s="1072"/>
      <c r="AH155" s="1072"/>
      <c r="AI155" s="1072"/>
      <c r="AJ155" s="1072"/>
      <c r="AK155" s="1072"/>
      <c r="AL155" s="1072"/>
      <c r="AM155" s="1072"/>
      <c r="AN155" s="1072"/>
      <c r="AO155" s="1072"/>
      <c r="AP155" s="1072"/>
      <c r="AQ155" s="1072"/>
      <c r="AR155" s="1072"/>
      <c r="AS155" s="1072"/>
      <c r="AT155" s="1072"/>
      <c r="AU155" s="1072"/>
      <c r="AV155" s="1072"/>
      <c r="AW155" s="1072"/>
      <c r="AX155" s="1072"/>
      <c r="AY155" s="1072"/>
      <c r="AZ155" s="1072"/>
      <c r="BA155" s="1072"/>
      <c r="BB155" s="1072"/>
      <c r="BC155" s="1072"/>
      <c r="BD155" s="1072"/>
      <c r="BE155" s="3"/>
    </row>
    <row r="156" spans="2:57" ht="3.75" customHeight="1">
      <c r="B156" s="1072"/>
      <c r="C156" s="1072"/>
      <c r="D156" s="1072"/>
      <c r="E156" s="1072"/>
      <c r="F156" s="1072"/>
      <c r="G156" s="1072"/>
      <c r="H156" s="1072"/>
      <c r="I156" s="1072"/>
      <c r="J156" s="1072"/>
      <c r="K156" s="1072"/>
      <c r="L156" s="1072"/>
      <c r="M156" s="1072"/>
      <c r="N156" s="1072"/>
      <c r="O156" s="1072"/>
      <c r="P156" s="1072"/>
      <c r="Q156" s="1072"/>
      <c r="R156" s="1072"/>
      <c r="S156" s="1072"/>
      <c r="T156" s="1072"/>
      <c r="U156" s="1072"/>
      <c r="V156" s="1072"/>
      <c r="W156" s="1072"/>
      <c r="X156" s="1072"/>
      <c r="Y156" s="1072"/>
      <c r="Z156" s="1072"/>
      <c r="AA156" s="1072"/>
      <c r="AB156" s="1072"/>
      <c r="AC156" s="1072"/>
      <c r="AD156" s="1072"/>
      <c r="AE156" s="1072"/>
      <c r="AF156" s="1072"/>
      <c r="AG156" s="1072"/>
      <c r="AH156" s="1072"/>
      <c r="AI156" s="1072"/>
      <c r="AJ156" s="1072"/>
      <c r="AK156" s="1072"/>
      <c r="AL156" s="1072"/>
      <c r="AM156" s="1072"/>
      <c r="AN156" s="1072"/>
      <c r="AO156" s="1072"/>
      <c r="AP156" s="1072"/>
      <c r="AQ156" s="1072"/>
      <c r="AR156" s="1072"/>
      <c r="AS156" s="1072"/>
      <c r="AT156" s="1072"/>
      <c r="AU156" s="1072"/>
      <c r="AV156" s="1072"/>
      <c r="AW156" s="1072"/>
      <c r="AX156" s="1072"/>
      <c r="AY156" s="1072"/>
      <c r="AZ156" s="1072"/>
      <c r="BA156" s="1072"/>
      <c r="BB156" s="1072"/>
      <c r="BC156" s="1072"/>
      <c r="BD156" s="1072"/>
      <c r="BE156" s="2"/>
    </row>
    <row r="157" spans="2:57" ht="19.5" hidden="1" customHeight="1">
      <c r="B157" s="1072"/>
      <c r="C157" s="1072"/>
      <c r="D157" s="1072"/>
      <c r="E157" s="1072"/>
      <c r="F157" s="1072"/>
      <c r="G157" s="1072"/>
      <c r="H157" s="1072"/>
      <c r="I157" s="1072"/>
      <c r="J157" s="1072"/>
      <c r="K157" s="1072"/>
      <c r="L157" s="1072"/>
      <c r="M157" s="1072"/>
      <c r="N157" s="1072"/>
      <c r="O157" s="1072"/>
      <c r="P157" s="1072"/>
      <c r="Q157" s="1072"/>
      <c r="R157" s="1072"/>
      <c r="S157" s="1072"/>
      <c r="T157" s="1072"/>
      <c r="U157" s="1072"/>
      <c r="V157" s="1072"/>
      <c r="W157" s="1072"/>
      <c r="X157" s="1072"/>
      <c r="Y157" s="1072"/>
      <c r="Z157" s="1072"/>
      <c r="AA157" s="1072"/>
      <c r="AB157" s="1072"/>
      <c r="AC157" s="1072"/>
      <c r="AD157" s="1072"/>
      <c r="AE157" s="1072"/>
      <c r="AF157" s="1072"/>
      <c r="AG157" s="1072"/>
      <c r="AH157" s="1072"/>
      <c r="AI157" s="1072"/>
      <c r="AJ157" s="1072"/>
      <c r="AK157" s="1072"/>
      <c r="AL157" s="1072"/>
      <c r="AM157" s="1072"/>
      <c r="AN157" s="1072"/>
      <c r="AO157" s="1072"/>
      <c r="AP157" s="1072"/>
      <c r="AQ157" s="1072"/>
      <c r="AR157" s="1072"/>
      <c r="AS157" s="1072"/>
      <c r="AT157" s="1072"/>
      <c r="AU157" s="1072"/>
      <c r="AV157" s="1072"/>
      <c r="AW157" s="1072"/>
      <c r="AX157" s="1072"/>
      <c r="AY157" s="1072"/>
      <c r="AZ157" s="1072"/>
      <c r="BA157" s="1072"/>
      <c r="BB157" s="1072"/>
      <c r="BC157" s="1072"/>
      <c r="BD157" s="1072"/>
    </row>
    <row r="158" spans="2:57" ht="20.100000000000001" customHeight="1">
      <c r="C158" s="1"/>
    </row>
    <row r="159" spans="2:57" ht="20.100000000000001" customHeight="1">
      <c r="C159" s="1"/>
    </row>
    <row r="160" spans="2:57" ht="20.100000000000001" customHeight="1">
      <c r="C160" s="2"/>
      <c r="D160" s="2"/>
      <c r="E160" s="2"/>
      <c r="AP160" s="2"/>
      <c r="AQ160" s="2"/>
      <c r="AR160" s="2"/>
      <c r="AS160" s="2"/>
      <c r="AT160" s="2"/>
      <c r="AU160" s="2"/>
      <c r="AV160" s="2"/>
      <c r="AW160" s="2"/>
      <c r="AX160" s="3"/>
      <c r="AY160" s="3"/>
      <c r="AZ160" s="3"/>
      <c r="BA160" s="3"/>
      <c r="BB160" s="3"/>
      <c r="BC160" s="3"/>
      <c r="BD160" s="3"/>
      <c r="BE160" s="3"/>
    </row>
    <row r="161" spans="3:57" ht="20.100000000000001" customHeight="1">
      <c r="C161" s="2"/>
      <c r="D161" s="2"/>
      <c r="E161" s="2"/>
      <c r="AP161" s="2"/>
      <c r="AQ161" s="2"/>
      <c r="AR161" s="2"/>
      <c r="AS161" s="2"/>
      <c r="AT161" s="2"/>
      <c r="AU161" s="2"/>
      <c r="AV161" s="2"/>
      <c r="AW161" s="2"/>
      <c r="AX161" s="3"/>
      <c r="AY161" s="3"/>
      <c r="AZ161" s="3"/>
      <c r="BA161" s="3"/>
      <c r="BB161" s="3"/>
      <c r="BC161" s="3"/>
      <c r="BD161" s="3"/>
      <c r="BE161" s="3"/>
    </row>
    <row r="162" spans="3:57" ht="20.100000000000001" customHeight="1">
      <c r="C162" s="2"/>
      <c r="D162" s="2"/>
      <c r="E162" s="2"/>
      <c r="AP162" s="2"/>
      <c r="AQ162" s="2"/>
      <c r="AR162" s="2"/>
      <c r="AS162" s="2"/>
      <c r="AT162" s="2"/>
      <c r="AU162" s="2"/>
      <c r="AV162" s="2"/>
      <c r="AW162" s="2"/>
      <c r="AX162" s="3"/>
      <c r="AY162" s="3"/>
      <c r="AZ162" s="3"/>
      <c r="BA162" s="3"/>
      <c r="BB162" s="3"/>
      <c r="BC162" s="3"/>
      <c r="BD162" s="3"/>
      <c r="BE162" s="3"/>
    </row>
    <row r="163" spans="3:57" ht="20.100000000000001" customHeight="1">
      <c r="C163" s="2"/>
      <c r="D163" s="2"/>
      <c r="E163" s="2"/>
      <c r="AP163" s="2"/>
      <c r="AQ163" s="2"/>
      <c r="AR163" s="2"/>
      <c r="AS163" s="2"/>
      <c r="AT163" s="2"/>
      <c r="AU163" s="2"/>
      <c r="AV163" s="2"/>
      <c r="AW163" s="2"/>
      <c r="AX163" s="3"/>
      <c r="AY163" s="3"/>
      <c r="AZ163" s="3"/>
      <c r="BA163" s="3"/>
      <c r="BB163" s="3"/>
      <c r="BC163" s="3"/>
      <c r="BD163" s="3"/>
      <c r="BE163" s="3"/>
    </row>
    <row r="164" spans="3:57" ht="20.100000000000001" customHeight="1">
      <c r="C164" s="2"/>
      <c r="D164" s="2"/>
      <c r="E164" s="2"/>
      <c r="AP164" s="2"/>
      <c r="AQ164" s="2"/>
      <c r="AR164" s="2"/>
      <c r="AS164" s="2"/>
      <c r="AT164" s="2"/>
      <c r="AU164" s="2"/>
      <c r="AV164" s="2"/>
      <c r="AW164" s="2"/>
      <c r="AX164" s="3"/>
      <c r="AY164" s="3"/>
      <c r="AZ164" s="3"/>
      <c r="BA164" s="3"/>
      <c r="BB164" s="3"/>
      <c r="BC164" s="3"/>
      <c r="BD164" s="3"/>
      <c r="BE164" s="3"/>
    </row>
    <row r="165" spans="3:57" ht="20.100000000000001" customHeight="1">
      <c r="C165" s="2"/>
      <c r="D165" s="2"/>
      <c r="E165" s="2"/>
      <c r="AP165" s="2"/>
      <c r="AQ165" s="2"/>
      <c r="AR165" s="2"/>
      <c r="AS165" s="2"/>
      <c r="AT165" s="2"/>
      <c r="AU165" s="2"/>
      <c r="AV165" s="2"/>
      <c r="AW165" s="2"/>
      <c r="AX165" s="3"/>
      <c r="AY165" s="3"/>
      <c r="AZ165" s="3"/>
      <c r="BA165" s="3"/>
      <c r="BB165" s="3"/>
      <c r="BC165" s="3"/>
      <c r="BD165" s="3"/>
      <c r="BE165" s="3"/>
    </row>
    <row r="166" spans="3:57" ht="20.100000000000001" customHeight="1">
      <c r="C166" s="1"/>
      <c r="AP166" s="3"/>
      <c r="AQ166" s="2"/>
      <c r="AR166" s="2"/>
      <c r="AS166" s="2"/>
      <c r="AT166" s="2"/>
      <c r="AU166" s="2"/>
      <c r="AV166" s="2"/>
      <c r="AW166" s="2"/>
      <c r="AX166" s="2"/>
      <c r="AY166" s="2"/>
      <c r="AZ166" s="2"/>
      <c r="BA166" s="2"/>
      <c r="BB166" s="2"/>
      <c r="BC166" s="2"/>
      <c r="BD166" s="2"/>
      <c r="BE166" s="2"/>
    </row>
    <row r="167" spans="3:57" ht="20.100000000000001" customHeight="1">
      <c r="C167" s="1"/>
    </row>
    <row r="168" spans="3:57" ht="20.100000000000001" customHeight="1">
      <c r="C168" s="1"/>
    </row>
    <row r="169" spans="3:57" ht="20.100000000000001" customHeight="1">
      <c r="C169" s="2"/>
      <c r="D169" s="2"/>
      <c r="E169" s="2"/>
      <c r="AP169" s="2"/>
      <c r="AQ169" s="2"/>
      <c r="AR169" s="2"/>
      <c r="AS169" s="2"/>
      <c r="AT169" s="2"/>
      <c r="AU169" s="2"/>
      <c r="AV169" s="2"/>
      <c r="AW169" s="2"/>
      <c r="AX169" s="3"/>
      <c r="AY169" s="3"/>
      <c r="AZ169" s="3"/>
      <c r="BA169" s="3"/>
      <c r="BB169" s="3"/>
      <c r="BC169" s="3"/>
      <c r="BD169" s="3"/>
      <c r="BE169" s="3"/>
    </row>
    <row r="170" spans="3:57" ht="20.100000000000001" customHeight="1">
      <c r="C170" s="2"/>
      <c r="D170" s="2"/>
      <c r="E170" s="2"/>
      <c r="AP170" s="2"/>
      <c r="AQ170" s="2"/>
      <c r="AR170" s="2"/>
      <c r="AS170" s="2"/>
      <c r="AT170" s="2"/>
      <c r="AU170" s="2"/>
      <c r="AV170" s="2"/>
      <c r="AW170" s="2"/>
      <c r="AX170" s="3"/>
      <c r="AY170" s="3"/>
      <c r="AZ170" s="3"/>
      <c r="BA170" s="3"/>
      <c r="BB170" s="3"/>
      <c r="BC170" s="3"/>
      <c r="BD170" s="3"/>
      <c r="BE170" s="3"/>
    </row>
    <row r="171" spans="3:57" ht="20.100000000000001" customHeight="1">
      <c r="C171" s="2"/>
      <c r="D171" s="2"/>
      <c r="E171" s="2"/>
      <c r="AP171" s="2"/>
      <c r="AQ171" s="2"/>
      <c r="AR171" s="2"/>
      <c r="AS171" s="2"/>
      <c r="AT171" s="2"/>
      <c r="AU171" s="2"/>
      <c r="AV171" s="2"/>
      <c r="AW171" s="2"/>
      <c r="AX171" s="3"/>
      <c r="AY171" s="3"/>
      <c r="AZ171" s="3"/>
      <c r="BA171" s="3"/>
      <c r="BB171" s="3"/>
      <c r="BC171" s="3"/>
      <c r="BD171" s="3"/>
      <c r="BE171" s="3"/>
    </row>
    <row r="172" spans="3:57" ht="20.100000000000001" customHeight="1">
      <c r="C172" s="2"/>
      <c r="D172" s="2"/>
      <c r="E172" s="2"/>
      <c r="AP172" s="2"/>
      <c r="AQ172" s="2"/>
      <c r="AR172" s="2"/>
      <c r="AS172" s="2"/>
      <c r="AT172" s="2"/>
      <c r="AU172" s="2"/>
      <c r="AV172" s="2"/>
      <c r="AW172" s="2"/>
      <c r="AX172" s="3"/>
      <c r="AY172" s="3"/>
      <c r="AZ172" s="3"/>
      <c r="BA172" s="3"/>
      <c r="BB172" s="3"/>
      <c r="BC172" s="3"/>
      <c r="BD172" s="3"/>
      <c r="BE172" s="3"/>
    </row>
    <row r="173" spans="3:57" ht="20.100000000000001" customHeight="1">
      <c r="C173" s="2"/>
      <c r="D173" s="2"/>
      <c r="E173" s="2"/>
      <c r="AP173" s="2"/>
      <c r="AQ173" s="2"/>
      <c r="AR173" s="2"/>
      <c r="AS173" s="2"/>
      <c r="AT173" s="2"/>
      <c r="AU173" s="2"/>
      <c r="AV173" s="2"/>
      <c r="AW173" s="2"/>
      <c r="AX173" s="3"/>
      <c r="AY173" s="3"/>
      <c r="AZ173" s="3"/>
      <c r="BA173" s="3"/>
      <c r="BB173" s="3"/>
      <c r="BC173" s="3"/>
      <c r="BD173" s="3"/>
      <c r="BE173" s="3"/>
    </row>
    <row r="174" spans="3:57" ht="20.100000000000001" customHeight="1">
      <c r="C174" s="1"/>
      <c r="AP174" s="3"/>
      <c r="AQ174" s="2"/>
      <c r="AR174" s="2"/>
      <c r="AS174" s="2"/>
      <c r="AT174" s="2"/>
      <c r="AU174" s="2"/>
      <c r="AV174" s="2"/>
      <c r="AW174" s="2"/>
      <c r="AX174" s="2"/>
      <c r="AY174" s="2"/>
      <c r="AZ174" s="2"/>
      <c r="BA174" s="2"/>
      <c r="BB174" s="2"/>
      <c r="BC174" s="2"/>
      <c r="BD174" s="2"/>
      <c r="BE174" s="2"/>
    </row>
    <row r="175" spans="3:57" ht="20.100000000000001" customHeight="1">
      <c r="C175" s="1"/>
    </row>
    <row r="176" spans="3:57" ht="20.100000000000001" customHeight="1">
      <c r="C176" s="1"/>
    </row>
    <row r="177" spans="3:57" ht="20.100000000000001" customHeight="1">
      <c r="C177" s="1"/>
    </row>
    <row r="178" spans="3:57" ht="20.100000000000001" customHeight="1">
      <c r="C178" s="2"/>
      <c r="D178" s="2"/>
      <c r="E178" s="2"/>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2"/>
      <c r="AQ178" s="2"/>
      <c r="AR178" s="2"/>
      <c r="AS178" s="2"/>
      <c r="AT178" s="2"/>
      <c r="AU178" s="2"/>
      <c r="AV178" s="2"/>
      <c r="AW178" s="2"/>
      <c r="AX178" s="3"/>
      <c r="AY178" s="3"/>
      <c r="AZ178" s="3"/>
      <c r="BA178" s="3"/>
      <c r="BB178" s="3"/>
      <c r="BC178" s="3"/>
      <c r="BD178" s="3"/>
      <c r="BE178" s="3"/>
    </row>
    <row r="179" spans="3:57" ht="20.100000000000001" customHeight="1">
      <c r="C179" s="2"/>
      <c r="D179" s="2"/>
      <c r="E179" s="2"/>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2"/>
      <c r="AQ179" s="2"/>
      <c r="AR179" s="2"/>
      <c r="AS179" s="2"/>
      <c r="AT179" s="2"/>
      <c r="AU179" s="2"/>
      <c r="AV179" s="2"/>
      <c r="AW179" s="2"/>
      <c r="AX179" s="3"/>
      <c r="AY179" s="3"/>
      <c r="AZ179" s="3"/>
      <c r="BA179" s="3"/>
      <c r="BB179" s="3"/>
      <c r="BC179" s="3"/>
      <c r="BD179" s="3"/>
      <c r="BE179" s="3"/>
    </row>
    <row r="180" spans="3:57" ht="20.100000000000001" customHeight="1">
      <c r="C180" s="2"/>
      <c r="D180" s="2"/>
      <c r="E180" s="2"/>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4"/>
      <c r="AQ180" s="2"/>
      <c r="AR180" s="2"/>
      <c r="AS180" s="2"/>
      <c r="AT180" s="2"/>
      <c r="AU180" s="2"/>
      <c r="AV180" s="2"/>
      <c r="AW180" s="2"/>
      <c r="AX180" s="3"/>
      <c r="AY180" s="3"/>
      <c r="AZ180" s="3"/>
      <c r="BA180" s="3"/>
      <c r="BB180" s="3"/>
      <c r="BC180" s="3"/>
      <c r="BD180" s="3"/>
      <c r="BE180" s="3"/>
    </row>
    <row r="181" spans="3:57" ht="20.100000000000001" customHeight="1">
      <c r="C181" s="2"/>
      <c r="D181" s="2"/>
      <c r="E181" s="2"/>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2"/>
      <c r="AQ181" s="2"/>
      <c r="AR181" s="2"/>
      <c r="AS181" s="2"/>
      <c r="AT181" s="2"/>
      <c r="AU181" s="2"/>
      <c r="AV181" s="2"/>
      <c r="AW181" s="2"/>
      <c r="AX181" s="3"/>
      <c r="AY181" s="3"/>
      <c r="AZ181" s="3"/>
      <c r="BA181" s="3"/>
      <c r="BB181" s="3"/>
      <c r="BC181" s="3"/>
      <c r="BD181" s="3"/>
      <c r="BE181" s="3"/>
    </row>
    <row r="182" spans="3:57" ht="20.100000000000001" customHeight="1">
      <c r="C182" s="2"/>
      <c r="D182" s="2"/>
      <c r="E182" s="2"/>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2"/>
      <c r="AQ182" s="2"/>
      <c r="AR182" s="2"/>
      <c r="AS182" s="2"/>
      <c r="AT182" s="2"/>
      <c r="AU182" s="2"/>
      <c r="AV182" s="2"/>
      <c r="AW182" s="2"/>
      <c r="AX182" s="3"/>
      <c r="AY182" s="3"/>
      <c r="AZ182" s="3"/>
      <c r="BA182" s="3"/>
      <c r="BB182" s="3"/>
      <c r="BC182" s="3"/>
      <c r="BD182" s="3"/>
      <c r="BE182" s="3"/>
    </row>
    <row r="183" spans="3:57" ht="20.100000000000001" customHeight="1">
      <c r="C183" s="2"/>
      <c r="D183" s="2"/>
      <c r="E183" s="2"/>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4"/>
      <c r="AQ183" s="2"/>
      <c r="AR183" s="2"/>
      <c r="AS183" s="2"/>
      <c r="AT183" s="2"/>
      <c r="AU183" s="2"/>
      <c r="AV183" s="2"/>
      <c r="AW183" s="2"/>
      <c r="AX183" s="3"/>
      <c r="AY183" s="3"/>
      <c r="AZ183" s="3"/>
      <c r="BA183" s="3"/>
      <c r="BB183" s="3"/>
      <c r="BC183" s="3"/>
      <c r="BD183" s="3"/>
      <c r="BE183" s="3"/>
    </row>
    <row r="184" spans="3:57" ht="20.100000000000001" customHeight="1">
      <c r="C184" s="2"/>
      <c r="D184" s="2"/>
      <c r="E184" s="2"/>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2"/>
      <c r="AQ184" s="2"/>
      <c r="AR184" s="2"/>
      <c r="AS184" s="2"/>
      <c r="AT184" s="2"/>
      <c r="AU184" s="2"/>
      <c r="AV184" s="2"/>
      <c r="AW184" s="2"/>
      <c r="AX184" s="3"/>
      <c r="AY184" s="3"/>
      <c r="AZ184" s="3"/>
      <c r="BA184" s="3"/>
      <c r="BB184" s="3"/>
      <c r="BC184" s="3"/>
      <c r="BD184" s="3"/>
      <c r="BE184" s="3"/>
    </row>
    <row r="185" spans="3:57" ht="20.100000000000001" customHeight="1">
      <c r="C185" s="2"/>
      <c r="D185" s="2"/>
      <c r="E185" s="2"/>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2"/>
      <c r="AQ185" s="2"/>
      <c r="AR185" s="2"/>
      <c r="AS185" s="2"/>
      <c r="AT185" s="2"/>
      <c r="AU185" s="2"/>
      <c r="AV185" s="2"/>
      <c r="AW185" s="2"/>
      <c r="AX185" s="3"/>
      <c r="AY185" s="3"/>
      <c r="AZ185" s="3"/>
      <c r="BA185" s="3"/>
      <c r="BB185" s="3"/>
      <c r="BC185" s="3"/>
      <c r="BD185" s="3"/>
      <c r="BE185" s="3"/>
    </row>
    <row r="186" spans="3:57" ht="20.100000000000001" customHeight="1">
      <c r="C186" s="2"/>
      <c r="D186" s="2"/>
      <c r="E186" s="2"/>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4"/>
      <c r="AQ186" s="2"/>
      <c r="AR186" s="2"/>
      <c r="AS186" s="2"/>
      <c r="AT186" s="2"/>
      <c r="AU186" s="2"/>
      <c r="AV186" s="2"/>
      <c r="AW186" s="2"/>
      <c r="AX186" s="3"/>
      <c r="AY186" s="3"/>
      <c r="AZ186" s="3"/>
      <c r="BA186" s="3"/>
      <c r="BB186" s="3"/>
      <c r="BC186" s="3"/>
      <c r="BD186" s="3"/>
      <c r="BE186" s="3"/>
    </row>
    <row r="187" spans="3:57" ht="20.100000000000001" customHeight="1">
      <c r="C187" s="2"/>
      <c r="D187" s="2"/>
      <c r="E187" s="2"/>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2"/>
      <c r="AQ187" s="2"/>
      <c r="AR187" s="2"/>
      <c r="AS187" s="2"/>
      <c r="AT187" s="2"/>
      <c r="AU187" s="2"/>
      <c r="AV187" s="2"/>
      <c r="AW187" s="2"/>
      <c r="AX187" s="3"/>
      <c r="AY187" s="3"/>
      <c r="AZ187" s="3"/>
      <c r="BA187" s="3"/>
      <c r="BB187" s="3"/>
      <c r="BC187" s="3"/>
      <c r="BD187" s="3"/>
      <c r="BE187" s="3"/>
    </row>
    <row r="188" spans="3:57" ht="20.100000000000001" customHeight="1">
      <c r="C188" s="2"/>
      <c r="D188" s="2"/>
      <c r="E188" s="2"/>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2"/>
      <c r="AQ188" s="2"/>
      <c r="AR188" s="2"/>
      <c r="AS188" s="2"/>
      <c r="AT188" s="2"/>
      <c r="AU188" s="2"/>
      <c r="AV188" s="2"/>
      <c r="AW188" s="2"/>
      <c r="AX188" s="3"/>
      <c r="AY188" s="3"/>
      <c r="AZ188" s="3"/>
      <c r="BA188" s="3"/>
      <c r="BB188" s="3"/>
      <c r="BC188" s="3"/>
      <c r="BD188" s="3"/>
      <c r="BE188" s="3"/>
    </row>
    <row r="189" spans="3:57" ht="20.100000000000001" customHeight="1">
      <c r="C189" s="2"/>
      <c r="D189" s="2"/>
      <c r="E189" s="2"/>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4"/>
      <c r="AQ189" s="2"/>
      <c r="AR189" s="2"/>
      <c r="AS189" s="2"/>
      <c r="AT189" s="2"/>
      <c r="AU189" s="2"/>
      <c r="AV189" s="2"/>
      <c r="AW189" s="2"/>
      <c r="AX189" s="3"/>
      <c r="AY189" s="3"/>
      <c r="AZ189" s="3"/>
      <c r="BA189" s="3"/>
      <c r="BB189" s="3"/>
      <c r="BC189" s="3"/>
      <c r="BD189" s="3"/>
      <c r="BE189" s="3"/>
    </row>
    <row r="190" spans="3:57" ht="20.100000000000001" customHeight="1">
      <c r="C190" s="2"/>
      <c r="D190" s="2"/>
      <c r="E190" s="2"/>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2"/>
      <c r="AQ190" s="2"/>
      <c r="AR190" s="2"/>
      <c r="AS190" s="2"/>
      <c r="AT190" s="2"/>
      <c r="AU190" s="2"/>
      <c r="AV190" s="2"/>
      <c r="AW190" s="2"/>
      <c r="AX190" s="3"/>
      <c r="AY190" s="3"/>
      <c r="AZ190" s="3"/>
      <c r="BA190" s="3"/>
      <c r="BB190" s="3"/>
      <c r="BC190" s="3"/>
      <c r="BD190" s="3"/>
      <c r="BE190" s="3"/>
    </row>
    <row r="191" spans="3:57" ht="20.100000000000001" customHeight="1">
      <c r="C191" s="2"/>
      <c r="D191" s="2"/>
      <c r="E191" s="2"/>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2"/>
      <c r="AQ191" s="2"/>
      <c r="AR191" s="2"/>
      <c r="AS191" s="2"/>
      <c r="AT191" s="2"/>
      <c r="AU191" s="2"/>
      <c r="AV191" s="2"/>
      <c r="AW191" s="2"/>
      <c r="AX191" s="3"/>
      <c r="AY191" s="3"/>
      <c r="AZ191" s="3"/>
      <c r="BA191" s="3"/>
      <c r="BB191" s="3"/>
      <c r="BC191" s="3"/>
      <c r="BD191" s="3"/>
      <c r="BE191" s="3"/>
    </row>
    <row r="192" spans="3:57" ht="20.100000000000001" customHeight="1">
      <c r="C192" s="2"/>
      <c r="D192" s="2"/>
      <c r="E192" s="2"/>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4"/>
      <c r="AQ192" s="2"/>
      <c r="AR192" s="2"/>
      <c r="AS192" s="2"/>
      <c r="AT192" s="2"/>
      <c r="AU192" s="2"/>
      <c r="AV192" s="2"/>
      <c r="AW192" s="2"/>
      <c r="AX192" s="3"/>
      <c r="AY192" s="3"/>
      <c r="AZ192" s="3"/>
      <c r="BA192" s="3"/>
      <c r="BB192" s="3"/>
      <c r="BC192" s="3"/>
      <c r="BD192" s="3"/>
      <c r="BE192" s="3"/>
    </row>
    <row r="193" spans="3:57" ht="20.100000000000001" customHeight="1">
      <c r="C193" s="1"/>
      <c r="AP193" s="3"/>
      <c r="AQ193" s="2"/>
      <c r="AR193" s="2"/>
      <c r="AS193" s="2"/>
      <c r="AT193" s="2"/>
      <c r="AU193" s="2"/>
      <c r="AV193" s="2"/>
      <c r="AW193" s="2"/>
      <c r="AX193" s="2"/>
      <c r="AY193" s="2"/>
      <c r="AZ193" s="2"/>
      <c r="BA193" s="2"/>
      <c r="BB193" s="2"/>
      <c r="BC193" s="2"/>
      <c r="BD193" s="2"/>
      <c r="BE193" s="2"/>
    </row>
    <row r="194" spans="3:57" ht="20.100000000000001" customHeight="1">
      <c r="C194" s="1"/>
    </row>
    <row r="195" spans="3:57" ht="20.100000000000001" customHeight="1">
      <c r="C195" s="1"/>
    </row>
    <row r="196" spans="3:57" ht="20.100000000000001" customHeight="1">
      <c r="C196" s="1"/>
    </row>
    <row r="197" spans="3:57" ht="20.100000000000001" customHeight="1">
      <c r="C197" s="2"/>
      <c r="D197" s="2"/>
      <c r="E197" s="2"/>
      <c r="AP197" s="2"/>
      <c r="AQ197" s="2"/>
      <c r="AR197" s="2"/>
      <c r="AS197" s="2"/>
      <c r="AT197" s="2"/>
      <c r="AU197" s="2"/>
      <c r="AV197" s="2"/>
      <c r="AW197" s="2"/>
      <c r="AX197" s="3"/>
      <c r="AY197" s="3"/>
      <c r="AZ197" s="3"/>
      <c r="BA197" s="3"/>
      <c r="BB197" s="3"/>
      <c r="BC197" s="3"/>
      <c r="BD197" s="3"/>
      <c r="BE197" s="3"/>
    </row>
    <row r="198" spans="3:57" ht="20.100000000000001" customHeight="1">
      <c r="C198" s="2"/>
      <c r="D198" s="2"/>
      <c r="E198" s="2"/>
      <c r="AP198" s="2"/>
      <c r="AQ198" s="2"/>
      <c r="AR198" s="2"/>
      <c r="AS198" s="2"/>
      <c r="AT198" s="2"/>
      <c r="AU198" s="2"/>
      <c r="AV198" s="2"/>
      <c r="AW198" s="2"/>
      <c r="AX198" s="3"/>
      <c r="AY198" s="3"/>
      <c r="AZ198" s="3"/>
      <c r="BA198" s="3"/>
      <c r="BB198" s="3"/>
      <c r="BC198" s="3"/>
      <c r="BD198" s="3"/>
      <c r="BE198" s="3"/>
    </row>
    <row r="199" spans="3:57" ht="20.100000000000001" customHeight="1">
      <c r="C199" s="2"/>
      <c r="D199" s="2"/>
      <c r="E199" s="2"/>
      <c r="AP199" s="2"/>
      <c r="AQ199" s="2"/>
      <c r="AR199" s="2"/>
      <c r="AS199" s="2"/>
      <c r="AT199" s="2"/>
      <c r="AU199" s="2"/>
      <c r="AV199" s="2"/>
      <c r="AW199" s="2"/>
      <c r="AX199" s="3"/>
      <c r="AY199" s="3"/>
      <c r="AZ199" s="3"/>
      <c r="BA199" s="3"/>
      <c r="BB199" s="3"/>
      <c r="BC199" s="3"/>
      <c r="BD199" s="3"/>
      <c r="BE199" s="3"/>
    </row>
    <row r="200" spans="3:57" ht="20.100000000000001" customHeight="1">
      <c r="C200" s="1"/>
      <c r="AP200" s="3"/>
      <c r="AQ200" s="2"/>
      <c r="AR200" s="2"/>
      <c r="AS200" s="2"/>
      <c r="AT200" s="2"/>
      <c r="AU200" s="2"/>
      <c r="AV200" s="2"/>
      <c r="AW200" s="2"/>
      <c r="AX200" s="2"/>
      <c r="AY200" s="2"/>
      <c r="AZ200" s="2"/>
      <c r="BA200" s="2"/>
      <c r="BB200" s="2"/>
      <c r="BC200" s="2"/>
      <c r="BD200" s="2"/>
      <c r="BE200" s="2"/>
    </row>
    <row r="201" spans="3:57" ht="20.100000000000001" customHeight="1">
      <c r="C201" s="1"/>
    </row>
    <row r="202" spans="3:57" ht="20.100000000000001" customHeight="1">
      <c r="C202" s="1"/>
    </row>
    <row r="203" spans="3:57" ht="20.100000000000001" customHeight="1">
      <c r="C203" s="2"/>
      <c r="D203" s="2"/>
      <c r="E203" s="2"/>
      <c r="AP203" s="2"/>
      <c r="AQ203" s="2"/>
      <c r="AR203" s="2"/>
      <c r="AS203" s="2"/>
      <c r="AT203" s="2"/>
      <c r="AU203" s="2"/>
      <c r="AV203" s="2"/>
      <c r="AW203" s="2"/>
      <c r="AX203" s="3"/>
      <c r="AY203" s="3"/>
      <c r="AZ203" s="3"/>
      <c r="BA203" s="3"/>
      <c r="BB203" s="3"/>
      <c r="BC203" s="3"/>
      <c r="BD203" s="3"/>
      <c r="BE203" s="3"/>
    </row>
    <row r="204" spans="3:57" ht="20.100000000000001" customHeight="1">
      <c r="C204" s="2"/>
      <c r="D204" s="2"/>
      <c r="E204" s="2"/>
      <c r="AP204" s="2"/>
      <c r="AQ204" s="2"/>
      <c r="AR204" s="2"/>
      <c r="AS204" s="2"/>
      <c r="AT204" s="2"/>
      <c r="AU204" s="2"/>
      <c r="AV204" s="2"/>
      <c r="AW204" s="2"/>
      <c r="AX204" s="3"/>
      <c r="AY204" s="3"/>
      <c r="AZ204" s="3"/>
      <c r="BA204" s="3"/>
      <c r="BB204" s="3"/>
      <c r="BC204" s="3"/>
      <c r="BD204" s="3"/>
      <c r="BE204" s="3"/>
    </row>
    <row r="205" spans="3:57" ht="20.100000000000001" customHeight="1">
      <c r="C205" s="1"/>
      <c r="AP205" s="3"/>
      <c r="AQ205" s="2"/>
      <c r="AR205" s="2"/>
      <c r="AS205" s="2"/>
      <c r="AT205" s="2"/>
      <c r="AU205" s="2"/>
      <c r="AV205" s="2"/>
      <c r="AW205" s="2"/>
      <c r="AX205" s="2"/>
      <c r="AY205" s="2"/>
      <c r="AZ205" s="2"/>
      <c r="BA205" s="2"/>
      <c r="BB205" s="2"/>
      <c r="BC205" s="2"/>
      <c r="BD205" s="2"/>
      <c r="BE205" s="2"/>
    </row>
    <row r="206" spans="3:57" ht="20.100000000000001" customHeight="1">
      <c r="C206" s="1"/>
    </row>
    <row r="207" spans="3:57" ht="20.100000000000001" customHeight="1">
      <c r="C207" s="1"/>
    </row>
    <row r="208" spans="3:57" ht="20.100000000000001" customHeight="1">
      <c r="C208" s="1"/>
    </row>
    <row r="209" spans="3:57" ht="20.100000000000001" customHeight="1">
      <c r="C209" s="2"/>
      <c r="D209" s="2"/>
      <c r="E209" s="2"/>
      <c r="AK209" s="2"/>
      <c r="AL209" s="2"/>
      <c r="AM209" s="2"/>
      <c r="AN209" s="2"/>
      <c r="AO209" s="2"/>
      <c r="AP209" s="2"/>
      <c r="AQ209" s="2"/>
      <c r="AR209" s="2"/>
      <c r="AS209" s="2"/>
      <c r="AT209" s="2"/>
      <c r="AU209" s="2"/>
      <c r="AV209" s="2"/>
      <c r="AW209" s="2"/>
      <c r="AX209" s="3"/>
      <c r="AY209" s="3"/>
      <c r="AZ209" s="3"/>
      <c r="BA209" s="3"/>
      <c r="BB209" s="3"/>
      <c r="BC209" s="3"/>
      <c r="BD209" s="3"/>
      <c r="BE209" s="3"/>
    </row>
    <row r="210" spans="3:57" ht="20.100000000000001" customHeight="1">
      <c r="C210" s="2"/>
      <c r="D210" s="2"/>
      <c r="E210" s="2"/>
      <c r="AK210" s="2"/>
      <c r="AL210" s="2"/>
      <c r="AM210" s="2"/>
      <c r="AN210" s="2"/>
      <c r="AO210" s="2"/>
      <c r="AP210" s="2"/>
      <c r="AQ210" s="2"/>
      <c r="AR210" s="2"/>
      <c r="AS210" s="2"/>
      <c r="AT210" s="2"/>
      <c r="AU210" s="2"/>
      <c r="AV210" s="2"/>
      <c r="AW210" s="2"/>
      <c r="AX210" s="3"/>
      <c r="AY210" s="3"/>
      <c r="AZ210" s="3"/>
      <c r="BA210" s="3"/>
      <c r="BB210" s="3"/>
      <c r="BC210" s="3"/>
      <c r="BD210" s="3"/>
      <c r="BE210" s="3"/>
    </row>
    <row r="211" spans="3:57" ht="20.100000000000001" customHeight="1">
      <c r="C211" s="2"/>
      <c r="D211" s="2"/>
      <c r="E211" s="2"/>
      <c r="AK211" s="2"/>
      <c r="AL211" s="2"/>
      <c r="AM211" s="2"/>
      <c r="AN211" s="2"/>
      <c r="AO211" s="2"/>
      <c r="AP211" s="2"/>
      <c r="AQ211" s="2"/>
      <c r="AR211" s="2"/>
      <c r="AS211" s="2"/>
      <c r="AT211" s="2"/>
      <c r="AU211" s="2"/>
      <c r="AV211" s="2"/>
      <c r="AW211" s="2"/>
      <c r="AX211" s="3"/>
      <c r="AY211" s="3"/>
      <c r="AZ211" s="3"/>
      <c r="BA211" s="3"/>
      <c r="BB211" s="3"/>
      <c r="BC211" s="3"/>
      <c r="BD211" s="3"/>
      <c r="BE211" s="3"/>
    </row>
    <row r="212" spans="3:57" ht="20.100000000000001" customHeight="1">
      <c r="C212" s="2"/>
      <c r="D212" s="2"/>
      <c r="E212" s="2"/>
      <c r="AK212" s="2"/>
      <c r="AL212" s="2"/>
      <c r="AM212" s="2"/>
      <c r="AN212" s="2"/>
      <c r="AO212" s="2"/>
      <c r="AP212" s="2"/>
      <c r="AQ212" s="2"/>
      <c r="AR212" s="2"/>
      <c r="AS212" s="2"/>
      <c r="AT212" s="2"/>
      <c r="AU212" s="2"/>
      <c r="AV212" s="2"/>
      <c r="AW212" s="2"/>
      <c r="AX212" s="3"/>
      <c r="AY212" s="3"/>
      <c r="AZ212" s="3"/>
      <c r="BA212" s="3"/>
      <c r="BB212" s="3"/>
      <c r="BC212" s="3"/>
      <c r="BD212" s="3"/>
      <c r="BE212" s="3"/>
    </row>
    <row r="213" spans="3:57" ht="20.100000000000001" customHeight="1">
      <c r="C213" s="1"/>
      <c r="AP213" s="3"/>
      <c r="AQ213" s="2"/>
      <c r="AR213" s="2"/>
      <c r="AS213" s="2"/>
      <c r="AT213" s="2"/>
      <c r="AU213" s="2"/>
      <c r="AV213" s="2"/>
      <c r="AW213" s="2"/>
      <c r="AX213" s="2"/>
      <c r="AY213" s="2"/>
      <c r="AZ213" s="2"/>
      <c r="BA213" s="2"/>
      <c r="BB213" s="2"/>
      <c r="BC213" s="2"/>
      <c r="BD213" s="2"/>
      <c r="BE213" s="2"/>
    </row>
    <row r="214" spans="3:57" ht="20.100000000000001" customHeight="1">
      <c r="C214" s="1"/>
    </row>
    <row r="215" spans="3:57" ht="20.100000000000001" customHeight="1">
      <c r="C215" s="1"/>
    </row>
    <row r="216" spans="3:57" ht="20.100000000000001" customHeight="1">
      <c r="C216" s="1"/>
    </row>
    <row r="217" spans="3:57" ht="20.100000000000001" customHeight="1">
      <c r="C217" s="2"/>
      <c r="D217" s="2"/>
      <c r="E217" s="2"/>
      <c r="AK217" s="2"/>
      <c r="AL217" s="2"/>
      <c r="AM217" s="2"/>
      <c r="AN217" s="2"/>
      <c r="AO217" s="2"/>
      <c r="AP217" s="2"/>
      <c r="AQ217" s="2"/>
      <c r="AR217" s="2"/>
      <c r="AS217" s="2"/>
      <c r="AT217" s="2"/>
      <c r="AU217" s="2"/>
      <c r="AV217" s="2"/>
      <c r="AW217" s="2"/>
      <c r="AX217" s="3"/>
      <c r="AY217" s="3"/>
      <c r="AZ217" s="3"/>
      <c r="BA217" s="3"/>
      <c r="BB217" s="3"/>
      <c r="BC217" s="3"/>
      <c r="BD217" s="3"/>
      <c r="BE217" s="3"/>
    </row>
    <row r="218" spans="3:57" ht="20.100000000000001" customHeight="1">
      <c r="C218" s="2"/>
      <c r="D218" s="2"/>
      <c r="E218" s="2"/>
      <c r="AK218" s="2"/>
      <c r="AL218" s="2"/>
      <c r="AM218" s="2"/>
      <c r="AN218" s="2"/>
      <c r="AO218" s="2"/>
      <c r="AP218" s="2"/>
      <c r="AQ218" s="2"/>
      <c r="AR218" s="2"/>
      <c r="AS218" s="2"/>
      <c r="AT218" s="2"/>
      <c r="AU218" s="2"/>
      <c r="AV218" s="2"/>
      <c r="AW218" s="2"/>
      <c r="AX218" s="3"/>
      <c r="AY218" s="3"/>
      <c r="AZ218" s="3"/>
      <c r="BA218" s="3"/>
      <c r="BB218" s="3"/>
      <c r="BC218" s="3"/>
      <c r="BD218" s="3"/>
      <c r="BE218" s="3"/>
    </row>
    <row r="219" spans="3:57" ht="20.100000000000001" customHeight="1">
      <c r="C219" s="2"/>
      <c r="D219" s="2"/>
      <c r="E219" s="2"/>
      <c r="AK219" s="2"/>
      <c r="AL219" s="2"/>
      <c r="AM219" s="2"/>
      <c r="AN219" s="2"/>
      <c r="AO219" s="2"/>
      <c r="AP219" s="2"/>
      <c r="AQ219" s="2"/>
      <c r="AR219" s="2"/>
      <c r="AS219" s="2"/>
      <c r="AT219" s="2"/>
      <c r="AU219" s="2"/>
      <c r="AV219" s="2"/>
      <c r="AW219" s="2"/>
      <c r="AX219" s="3"/>
      <c r="AY219" s="3"/>
      <c r="AZ219" s="3"/>
      <c r="BA219" s="3"/>
      <c r="BB219" s="3"/>
      <c r="BC219" s="3"/>
      <c r="BD219" s="3"/>
      <c r="BE219" s="3"/>
    </row>
    <row r="220" spans="3:57" ht="20.100000000000001" customHeight="1">
      <c r="C220" s="2"/>
      <c r="D220" s="2"/>
      <c r="E220" s="2"/>
      <c r="AK220" s="2"/>
      <c r="AL220" s="2"/>
      <c r="AM220" s="2"/>
      <c r="AN220" s="2"/>
      <c r="AO220" s="2"/>
      <c r="AP220" s="2"/>
      <c r="AQ220" s="2"/>
      <c r="AR220" s="2"/>
      <c r="AS220" s="2"/>
      <c r="AT220" s="2"/>
      <c r="AU220" s="2"/>
      <c r="AV220" s="2"/>
      <c r="AW220" s="2"/>
      <c r="AX220" s="3"/>
      <c r="AY220" s="3"/>
      <c r="AZ220" s="3"/>
      <c r="BA220" s="3"/>
      <c r="BB220" s="3"/>
      <c r="BC220" s="3"/>
      <c r="BD220" s="3"/>
      <c r="BE220" s="3"/>
    </row>
    <row r="221" spans="3:57" ht="20.100000000000001" customHeight="1">
      <c r="C221" s="2"/>
      <c r="D221" s="2"/>
      <c r="E221" s="2"/>
      <c r="AK221" s="2"/>
      <c r="AL221" s="2"/>
      <c r="AM221" s="2"/>
      <c r="AN221" s="2"/>
      <c r="AO221" s="2"/>
      <c r="AP221" s="2"/>
      <c r="AQ221" s="2"/>
      <c r="AR221" s="2"/>
      <c r="AS221" s="2"/>
      <c r="AT221" s="2"/>
      <c r="AU221" s="2"/>
      <c r="AV221" s="2"/>
      <c r="AW221" s="2"/>
      <c r="AX221" s="3"/>
      <c r="AY221" s="3"/>
      <c r="AZ221" s="3"/>
      <c r="BA221" s="3"/>
      <c r="BB221" s="3"/>
      <c r="BC221" s="3"/>
      <c r="BD221" s="3"/>
      <c r="BE221" s="3"/>
    </row>
    <row r="222" spans="3:57" ht="20.100000000000001" customHeight="1">
      <c r="C222" s="1"/>
      <c r="AP222" s="3"/>
      <c r="AQ222" s="2"/>
      <c r="AR222" s="2"/>
      <c r="AS222" s="2"/>
      <c r="AT222" s="2"/>
      <c r="AU222" s="2"/>
      <c r="AV222" s="2"/>
      <c r="AW222" s="2"/>
      <c r="AX222" s="2"/>
      <c r="AY222" s="2"/>
      <c r="AZ222" s="2"/>
      <c r="BA222" s="2"/>
      <c r="BB222" s="2"/>
      <c r="BC222" s="2"/>
      <c r="BD222" s="2"/>
      <c r="BE222" s="2"/>
    </row>
    <row r="223" spans="3:57" ht="20.100000000000001" customHeight="1">
      <c r="C223" s="1"/>
    </row>
    <row r="224" spans="3:57" ht="20.100000000000001" customHeight="1">
      <c r="C224" s="1"/>
    </row>
    <row r="225" spans="3:57" ht="20.100000000000001" customHeight="1">
      <c r="C225" s="1"/>
    </row>
    <row r="226" spans="3:57" ht="20.100000000000001" customHeight="1">
      <c r="C226" s="2"/>
      <c r="D226" s="2"/>
      <c r="E226" s="2"/>
      <c r="AP226" s="2"/>
      <c r="AQ226" s="2"/>
      <c r="AR226" s="2"/>
      <c r="AS226" s="2"/>
      <c r="AT226" s="2"/>
      <c r="AU226" s="2"/>
      <c r="AV226" s="2"/>
      <c r="AW226" s="2"/>
      <c r="AX226" s="3"/>
      <c r="AY226" s="3"/>
      <c r="AZ226" s="3"/>
      <c r="BA226" s="3"/>
      <c r="BB226" s="3"/>
      <c r="BC226" s="3"/>
      <c r="BD226" s="3"/>
      <c r="BE226" s="3"/>
    </row>
    <row r="227" spans="3:57" ht="20.100000000000001" customHeight="1">
      <c r="C227" s="1"/>
      <c r="AP227" s="3"/>
      <c r="AQ227" s="2"/>
      <c r="AR227" s="2"/>
      <c r="AS227" s="2"/>
      <c r="AT227" s="2"/>
      <c r="AU227" s="2"/>
      <c r="AV227" s="2"/>
      <c r="AW227" s="2"/>
      <c r="AX227" s="2"/>
      <c r="AY227" s="2"/>
      <c r="AZ227" s="2"/>
      <c r="BA227" s="2"/>
      <c r="BB227" s="2"/>
      <c r="BC227" s="2"/>
      <c r="BD227" s="2"/>
      <c r="BE227" s="2"/>
    </row>
    <row r="228" spans="3:57" ht="20.100000000000001" customHeight="1">
      <c r="C228" s="1"/>
    </row>
    <row r="229" spans="3:57" ht="20.100000000000001" customHeight="1">
      <c r="C229" s="1"/>
      <c r="AP229" s="3"/>
      <c r="AQ229" s="2"/>
      <c r="AR229" s="2"/>
      <c r="AS229" s="2"/>
      <c r="AT229" s="2"/>
      <c r="AU229" s="2"/>
      <c r="AV229" s="2"/>
      <c r="AW229" s="2"/>
      <c r="AX229" s="2"/>
      <c r="AY229" s="2"/>
      <c r="AZ229" s="2"/>
      <c r="BA229" s="2"/>
      <c r="BB229" s="2"/>
      <c r="BC229" s="2"/>
      <c r="BD229" s="2"/>
      <c r="BE229" s="2"/>
    </row>
    <row r="230" spans="3:57" ht="20.100000000000001" customHeight="1">
      <c r="C230" s="1"/>
    </row>
    <row r="231" spans="3:57" ht="20.100000000000001" customHeight="1">
      <c r="C231" s="1"/>
    </row>
    <row r="232" spans="3:57" ht="20.100000000000001" customHeight="1">
      <c r="C232" s="1"/>
    </row>
    <row r="233" spans="3:57" ht="20.100000000000001" customHeight="1">
      <c r="C233" s="1"/>
    </row>
    <row r="234" spans="3:57" ht="20.100000000000001" customHeight="1">
      <c r="C234" s="1"/>
    </row>
    <row r="235" spans="3:57" ht="20.100000000000001" customHeight="1">
      <c r="C235" s="2"/>
      <c r="D235" s="2"/>
      <c r="E235" s="2"/>
      <c r="AP235" s="2"/>
      <c r="AQ235" s="2"/>
      <c r="AR235" s="2"/>
      <c r="AS235" s="2"/>
      <c r="AT235" s="2"/>
      <c r="AU235" s="2"/>
      <c r="AV235" s="2"/>
      <c r="AW235" s="2"/>
      <c r="AX235" s="3"/>
      <c r="AY235" s="3"/>
      <c r="AZ235" s="3"/>
      <c r="BA235" s="3"/>
      <c r="BB235" s="3"/>
      <c r="BC235" s="3"/>
      <c r="BD235" s="3"/>
      <c r="BE235" s="3"/>
    </row>
    <row r="236" spans="3:57" ht="20.100000000000001" customHeight="1">
      <c r="C236" s="2"/>
      <c r="D236" s="2"/>
      <c r="E236" s="2"/>
      <c r="AP236" s="2"/>
      <c r="AQ236" s="2"/>
      <c r="AR236" s="2"/>
      <c r="AS236" s="2"/>
      <c r="AT236" s="2"/>
      <c r="AU236" s="2"/>
      <c r="AV236" s="2"/>
      <c r="AW236" s="2"/>
      <c r="AX236" s="3"/>
      <c r="AY236" s="3"/>
      <c r="AZ236" s="3"/>
      <c r="BA236" s="3"/>
      <c r="BB236" s="3"/>
      <c r="BC236" s="3"/>
      <c r="BD236" s="3"/>
      <c r="BE236" s="3"/>
    </row>
    <row r="237" spans="3:57" ht="20.100000000000001" customHeight="1">
      <c r="C237" s="2"/>
      <c r="D237" s="2"/>
      <c r="E237" s="2"/>
      <c r="AP237" s="2"/>
      <c r="AQ237" s="2"/>
      <c r="AR237" s="2"/>
      <c r="AS237" s="2"/>
      <c r="AT237" s="2"/>
      <c r="AU237" s="2"/>
      <c r="AV237" s="2"/>
      <c r="AW237" s="2"/>
      <c r="AX237" s="3"/>
      <c r="AY237" s="3"/>
      <c r="AZ237" s="3"/>
      <c r="BA237" s="3"/>
      <c r="BB237" s="3"/>
      <c r="BC237" s="3"/>
      <c r="BD237" s="3"/>
      <c r="BE237" s="3"/>
    </row>
    <row r="238" spans="3:57" ht="20.100000000000001" customHeight="1">
      <c r="C238" s="2"/>
      <c r="D238" s="2"/>
      <c r="E238" s="2"/>
      <c r="AP238" s="2"/>
      <c r="AQ238" s="2"/>
      <c r="AR238" s="2"/>
      <c r="AS238" s="2"/>
      <c r="AT238" s="2"/>
      <c r="AU238" s="2"/>
      <c r="AV238" s="2"/>
      <c r="AW238" s="2"/>
      <c r="AX238" s="3"/>
      <c r="AY238" s="3"/>
      <c r="AZ238" s="3"/>
      <c r="BA238" s="3"/>
      <c r="BB238" s="3"/>
      <c r="BC238" s="3"/>
      <c r="BD238" s="3"/>
      <c r="BE238" s="3"/>
    </row>
    <row r="239" spans="3:57" ht="20.100000000000001" customHeight="1">
      <c r="C239" s="2"/>
      <c r="D239" s="2"/>
      <c r="E239" s="2"/>
      <c r="AP239" s="2"/>
      <c r="AQ239" s="2"/>
      <c r="AR239" s="2"/>
      <c r="AS239" s="2"/>
      <c r="AT239" s="2"/>
      <c r="AU239" s="2"/>
      <c r="AV239" s="2"/>
      <c r="AW239" s="2"/>
      <c r="AX239" s="3"/>
      <c r="AY239" s="3"/>
      <c r="AZ239" s="3"/>
      <c r="BA239" s="3"/>
      <c r="BB239" s="3"/>
      <c r="BC239" s="3"/>
      <c r="BD239" s="3"/>
      <c r="BE239" s="3"/>
    </row>
    <row r="240" spans="3:57" ht="20.100000000000001" customHeight="1">
      <c r="C240" s="2"/>
      <c r="D240" s="2"/>
      <c r="E240" s="2"/>
      <c r="AP240" s="2"/>
      <c r="AQ240" s="2"/>
      <c r="AR240" s="2"/>
      <c r="AS240" s="2"/>
      <c r="AT240" s="2"/>
      <c r="AU240" s="2"/>
      <c r="AV240" s="2"/>
      <c r="AW240" s="2"/>
      <c r="AX240" s="3"/>
      <c r="AY240" s="3"/>
      <c r="AZ240" s="3"/>
      <c r="BA240" s="3"/>
      <c r="BB240" s="3"/>
      <c r="BC240" s="3"/>
      <c r="BD240" s="3"/>
      <c r="BE240" s="3"/>
    </row>
    <row r="241" spans="3:57" ht="20.100000000000001" customHeight="1">
      <c r="C241" s="2"/>
      <c r="D241" s="2"/>
      <c r="E241" s="2"/>
      <c r="AP241" s="2"/>
      <c r="AQ241" s="2"/>
      <c r="AR241" s="2"/>
      <c r="AS241" s="2"/>
      <c r="AT241" s="2"/>
      <c r="AU241" s="2"/>
      <c r="AV241" s="2"/>
      <c r="AW241" s="2"/>
      <c r="AX241" s="3"/>
      <c r="AY241" s="3"/>
      <c r="AZ241" s="3"/>
      <c r="BA241" s="3"/>
      <c r="BB241" s="3"/>
      <c r="BC241" s="3"/>
      <c r="BD241" s="3"/>
      <c r="BE241" s="3"/>
    </row>
    <row r="242" spans="3:57" ht="20.100000000000001" customHeight="1">
      <c r="C242" s="2"/>
      <c r="D242" s="2"/>
      <c r="E242" s="2"/>
      <c r="AP242" s="2"/>
      <c r="AQ242" s="2"/>
      <c r="AR242" s="2"/>
      <c r="AS242" s="2"/>
      <c r="AT242" s="2"/>
      <c r="AU242" s="2"/>
      <c r="AV242" s="2"/>
      <c r="AW242" s="2"/>
      <c r="AX242" s="3"/>
      <c r="AY242" s="3"/>
      <c r="AZ242" s="3"/>
      <c r="BA242" s="3"/>
      <c r="BB242" s="3"/>
      <c r="BC242" s="3"/>
      <c r="BD242" s="3"/>
      <c r="BE242" s="3"/>
    </row>
    <row r="243" spans="3:57" ht="20.100000000000001" customHeight="1">
      <c r="C243" s="2"/>
      <c r="D243" s="2"/>
      <c r="E243" s="2"/>
      <c r="AP243" s="2"/>
      <c r="AQ243" s="2"/>
      <c r="AR243" s="2"/>
      <c r="AS243" s="2"/>
      <c r="AT243" s="2"/>
      <c r="AU243" s="2"/>
      <c r="AV243" s="2"/>
      <c r="AW243" s="2"/>
      <c r="AX243" s="3"/>
      <c r="AY243" s="3"/>
      <c r="AZ243" s="3"/>
      <c r="BA243" s="3"/>
      <c r="BB243" s="3"/>
      <c r="BC243" s="3"/>
      <c r="BD243" s="3"/>
      <c r="BE243" s="3"/>
    </row>
    <row r="244" spans="3:57" ht="20.100000000000001" customHeight="1">
      <c r="C244" s="2"/>
      <c r="D244" s="2"/>
      <c r="E244" s="2"/>
      <c r="AP244" s="2"/>
      <c r="AQ244" s="2"/>
      <c r="AR244" s="2"/>
      <c r="AS244" s="2"/>
      <c r="AT244" s="2"/>
      <c r="AU244" s="2"/>
      <c r="AV244" s="2"/>
      <c r="AW244" s="2"/>
      <c r="AX244" s="3"/>
      <c r="AY244" s="3"/>
      <c r="AZ244" s="3"/>
      <c r="BA244" s="3"/>
      <c r="BB244" s="3"/>
      <c r="BC244" s="3"/>
      <c r="BD244" s="3"/>
      <c r="BE244" s="3"/>
    </row>
    <row r="245" spans="3:57" ht="20.100000000000001" customHeight="1">
      <c r="C245" s="2"/>
      <c r="D245" s="2"/>
      <c r="E245" s="2"/>
      <c r="AP245" s="2"/>
      <c r="AQ245" s="2"/>
      <c r="AR245" s="2"/>
      <c r="AS245" s="2"/>
      <c r="AT245" s="2"/>
      <c r="AU245" s="2"/>
      <c r="AV245" s="2"/>
      <c r="AW245" s="2"/>
      <c r="AX245" s="3"/>
      <c r="AY245" s="3"/>
      <c r="AZ245" s="3"/>
      <c r="BA245" s="3"/>
      <c r="BB245" s="3"/>
      <c r="BC245" s="3"/>
      <c r="BD245" s="3"/>
      <c r="BE245" s="3"/>
    </row>
    <row r="246" spans="3:57" ht="20.100000000000001" customHeight="1">
      <c r="C246" s="2"/>
      <c r="D246" s="2"/>
      <c r="E246" s="2"/>
      <c r="AP246" s="2"/>
      <c r="AQ246" s="2"/>
      <c r="AR246" s="2"/>
      <c r="AS246" s="2"/>
      <c r="AT246" s="2"/>
      <c r="AU246" s="2"/>
      <c r="AV246" s="2"/>
      <c r="AW246" s="2"/>
      <c r="AX246" s="2"/>
      <c r="AY246" s="2"/>
      <c r="AZ246" s="2"/>
      <c r="BA246" s="2"/>
      <c r="BB246" s="2"/>
      <c r="BC246" s="2"/>
      <c r="BD246" s="2"/>
      <c r="BE246" s="2"/>
    </row>
    <row r="247" spans="3:57" ht="20.100000000000001" customHeight="1">
      <c r="C247" s="2"/>
      <c r="D247" s="2"/>
      <c r="E247" s="2"/>
      <c r="AP247" s="2"/>
      <c r="AQ247" s="2"/>
      <c r="AR247" s="2"/>
      <c r="AS247" s="2"/>
      <c r="AT247" s="2"/>
      <c r="AU247" s="2"/>
      <c r="AV247" s="2"/>
      <c r="AW247" s="2"/>
      <c r="AX247" s="2"/>
      <c r="AY247" s="2"/>
      <c r="AZ247" s="2"/>
      <c r="BA247" s="2"/>
      <c r="BB247" s="2"/>
      <c r="BC247" s="2"/>
      <c r="BD247" s="2"/>
      <c r="BE247" s="2"/>
    </row>
    <row r="248" spans="3:57" ht="20.100000000000001" customHeight="1">
      <c r="C248" s="2"/>
      <c r="D248" s="2"/>
      <c r="E248" s="2"/>
      <c r="AP248" s="2"/>
      <c r="AQ248" s="2"/>
      <c r="AR248" s="2"/>
      <c r="AS248" s="2"/>
      <c r="AT248" s="2"/>
      <c r="AU248" s="2"/>
      <c r="AV248" s="2"/>
      <c r="AW248" s="2"/>
      <c r="AX248" s="3"/>
      <c r="AY248" s="3"/>
      <c r="AZ248" s="3"/>
      <c r="BA248" s="3"/>
      <c r="BB248" s="3"/>
      <c r="BC248" s="3"/>
      <c r="BD248" s="3"/>
      <c r="BE248" s="3"/>
    </row>
    <row r="249" spans="3:57" ht="20.100000000000001" customHeight="1">
      <c r="C249" s="2"/>
      <c r="D249" s="2"/>
      <c r="E249" s="2"/>
      <c r="AP249" s="2"/>
      <c r="AQ249" s="2"/>
      <c r="AR249" s="2"/>
      <c r="AS249" s="2"/>
      <c r="AT249" s="2"/>
      <c r="AU249" s="2"/>
      <c r="AV249" s="2"/>
      <c r="AW249" s="2"/>
      <c r="AX249" s="3"/>
      <c r="AY249" s="3"/>
      <c r="AZ249" s="3"/>
      <c r="BA249" s="3"/>
      <c r="BB249" s="3"/>
      <c r="BC249" s="3"/>
      <c r="BD249" s="3"/>
      <c r="BE249" s="3"/>
    </row>
    <row r="250" spans="3:57" ht="20.100000000000001" customHeight="1">
      <c r="C250" s="2"/>
      <c r="D250" s="2"/>
      <c r="E250" s="2"/>
      <c r="AP250" s="2"/>
      <c r="AQ250" s="2"/>
      <c r="AR250" s="2"/>
      <c r="AS250" s="2"/>
      <c r="AT250" s="2"/>
      <c r="AU250" s="2"/>
      <c r="AV250" s="2"/>
      <c r="AW250" s="2"/>
      <c r="AX250" s="3"/>
      <c r="AY250" s="3"/>
      <c r="AZ250" s="3"/>
      <c r="BA250" s="3"/>
      <c r="BB250" s="3"/>
      <c r="BC250" s="3"/>
      <c r="BD250" s="3"/>
      <c r="BE250" s="3"/>
    </row>
    <row r="251" spans="3:57" ht="20.100000000000001" customHeight="1">
      <c r="C251" s="2"/>
      <c r="D251" s="2"/>
      <c r="E251" s="2"/>
      <c r="AP251" s="2"/>
      <c r="AQ251" s="2"/>
      <c r="AR251" s="2"/>
      <c r="AS251" s="2"/>
      <c r="AT251" s="2"/>
      <c r="AU251" s="2"/>
      <c r="AV251" s="2"/>
      <c r="AW251" s="2"/>
      <c r="AX251" s="3"/>
      <c r="AY251" s="3"/>
      <c r="AZ251" s="3"/>
      <c r="BA251" s="3"/>
      <c r="BB251" s="3"/>
      <c r="BC251" s="3"/>
      <c r="BD251" s="3"/>
      <c r="BE251" s="3"/>
    </row>
    <row r="252" spans="3:57" ht="20.100000000000001" customHeight="1">
      <c r="C252" s="1"/>
      <c r="AP252" s="3"/>
      <c r="AQ252" s="2"/>
      <c r="AR252" s="2"/>
      <c r="AS252" s="2"/>
      <c r="AT252" s="2"/>
      <c r="AU252" s="2"/>
      <c r="AV252" s="2"/>
      <c r="AW252" s="2"/>
      <c r="AX252" s="2"/>
      <c r="AY252" s="2"/>
      <c r="AZ252" s="2"/>
      <c r="BA252" s="2"/>
      <c r="BB252" s="2"/>
      <c r="BC252" s="2"/>
      <c r="BD252" s="2"/>
      <c r="BE252" s="2"/>
    </row>
    <row r="253" spans="3:57" ht="20.100000000000001" customHeight="1">
      <c r="C253" s="1"/>
    </row>
    <row r="254" spans="3:57" ht="20.100000000000001" customHeight="1">
      <c r="C254" s="1"/>
      <c r="AP254" s="3"/>
      <c r="AQ254" s="2"/>
      <c r="AR254" s="2"/>
      <c r="AS254" s="2"/>
      <c r="AT254" s="2"/>
      <c r="AU254" s="2"/>
      <c r="AV254" s="2"/>
      <c r="AW254" s="2"/>
      <c r="AX254" s="2"/>
      <c r="AY254" s="2"/>
      <c r="AZ254" s="2"/>
      <c r="BA254" s="2"/>
      <c r="BB254" s="2"/>
      <c r="BC254" s="2"/>
      <c r="BD254" s="2"/>
      <c r="BE254" s="2"/>
    </row>
    <row r="255" spans="3:57" ht="20.100000000000001" customHeight="1">
      <c r="C255" s="1"/>
    </row>
    <row r="256" spans="3:57" ht="20.100000000000001" customHeight="1">
      <c r="C256" s="1"/>
    </row>
    <row r="257" spans="2:57" ht="20.100000000000001" customHeight="1">
      <c r="C257" s="1"/>
    </row>
    <row r="258" spans="2:57" ht="20.100000000000001" customHeight="1">
      <c r="B258" s="8"/>
      <c r="C258" s="1"/>
    </row>
    <row r="259" spans="2:57" ht="20.100000000000001" customHeight="1">
      <c r="B259" s="8"/>
      <c r="C259" s="1"/>
      <c r="AP259" s="3"/>
      <c r="AQ259" s="3"/>
      <c r="AR259" s="3"/>
      <c r="AS259" s="3"/>
      <c r="AT259" s="3"/>
      <c r="AU259" s="3"/>
      <c r="AV259" s="3"/>
      <c r="AW259" s="3"/>
      <c r="AX259" s="3"/>
      <c r="AY259" s="3"/>
      <c r="AZ259" s="3"/>
      <c r="BA259" s="3"/>
      <c r="BB259" s="3"/>
      <c r="BC259" s="3"/>
      <c r="BD259" s="3"/>
      <c r="BE259" s="3"/>
    </row>
    <row r="260" spans="2:57" ht="20.100000000000001" customHeight="1">
      <c r="C260" s="1"/>
      <c r="AP260" s="3"/>
      <c r="AQ260" s="3"/>
      <c r="AR260" s="3"/>
      <c r="AS260" s="3"/>
      <c r="AT260" s="3"/>
      <c r="AU260" s="3"/>
      <c r="AV260" s="3"/>
      <c r="AW260" s="3"/>
      <c r="AX260" s="3"/>
      <c r="AY260" s="3"/>
      <c r="AZ260" s="3"/>
      <c r="BA260" s="3"/>
      <c r="BB260" s="3"/>
      <c r="BC260" s="3"/>
      <c r="BD260" s="3"/>
      <c r="BE260" s="3"/>
    </row>
    <row r="261" spans="2:57" ht="20.100000000000001" customHeight="1">
      <c r="B261" s="8"/>
      <c r="C261" s="1"/>
      <c r="AP261" s="3"/>
      <c r="AQ261" s="3"/>
      <c r="AR261" s="3"/>
      <c r="AS261" s="3"/>
      <c r="AT261" s="3"/>
      <c r="AU261" s="3"/>
      <c r="AV261" s="3"/>
      <c r="AW261" s="3"/>
      <c r="AX261" s="3"/>
      <c r="AY261" s="3"/>
      <c r="AZ261" s="3"/>
      <c r="BA261" s="3"/>
      <c r="BB261" s="3"/>
      <c r="BC261" s="3"/>
      <c r="BD261" s="3"/>
      <c r="BE261" s="3"/>
    </row>
    <row r="262" spans="2:57" ht="20.100000000000001" customHeight="1">
      <c r="B262" s="8"/>
      <c r="C262" s="1"/>
      <c r="AP262" s="3"/>
      <c r="AQ262" s="3"/>
      <c r="AR262" s="3"/>
      <c r="AS262" s="3"/>
      <c r="AT262" s="3"/>
      <c r="AU262" s="3"/>
      <c r="AV262" s="3"/>
      <c r="AW262" s="3"/>
      <c r="AX262" s="3"/>
      <c r="AY262" s="3"/>
      <c r="AZ262" s="3"/>
      <c r="BA262" s="3"/>
      <c r="BB262" s="3"/>
      <c r="BC262" s="3"/>
      <c r="BD262" s="3"/>
      <c r="BE262" s="3"/>
    </row>
    <row r="263" spans="2:57" ht="20.100000000000001" customHeight="1">
      <c r="B263" s="8"/>
      <c r="C263" s="1"/>
      <c r="AP263" s="3"/>
      <c r="AQ263" s="3"/>
      <c r="AR263" s="3"/>
      <c r="AS263" s="3"/>
      <c r="AT263" s="3"/>
      <c r="AU263" s="3"/>
      <c r="AV263" s="3"/>
      <c r="AW263" s="3"/>
      <c r="AX263" s="3"/>
      <c r="AY263" s="3"/>
      <c r="AZ263" s="3"/>
      <c r="BA263" s="3"/>
      <c r="BB263" s="3"/>
      <c r="BC263" s="3"/>
      <c r="BD263" s="3"/>
      <c r="BE263" s="3"/>
    </row>
    <row r="264" spans="2:57" ht="20.100000000000001" customHeight="1">
      <c r="B264" s="8"/>
      <c r="C264" s="1"/>
      <c r="AP264" s="3"/>
      <c r="AQ264" s="3"/>
      <c r="AR264" s="3"/>
      <c r="AS264" s="3"/>
      <c r="AT264" s="3"/>
      <c r="AU264" s="3"/>
      <c r="AV264" s="3"/>
      <c r="AW264" s="3"/>
      <c r="AX264" s="3"/>
      <c r="AY264" s="3"/>
      <c r="AZ264" s="3"/>
      <c r="BA264" s="3"/>
      <c r="BB264" s="3"/>
      <c r="BC264" s="3"/>
      <c r="BD264" s="3"/>
      <c r="BE264" s="3"/>
    </row>
    <row r="265" spans="2:57" ht="20.100000000000001" customHeight="1">
      <c r="B265" s="8"/>
      <c r="C265" s="1"/>
      <c r="AP265" s="3"/>
      <c r="AQ265" s="3"/>
      <c r="AR265" s="3"/>
      <c r="AS265" s="3"/>
      <c r="AT265" s="3"/>
      <c r="AU265" s="3"/>
      <c r="AV265" s="3"/>
      <c r="AW265" s="3"/>
      <c r="AX265" s="3"/>
      <c r="AY265" s="3"/>
      <c r="AZ265" s="3"/>
      <c r="BA265" s="3"/>
      <c r="BB265" s="3"/>
      <c r="BC265" s="3"/>
      <c r="BD265" s="3"/>
      <c r="BE265" s="3"/>
    </row>
    <row r="266" spans="2:57" ht="20.100000000000001" customHeight="1">
      <c r="B266" s="8"/>
      <c r="C266" s="1"/>
      <c r="AP266" s="3"/>
      <c r="AQ266" s="3"/>
      <c r="AR266" s="3"/>
      <c r="AS266" s="3"/>
      <c r="AT266" s="3"/>
      <c r="AU266" s="3"/>
      <c r="AV266" s="3"/>
      <c r="AW266" s="3"/>
      <c r="AX266" s="3"/>
      <c r="AY266" s="3"/>
      <c r="AZ266" s="3"/>
      <c r="BA266" s="3"/>
      <c r="BB266" s="3"/>
      <c r="BC266" s="3"/>
      <c r="BD266" s="3"/>
      <c r="BE266" s="3"/>
    </row>
    <row r="267" spans="2:57" ht="20.100000000000001" customHeight="1">
      <c r="B267" s="8"/>
      <c r="C267" s="1"/>
      <c r="AP267" s="3"/>
      <c r="AQ267" s="3"/>
      <c r="AR267" s="3"/>
      <c r="AS267" s="3"/>
      <c r="AT267" s="3"/>
      <c r="AU267" s="3"/>
      <c r="AV267" s="3"/>
      <c r="AW267" s="3"/>
      <c r="AX267" s="3"/>
      <c r="AY267" s="3"/>
      <c r="AZ267" s="3"/>
      <c r="BA267" s="3"/>
      <c r="BB267" s="3"/>
      <c r="BC267" s="3"/>
      <c r="BD267" s="3"/>
      <c r="BE267" s="3"/>
    </row>
    <row r="268" spans="2:57" ht="20.100000000000001" customHeight="1">
      <c r="B268" s="8"/>
      <c r="C268" s="1"/>
      <c r="AP268" s="3"/>
      <c r="AQ268" s="3"/>
      <c r="AR268" s="3"/>
      <c r="AS268" s="3"/>
      <c r="AT268" s="3"/>
      <c r="AU268" s="3"/>
      <c r="AV268" s="3"/>
      <c r="AW268" s="3"/>
      <c r="AX268" s="3"/>
      <c r="AY268" s="3"/>
      <c r="AZ268" s="3"/>
      <c r="BA268" s="3"/>
      <c r="BB268" s="3"/>
      <c r="BC268" s="3"/>
      <c r="BD268" s="3"/>
      <c r="BE268" s="3"/>
    </row>
    <row r="269" spans="2:57" ht="20.100000000000001" customHeight="1">
      <c r="B269" s="8"/>
      <c r="C269" s="1"/>
      <c r="AP269" s="3"/>
      <c r="AQ269" s="3"/>
      <c r="AR269" s="3"/>
      <c r="AS269" s="3"/>
      <c r="AT269" s="3"/>
      <c r="AU269" s="3"/>
      <c r="AV269" s="3"/>
      <c r="AW269" s="3"/>
      <c r="AX269" s="3"/>
      <c r="AY269" s="3"/>
      <c r="AZ269" s="3"/>
      <c r="BA269" s="3"/>
      <c r="BB269" s="3"/>
      <c r="BC269" s="3"/>
      <c r="BD269" s="3"/>
      <c r="BE269" s="3"/>
    </row>
    <row r="270" spans="2:57" ht="20.100000000000001" customHeight="1">
      <c r="B270" s="8"/>
      <c r="C270" s="1"/>
      <c r="AP270" s="3"/>
      <c r="AQ270" s="3"/>
      <c r="AR270" s="3"/>
      <c r="AS270" s="3"/>
      <c r="AT270" s="3"/>
      <c r="AU270" s="3"/>
      <c r="AV270" s="3"/>
      <c r="AW270" s="3"/>
      <c r="AX270" s="3"/>
      <c r="AY270" s="3"/>
      <c r="AZ270" s="3"/>
      <c r="BA270" s="3"/>
      <c r="BB270" s="3"/>
      <c r="BC270" s="3"/>
      <c r="BD270" s="3"/>
      <c r="BE270" s="3"/>
    </row>
    <row r="271" spans="2:57" ht="20.100000000000001" customHeight="1">
      <c r="B271" s="8"/>
      <c r="C271" s="1"/>
      <c r="AP271" s="3"/>
      <c r="AQ271" s="3"/>
      <c r="AR271" s="3"/>
      <c r="AS271" s="3"/>
      <c r="AT271" s="3"/>
      <c r="AU271" s="3"/>
      <c r="AV271" s="3"/>
      <c r="AW271" s="3"/>
      <c r="AX271" s="3"/>
      <c r="AY271" s="3"/>
      <c r="AZ271" s="3"/>
      <c r="BA271" s="3"/>
      <c r="BB271" s="3"/>
      <c r="BC271" s="3"/>
      <c r="BD271" s="3"/>
      <c r="BE271" s="3"/>
    </row>
    <row r="272" spans="2:57" ht="20.100000000000001" customHeight="1">
      <c r="B272" s="8"/>
      <c r="C272" s="1"/>
      <c r="AP272" s="3"/>
      <c r="AQ272" s="3"/>
      <c r="AR272" s="3"/>
      <c r="AS272" s="3"/>
      <c r="AT272" s="3"/>
      <c r="AU272" s="3"/>
      <c r="AV272" s="3"/>
      <c r="AW272" s="3"/>
      <c r="AX272" s="3"/>
      <c r="AY272" s="3"/>
      <c r="AZ272" s="3"/>
      <c r="BA272" s="3"/>
      <c r="BB272" s="3"/>
      <c r="BC272" s="3"/>
      <c r="BD272" s="3"/>
      <c r="BE272" s="3"/>
    </row>
    <row r="273" spans="2:57" ht="20.100000000000001" customHeight="1">
      <c r="B273" s="8"/>
      <c r="C273" s="1"/>
      <c r="AP273" s="3"/>
      <c r="AQ273" s="3"/>
      <c r="AR273" s="3"/>
      <c r="AS273" s="3"/>
      <c r="AT273" s="3"/>
      <c r="AU273" s="3"/>
      <c r="AV273" s="3"/>
      <c r="AW273" s="3"/>
      <c r="AX273" s="3"/>
      <c r="AY273" s="3"/>
      <c r="AZ273" s="3"/>
      <c r="BA273" s="3"/>
      <c r="BB273" s="3"/>
      <c r="BC273" s="3"/>
      <c r="BD273" s="3"/>
      <c r="BE273" s="3"/>
    </row>
    <row r="274" spans="2:57" ht="20.100000000000001" customHeight="1">
      <c r="B274" s="8"/>
      <c r="C274" s="1"/>
      <c r="AP274" s="3"/>
      <c r="AQ274" s="3"/>
      <c r="AR274" s="3"/>
      <c r="AS274" s="3"/>
      <c r="AT274" s="3"/>
      <c r="AU274" s="3"/>
      <c r="AV274" s="3"/>
      <c r="AW274" s="3"/>
      <c r="AX274" s="3"/>
      <c r="AY274" s="3"/>
      <c r="AZ274" s="3"/>
      <c r="BA274" s="3"/>
      <c r="BB274" s="3"/>
      <c r="BC274" s="3"/>
      <c r="BD274" s="3"/>
      <c r="BE274" s="3"/>
    </row>
    <row r="275" spans="2:57" ht="20.100000000000001" customHeight="1">
      <c r="B275" s="8"/>
      <c r="C275" s="1"/>
      <c r="AP275" s="3"/>
      <c r="AQ275" s="3"/>
      <c r="AR275" s="3"/>
      <c r="AS275" s="3"/>
      <c r="AT275" s="3"/>
      <c r="AU275" s="3"/>
      <c r="AV275" s="3"/>
      <c r="AW275" s="3"/>
      <c r="AX275" s="3"/>
      <c r="AY275" s="3"/>
      <c r="AZ275" s="3"/>
      <c r="BA275" s="3"/>
      <c r="BB275" s="3"/>
      <c r="BC275" s="3"/>
      <c r="BD275" s="3"/>
      <c r="BE275" s="3"/>
    </row>
    <row r="276" spans="2:57" ht="20.100000000000001" customHeight="1">
      <c r="B276" s="8"/>
      <c r="C276" s="1"/>
      <c r="AP276" s="3"/>
      <c r="AQ276" s="3"/>
      <c r="AR276" s="3"/>
      <c r="AS276" s="3"/>
      <c r="AT276" s="3"/>
      <c r="AU276" s="3"/>
      <c r="AV276" s="3"/>
      <c r="AW276" s="3"/>
      <c r="AX276" s="3"/>
      <c r="AY276" s="3"/>
      <c r="AZ276" s="3"/>
      <c r="BA276" s="3"/>
      <c r="BB276" s="3"/>
      <c r="BC276" s="3"/>
      <c r="BD276" s="3"/>
      <c r="BE276" s="3"/>
    </row>
    <row r="277" spans="2:57" ht="20.100000000000001" customHeight="1">
      <c r="B277" s="8"/>
      <c r="C277" s="1"/>
      <c r="AP277" s="3"/>
      <c r="AQ277" s="3"/>
      <c r="AR277" s="3"/>
      <c r="AS277" s="3"/>
      <c r="AT277" s="3"/>
      <c r="AU277" s="3"/>
      <c r="AV277" s="3"/>
      <c r="AW277" s="3"/>
      <c r="AX277" s="3"/>
      <c r="AY277" s="3"/>
      <c r="AZ277" s="3"/>
      <c r="BA277" s="3"/>
      <c r="BB277" s="3"/>
      <c r="BC277" s="3"/>
      <c r="BD277" s="3"/>
      <c r="BE277" s="3"/>
    </row>
    <row r="278" spans="2:57" ht="20.100000000000001" customHeight="1">
      <c r="B278" s="8"/>
      <c r="C278" s="1"/>
      <c r="AP278" s="3"/>
      <c r="AQ278" s="3"/>
      <c r="AR278" s="3"/>
      <c r="AS278" s="3"/>
      <c r="AT278" s="3"/>
      <c r="AU278" s="3"/>
      <c r="AV278" s="3"/>
      <c r="AW278" s="3"/>
      <c r="AX278" s="3"/>
      <c r="AY278" s="3"/>
      <c r="AZ278" s="3"/>
      <c r="BA278" s="3"/>
      <c r="BB278" s="3"/>
      <c r="BC278" s="3"/>
      <c r="BD278" s="3"/>
      <c r="BE278" s="3"/>
    </row>
    <row r="279" spans="2:57" ht="20.100000000000001" customHeight="1">
      <c r="B279" s="8"/>
      <c r="C279" s="1"/>
      <c r="AP279" s="3"/>
      <c r="AQ279" s="3"/>
      <c r="AR279" s="3"/>
      <c r="AS279" s="3"/>
      <c r="AT279" s="3"/>
      <c r="AU279" s="3"/>
      <c r="AV279" s="3"/>
      <c r="AW279" s="3"/>
      <c r="AX279" s="3"/>
      <c r="AY279" s="3"/>
      <c r="AZ279" s="3"/>
      <c r="BA279" s="3"/>
      <c r="BB279" s="3"/>
      <c r="BC279" s="3"/>
      <c r="BD279" s="3"/>
      <c r="BE279" s="3"/>
    </row>
    <row r="280" spans="2:57" ht="20.100000000000001" customHeight="1">
      <c r="B280" s="8"/>
      <c r="C280" s="1"/>
      <c r="AP280" s="3"/>
      <c r="AQ280" s="3"/>
      <c r="AR280" s="3"/>
      <c r="AS280" s="3"/>
      <c r="AT280" s="3"/>
      <c r="AU280" s="3"/>
      <c r="AV280" s="3"/>
      <c r="AW280" s="3"/>
      <c r="AX280" s="3"/>
      <c r="AY280" s="3"/>
      <c r="AZ280" s="3"/>
      <c r="BA280" s="3"/>
      <c r="BB280" s="3"/>
      <c r="BC280" s="3"/>
      <c r="BD280" s="3"/>
      <c r="BE280" s="3"/>
    </row>
    <row r="281" spans="2:57" ht="20.100000000000001" customHeight="1">
      <c r="B281" s="8"/>
      <c r="C281" s="1"/>
      <c r="AP281" s="3"/>
      <c r="AQ281" s="3"/>
      <c r="AR281" s="3"/>
      <c r="AS281" s="3"/>
      <c r="AT281" s="3"/>
      <c r="AU281" s="3"/>
      <c r="AV281" s="3"/>
      <c r="AW281" s="3"/>
      <c r="AX281" s="3"/>
      <c r="AY281" s="3"/>
      <c r="AZ281" s="3"/>
      <c r="BA281" s="3"/>
      <c r="BB281" s="3"/>
      <c r="BC281" s="3"/>
      <c r="BD281" s="3"/>
      <c r="BE281" s="3"/>
    </row>
    <row r="282" spans="2:57" ht="20.100000000000001" customHeight="1">
      <c r="B282" s="8"/>
      <c r="C282" s="1"/>
      <c r="AP282" s="3"/>
      <c r="AQ282" s="3"/>
      <c r="AR282" s="3"/>
      <c r="AS282" s="3"/>
      <c r="AT282" s="3"/>
      <c r="AU282" s="3"/>
      <c r="AV282" s="3"/>
      <c r="AW282" s="3"/>
      <c r="AX282" s="3"/>
      <c r="AY282" s="3"/>
      <c r="AZ282" s="3"/>
      <c r="BA282" s="3"/>
      <c r="BB282" s="3"/>
      <c r="BC282" s="3"/>
      <c r="BD282" s="3"/>
      <c r="BE282" s="3"/>
    </row>
    <row r="283" spans="2:57" ht="20.100000000000001" customHeight="1">
      <c r="C283" s="1"/>
      <c r="AP283" s="3"/>
      <c r="AQ283" s="3"/>
      <c r="AR283" s="3"/>
      <c r="AS283" s="3"/>
      <c r="AT283" s="3"/>
      <c r="AU283" s="3"/>
      <c r="AV283" s="3"/>
      <c r="AW283" s="3"/>
      <c r="AX283" s="3"/>
      <c r="AY283" s="3"/>
      <c r="AZ283" s="3"/>
      <c r="BA283" s="3"/>
      <c r="BB283" s="3"/>
      <c r="BC283" s="3"/>
      <c r="BD283" s="3"/>
      <c r="BE283" s="3"/>
    </row>
    <row r="284" spans="2:57" ht="20.100000000000001" customHeight="1">
      <c r="C284" s="1"/>
      <c r="AP284" s="3"/>
      <c r="AQ284" s="3"/>
      <c r="AR284" s="3"/>
      <c r="AS284" s="3"/>
      <c r="AT284" s="3"/>
      <c r="AU284" s="3"/>
      <c r="AV284" s="3"/>
      <c r="AW284" s="3"/>
      <c r="AX284" s="3"/>
      <c r="AY284" s="3"/>
      <c r="AZ284" s="3"/>
      <c r="BA284" s="3"/>
      <c r="BB284" s="3"/>
      <c r="BC284" s="3"/>
      <c r="BD284" s="3"/>
      <c r="BE284" s="3"/>
    </row>
    <row r="285" spans="2:57" ht="20.100000000000001" customHeight="1">
      <c r="C285" s="1"/>
      <c r="AP285" s="3"/>
      <c r="AQ285" s="3"/>
      <c r="AR285" s="3"/>
      <c r="AS285" s="3"/>
      <c r="AT285" s="3"/>
      <c r="AU285" s="3"/>
      <c r="AV285" s="3"/>
      <c r="AW285" s="3"/>
      <c r="AX285" s="3"/>
      <c r="AY285" s="3"/>
      <c r="AZ285" s="3"/>
      <c r="BA285" s="3"/>
      <c r="BB285" s="3"/>
      <c r="BC285" s="3"/>
      <c r="BD285" s="3"/>
      <c r="BE285" s="3"/>
    </row>
    <row r="286" spans="2:57" ht="20.100000000000001" customHeight="1">
      <c r="C286" s="1"/>
    </row>
    <row r="287" spans="2:57" ht="20.100000000000001" customHeight="1">
      <c r="C287" s="1"/>
    </row>
    <row r="288" spans="2:57" ht="20.100000000000001" customHeight="1">
      <c r="C288" s="1"/>
    </row>
    <row r="289" spans="3:3" ht="20.100000000000001" customHeight="1">
      <c r="C289" s="1"/>
    </row>
    <row r="290" spans="3:3" ht="20.100000000000001" customHeight="1">
      <c r="C290" s="1"/>
    </row>
    <row r="291" spans="3:3" ht="20.100000000000001" customHeight="1">
      <c r="C291" s="1"/>
    </row>
    <row r="292" spans="3:3" ht="20.100000000000001" customHeight="1">
      <c r="C292" s="1"/>
    </row>
    <row r="293" spans="3:3" ht="20.100000000000001" customHeight="1">
      <c r="C293" s="1"/>
    </row>
    <row r="294" spans="3:3" ht="20.100000000000001" customHeight="1">
      <c r="C294" s="1"/>
    </row>
    <row r="295" spans="3:3" ht="20.100000000000001" customHeight="1">
      <c r="C295" s="1"/>
    </row>
    <row r="296" spans="3:3" ht="20.100000000000001" customHeight="1">
      <c r="C296" s="1"/>
    </row>
    <row r="297" spans="3:3" ht="20.100000000000001" customHeight="1">
      <c r="C297" s="1"/>
    </row>
    <row r="298" spans="3:3" ht="20.100000000000001" customHeight="1">
      <c r="C298" s="1"/>
    </row>
    <row r="299" spans="3:3" ht="20.100000000000001" customHeight="1">
      <c r="C299" s="1"/>
    </row>
    <row r="300" spans="3:3" ht="20.100000000000001" customHeight="1">
      <c r="C300" s="1"/>
    </row>
    <row r="301" spans="3:3" ht="20.100000000000001" customHeight="1">
      <c r="C301" s="1"/>
    </row>
    <row r="302" spans="3:3" ht="20.100000000000001" customHeight="1">
      <c r="C302" s="1"/>
    </row>
    <row r="303" spans="3:3" ht="20.100000000000001" customHeight="1">
      <c r="C303" s="1"/>
    </row>
    <row r="304" spans="3:3" ht="20.100000000000001" customHeight="1">
      <c r="C304" s="1"/>
    </row>
    <row r="305" spans="3:3" ht="20.100000000000001" customHeight="1">
      <c r="C305" s="1"/>
    </row>
    <row r="306" spans="3:3" ht="20.100000000000001" customHeight="1">
      <c r="C306" s="1"/>
    </row>
    <row r="307" spans="3:3" ht="20.100000000000001" customHeight="1">
      <c r="C307" s="1"/>
    </row>
    <row r="308" spans="3:3" ht="20.100000000000001" customHeight="1">
      <c r="C308" s="1"/>
    </row>
    <row r="309" spans="3:3" ht="20.100000000000001" customHeight="1">
      <c r="C309" s="1"/>
    </row>
    <row r="310" spans="3:3" ht="20.100000000000001" customHeight="1">
      <c r="C310" s="1"/>
    </row>
    <row r="311" spans="3:3" ht="20.100000000000001" customHeight="1">
      <c r="C311" s="1"/>
    </row>
    <row r="312" spans="3:3" ht="20.100000000000001" customHeight="1">
      <c r="C312" s="1"/>
    </row>
    <row r="313" spans="3:3" ht="20.100000000000001" customHeight="1">
      <c r="C313" s="1"/>
    </row>
    <row r="314" spans="3:3" ht="20.100000000000001" customHeight="1">
      <c r="C314" s="1"/>
    </row>
    <row r="315" spans="3:3" ht="20.100000000000001" customHeight="1">
      <c r="C315" s="1"/>
    </row>
    <row r="316" spans="3:3" ht="20.100000000000001" customHeight="1">
      <c r="C316" s="1"/>
    </row>
    <row r="317" spans="3:3" ht="20.100000000000001" customHeight="1">
      <c r="C317" s="1"/>
    </row>
    <row r="318" spans="3:3" ht="20.100000000000001" customHeight="1">
      <c r="C318" s="1"/>
    </row>
    <row r="319" spans="3:3" ht="20.100000000000001" customHeight="1">
      <c r="C319" s="1"/>
    </row>
    <row r="320" spans="3:3" ht="20.100000000000001" customHeight="1">
      <c r="C320" s="1"/>
    </row>
    <row r="321" spans="3:3" ht="20.100000000000001" customHeight="1">
      <c r="C321" s="1"/>
    </row>
    <row r="322" spans="3:3" ht="20.100000000000001" customHeight="1">
      <c r="C322" s="1"/>
    </row>
    <row r="323" spans="3:3" ht="20.100000000000001" customHeight="1">
      <c r="C323" s="1"/>
    </row>
    <row r="324" spans="3:3" ht="20.100000000000001" customHeight="1">
      <c r="C324" s="1"/>
    </row>
    <row r="325" spans="3:3" ht="20.100000000000001" customHeight="1">
      <c r="C325" s="1"/>
    </row>
    <row r="326" spans="3:3" ht="20.100000000000001" customHeight="1">
      <c r="C326" s="1"/>
    </row>
    <row r="327" spans="3:3" ht="20.100000000000001" customHeight="1">
      <c r="C327" s="1"/>
    </row>
    <row r="328" spans="3:3" ht="20.100000000000001" customHeight="1">
      <c r="C328" s="1"/>
    </row>
    <row r="329" spans="3:3" ht="20.100000000000001" customHeight="1">
      <c r="C329" s="1"/>
    </row>
    <row r="330" spans="3:3" ht="20.100000000000001" customHeight="1">
      <c r="C330" s="1"/>
    </row>
    <row r="331" spans="3:3" ht="20.100000000000001" customHeight="1">
      <c r="C331" s="1"/>
    </row>
    <row r="332" spans="3:3" ht="20.100000000000001" customHeight="1">
      <c r="C332" s="1"/>
    </row>
    <row r="333" spans="3:3" ht="20.100000000000001" customHeight="1">
      <c r="C333" s="1"/>
    </row>
    <row r="334" spans="3:3" ht="20.100000000000001" customHeight="1">
      <c r="C334" s="1"/>
    </row>
    <row r="335" spans="3:3" ht="20.100000000000001" customHeight="1">
      <c r="C335" s="1"/>
    </row>
    <row r="336" spans="3:3" ht="20.100000000000001" customHeight="1">
      <c r="C336" s="1"/>
    </row>
    <row r="337" spans="3:3" ht="20.100000000000001" customHeight="1">
      <c r="C337" s="1"/>
    </row>
    <row r="338" spans="3:3" ht="20.100000000000001" customHeight="1">
      <c r="C338" s="1"/>
    </row>
    <row r="339" spans="3:3" ht="20.100000000000001" customHeight="1">
      <c r="C339" s="1"/>
    </row>
    <row r="340" spans="3:3" ht="20.100000000000001" customHeight="1">
      <c r="C340" s="1"/>
    </row>
    <row r="341" spans="3:3" ht="20.100000000000001" customHeight="1">
      <c r="C341" s="1"/>
    </row>
    <row r="342" spans="3:3" ht="20.100000000000001" customHeight="1">
      <c r="C342" s="1"/>
    </row>
    <row r="343" spans="3:3" ht="20.100000000000001" customHeight="1">
      <c r="C343" s="1"/>
    </row>
    <row r="344" spans="3:3" ht="20.100000000000001" customHeight="1">
      <c r="C344" s="1"/>
    </row>
    <row r="345" spans="3:3" ht="20.100000000000001" customHeight="1">
      <c r="C345" s="1"/>
    </row>
    <row r="346" spans="3:3" ht="20.100000000000001" customHeight="1">
      <c r="C346" s="1"/>
    </row>
    <row r="347" spans="3:3" ht="20.100000000000001" customHeight="1">
      <c r="C347" s="1"/>
    </row>
    <row r="348" spans="3:3" ht="20.100000000000001" customHeight="1">
      <c r="C348" s="1"/>
    </row>
    <row r="349" spans="3:3" ht="20.100000000000001" customHeight="1">
      <c r="C349" s="1"/>
    </row>
    <row r="350" spans="3:3" ht="20.100000000000001" customHeight="1">
      <c r="C350" s="1"/>
    </row>
    <row r="351" spans="3:3" ht="20.100000000000001" customHeight="1">
      <c r="C351" s="1"/>
    </row>
    <row r="352" spans="3:3" ht="20.100000000000001" customHeight="1">
      <c r="C352" s="1"/>
    </row>
    <row r="353" spans="3:3" ht="20.100000000000001" customHeight="1">
      <c r="C353" s="1"/>
    </row>
    <row r="354" spans="3:3" ht="20.100000000000001" customHeight="1">
      <c r="C354" s="1"/>
    </row>
    <row r="355" spans="3:3" ht="20.100000000000001" customHeight="1">
      <c r="C355" s="1"/>
    </row>
    <row r="356" spans="3:3" ht="20.100000000000001" customHeight="1">
      <c r="C356" s="1"/>
    </row>
    <row r="357" spans="3:3" ht="20.100000000000001" customHeight="1">
      <c r="C357" s="1"/>
    </row>
    <row r="358" spans="3:3" ht="20.100000000000001" customHeight="1">
      <c r="C358" s="1"/>
    </row>
    <row r="359" spans="3:3" ht="20.100000000000001" customHeight="1">
      <c r="C359" s="1"/>
    </row>
    <row r="360" spans="3:3" ht="20.100000000000001" customHeight="1">
      <c r="C360" s="1"/>
    </row>
    <row r="361" spans="3:3" ht="20.100000000000001" customHeight="1">
      <c r="C361" s="1"/>
    </row>
    <row r="362" spans="3:3" ht="20.100000000000001" customHeight="1">
      <c r="C362" s="1"/>
    </row>
    <row r="363" spans="3:3" ht="20.100000000000001" customHeight="1">
      <c r="C363" s="1"/>
    </row>
    <row r="364" spans="3:3" ht="20.100000000000001" customHeight="1">
      <c r="C364" s="1"/>
    </row>
    <row r="365" spans="3:3" ht="20.100000000000001" customHeight="1">
      <c r="C365" s="1"/>
    </row>
    <row r="366" spans="3:3" ht="20.100000000000001" customHeight="1">
      <c r="C366" s="1"/>
    </row>
    <row r="367" spans="3:3" ht="20.100000000000001" customHeight="1">
      <c r="C367" s="1"/>
    </row>
    <row r="368" spans="3:3" ht="20.100000000000001" customHeight="1">
      <c r="C368" s="1"/>
    </row>
    <row r="369" spans="3:3" ht="20.100000000000001" customHeight="1">
      <c r="C369" s="1"/>
    </row>
    <row r="370" spans="3:3" ht="20.100000000000001" customHeight="1">
      <c r="C370" s="1"/>
    </row>
    <row r="371" spans="3:3" ht="20.100000000000001" customHeight="1">
      <c r="C371" s="1"/>
    </row>
    <row r="372" spans="3:3" ht="20.100000000000001" customHeight="1">
      <c r="C372" s="1"/>
    </row>
    <row r="373" spans="3:3" ht="20.100000000000001" customHeight="1">
      <c r="C373" s="1"/>
    </row>
    <row r="374" spans="3:3" ht="20.100000000000001" customHeight="1">
      <c r="C374" s="1"/>
    </row>
    <row r="375" spans="3:3" ht="20.100000000000001" customHeight="1">
      <c r="C375" s="1"/>
    </row>
    <row r="376" spans="3:3" ht="20.100000000000001" customHeight="1">
      <c r="C376" s="1"/>
    </row>
    <row r="377" spans="3:3" ht="20.100000000000001" customHeight="1">
      <c r="C377" s="1"/>
    </row>
    <row r="378" spans="3:3" ht="20.100000000000001" customHeight="1">
      <c r="C378" s="1"/>
    </row>
    <row r="379" spans="3:3" ht="20.100000000000001" customHeight="1">
      <c r="C379" s="1"/>
    </row>
    <row r="380" spans="3:3" ht="20.100000000000001" customHeight="1">
      <c r="C380" s="1"/>
    </row>
    <row r="381" spans="3:3" ht="20.100000000000001" customHeight="1">
      <c r="C381" s="1"/>
    </row>
    <row r="382" spans="3:3" ht="20.100000000000001" customHeight="1">
      <c r="C382" s="1"/>
    </row>
    <row r="383" spans="3:3" ht="20.100000000000001" customHeight="1">
      <c r="C383" s="1"/>
    </row>
    <row r="384" spans="3:3" ht="20.100000000000001" customHeight="1">
      <c r="C384" s="1"/>
    </row>
    <row r="385" spans="3:3" ht="20.100000000000001" customHeight="1">
      <c r="C385" s="1"/>
    </row>
    <row r="386" spans="3:3" ht="20.100000000000001" customHeight="1">
      <c r="C386" s="1"/>
    </row>
    <row r="387" spans="3:3" ht="20.100000000000001" customHeight="1">
      <c r="C387" s="1"/>
    </row>
    <row r="388" spans="3:3" ht="20.100000000000001" customHeight="1">
      <c r="C388" s="1"/>
    </row>
    <row r="389" spans="3:3" ht="20.100000000000001" customHeight="1">
      <c r="C389" s="1"/>
    </row>
    <row r="390" spans="3:3" ht="20.100000000000001" customHeight="1">
      <c r="C390" s="1"/>
    </row>
    <row r="391" spans="3:3" ht="20.100000000000001" customHeight="1">
      <c r="C391" s="1"/>
    </row>
    <row r="392" spans="3:3" ht="20.100000000000001" customHeight="1">
      <c r="C392" s="1"/>
    </row>
    <row r="393" spans="3:3" ht="20.100000000000001" customHeight="1">
      <c r="C393" s="1"/>
    </row>
    <row r="394" spans="3:3" ht="20.100000000000001" customHeight="1">
      <c r="C394" s="1"/>
    </row>
    <row r="395" spans="3:3" ht="20.100000000000001" customHeight="1">
      <c r="C395" s="1"/>
    </row>
    <row r="396" spans="3:3" ht="20.100000000000001" customHeight="1">
      <c r="C396" s="1"/>
    </row>
    <row r="397" spans="3:3" ht="20.100000000000001" customHeight="1">
      <c r="C397" s="1"/>
    </row>
    <row r="398" spans="3:3" ht="20.100000000000001" customHeight="1">
      <c r="C398" s="1"/>
    </row>
    <row r="399" spans="3:3" ht="20.100000000000001" customHeight="1">
      <c r="C399" s="1"/>
    </row>
    <row r="400" spans="3:3" ht="20.100000000000001" customHeight="1">
      <c r="C400" s="1"/>
    </row>
    <row r="401" spans="3:3" ht="20.100000000000001" customHeight="1">
      <c r="C401" s="1"/>
    </row>
    <row r="402" spans="3:3" ht="20.100000000000001" customHeight="1">
      <c r="C402" s="1"/>
    </row>
    <row r="403" spans="3:3" ht="20.100000000000001" customHeight="1">
      <c r="C403" s="1"/>
    </row>
    <row r="404" spans="3:3" ht="20.100000000000001" customHeight="1">
      <c r="C404" s="1"/>
    </row>
    <row r="405" spans="3:3" ht="20.100000000000001" customHeight="1">
      <c r="C405" s="1"/>
    </row>
    <row r="406" spans="3:3" ht="20.100000000000001" customHeight="1">
      <c r="C406" s="1"/>
    </row>
    <row r="407" spans="3:3" ht="20.100000000000001" customHeight="1">
      <c r="C407" s="1"/>
    </row>
    <row r="408" spans="3:3" ht="20.100000000000001" customHeight="1">
      <c r="C408" s="1"/>
    </row>
    <row r="409" spans="3:3" ht="20.100000000000001" customHeight="1">
      <c r="C409" s="1"/>
    </row>
    <row r="410" spans="3:3" ht="20.100000000000001" customHeight="1">
      <c r="C410" s="1"/>
    </row>
    <row r="411" spans="3:3" ht="20.100000000000001" customHeight="1">
      <c r="C411" s="1"/>
    </row>
    <row r="412" spans="3:3" ht="20.100000000000001" customHeight="1">
      <c r="C412" s="1"/>
    </row>
    <row r="413" spans="3:3" ht="20.100000000000001" customHeight="1">
      <c r="C413" s="1"/>
    </row>
    <row r="414" spans="3:3" ht="20.100000000000001" customHeight="1">
      <c r="C414" s="1"/>
    </row>
    <row r="415" spans="3:3" ht="20.100000000000001" customHeight="1">
      <c r="C415" s="1"/>
    </row>
    <row r="416" spans="3:3" ht="20.100000000000001" customHeight="1">
      <c r="C416" s="1"/>
    </row>
    <row r="417" spans="3:3" ht="20.100000000000001" customHeight="1">
      <c r="C417" s="1"/>
    </row>
    <row r="418" spans="3:3" ht="20.100000000000001" customHeight="1">
      <c r="C418" s="1"/>
    </row>
    <row r="419" spans="3:3" ht="20.100000000000001" customHeight="1">
      <c r="C419" s="1"/>
    </row>
    <row r="420" spans="3:3" ht="20.100000000000001" customHeight="1">
      <c r="C420" s="1"/>
    </row>
    <row r="421" spans="3:3" ht="20.100000000000001" customHeight="1">
      <c r="C421" s="1"/>
    </row>
    <row r="422" spans="3:3" ht="20.100000000000001" customHeight="1">
      <c r="C422" s="1"/>
    </row>
    <row r="423" spans="3:3" ht="20.100000000000001" customHeight="1">
      <c r="C423" s="1"/>
    </row>
    <row r="424" spans="3:3" ht="20.100000000000001" customHeight="1">
      <c r="C424" s="1"/>
    </row>
    <row r="425" spans="3:3" ht="20.100000000000001" customHeight="1">
      <c r="C425" s="1"/>
    </row>
    <row r="426" spans="3:3" ht="20.100000000000001" customHeight="1">
      <c r="C426" s="1"/>
    </row>
    <row r="427" spans="3:3" ht="20.100000000000001" customHeight="1">
      <c r="C427" s="1"/>
    </row>
    <row r="428" spans="3:3" ht="20.100000000000001" customHeight="1">
      <c r="C428" s="1"/>
    </row>
    <row r="429" spans="3:3" ht="20.100000000000001" customHeight="1">
      <c r="C429" s="1"/>
    </row>
    <row r="430" spans="3:3" ht="20.100000000000001" customHeight="1">
      <c r="C430" s="1"/>
    </row>
    <row r="431" spans="3:3" ht="20.100000000000001" customHeight="1">
      <c r="C431" s="1"/>
    </row>
    <row r="432" spans="3:3" ht="20.100000000000001" customHeight="1">
      <c r="C432" s="1"/>
    </row>
    <row r="433" spans="3:3" ht="20.100000000000001" customHeight="1">
      <c r="C433" s="1"/>
    </row>
    <row r="434" spans="3:3" ht="20.100000000000001" customHeight="1">
      <c r="C434" s="1"/>
    </row>
    <row r="435" spans="3:3" ht="20.100000000000001" customHeight="1">
      <c r="C435" s="1"/>
    </row>
    <row r="436" spans="3:3" ht="20.100000000000001" customHeight="1">
      <c r="C436" s="1"/>
    </row>
    <row r="437" spans="3:3" ht="20.100000000000001" customHeight="1">
      <c r="C437" s="1"/>
    </row>
    <row r="438" spans="3:3" ht="20.100000000000001" customHeight="1">
      <c r="C438" s="1"/>
    </row>
    <row r="439" spans="3:3" ht="20.100000000000001" customHeight="1">
      <c r="C439" s="1"/>
    </row>
    <row r="440" spans="3:3" ht="20.100000000000001" customHeight="1">
      <c r="C440" s="1"/>
    </row>
    <row r="441" spans="3:3" ht="20.100000000000001" customHeight="1">
      <c r="C441" s="1"/>
    </row>
    <row r="442" spans="3:3" ht="20.100000000000001" customHeight="1">
      <c r="C442" s="1"/>
    </row>
    <row r="443" spans="3:3" ht="20.100000000000001" customHeight="1">
      <c r="C443" s="1"/>
    </row>
    <row r="444" spans="3:3" ht="20.100000000000001" customHeight="1">
      <c r="C444" s="1"/>
    </row>
    <row r="445" spans="3:3" ht="20.100000000000001" customHeight="1">
      <c r="C445" s="1"/>
    </row>
    <row r="446" spans="3:3" ht="20.100000000000001" customHeight="1">
      <c r="C446" s="1"/>
    </row>
    <row r="447" spans="3:3" ht="20.100000000000001" customHeight="1">
      <c r="C447" s="1"/>
    </row>
    <row r="448" spans="3:3" ht="20.100000000000001" customHeight="1">
      <c r="C448" s="1"/>
    </row>
    <row r="449" spans="3:3" ht="20.100000000000001" customHeight="1">
      <c r="C449" s="1"/>
    </row>
    <row r="450" spans="3:3" ht="20.100000000000001" customHeight="1">
      <c r="C450" s="1"/>
    </row>
    <row r="451" spans="3:3" ht="20.100000000000001" customHeight="1">
      <c r="C451" s="1"/>
    </row>
    <row r="452" spans="3:3" ht="20.100000000000001" customHeight="1">
      <c r="C452" s="1"/>
    </row>
    <row r="453" spans="3:3" ht="20.100000000000001" customHeight="1">
      <c r="C453" s="1"/>
    </row>
    <row r="454" spans="3:3" ht="20.100000000000001" customHeight="1">
      <c r="C454" s="1"/>
    </row>
    <row r="455" spans="3:3" ht="20.100000000000001" customHeight="1">
      <c r="C455" s="1"/>
    </row>
    <row r="456" spans="3:3" ht="20.100000000000001" customHeight="1">
      <c r="C456" s="1"/>
    </row>
    <row r="457" spans="3:3" ht="20.100000000000001" customHeight="1">
      <c r="C457" s="1"/>
    </row>
    <row r="458" spans="3:3" ht="20.100000000000001" customHeight="1">
      <c r="C458" s="1"/>
    </row>
    <row r="459" spans="3:3" ht="20.100000000000001" customHeight="1">
      <c r="C459" s="1"/>
    </row>
    <row r="460" spans="3:3" ht="20.100000000000001" customHeight="1">
      <c r="C460" s="1"/>
    </row>
    <row r="461" spans="3:3" ht="20.100000000000001" customHeight="1">
      <c r="C461" s="1"/>
    </row>
    <row r="462" spans="3:3" ht="20.100000000000001" customHeight="1">
      <c r="C462" s="1"/>
    </row>
    <row r="463" spans="3:3" ht="20.100000000000001" customHeight="1">
      <c r="C463" s="1"/>
    </row>
    <row r="464" spans="3:3" ht="20.100000000000001" customHeight="1">
      <c r="C464" s="1"/>
    </row>
    <row r="465" spans="3:3" ht="20.100000000000001" customHeight="1">
      <c r="C465" s="1"/>
    </row>
    <row r="466" spans="3:3" ht="20.100000000000001" customHeight="1">
      <c r="C466" s="1"/>
    </row>
    <row r="467" spans="3:3" ht="20.100000000000001" customHeight="1">
      <c r="C467" s="1"/>
    </row>
    <row r="468" spans="3:3" ht="20.100000000000001" customHeight="1">
      <c r="C468" s="1"/>
    </row>
    <row r="469" spans="3:3" ht="20.100000000000001" customHeight="1">
      <c r="C469" s="1"/>
    </row>
    <row r="470" spans="3:3" ht="20.100000000000001" customHeight="1">
      <c r="C470" s="1"/>
    </row>
    <row r="471" spans="3:3" ht="20.100000000000001" customHeight="1">
      <c r="C471" s="1"/>
    </row>
    <row r="472" spans="3:3" ht="20.100000000000001" customHeight="1">
      <c r="C472" s="1"/>
    </row>
    <row r="473" spans="3:3" ht="20.100000000000001" customHeight="1">
      <c r="C473" s="1"/>
    </row>
    <row r="474" spans="3:3" ht="20.100000000000001" customHeight="1">
      <c r="C474" s="1"/>
    </row>
    <row r="475" spans="3:3" ht="20.100000000000001" customHeight="1">
      <c r="C475" s="1"/>
    </row>
    <row r="476" spans="3:3" ht="20.100000000000001" customHeight="1">
      <c r="C476" s="1"/>
    </row>
    <row r="477" spans="3:3" ht="20.100000000000001" customHeight="1">
      <c r="C477" s="1"/>
    </row>
    <row r="478" spans="3:3" ht="20.100000000000001" customHeight="1">
      <c r="C478" s="1"/>
    </row>
    <row r="479" spans="3:3" ht="20.100000000000001" customHeight="1">
      <c r="C479" s="1"/>
    </row>
    <row r="480" spans="3:3" ht="20.100000000000001" customHeight="1">
      <c r="C480" s="1"/>
    </row>
    <row r="481" spans="3:3" ht="20.100000000000001" customHeight="1">
      <c r="C481" s="1"/>
    </row>
    <row r="482" spans="3:3" ht="20.100000000000001" customHeight="1">
      <c r="C482" s="1"/>
    </row>
    <row r="483" spans="3:3" ht="20.100000000000001" customHeight="1">
      <c r="C483" s="1"/>
    </row>
    <row r="484" spans="3:3" ht="20.100000000000001" customHeight="1">
      <c r="C484" s="1"/>
    </row>
    <row r="485" spans="3:3" ht="20.100000000000001" customHeight="1">
      <c r="C485" s="1"/>
    </row>
    <row r="486" spans="3:3" ht="20.100000000000001" customHeight="1">
      <c r="C486" s="1"/>
    </row>
    <row r="487" spans="3:3" ht="20.100000000000001" customHeight="1">
      <c r="C487" s="1"/>
    </row>
    <row r="488" spans="3:3" ht="20.100000000000001" customHeight="1">
      <c r="C488" s="1"/>
    </row>
    <row r="489" spans="3:3" ht="20.100000000000001" customHeight="1">
      <c r="C489" s="1"/>
    </row>
    <row r="490" spans="3:3" ht="20.100000000000001" customHeight="1">
      <c r="C490" s="1"/>
    </row>
    <row r="491" spans="3:3" ht="20.100000000000001" customHeight="1">
      <c r="C491" s="1"/>
    </row>
    <row r="492" spans="3:3" ht="20.100000000000001" customHeight="1">
      <c r="C492" s="1"/>
    </row>
    <row r="493" spans="3:3" ht="20.100000000000001" customHeight="1">
      <c r="C493" s="1"/>
    </row>
    <row r="494" spans="3:3" ht="20.100000000000001" customHeight="1">
      <c r="C494" s="1"/>
    </row>
    <row r="495" spans="3:3" ht="20.100000000000001" customHeight="1">
      <c r="C495" s="1"/>
    </row>
    <row r="496" spans="3:3" ht="20.100000000000001" customHeight="1">
      <c r="C496" s="1"/>
    </row>
    <row r="497" spans="3:3" ht="20.100000000000001" customHeight="1">
      <c r="C497" s="1"/>
    </row>
    <row r="498" spans="3:3" ht="20.100000000000001" customHeight="1">
      <c r="C498" s="1"/>
    </row>
    <row r="499" spans="3:3" ht="20.100000000000001" customHeight="1">
      <c r="C499" s="1"/>
    </row>
    <row r="500" spans="3:3" ht="20.100000000000001" customHeight="1">
      <c r="C500" s="1"/>
    </row>
    <row r="501" spans="3:3" ht="20.100000000000001" customHeight="1">
      <c r="C501" s="1"/>
    </row>
    <row r="502" spans="3:3" ht="20.100000000000001" customHeight="1">
      <c r="C502" s="1"/>
    </row>
    <row r="503" spans="3:3" ht="20.100000000000001" customHeight="1">
      <c r="C503" s="1"/>
    </row>
    <row r="504" spans="3:3" ht="20.100000000000001" customHeight="1">
      <c r="C504" s="1"/>
    </row>
    <row r="505" spans="3:3" ht="20.100000000000001" customHeight="1">
      <c r="C505" s="1"/>
    </row>
    <row r="506" spans="3:3" ht="20.100000000000001" customHeight="1">
      <c r="C506" s="1"/>
    </row>
    <row r="507" spans="3:3" ht="20.100000000000001" customHeight="1">
      <c r="C507" s="1"/>
    </row>
    <row r="508" spans="3:3" ht="20.100000000000001" customHeight="1">
      <c r="C508" s="1"/>
    </row>
    <row r="509" spans="3:3" ht="20.100000000000001" customHeight="1">
      <c r="C509" s="1"/>
    </row>
    <row r="510" spans="3:3" ht="20.100000000000001" customHeight="1">
      <c r="C510" s="1"/>
    </row>
    <row r="511" spans="3:3" ht="20.100000000000001" customHeight="1">
      <c r="C511" s="1"/>
    </row>
    <row r="512" spans="3:3" ht="20.100000000000001" customHeight="1">
      <c r="C512" s="1"/>
    </row>
    <row r="513" spans="3:3" ht="20.100000000000001" customHeight="1">
      <c r="C513" s="1"/>
    </row>
    <row r="514" spans="3:3" ht="20.100000000000001" customHeight="1">
      <c r="C514" s="1"/>
    </row>
    <row r="515" spans="3:3" ht="20.100000000000001" customHeight="1">
      <c r="C515" s="1"/>
    </row>
    <row r="516" spans="3:3" ht="20.100000000000001" customHeight="1">
      <c r="C516" s="1"/>
    </row>
    <row r="517" spans="3:3" ht="20.100000000000001" customHeight="1">
      <c r="C517" s="1"/>
    </row>
    <row r="518" spans="3:3" ht="20.100000000000001" customHeight="1">
      <c r="C518" s="1"/>
    </row>
    <row r="519" spans="3:3" ht="20.100000000000001" customHeight="1">
      <c r="C519" s="1"/>
    </row>
    <row r="520" spans="3:3" ht="20.100000000000001" customHeight="1">
      <c r="C520" s="1"/>
    </row>
    <row r="521" spans="3:3" ht="20.100000000000001" customHeight="1">
      <c r="C521" s="1"/>
    </row>
    <row r="522" spans="3:3" ht="20.100000000000001" customHeight="1">
      <c r="C522" s="1"/>
    </row>
    <row r="523" spans="3:3" ht="20.100000000000001" customHeight="1">
      <c r="C523" s="1"/>
    </row>
    <row r="524" spans="3:3" ht="20.100000000000001" customHeight="1">
      <c r="C524" s="1"/>
    </row>
    <row r="525" spans="3:3" ht="20.100000000000001" customHeight="1">
      <c r="C525" s="1"/>
    </row>
    <row r="526" spans="3:3" ht="20.100000000000001" customHeight="1">
      <c r="C526" s="1"/>
    </row>
    <row r="527" spans="3:3" ht="20.100000000000001" customHeight="1">
      <c r="C527" s="1"/>
    </row>
    <row r="528" spans="3:3" ht="20.100000000000001" customHeight="1">
      <c r="C528" s="1"/>
    </row>
    <row r="529" spans="3:3" ht="20.100000000000001" customHeight="1">
      <c r="C529" s="1"/>
    </row>
    <row r="530" spans="3:3" ht="20.100000000000001" customHeight="1">
      <c r="C530" s="1"/>
    </row>
    <row r="531" spans="3:3" ht="20.100000000000001" customHeight="1">
      <c r="C531" s="1"/>
    </row>
    <row r="532" spans="3:3" ht="20.100000000000001" customHeight="1">
      <c r="C532" s="1"/>
    </row>
    <row r="533" spans="3:3" ht="20.100000000000001" customHeight="1">
      <c r="C533" s="1"/>
    </row>
    <row r="534" spans="3:3" ht="20.100000000000001" customHeight="1">
      <c r="C534" s="1"/>
    </row>
    <row r="535" spans="3:3" ht="20.100000000000001" customHeight="1">
      <c r="C535" s="1"/>
    </row>
    <row r="536" spans="3:3" ht="20.100000000000001" customHeight="1">
      <c r="C536" s="1"/>
    </row>
    <row r="537" spans="3:3" ht="20.100000000000001" customHeight="1">
      <c r="C537" s="1"/>
    </row>
    <row r="538" spans="3:3" ht="20.100000000000001" customHeight="1">
      <c r="C538" s="1"/>
    </row>
    <row r="539" spans="3:3" ht="20.100000000000001" customHeight="1">
      <c r="C539" s="1"/>
    </row>
    <row r="540" spans="3:3" ht="20.100000000000001" customHeight="1">
      <c r="C540" s="1"/>
    </row>
    <row r="541" spans="3:3" ht="20.100000000000001" customHeight="1">
      <c r="C541" s="1"/>
    </row>
    <row r="542" spans="3:3" ht="20.100000000000001" customHeight="1">
      <c r="C542" s="1"/>
    </row>
    <row r="543" spans="3:3" ht="20.100000000000001" customHeight="1">
      <c r="C543" s="1"/>
    </row>
    <row r="544" spans="3:3" ht="20.100000000000001" customHeight="1">
      <c r="C544" s="1"/>
    </row>
    <row r="545" spans="3:3" ht="20.100000000000001" customHeight="1">
      <c r="C545" s="1"/>
    </row>
    <row r="546" spans="3:3" ht="20.100000000000001" customHeight="1">
      <c r="C546" s="1"/>
    </row>
    <row r="547" spans="3:3" ht="20.100000000000001" customHeight="1">
      <c r="C547" s="1"/>
    </row>
    <row r="548" spans="3:3" ht="20.100000000000001" customHeight="1">
      <c r="C548" s="1"/>
    </row>
    <row r="549" spans="3:3" ht="20.100000000000001" customHeight="1">
      <c r="C549" s="1"/>
    </row>
    <row r="550" spans="3:3" ht="20.100000000000001" customHeight="1">
      <c r="C550" s="1"/>
    </row>
    <row r="551" spans="3:3" ht="20.100000000000001" customHeight="1">
      <c r="C551" s="1"/>
    </row>
    <row r="552" spans="3:3" ht="20.100000000000001" customHeight="1">
      <c r="C552" s="1"/>
    </row>
    <row r="553" spans="3:3" ht="20.100000000000001" customHeight="1">
      <c r="C553" s="1"/>
    </row>
    <row r="554" spans="3:3" ht="20.100000000000001" customHeight="1">
      <c r="C554" s="1"/>
    </row>
    <row r="555" spans="3:3" ht="20.100000000000001" customHeight="1">
      <c r="C555" s="1"/>
    </row>
    <row r="556" spans="3:3" ht="20.100000000000001" customHeight="1">
      <c r="C556" s="1"/>
    </row>
    <row r="557" spans="3:3" ht="20.100000000000001" customHeight="1">
      <c r="C557" s="1"/>
    </row>
    <row r="558" spans="3:3" ht="20.100000000000001" customHeight="1">
      <c r="C558" s="1"/>
    </row>
    <row r="559" spans="3:3" ht="20.100000000000001" customHeight="1">
      <c r="C559" s="1"/>
    </row>
    <row r="560" spans="3:3" ht="20.100000000000001" customHeight="1">
      <c r="C560" s="1"/>
    </row>
    <row r="561" spans="3:3" ht="20.100000000000001" customHeight="1">
      <c r="C561" s="1"/>
    </row>
    <row r="562" spans="3:3" ht="20.100000000000001" customHeight="1">
      <c r="C562" s="1"/>
    </row>
    <row r="563" spans="3:3" ht="20.100000000000001" customHeight="1">
      <c r="C563" s="1"/>
    </row>
    <row r="564" spans="3:3" ht="20.100000000000001" customHeight="1">
      <c r="C564" s="1"/>
    </row>
    <row r="565" spans="3:3" ht="20.100000000000001" customHeight="1">
      <c r="C565" s="1"/>
    </row>
    <row r="566" spans="3:3" ht="20.100000000000001" customHeight="1">
      <c r="C566" s="1"/>
    </row>
    <row r="567" spans="3:3" ht="20.100000000000001" customHeight="1">
      <c r="C567" s="1"/>
    </row>
    <row r="568" spans="3:3" ht="20.100000000000001" customHeight="1">
      <c r="C568" s="1"/>
    </row>
    <row r="569" spans="3:3" ht="20.100000000000001" customHeight="1">
      <c r="C569" s="1"/>
    </row>
    <row r="570" spans="3:3" ht="20.100000000000001" customHeight="1">
      <c r="C570" s="1"/>
    </row>
    <row r="571" spans="3:3" ht="20.100000000000001" customHeight="1">
      <c r="C571" s="1"/>
    </row>
    <row r="572" spans="3:3" ht="20.100000000000001" customHeight="1">
      <c r="C572" s="1"/>
    </row>
    <row r="573" spans="3:3" ht="20.100000000000001" customHeight="1">
      <c r="C573" s="1"/>
    </row>
    <row r="574" spans="3:3" ht="20.100000000000001" customHeight="1">
      <c r="C574" s="1"/>
    </row>
    <row r="575" spans="3:3" ht="20.100000000000001" customHeight="1">
      <c r="C575" s="1"/>
    </row>
    <row r="576" spans="3:3" ht="20.100000000000001" customHeight="1">
      <c r="C576" s="1"/>
    </row>
    <row r="577" spans="3:3" ht="20.100000000000001" customHeight="1">
      <c r="C577" s="1"/>
    </row>
    <row r="578" spans="3:3" ht="20.100000000000001" customHeight="1">
      <c r="C578" s="1"/>
    </row>
    <row r="579" spans="3:3" ht="20.100000000000001" customHeight="1">
      <c r="C579" s="1"/>
    </row>
    <row r="580" spans="3:3" ht="20.100000000000001" customHeight="1">
      <c r="C580" s="1"/>
    </row>
    <row r="581" spans="3:3" ht="20.100000000000001" customHeight="1">
      <c r="C581" s="1"/>
    </row>
    <row r="582" spans="3:3" ht="20.100000000000001" customHeight="1">
      <c r="C582" s="1"/>
    </row>
    <row r="583" spans="3:3" ht="20.100000000000001" customHeight="1">
      <c r="C583" s="1"/>
    </row>
    <row r="584" spans="3:3" ht="20.100000000000001" customHeight="1">
      <c r="C584" s="1"/>
    </row>
    <row r="585" spans="3:3" ht="20.100000000000001" customHeight="1">
      <c r="C585" s="1"/>
    </row>
    <row r="586" spans="3:3" ht="20.100000000000001" customHeight="1">
      <c r="C586" s="1"/>
    </row>
    <row r="587" spans="3:3" ht="20.100000000000001" customHeight="1">
      <c r="C587" s="1"/>
    </row>
    <row r="588" spans="3:3" ht="20.100000000000001" customHeight="1">
      <c r="C588" s="1"/>
    </row>
    <row r="589" spans="3:3" ht="20.100000000000001" customHeight="1">
      <c r="C589" s="1"/>
    </row>
    <row r="590" spans="3:3" ht="20.100000000000001" customHeight="1">
      <c r="C590" s="1"/>
    </row>
    <row r="591" spans="3:3" ht="20.100000000000001" customHeight="1">
      <c r="C591" s="1"/>
    </row>
    <row r="592" spans="3:3" ht="20.100000000000001" customHeight="1">
      <c r="C592" s="1"/>
    </row>
    <row r="593" spans="3:3" ht="20.100000000000001" customHeight="1">
      <c r="C593" s="1"/>
    </row>
    <row r="594" spans="3:3" ht="20.100000000000001" customHeight="1">
      <c r="C594" s="1"/>
    </row>
    <row r="595" spans="3:3" ht="20.100000000000001" customHeight="1">
      <c r="C595" s="1"/>
    </row>
    <row r="596" spans="3:3" ht="20.100000000000001" customHeight="1">
      <c r="C596" s="1"/>
    </row>
    <row r="597" spans="3:3" ht="20.100000000000001" customHeight="1">
      <c r="C597" s="1"/>
    </row>
    <row r="598" spans="3:3" ht="20.100000000000001" customHeight="1">
      <c r="C598" s="1"/>
    </row>
    <row r="599" spans="3:3" ht="20.100000000000001" customHeight="1">
      <c r="C599" s="1"/>
    </row>
    <row r="600" spans="3:3" ht="20.100000000000001" customHeight="1">
      <c r="C600" s="1"/>
    </row>
    <row r="601" spans="3:3" ht="20.100000000000001" customHeight="1">
      <c r="C601" s="1"/>
    </row>
    <row r="602" spans="3:3" ht="20.100000000000001" customHeight="1">
      <c r="C602" s="1"/>
    </row>
    <row r="603" spans="3:3" ht="20.100000000000001" customHeight="1">
      <c r="C603" s="1"/>
    </row>
    <row r="604" spans="3:3" ht="20.100000000000001" customHeight="1">
      <c r="C604" s="1"/>
    </row>
    <row r="605" spans="3:3" ht="20.100000000000001" customHeight="1">
      <c r="C605" s="1"/>
    </row>
    <row r="606" spans="3:3" ht="20.100000000000001" customHeight="1">
      <c r="C606" s="1"/>
    </row>
    <row r="607" spans="3:3" ht="20.100000000000001" customHeight="1">
      <c r="C607" s="1"/>
    </row>
    <row r="608" spans="3:3" ht="20.100000000000001" customHeight="1">
      <c r="C608" s="1"/>
    </row>
    <row r="609" spans="3:3" ht="20.100000000000001" customHeight="1">
      <c r="C609" s="1"/>
    </row>
    <row r="610" spans="3:3" ht="20.100000000000001" customHeight="1">
      <c r="C610" s="1"/>
    </row>
    <row r="611" spans="3:3" ht="20.100000000000001" customHeight="1">
      <c r="C611" s="1"/>
    </row>
    <row r="612" spans="3:3" ht="20.100000000000001" customHeight="1">
      <c r="C612" s="1"/>
    </row>
    <row r="613" spans="3:3" ht="20.100000000000001" customHeight="1">
      <c r="C613" s="1"/>
    </row>
    <row r="614" spans="3:3" ht="20.100000000000001" customHeight="1">
      <c r="C614" s="1"/>
    </row>
    <row r="615" spans="3:3" ht="20.100000000000001" customHeight="1">
      <c r="C615" s="1"/>
    </row>
    <row r="616" spans="3:3" ht="20.100000000000001" customHeight="1">
      <c r="C616" s="1"/>
    </row>
    <row r="617" spans="3:3" ht="20.100000000000001" customHeight="1">
      <c r="C617" s="1"/>
    </row>
    <row r="618" spans="3:3" ht="20.100000000000001" customHeight="1">
      <c r="C618" s="1"/>
    </row>
    <row r="619" spans="3:3" ht="20.100000000000001" customHeight="1">
      <c r="C619" s="1"/>
    </row>
    <row r="620" spans="3:3" ht="20.100000000000001" customHeight="1">
      <c r="C620" s="1"/>
    </row>
    <row r="621" spans="3:3" ht="20.100000000000001" customHeight="1">
      <c r="C621" s="1"/>
    </row>
    <row r="622" spans="3:3" ht="20.100000000000001" customHeight="1">
      <c r="C622" s="1"/>
    </row>
    <row r="623" spans="3:3" ht="20.100000000000001" customHeight="1">
      <c r="C623" s="1"/>
    </row>
    <row r="624" spans="3:3" ht="20.100000000000001" customHeight="1">
      <c r="C624" s="1"/>
    </row>
    <row r="625" spans="3:3" ht="20.100000000000001" customHeight="1">
      <c r="C625" s="1"/>
    </row>
    <row r="626" spans="3:3" ht="20.100000000000001" customHeight="1">
      <c r="C626" s="1"/>
    </row>
    <row r="627" spans="3:3" ht="20.100000000000001" customHeight="1">
      <c r="C627" s="1"/>
    </row>
    <row r="628" spans="3:3" ht="20.100000000000001" customHeight="1">
      <c r="C628" s="1"/>
    </row>
    <row r="629" spans="3:3" ht="20.100000000000001" customHeight="1">
      <c r="C629" s="1"/>
    </row>
    <row r="630" spans="3:3" ht="20.100000000000001" customHeight="1">
      <c r="C630" s="1"/>
    </row>
    <row r="631" spans="3:3" ht="20.100000000000001" customHeight="1">
      <c r="C631" s="1"/>
    </row>
    <row r="632" spans="3:3" ht="20.100000000000001" customHeight="1">
      <c r="C632" s="1"/>
    </row>
    <row r="633" spans="3:3" ht="20.100000000000001" customHeight="1">
      <c r="C633" s="1"/>
    </row>
    <row r="634" spans="3:3" ht="20.100000000000001" customHeight="1">
      <c r="C634" s="1"/>
    </row>
    <row r="635" spans="3:3" ht="20.100000000000001" customHeight="1">
      <c r="C635" s="1"/>
    </row>
    <row r="636" spans="3:3" ht="20.100000000000001" customHeight="1">
      <c r="C636" s="1"/>
    </row>
    <row r="637" spans="3:3" ht="20.100000000000001" customHeight="1">
      <c r="C637" s="1"/>
    </row>
    <row r="638" spans="3:3" ht="20.100000000000001" customHeight="1">
      <c r="C638" s="1"/>
    </row>
    <row r="639" spans="3:3" ht="20.100000000000001" customHeight="1">
      <c r="C639" s="1"/>
    </row>
    <row r="640" spans="3:3" ht="20.100000000000001" customHeight="1">
      <c r="C640" s="1"/>
    </row>
    <row r="641" spans="3:3" ht="20.100000000000001" customHeight="1">
      <c r="C641" s="1"/>
    </row>
    <row r="642" spans="3:3" ht="20.100000000000001" customHeight="1">
      <c r="C642" s="1"/>
    </row>
    <row r="643" spans="3:3" ht="20.100000000000001" customHeight="1">
      <c r="C643" s="1"/>
    </row>
    <row r="644" spans="3:3" ht="20.100000000000001" customHeight="1">
      <c r="C644" s="1"/>
    </row>
    <row r="645" spans="3:3" ht="20.100000000000001" customHeight="1">
      <c r="C645" s="1"/>
    </row>
    <row r="646" spans="3:3" ht="20.100000000000001" customHeight="1">
      <c r="C646" s="1"/>
    </row>
    <row r="647" spans="3:3" ht="20.100000000000001" customHeight="1">
      <c r="C647" s="1"/>
    </row>
    <row r="648" spans="3:3" ht="20.100000000000001" customHeight="1">
      <c r="C648" s="1"/>
    </row>
    <row r="649" spans="3:3" ht="20.100000000000001" customHeight="1">
      <c r="C649" s="1"/>
    </row>
    <row r="650" spans="3:3" ht="20.100000000000001" customHeight="1">
      <c r="C650" s="1"/>
    </row>
    <row r="651" spans="3:3" ht="20.100000000000001" customHeight="1">
      <c r="C651" s="1"/>
    </row>
    <row r="652" spans="3:3" ht="20.100000000000001" customHeight="1">
      <c r="C652" s="1"/>
    </row>
    <row r="653" spans="3:3" ht="20.100000000000001" customHeight="1">
      <c r="C653" s="1"/>
    </row>
    <row r="654" spans="3:3" ht="20.100000000000001" customHeight="1">
      <c r="C654" s="1"/>
    </row>
    <row r="655" spans="3:3" ht="20.100000000000001" customHeight="1">
      <c r="C655" s="1"/>
    </row>
    <row r="656" spans="3:3" ht="20.100000000000001" customHeight="1">
      <c r="C656" s="1"/>
    </row>
    <row r="657" spans="3:3" ht="20.100000000000001" customHeight="1">
      <c r="C657" s="1"/>
    </row>
    <row r="658" spans="3:3" ht="20.100000000000001" customHeight="1">
      <c r="C658" s="1"/>
    </row>
    <row r="659" spans="3:3" ht="20.100000000000001" customHeight="1">
      <c r="C659" s="1"/>
    </row>
    <row r="660" spans="3:3" ht="20.100000000000001" customHeight="1">
      <c r="C660" s="1"/>
    </row>
    <row r="661" spans="3:3" ht="20.100000000000001" customHeight="1">
      <c r="C661" s="1"/>
    </row>
    <row r="662" spans="3:3" ht="20.100000000000001" customHeight="1">
      <c r="C662" s="1"/>
    </row>
    <row r="663" spans="3:3" ht="20.100000000000001" customHeight="1">
      <c r="C663" s="1"/>
    </row>
    <row r="664" spans="3:3" ht="20.100000000000001" customHeight="1">
      <c r="C664" s="1"/>
    </row>
    <row r="665" spans="3:3" ht="20.100000000000001" customHeight="1">
      <c r="C665" s="1"/>
    </row>
    <row r="666" spans="3:3" ht="20.100000000000001" customHeight="1">
      <c r="C666" s="1"/>
    </row>
    <row r="667" spans="3:3" ht="20.100000000000001" customHeight="1">
      <c r="C667" s="1"/>
    </row>
    <row r="668" spans="3:3" ht="20.100000000000001" customHeight="1">
      <c r="C668" s="1"/>
    </row>
    <row r="669" spans="3:3" ht="20.100000000000001" customHeight="1">
      <c r="C669" s="1"/>
    </row>
    <row r="670" spans="3:3" ht="20.100000000000001" customHeight="1">
      <c r="C670" s="1"/>
    </row>
    <row r="671" spans="3:3" ht="20.100000000000001" customHeight="1">
      <c r="C671" s="1"/>
    </row>
    <row r="672" spans="3:3" ht="20.100000000000001" customHeight="1">
      <c r="C672" s="1"/>
    </row>
    <row r="673" spans="3:3" ht="20.100000000000001" customHeight="1">
      <c r="C673" s="1"/>
    </row>
    <row r="674" spans="3:3" ht="20.100000000000001" customHeight="1">
      <c r="C674" s="1"/>
    </row>
    <row r="675" spans="3:3" ht="20.100000000000001" customHeight="1">
      <c r="C675" s="1"/>
    </row>
    <row r="676" spans="3:3" ht="20.100000000000001" customHeight="1">
      <c r="C676" s="1"/>
    </row>
    <row r="677" spans="3:3" ht="20.100000000000001" customHeight="1">
      <c r="C677" s="1"/>
    </row>
    <row r="678" spans="3:3" ht="20.100000000000001" customHeight="1">
      <c r="C678" s="1"/>
    </row>
    <row r="679" spans="3:3" ht="20.100000000000001" customHeight="1">
      <c r="C679" s="1"/>
    </row>
    <row r="680" spans="3:3" ht="20.100000000000001" customHeight="1">
      <c r="C680" s="1"/>
    </row>
    <row r="681" spans="3:3" ht="20.100000000000001" customHeight="1">
      <c r="C681" s="1"/>
    </row>
    <row r="682" spans="3:3" ht="20.100000000000001" customHeight="1">
      <c r="C682" s="1"/>
    </row>
    <row r="683" spans="3:3" ht="20.100000000000001" customHeight="1">
      <c r="C683" s="1"/>
    </row>
    <row r="684" spans="3:3" ht="20.100000000000001" customHeight="1">
      <c r="C684" s="1"/>
    </row>
    <row r="685" spans="3:3" ht="20.100000000000001" customHeight="1">
      <c r="C685" s="1"/>
    </row>
    <row r="686" spans="3:3" ht="20.100000000000001" customHeight="1">
      <c r="C686" s="1"/>
    </row>
    <row r="687" spans="3:3" ht="20.100000000000001" customHeight="1">
      <c r="C687" s="1"/>
    </row>
    <row r="688" spans="3:3" ht="20.100000000000001" customHeight="1">
      <c r="C688" s="1"/>
    </row>
    <row r="689" spans="3:3" ht="20.100000000000001" customHeight="1">
      <c r="C689" s="1"/>
    </row>
    <row r="690" spans="3:3" ht="20.100000000000001" customHeight="1">
      <c r="C690" s="1"/>
    </row>
    <row r="691" spans="3:3" ht="20.100000000000001" customHeight="1">
      <c r="C691" s="1"/>
    </row>
    <row r="692" spans="3:3" ht="20.100000000000001" customHeight="1">
      <c r="C692" s="1"/>
    </row>
    <row r="693" spans="3:3" ht="20.100000000000001" customHeight="1">
      <c r="C693" s="1"/>
    </row>
    <row r="694" spans="3:3" ht="20.100000000000001" customHeight="1">
      <c r="C694" s="1"/>
    </row>
    <row r="695" spans="3:3" ht="20.100000000000001" customHeight="1">
      <c r="C695" s="1"/>
    </row>
    <row r="696" spans="3:3" ht="20.100000000000001" customHeight="1">
      <c r="C696" s="1"/>
    </row>
    <row r="697" spans="3:3" ht="20.100000000000001" customHeight="1">
      <c r="C697" s="1"/>
    </row>
    <row r="698" spans="3:3" ht="20.100000000000001" customHeight="1">
      <c r="C698" s="1"/>
    </row>
    <row r="699" spans="3:3" ht="20.100000000000001" customHeight="1">
      <c r="C699" s="1"/>
    </row>
    <row r="700" spans="3:3" ht="20.100000000000001" customHeight="1">
      <c r="C700" s="1"/>
    </row>
    <row r="701" spans="3:3" ht="20.100000000000001" customHeight="1">
      <c r="C701" s="1"/>
    </row>
    <row r="702" spans="3:3" ht="20.100000000000001" customHeight="1">
      <c r="C702" s="1"/>
    </row>
    <row r="703" spans="3:3" ht="20.100000000000001" customHeight="1">
      <c r="C703" s="1"/>
    </row>
    <row r="704" spans="3:3" ht="20.100000000000001" customHeight="1">
      <c r="C704" s="1"/>
    </row>
    <row r="705" spans="3:3" ht="20.100000000000001" customHeight="1">
      <c r="C705" s="1"/>
    </row>
    <row r="706" spans="3:3" ht="20.100000000000001" customHeight="1">
      <c r="C706" s="1"/>
    </row>
    <row r="707" spans="3:3" ht="20.100000000000001" customHeight="1">
      <c r="C707" s="1"/>
    </row>
    <row r="708" spans="3:3" ht="20.100000000000001" customHeight="1">
      <c r="C708" s="1"/>
    </row>
    <row r="709" spans="3:3" ht="20.100000000000001" customHeight="1">
      <c r="C709" s="1"/>
    </row>
    <row r="710" spans="3:3" ht="20.100000000000001" customHeight="1">
      <c r="C710" s="1"/>
    </row>
    <row r="711" spans="3:3" ht="20.100000000000001" customHeight="1">
      <c r="C711" s="1"/>
    </row>
    <row r="712" spans="3:3" ht="20.100000000000001" customHeight="1">
      <c r="C712" s="1"/>
    </row>
    <row r="713" spans="3:3" ht="20.100000000000001" customHeight="1">
      <c r="C713" s="1"/>
    </row>
    <row r="714" spans="3:3" ht="20.100000000000001" customHeight="1">
      <c r="C714" s="1"/>
    </row>
    <row r="715" spans="3:3" ht="20.100000000000001" customHeight="1">
      <c r="C715" s="1"/>
    </row>
    <row r="716" spans="3:3" ht="20.100000000000001" customHeight="1">
      <c r="C716" s="1"/>
    </row>
    <row r="717" spans="3:3" ht="20.100000000000001" customHeight="1">
      <c r="C717" s="1"/>
    </row>
    <row r="718" spans="3:3" ht="20.100000000000001" customHeight="1">
      <c r="C718" s="1"/>
    </row>
    <row r="719" spans="3:3" ht="20.100000000000001" customHeight="1">
      <c r="C719" s="1"/>
    </row>
    <row r="720" spans="3:3" ht="20.100000000000001" customHeight="1">
      <c r="C720" s="1"/>
    </row>
    <row r="721" spans="3:3" ht="20.100000000000001" customHeight="1">
      <c r="C721" s="1"/>
    </row>
    <row r="722" spans="3:3" ht="20.100000000000001" customHeight="1">
      <c r="C722" s="1"/>
    </row>
    <row r="723" spans="3:3" ht="20.100000000000001" customHeight="1">
      <c r="C723" s="1"/>
    </row>
    <row r="724" spans="3:3" ht="20.100000000000001" customHeight="1">
      <c r="C724" s="1"/>
    </row>
    <row r="725" spans="3:3" ht="20.100000000000001" customHeight="1">
      <c r="C725" s="1"/>
    </row>
    <row r="726" spans="3:3" ht="20.100000000000001" customHeight="1">
      <c r="C726" s="1"/>
    </row>
    <row r="727" spans="3:3" ht="20.100000000000001" customHeight="1">
      <c r="C727" s="1"/>
    </row>
    <row r="728" spans="3:3" ht="20.100000000000001" customHeight="1">
      <c r="C728" s="1"/>
    </row>
    <row r="729" spans="3:3" ht="20.100000000000001" customHeight="1">
      <c r="C729" s="1"/>
    </row>
    <row r="730" spans="3:3" ht="20.100000000000001" customHeight="1">
      <c r="C730" s="1"/>
    </row>
    <row r="731" spans="3:3" ht="20.100000000000001" customHeight="1">
      <c r="C731" s="1"/>
    </row>
    <row r="732" spans="3:3" ht="20.100000000000001" customHeight="1">
      <c r="C732" s="1"/>
    </row>
    <row r="733" spans="3:3" ht="20.100000000000001" customHeight="1">
      <c r="C733" s="1"/>
    </row>
    <row r="734" spans="3:3" ht="20.100000000000001" customHeight="1">
      <c r="C734" s="1"/>
    </row>
    <row r="735" spans="3:3" ht="20.100000000000001" customHeight="1">
      <c r="C735" s="1"/>
    </row>
    <row r="736" spans="3:3" ht="20.100000000000001" customHeight="1">
      <c r="C736" s="1"/>
    </row>
    <row r="737" spans="3:3" ht="20.100000000000001" customHeight="1">
      <c r="C737" s="1"/>
    </row>
    <row r="738" spans="3:3" ht="20.100000000000001" customHeight="1">
      <c r="C738" s="1"/>
    </row>
    <row r="739" spans="3:3" ht="20.100000000000001" customHeight="1">
      <c r="C739" s="1"/>
    </row>
    <row r="740" spans="3:3" ht="20.100000000000001" customHeight="1">
      <c r="C740" s="1"/>
    </row>
    <row r="741" spans="3:3" ht="20.100000000000001" customHeight="1">
      <c r="C741" s="1"/>
    </row>
    <row r="742" spans="3:3" ht="20.100000000000001" customHeight="1">
      <c r="C742" s="1"/>
    </row>
    <row r="743" spans="3:3" ht="20.100000000000001" customHeight="1">
      <c r="C743" s="1"/>
    </row>
    <row r="744" spans="3:3" ht="20.100000000000001" customHeight="1">
      <c r="C744" s="1"/>
    </row>
    <row r="745" spans="3:3" ht="20.100000000000001" customHeight="1">
      <c r="C745" s="1"/>
    </row>
    <row r="746" spans="3:3" ht="20.100000000000001" customHeight="1">
      <c r="C746" s="1"/>
    </row>
    <row r="747" spans="3:3" ht="20.100000000000001" customHeight="1">
      <c r="C747" s="1"/>
    </row>
    <row r="748" spans="3:3" ht="20.100000000000001" customHeight="1">
      <c r="C748" s="1"/>
    </row>
    <row r="749" spans="3:3" ht="20.100000000000001" customHeight="1">
      <c r="C749" s="1"/>
    </row>
    <row r="750" spans="3:3" ht="20.100000000000001" customHeight="1">
      <c r="C750" s="1"/>
    </row>
    <row r="751" spans="3:3" ht="20.100000000000001" customHeight="1">
      <c r="C751" s="1"/>
    </row>
    <row r="752" spans="3:3" ht="20.100000000000001" customHeight="1">
      <c r="C752" s="1"/>
    </row>
    <row r="753" spans="3:3" ht="20.100000000000001" customHeight="1">
      <c r="C753" s="1"/>
    </row>
    <row r="754" spans="3:3" ht="20.100000000000001" customHeight="1">
      <c r="C754" s="1"/>
    </row>
    <row r="755" spans="3:3" ht="20.100000000000001" customHeight="1">
      <c r="C755" s="1"/>
    </row>
    <row r="756" spans="3:3" ht="20.100000000000001" customHeight="1">
      <c r="C756" s="1"/>
    </row>
    <row r="757" spans="3:3" ht="20.100000000000001" customHeight="1">
      <c r="C757" s="1"/>
    </row>
    <row r="758" spans="3:3" ht="20.100000000000001" customHeight="1">
      <c r="C758" s="1"/>
    </row>
    <row r="759" spans="3:3" ht="20.100000000000001" customHeight="1">
      <c r="C759" s="1"/>
    </row>
    <row r="760" spans="3:3" ht="20.100000000000001" customHeight="1">
      <c r="C760" s="1"/>
    </row>
    <row r="761" spans="3:3" ht="20.100000000000001" customHeight="1">
      <c r="C761" s="1"/>
    </row>
    <row r="762" spans="3:3" ht="20.100000000000001" customHeight="1">
      <c r="C762" s="1"/>
    </row>
    <row r="763" spans="3:3" ht="20.100000000000001" customHeight="1">
      <c r="C763" s="1"/>
    </row>
    <row r="764" spans="3:3" ht="20.100000000000001" customHeight="1">
      <c r="C764" s="1"/>
    </row>
    <row r="765" spans="3:3" ht="20.100000000000001" customHeight="1">
      <c r="C765" s="1"/>
    </row>
    <row r="766" spans="3:3" ht="20.100000000000001" customHeight="1">
      <c r="C766" s="1"/>
    </row>
    <row r="767" spans="3:3" ht="20.100000000000001" customHeight="1">
      <c r="C767" s="1"/>
    </row>
    <row r="768" spans="3:3" ht="20.100000000000001" customHeight="1">
      <c r="C768" s="1"/>
    </row>
    <row r="769" spans="3:3" ht="20.100000000000001" customHeight="1">
      <c r="C769" s="1"/>
    </row>
    <row r="770" spans="3:3" ht="20.100000000000001" customHeight="1">
      <c r="C770" s="1"/>
    </row>
    <row r="771" spans="3:3" ht="20.100000000000001" customHeight="1">
      <c r="C771" s="1"/>
    </row>
    <row r="772" spans="3:3" ht="20.100000000000001" customHeight="1">
      <c r="C772" s="1"/>
    </row>
    <row r="773" spans="3:3" ht="20.100000000000001" customHeight="1">
      <c r="C773" s="1"/>
    </row>
    <row r="774" spans="3:3" ht="20.100000000000001" customHeight="1">
      <c r="C774" s="1"/>
    </row>
    <row r="775" spans="3:3" ht="20.100000000000001" customHeight="1">
      <c r="C775" s="1"/>
    </row>
    <row r="776" spans="3:3" ht="20.100000000000001" customHeight="1">
      <c r="C776" s="1"/>
    </row>
    <row r="777" spans="3:3" ht="20.100000000000001" customHeight="1">
      <c r="C777" s="1"/>
    </row>
    <row r="778" spans="3:3" ht="20.100000000000001" customHeight="1">
      <c r="C778" s="1"/>
    </row>
    <row r="779" spans="3:3" ht="20.100000000000001" customHeight="1">
      <c r="C779" s="1"/>
    </row>
    <row r="780" spans="3:3" ht="20.100000000000001" customHeight="1">
      <c r="C780" s="1"/>
    </row>
    <row r="781" spans="3:3" ht="20.100000000000001" customHeight="1">
      <c r="C781" s="1"/>
    </row>
    <row r="782" spans="3:3" ht="20.100000000000001" customHeight="1">
      <c r="C782" s="1"/>
    </row>
    <row r="783" spans="3:3" ht="20.100000000000001" customHeight="1">
      <c r="C783" s="1"/>
    </row>
    <row r="784" spans="3:3" ht="20.100000000000001" customHeight="1">
      <c r="C784" s="1"/>
    </row>
    <row r="785" spans="3:3" ht="20.100000000000001" customHeight="1">
      <c r="C785" s="1"/>
    </row>
    <row r="786" spans="3:3" ht="20.100000000000001" customHeight="1">
      <c r="C786" s="1"/>
    </row>
    <row r="787" spans="3:3" ht="20.100000000000001" customHeight="1">
      <c r="C787" s="1"/>
    </row>
    <row r="788" spans="3:3" ht="20.100000000000001" customHeight="1">
      <c r="C788" s="1"/>
    </row>
    <row r="789" spans="3:3" ht="20.100000000000001" customHeight="1">
      <c r="C789" s="1"/>
    </row>
    <row r="790" spans="3:3" ht="20.100000000000001" customHeight="1">
      <c r="C790" s="1"/>
    </row>
    <row r="791" spans="3:3" ht="20.100000000000001" customHeight="1">
      <c r="C791" s="1"/>
    </row>
    <row r="792" spans="3:3" ht="20.100000000000001" customHeight="1">
      <c r="C792" s="1"/>
    </row>
    <row r="793" spans="3:3" ht="20.100000000000001" customHeight="1">
      <c r="C793" s="1"/>
    </row>
    <row r="794" spans="3:3" ht="20.100000000000001" customHeight="1">
      <c r="C794" s="1"/>
    </row>
    <row r="795" spans="3:3" ht="20.100000000000001" customHeight="1">
      <c r="C795" s="1"/>
    </row>
    <row r="796" spans="3:3" ht="20.100000000000001" customHeight="1">
      <c r="C796" s="1"/>
    </row>
    <row r="797" spans="3:3" ht="20.100000000000001" customHeight="1">
      <c r="C797" s="1"/>
    </row>
    <row r="798" spans="3:3" ht="20.100000000000001" customHeight="1">
      <c r="C798" s="1"/>
    </row>
    <row r="799" spans="3:3" ht="20.100000000000001" customHeight="1">
      <c r="C799" s="1"/>
    </row>
    <row r="800" spans="3:3" ht="20.100000000000001" customHeight="1">
      <c r="C800" s="1"/>
    </row>
    <row r="801" spans="3:3" ht="20.100000000000001" customHeight="1">
      <c r="C801" s="1"/>
    </row>
    <row r="802" spans="3:3" ht="20.100000000000001" customHeight="1">
      <c r="C802" s="1"/>
    </row>
    <row r="803" spans="3:3" ht="20.100000000000001" customHeight="1">
      <c r="C803" s="1"/>
    </row>
    <row r="804" spans="3:3" ht="20.100000000000001" customHeight="1">
      <c r="C804" s="1"/>
    </row>
    <row r="805" spans="3:3" ht="20.100000000000001" customHeight="1">
      <c r="C805" s="1"/>
    </row>
    <row r="806" spans="3:3" ht="20.100000000000001" customHeight="1">
      <c r="C806" s="1"/>
    </row>
    <row r="807" spans="3:3" ht="20.100000000000001" customHeight="1">
      <c r="C807" s="1"/>
    </row>
    <row r="808" spans="3:3" ht="20.100000000000001" customHeight="1">
      <c r="C808" s="1"/>
    </row>
    <row r="809" spans="3:3" ht="20.100000000000001" customHeight="1">
      <c r="C809" s="1"/>
    </row>
    <row r="810" spans="3:3" ht="20.100000000000001" customHeight="1">
      <c r="C810" s="1"/>
    </row>
    <row r="811" spans="3:3" ht="20.100000000000001" customHeight="1">
      <c r="C811" s="1"/>
    </row>
    <row r="812" spans="3:3" ht="20.100000000000001" customHeight="1">
      <c r="C812" s="1"/>
    </row>
    <row r="813" spans="3:3" ht="20.100000000000001" customHeight="1">
      <c r="C813" s="1"/>
    </row>
    <row r="814" spans="3:3" ht="20.100000000000001" customHeight="1">
      <c r="C814" s="1"/>
    </row>
    <row r="815" spans="3:3" ht="20.100000000000001" customHeight="1">
      <c r="C815" s="1"/>
    </row>
    <row r="816" spans="3:3" ht="20.100000000000001" customHeight="1">
      <c r="C816" s="1"/>
    </row>
    <row r="817" spans="3:3" ht="20.100000000000001" customHeight="1">
      <c r="C817" s="1"/>
    </row>
    <row r="818" spans="3:3" ht="20.100000000000001" customHeight="1">
      <c r="C818" s="1"/>
    </row>
    <row r="819" spans="3:3" ht="20.100000000000001" customHeight="1">
      <c r="C819" s="1"/>
    </row>
    <row r="820" spans="3:3" ht="20.100000000000001" customHeight="1">
      <c r="C820" s="1"/>
    </row>
    <row r="821" spans="3:3" ht="20.100000000000001" customHeight="1">
      <c r="C821" s="1"/>
    </row>
    <row r="822" spans="3:3" ht="20.100000000000001" customHeight="1">
      <c r="C822" s="1"/>
    </row>
    <row r="823" spans="3:3" ht="20.100000000000001" customHeight="1">
      <c r="C823" s="1"/>
    </row>
    <row r="824" spans="3:3" ht="20.100000000000001" customHeight="1">
      <c r="C824" s="1"/>
    </row>
    <row r="825" spans="3:3" ht="20.100000000000001" customHeight="1">
      <c r="C825" s="1"/>
    </row>
    <row r="826" spans="3:3" ht="20.100000000000001" customHeight="1">
      <c r="C826" s="1"/>
    </row>
    <row r="827" spans="3:3" ht="20.100000000000001" customHeight="1">
      <c r="C827" s="1"/>
    </row>
    <row r="828" spans="3:3" ht="20.100000000000001" customHeight="1">
      <c r="C828" s="1"/>
    </row>
    <row r="829" spans="3:3" ht="20.100000000000001" customHeight="1">
      <c r="C829" s="1"/>
    </row>
    <row r="830" spans="3:3" ht="20.100000000000001" customHeight="1">
      <c r="C830" s="1"/>
    </row>
    <row r="831" spans="3:3" ht="20.100000000000001" customHeight="1">
      <c r="C831" s="1"/>
    </row>
    <row r="832" spans="3:3" ht="20.100000000000001" customHeight="1">
      <c r="C832" s="1"/>
    </row>
    <row r="833" spans="3:3" ht="20.100000000000001" customHeight="1">
      <c r="C833" s="1"/>
    </row>
    <row r="834" spans="3:3" ht="20.100000000000001" customHeight="1">
      <c r="C834" s="1"/>
    </row>
    <row r="835" spans="3:3" ht="20.100000000000001" customHeight="1">
      <c r="C835" s="1"/>
    </row>
    <row r="836" spans="3:3" ht="20.100000000000001" customHeight="1">
      <c r="C836" s="1"/>
    </row>
    <row r="837" spans="3:3" ht="20.100000000000001" customHeight="1">
      <c r="C837" s="1"/>
    </row>
    <row r="838" spans="3:3" ht="20.100000000000001" customHeight="1">
      <c r="C838" s="1"/>
    </row>
    <row r="839" spans="3:3" ht="20.100000000000001" customHeight="1">
      <c r="C839" s="1"/>
    </row>
    <row r="840" spans="3:3" ht="20.100000000000001" customHeight="1">
      <c r="C840" s="1"/>
    </row>
    <row r="841" spans="3:3" ht="20.100000000000001" customHeight="1">
      <c r="C841" s="1"/>
    </row>
    <row r="842" spans="3:3" ht="20.100000000000001" customHeight="1">
      <c r="C842" s="1"/>
    </row>
    <row r="843" spans="3:3" ht="20.100000000000001" customHeight="1">
      <c r="C843" s="1"/>
    </row>
    <row r="844" spans="3:3" ht="20.100000000000001" customHeight="1">
      <c r="C844" s="1"/>
    </row>
    <row r="845" spans="3:3" ht="20.100000000000001" customHeight="1">
      <c r="C845" s="1"/>
    </row>
    <row r="846" spans="3:3" ht="20.100000000000001" customHeight="1">
      <c r="C846" s="1"/>
    </row>
    <row r="847" spans="3:3" ht="20.100000000000001" customHeight="1">
      <c r="C847" s="1"/>
    </row>
    <row r="848" spans="3:3" ht="20.100000000000001" customHeight="1">
      <c r="C848" s="1"/>
    </row>
    <row r="849" spans="3:3" ht="20.100000000000001" customHeight="1">
      <c r="C849" s="1"/>
    </row>
    <row r="850" spans="3:3" ht="20.100000000000001" customHeight="1">
      <c r="C850" s="1"/>
    </row>
    <row r="851" spans="3:3" ht="20.100000000000001" customHeight="1">
      <c r="C851" s="1"/>
    </row>
    <row r="852" spans="3:3" ht="20.100000000000001" customHeight="1">
      <c r="C852" s="1"/>
    </row>
    <row r="853" spans="3:3" ht="20.100000000000001" customHeight="1">
      <c r="C853" s="1"/>
    </row>
    <row r="854" spans="3:3" ht="20.100000000000001" customHeight="1">
      <c r="C854" s="1"/>
    </row>
    <row r="855" spans="3:3" ht="20.100000000000001" customHeight="1">
      <c r="C855" s="1"/>
    </row>
    <row r="856" spans="3:3" ht="20.100000000000001" customHeight="1">
      <c r="C856" s="1"/>
    </row>
    <row r="857" spans="3:3" ht="20.100000000000001" customHeight="1">
      <c r="C857" s="1"/>
    </row>
    <row r="858" spans="3:3" ht="20.100000000000001" customHeight="1">
      <c r="C858" s="1"/>
    </row>
    <row r="859" spans="3:3" ht="20.100000000000001" customHeight="1">
      <c r="C859" s="1"/>
    </row>
    <row r="860" spans="3:3" ht="20.100000000000001" customHeight="1">
      <c r="C860" s="1"/>
    </row>
    <row r="861" spans="3:3" ht="20.100000000000001" customHeight="1">
      <c r="C861" s="1"/>
    </row>
    <row r="862" spans="3:3" ht="20.100000000000001" customHeight="1">
      <c r="C862" s="1"/>
    </row>
    <row r="863" spans="3:3" ht="20.100000000000001" customHeight="1">
      <c r="C863" s="1"/>
    </row>
    <row r="864" spans="3:3" ht="20.100000000000001" customHeight="1">
      <c r="C864" s="1"/>
    </row>
    <row r="865" spans="3:3" ht="20.100000000000001" customHeight="1">
      <c r="C865" s="1"/>
    </row>
    <row r="866" spans="3:3" ht="20.100000000000001" customHeight="1">
      <c r="C866" s="1"/>
    </row>
    <row r="867" spans="3:3" ht="20.100000000000001" customHeight="1">
      <c r="C867" s="1"/>
    </row>
    <row r="868" spans="3:3" ht="20.100000000000001" customHeight="1">
      <c r="C868" s="1"/>
    </row>
    <row r="869" spans="3:3" ht="20.100000000000001" customHeight="1">
      <c r="C869" s="1"/>
    </row>
    <row r="870" spans="3:3" ht="20.100000000000001" customHeight="1">
      <c r="C870" s="1"/>
    </row>
    <row r="871" spans="3:3" ht="20.100000000000001" customHeight="1">
      <c r="C871" s="1"/>
    </row>
    <row r="872" spans="3:3" ht="20.100000000000001" customHeight="1">
      <c r="C872" s="1"/>
    </row>
    <row r="873" spans="3:3" ht="20.100000000000001" customHeight="1">
      <c r="C873" s="1"/>
    </row>
    <row r="874" spans="3:3" ht="20.100000000000001" customHeight="1">
      <c r="C874" s="1"/>
    </row>
    <row r="875" spans="3:3" ht="20.100000000000001" customHeight="1">
      <c r="C875" s="1"/>
    </row>
    <row r="876" spans="3:3" ht="20.100000000000001" customHeight="1">
      <c r="C876" s="1"/>
    </row>
    <row r="877" spans="3:3" ht="20.100000000000001" customHeight="1">
      <c r="C877" s="1"/>
    </row>
    <row r="878" spans="3:3" ht="20.100000000000001" customHeight="1">
      <c r="C878" s="1"/>
    </row>
    <row r="879" spans="3:3" ht="20.100000000000001" customHeight="1">
      <c r="C879" s="1"/>
    </row>
    <row r="880" spans="3:3" ht="20.100000000000001" customHeight="1">
      <c r="C880" s="1"/>
    </row>
    <row r="881" spans="3:3" ht="20.100000000000001" customHeight="1">
      <c r="C881" s="1"/>
    </row>
    <row r="882" spans="3:3" ht="20.100000000000001" customHeight="1">
      <c r="C882" s="1"/>
    </row>
    <row r="883" spans="3:3" ht="20.100000000000001" customHeight="1">
      <c r="C883" s="1"/>
    </row>
    <row r="884" spans="3:3" ht="20.100000000000001" customHeight="1">
      <c r="C884" s="1"/>
    </row>
    <row r="885" spans="3:3" ht="20.100000000000001" customHeight="1">
      <c r="C885" s="1"/>
    </row>
    <row r="886" spans="3:3" ht="20.100000000000001" customHeight="1">
      <c r="C886" s="1"/>
    </row>
    <row r="887" spans="3:3" ht="20.100000000000001" customHeight="1">
      <c r="C887" s="1"/>
    </row>
    <row r="888" spans="3:3" ht="20.100000000000001" customHeight="1">
      <c r="C888" s="1"/>
    </row>
    <row r="889" spans="3:3" ht="20.100000000000001" customHeight="1">
      <c r="C889" s="1"/>
    </row>
    <row r="890" spans="3:3" ht="20.100000000000001" customHeight="1">
      <c r="C890" s="1"/>
    </row>
    <row r="891" spans="3:3" ht="20.100000000000001" customHeight="1">
      <c r="C891" s="1"/>
    </row>
    <row r="892" spans="3:3" ht="20.100000000000001" customHeight="1">
      <c r="C892" s="1"/>
    </row>
    <row r="893" spans="3:3" ht="20.100000000000001" customHeight="1">
      <c r="C893" s="1"/>
    </row>
    <row r="894" spans="3:3" ht="20.100000000000001" customHeight="1">
      <c r="C894" s="1"/>
    </row>
    <row r="895" spans="3:3" ht="20.100000000000001" customHeight="1">
      <c r="C895" s="1"/>
    </row>
    <row r="896" spans="3:3" ht="20.100000000000001" customHeight="1">
      <c r="C896" s="1"/>
    </row>
    <row r="897" spans="3:3" ht="20.100000000000001" customHeight="1">
      <c r="C897" s="1"/>
    </row>
    <row r="898" spans="3:3" ht="20.100000000000001" customHeight="1">
      <c r="C898" s="1"/>
    </row>
    <row r="899" spans="3:3" ht="20.100000000000001" customHeight="1">
      <c r="C899" s="1"/>
    </row>
    <row r="900" spans="3:3" ht="20.100000000000001" customHeight="1">
      <c r="C900" s="1"/>
    </row>
    <row r="901" spans="3:3" ht="20.100000000000001" customHeight="1">
      <c r="C901" s="1"/>
    </row>
    <row r="902" spans="3:3" ht="20.100000000000001" customHeight="1">
      <c r="C902" s="1"/>
    </row>
    <row r="903" spans="3:3" ht="20.100000000000001" customHeight="1">
      <c r="C903" s="1"/>
    </row>
    <row r="904" spans="3:3" ht="20.100000000000001" customHeight="1">
      <c r="C904" s="1"/>
    </row>
    <row r="905" spans="3:3" ht="20.100000000000001" customHeight="1">
      <c r="C905" s="1"/>
    </row>
    <row r="906" spans="3:3" ht="20.100000000000001" customHeight="1">
      <c r="C906" s="1"/>
    </row>
    <row r="907" spans="3:3" ht="20.100000000000001" customHeight="1">
      <c r="C907" s="1"/>
    </row>
    <row r="908" spans="3:3" ht="20.100000000000001" customHeight="1">
      <c r="C908" s="1"/>
    </row>
    <row r="909" spans="3:3" ht="20.100000000000001" customHeight="1">
      <c r="C909" s="1"/>
    </row>
    <row r="910" spans="3:3" ht="20.100000000000001" customHeight="1">
      <c r="C910" s="1"/>
    </row>
    <row r="911" spans="3:3" ht="20.100000000000001" customHeight="1">
      <c r="C911" s="1"/>
    </row>
    <row r="912" spans="3:3" ht="20.100000000000001" customHeight="1">
      <c r="C912" s="1"/>
    </row>
    <row r="913" spans="3:3" ht="20.100000000000001" customHeight="1">
      <c r="C913" s="1"/>
    </row>
    <row r="914" spans="3:3" ht="20.100000000000001" customHeight="1">
      <c r="C914" s="1"/>
    </row>
    <row r="915" spans="3:3" ht="20.100000000000001" customHeight="1">
      <c r="C915" s="1"/>
    </row>
    <row r="916" spans="3:3" ht="20.100000000000001" customHeight="1">
      <c r="C916" s="1"/>
    </row>
    <row r="917" spans="3:3" ht="20.100000000000001" customHeight="1">
      <c r="C917" s="1"/>
    </row>
    <row r="918" spans="3:3" ht="20.100000000000001" customHeight="1">
      <c r="C918" s="1"/>
    </row>
    <row r="919" spans="3:3" ht="20.100000000000001" customHeight="1">
      <c r="C919" s="1"/>
    </row>
    <row r="920" spans="3:3" ht="20.100000000000001" customHeight="1">
      <c r="C920" s="1"/>
    </row>
    <row r="921" spans="3:3" ht="20.100000000000001" customHeight="1">
      <c r="C921" s="1"/>
    </row>
    <row r="922" spans="3:3" ht="20.100000000000001" customHeight="1">
      <c r="C922" s="1"/>
    </row>
    <row r="923" spans="3:3" ht="20.100000000000001" customHeight="1">
      <c r="C923" s="1"/>
    </row>
    <row r="924" spans="3:3" ht="20.100000000000001" customHeight="1">
      <c r="C924" s="1"/>
    </row>
    <row r="925" spans="3:3" ht="20.100000000000001" customHeight="1">
      <c r="C925" s="1"/>
    </row>
    <row r="926" spans="3:3" ht="20.100000000000001" customHeight="1">
      <c r="C926" s="1"/>
    </row>
    <row r="927" spans="3:3" ht="20.100000000000001" customHeight="1">
      <c r="C927" s="1"/>
    </row>
    <row r="928" spans="3:3" ht="20.100000000000001" customHeight="1">
      <c r="C928" s="1"/>
    </row>
    <row r="929" spans="3:3" ht="20.100000000000001" customHeight="1">
      <c r="C929" s="1"/>
    </row>
    <row r="930" spans="3:3" ht="20.100000000000001" customHeight="1">
      <c r="C930" s="1"/>
    </row>
    <row r="931" spans="3:3" ht="20.100000000000001" customHeight="1">
      <c r="C931" s="1"/>
    </row>
    <row r="932" spans="3:3" ht="20.100000000000001" customHeight="1">
      <c r="C932" s="1"/>
    </row>
    <row r="933" spans="3:3" ht="20.100000000000001" customHeight="1">
      <c r="C933" s="1"/>
    </row>
    <row r="934" spans="3:3" ht="20.100000000000001" customHeight="1">
      <c r="C934" s="1"/>
    </row>
    <row r="935" spans="3:3" ht="20.100000000000001" customHeight="1">
      <c r="C935" s="1"/>
    </row>
    <row r="936" spans="3:3" ht="20.100000000000001" customHeight="1">
      <c r="C936" s="1"/>
    </row>
    <row r="937" spans="3:3" ht="20.100000000000001" customHeight="1">
      <c r="C937" s="1"/>
    </row>
    <row r="938" spans="3:3" ht="20.100000000000001" customHeight="1">
      <c r="C938" s="1"/>
    </row>
    <row r="939" spans="3:3" ht="20.100000000000001" customHeight="1">
      <c r="C939" s="1"/>
    </row>
    <row r="940" spans="3:3" ht="20.100000000000001" customHeight="1">
      <c r="C940" s="1"/>
    </row>
    <row r="941" spans="3:3" ht="20.100000000000001" customHeight="1">
      <c r="C941" s="1"/>
    </row>
    <row r="942" spans="3:3" ht="20.100000000000001" customHeight="1">
      <c r="C942" s="1"/>
    </row>
    <row r="943" spans="3:3" ht="20.100000000000001" customHeight="1">
      <c r="C943" s="1"/>
    </row>
    <row r="944" spans="3:3" ht="20.100000000000001" customHeight="1">
      <c r="C944" s="1"/>
    </row>
    <row r="945" spans="3:3" ht="20.100000000000001" customHeight="1">
      <c r="C945" s="1"/>
    </row>
    <row r="946" spans="3:3" ht="20.100000000000001" customHeight="1">
      <c r="C946" s="1"/>
    </row>
    <row r="947" spans="3:3" ht="20.100000000000001" customHeight="1">
      <c r="C947" s="1"/>
    </row>
    <row r="948" spans="3:3" ht="20.100000000000001" customHeight="1">
      <c r="C948" s="1"/>
    </row>
    <row r="949" spans="3:3" ht="20.100000000000001" customHeight="1">
      <c r="C949" s="1"/>
    </row>
    <row r="950" spans="3:3" ht="20.100000000000001" customHeight="1">
      <c r="C950" s="1"/>
    </row>
    <row r="951" spans="3:3" ht="20.100000000000001" customHeight="1">
      <c r="C951" s="1"/>
    </row>
    <row r="952" spans="3:3" ht="20.100000000000001" customHeight="1">
      <c r="C952" s="1"/>
    </row>
    <row r="953" spans="3:3" ht="20.100000000000001" customHeight="1">
      <c r="C953" s="1"/>
    </row>
    <row r="954" spans="3:3" ht="20.100000000000001" customHeight="1">
      <c r="C954" s="1"/>
    </row>
    <row r="955" spans="3:3" ht="20.100000000000001" customHeight="1">
      <c r="C955" s="1"/>
    </row>
    <row r="956" spans="3:3" ht="20.100000000000001" customHeight="1">
      <c r="C956" s="1"/>
    </row>
    <row r="957" spans="3:3" ht="20.100000000000001" customHeight="1">
      <c r="C957" s="1"/>
    </row>
    <row r="958" spans="3:3" ht="20.100000000000001" customHeight="1">
      <c r="C958" s="1"/>
    </row>
    <row r="959" spans="3:3" ht="20.100000000000001" customHeight="1">
      <c r="C959" s="1"/>
    </row>
    <row r="960" spans="3:3" ht="20.100000000000001" customHeight="1">
      <c r="C960" s="1"/>
    </row>
    <row r="961" spans="3:3" ht="20.100000000000001" customHeight="1">
      <c r="C961" s="1"/>
    </row>
    <row r="962" spans="3:3" ht="20.100000000000001" customHeight="1">
      <c r="C962" s="1"/>
    </row>
    <row r="963" spans="3:3" ht="20.100000000000001" customHeight="1">
      <c r="C963" s="1"/>
    </row>
    <row r="964" spans="3:3" ht="20.100000000000001" customHeight="1">
      <c r="C964" s="1"/>
    </row>
    <row r="965" spans="3:3" ht="20.100000000000001" customHeight="1">
      <c r="C965" s="1"/>
    </row>
    <row r="966" spans="3:3" ht="20.100000000000001" customHeight="1">
      <c r="C966" s="1"/>
    </row>
    <row r="967" spans="3:3" ht="20.100000000000001" customHeight="1">
      <c r="C967" s="1"/>
    </row>
    <row r="968" spans="3:3" ht="20.100000000000001" customHeight="1">
      <c r="C968" s="1"/>
    </row>
    <row r="969" spans="3:3" ht="20.100000000000001" customHeight="1">
      <c r="C969" s="1"/>
    </row>
    <row r="970" spans="3:3" ht="20.100000000000001" customHeight="1">
      <c r="C970" s="1"/>
    </row>
    <row r="971" spans="3:3" ht="20.100000000000001" customHeight="1">
      <c r="C971" s="1"/>
    </row>
    <row r="972" spans="3:3" ht="20.100000000000001" customHeight="1">
      <c r="C972" s="1"/>
    </row>
    <row r="973" spans="3:3" ht="20.100000000000001" customHeight="1">
      <c r="C973" s="1"/>
    </row>
    <row r="974" spans="3:3" ht="20.100000000000001" customHeight="1">
      <c r="C974" s="1"/>
    </row>
    <row r="975" spans="3:3" ht="20.100000000000001" customHeight="1">
      <c r="C975" s="1"/>
    </row>
    <row r="976" spans="3:3" ht="20.100000000000001" customHeight="1">
      <c r="C976" s="1"/>
    </row>
    <row r="977" spans="3:3" ht="20.100000000000001" customHeight="1">
      <c r="C977" s="1"/>
    </row>
    <row r="978" spans="3:3" ht="20.100000000000001" customHeight="1">
      <c r="C978" s="1"/>
    </row>
    <row r="979" spans="3:3" ht="20.100000000000001" customHeight="1">
      <c r="C979" s="1"/>
    </row>
    <row r="980" spans="3:3" ht="20.100000000000001" customHeight="1">
      <c r="C980" s="1"/>
    </row>
    <row r="981" spans="3:3" ht="20.100000000000001" customHeight="1">
      <c r="C981" s="1"/>
    </row>
    <row r="982" spans="3:3" ht="20.100000000000001" customHeight="1">
      <c r="C982" s="1"/>
    </row>
    <row r="983" spans="3:3" ht="20.100000000000001" customHeight="1">
      <c r="C983" s="1"/>
    </row>
    <row r="984" spans="3:3" ht="20.100000000000001" customHeight="1">
      <c r="C984" s="1"/>
    </row>
    <row r="985" spans="3:3" ht="20.100000000000001" customHeight="1">
      <c r="C985" s="1"/>
    </row>
    <row r="986" spans="3:3" ht="20.100000000000001" customHeight="1">
      <c r="C986" s="1"/>
    </row>
    <row r="987" spans="3:3" ht="20.100000000000001" customHeight="1">
      <c r="C987" s="1"/>
    </row>
    <row r="988" spans="3:3" ht="20.100000000000001" customHeight="1">
      <c r="C988" s="1"/>
    </row>
    <row r="989" spans="3:3" ht="20.100000000000001" customHeight="1">
      <c r="C989" s="1"/>
    </row>
    <row r="990" spans="3:3" ht="20.100000000000001" customHeight="1">
      <c r="C990" s="1"/>
    </row>
    <row r="991" spans="3:3" ht="20.100000000000001" customHeight="1">
      <c r="C991" s="1"/>
    </row>
    <row r="992" spans="3:3" ht="20.100000000000001" customHeight="1">
      <c r="C992" s="1"/>
    </row>
    <row r="993" spans="3:3" ht="20.100000000000001" customHeight="1">
      <c r="C993" s="1"/>
    </row>
    <row r="994" spans="3:3" ht="20.100000000000001" customHeight="1">
      <c r="C994" s="1"/>
    </row>
    <row r="995" spans="3:3" ht="20.100000000000001" customHeight="1">
      <c r="C995" s="1"/>
    </row>
    <row r="996" spans="3:3" ht="20.100000000000001" customHeight="1">
      <c r="C996" s="1"/>
    </row>
    <row r="997" spans="3:3" ht="20.100000000000001" customHeight="1">
      <c r="C997" s="1"/>
    </row>
    <row r="998" spans="3:3" ht="20.100000000000001" customHeight="1">
      <c r="C998" s="1"/>
    </row>
    <row r="999" spans="3:3" ht="20.100000000000001" customHeight="1">
      <c r="C999" s="1"/>
    </row>
    <row r="1000" spans="3:3" ht="20.100000000000001" customHeight="1">
      <c r="C1000" s="1"/>
    </row>
    <row r="1001" spans="3:3" ht="20.100000000000001" customHeight="1">
      <c r="C1001" s="1"/>
    </row>
    <row r="1002" spans="3:3" ht="20.100000000000001" customHeight="1">
      <c r="C1002" s="1"/>
    </row>
    <row r="1003" spans="3:3" ht="20.100000000000001" customHeight="1">
      <c r="C1003" s="1"/>
    </row>
    <row r="1004" spans="3:3" ht="20.100000000000001" customHeight="1">
      <c r="C1004" s="1"/>
    </row>
    <row r="1005" spans="3:3" ht="20.100000000000001" customHeight="1">
      <c r="C1005" s="1"/>
    </row>
    <row r="1006" spans="3:3" ht="20.100000000000001" customHeight="1">
      <c r="C1006" s="1"/>
    </row>
    <row r="1007" spans="3:3" ht="20.100000000000001" customHeight="1">
      <c r="C1007" s="1"/>
    </row>
    <row r="1008" spans="3:3" ht="20.100000000000001" customHeight="1">
      <c r="C1008" s="1"/>
    </row>
    <row r="1009" spans="3:3" ht="20.100000000000001" customHeight="1">
      <c r="C1009" s="1"/>
    </row>
    <row r="1010" spans="3:3" ht="20.100000000000001" customHeight="1">
      <c r="C1010" s="1"/>
    </row>
    <row r="1011" spans="3:3" ht="20.100000000000001" customHeight="1">
      <c r="C1011" s="1"/>
    </row>
    <row r="1012" spans="3:3" ht="20.100000000000001" customHeight="1">
      <c r="C1012" s="1"/>
    </row>
    <row r="1013" spans="3:3" ht="20.100000000000001" customHeight="1">
      <c r="C1013" s="1"/>
    </row>
    <row r="1014" spans="3:3" ht="20.100000000000001" customHeight="1">
      <c r="C1014" s="1"/>
    </row>
    <row r="1015" spans="3:3" ht="20.100000000000001" customHeight="1">
      <c r="C1015" s="1"/>
    </row>
    <row r="1016" spans="3:3" ht="20.100000000000001" customHeight="1">
      <c r="C1016" s="1"/>
    </row>
    <row r="1017" spans="3:3" ht="20.100000000000001" customHeight="1">
      <c r="C1017" s="1"/>
    </row>
    <row r="1018" spans="3:3" ht="20.100000000000001" customHeight="1">
      <c r="C1018" s="1"/>
    </row>
    <row r="1019" spans="3:3" ht="20.100000000000001" customHeight="1">
      <c r="C1019" s="1"/>
    </row>
    <row r="1020" spans="3:3" ht="20.100000000000001" customHeight="1">
      <c r="C1020" s="1"/>
    </row>
    <row r="1021" spans="3:3" ht="20.100000000000001" customHeight="1">
      <c r="C1021" s="1"/>
    </row>
    <row r="1022" spans="3:3" ht="20.100000000000001" customHeight="1">
      <c r="C1022" s="1"/>
    </row>
    <row r="1023" spans="3:3" ht="20.100000000000001" customHeight="1">
      <c r="C1023" s="1"/>
    </row>
    <row r="1024" spans="3:3" ht="20.100000000000001" customHeight="1">
      <c r="C1024" s="1"/>
    </row>
    <row r="1025" spans="3:3" ht="20.100000000000001" customHeight="1">
      <c r="C1025" s="1"/>
    </row>
    <row r="1026" spans="3:3" ht="20.100000000000001" customHeight="1">
      <c r="C1026" s="1"/>
    </row>
    <row r="1027" spans="3:3" ht="20.100000000000001" customHeight="1">
      <c r="C1027" s="1"/>
    </row>
    <row r="1028" spans="3:3" ht="20.100000000000001" customHeight="1">
      <c r="C1028" s="1"/>
    </row>
    <row r="1029" spans="3:3" ht="20.100000000000001" customHeight="1">
      <c r="C1029" s="1"/>
    </row>
    <row r="1030" spans="3:3" ht="20.100000000000001" customHeight="1">
      <c r="C1030" s="1"/>
    </row>
    <row r="1031" spans="3:3" ht="20.100000000000001" customHeight="1">
      <c r="C1031" s="1"/>
    </row>
    <row r="1032" spans="3:3" ht="20.100000000000001" customHeight="1">
      <c r="C1032" s="1"/>
    </row>
    <row r="1033" spans="3:3" ht="20.100000000000001" customHeight="1">
      <c r="C1033" s="1"/>
    </row>
    <row r="1034" spans="3:3" ht="20.100000000000001" customHeight="1">
      <c r="C1034" s="1"/>
    </row>
    <row r="1035" spans="3:3" ht="20.100000000000001" customHeight="1">
      <c r="C1035" s="1"/>
    </row>
    <row r="1036" spans="3:3" ht="20.100000000000001" customHeight="1">
      <c r="C1036" s="1"/>
    </row>
    <row r="1037" spans="3:3" ht="20.100000000000001" customHeight="1">
      <c r="C1037" s="1"/>
    </row>
    <row r="1038" spans="3:3" ht="20.100000000000001" customHeight="1">
      <c r="C1038" s="1"/>
    </row>
    <row r="1039" spans="3:3" ht="20.100000000000001" customHeight="1">
      <c r="C1039" s="1"/>
    </row>
    <row r="1040" spans="3:3" ht="20.100000000000001" customHeight="1">
      <c r="C1040" s="1"/>
    </row>
    <row r="1041" spans="3:3" ht="20.100000000000001" customHeight="1">
      <c r="C1041" s="1"/>
    </row>
    <row r="1042" spans="3:3" ht="20.100000000000001" customHeight="1">
      <c r="C1042" s="1"/>
    </row>
    <row r="1043" spans="3:3" ht="20.100000000000001" customHeight="1">
      <c r="C1043" s="1"/>
    </row>
    <row r="1044" spans="3:3" ht="20.100000000000001" customHeight="1">
      <c r="C1044" s="1"/>
    </row>
    <row r="1045" spans="3:3" ht="20.100000000000001" customHeight="1">
      <c r="C1045" s="1"/>
    </row>
    <row r="1046" spans="3:3" ht="20.100000000000001" customHeight="1">
      <c r="C1046" s="1"/>
    </row>
    <row r="1047" spans="3:3" ht="20.100000000000001" customHeight="1">
      <c r="C1047" s="1"/>
    </row>
    <row r="1048" spans="3:3" ht="20.100000000000001" customHeight="1">
      <c r="C1048" s="1"/>
    </row>
    <row r="1049" spans="3:3" ht="20.100000000000001" customHeight="1">
      <c r="C1049" s="1"/>
    </row>
    <row r="1050" spans="3:3" ht="20.100000000000001" customHeight="1">
      <c r="C1050" s="1"/>
    </row>
    <row r="1051" spans="3:3" ht="20.100000000000001" customHeight="1">
      <c r="C1051" s="1"/>
    </row>
    <row r="1052" spans="3:3" ht="20.100000000000001" customHeight="1">
      <c r="C1052" s="1"/>
    </row>
    <row r="1053" spans="3:3" ht="20.100000000000001" customHeight="1">
      <c r="C1053" s="1"/>
    </row>
    <row r="1054" spans="3:3" ht="20.100000000000001" customHeight="1">
      <c r="C1054" s="1"/>
    </row>
    <row r="1055" spans="3:3" ht="20.100000000000001" customHeight="1">
      <c r="C1055" s="1"/>
    </row>
    <row r="1056" spans="3:3" ht="20.100000000000001" customHeight="1">
      <c r="C1056" s="1"/>
    </row>
    <row r="1057" spans="3:3" ht="20.100000000000001" customHeight="1">
      <c r="C1057" s="1"/>
    </row>
    <row r="1058" spans="3:3" ht="20.100000000000001" customHeight="1">
      <c r="C1058" s="1"/>
    </row>
    <row r="1059" spans="3:3" ht="20.100000000000001" customHeight="1">
      <c r="C1059" s="1"/>
    </row>
    <row r="1060" spans="3:3" ht="20.100000000000001" customHeight="1">
      <c r="C1060" s="1"/>
    </row>
    <row r="1061" spans="3:3" ht="20.100000000000001" customHeight="1">
      <c r="C1061" s="1"/>
    </row>
    <row r="1062" spans="3:3" ht="20.100000000000001" customHeight="1">
      <c r="C1062" s="1"/>
    </row>
    <row r="1063" spans="3:3" ht="20.100000000000001" customHeight="1">
      <c r="C1063" s="1"/>
    </row>
    <row r="1064" spans="3:3" ht="20.100000000000001" customHeight="1">
      <c r="C1064" s="1"/>
    </row>
    <row r="1065" spans="3:3" ht="20.100000000000001" customHeight="1">
      <c r="C1065" s="1"/>
    </row>
    <row r="1066" spans="3:3" ht="20.100000000000001" customHeight="1">
      <c r="C1066" s="1"/>
    </row>
    <row r="1067" spans="3:3" ht="20.100000000000001" customHeight="1">
      <c r="C1067" s="1"/>
    </row>
    <row r="1068" spans="3:3" ht="20.100000000000001" customHeight="1">
      <c r="C1068" s="1"/>
    </row>
    <row r="1069" spans="3:3" ht="20.100000000000001" customHeight="1">
      <c r="C1069" s="1"/>
    </row>
    <row r="1070" spans="3:3" ht="20.100000000000001" customHeight="1">
      <c r="C1070" s="1"/>
    </row>
    <row r="1071" spans="3:3" ht="20.100000000000001" customHeight="1">
      <c r="C1071" s="1"/>
    </row>
    <row r="1072" spans="3:3" ht="20.100000000000001" customHeight="1">
      <c r="C1072" s="1"/>
    </row>
    <row r="1073" spans="3:3" ht="20.100000000000001" customHeight="1">
      <c r="C1073" s="1"/>
    </row>
    <row r="1074" spans="3:3" ht="20.100000000000001" customHeight="1">
      <c r="C1074" s="1"/>
    </row>
    <row r="1075" spans="3:3" ht="20.100000000000001" customHeight="1">
      <c r="C1075" s="1"/>
    </row>
    <row r="1076" spans="3:3" ht="20.100000000000001" customHeight="1">
      <c r="C1076" s="1"/>
    </row>
    <row r="1077" spans="3:3" ht="20.100000000000001" customHeight="1">
      <c r="C1077" s="1"/>
    </row>
    <row r="1078" spans="3:3" ht="20.100000000000001" customHeight="1">
      <c r="C1078" s="1"/>
    </row>
    <row r="1079" spans="3:3" ht="20.100000000000001" customHeight="1">
      <c r="C1079" s="1"/>
    </row>
    <row r="1080" spans="3:3" ht="20.100000000000001" customHeight="1">
      <c r="C1080" s="1"/>
    </row>
    <row r="1081" spans="3:3" ht="20.100000000000001" customHeight="1">
      <c r="C1081" s="1"/>
    </row>
    <row r="1082" spans="3:3" ht="20.100000000000001" customHeight="1">
      <c r="C1082" s="1"/>
    </row>
    <row r="1083" spans="3:3" ht="20.100000000000001" customHeight="1">
      <c r="C1083" s="1"/>
    </row>
    <row r="1084" spans="3:3" ht="20.100000000000001" customHeight="1">
      <c r="C1084" s="1"/>
    </row>
    <row r="1085" spans="3:3" ht="20.100000000000001" customHeight="1">
      <c r="C1085" s="1"/>
    </row>
    <row r="1086" spans="3:3" ht="20.100000000000001" customHeight="1">
      <c r="C1086" s="1"/>
    </row>
    <row r="1087" spans="3:3" ht="20.100000000000001" customHeight="1">
      <c r="C1087" s="1"/>
    </row>
    <row r="1088" spans="3:3" ht="20.100000000000001" customHeight="1">
      <c r="C1088" s="1"/>
    </row>
    <row r="1089" spans="3:3" ht="20.100000000000001" customHeight="1">
      <c r="C1089" s="1"/>
    </row>
    <row r="1090" spans="3:3" ht="20.100000000000001" customHeight="1">
      <c r="C1090" s="1"/>
    </row>
    <row r="1091" spans="3:3" ht="20.100000000000001" customHeight="1">
      <c r="C1091" s="1"/>
    </row>
    <row r="1092" spans="3:3" ht="20.100000000000001" customHeight="1">
      <c r="C1092" s="1"/>
    </row>
    <row r="1093" spans="3:3" ht="20.100000000000001" customHeight="1">
      <c r="C1093" s="1"/>
    </row>
    <row r="1094" spans="3:3" ht="20.100000000000001" customHeight="1">
      <c r="C1094" s="1"/>
    </row>
    <row r="1095" spans="3:3" ht="20.100000000000001" customHeight="1">
      <c r="C1095" s="1"/>
    </row>
    <row r="1096" spans="3:3" ht="20.100000000000001" customHeight="1">
      <c r="C1096" s="1"/>
    </row>
    <row r="1097" spans="3:3" ht="20.100000000000001" customHeight="1">
      <c r="C1097" s="1"/>
    </row>
    <row r="1098" spans="3:3" ht="20.100000000000001" customHeight="1">
      <c r="C1098" s="1"/>
    </row>
    <row r="1099" spans="3:3" ht="20.100000000000001" customHeight="1">
      <c r="C1099" s="1"/>
    </row>
    <row r="1100" spans="3:3" ht="20.100000000000001" customHeight="1">
      <c r="C1100" s="1"/>
    </row>
    <row r="1101" spans="3:3" ht="20.100000000000001" customHeight="1">
      <c r="C1101" s="1"/>
    </row>
    <row r="1102" spans="3:3" ht="20.100000000000001" customHeight="1">
      <c r="C1102" s="1"/>
    </row>
    <row r="1103" spans="3:3" ht="20.100000000000001" customHeight="1">
      <c r="C1103" s="1"/>
    </row>
    <row r="1104" spans="3:3" ht="20.100000000000001" customHeight="1">
      <c r="C1104" s="1"/>
    </row>
    <row r="1105" spans="3:3" ht="20.100000000000001" customHeight="1">
      <c r="C1105" s="1"/>
    </row>
    <row r="1106" spans="3:3" ht="20.100000000000001" customHeight="1">
      <c r="C1106" s="1"/>
    </row>
    <row r="1107" spans="3:3" ht="20.100000000000001" customHeight="1">
      <c r="C1107" s="1"/>
    </row>
    <row r="1108" spans="3:3" ht="20.100000000000001" customHeight="1">
      <c r="C1108" s="1"/>
    </row>
    <row r="1109" spans="3:3" ht="20.100000000000001" customHeight="1">
      <c r="C1109" s="1"/>
    </row>
    <row r="1110" spans="3:3" ht="20.100000000000001" customHeight="1">
      <c r="C1110" s="1"/>
    </row>
    <row r="1111" spans="3:3" ht="20.100000000000001" customHeight="1">
      <c r="C1111" s="1"/>
    </row>
    <row r="1112" spans="3:3" ht="20.100000000000001" customHeight="1">
      <c r="C1112" s="1"/>
    </row>
    <row r="1113" spans="3:3" ht="20.100000000000001" customHeight="1">
      <c r="C1113" s="1"/>
    </row>
    <row r="1114" spans="3:3" ht="20.100000000000001" customHeight="1">
      <c r="C1114" s="1"/>
    </row>
    <row r="1115" spans="3:3" ht="20.100000000000001" customHeight="1">
      <c r="C1115" s="1"/>
    </row>
    <row r="1116" spans="3:3" ht="20.100000000000001" customHeight="1">
      <c r="C1116" s="1"/>
    </row>
    <row r="1117" spans="3:3" ht="20.100000000000001" customHeight="1">
      <c r="C1117" s="1"/>
    </row>
    <row r="1118" spans="3:3" ht="20.100000000000001" customHeight="1">
      <c r="C1118" s="1"/>
    </row>
    <row r="1119" spans="3:3" ht="20.100000000000001" customHeight="1">
      <c r="C1119" s="1"/>
    </row>
    <row r="1120" spans="3:3" ht="20.100000000000001" customHeight="1">
      <c r="C1120" s="1"/>
    </row>
    <row r="1121" spans="3:3" ht="20.100000000000001" customHeight="1">
      <c r="C1121" s="1"/>
    </row>
    <row r="1122" spans="3:3" ht="20.100000000000001" customHeight="1">
      <c r="C1122" s="1"/>
    </row>
    <row r="1123" spans="3:3" ht="20.100000000000001" customHeight="1">
      <c r="C1123" s="1"/>
    </row>
    <row r="1124" spans="3:3" ht="20.100000000000001" customHeight="1">
      <c r="C1124" s="1"/>
    </row>
    <row r="1125" spans="3:3" ht="20.100000000000001" customHeight="1">
      <c r="C1125" s="1"/>
    </row>
    <row r="1126" spans="3:3" ht="20.100000000000001" customHeight="1">
      <c r="C1126" s="1"/>
    </row>
    <row r="1127" spans="3:3" ht="20.100000000000001" customHeight="1">
      <c r="C1127" s="1"/>
    </row>
    <row r="1128" spans="3:3" ht="20.100000000000001" customHeight="1">
      <c r="C1128" s="1"/>
    </row>
    <row r="1129" spans="3:3" ht="20.100000000000001" customHeight="1">
      <c r="C1129" s="1"/>
    </row>
    <row r="1130" spans="3:3" ht="20.100000000000001" customHeight="1">
      <c r="C1130" s="1"/>
    </row>
    <row r="1131" spans="3:3" ht="20.100000000000001" customHeight="1">
      <c r="C1131" s="1"/>
    </row>
    <row r="1132" spans="3:3" ht="20.100000000000001" customHeight="1">
      <c r="C1132" s="1"/>
    </row>
    <row r="1133" spans="3:3" ht="20.100000000000001" customHeight="1">
      <c r="C1133" s="1"/>
    </row>
    <row r="1134" spans="3:3" ht="20.100000000000001" customHeight="1">
      <c r="C1134" s="1"/>
    </row>
    <row r="1135" spans="3:3" ht="20.100000000000001" customHeight="1">
      <c r="C1135" s="1"/>
    </row>
    <row r="1136" spans="3:3" ht="20.100000000000001" customHeight="1">
      <c r="C1136" s="1"/>
    </row>
    <row r="1137" spans="3:3" ht="20.100000000000001" customHeight="1">
      <c r="C1137" s="1"/>
    </row>
    <row r="1138" spans="3:3" ht="20.100000000000001" customHeight="1">
      <c r="C1138" s="1"/>
    </row>
    <row r="1139" spans="3:3" ht="20.100000000000001" customHeight="1">
      <c r="C1139" s="1"/>
    </row>
    <row r="1140" spans="3:3" ht="20.100000000000001" customHeight="1">
      <c r="C1140" s="1"/>
    </row>
    <row r="1141" spans="3:3" ht="20.100000000000001" customHeight="1">
      <c r="C1141" s="1"/>
    </row>
    <row r="1142" spans="3:3" ht="20.100000000000001" customHeight="1">
      <c r="C1142" s="1"/>
    </row>
    <row r="1143" spans="3:3" ht="20.100000000000001" customHeight="1">
      <c r="C1143" s="1"/>
    </row>
    <row r="1144" spans="3:3" ht="20.100000000000001" customHeight="1">
      <c r="C1144" s="1"/>
    </row>
    <row r="1145" spans="3:3" ht="20.100000000000001" customHeight="1">
      <c r="C1145" s="1"/>
    </row>
    <row r="1146" spans="3:3" ht="20.100000000000001" customHeight="1">
      <c r="C1146" s="1"/>
    </row>
    <row r="1147" spans="3:3" ht="20.100000000000001" customHeight="1">
      <c r="C1147" s="1"/>
    </row>
    <row r="1148" spans="3:3" ht="20.100000000000001" customHeight="1">
      <c r="C1148" s="1"/>
    </row>
    <row r="1149" spans="3:3" ht="20.100000000000001" customHeight="1">
      <c r="C1149" s="1"/>
    </row>
    <row r="1150" spans="3:3" ht="20.100000000000001" customHeight="1">
      <c r="C1150" s="1"/>
    </row>
    <row r="1151" spans="3:3" ht="20.100000000000001" customHeight="1">
      <c r="C1151" s="1"/>
    </row>
    <row r="1152" spans="3:3" ht="20.100000000000001" customHeight="1">
      <c r="C1152" s="1"/>
    </row>
    <row r="1153" spans="3:3" ht="20.100000000000001" customHeight="1">
      <c r="C1153" s="1"/>
    </row>
    <row r="1154" spans="3:3" ht="20.100000000000001" customHeight="1">
      <c r="C1154" s="1"/>
    </row>
    <row r="1155" spans="3:3" ht="20.100000000000001" customHeight="1">
      <c r="C1155" s="1"/>
    </row>
    <row r="1156" spans="3:3" ht="20.100000000000001" customHeight="1">
      <c r="C1156" s="1"/>
    </row>
    <row r="1157" spans="3:3" ht="20.100000000000001" customHeight="1">
      <c r="C1157" s="1"/>
    </row>
    <row r="1158" spans="3:3" ht="20.100000000000001" customHeight="1">
      <c r="C1158" s="1"/>
    </row>
    <row r="1159" spans="3:3" ht="20.100000000000001" customHeight="1">
      <c r="C1159" s="1"/>
    </row>
    <row r="1160" spans="3:3" ht="20.100000000000001" customHeight="1">
      <c r="C1160" s="1"/>
    </row>
    <row r="1161" spans="3:3" ht="20.100000000000001" customHeight="1">
      <c r="C1161" s="1"/>
    </row>
    <row r="1162" spans="3:3" ht="20.100000000000001" customHeight="1">
      <c r="C1162" s="1"/>
    </row>
    <row r="1163" spans="3:3" ht="20.100000000000001" customHeight="1">
      <c r="C1163" s="1"/>
    </row>
    <row r="1164" spans="3:3" ht="20.100000000000001" customHeight="1">
      <c r="C1164" s="1"/>
    </row>
    <row r="1165" spans="3:3" ht="20.100000000000001" customHeight="1">
      <c r="C1165" s="1"/>
    </row>
    <row r="1166" spans="3:3" ht="20.100000000000001" customHeight="1">
      <c r="C1166" s="1"/>
    </row>
    <row r="1167" spans="3:3" ht="20.100000000000001" customHeight="1">
      <c r="C1167" s="1"/>
    </row>
    <row r="1168" spans="3:3" ht="20.100000000000001" customHeight="1">
      <c r="C1168" s="1"/>
    </row>
    <row r="1169" spans="3:3" ht="20.100000000000001" customHeight="1">
      <c r="C1169" s="1"/>
    </row>
    <row r="1170" spans="3:3" ht="20.100000000000001" customHeight="1">
      <c r="C1170" s="1"/>
    </row>
    <row r="1171" spans="3:3" ht="20.100000000000001" customHeight="1">
      <c r="C1171" s="1"/>
    </row>
    <row r="1172" spans="3:3" ht="20.100000000000001" customHeight="1">
      <c r="C1172" s="1"/>
    </row>
    <row r="1173" spans="3:3" ht="20.100000000000001" customHeight="1">
      <c r="C1173" s="1"/>
    </row>
    <row r="1174" spans="3:3" ht="20.100000000000001" customHeight="1">
      <c r="C1174" s="1"/>
    </row>
    <row r="1175" spans="3:3" ht="20.100000000000001" customHeight="1">
      <c r="C1175" s="1"/>
    </row>
    <row r="1176" spans="3:3" ht="20.100000000000001" customHeight="1">
      <c r="C1176" s="1"/>
    </row>
    <row r="1177" spans="3:3" ht="20.100000000000001" customHeight="1">
      <c r="C1177" s="1"/>
    </row>
    <row r="1178" spans="3:3" ht="20.100000000000001" customHeight="1">
      <c r="C1178" s="1"/>
    </row>
    <row r="1179" spans="3:3" ht="20.100000000000001" customHeight="1">
      <c r="C1179" s="1"/>
    </row>
    <row r="1180" spans="3:3" ht="20.100000000000001" customHeight="1">
      <c r="C1180" s="1"/>
    </row>
    <row r="1181" spans="3:3" ht="20.100000000000001" customHeight="1">
      <c r="C1181" s="1"/>
    </row>
    <row r="1182" spans="3:3" ht="20.100000000000001" customHeight="1">
      <c r="C1182" s="1"/>
    </row>
    <row r="1183" spans="3:3" ht="20.100000000000001" customHeight="1">
      <c r="C1183" s="1"/>
    </row>
    <row r="1184" spans="3:3" ht="20.100000000000001" customHeight="1">
      <c r="C1184" s="1"/>
    </row>
    <row r="1185" spans="3:3" ht="20.100000000000001" customHeight="1">
      <c r="C1185" s="1"/>
    </row>
    <row r="1186" spans="3:3" ht="20.100000000000001" customHeight="1">
      <c r="C1186" s="1"/>
    </row>
    <row r="1187" spans="3:3" ht="20.100000000000001" customHeight="1">
      <c r="C1187" s="1"/>
    </row>
    <row r="1188" spans="3:3" ht="20.100000000000001" customHeight="1">
      <c r="C1188" s="1"/>
    </row>
    <row r="1189" spans="3:3" ht="20.100000000000001" customHeight="1">
      <c r="C1189" s="1"/>
    </row>
    <row r="1190" spans="3:3" ht="20.100000000000001" customHeight="1">
      <c r="C1190" s="1"/>
    </row>
    <row r="1191" spans="3:3" ht="20.100000000000001" customHeight="1">
      <c r="C1191" s="1"/>
    </row>
    <row r="1192" spans="3:3" ht="20.100000000000001" customHeight="1">
      <c r="C1192" s="1"/>
    </row>
    <row r="1193" spans="3:3" ht="20.100000000000001" customHeight="1">
      <c r="C1193" s="1"/>
    </row>
    <row r="1194" spans="3:3" ht="20.100000000000001" customHeight="1">
      <c r="C1194" s="1"/>
    </row>
    <row r="1195" spans="3:3" ht="20.100000000000001" customHeight="1">
      <c r="C1195" s="1"/>
    </row>
    <row r="1196" spans="3:3" ht="20.100000000000001" customHeight="1">
      <c r="C1196" s="1"/>
    </row>
    <row r="1197" spans="3:3" ht="20.100000000000001" customHeight="1">
      <c r="C1197" s="1"/>
    </row>
    <row r="1198" spans="3:3" ht="20.100000000000001" customHeight="1">
      <c r="C1198" s="1"/>
    </row>
    <row r="1199" spans="3:3" ht="20.100000000000001" customHeight="1">
      <c r="C1199" s="1"/>
    </row>
    <row r="1200" spans="3:3" ht="20.100000000000001" customHeight="1">
      <c r="C1200" s="1"/>
    </row>
    <row r="1201" spans="3:3" ht="20.100000000000001" customHeight="1">
      <c r="C1201" s="1"/>
    </row>
    <row r="1202" spans="3:3" ht="20.100000000000001" customHeight="1">
      <c r="C1202" s="1"/>
    </row>
    <row r="1203" spans="3:3" ht="20.100000000000001" customHeight="1">
      <c r="C1203" s="1"/>
    </row>
    <row r="1204" spans="3:3" ht="20.100000000000001" customHeight="1">
      <c r="C1204" s="1"/>
    </row>
    <row r="1205" spans="3:3" ht="20.100000000000001" customHeight="1">
      <c r="C1205" s="1"/>
    </row>
    <row r="1206" spans="3:3" ht="20.100000000000001" customHeight="1">
      <c r="C1206" s="1"/>
    </row>
    <row r="1207" spans="3:3" ht="20.100000000000001" customHeight="1">
      <c r="C1207" s="1"/>
    </row>
    <row r="1208" spans="3:3" ht="20.100000000000001" customHeight="1">
      <c r="C1208" s="1"/>
    </row>
    <row r="1209" spans="3:3" ht="20.100000000000001" customHeight="1">
      <c r="C1209" s="1"/>
    </row>
    <row r="1210" spans="3:3" ht="20.100000000000001" customHeight="1">
      <c r="C1210" s="1"/>
    </row>
    <row r="1211" spans="3:3" ht="20.100000000000001" customHeight="1">
      <c r="C1211" s="1"/>
    </row>
    <row r="1212" spans="3:3" ht="20.100000000000001" customHeight="1">
      <c r="C1212" s="1"/>
    </row>
    <row r="1213" spans="3:3" ht="20.100000000000001" customHeight="1">
      <c r="C1213" s="1"/>
    </row>
    <row r="1214" spans="3:3" ht="20.100000000000001" customHeight="1">
      <c r="C1214" s="1"/>
    </row>
    <row r="1215" spans="3:3" ht="20.100000000000001" customHeight="1">
      <c r="C1215" s="1"/>
    </row>
    <row r="1216" spans="3:3" ht="20.100000000000001" customHeight="1">
      <c r="C1216" s="1"/>
    </row>
    <row r="1217" spans="3:3" ht="20.100000000000001" customHeight="1">
      <c r="C1217" s="1"/>
    </row>
    <row r="1218" spans="3:3" ht="20.100000000000001" customHeight="1">
      <c r="C1218" s="1"/>
    </row>
    <row r="1219" spans="3:3" ht="20.100000000000001" customHeight="1">
      <c r="C1219" s="1"/>
    </row>
    <row r="1220" spans="3:3" ht="20.100000000000001" customHeight="1">
      <c r="C1220" s="1"/>
    </row>
    <row r="1221" spans="3:3" ht="20.100000000000001" customHeight="1">
      <c r="C1221" s="1"/>
    </row>
    <row r="1222" spans="3:3" ht="20.100000000000001" customHeight="1">
      <c r="C1222" s="1"/>
    </row>
    <row r="1223" spans="3:3" ht="20.100000000000001" customHeight="1">
      <c r="C1223" s="1"/>
    </row>
    <row r="1224" spans="3:3" ht="20.100000000000001" customHeight="1">
      <c r="C1224" s="1"/>
    </row>
    <row r="1225" spans="3:3" ht="20.100000000000001" customHeight="1">
      <c r="C1225" s="1"/>
    </row>
    <row r="1226" spans="3:3" ht="20.100000000000001" customHeight="1">
      <c r="C1226" s="1"/>
    </row>
    <row r="1227" spans="3:3" ht="20.100000000000001" customHeight="1">
      <c r="C1227" s="1"/>
    </row>
    <row r="1228" spans="3:3" ht="20.100000000000001" customHeight="1">
      <c r="C1228" s="1"/>
    </row>
    <row r="1229" spans="3:3" ht="20.100000000000001" customHeight="1">
      <c r="C1229" s="1"/>
    </row>
    <row r="1230" spans="3:3" ht="20.100000000000001" customHeight="1">
      <c r="C1230" s="1"/>
    </row>
    <row r="1231" spans="3:3" ht="20.100000000000001" customHeight="1">
      <c r="C1231" s="1"/>
    </row>
    <row r="1232" spans="3:3" ht="20.100000000000001" customHeight="1">
      <c r="C1232" s="1"/>
    </row>
    <row r="1233" spans="3:3" ht="20.100000000000001" customHeight="1">
      <c r="C1233" s="1"/>
    </row>
    <row r="1234" spans="3:3" ht="20.100000000000001" customHeight="1">
      <c r="C1234" s="1"/>
    </row>
    <row r="1235" spans="3:3" ht="20.100000000000001" customHeight="1">
      <c r="C1235" s="1"/>
    </row>
    <row r="1236" spans="3:3" ht="20.100000000000001" customHeight="1">
      <c r="C1236" s="1"/>
    </row>
    <row r="1237" spans="3:3" ht="20.100000000000001" customHeight="1">
      <c r="C1237" s="1"/>
    </row>
    <row r="1238" spans="3:3" ht="20.100000000000001" customHeight="1">
      <c r="C1238" s="1"/>
    </row>
    <row r="1239" spans="3:3" ht="20.100000000000001" customHeight="1">
      <c r="C1239" s="1"/>
    </row>
    <row r="1240" spans="3:3" ht="20.100000000000001" customHeight="1">
      <c r="C1240" s="1"/>
    </row>
    <row r="1241" spans="3:3" ht="20.100000000000001" customHeight="1">
      <c r="C1241" s="1"/>
    </row>
    <row r="1242" spans="3:3" ht="20.100000000000001" customHeight="1">
      <c r="C1242" s="1"/>
    </row>
    <row r="1243" spans="3:3" ht="20.100000000000001" customHeight="1">
      <c r="C1243" s="1"/>
    </row>
    <row r="1244" spans="3:3" ht="20.100000000000001" customHeight="1">
      <c r="C1244" s="1"/>
    </row>
    <row r="1245" spans="3:3" ht="20.100000000000001" customHeight="1">
      <c r="C1245" s="1"/>
    </row>
    <row r="1246" spans="3:3" ht="20.100000000000001" customHeight="1">
      <c r="C1246" s="1"/>
    </row>
    <row r="1247" spans="3:3" ht="20.100000000000001" customHeight="1">
      <c r="C1247" s="1"/>
    </row>
    <row r="1248" spans="3:3" ht="20.100000000000001" customHeight="1">
      <c r="C1248" s="1"/>
    </row>
    <row r="1249" spans="3:3" ht="20.100000000000001" customHeight="1">
      <c r="C1249" s="1"/>
    </row>
    <row r="1250" spans="3:3" ht="20.100000000000001" customHeight="1">
      <c r="C1250" s="1"/>
    </row>
    <row r="1251" spans="3:3" ht="20.100000000000001" customHeight="1">
      <c r="C1251" s="1"/>
    </row>
    <row r="1252" spans="3:3" ht="20.100000000000001" customHeight="1">
      <c r="C1252" s="1"/>
    </row>
    <row r="1253" spans="3:3" ht="20.100000000000001" customHeight="1">
      <c r="C1253" s="1"/>
    </row>
    <row r="1254" spans="3:3" ht="20.100000000000001" customHeight="1">
      <c r="C1254" s="1"/>
    </row>
    <row r="1255" spans="3:3" ht="20.100000000000001" customHeight="1">
      <c r="C1255" s="1"/>
    </row>
    <row r="1256" spans="3:3" ht="20.100000000000001" customHeight="1">
      <c r="C1256" s="1"/>
    </row>
    <row r="1257" spans="3:3" ht="20.100000000000001" customHeight="1">
      <c r="C1257" s="1"/>
    </row>
    <row r="1258" spans="3:3" ht="20.100000000000001" customHeight="1">
      <c r="C1258" s="1"/>
    </row>
    <row r="1259" spans="3:3" ht="20.100000000000001" customHeight="1">
      <c r="C1259" s="1"/>
    </row>
    <row r="1260" spans="3:3" ht="20.100000000000001" customHeight="1">
      <c r="C1260" s="1"/>
    </row>
    <row r="1261" spans="3:3" ht="20.100000000000001" customHeight="1">
      <c r="C1261" s="1"/>
    </row>
    <row r="1262" spans="3:3" ht="20.100000000000001" customHeight="1">
      <c r="C1262" s="1"/>
    </row>
    <row r="1263" spans="3:3" ht="20.100000000000001" customHeight="1">
      <c r="C1263" s="1"/>
    </row>
    <row r="1264" spans="3:3" ht="20.100000000000001" customHeight="1">
      <c r="C1264" s="1"/>
    </row>
    <row r="1265" spans="3:3" ht="20.100000000000001" customHeight="1">
      <c r="C1265" s="1"/>
    </row>
    <row r="1266" spans="3:3" ht="20.100000000000001" customHeight="1">
      <c r="C1266" s="1"/>
    </row>
    <row r="1267" spans="3:3" ht="20.100000000000001" customHeight="1">
      <c r="C1267" s="1"/>
    </row>
    <row r="1268" spans="3:3" ht="20.100000000000001" customHeight="1">
      <c r="C1268" s="1"/>
    </row>
    <row r="1269" spans="3:3" ht="20.100000000000001" customHeight="1">
      <c r="C1269" s="1"/>
    </row>
    <row r="1270" spans="3:3" ht="20.100000000000001" customHeight="1">
      <c r="C1270" s="1"/>
    </row>
    <row r="1271" spans="3:3" ht="20.100000000000001" customHeight="1">
      <c r="C1271" s="1"/>
    </row>
    <row r="1272" spans="3:3" ht="20.100000000000001" customHeight="1">
      <c r="C1272" s="1"/>
    </row>
    <row r="1273" spans="3:3" ht="20.100000000000001" customHeight="1">
      <c r="C1273" s="1"/>
    </row>
    <row r="1274" spans="3:3" ht="20.100000000000001" customHeight="1">
      <c r="C1274" s="1"/>
    </row>
    <row r="1275" spans="3:3" ht="20.100000000000001" customHeight="1">
      <c r="C1275" s="1"/>
    </row>
    <row r="1276" spans="3:3" ht="20.100000000000001" customHeight="1">
      <c r="C1276" s="1"/>
    </row>
    <row r="1277" spans="3:3" ht="20.100000000000001" customHeight="1">
      <c r="C1277" s="1"/>
    </row>
    <row r="1278" spans="3:3" ht="20.100000000000001" customHeight="1">
      <c r="C1278" s="1"/>
    </row>
    <row r="1279" spans="3:3" ht="20.100000000000001" customHeight="1">
      <c r="C1279" s="1"/>
    </row>
    <row r="1280" spans="3:3" ht="20.100000000000001" customHeight="1">
      <c r="C1280" s="1"/>
    </row>
    <row r="1281" spans="3:3" ht="20.100000000000001" customHeight="1">
      <c r="C1281" s="1"/>
    </row>
    <row r="1282" spans="3:3" ht="20.100000000000001" customHeight="1">
      <c r="C1282" s="1"/>
    </row>
    <row r="1283" spans="3:3" ht="20.100000000000001" customHeight="1">
      <c r="C1283" s="1"/>
    </row>
    <row r="1284" spans="3:3" ht="20.100000000000001" customHeight="1">
      <c r="C1284" s="1"/>
    </row>
    <row r="1285" spans="3:3" ht="20.100000000000001" customHeight="1">
      <c r="C1285" s="1"/>
    </row>
    <row r="1286" spans="3:3" ht="20.100000000000001" customHeight="1">
      <c r="C1286" s="1"/>
    </row>
    <row r="1287" spans="3:3" ht="20.100000000000001" customHeight="1">
      <c r="C1287" s="1"/>
    </row>
    <row r="1288" spans="3:3" ht="20.100000000000001" customHeight="1">
      <c r="C1288" s="1"/>
    </row>
    <row r="1289" spans="3:3" ht="20.100000000000001" customHeight="1">
      <c r="C1289" s="1"/>
    </row>
    <row r="1290" spans="3:3" ht="20.100000000000001" customHeight="1">
      <c r="C1290" s="1"/>
    </row>
    <row r="1291" spans="3:3" ht="20.100000000000001" customHeight="1">
      <c r="C1291" s="1"/>
    </row>
    <row r="1292" spans="3:3" ht="20.100000000000001" customHeight="1">
      <c r="C1292" s="1"/>
    </row>
    <row r="1293" spans="3:3" ht="20.100000000000001" customHeight="1">
      <c r="C1293" s="1"/>
    </row>
    <row r="1294" spans="3:3" ht="20.100000000000001" customHeight="1">
      <c r="C1294" s="1"/>
    </row>
    <row r="1295" spans="3:3" ht="20.100000000000001" customHeight="1">
      <c r="C1295" s="1"/>
    </row>
    <row r="1296" spans="3:3" ht="20.100000000000001" customHeight="1">
      <c r="C1296" s="1"/>
    </row>
    <row r="1297" spans="3:3" ht="20.100000000000001" customHeight="1">
      <c r="C1297" s="1"/>
    </row>
    <row r="1298" spans="3:3" ht="20.100000000000001" customHeight="1">
      <c r="C1298" s="1"/>
    </row>
    <row r="1299" spans="3:3" ht="20.100000000000001" customHeight="1">
      <c r="C1299" s="1"/>
    </row>
    <row r="1300" spans="3:3" ht="20.100000000000001" customHeight="1">
      <c r="C1300" s="1"/>
    </row>
    <row r="1301" spans="3:3" ht="20.100000000000001" customHeight="1">
      <c r="C1301" s="1"/>
    </row>
  </sheetData>
  <sheetProtection formatCells="0" formatColumns="0" formatRows="0" insertColumns="0" insertRows="0" insertHyperlinks="0" deleteColumns="0" deleteRows="0" sort="0" autoFilter="0" pivotTables="0"/>
  <dataConsolidate/>
  <mergeCells count="401">
    <mergeCell ref="B147:Q147"/>
    <mergeCell ref="R147:AQ147"/>
    <mergeCell ref="AR147:BE147"/>
    <mergeCell ref="R90:AB90"/>
    <mergeCell ref="AC90:AQ90"/>
    <mergeCell ref="AU1:AX1"/>
    <mergeCell ref="AY1:BE1"/>
    <mergeCell ref="B2:BE2"/>
    <mergeCell ref="B3:BE3"/>
    <mergeCell ref="R4:AC4"/>
    <mergeCell ref="AD4:AS4"/>
    <mergeCell ref="AT4:BE4"/>
    <mergeCell ref="B1:F1"/>
    <mergeCell ref="G1:R1"/>
    <mergeCell ref="S1:X1"/>
    <mergeCell ref="Y1:AF1"/>
    <mergeCell ref="AG1:AL1"/>
    <mergeCell ref="AM1:AT1"/>
    <mergeCell ref="K7:Q7"/>
    <mergeCell ref="R7:AC7"/>
    <mergeCell ref="AD7:AS7"/>
    <mergeCell ref="AT7:BE7"/>
    <mergeCell ref="R8:AC8"/>
    <mergeCell ref="AD8:AS8"/>
    <mergeCell ref="AT8:BE8"/>
    <mergeCell ref="K5:Q5"/>
    <mergeCell ref="R5:AC5"/>
    <mergeCell ref="AD5:AS5"/>
    <mergeCell ref="AT5:BE5"/>
    <mergeCell ref="K6:Q6"/>
    <mergeCell ref="R6:AC6"/>
    <mergeCell ref="AD6:AS6"/>
    <mergeCell ref="AT6:BE6"/>
    <mergeCell ref="R11:AC11"/>
    <mergeCell ref="AD11:AS11"/>
    <mergeCell ref="AT11:BE11"/>
    <mergeCell ref="R12:AC12"/>
    <mergeCell ref="AD12:AS12"/>
    <mergeCell ref="AT12:BE12"/>
    <mergeCell ref="R9:AC9"/>
    <mergeCell ref="AD9:AS9"/>
    <mergeCell ref="AT9:BE9"/>
    <mergeCell ref="R10:AC10"/>
    <mergeCell ref="AD10:AS10"/>
    <mergeCell ref="AT10:BE10"/>
    <mergeCell ref="R15:AC15"/>
    <mergeCell ref="AD15:AS15"/>
    <mergeCell ref="AT15:BE15"/>
    <mergeCell ref="R16:AC16"/>
    <mergeCell ref="AD16:AS16"/>
    <mergeCell ref="AT16:BE16"/>
    <mergeCell ref="R13:AC13"/>
    <mergeCell ref="AD13:AS13"/>
    <mergeCell ref="AT13:BE13"/>
    <mergeCell ref="R14:AC14"/>
    <mergeCell ref="AD14:AS14"/>
    <mergeCell ref="AT14:BE14"/>
    <mergeCell ref="R17:AC17"/>
    <mergeCell ref="AD17:AS17"/>
    <mergeCell ref="AT17:BE17"/>
    <mergeCell ref="B18:Q20"/>
    <mergeCell ref="R18:AC18"/>
    <mergeCell ref="AD18:AS20"/>
    <mergeCell ref="AT18:BE18"/>
    <mergeCell ref="R19:AC20"/>
    <mergeCell ref="AT19:BE19"/>
    <mergeCell ref="AT20:BE20"/>
    <mergeCell ref="B25:Q25"/>
    <mergeCell ref="R25:AC25"/>
    <mergeCell ref="AD25:AS25"/>
    <mergeCell ref="AT25:BE25"/>
    <mergeCell ref="B26:Q26"/>
    <mergeCell ref="R26:AC26"/>
    <mergeCell ref="AD26:AS26"/>
    <mergeCell ref="AT26:BE26"/>
    <mergeCell ref="B21:Q22"/>
    <mergeCell ref="R21:AC22"/>
    <mergeCell ref="AD21:AS22"/>
    <mergeCell ref="AT21:BE21"/>
    <mergeCell ref="AT22:BE22"/>
    <mergeCell ref="B23:Q24"/>
    <mergeCell ref="R23:AC24"/>
    <mergeCell ref="AD23:AS24"/>
    <mergeCell ref="AT23:BE23"/>
    <mergeCell ref="AT24:BE24"/>
    <mergeCell ref="B29:Q29"/>
    <mergeCell ref="R29:AC29"/>
    <mergeCell ref="AD29:AS29"/>
    <mergeCell ref="AT29:BE29"/>
    <mergeCell ref="B30:Q30"/>
    <mergeCell ref="R30:AC30"/>
    <mergeCell ref="AD30:AS30"/>
    <mergeCell ref="AT30:BE30"/>
    <mergeCell ref="B27:Q27"/>
    <mergeCell ref="R27:AC27"/>
    <mergeCell ref="AD27:AS27"/>
    <mergeCell ref="AT27:BE27"/>
    <mergeCell ref="B28:Q28"/>
    <mergeCell ref="R28:AC28"/>
    <mergeCell ref="AD28:AS28"/>
    <mergeCell ref="AT28:BE28"/>
    <mergeCell ref="B37:BE37"/>
    <mergeCell ref="A38:BF38"/>
    <mergeCell ref="B39:AQ39"/>
    <mergeCell ref="AR39:AV39"/>
    <mergeCell ref="AW39:BE39"/>
    <mergeCell ref="B31:Q31"/>
    <mergeCell ref="R31:AC31"/>
    <mergeCell ref="AD31:AS31"/>
    <mergeCell ref="AT31:BE31"/>
    <mergeCell ref="S33:X33"/>
    <mergeCell ref="Y33:AF33"/>
    <mergeCell ref="AS33:BE33"/>
    <mergeCell ref="AS34:BE34"/>
    <mergeCell ref="AG33:AR33"/>
    <mergeCell ref="AG34:AR34"/>
    <mergeCell ref="Y34:AF34"/>
    <mergeCell ref="S34:X34"/>
    <mergeCell ref="B33:R33"/>
    <mergeCell ref="B34:R34"/>
    <mergeCell ref="A40:BF40"/>
    <mergeCell ref="B41:Q45"/>
    <mergeCell ref="R41:AQ41"/>
    <mergeCell ref="AR41:AV41"/>
    <mergeCell ref="AW41:BE41"/>
    <mergeCell ref="R42:AQ42"/>
    <mergeCell ref="AR42:AV42"/>
    <mergeCell ref="AW42:BE42"/>
    <mergeCell ref="R43:AQ43"/>
    <mergeCell ref="AR43:AV43"/>
    <mergeCell ref="B46:Q46"/>
    <mergeCell ref="R46:AQ46"/>
    <mergeCell ref="AR46:AV46"/>
    <mergeCell ref="AW46:BE46"/>
    <mergeCell ref="B47:Q47"/>
    <mergeCell ref="R47:AQ47"/>
    <mergeCell ref="AR47:AV47"/>
    <mergeCell ref="AW47:BE47"/>
    <mergeCell ref="AW43:BE43"/>
    <mergeCell ref="R44:AQ44"/>
    <mergeCell ref="AR44:AV44"/>
    <mergeCell ref="AW44:BE44"/>
    <mergeCell ref="R45:AQ45"/>
    <mergeCell ref="AR45:AV45"/>
    <mergeCell ref="AW45:BE45"/>
    <mergeCell ref="R48:AQ48"/>
    <mergeCell ref="AR48:AV48"/>
    <mergeCell ref="AW48:BE48"/>
    <mergeCell ref="C49:BE49"/>
    <mergeCell ref="B50:Q52"/>
    <mergeCell ref="AR50:AV50"/>
    <mergeCell ref="AW50:BE50"/>
    <mergeCell ref="R51:AQ51"/>
    <mergeCell ref="AR51:AV51"/>
    <mergeCell ref="R50:AD50"/>
    <mergeCell ref="AE50:AQ50"/>
    <mergeCell ref="B48:Q48"/>
    <mergeCell ref="B54:Q54"/>
    <mergeCell ref="R54:AQ54"/>
    <mergeCell ref="AR54:AV54"/>
    <mergeCell ref="AW54:BE54"/>
    <mergeCell ref="B55:AQ55"/>
    <mergeCell ref="AR55:AV55"/>
    <mergeCell ref="AW55:BE55"/>
    <mergeCell ref="AW51:BE51"/>
    <mergeCell ref="R52:AQ52"/>
    <mergeCell ref="AR52:AV52"/>
    <mergeCell ref="AW52:BE52"/>
    <mergeCell ref="B53:Q53"/>
    <mergeCell ref="R53:AQ53"/>
    <mergeCell ref="AR53:AV53"/>
    <mergeCell ref="AW53:BE53"/>
    <mergeCell ref="B56:Q57"/>
    <mergeCell ref="AR56:AV57"/>
    <mergeCell ref="AW56:BE57"/>
    <mergeCell ref="B58:Q58"/>
    <mergeCell ref="R58:AQ59"/>
    <mergeCell ref="AR58:AV59"/>
    <mergeCell ref="AW58:BE59"/>
    <mergeCell ref="B59:Q59"/>
    <mergeCell ref="R56:AC57"/>
    <mergeCell ref="AD56:AQ57"/>
    <mergeCell ref="A60:BF60"/>
    <mergeCell ref="B61:Q68"/>
    <mergeCell ref="R61:AQ63"/>
    <mergeCell ref="AR61:AV61"/>
    <mergeCell ref="AW61:BE61"/>
    <mergeCell ref="AR62:AV62"/>
    <mergeCell ref="AW62:BE62"/>
    <mergeCell ref="AR63:AV63"/>
    <mergeCell ref="AW63:BE63"/>
    <mergeCell ref="R64:AQ66"/>
    <mergeCell ref="AR64:AV64"/>
    <mergeCell ref="AW64:BE64"/>
    <mergeCell ref="AR65:AV65"/>
    <mergeCell ref="AW65:BE65"/>
    <mergeCell ref="AR66:AV66"/>
    <mergeCell ref="AW66:BE66"/>
    <mergeCell ref="B70:Q70"/>
    <mergeCell ref="R70:AQ70"/>
    <mergeCell ref="AR70:AV70"/>
    <mergeCell ref="AW70:BE70"/>
    <mergeCell ref="A71:BF71"/>
    <mergeCell ref="B72:BE72"/>
    <mergeCell ref="BF72:BF75"/>
    <mergeCell ref="B73:BE75"/>
    <mergeCell ref="R67:AQ69"/>
    <mergeCell ref="AR67:AV67"/>
    <mergeCell ref="AW67:BE67"/>
    <mergeCell ref="AR68:AV68"/>
    <mergeCell ref="AW68:BE68"/>
    <mergeCell ref="B69:Q69"/>
    <mergeCell ref="AR69:AV69"/>
    <mergeCell ref="AW69:BE69"/>
    <mergeCell ref="B83:Q83"/>
    <mergeCell ref="R83:AQ83"/>
    <mergeCell ref="B84:Q84"/>
    <mergeCell ref="R84:AQ84"/>
    <mergeCell ref="A76:BF76"/>
    <mergeCell ref="A77:BF77"/>
    <mergeCell ref="B80:BE80"/>
    <mergeCell ref="A81:BF81"/>
    <mergeCell ref="B82:Q82"/>
    <mergeCell ref="R82:AQ82"/>
    <mergeCell ref="AR84:BE84"/>
    <mergeCell ref="AR82:BE82"/>
    <mergeCell ref="AR83:BE83"/>
    <mergeCell ref="B90:Q90"/>
    <mergeCell ref="B91:Q91"/>
    <mergeCell ref="R91:AQ91"/>
    <mergeCell ref="B85:Q85"/>
    <mergeCell ref="R85:BE85"/>
    <mergeCell ref="B86:Q86"/>
    <mergeCell ref="R86:BE86"/>
    <mergeCell ref="A87:BE87"/>
    <mergeCell ref="B88:BE88"/>
    <mergeCell ref="AR90:BE90"/>
    <mergeCell ref="AR91:BE91"/>
    <mergeCell ref="B94:Q94"/>
    <mergeCell ref="R94:AQ94"/>
    <mergeCell ref="B95:Q95"/>
    <mergeCell ref="R95:AQ95"/>
    <mergeCell ref="AR95:AV95"/>
    <mergeCell ref="AW95:BE95"/>
    <mergeCell ref="B92:Q92"/>
    <mergeCell ref="R92:AQ92"/>
    <mergeCell ref="AR92:AV92"/>
    <mergeCell ref="AW92:BE92"/>
    <mergeCell ref="B93:Q93"/>
    <mergeCell ref="R93:AQ93"/>
    <mergeCell ref="AR93:AV93"/>
    <mergeCell ref="AW93:BE93"/>
    <mergeCell ref="B100:Q100"/>
    <mergeCell ref="R100:AQ100"/>
    <mergeCell ref="B101:Q101"/>
    <mergeCell ref="R101:AQ101"/>
    <mergeCell ref="AR101:AV101"/>
    <mergeCell ref="AW101:BE101"/>
    <mergeCell ref="A96:BF96"/>
    <mergeCell ref="B97:BE97"/>
    <mergeCell ref="B99:Q99"/>
    <mergeCell ref="R99:AQ99"/>
    <mergeCell ref="AR99:AV99"/>
    <mergeCell ref="AW99:BE99"/>
    <mergeCell ref="B104:Q104"/>
    <mergeCell ref="R104:AQ104"/>
    <mergeCell ref="AR104:AV104"/>
    <mergeCell ref="AW104:BE104"/>
    <mergeCell ref="B106:BE106"/>
    <mergeCell ref="B108:Q108"/>
    <mergeCell ref="R108:AQ108"/>
    <mergeCell ref="AR108:BE108"/>
    <mergeCell ref="B102:Q102"/>
    <mergeCell ref="R102:AQ102"/>
    <mergeCell ref="B103:Q103"/>
    <mergeCell ref="R103:AQ103"/>
    <mergeCell ref="AR103:AV103"/>
    <mergeCell ref="AW103:BE103"/>
    <mergeCell ref="AR102:BE102"/>
    <mergeCell ref="B111:Q111"/>
    <mergeCell ref="R111:AQ111"/>
    <mergeCell ref="AR111:BE111"/>
    <mergeCell ref="B112:Q112"/>
    <mergeCell ref="R112:AQ112"/>
    <mergeCell ref="AR112:BE112"/>
    <mergeCell ref="B109:Q109"/>
    <mergeCell ref="R109:AQ109"/>
    <mergeCell ref="AR109:BE109"/>
    <mergeCell ref="B110:Q110"/>
    <mergeCell ref="R110:AQ110"/>
    <mergeCell ref="AR110:BE110"/>
    <mergeCell ref="B115:Q115"/>
    <mergeCell ref="R115:AQ115"/>
    <mergeCell ref="AR115:BE115"/>
    <mergeCell ref="B116:Q116"/>
    <mergeCell ref="R116:AQ116"/>
    <mergeCell ref="AR116:BE116"/>
    <mergeCell ref="B113:Q113"/>
    <mergeCell ref="R113:AQ113"/>
    <mergeCell ref="AR113:BE113"/>
    <mergeCell ref="B114:Q114"/>
    <mergeCell ref="R114:AQ114"/>
    <mergeCell ref="AR114:BE114"/>
    <mergeCell ref="B119:Q119"/>
    <mergeCell ref="R119:AQ119"/>
    <mergeCell ref="AR119:BE119"/>
    <mergeCell ref="B120:Q120"/>
    <mergeCell ref="R120:AQ120"/>
    <mergeCell ref="AR120:BE120"/>
    <mergeCell ref="B117:Q117"/>
    <mergeCell ref="R117:AQ117"/>
    <mergeCell ref="AR117:BE117"/>
    <mergeCell ref="B118:Q118"/>
    <mergeCell ref="R118:AQ118"/>
    <mergeCell ref="AR118:BE118"/>
    <mergeCell ref="B123:Q123"/>
    <mergeCell ref="R123:AQ123"/>
    <mergeCell ref="AR123:BE123"/>
    <mergeCell ref="B124:Q124"/>
    <mergeCell ref="R124:AQ124"/>
    <mergeCell ref="AR124:BE124"/>
    <mergeCell ref="B121:Q121"/>
    <mergeCell ref="R121:AQ121"/>
    <mergeCell ref="AR121:BE121"/>
    <mergeCell ref="B122:Q122"/>
    <mergeCell ref="R122:AQ122"/>
    <mergeCell ref="AR122:BE122"/>
    <mergeCell ref="B127:Q127"/>
    <mergeCell ref="R127:AQ127"/>
    <mergeCell ref="AR127:BE127"/>
    <mergeCell ref="B128:Q128"/>
    <mergeCell ref="R128:AQ128"/>
    <mergeCell ref="AR128:BE128"/>
    <mergeCell ref="B125:Q125"/>
    <mergeCell ref="R125:AQ125"/>
    <mergeCell ref="AR125:BE125"/>
    <mergeCell ref="B126:Q126"/>
    <mergeCell ref="R126:AQ126"/>
    <mergeCell ref="AR126:BE126"/>
    <mergeCell ref="B131:Q131"/>
    <mergeCell ref="R131:AQ131"/>
    <mergeCell ref="AR131:BE131"/>
    <mergeCell ref="B132:Q132"/>
    <mergeCell ref="R132:AQ132"/>
    <mergeCell ref="AR132:BE132"/>
    <mergeCell ref="B129:Q129"/>
    <mergeCell ref="R129:AQ129"/>
    <mergeCell ref="AR129:BE129"/>
    <mergeCell ref="B130:Q130"/>
    <mergeCell ref="R130:AQ130"/>
    <mergeCell ref="AR130:BE130"/>
    <mergeCell ref="B135:Q135"/>
    <mergeCell ref="R135:AQ135"/>
    <mergeCell ref="AR135:BE135"/>
    <mergeCell ref="B136:Q136"/>
    <mergeCell ref="R136:AQ136"/>
    <mergeCell ref="AR136:BE136"/>
    <mergeCell ref="B133:Q133"/>
    <mergeCell ref="R133:AQ133"/>
    <mergeCell ref="AR133:BE133"/>
    <mergeCell ref="B134:Q134"/>
    <mergeCell ref="R134:AQ134"/>
    <mergeCell ref="AR134:BE134"/>
    <mergeCell ref="AR143:BE143"/>
    <mergeCell ref="B139:Q140"/>
    <mergeCell ref="R139:AQ139"/>
    <mergeCell ref="AR139:BE140"/>
    <mergeCell ref="R140:AQ140"/>
    <mergeCell ref="B141:Q141"/>
    <mergeCell ref="R141:AQ141"/>
    <mergeCell ref="AR141:BE141"/>
    <mergeCell ref="B137:Q137"/>
    <mergeCell ref="R137:AQ137"/>
    <mergeCell ref="AR137:BE137"/>
    <mergeCell ref="B138:Q138"/>
    <mergeCell ref="R138:AQ138"/>
    <mergeCell ref="AR138:BE138"/>
    <mergeCell ref="B146:Q146"/>
    <mergeCell ref="R146:AQ146"/>
    <mergeCell ref="AR100:BE100"/>
    <mergeCell ref="B152:S157"/>
    <mergeCell ref="T152:AL157"/>
    <mergeCell ref="AM152:BD157"/>
    <mergeCell ref="B148:BD148"/>
    <mergeCell ref="B150:S150"/>
    <mergeCell ref="T150:AL150"/>
    <mergeCell ref="AM150:BD150"/>
    <mergeCell ref="B151:S151"/>
    <mergeCell ref="T151:AL151"/>
    <mergeCell ref="AM151:BD151"/>
    <mergeCell ref="B144:Q144"/>
    <mergeCell ref="R144:AQ144"/>
    <mergeCell ref="AR144:BE144"/>
    <mergeCell ref="B145:Q145"/>
    <mergeCell ref="R145:AQ145"/>
    <mergeCell ref="AR145:BE145"/>
    <mergeCell ref="B142:Q142"/>
    <mergeCell ref="R142:AQ142"/>
    <mergeCell ref="AR142:BE142"/>
    <mergeCell ref="B143:Q143"/>
    <mergeCell ref="R143:AQ143"/>
  </mergeCells>
  <pageMargins left="0.18717948717948718" right="0.39370078740157483" top="1.2598425196850394" bottom="0.59055118110236227" header="7.874015748031496E-2" footer="0.11811023622047245"/>
  <pageSetup paperSize="9" scale="68" fitToHeight="0" orientation="portrait" r:id="rId1"/>
  <headerFooter>
    <oddHeader>&amp;C&amp;"Aljazeera,Regular"&amp;16&amp;G</oddHeader>
  </headerFooter>
  <rowBreaks count="6" manualBreakCount="6">
    <brk id="31" max="57" man="1"/>
    <brk id="77" max="57" man="1"/>
    <brk id="166" min="1" max="57" man="1"/>
    <brk id="200" min="1" max="57" man="1"/>
    <brk id="231" min="1" max="57" man="1"/>
    <brk id="256" min="1" max="57" man="1"/>
  </rowBreaks>
  <legacyDrawingHF r:id="rId2"/>
  <extLst>
    <ext xmlns:x14="http://schemas.microsoft.com/office/spreadsheetml/2009/9/main" uri="{CCE6A557-97BC-4b89-ADB6-D9C93CAAB3DF}">
      <x14:dataValidations xmlns:xm="http://schemas.microsoft.com/office/excel/2006/main" disablePrompts="1" count="14">
        <x14:dataValidation type="list" allowBlank="1" showInputMessage="1" showErrorMessage="1" xr:uid="{00000000-0002-0000-0600-000000000000}">
          <x14:formula1>
            <xm:f>Sheet2!$B$2:$B$5</xm:f>
          </x14:formula1>
          <xm:sqref>R108:AQ108</xm:sqref>
        </x14:dataValidation>
        <x14:dataValidation type="list" allowBlank="1" showInputMessage="1" showErrorMessage="1" xr:uid="{00000000-0002-0000-0600-000001000000}">
          <x14:formula1>
            <xm:f>Sheet2!$B$19:$B$20</xm:f>
          </x14:formula1>
          <xm:sqref>R112:AQ112</xm:sqref>
        </x14:dataValidation>
        <x14:dataValidation type="list" allowBlank="1" showInputMessage="1" showErrorMessage="1" xr:uid="{00000000-0002-0000-0600-000002000000}">
          <x14:formula1>
            <xm:f>Sheet2!$B$22:$B$23</xm:f>
          </x14:formula1>
          <xm:sqref>R113:AQ113</xm:sqref>
        </x14:dataValidation>
        <x14:dataValidation type="list" allowBlank="1" showInputMessage="1" showErrorMessage="1" xr:uid="{00000000-0002-0000-0600-000003000000}">
          <x14:formula1>
            <xm:f>Sheet2!$B$50:$B$52</xm:f>
          </x14:formula1>
          <xm:sqref>R115:AQ115</xm:sqref>
        </x14:dataValidation>
        <x14:dataValidation type="list" allowBlank="1" showInputMessage="1" showErrorMessage="1" xr:uid="{00000000-0002-0000-0600-000004000000}">
          <x14:formula1>
            <xm:f>Sheet2!$B$14:$B$17</xm:f>
          </x14:formula1>
          <xm:sqref>R111:AQ111</xm:sqref>
        </x14:dataValidation>
        <x14:dataValidation type="list" allowBlank="1" showInputMessage="1" showErrorMessage="1" xr:uid="{00000000-0002-0000-0600-000005000000}">
          <x14:formula1>
            <xm:f>Sheet2!$B$54:$B$56</xm:f>
          </x14:formula1>
          <xm:sqref>R116:AQ116</xm:sqref>
        </x14:dataValidation>
        <x14:dataValidation type="list" allowBlank="1" showInputMessage="1" showErrorMessage="1" xr:uid="{00000000-0002-0000-0600-000006000000}">
          <x14:formula1>
            <xm:f>Sheet2!$B$72:$B$73</xm:f>
          </x14:formula1>
          <xm:sqref>R117:AQ117</xm:sqref>
        </x14:dataValidation>
        <x14:dataValidation type="list" allowBlank="1" showInputMessage="1" showErrorMessage="1" xr:uid="{00000000-0002-0000-0600-000007000000}">
          <x14:formula1>
            <xm:f>Sheet2!$B$25:$B$27</xm:f>
          </x14:formula1>
          <xm:sqref>R126:AQ126</xm:sqref>
        </x14:dataValidation>
        <x14:dataValidation type="list" allowBlank="1" showInputMessage="1" showErrorMessage="1" xr:uid="{00000000-0002-0000-0600-000008000000}">
          <x14:formula1>
            <xm:f>Sheet2!$B$28:$B$29</xm:f>
          </x14:formula1>
          <xm:sqref>R127:AQ127</xm:sqref>
        </x14:dataValidation>
        <x14:dataValidation type="list" allowBlank="1" showInputMessage="1" showErrorMessage="1" xr:uid="{00000000-0002-0000-0600-000009000000}">
          <x14:formula1>
            <xm:f>Sheet2!$B$38:$B$40</xm:f>
          </x14:formula1>
          <xm:sqref>R130:AQ130</xm:sqref>
        </x14:dataValidation>
        <x14:dataValidation type="list" allowBlank="1" showInputMessage="1" showErrorMessage="1" xr:uid="{00000000-0002-0000-0600-00000A000000}">
          <x14:formula1>
            <xm:f>Sheet2!$B$62:$B$65</xm:f>
          </x14:formula1>
          <xm:sqref>R132:AQ132</xm:sqref>
        </x14:dataValidation>
        <x14:dataValidation type="list" allowBlank="1" showInputMessage="1" showErrorMessage="1" xr:uid="{00000000-0002-0000-0600-00000B000000}">
          <x14:formula1>
            <xm:f>Sheet2!$B$67:$B$70</xm:f>
          </x14:formula1>
          <xm:sqref>R133:AQ133</xm:sqref>
        </x14:dataValidation>
        <x14:dataValidation type="list" allowBlank="1" showInputMessage="1" showErrorMessage="1" xr:uid="{00000000-0002-0000-0600-00000C000000}">
          <x14:formula1>
            <xm:f>Sheet2!$B$84:$B$87</xm:f>
          </x14:formula1>
          <xm:sqref>R135:AQ135</xm:sqref>
        </x14:dataValidation>
        <x14:dataValidation type="list" allowBlank="1" showInputMessage="1" showErrorMessage="1" xr:uid="{00000000-0002-0000-0600-00000D000000}">
          <x14:formula1>
            <xm:f>Sheet2!$B$7:$B$9</xm:f>
          </x14:formula1>
          <xm:sqref>R109:AQ109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pageSetUpPr fitToPage="1"/>
  </sheetPr>
  <dimension ref="A1:BC1363"/>
  <sheetViews>
    <sheetView rightToLeft="1" view="pageBreakPreview" zoomScale="166" zoomScaleNormal="100" zoomScaleSheetLayoutView="166" workbookViewId="0">
      <selection activeCell="A84" sqref="A84:BC89"/>
    </sheetView>
  </sheetViews>
  <sheetFormatPr defaultColWidth="1.5546875" defaultRowHeight="15"/>
  <cols>
    <col min="1" max="1" width="1.5546875" style="11"/>
    <col min="2" max="3" width="1.5546875" style="10"/>
    <col min="4" max="39" width="1.6640625" style="10" customWidth="1"/>
    <col min="40" max="43" width="1.44140625" style="10" customWidth="1"/>
    <col min="44" max="47" width="1.5546875" style="10"/>
    <col min="48" max="51" width="1.6640625" style="10" customWidth="1"/>
    <col min="52" max="55" width="2.109375" style="10" customWidth="1"/>
    <col min="56" max="89" width="1.5546875" style="10"/>
    <col min="90" max="90" width="11.33203125" style="10" bestFit="1" customWidth="1"/>
    <col min="91" max="16384" width="1.5546875" style="10"/>
  </cols>
  <sheetData>
    <row r="1" spans="1:55" ht="20.25" customHeight="1">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row>
    <row r="2" spans="1:55" ht="26.25" customHeight="1">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row>
    <row r="3" spans="1:55" ht="20.25" customHeight="1">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row>
    <row r="4" spans="1:55" ht="20.25" customHeight="1">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row>
    <row r="5" spans="1:55" ht="20.25" customHeight="1">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row>
    <row r="6" spans="1:55" ht="20.25" customHeight="1">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row>
    <row r="7" spans="1:55" ht="20.25" customHeight="1">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row>
    <row r="8" spans="1:55" ht="20.25" customHeight="1">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row>
    <row r="9" spans="1:55" ht="20.25" customHeight="1">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row>
    <row r="10" spans="1:55" ht="20.25" customHeight="1">
      <c r="A10" s="1402" t="s">
        <v>220</v>
      </c>
      <c r="B10" s="1402"/>
      <c r="C10" s="1402"/>
      <c r="D10" s="1402"/>
      <c r="E10" s="1402"/>
      <c r="F10" s="1402"/>
      <c r="G10" s="1402"/>
      <c r="H10" s="1402"/>
      <c r="I10" s="1402"/>
      <c r="J10" s="1402"/>
      <c r="K10" s="1402"/>
      <c r="L10" s="1402"/>
      <c r="M10" s="1402"/>
      <c r="N10" s="1402"/>
      <c r="O10" s="1402"/>
      <c r="P10" s="1402"/>
      <c r="Q10" s="1402"/>
      <c r="R10" s="1402"/>
      <c r="S10" s="1402"/>
      <c r="T10" s="1402"/>
      <c r="U10" s="1402"/>
      <c r="V10" s="1402"/>
      <c r="W10" s="1402"/>
      <c r="X10" s="1402"/>
      <c r="Y10" s="1402"/>
      <c r="Z10" s="1402"/>
      <c r="AA10" s="1402"/>
      <c r="AB10" s="1402"/>
      <c r="AC10" s="1402"/>
      <c r="AD10" s="1402"/>
      <c r="AE10" s="1402"/>
      <c r="AF10" s="1402"/>
      <c r="AG10" s="1402"/>
      <c r="AH10" s="1402"/>
      <c r="AI10" s="1402"/>
      <c r="AJ10" s="1402"/>
      <c r="AK10" s="1402"/>
      <c r="AL10" s="1402"/>
      <c r="AM10" s="1402"/>
      <c r="AN10" s="1402"/>
      <c r="AO10" s="1402"/>
      <c r="AP10" s="1402"/>
      <c r="AQ10" s="1402"/>
      <c r="AR10" s="1402"/>
      <c r="AS10" s="1402"/>
      <c r="AT10" s="1402"/>
      <c r="AU10" s="1402"/>
      <c r="AV10" s="1402"/>
      <c r="AW10" s="1402"/>
      <c r="AX10" s="1402"/>
      <c r="AY10" s="1402"/>
      <c r="AZ10" s="1402"/>
      <c r="BA10" s="1402"/>
      <c r="BB10" s="1402"/>
      <c r="BC10" s="1402"/>
    </row>
    <row r="11" spans="1:55" ht="20.25" customHeight="1">
      <c r="A11" s="1402"/>
      <c r="B11" s="1402"/>
      <c r="C11" s="1402"/>
      <c r="D11" s="1402"/>
      <c r="E11" s="1402"/>
      <c r="F11" s="1402"/>
      <c r="G11" s="1402"/>
      <c r="H11" s="1402"/>
      <c r="I11" s="1402"/>
      <c r="J11" s="1402"/>
      <c r="K11" s="1402"/>
      <c r="L11" s="1402"/>
      <c r="M11" s="1402"/>
      <c r="N11" s="1402"/>
      <c r="O11" s="1402"/>
      <c r="P11" s="1402"/>
      <c r="Q11" s="1402"/>
      <c r="R11" s="1402"/>
      <c r="S11" s="1402"/>
      <c r="T11" s="1402"/>
      <c r="U11" s="1402"/>
      <c r="V11" s="1402"/>
      <c r="W11" s="1402"/>
      <c r="X11" s="1402"/>
      <c r="Y11" s="1402"/>
      <c r="Z11" s="1402"/>
      <c r="AA11" s="1402"/>
      <c r="AB11" s="1402"/>
      <c r="AC11" s="1402"/>
      <c r="AD11" s="1402"/>
      <c r="AE11" s="1402"/>
      <c r="AF11" s="1402"/>
      <c r="AG11" s="1402"/>
      <c r="AH11" s="1402"/>
      <c r="AI11" s="1402"/>
      <c r="AJ11" s="1402"/>
      <c r="AK11" s="1402"/>
      <c r="AL11" s="1402"/>
      <c r="AM11" s="1402"/>
      <c r="AN11" s="1402"/>
      <c r="AO11" s="1402"/>
      <c r="AP11" s="1402"/>
      <c r="AQ11" s="1402"/>
      <c r="AR11" s="1402"/>
      <c r="AS11" s="1402"/>
      <c r="AT11" s="1402"/>
      <c r="AU11" s="1402"/>
      <c r="AV11" s="1402"/>
      <c r="AW11" s="1402"/>
      <c r="AX11" s="1402"/>
      <c r="AY11" s="1402"/>
      <c r="AZ11" s="1402"/>
      <c r="BA11" s="1402"/>
      <c r="BB11" s="1402"/>
      <c r="BC11" s="1402"/>
    </row>
    <row r="12" spans="1:55" ht="20.25" customHeight="1">
      <c r="A12" s="1402"/>
      <c r="B12" s="1402"/>
      <c r="C12" s="1402"/>
      <c r="D12" s="1402"/>
      <c r="E12" s="1402"/>
      <c r="F12" s="1402"/>
      <c r="G12" s="1402"/>
      <c r="H12" s="1402"/>
      <c r="I12" s="1402"/>
      <c r="J12" s="1402"/>
      <c r="K12" s="1402"/>
      <c r="L12" s="1402"/>
      <c r="M12" s="1402"/>
      <c r="N12" s="1402"/>
      <c r="O12" s="1402"/>
      <c r="P12" s="1402"/>
      <c r="Q12" s="1402"/>
      <c r="R12" s="1402"/>
      <c r="S12" s="1402"/>
      <c r="T12" s="1402"/>
      <c r="U12" s="1402"/>
      <c r="V12" s="1402"/>
      <c r="W12" s="1402"/>
      <c r="X12" s="1402"/>
      <c r="Y12" s="1402"/>
      <c r="Z12" s="1402"/>
      <c r="AA12" s="1402"/>
      <c r="AB12" s="1402"/>
      <c r="AC12" s="1402"/>
      <c r="AD12" s="1402"/>
      <c r="AE12" s="1402"/>
      <c r="AF12" s="1402"/>
      <c r="AG12" s="1402"/>
      <c r="AH12" s="1402"/>
      <c r="AI12" s="1402"/>
      <c r="AJ12" s="1402"/>
      <c r="AK12" s="1402"/>
      <c r="AL12" s="1402"/>
      <c r="AM12" s="1402"/>
      <c r="AN12" s="1402"/>
      <c r="AO12" s="1402"/>
      <c r="AP12" s="1402"/>
      <c r="AQ12" s="1402"/>
      <c r="AR12" s="1402"/>
      <c r="AS12" s="1402"/>
      <c r="AT12" s="1402"/>
      <c r="AU12" s="1402"/>
      <c r="AV12" s="1402"/>
      <c r="AW12" s="1402"/>
      <c r="AX12" s="1402"/>
      <c r="AY12" s="1402"/>
      <c r="AZ12" s="1402"/>
      <c r="BA12" s="1402"/>
      <c r="BB12" s="1402"/>
      <c r="BC12" s="1402"/>
    </row>
    <row r="13" spans="1:55" ht="20.25" customHeight="1">
      <c r="A13" s="1402"/>
      <c r="B13" s="1402"/>
      <c r="C13" s="1402"/>
      <c r="D13" s="1402"/>
      <c r="E13" s="1402"/>
      <c r="F13" s="1402"/>
      <c r="G13" s="1402"/>
      <c r="H13" s="1402"/>
      <c r="I13" s="1402"/>
      <c r="J13" s="1402"/>
      <c r="K13" s="1402"/>
      <c r="L13" s="1402"/>
      <c r="M13" s="1402"/>
      <c r="N13" s="1402"/>
      <c r="O13" s="1402"/>
      <c r="P13" s="1402"/>
      <c r="Q13" s="1402"/>
      <c r="R13" s="1402"/>
      <c r="S13" s="1402"/>
      <c r="T13" s="1402"/>
      <c r="U13" s="1402"/>
      <c r="V13" s="1402"/>
      <c r="W13" s="1402"/>
      <c r="X13" s="1402"/>
      <c r="Y13" s="1402"/>
      <c r="Z13" s="1402"/>
      <c r="AA13" s="1402"/>
      <c r="AB13" s="1402"/>
      <c r="AC13" s="1402"/>
      <c r="AD13" s="1402"/>
      <c r="AE13" s="1402"/>
      <c r="AF13" s="1402"/>
      <c r="AG13" s="1402"/>
      <c r="AH13" s="1402"/>
      <c r="AI13" s="1402"/>
      <c r="AJ13" s="1402"/>
      <c r="AK13" s="1402"/>
      <c r="AL13" s="1402"/>
      <c r="AM13" s="1402"/>
      <c r="AN13" s="1402"/>
      <c r="AO13" s="1402"/>
      <c r="AP13" s="1402"/>
      <c r="AQ13" s="1402"/>
      <c r="AR13" s="1402"/>
      <c r="AS13" s="1402"/>
      <c r="AT13" s="1402"/>
      <c r="AU13" s="1402"/>
      <c r="AV13" s="1402"/>
      <c r="AW13" s="1402"/>
      <c r="AX13" s="1402"/>
      <c r="AY13" s="1402"/>
      <c r="AZ13" s="1402"/>
      <c r="BA13" s="1402"/>
      <c r="BB13" s="1402"/>
      <c r="BC13" s="1402"/>
    </row>
    <row r="14" spans="1:55" ht="20.25" customHeight="1">
      <c r="A14" s="1402"/>
      <c r="B14" s="1402"/>
      <c r="C14" s="1402"/>
      <c r="D14" s="1402"/>
      <c r="E14" s="1402"/>
      <c r="F14" s="1402"/>
      <c r="G14" s="1402"/>
      <c r="H14" s="1402"/>
      <c r="I14" s="1402"/>
      <c r="J14" s="1402"/>
      <c r="K14" s="1402"/>
      <c r="L14" s="1402"/>
      <c r="M14" s="1402"/>
      <c r="N14" s="1402"/>
      <c r="O14" s="1402"/>
      <c r="P14" s="1402"/>
      <c r="Q14" s="1402"/>
      <c r="R14" s="1402"/>
      <c r="S14" s="1402"/>
      <c r="T14" s="1402"/>
      <c r="U14" s="1402"/>
      <c r="V14" s="1402"/>
      <c r="W14" s="1402"/>
      <c r="X14" s="1402"/>
      <c r="Y14" s="1402"/>
      <c r="Z14" s="1402"/>
      <c r="AA14" s="1402"/>
      <c r="AB14" s="1402"/>
      <c r="AC14" s="1402"/>
      <c r="AD14" s="1402"/>
      <c r="AE14" s="1402"/>
      <c r="AF14" s="1402"/>
      <c r="AG14" s="1402"/>
      <c r="AH14" s="1402"/>
      <c r="AI14" s="1402"/>
      <c r="AJ14" s="1402"/>
      <c r="AK14" s="1402"/>
      <c r="AL14" s="1402"/>
      <c r="AM14" s="1402"/>
      <c r="AN14" s="1402"/>
      <c r="AO14" s="1402"/>
      <c r="AP14" s="1402"/>
      <c r="AQ14" s="1402"/>
      <c r="AR14" s="1402"/>
      <c r="AS14" s="1402"/>
      <c r="AT14" s="1402"/>
      <c r="AU14" s="1402"/>
      <c r="AV14" s="1402"/>
      <c r="AW14" s="1402"/>
      <c r="AX14" s="1402"/>
      <c r="AY14" s="1402"/>
      <c r="AZ14" s="1402"/>
      <c r="BA14" s="1402"/>
      <c r="BB14" s="1402"/>
      <c r="BC14" s="1402"/>
    </row>
    <row r="15" spans="1:55" ht="20.2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row>
    <row r="16" spans="1:55" ht="20.25" customHeight="1">
      <c r="A16" s="1411" t="s">
        <v>1273</v>
      </c>
      <c r="B16" s="1412"/>
      <c r="C16" s="1412"/>
      <c r="D16" s="1412"/>
      <c r="E16" s="1412"/>
      <c r="F16" s="1412"/>
      <c r="G16" s="1412"/>
      <c r="H16" s="1412"/>
      <c r="I16" s="1412"/>
      <c r="J16" s="1412"/>
      <c r="K16" s="1412"/>
      <c r="L16" s="1412"/>
      <c r="M16" s="1412"/>
      <c r="N16" s="1412"/>
      <c r="O16" s="1412"/>
      <c r="P16" s="1412"/>
      <c r="Q16" s="1412"/>
      <c r="R16" s="1412"/>
      <c r="S16" s="1412"/>
      <c r="T16" s="1412"/>
      <c r="U16" s="1412"/>
      <c r="V16" s="1412"/>
      <c r="W16" s="1412"/>
      <c r="X16" s="1412"/>
      <c r="Y16" s="1413"/>
      <c r="Z16" s="1411" t="str">
        <f>المدخلات!P4</f>
        <v xml:space="preserve">فيلا دور أرضي و اول وسور </v>
      </c>
      <c r="AA16" s="1412"/>
      <c r="AB16" s="1412"/>
      <c r="AC16" s="1412"/>
      <c r="AD16" s="1412"/>
      <c r="AE16" s="1412"/>
      <c r="AF16" s="1412"/>
      <c r="AG16" s="1412"/>
      <c r="AH16" s="1412"/>
      <c r="AI16" s="1412"/>
      <c r="AJ16" s="1412"/>
      <c r="AK16" s="1412"/>
      <c r="AL16" s="1412"/>
      <c r="AM16" s="1412"/>
      <c r="AN16" s="1412"/>
      <c r="AO16" s="1412"/>
      <c r="AP16" s="1412"/>
      <c r="AQ16" s="1412"/>
      <c r="AR16" s="1412"/>
      <c r="AS16" s="1412"/>
      <c r="AT16" s="1412"/>
      <c r="AU16" s="1412"/>
      <c r="AV16" s="1412"/>
      <c r="AW16" s="1412"/>
      <c r="AX16" s="1412"/>
      <c r="AY16" s="1412"/>
      <c r="AZ16" s="1412"/>
      <c r="BA16" s="1412"/>
      <c r="BB16" s="1412"/>
      <c r="BC16" s="1413"/>
    </row>
    <row r="17" spans="1:55" ht="20.25" customHeight="1">
      <c r="A17" s="1414"/>
      <c r="B17" s="1415"/>
      <c r="C17" s="1415"/>
      <c r="D17" s="1415"/>
      <c r="E17" s="1415"/>
      <c r="F17" s="1415"/>
      <c r="G17" s="1415"/>
      <c r="H17" s="1415"/>
      <c r="I17" s="1415"/>
      <c r="J17" s="1415"/>
      <c r="K17" s="1415"/>
      <c r="L17" s="1415"/>
      <c r="M17" s="1415"/>
      <c r="N17" s="1415"/>
      <c r="O17" s="1415"/>
      <c r="P17" s="1415"/>
      <c r="Q17" s="1415"/>
      <c r="R17" s="1415"/>
      <c r="S17" s="1415"/>
      <c r="T17" s="1415"/>
      <c r="U17" s="1415"/>
      <c r="V17" s="1415"/>
      <c r="W17" s="1415"/>
      <c r="X17" s="1415"/>
      <c r="Y17" s="1416"/>
      <c r="Z17" s="1414"/>
      <c r="AA17" s="1415"/>
      <c r="AB17" s="1415"/>
      <c r="AC17" s="1415"/>
      <c r="AD17" s="1415"/>
      <c r="AE17" s="1415"/>
      <c r="AF17" s="1415"/>
      <c r="AG17" s="1415"/>
      <c r="AH17" s="1415"/>
      <c r="AI17" s="1415"/>
      <c r="AJ17" s="1415"/>
      <c r="AK17" s="1415"/>
      <c r="AL17" s="1415"/>
      <c r="AM17" s="1415"/>
      <c r="AN17" s="1415"/>
      <c r="AO17" s="1415"/>
      <c r="AP17" s="1415"/>
      <c r="AQ17" s="1415"/>
      <c r="AR17" s="1415"/>
      <c r="AS17" s="1415"/>
      <c r="AT17" s="1415"/>
      <c r="AU17" s="1415"/>
      <c r="AV17" s="1415"/>
      <c r="AW17" s="1415"/>
      <c r="AX17" s="1415"/>
      <c r="AY17" s="1415"/>
      <c r="AZ17" s="1415"/>
      <c r="BA17" s="1415"/>
      <c r="BB17" s="1415"/>
      <c r="BC17" s="1416"/>
    </row>
    <row r="18" spans="1:55" ht="15" customHeight="1">
      <c r="A18" s="1404" t="s">
        <v>1272</v>
      </c>
      <c r="B18" s="1405"/>
      <c r="C18" s="1405"/>
      <c r="D18" s="1405"/>
      <c r="E18" s="1405"/>
      <c r="F18" s="1405"/>
      <c r="G18" s="1405"/>
      <c r="H18" s="1405"/>
      <c r="I18" s="1405"/>
      <c r="J18" s="1405"/>
      <c r="K18" s="1405"/>
      <c r="L18" s="1405"/>
      <c r="M18" s="1405"/>
      <c r="N18" s="1405"/>
      <c r="O18" s="1405"/>
      <c r="P18" s="1405"/>
      <c r="Q18" s="1405"/>
      <c r="R18" s="1405"/>
      <c r="S18" s="1405"/>
      <c r="T18" s="1405"/>
      <c r="U18" s="1405"/>
      <c r="V18" s="1405"/>
      <c r="W18" s="1405"/>
      <c r="X18" s="1405"/>
      <c r="Y18" s="1406"/>
      <c r="Z18" s="1404" t="str">
        <f>المدخلات!P3</f>
        <v>احمد ابراهيم النعيمي</v>
      </c>
      <c r="AA18" s="1405"/>
      <c r="AB18" s="1405"/>
      <c r="AC18" s="1405"/>
      <c r="AD18" s="1405"/>
      <c r="AE18" s="1405"/>
      <c r="AF18" s="1405"/>
      <c r="AG18" s="1405"/>
      <c r="AH18" s="1405"/>
      <c r="AI18" s="1405"/>
      <c r="AJ18" s="1405"/>
      <c r="AK18" s="1405"/>
      <c r="AL18" s="1405"/>
      <c r="AM18" s="1405"/>
      <c r="AN18" s="1405"/>
      <c r="AO18" s="1405"/>
      <c r="AP18" s="1405"/>
      <c r="AQ18" s="1405"/>
      <c r="AR18" s="1405"/>
      <c r="AS18" s="1405"/>
      <c r="AT18" s="1405"/>
      <c r="AU18" s="1405"/>
      <c r="AV18" s="1405"/>
      <c r="AW18" s="1405"/>
      <c r="AX18" s="1405"/>
      <c r="AY18" s="1405"/>
      <c r="AZ18" s="1405"/>
      <c r="BA18" s="1405"/>
      <c r="BB18" s="1405"/>
      <c r="BC18" s="1406"/>
    </row>
    <row r="19" spans="1:55" ht="15" customHeight="1">
      <c r="A19" s="1407"/>
      <c r="B19" s="1408"/>
      <c r="C19" s="1408"/>
      <c r="D19" s="1408"/>
      <c r="E19" s="1408"/>
      <c r="F19" s="1408"/>
      <c r="G19" s="1408"/>
      <c r="H19" s="1408"/>
      <c r="I19" s="1408"/>
      <c r="J19" s="1408"/>
      <c r="K19" s="1408"/>
      <c r="L19" s="1408"/>
      <c r="M19" s="1408"/>
      <c r="N19" s="1408"/>
      <c r="O19" s="1408"/>
      <c r="P19" s="1408"/>
      <c r="Q19" s="1408"/>
      <c r="R19" s="1408"/>
      <c r="S19" s="1408"/>
      <c r="T19" s="1408"/>
      <c r="U19" s="1408"/>
      <c r="V19" s="1408"/>
      <c r="W19" s="1408"/>
      <c r="X19" s="1408"/>
      <c r="Y19" s="1409"/>
      <c r="Z19" s="1407"/>
      <c r="AA19" s="1408"/>
      <c r="AB19" s="1408"/>
      <c r="AC19" s="1408"/>
      <c r="AD19" s="1408"/>
      <c r="AE19" s="1408"/>
      <c r="AF19" s="1408"/>
      <c r="AG19" s="1408"/>
      <c r="AH19" s="1408"/>
      <c r="AI19" s="1408"/>
      <c r="AJ19" s="1408"/>
      <c r="AK19" s="1408"/>
      <c r="AL19" s="1408"/>
      <c r="AM19" s="1408"/>
      <c r="AN19" s="1408"/>
      <c r="AO19" s="1408"/>
      <c r="AP19" s="1408"/>
      <c r="AQ19" s="1408"/>
      <c r="AR19" s="1408"/>
      <c r="AS19" s="1408"/>
      <c r="AT19" s="1408"/>
      <c r="AU19" s="1408"/>
      <c r="AV19" s="1408"/>
      <c r="AW19" s="1408"/>
      <c r="AX19" s="1408"/>
      <c r="AY19" s="1408"/>
      <c r="AZ19" s="1408"/>
      <c r="BA19" s="1408"/>
      <c r="BB19" s="1408"/>
      <c r="BC19" s="1409"/>
    </row>
    <row r="20" spans="1:55" ht="20.25" customHeight="1">
      <c r="A20" s="291"/>
      <c r="B20" s="291"/>
      <c r="C20" s="291"/>
      <c r="D20" s="291"/>
      <c r="E20" s="291"/>
      <c r="F20" s="291"/>
      <c r="G20" s="291"/>
      <c r="H20" s="291"/>
      <c r="I20" s="291"/>
      <c r="J20" s="291"/>
      <c r="K20" s="291"/>
      <c r="L20" s="291"/>
      <c r="M20" s="291"/>
      <c r="N20" s="291"/>
      <c r="O20" s="291"/>
      <c r="P20" s="291"/>
      <c r="Q20" s="291"/>
      <c r="R20" s="291"/>
      <c r="S20" s="291"/>
      <c r="T20" s="291"/>
      <c r="U20" s="291"/>
      <c r="V20" s="291"/>
      <c r="W20" s="291"/>
      <c r="X20" s="291"/>
      <c r="Y20" s="291"/>
      <c r="Z20" s="291"/>
      <c r="AA20" s="291"/>
      <c r="AB20" s="291"/>
      <c r="AC20" s="291"/>
      <c r="AD20" s="291"/>
      <c r="AE20" s="291"/>
      <c r="AF20" s="291"/>
      <c r="AG20" s="291"/>
      <c r="AH20" s="291"/>
      <c r="AI20" s="291"/>
      <c r="AJ20" s="291"/>
      <c r="AK20" s="291"/>
      <c r="AL20" s="291"/>
      <c r="AM20" s="291"/>
      <c r="AN20" s="291"/>
      <c r="AO20" s="291"/>
      <c r="AP20" s="291"/>
      <c r="AQ20" s="291"/>
      <c r="AR20" s="291"/>
      <c r="AS20" s="291"/>
      <c r="AT20" s="291"/>
      <c r="AU20" s="291"/>
      <c r="AV20" s="291"/>
      <c r="AW20" s="291"/>
      <c r="AX20" s="291"/>
      <c r="AY20" s="291"/>
      <c r="AZ20" s="291"/>
      <c r="BA20" s="291"/>
      <c r="BB20" s="291"/>
      <c r="BC20" s="291"/>
    </row>
    <row r="21" spans="1:55" ht="20.25" customHeight="1">
      <c r="A21" s="291"/>
      <c r="B21" s="291"/>
      <c r="C21" s="291"/>
      <c r="D21" s="291"/>
      <c r="E21" s="291"/>
      <c r="F21" s="291"/>
      <c r="G21" s="291"/>
      <c r="H21" s="291"/>
      <c r="I21" s="291"/>
      <c r="J21" s="291"/>
      <c r="K21" s="291"/>
      <c r="L21" s="291"/>
      <c r="M21" s="291"/>
      <c r="N21" s="291"/>
      <c r="O21" s="291"/>
      <c r="P21" s="291"/>
      <c r="Q21" s="291"/>
      <c r="R21" s="291"/>
      <c r="S21" s="291"/>
      <c r="T21" s="291"/>
      <c r="U21" s="291"/>
      <c r="V21" s="291"/>
      <c r="W21" s="291"/>
      <c r="X21" s="291"/>
      <c r="Y21" s="291"/>
      <c r="Z21" s="291"/>
      <c r="AA21" s="291"/>
      <c r="AB21" s="291"/>
      <c r="AC21" s="291"/>
      <c r="AD21" s="291"/>
      <c r="AE21" s="291"/>
      <c r="AF21" s="291"/>
      <c r="AG21" s="291"/>
      <c r="AH21" s="291"/>
      <c r="AI21" s="291"/>
      <c r="AJ21" s="291"/>
      <c r="AK21" s="291"/>
      <c r="AL21" s="291"/>
      <c r="AM21" s="291"/>
      <c r="AN21" s="291"/>
      <c r="AO21" s="291"/>
      <c r="AP21" s="291"/>
      <c r="AQ21" s="291"/>
      <c r="AR21" s="291"/>
      <c r="AS21" s="291"/>
      <c r="AT21" s="291"/>
      <c r="AU21" s="291"/>
      <c r="AV21" s="291"/>
      <c r="AW21" s="291"/>
      <c r="AX21" s="291"/>
      <c r="AY21" s="291"/>
      <c r="AZ21" s="291"/>
      <c r="BA21" s="291"/>
      <c r="BB21" s="291"/>
      <c r="BC21" s="291"/>
    </row>
    <row r="22" spans="1:55" ht="15" customHeight="1">
      <c r="A22" s="292"/>
      <c r="B22" s="293"/>
      <c r="C22" s="293"/>
      <c r="D22" s="293"/>
      <c r="E22" s="293"/>
      <c r="F22" s="293"/>
      <c r="G22" s="293"/>
      <c r="H22" s="293"/>
      <c r="I22" s="293"/>
      <c r="J22" s="293"/>
      <c r="K22" s="293"/>
      <c r="L22" s="294"/>
      <c r="M22" s="1417" t="s">
        <v>666</v>
      </c>
      <c r="N22" s="1418"/>
      <c r="O22" s="1418"/>
      <c r="P22" s="1418"/>
      <c r="Q22" s="1418"/>
      <c r="R22" s="1418"/>
      <c r="S22" s="1418"/>
      <c r="T22" s="1418"/>
      <c r="U22" s="1418"/>
      <c r="V22" s="1418"/>
      <c r="W22" s="1418"/>
      <c r="X22" s="1418"/>
      <c r="Y22" s="1419"/>
      <c r="Z22" s="1417">
        <f>المدخلات!$P$12</f>
        <v>403100010</v>
      </c>
      <c r="AA22" s="1418"/>
      <c r="AB22" s="1418"/>
      <c r="AC22" s="1418"/>
      <c r="AD22" s="1418"/>
      <c r="AE22" s="1418"/>
      <c r="AF22" s="1418"/>
      <c r="AG22" s="1418"/>
      <c r="AH22" s="1418"/>
      <c r="AI22" s="1418"/>
      <c r="AJ22" s="1418"/>
      <c r="AK22" s="1418"/>
      <c r="AL22" s="1418"/>
      <c r="AM22" s="1418"/>
      <c r="AN22" s="1418"/>
      <c r="AO22" s="1418"/>
      <c r="AP22" s="1418"/>
      <c r="AQ22" s="1418"/>
      <c r="AR22" s="1418"/>
      <c r="AS22" s="1418"/>
      <c r="AT22" s="1418"/>
      <c r="AU22" s="1419"/>
      <c r="AV22" s="292"/>
      <c r="AW22" s="293"/>
      <c r="AX22" s="293"/>
      <c r="AY22" s="293"/>
      <c r="AZ22" s="293"/>
      <c r="BA22" s="293"/>
      <c r="BB22" s="293"/>
      <c r="BC22" s="294"/>
    </row>
    <row r="23" spans="1:55" ht="15" customHeight="1">
      <c r="A23" s="295"/>
      <c r="B23" s="296"/>
      <c r="C23" s="296"/>
      <c r="D23" s="296"/>
      <c r="E23" s="296"/>
      <c r="F23" s="296"/>
      <c r="G23" s="296"/>
      <c r="H23" s="296"/>
      <c r="I23" s="296"/>
      <c r="J23" s="296"/>
      <c r="K23" s="296"/>
      <c r="L23" s="297"/>
      <c r="M23" s="1420"/>
      <c r="N23" s="1421"/>
      <c r="O23" s="1421"/>
      <c r="P23" s="1421"/>
      <c r="Q23" s="1421"/>
      <c r="R23" s="1421"/>
      <c r="S23" s="1421"/>
      <c r="T23" s="1421"/>
      <c r="U23" s="1421"/>
      <c r="V23" s="1421"/>
      <c r="W23" s="1421"/>
      <c r="X23" s="1421"/>
      <c r="Y23" s="1422"/>
      <c r="Z23" s="1420"/>
      <c r="AA23" s="1421"/>
      <c r="AB23" s="1421"/>
      <c r="AC23" s="1421"/>
      <c r="AD23" s="1421"/>
      <c r="AE23" s="1421"/>
      <c r="AF23" s="1421"/>
      <c r="AG23" s="1421"/>
      <c r="AH23" s="1421"/>
      <c r="AI23" s="1421"/>
      <c r="AJ23" s="1421"/>
      <c r="AK23" s="1421"/>
      <c r="AL23" s="1421"/>
      <c r="AM23" s="1421"/>
      <c r="AN23" s="1421"/>
      <c r="AO23" s="1421"/>
      <c r="AP23" s="1421"/>
      <c r="AQ23" s="1421"/>
      <c r="AR23" s="1421"/>
      <c r="AS23" s="1421"/>
      <c r="AT23" s="1421"/>
      <c r="AU23" s="1422"/>
      <c r="AV23" s="295"/>
      <c r="AW23" s="296"/>
      <c r="AX23" s="296"/>
      <c r="AY23" s="296"/>
      <c r="AZ23" s="296"/>
      <c r="BA23" s="296"/>
      <c r="BB23" s="296"/>
      <c r="BC23" s="297"/>
    </row>
    <row r="25" spans="1:55">
      <c r="Q25" s="12"/>
      <c r="R25" s="12"/>
      <c r="S25" s="12"/>
      <c r="T25" s="12"/>
      <c r="U25" s="12"/>
      <c r="V25" s="12"/>
      <c r="W25" s="12"/>
      <c r="X25" s="12"/>
      <c r="Y25" s="12"/>
      <c r="Z25" s="12"/>
      <c r="AA25" s="12"/>
      <c r="AB25" s="12"/>
      <c r="AC25" s="12"/>
      <c r="AD25" s="12"/>
      <c r="AE25" s="12"/>
      <c r="AF25" s="12"/>
      <c r="AG25" s="12"/>
    </row>
    <row r="26" spans="1:55">
      <c r="A26" s="306"/>
      <c r="B26" s="301"/>
      <c r="C26" s="301"/>
      <c r="D26" s="301"/>
      <c r="E26" s="301"/>
      <c r="F26" s="301"/>
      <c r="G26" s="301"/>
      <c r="H26" s="301"/>
      <c r="I26" s="301"/>
      <c r="J26" s="301"/>
      <c r="K26" s="301"/>
      <c r="L26" s="302"/>
      <c r="M26" s="1410" t="s">
        <v>118</v>
      </c>
      <c r="N26" s="1397"/>
      <c r="O26" s="1397"/>
      <c r="P26" s="1397"/>
      <c r="Q26" s="1397"/>
      <c r="R26" s="1397"/>
      <c r="S26" s="1397"/>
      <c r="T26" s="1397"/>
      <c r="U26" s="1397"/>
      <c r="V26" s="1397"/>
      <c r="W26" s="1397"/>
      <c r="X26" s="1397"/>
      <c r="Y26" s="1398"/>
      <c r="Z26" s="1396" t="str">
        <f>المدخلات!$P$11</f>
        <v>الخران</v>
      </c>
      <c r="AA26" s="1397"/>
      <c r="AB26" s="1397"/>
      <c r="AC26" s="1397"/>
      <c r="AD26" s="1397"/>
      <c r="AE26" s="1397"/>
      <c r="AF26" s="1397"/>
      <c r="AG26" s="1397"/>
      <c r="AH26" s="1397"/>
      <c r="AI26" s="1397"/>
      <c r="AJ26" s="1397"/>
      <c r="AK26" s="1397"/>
      <c r="AL26" s="1397"/>
      <c r="AM26" s="1397"/>
      <c r="AN26" s="1397"/>
      <c r="AO26" s="1397"/>
      <c r="AP26" s="1397"/>
      <c r="AQ26" s="1397"/>
      <c r="AR26" s="1397"/>
      <c r="AS26" s="1397"/>
      <c r="AT26" s="1397"/>
      <c r="AU26" s="1398"/>
      <c r="AV26" s="300"/>
      <c r="AW26" s="301"/>
      <c r="AX26" s="301"/>
      <c r="AY26" s="301"/>
      <c r="AZ26" s="301"/>
      <c r="BA26" s="301"/>
      <c r="BB26" s="301"/>
      <c r="BC26" s="302"/>
    </row>
    <row r="27" spans="1:55">
      <c r="A27" s="307"/>
      <c r="B27" s="304"/>
      <c r="C27" s="304"/>
      <c r="D27" s="304"/>
      <c r="E27" s="304"/>
      <c r="F27" s="304"/>
      <c r="G27" s="304"/>
      <c r="H27" s="304"/>
      <c r="I27" s="304"/>
      <c r="J27" s="304"/>
      <c r="K27" s="304"/>
      <c r="L27" s="305"/>
      <c r="M27" s="1399"/>
      <c r="N27" s="1400"/>
      <c r="O27" s="1400"/>
      <c r="P27" s="1400"/>
      <c r="Q27" s="1400"/>
      <c r="R27" s="1400"/>
      <c r="S27" s="1400"/>
      <c r="T27" s="1400"/>
      <c r="U27" s="1400"/>
      <c r="V27" s="1400"/>
      <c r="W27" s="1400"/>
      <c r="X27" s="1400"/>
      <c r="Y27" s="1401"/>
      <c r="Z27" s="1399"/>
      <c r="AA27" s="1400"/>
      <c r="AB27" s="1400"/>
      <c r="AC27" s="1400"/>
      <c r="AD27" s="1400"/>
      <c r="AE27" s="1400"/>
      <c r="AF27" s="1400"/>
      <c r="AG27" s="1400"/>
      <c r="AH27" s="1400"/>
      <c r="AI27" s="1400"/>
      <c r="AJ27" s="1400"/>
      <c r="AK27" s="1400"/>
      <c r="AL27" s="1400"/>
      <c r="AM27" s="1400"/>
      <c r="AN27" s="1400"/>
      <c r="AO27" s="1400"/>
      <c r="AP27" s="1400"/>
      <c r="AQ27" s="1400"/>
      <c r="AR27" s="1400"/>
      <c r="AS27" s="1400"/>
      <c r="AT27" s="1400"/>
      <c r="AU27" s="1401"/>
      <c r="AV27" s="303"/>
      <c r="AW27" s="304"/>
      <c r="AX27" s="304"/>
      <c r="AY27" s="304"/>
      <c r="AZ27" s="304"/>
      <c r="BA27" s="304"/>
      <c r="BB27" s="304"/>
      <c r="BC27" s="305"/>
    </row>
    <row r="28" spans="1:55">
      <c r="Q28" s="12"/>
      <c r="R28" s="12"/>
      <c r="S28" s="12"/>
      <c r="T28" s="12"/>
      <c r="U28" s="12"/>
      <c r="V28" s="12"/>
      <c r="W28" s="12"/>
      <c r="X28" s="12"/>
      <c r="Y28" s="12"/>
      <c r="Z28" s="12"/>
      <c r="AA28" s="12"/>
      <c r="AB28" s="12"/>
      <c r="AC28" s="12"/>
      <c r="AD28" s="12"/>
      <c r="AE28" s="12"/>
      <c r="AF28" s="12"/>
      <c r="AG28" s="12"/>
    </row>
    <row r="33" spans="1:5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row>
    <row r="34" spans="1:55" ht="21">
      <c r="A34" s="1403" t="s">
        <v>262</v>
      </c>
      <c r="B34" s="1403"/>
      <c r="C34" s="1403"/>
      <c r="D34" s="1403"/>
      <c r="E34" s="1403"/>
      <c r="F34" s="1403"/>
      <c r="G34" s="1403"/>
      <c r="H34" s="1403"/>
      <c r="I34" s="1403"/>
      <c r="J34" s="1403"/>
      <c r="K34" s="1403"/>
      <c r="L34" s="1403"/>
      <c r="M34" s="1403"/>
      <c r="N34" s="1403"/>
      <c r="O34" s="1403"/>
      <c r="P34" s="1403"/>
      <c r="Q34" s="1403"/>
      <c r="R34" s="1403"/>
      <c r="S34" s="1403"/>
      <c r="T34" s="1403"/>
      <c r="U34" s="1403"/>
      <c r="V34" s="1403"/>
      <c r="W34" s="1403"/>
      <c r="X34" s="1403"/>
      <c r="Y34" s="1403"/>
      <c r="Z34" s="1403"/>
      <c r="AA34" s="1403"/>
      <c r="AB34" s="1403"/>
      <c r="AC34" s="1403"/>
      <c r="AD34" s="1403"/>
      <c r="AE34" s="1403"/>
      <c r="AF34" s="1403"/>
      <c r="AG34" s="1403"/>
      <c r="AH34" s="1403"/>
      <c r="AI34" s="1403"/>
      <c r="AJ34" s="1403"/>
      <c r="AK34" s="1403"/>
      <c r="AL34" s="1403"/>
      <c r="AM34" s="1403"/>
      <c r="AN34" s="1403"/>
      <c r="AO34" s="1403"/>
      <c r="AP34" s="1403"/>
      <c r="AQ34" s="1403"/>
      <c r="AR34" s="1403"/>
      <c r="AS34" s="1403"/>
      <c r="AT34" s="1403"/>
      <c r="AU34" s="1403"/>
      <c r="AV34" s="1403"/>
      <c r="AW34" s="1403"/>
      <c r="AX34" s="1403"/>
      <c r="AY34" s="1403"/>
      <c r="AZ34" s="1403"/>
      <c r="BA34" s="1403"/>
      <c r="BB34" s="1403"/>
      <c r="BC34" s="1403"/>
    </row>
    <row r="36" spans="1:55" ht="21">
      <c r="A36" s="1395" t="s">
        <v>222</v>
      </c>
      <c r="B36" s="1395"/>
      <c r="C36" s="1395"/>
      <c r="D36" s="1395"/>
      <c r="E36" s="1395"/>
      <c r="F36" s="1395"/>
      <c r="G36" s="1395"/>
      <c r="H36" s="1395"/>
      <c r="I36" s="1395"/>
      <c r="J36" s="1395"/>
      <c r="K36" s="1395"/>
      <c r="L36" s="1395"/>
      <c r="M36" s="1395"/>
      <c r="N36" s="1395"/>
      <c r="O36" s="1395"/>
      <c r="P36" s="1395"/>
      <c r="Q36" s="1395"/>
      <c r="R36" s="1395"/>
      <c r="S36" s="1395"/>
      <c r="T36" s="1395"/>
      <c r="U36" s="1395"/>
      <c r="V36" s="1395"/>
      <c r="W36" s="1395"/>
      <c r="X36" s="1395"/>
      <c r="Y36" s="1395"/>
      <c r="Z36" s="1395"/>
      <c r="AA36" s="1395"/>
      <c r="AB36" s="1395"/>
      <c r="AC36" s="1395"/>
      <c r="AD36" s="1395"/>
      <c r="AE36" s="1395"/>
      <c r="AF36" s="1395"/>
      <c r="AG36" s="1395"/>
      <c r="AH36" s="1395"/>
      <c r="AI36" s="1395"/>
      <c r="AJ36" s="1395"/>
      <c r="AK36" s="1395"/>
      <c r="AL36" s="1395"/>
      <c r="AM36" s="1395"/>
      <c r="AN36" s="1395"/>
      <c r="AO36" s="1395"/>
      <c r="AP36" s="1395"/>
      <c r="AQ36" s="1395"/>
      <c r="AR36" s="1395"/>
      <c r="AS36" s="1395"/>
      <c r="AT36" s="1395"/>
      <c r="AU36" s="1395"/>
      <c r="AV36" s="1395"/>
      <c r="AW36" s="1395"/>
      <c r="AX36" s="1395"/>
      <c r="AY36" s="1395"/>
      <c r="AZ36" s="1395"/>
      <c r="BA36" s="1395"/>
      <c r="BB36" s="1395"/>
      <c r="BC36" s="1395"/>
    </row>
    <row r="37" spans="1:55" ht="21">
      <c r="A37" s="1395" t="s">
        <v>244</v>
      </c>
      <c r="B37" s="1395"/>
      <c r="C37" s="1395"/>
      <c r="D37" s="1395"/>
      <c r="E37" s="1395"/>
      <c r="F37" s="1395"/>
      <c r="G37" s="1395"/>
      <c r="H37" s="1395"/>
      <c r="I37" s="1395"/>
      <c r="J37" s="1395"/>
      <c r="K37" s="1395"/>
      <c r="L37" s="1395"/>
      <c r="M37" s="1395"/>
      <c r="N37" s="1395"/>
      <c r="O37" s="1395"/>
      <c r="P37" s="1395"/>
      <c r="Q37" s="1395"/>
      <c r="R37" s="1395"/>
      <c r="S37" s="1395"/>
      <c r="T37" s="1395"/>
      <c r="U37" s="1395"/>
      <c r="V37" s="1395"/>
      <c r="W37" s="1395"/>
      <c r="X37" s="1395"/>
      <c r="Y37" s="1395"/>
      <c r="Z37" s="1395"/>
      <c r="AA37" s="1395"/>
      <c r="AB37" s="1395"/>
      <c r="AC37" s="1395"/>
      <c r="AD37" s="1395"/>
      <c r="AE37" s="1395"/>
      <c r="AF37" s="1395"/>
      <c r="AG37" s="1395"/>
      <c r="AH37" s="1395"/>
      <c r="AI37" s="1395"/>
      <c r="AJ37" s="1395"/>
      <c r="AK37" s="1395"/>
      <c r="AL37" s="1395"/>
      <c r="AM37" s="1395"/>
      <c r="AN37" s="1395"/>
      <c r="AO37" s="1395"/>
      <c r="AP37" s="1395"/>
      <c r="AQ37" s="1395"/>
      <c r="AR37" s="1395"/>
      <c r="AS37" s="1395"/>
      <c r="AT37" s="1395"/>
      <c r="AU37" s="1395"/>
      <c r="AV37" s="1395"/>
      <c r="AW37" s="1395"/>
      <c r="AX37" s="1395"/>
      <c r="AY37" s="1395"/>
      <c r="AZ37" s="1395"/>
      <c r="BA37" s="1395"/>
      <c r="BB37" s="1395"/>
      <c r="BC37" s="1395"/>
    </row>
    <row r="38" spans="1:55" ht="21">
      <c r="A38" s="1395" t="s">
        <v>247</v>
      </c>
      <c r="B38" s="1395"/>
      <c r="C38" s="1395"/>
      <c r="D38" s="1395"/>
      <c r="E38" s="1395"/>
      <c r="F38" s="1395"/>
      <c r="G38" s="1395"/>
      <c r="H38" s="1395"/>
      <c r="I38" s="1395"/>
      <c r="J38" s="1395"/>
      <c r="K38" s="1395"/>
      <c r="L38" s="1395"/>
      <c r="M38" s="1395"/>
      <c r="N38" s="1395"/>
      <c r="O38" s="1395"/>
      <c r="P38" s="1395"/>
      <c r="Q38" s="1395"/>
      <c r="R38" s="1395"/>
      <c r="S38" s="1395"/>
      <c r="T38" s="1395"/>
      <c r="U38" s="1395"/>
      <c r="V38" s="1395"/>
      <c r="W38" s="1395"/>
      <c r="X38" s="1395"/>
      <c r="Y38" s="1395"/>
      <c r="Z38" s="1395"/>
      <c r="AA38" s="1395"/>
      <c r="AB38" s="1395"/>
      <c r="AC38" s="1395"/>
      <c r="AD38" s="1395"/>
      <c r="AE38" s="1395"/>
      <c r="AF38" s="1395"/>
      <c r="AG38" s="1395"/>
      <c r="AH38" s="1395"/>
      <c r="AI38" s="1395"/>
      <c r="AJ38" s="1395"/>
      <c r="AK38" s="1395"/>
      <c r="AL38" s="1395"/>
      <c r="AM38" s="1395"/>
      <c r="AN38" s="1395"/>
      <c r="AO38" s="1395"/>
      <c r="AP38" s="1395"/>
      <c r="AQ38" s="1395"/>
      <c r="AR38" s="1395"/>
      <c r="AS38" s="1395"/>
      <c r="AT38" s="1395"/>
      <c r="AU38" s="1395"/>
      <c r="AV38" s="1395"/>
      <c r="AW38" s="1395"/>
      <c r="AX38" s="1395"/>
      <c r="AY38" s="1395"/>
      <c r="AZ38" s="1395"/>
      <c r="BA38" s="1395"/>
      <c r="BB38" s="1395"/>
      <c r="BC38" s="1395"/>
    </row>
    <row r="39" spans="1:55" ht="21">
      <c r="A39" s="1395" t="s">
        <v>250</v>
      </c>
      <c r="B39" s="1395"/>
      <c r="C39" s="1395"/>
      <c r="D39" s="1395"/>
      <c r="E39" s="1395"/>
      <c r="F39" s="1395"/>
      <c r="G39" s="1395"/>
      <c r="H39" s="1395"/>
      <c r="I39" s="1395"/>
      <c r="J39" s="1395"/>
      <c r="K39" s="1395"/>
      <c r="L39" s="1395"/>
      <c r="M39" s="1395"/>
      <c r="N39" s="1395"/>
      <c r="O39" s="1395"/>
      <c r="P39" s="1395"/>
      <c r="Q39" s="1395"/>
      <c r="R39" s="1395"/>
      <c r="S39" s="1395"/>
      <c r="T39" s="1395"/>
      <c r="U39" s="1395"/>
      <c r="V39" s="1395"/>
      <c r="W39" s="1395"/>
      <c r="X39" s="1395"/>
      <c r="Y39" s="1395"/>
      <c r="Z39" s="1395"/>
      <c r="AA39" s="1395"/>
      <c r="AB39" s="1395"/>
      <c r="AC39" s="1395"/>
      <c r="AD39" s="1395"/>
      <c r="AE39" s="1395"/>
      <c r="AF39" s="1395"/>
      <c r="AG39" s="1395"/>
      <c r="AH39" s="1395"/>
      <c r="AI39" s="1395"/>
      <c r="AJ39" s="1395"/>
      <c r="AK39" s="1395"/>
      <c r="AL39" s="1395"/>
      <c r="AM39" s="1395"/>
      <c r="AN39" s="1395"/>
      <c r="AO39" s="1395"/>
      <c r="AP39" s="1395"/>
      <c r="AQ39" s="1395"/>
      <c r="AR39" s="1395"/>
      <c r="AS39" s="1395"/>
      <c r="AT39" s="1395"/>
      <c r="AU39" s="1395"/>
      <c r="AV39" s="1395"/>
      <c r="AW39" s="1395"/>
      <c r="AX39" s="1395"/>
      <c r="AY39" s="1395"/>
      <c r="AZ39" s="1395"/>
      <c r="BA39" s="1395"/>
      <c r="BB39" s="1395"/>
      <c r="BC39" s="1395"/>
    </row>
    <row r="40" spans="1:55" ht="21">
      <c r="A40" s="1395" t="s">
        <v>252</v>
      </c>
      <c r="B40" s="1395"/>
      <c r="C40" s="1395"/>
      <c r="D40" s="1395"/>
      <c r="E40" s="1395"/>
      <c r="F40" s="1395"/>
      <c r="G40" s="1395"/>
      <c r="H40" s="1395"/>
      <c r="I40" s="1395"/>
      <c r="J40" s="1395"/>
      <c r="K40" s="1395"/>
      <c r="L40" s="1395"/>
      <c r="M40" s="1395"/>
      <c r="N40" s="1395"/>
      <c r="O40" s="1395"/>
      <c r="P40" s="1395"/>
      <c r="Q40" s="1395"/>
      <c r="R40" s="1395"/>
      <c r="S40" s="1395"/>
      <c r="T40" s="1395"/>
      <c r="U40" s="1395"/>
      <c r="V40" s="1395"/>
      <c r="W40" s="1395"/>
      <c r="X40" s="1395"/>
      <c r="Y40" s="1395"/>
      <c r="Z40" s="1395"/>
      <c r="AA40" s="1395"/>
      <c r="AB40" s="1395"/>
      <c r="AC40" s="1395"/>
      <c r="AD40" s="1395"/>
      <c r="AE40" s="1395"/>
      <c r="AF40" s="1395"/>
      <c r="AG40" s="1395"/>
      <c r="AH40" s="1395"/>
      <c r="AI40" s="1395"/>
      <c r="AJ40" s="1395"/>
      <c r="AK40" s="1395"/>
      <c r="AL40" s="1395"/>
      <c r="AM40" s="1395"/>
      <c r="AN40" s="1395"/>
      <c r="AO40" s="1395"/>
      <c r="AP40" s="1395"/>
      <c r="AQ40" s="1395"/>
      <c r="AR40" s="1395"/>
      <c r="AS40" s="1395"/>
      <c r="AT40" s="1395"/>
      <c r="AU40" s="1395"/>
      <c r="AV40" s="1395"/>
      <c r="AW40" s="1395"/>
      <c r="AX40" s="1395"/>
      <c r="AY40" s="1395"/>
      <c r="AZ40" s="1395"/>
      <c r="BA40" s="1395"/>
      <c r="BB40" s="1395"/>
      <c r="BC40" s="1395"/>
    </row>
    <row r="41" spans="1:55" ht="21">
      <c r="A41" s="1395" t="s">
        <v>263</v>
      </c>
      <c r="B41" s="1395"/>
      <c r="C41" s="1395"/>
      <c r="D41" s="1395"/>
      <c r="E41" s="1395"/>
      <c r="F41" s="1395"/>
      <c r="G41" s="1395"/>
      <c r="H41" s="1395"/>
      <c r="I41" s="1395"/>
      <c r="J41" s="1395"/>
      <c r="K41" s="1395"/>
      <c r="L41" s="1395"/>
      <c r="M41" s="1395"/>
      <c r="N41" s="1395"/>
      <c r="O41" s="1395"/>
      <c r="P41" s="1395"/>
      <c r="Q41" s="1395"/>
      <c r="R41" s="1395"/>
      <c r="S41" s="1395"/>
      <c r="T41" s="1395"/>
      <c r="U41" s="1395"/>
      <c r="V41" s="1395"/>
      <c r="W41" s="1395"/>
      <c r="X41" s="1395"/>
      <c r="Y41" s="1395"/>
      <c r="Z41" s="1395"/>
      <c r="AA41" s="1395"/>
      <c r="AB41" s="1395"/>
      <c r="AC41" s="1395"/>
      <c r="AD41" s="1395"/>
      <c r="AE41" s="1395"/>
      <c r="AF41" s="1395"/>
      <c r="AG41" s="1395"/>
      <c r="AH41" s="1395"/>
      <c r="AI41" s="1395"/>
      <c r="AJ41" s="1395"/>
      <c r="AK41" s="1395"/>
      <c r="AL41" s="1395"/>
      <c r="AM41" s="1395"/>
      <c r="AN41" s="1395"/>
      <c r="AO41" s="1395"/>
      <c r="AP41" s="1395"/>
      <c r="AQ41" s="1395"/>
      <c r="AR41" s="1395"/>
      <c r="AS41" s="1395"/>
      <c r="AT41" s="1395"/>
      <c r="AU41" s="1395"/>
      <c r="AV41" s="1395"/>
      <c r="AW41" s="1395"/>
      <c r="AX41" s="1395"/>
      <c r="AY41" s="1395"/>
      <c r="AZ41" s="1395"/>
      <c r="BA41" s="1395"/>
      <c r="BB41" s="1395"/>
      <c r="BC41" s="1395"/>
    </row>
    <row r="42" spans="1:55" ht="21">
      <c r="A42" s="1395" t="s">
        <v>264</v>
      </c>
      <c r="B42" s="1395"/>
      <c r="C42" s="1395"/>
      <c r="D42" s="1395"/>
      <c r="E42" s="1395"/>
      <c r="F42" s="1395"/>
      <c r="G42" s="1395"/>
      <c r="H42" s="1395"/>
      <c r="I42" s="1395"/>
      <c r="J42" s="1395"/>
      <c r="K42" s="1395"/>
      <c r="L42" s="1395"/>
      <c r="M42" s="1395"/>
      <c r="N42" s="1395"/>
      <c r="O42" s="1395"/>
      <c r="P42" s="1395"/>
      <c r="Q42" s="1395"/>
      <c r="R42" s="1395"/>
      <c r="S42" s="1395"/>
      <c r="T42" s="1395"/>
      <c r="U42" s="1395"/>
      <c r="V42" s="1395"/>
      <c r="W42" s="1395"/>
      <c r="X42" s="1395"/>
      <c r="Y42" s="1395"/>
      <c r="Z42" s="1395"/>
      <c r="AA42" s="1395"/>
      <c r="AB42" s="1395"/>
      <c r="AC42" s="1395"/>
      <c r="AD42" s="1395"/>
      <c r="AE42" s="1395"/>
      <c r="AF42" s="1395"/>
      <c r="AG42" s="1395"/>
      <c r="AH42" s="1395"/>
      <c r="AI42" s="1395"/>
      <c r="AJ42" s="1395"/>
      <c r="AK42" s="1395"/>
      <c r="AL42" s="1395"/>
      <c r="AM42" s="1395"/>
      <c r="AN42" s="1395"/>
      <c r="AO42" s="1395"/>
      <c r="AP42" s="1395"/>
      <c r="AQ42" s="1395"/>
      <c r="AR42" s="1395"/>
      <c r="AS42" s="1395"/>
      <c r="AT42" s="1395"/>
      <c r="AU42" s="1395"/>
      <c r="AV42" s="1395"/>
      <c r="AW42" s="1395"/>
      <c r="AX42" s="1395"/>
      <c r="AY42" s="1395"/>
      <c r="AZ42" s="1395"/>
      <c r="BA42" s="1395"/>
      <c r="BB42" s="1395"/>
      <c r="BC42" s="1395"/>
    </row>
    <row r="43" spans="1:55" ht="21">
      <c r="A43" s="1395" t="s">
        <v>265</v>
      </c>
      <c r="B43" s="1395"/>
      <c r="C43" s="1395"/>
      <c r="D43" s="1395"/>
      <c r="E43" s="1395"/>
      <c r="F43" s="1395"/>
      <c r="G43" s="1395"/>
      <c r="H43" s="1395"/>
      <c r="I43" s="1395"/>
      <c r="J43" s="1395"/>
      <c r="K43" s="1395"/>
      <c r="L43" s="1395"/>
      <c r="M43" s="1395"/>
      <c r="N43" s="1395"/>
      <c r="O43" s="1395"/>
      <c r="P43" s="1395"/>
      <c r="Q43" s="1395"/>
      <c r="R43" s="1395"/>
      <c r="S43" s="1395"/>
      <c r="T43" s="1395"/>
      <c r="U43" s="1395"/>
      <c r="V43" s="1395"/>
      <c r="W43" s="1395"/>
      <c r="X43" s="1395"/>
      <c r="Y43" s="1395"/>
      <c r="Z43" s="1395"/>
      <c r="AA43" s="1395"/>
      <c r="AB43" s="1395"/>
      <c r="AC43" s="1395"/>
      <c r="AD43" s="1395"/>
      <c r="AE43" s="1395"/>
      <c r="AF43" s="1395"/>
      <c r="AG43" s="1395"/>
      <c r="AH43" s="1395"/>
      <c r="AI43" s="1395"/>
      <c r="AJ43" s="1395"/>
      <c r="AK43" s="1395"/>
      <c r="AL43" s="1395"/>
      <c r="AM43" s="1395"/>
      <c r="AN43" s="1395"/>
      <c r="AO43" s="1395"/>
      <c r="AP43" s="1395"/>
      <c r="AQ43" s="1395"/>
      <c r="AR43" s="1395"/>
      <c r="AS43" s="1395"/>
      <c r="AT43" s="1395"/>
      <c r="AU43" s="1395"/>
      <c r="AV43" s="1395"/>
      <c r="AW43" s="1395"/>
      <c r="AX43" s="1395"/>
      <c r="AY43" s="1395"/>
      <c r="AZ43" s="1395"/>
      <c r="BA43" s="1395"/>
      <c r="BB43" s="1395"/>
      <c r="BC43" s="1395"/>
    </row>
    <row r="44" spans="1:55" ht="21">
      <c r="A44" s="1395" t="s">
        <v>266</v>
      </c>
      <c r="B44" s="1395"/>
      <c r="C44" s="1395"/>
      <c r="D44" s="1395"/>
      <c r="E44" s="1395"/>
      <c r="F44" s="1395"/>
      <c r="G44" s="1395"/>
      <c r="H44" s="1395"/>
      <c r="I44" s="1395"/>
      <c r="J44" s="1395"/>
      <c r="K44" s="1395"/>
      <c r="L44" s="1395"/>
      <c r="M44" s="1395"/>
      <c r="N44" s="1395"/>
      <c r="O44" s="1395"/>
      <c r="P44" s="1395"/>
      <c r="Q44" s="1395"/>
      <c r="R44" s="1395"/>
      <c r="S44" s="1395"/>
      <c r="T44" s="1395"/>
      <c r="U44" s="1395"/>
      <c r="V44" s="1395"/>
      <c r="W44" s="1395"/>
      <c r="X44" s="1395"/>
      <c r="Y44" s="1395"/>
      <c r="Z44" s="1395"/>
      <c r="AA44" s="1395"/>
      <c r="AB44" s="1395"/>
      <c r="AC44" s="1395"/>
      <c r="AD44" s="1395"/>
      <c r="AE44" s="1395"/>
      <c r="AF44" s="1395"/>
      <c r="AG44" s="1395"/>
      <c r="AH44" s="1395"/>
      <c r="AI44" s="1395"/>
      <c r="AJ44" s="1395"/>
      <c r="AK44" s="1395"/>
      <c r="AL44" s="1395"/>
      <c r="AM44" s="1395"/>
      <c r="AN44" s="1395"/>
      <c r="AO44" s="1395"/>
      <c r="AP44" s="1395"/>
      <c r="AQ44" s="1395"/>
      <c r="AR44" s="1395"/>
      <c r="AS44" s="1395"/>
      <c r="AT44" s="1395"/>
      <c r="AU44" s="1395"/>
      <c r="AV44" s="1395"/>
      <c r="AW44" s="1395"/>
      <c r="AX44" s="1395"/>
      <c r="AY44" s="1395"/>
      <c r="AZ44" s="1395"/>
      <c r="BA44" s="1395"/>
      <c r="BB44" s="1395"/>
      <c r="BC44" s="1395"/>
    </row>
    <row r="45" spans="1:55" ht="21">
      <c r="A45" s="1395" t="s">
        <v>259</v>
      </c>
      <c r="B45" s="1395"/>
      <c r="C45" s="1395"/>
      <c r="D45" s="1395"/>
      <c r="E45" s="1395"/>
      <c r="F45" s="1395"/>
      <c r="G45" s="1395"/>
      <c r="H45" s="1395"/>
      <c r="I45" s="1395"/>
      <c r="J45" s="1395"/>
      <c r="K45" s="1395"/>
      <c r="L45" s="1395"/>
      <c r="M45" s="1395"/>
      <c r="N45" s="1395"/>
      <c r="O45" s="1395"/>
      <c r="P45" s="1395"/>
      <c r="Q45" s="1395"/>
      <c r="R45" s="1395"/>
      <c r="S45" s="1395"/>
      <c r="T45" s="1395"/>
      <c r="U45" s="1395"/>
      <c r="V45" s="1395"/>
      <c r="W45" s="1395"/>
      <c r="X45" s="1395"/>
      <c r="Y45" s="1395"/>
      <c r="Z45" s="1395"/>
      <c r="AA45" s="1395"/>
      <c r="AB45" s="1395"/>
      <c r="AC45" s="1395"/>
      <c r="AD45" s="1395"/>
      <c r="AE45" s="1395"/>
      <c r="AF45" s="1395"/>
      <c r="AG45" s="1395"/>
      <c r="AH45" s="1395"/>
      <c r="AI45" s="1395"/>
      <c r="AJ45" s="1395"/>
      <c r="AK45" s="1395"/>
      <c r="AL45" s="1395"/>
      <c r="AM45" s="1395"/>
      <c r="AN45" s="1395"/>
      <c r="AO45" s="1395"/>
      <c r="AP45" s="1395"/>
      <c r="AQ45" s="1395"/>
      <c r="AR45" s="1395"/>
      <c r="AS45" s="1395"/>
      <c r="AT45" s="1395"/>
      <c r="AU45" s="1395"/>
      <c r="AV45" s="1395"/>
      <c r="AW45" s="1395"/>
      <c r="AX45" s="1395"/>
      <c r="AY45" s="1395"/>
      <c r="AZ45" s="1395"/>
      <c r="BA45" s="1395"/>
      <c r="BB45" s="1395"/>
      <c r="BC45" s="1395"/>
    </row>
    <row r="46" spans="1:55" ht="21">
      <c r="A46" s="1395" t="s">
        <v>260</v>
      </c>
      <c r="B46" s="1395"/>
      <c r="C46" s="1395"/>
      <c r="D46" s="1395"/>
      <c r="E46" s="1395"/>
      <c r="F46" s="1395"/>
      <c r="G46" s="1395"/>
      <c r="H46" s="1395"/>
      <c r="I46" s="1395"/>
      <c r="J46" s="1395"/>
      <c r="K46" s="1395"/>
      <c r="L46" s="1395"/>
      <c r="M46" s="1395"/>
      <c r="N46" s="1395"/>
      <c r="O46" s="1395"/>
      <c r="P46" s="1395"/>
      <c r="Q46" s="1395"/>
      <c r="R46" s="1395"/>
      <c r="S46" s="1395"/>
      <c r="T46" s="1395"/>
      <c r="U46" s="1395"/>
      <c r="V46" s="1395"/>
      <c r="W46" s="1395"/>
      <c r="X46" s="1395"/>
      <c r="Y46" s="1395"/>
      <c r="Z46" s="1395"/>
      <c r="AA46" s="1395"/>
      <c r="AB46" s="1395"/>
      <c r="AC46" s="1395"/>
      <c r="AD46" s="1395"/>
      <c r="AE46" s="1395"/>
      <c r="AF46" s="1395"/>
      <c r="AG46" s="1395"/>
      <c r="AH46" s="1395"/>
      <c r="AI46" s="1395"/>
      <c r="AJ46" s="1395"/>
      <c r="AK46" s="1395"/>
      <c r="AL46" s="1395"/>
      <c r="AM46" s="1395"/>
      <c r="AN46" s="1395"/>
      <c r="AO46" s="1395"/>
      <c r="AP46" s="1395"/>
      <c r="AQ46" s="1395"/>
      <c r="AR46" s="1395"/>
      <c r="AS46" s="1395"/>
      <c r="AT46" s="1395"/>
      <c r="AU46" s="1395"/>
      <c r="AV46" s="1395"/>
      <c r="AW46" s="1395"/>
      <c r="AX46" s="1395"/>
      <c r="AY46" s="1395"/>
      <c r="AZ46" s="1395"/>
      <c r="BA46" s="1395"/>
      <c r="BB46" s="1395"/>
      <c r="BC46" s="1395"/>
    </row>
    <row r="59" spans="1:55" ht="21">
      <c r="A59" s="1426" t="s">
        <v>222</v>
      </c>
      <c r="B59" s="1426"/>
      <c r="C59" s="1426"/>
      <c r="D59" s="1426"/>
      <c r="E59" s="1426"/>
      <c r="F59" s="1426"/>
      <c r="G59" s="1426"/>
      <c r="H59" s="1426"/>
      <c r="I59" s="1426"/>
      <c r="J59" s="1426"/>
      <c r="K59" s="1426"/>
      <c r="L59" s="1426"/>
      <c r="M59" s="1426"/>
      <c r="N59" s="1426"/>
      <c r="O59" s="1426"/>
      <c r="P59" s="1426"/>
      <c r="Q59" s="1426"/>
      <c r="R59" s="1426"/>
      <c r="S59" s="1426"/>
      <c r="T59" s="1426"/>
      <c r="U59" s="1426"/>
      <c r="V59" s="1426"/>
      <c r="W59" s="1426"/>
      <c r="X59" s="1426"/>
      <c r="Y59" s="1426"/>
      <c r="Z59" s="1426"/>
      <c r="AA59" s="1426"/>
      <c r="AB59" s="1426"/>
      <c r="AC59" s="1426"/>
      <c r="AD59" s="1426"/>
      <c r="AE59" s="1426"/>
      <c r="AF59" s="1426"/>
      <c r="AG59" s="1426"/>
      <c r="AH59" s="1426"/>
      <c r="AI59" s="1426"/>
      <c r="AJ59" s="1426"/>
      <c r="AK59" s="1426"/>
      <c r="AL59" s="1426"/>
      <c r="AM59" s="1426"/>
      <c r="AN59" s="1426"/>
      <c r="AO59" s="1426"/>
      <c r="AP59" s="1426"/>
      <c r="AQ59" s="1426"/>
      <c r="AR59" s="1426"/>
      <c r="AS59" s="1426"/>
      <c r="AT59" s="1426"/>
      <c r="AU59" s="1426"/>
      <c r="AV59" s="1426"/>
      <c r="AW59" s="1426"/>
      <c r="AX59" s="1426"/>
      <c r="AY59" s="1426"/>
      <c r="AZ59" s="1426"/>
      <c r="BA59" s="1426"/>
      <c r="BB59" s="1426"/>
      <c r="BC59" s="1426"/>
    </row>
    <row r="60" spans="1:55" ht="17.399999999999999">
      <c r="A60" s="1427" t="s">
        <v>223</v>
      </c>
      <c r="B60" s="1427"/>
      <c r="C60" s="1427"/>
      <c r="D60" s="1427"/>
      <c r="E60" s="1427"/>
      <c r="F60" s="1427"/>
      <c r="G60" s="1427"/>
      <c r="H60" s="1427"/>
      <c r="I60" s="1427"/>
      <c r="J60" s="1427"/>
      <c r="K60" s="1427"/>
      <c r="L60" s="1427"/>
      <c r="M60" s="1427"/>
      <c r="N60" s="1427"/>
      <c r="O60" s="1427"/>
      <c r="P60" s="1427"/>
      <c r="Q60" s="1427"/>
      <c r="R60" s="1427"/>
      <c r="S60" s="1427"/>
      <c r="T60" s="1427"/>
      <c r="U60" s="1427"/>
      <c r="V60" s="1427"/>
      <c r="W60" s="1427"/>
      <c r="X60" s="1427"/>
      <c r="Y60" s="1427"/>
      <c r="Z60" s="1427"/>
      <c r="AA60" s="1427"/>
      <c r="AB60" s="1427"/>
      <c r="AC60" s="1427"/>
      <c r="AD60" s="1427"/>
      <c r="AE60" s="1427"/>
      <c r="AF60" s="1427"/>
      <c r="AG60" s="1427"/>
      <c r="AH60" s="1427"/>
      <c r="AI60" s="1427"/>
      <c r="AJ60" s="1427"/>
      <c r="AK60" s="1427"/>
      <c r="AL60" s="1427"/>
      <c r="AM60" s="1427"/>
      <c r="AN60" s="1427"/>
      <c r="AO60" s="1427"/>
      <c r="AP60" s="1427"/>
      <c r="AQ60" s="1427"/>
      <c r="AR60" s="1427"/>
      <c r="AS60" s="1427"/>
      <c r="AT60" s="1427"/>
      <c r="AU60" s="1427"/>
      <c r="AV60" s="1427"/>
      <c r="AW60" s="1427"/>
      <c r="AX60" s="1427"/>
      <c r="AY60" s="1427"/>
      <c r="AZ60" s="1427"/>
      <c r="BA60" s="1427"/>
      <c r="BB60" s="1427"/>
      <c r="BC60" s="1427"/>
    </row>
    <row r="61" spans="1:55" ht="16.8">
      <c r="A61" s="1423" t="s">
        <v>224</v>
      </c>
      <c r="B61" s="1423"/>
      <c r="C61" s="1423"/>
      <c r="D61" s="1423"/>
      <c r="E61" s="1423"/>
      <c r="F61" s="1423"/>
      <c r="G61" s="1423"/>
      <c r="H61" s="1423"/>
      <c r="I61" s="1423"/>
      <c r="J61" s="1423"/>
      <c r="K61" s="1423"/>
      <c r="L61" s="1423"/>
      <c r="M61" s="1423"/>
      <c r="N61" s="1423"/>
      <c r="O61" s="1423"/>
      <c r="P61" s="1423"/>
      <c r="Q61" s="1423"/>
      <c r="R61" s="1423"/>
      <c r="S61" s="1423"/>
      <c r="T61" s="1423"/>
      <c r="U61" s="1423"/>
      <c r="V61" s="1423"/>
      <c r="W61" s="1423"/>
      <c r="X61" s="1423"/>
      <c r="Y61" s="1423"/>
      <c r="Z61" s="1423"/>
      <c r="AA61" s="1423"/>
      <c r="AB61" s="1423"/>
      <c r="AC61" s="1423"/>
      <c r="AD61" s="1423"/>
      <c r="AE61" s="1423"/>
      <c r="AF61" s="1423"/>
      <c r="AG61" s="1423"/>
      <c r="AH61" s="1423"/>
      <c r="AI61" s="1423"/>
      <c r="AJ61" s="1423"/>
      <c r="AK61" s="1423"/>
      <c r="AL61" s="1423"/>
      <c r="AM61" s="1423"/>
      <c r="AN61" s="1423"/>
      <c r="AO61" s="1423"/>
      <c r="AP61" s="1423"/>
      <c r="AQ61" s="1423"/>
      <c r="AR61" s="1423"/>
      <c r="AS61" s="1423"/>
      <c r="AT61" s="1423"/>
      <c r="AU61" s="1423"/>
      <c r="AV61" s="1423"/>
      <c r="AW61" s="1423"/>
      <c r="AX61" s="1423"/>
      <c r="AY61" s="1423"/>
      <c r="AZ61" s="1423"/>
      <c r="BA61" s="1423"/>
      <c r="BB61" s="1423"/>
      <c r="BC61" s="1423"/>
    </row>
    <row r="62" spans="1:55" ht="20.25" customHeight="1">
      <c r="A62" s="1424" t="s">
        <v>225</v>
      </c>
      <c r="B62" s="1424"/>
      <c r="C62" s="1424"/>
      <c r="D62" s="1424"/>
      <c r="E62" s="1424"/>
      <c r="F62" s="1424"/>
      <c r="G62" s="1424"/>
      <c r="H62" s="1424"/>
      <c r="I62" s="1424"/>
      <c r="J62" s="1424"/>
      <c r="K62" s="1424"/>
      <c r="L62" s="1424"/>
      <c r="M62" s="1424"/>
      <c r="N62" s="1424"/>
      <c r="O62" s="1424"/>
      <c r="P62" s="1424"/>
      <c r="Q62" s="1424"/>
      <c r="R62" s="1424"/>
      <c r="S62" s="1424"/>
      <c r="T62" s="1424"/>
      <c r="U62" s="1424"/>
      <c r="V62" s="1424"/>
      <c r="W62" s="1424"/>
      <c r="X62" s="1424"/>
      <c r="Y62" s="1424"/>
      <c r="Z62" s="1424"/>
      <c r="AA62" s="1424"/>
      <c r="AB62" s="1424"/>
      <c r="AC62" s="1424"/>
      <c r="AD62" s="1424"/>
      <c r="AE62" s="1424"/>
      <c r="AF62" s="1424"/>
      <c r="AG62" s="1424"/>
      <c r="AH62" s="1424"/>
      <c r="AI62" s="1424"/>
      <c r="AJ62" s="1424"/>
      <c r="AK62" s="1424"/>
      <c r="AL62" s="1424"/>
      <c r="AM62" s="1424"/>
      <c r="AN62" s="1424"/>
      <c r="AO62" s="1424"/>
      <c r="AP62" s="1424"/>
      <c r="AQ62" s="1424"/>
      <c r="AR62" s="1424"/>
      <c r="AS62" s="1424"/>
      <c r="AT62" s="1424"/>
      <c r="AU62" s="1424"/>
      <c r="AV62" s="1424"/>
      <c r="AW62" s="1424"/>
      <c r="AX62" s="1424"/>
      <c r="AY62" s="1424"/>
      <c r="AZ62" s="1424"/>
      <c r="BA62" s="1424"/>
      <c r="BB62" s="1424"/>
      <c r="BC62" s="1424"/>
    </row>
    <row r="63" spans="1:55" ht="20.25" customHeight="1">
      <c r="A63" s="1424"/>
      <c r="B63" s="1424"/>
      <c r="C63" s="1424"/>
      <c r="D63" s="1424"/>
      <c r="E63" s="1424"/>
      <c r="F63" s="1424"/>
      <c r="G63" s="1424"/>
      <c r="H63" s="1424"/>
      <c r="I63" s="1424"/>
      <c r="J63" s="1424"/>
      <c r="K63" s="1424"/>
      <c r="L63" s="1424"/>
      <c r="M63" s="1424"/>
      <c r="N63" s="1424"/>
      <c r="O63" s="1424"/>
      <c r="P63" s="1424"/>
      <c r="Q63" s="1424"/>
      <c r="R63" s="1424"/>
      <c r="S63" s="1424"/>
      <c r="T63" s="1424"/>
      <c r="U63" s="1424"/>
      <c r="V63" s="1424"/>
      <c r="W63" s="1424"/>
      <c r="X63" s="1424"/>
      <c r="Y63" s="1424"/>
      <c r="Z63" s="1424"/>
      <c r="AA63" s="1424"/>
      <c r="AB63" s="1424"/>
      <c r="AC63" s="1424"/>
      <c r="AD63" s="1424"/>
      <c r="AE63" s="1424"/>
      <c r="AF63" s="1424"/>
      <c r="AG63" s="1424"/>
      <c r="AH63" s="1424"/>
      <c r="AI63" s="1424"/>
      <c r="AJ63" s="1424"/>
      <c r="AK63" s="1424"/>
      <c r="AL63" s="1424"/>
      <c r="AM63" s="1424"/>
      <c r="AN63" s="1424"/>
      <c r="AO63" s="1424"/>
      <c r="AP63" s="1424"/>
      <c r="AQ63" s="1424"/>
      <c r="AR63" s="1424"/>
      <c r="AS63" s="1424"/>
      <c r="AT63" s="1424"/>
      <c r="AU63" s="1424"/>
      <c r="AV63" s="1424"/>
      <c r="AW63" s="1424"/>
      <c r="AX63" s="1424"/>
      <c r="AY63" s="1424"/>
      <c r="AZ63" s="1424"/>
      <c r="BA63" s="1424"/>
      <c r="BB63" s="1424"/>
      <c r="BC63" s="1424"/>
    </row>
    <row r="64" spans="1:55" ht="22.5" customHeight="1">
      <c r="A64" s="1424"/>
      <c r="B64" s="1424"/>
      <c r="C64" s="1424"/>
      <c r="D64" s="1424"/>
      <c r="E64" s="1424"/>
      <c r="F64" s="1424"/>
      <c r="G64" s="1424"/>
      <c r="H64" s="1424"/>
      <c r="I64" s="1424"/>
      <c r="J64" s="1424"/>
      <c r="K64" s="1424"/>
      <c r="L64" s="1424"/>
      <c r="M64" s="1424"/>
      <c r="N64" s="1424"/>
      <c r="O64" s="1424"/>
      <c r="P64" s="1424"/>
      <c r="Q64" s="1424"/>
      <c r="R64" s="1424"/>
      <c r="S64" s="1424"/>
      <c r="T64" s="1424"/>
      <c r="U64" s="1424"/>
      <c r="V64" s="1424"/>
      <c r="W64" s="1424"/>
      <c r="X64" s="1424"/>
      <c r="Y64" s="1424"/>
      <c r="Z64" s="1424"/>
      <c r="AA64" s="1424"/>
      <c r="AB64" s="1424"/>
      <c r="AC64" s="1424"/>
      <c r="AD64" s="1424"/>
      <c r="AE64" s="1424"/>
      <c r="AF64" s="1424"/>
      <c r="AG64" s="1424"/>
      <c r="AH64" s="1424"/>
      <c r="AI64" s="1424"/>
      <c r="AJ64" s="1424"/>
      <c r="AK64" s="1424"/>
      <c r="AL64" s="1424"/>
      <c r="AM64" s="1424"/>
      <c r="AN64" s="1424"/>
      <c r="AO64" s="1424"/>
      <c r="AP64" s="1424"/>
      <c r="AQ64" s="1424"/>
      <c r="AR64" s="1424"/>
      <c r="AS64" s="1424"/>
      <c r="AT64" s="1424"/>
      <c r="AU64" s="1424"/>
      <c r="AV64" s="1424"/>
      <c r="AW64" s="1424"/>
      <c r="AX64" s="1424"/>
      <c r="AY64" s="1424"/>
      <c r="AZ64" s="1424"/>
      <c r="BA64" s="1424"/>
      <c r="BB64" s="1424"/>
      <c r="BC64" s="1424"/>
    </row>
    <row r="65" spans="1:55" ht="20.25" customHeight="1">
      <c r="A65" s="1423" t="s">
        <v>226</v>
      </c>
      <c r="B65" s="1423"/>
      <c r="C65" s="1423"/>
      <c r="D65" s="1423"/>
      <c r="E65" s="1423"/>
      <c r="F65" s="1423"/>
      <c r="G65" s="1423"/>
      <c r="H65" s="1423"/>
      <c r="I65" s="1423"/>
      <c r="J65" s="1423"/>
      <c r="K65" s="1423"/>
      <c r="L65" s="1423"/>
      <c r="M65" s="1423"/>
      <c r="N65" s="1423"/>
      <c r="O65" s="1423"/>
      <c r="P65" s="1423"/>
      <c r="Q65" s="1423"/>
      <c r="R65" s="1423"/>
      <c r="S65" s="1423"/>
      <c r="T65" s="1423"/>
      <c r="U65" s="1423"/>
      <c r="V65" s="1423"/>
      <c r="W65" s="1423"/>
      <c r="X65" s="1423"/>
      <c r="Y65" s="1423"/>
      <c r="Z65" s="1423"/>
      <c r="AA65" s="1423"/>
      <c r="AB65" s="1423"/>
      <c r="AC65" s="1423"/>
      <c r="AD65" s="1423"/>
      <c r="AE65" s="1423"/>
      <c r="AF65" s="1423"/>
      <c r="AG65" s="1423"/>
      <c r="AH65" s="1423"/>
      <c r="AI65" s="1423"/>
      <c r="AJ65" s="1423"/>
      <c r="AK65" s="1423"/>
      <c r="AL65" s="1423"/>
      <c r="AM65" s="1423"/>
      <c r="AN65" s="1423"/>
      <c r="AO65" s="1423"/>
      <c r="AP65" s="1423"/>
      <c r="AQ65" s="1423"/>
      <c r="AR65" s="1423"/>
      <c r="AS65" s="1423"/>
      <c r="AT65" s="1423"/>
      <c r="AU65" s="1423"/>
      <c r="AV65" s="1423"/>
      <c r="AW65" s="1423"/>
      <c r="AX65" s="1423"/>
      <c r="AY65" s="1423"/>
      <c r="AZ65" s="1423"/>
      <c r="BA65" s="1423"/>
      <c r="BB65" s="1423"/>
      <c r="BC65" s="1423"/>
    </row>
    <row r="66" spans="1:55" ht="20.25" customHeight="1">
      <c r="A66" s="1425" t="str">
        <f>"1 – المطلوب إنشاؤه هو مشروع "&amp;TEXT([2]المدخلات!P4,0)&amp;" "&amp;"على قطعة أرض رقم "&amp;" "&amp;TEXT([2]المدخلات!AR4,0)&amp;" "&amp;"في منطقة"&amp;" "&amp;TEXT([2]المدخلات!AR3,0)</f>
        <v>1 – المطلوب إنشاؤه هو مشروع فيلا ارضي اول مع تعديل واجهة الملحق على قطعة أرض رقم  412030315 في منطقة مدينة خليفة بن زايد</v>
      </c>
      <c r="B66" s="1425"/>
      <c r="C66" s="1425"/>
      <c r="D66" s="1425"/>
      <c r="E66" s="1425"/>
      <c r="F66" s="1425"/>
      <c r="G66" s="1425"/>
      <c r="H66" s="1425"/>
      <c r="I66" s="1425"/>
      <c r="J66" s="1425"/>
      <c r="K66" s="1425"/>
      <c r="L66" s="1425"/>
      <c r="M66" s="1425"/>
      <c r="N66" s="1425"/>
      <c r="O66" s="1425"/>
      <c r="P66" s="1425"/>
      <c r="Q66" s="1425"/>
      <c r="R66" s="1425"/>
      <c r="S66" s="1425"/>
      <c r="T66" s="1425"/>
      <c r="U66" s="1425"/>
      <c r="V66" s="1425"/>
      <c r="W66" s="1425"/>
      <c r="X66" s="1425"/>
      <c r="Y66" s="1425"/>
      <c r="Z66" s="1425"/>
      <c r="AA66" s="1425"/>
      <c r="AB66" s="1425"/>
      <c r="AC66" s="1425"/>
      <c r="AD66" s="1425"/>
      <c r="AE66" s="1425"/>
      <c r="AF66" s="1425"/>
      <c r="AG66" s="1425"/>
      <c r="AH66" s="1425"/>
      <c r="AI66" s="1425"/>
      <c r="AJ66" s="1425"/>
      <c r="AK66" s="1425"/>
      <c r="AL66" s="1425"/>
      <c r="AM66" s="1425"/>
      <c r="AN66" s="1425"/>
      <c r="AO66" s="1425"/>
      <c r="AP66" s="1425"/>
      <c r="AQ66" s="1425"/>
      <c r="AR66" s="1425"/>
      <c r="AS66" s="1425"/>
      <c r="AT66" s="1425"/>
      <c r="AU66" s="1425"/>
      <c r="AV66" s="1425"/>
      <c r="AW66" s="1425"/>
      <c r="AX66" s="1425"/>
      <c r="AY66" s="1425"/>
      <c r="AZ66" s="1425"/>
      <c r="BA66" s="1425"/>
      <c r="BB66" s="1425"/>
      <c r="BC66" s="1425"/>
    </row>
    <row r="67" spans="1:55" ht="20.25" customHeight="1">
      <c r="A67" s="1425" t="s">
        <v>227</v>
      </c>
      <c r="B67" s="1425"/>
      <c r="C67" s="1425"/>
      <c r="D67" s="1425"/>
      <c r="E67" s="1425"/>
      <c r="F67" s="1425"/>
      <c r="G67" s="1425"/>
      <c r="H67" s="1425"/>
      <c r="I67" s="1425"/>
      <c r="J67" s="1425"/>
      <c r="K67" s="1425"/>
      <c r="L67" s="1425"/>
      <c r="M67" s="1425"/>
      <c r="N67" s="1425"/>
      <c r="O67" s="1425"/>
      <c r="P67" s="1425"/>
      <c r="Q67" s="1425"/>
      <c r="R67" s="1425"/>
      <c r="S67" s="1425"/>
      <c r="T67" s="1425"/>
      <c r="U67" s="1425"/>
      <c r="V67" s="1425"/>
      <c r="W67" s="1425"/>
      <c r="X67" s="1425"/>
      <c r="Y67" s="1425"/>
      <c r="Z67" s="1425"/>
      <c r="AA67" s="1425"/>
      <c r="AB67" s="1425"/>
      <c r="AC67" s="1425"/>
      <c r="AD67" s="1425"/>
      <c r="AE67" s="1425"/>
      <c r="AF67" s="1425"/>
      <c r="AG67" s="1425"/>
      <c r="AH67" s="1425"/>
      <c r="AI67" s="1425"/>
      <c r="AJ67" s="1425"/>
      <c r="AK67" s="1425"/>
      <c r="AL67" s="1425"/>
      <c r="AM67" s="1425"/>
      <c r="AN67" s="1425"/>
      <c r="AO67" s="1425"/>
      <c r="AP67" s="1425"/>
      <c r="AQ67" s="1425"/>
      <c r="AR67" s="1425"/>
      <c r="AS67" s="1425"/>
      <c r="AT67" s="1425"/>
      <c r="AU67" s="1425"/>
      <c r="AV67" s="1425"/>
      <c r="AW67" s="1425"/>
      <c r="AX67" s="1425"/>
      <c r="AY67" s="1425"/>
      <c r="AZ67" s="1425"/>
      <c r="BA67" s="1425"/>
      <c r="BB67" s="1425"/>
      <c r="BC67" s="1425"/>
    </row>
    <row r="68" spans="1:55" ht="20.25" customHeight="1">
      <c r="A68" s="1425"/>
      <c r="B68" s="1425"/>
      <c r="C68" s="1425"/>
      <c r="D68" s="1425"/>
      <c r="E68" s="1425"/>
      <c r="F68" s="1425"/>
      <c r="G68" s="1425"/>
      <c r="H68" s="1425"/>
      <c r="I68" s="1425"/>
      <c r="J68" s="1425"/>
      <c r="K68" s="1425"/>
      <c r="L68" s="1425"/>
      <c r="M68" s="1425"/>
      <c r="N68" s="1425"/>
      <c r="O68" s="1425"/>
      <c r="P68" s="1425"/>
      <c r="Q68" s="1425"/>
      <c r="R68" s="1425"/>
      <c r="S68" s="1425"/>
      <c r="T68" s="1425"/>
      <c r="U68" s="1425"/>
      <c r="V68" s="1425"/>
      <c r="W68" s="1425"/>
      <c r="X68" s="1425"/>
      <c r="Y68" s="1425"/>
      <c r="Z68" s="1425"/>
      <c r="AA68" s="1425"/>
      <c r="AB68" s="1425"/>
      <c r="AC68" s="1425"/>
      <c r="AD68" s="1425"/>
      <c r="AE68" s="1425"/>
      <c r="AF68" s="1425"/>
      <c r="AG68" s="1425"/>
      <c r="AH68" s="1425"/>
      <c r="AI68" s="1425"/>
      <c r="AJ68" s="1425"/>
      <c r="AK68" s="1425"/>
      <c r="AL68" s="1425"/>
      <c r="AM68" s="1425"/>
      <c r="AN68" s="1425"/>
      <c r="AO68" s="1425"/>
      <c r="AP68" s="1425"/>
      <c r="AQ68" s="1425"/>
      <c r="AR68" s="1425"/>
      <c r="AS68" s="1425"/>
      <c r="AT68" s="1425"/>
      <c r="AU68" s="1425"/>
      <c r="AV68" s="1425"/>
      <c r="AW68" s="1425"/>
      <c r="AX68" s="1425"/>
      <c r="AY68" s="1425"/>
      <c r="AZ68" s="1425"/>
      <c r="BA68" s="1425"/>
      <c r="BB68" s="1425"/>
      <c r="BC68" s="1425"/>
    </row>
    <row r="69" spans="1:55" ht="20.25" customHeight="1">
      <c r="A69" s="1425"/>
      <c r="B69" s="1425"/>
      <c r="C69" s="1425"/>
      <c r="D69" s="1425"/>
      <c r="E69" s="1425"/>
      <c r="F69" s="1425"/>
      <c r="G69" s="1425"/>
      <c r="H69" s="1425"/>
      <c r="I69" s="1425"/>
      <c r="J69" s="1425"/>
      <c r="K69" s="1425"/>
      <c r="L69" s="1425"/>
      <c r="M69" s="1425"/>
      <c r="N69" s="1425"/>
      <c r="O69" s="1425"/>
      <c r="P69" s="1425"/>
      <c r="Q69" s="1425"/>
      <c r="R69" s="1425"/>
      <c r="S69" s="1425"/>
      <c r="T69" s="1425"/>
      <c r="U69" s="1425"/>
      <c r="V69" s="1425"/>
      <c r="W69" s="1425"/>
      <c r="X69" s="1425"/>
      <c r="Y69" s="1425"/>
      <c r="Z69" s="1425"/>
      <c r="AA69" s="1425"/>
      <c r="AB69" s="1425"/>
      <c r="AC69" s="1425"/>
      <c r="AD69" s="1425"/>
      <c r="AE69" s="1425"/>
      <c r="AF69" s="1425"/>
      <c r="AG69" s="1425"/>
      <c r="AH69" s="1425"/>
      <c r="AI69" s="1425"/>
      <c r="AJ69" s="1425"/>
      <c r="AK69" s="1425"/>
      <c r="AL69" s="1425"/>
      <c r="AM69" s="1425"/>
      <c r="AN69" s="1425"/>
      <c r="AO69" s="1425"/>
      <c r="AP69" s="1425"/>
      <c r="AQ69" s="1425"/>
      <c r="AR69" s="1425"/>
      <c r="AS69" s="1425"/>
      <c r="AT69" s="1425"/>
      <c r="AU69" s="1425"/>
      <c r="AV69" s="1425"/>
      <c r="AW69" s="1425"/>
      <c r="AX69" s="1425"/>
      <c r="AY69" s="1425"/>
      <c r="AZ69" s="1425"/>
      <c r="BA69" s="1425"/>
      <c r="BB69" s="1425"/>
      <c r="BC69" s="1425"/>
    </row>
    <row r="70" spans="1:55" ht="25.5" customHeight="1">
      <c r="A70" s="1425"/>
      <c r="B70" s="1425"/>
      <c r="C70" s="1425"/>
      <c r="D70" s="1425"/>
      <c r="E70" s="1425"/>
      <c r="F70" s="1425"/>
      <c r="G70" s="1425"/>
      <c r="H70" s="1425"/>
      <c r="I70" s="1425"/>
      <c r="J70" s="1425"/>
      <c r="K70" s="1425"/>
      <c r="L70" s="1425"/>
      <c r="M70" s="1425"/>
      <c r="N70" s="1425"/>
      <c r="O70" s="1425"/>
      <c r="P70" s="1425"/>
      <c r="Q70" s="1425"/>
      <c r="R70" s="1425"/>
      <c r="S70" s="1425"/>
      <c r="T70" s="1425"/>
      <c r="U70" s="1425"/>
      <c r="V70" s="1425"/>
      <c r="W70" s="1425"/>
      <c r="X70" s="1425"/>
      <c r="Y70" s="1425"/>
      <c r="Z70" s="1425"/>
      <c r="AA70" s="1425"/>
      <c r="AB70" s="1425"/>
      <c r="AC70" s="1425"/>
      <c r="AD70" s="1425"/>
      <c r="AE70" s="1425"/>
      <c r="AF70" s="1425"/>
      <c r="AG70" s="1425"/>
      <c r="AH70" s="1425"/>
      <c r="AI70" s="1425"/>
      <c r="AJ70" s="1425"/>
      <c r="AK70" s="1425"/>
      <c r="AL70" s="1425"/>
      <c r="AM70" s="1425"/>
      <c r="AN70" s="1425"/>
      <c r="AO70" s="1425"/>
      <c r="AP70" s="1425"/>
      <c r="AQ70" s="1425"/>
      <c r="AR70" s="1425"/>
      <c r="AS70" s="1425"/>
      <c r="AT70" s="1425"/>
      <c r="AU70" s="1425"/>
      <c r="AV70" s="1425"/>
      <c r="AW70" s="1425"/>
      <c r="AX70" s="1425"/>
      <c r="AY70" s="1425"/>
      <c r="AZ70" s="1425"/>
      <c r="BA70" s="1425"/>
      <c r="BB70" s="1425"/>
      <c r="BC70" s="1425"/>
    </row>
    <row r="71" spans="1:55" ht="20.25" customHeight="1">
      <c r="A71" s="1423" t="s">
        <v>228</v>
      </c>
      <c r="B71" s="1423"/>
      <c r="C71" s="1423"/>
      <c r="D71" s="1423"/>
      <c r="E71" s="1423"/>
      <c r="F71" s="1423"/>
      <c r="G71" s="1423"/>
      <c r="H71" s="1423"/>
      <c r="I71" s="1423"/>
      <c r="J71" s="1423"/>
      <c r="K71" s="1423"/>
      <c r="L71" s="1423"/>
      <c r="M71" s="1423"/>
      <c r="N71" s="1423"/>
      <c r="O71" s="1423"/>
      <c r="P71" s="1423"/>
      <c r="Q71" s="1423"/>
      <c r="R71" s="1423"/>
      <c r="S71" s="1423"/>
      <c r="T71" s="1423"/>
      <c r="U71" s="1423"/>
      <c r="V71" s="1423"/>
      <c r="W71" s="1423"/>
      <c r="X71" s="1423"/>
      <c r="Y71" s="1423"/>
      <c r="Z71" s="1423"/>
      <c r="AA71" s="1423"/>
      <c r="AB71" s="1423"/>
      <c r="AC71" s="1423"/>
      <c r="AD71" s="1423"/>
      <c r="AE71" s="1423"/>
      <c r="AF71" s="1423"/>
      <c r="AG71" s="1423"/>
      <c r="AH71" s="1423"/>
      <c r="AI71" s="1423"/>
      <c r="AJ71" s="1423"/>
      <c r="AK71" s="1423"/>
      <c r="AL71" s="1423"/>
      <c r="AM71" s="1423"/>
      <c r="AN71" s="1423"/>
      <c r="AO71" s="1423"/>
      <c r="AP71" s="1423"/>
      <c r="AQ71" s="1423"/>
      <c r="AR71" s="1423"/>
      <c r="AS71" s="1423"/>
      <c r="AT71" s="1423"/>
      <c r="AU71" s="1423"/>
      <c r="AV71" s="1423"/>
      <c r="AW71" s="1423"/>
      <c r="AX71" s="1423"/>
      <c r="AY71" s="1423"/>
      <c r="AZ71" s="1423"/>
      <c r="BA71" s="1423"/>
      <c r="BB71" s="1423"/>
      <c r="BC71" s="1423"/>
    </row>
    <row r="72" spans="1:55" ht="20.25" customHeight="1">
      <c r="A72" s="1425" t="s">
        <v>229</v>
      </c>
      <c r="B72" s="1425"/>
      <c r="C72" s="1425"/>
      <c r="D72" s="1425"/>
      <c r="E72" s="1425"/>
      <c r="F72" s="1425"/>
      <c r="G72" s="1425"/>
      <c r="H72" s="1425"/>
      <c r="I72" s="1425"/>
      <c r="J72" s="1425"/>
      <c r="K72" s="1425"/>
      <c r="L72" s="1425"/>
      <c r="M72" s="1425"/>
      <c r="N72" s="1425"/>
      <c r="O72" s="1425"/>
      <c r="P72" s="1425"/>
      <c r="Q72" s="1425"/>
      <c r="R72" s="1425"/>
      <c r="S72" s="1425"/>
      <c r="T72" s="1425"/>
      <c r="U72" s="1425"/>
      <c r="V72" s="1425"/>
      <c r="W72" s="1425"/>
      <c r="X72" s="1425"/>
      <c r="Y72" s="1425"/>
      <c r="Z72" s="1425"/>
      <c r="AA72" s="1425"/>
      <c r="AB72" s="1425"/>
      <c r="AC72" s="1425"/>
      <c r="AD72" s="1425"/>
      <c r="AE72" s="1425"/>
      <c r="AF72" s="1425"/>
      <c r="AG72" s="1425"/>
      <c r="AH72" s="1425"/>
      <c r="AI72" s="1425"/>
      <c r="AJ72" s="1425"/>
      <c r="AK72" s="1425"/>
      <c r="AL72" s="1425"/>
      <c r="AM72" s="1425"/>
      <c r="AN72" s="1425"/>
      <c r="AO72" s="1425"/>
      <c r="AP72" s="1425"/>
      <c r="AQ72" s="1425"/>
      <c r="AR72" s="1425"/>
      <c r="AS72" s="1425"/>
      <c r="AT72" s="1425"/>
      <c r="AU72" s="1425"/>
      <c r="AV72" s="1425"/>
      <c r="AW72" s="1425"/>
      <c r="AX72" s="1425"/>
      <c r="AY72" s="1425"/>
      <c r="AZ72" s="1425"/>
      <c r="BA72" s="1425"/>
      <c r="BB72" s="1425"/>
      <c r="BC72" s="1425"/>
    </row>
    <row r="73" spans="1:55" ht="13.5" customHeight="1">
      <c r="A73" s="1425"/>
      <c r="B73" s="1425"/>
      <c r="C73" s="1425"/>
      <c r="D73" s="1425"/>
      <c r="E73" s="1425"/>
      <c r="F73" s="1425"/>
      <c r="G73" s="1425"/>
      <c r="H73" s="1425"/>
      <c r="I73" s="1425"/>
      <c r="J73" s="1425"/>
      <c r="K73" s="1425"/>
      <c r="L73" s="1425"/>
      <c r="M73" s="1425"/>
      <c r="N73" s="1425"/>
      <c r="O73" s="1425"/>
      <c r="P73" s="1425"/>
      <c r="Q73" s="1425"/>
      <c r="R73" s="1425"/>
      <c r="S73" s="1425"/>
      <c r="T73" s="1425"/>
      <c r="U73" s="1425"/>
      <c r="V73" s="1425"/>
      <c r="W73" s="1425"/>
      <c r="X73" s="1425"/>
      <c r="Y73" s="1425"/>
      <c r="Z73" s="1425"/>
      <c r="AA73" s="1425"/>
      <c r="AB73" s="1425"/>
      <c r="AC73" s="1425"/>
      <c r="AD73" s="1425"/>
      <c r="AE73" s="1425"/>
      <c r="AF73" s="1425"/>
      <c r="AG73" s="1425"/>
      <c r="AH73" s="1425"/>
      <c r="AI73" s="1425"/>
      <c r="AJ73" s="1425"/>
      <c r="AK73" s="1425"/>
      <c r="AL73" s="1425"/>
      <c r="AM73" s="1425"/>
      <c r="AN73" s="1425"/>
      <c r="AO73" s="1425"/>
      <c r="AP73" s="1425"/>
      <c r="AQ73" s="1425"/>
      <c r="AR73" s="1425"/>
      <c r="AS73" s="1425"/>
      <c r="AT73" s="1425"/>
      <c r="AU73" s="1425"/>
      <c r="AV73" s="1425"/>
      <c r="AW73" s="1425"/>
      <c r="AX73" s="1425"/>
      <c r="AY73" s="1425"/>
      <c r="AZ73" s="1425"/>
      <c r="BA73" s="1425"/>
      <c r="BB73" s="1425"/>
      <c r="BC73" s="1425"/>
    </row>
    <row r="74" spans="1:55" ht="20.25" customHeight="1">
      <c r="A74" s="1425"/>
      <c r="B74" s="1425"/>
      <c r="C74" s="1425"/>
      <c r="D74" s="1425"/>
      <c r="E74" s="1425"/>
      <c r="F74" s="1425"/>
      <c r="G74" s="1425"/>
      <c r="H74" s="1425"/>
      <c r="I74" s="1425"/>
      <c r="J74" s="1425"/>
      <c r="K74" s="1425"/>
      <c r="L74" s="1425"/>
      <c r="M74" s="1425"/>
      <c r="N74" s="1425"/>
      <c r="O74" s="1425"/>
      <c r="P74" s="1425"/>
      <c r="Q74" s="1425"/>
      <c r="R74" s="1425"/>
      <c r="S74" s="1425"/>
      <c r="T74" s="1425"/>
      <c r="U74" s="1425"/>
      <c r="V74" s="1425"/>
      <c r="W74" s="1425"/>
      <c r="X74" s="1425"/>
      <c r="Y74" s="1425"/>
      <c r="Z74" s="1425"/>
      <c r="AA74" s="1425"/>
      <c r="AB74" s="1425"/>
      <c r="AC74" s="1425"/>
      <c r="AD74" s="1425"/>
      <c r="AE74" s="1425"/>
      <c r="AF74" s="1425"/>
      <c r="AG74" s="1425"/>
      <c r="AH74" s="1425"/>
      <c r="AI74" s="1425"/>
      <c r="AJ74" s="1425"/>
      <c r="AK74" s="1425"/>
      <c r="AL74" s="1425"/>
      <c r="AM74" s="1425"/>
      <c r="AN74" s="1425"/>
      <c r="AO74" s="1425"/>
      <c r="AP74" s="1425"/>
      <c r="AQ74" s="1425"/>
      <c r="AR74" s="1425"/>
      <c r="AS74" s="1425"/>
      <c r="AT74" s="1425"/>
      <c r="AU74" s="1425"/>
      <c r="AV74" s="1425"/>
      <c r="AW74" s="1425"/>
      <c r="AX74" s="1425"/>
      <c r="AY74" s="1425"/>
      <c r="AZ74" s="1425"/>
      <c r="BA74" s="1425"/>
      <c r="BB74" s="1425"/>
      <c r="BC74" s="1425"/>
    </row>
    <row r="75" spans="1:55" ht="20.25" customHeight="1">
      <c r="A75" s="1425"/>
      <c r="B75" s="1425"/>
      <c r="C75" s="1425"/>
      <c r="D75" s="1425"/>
      <c r="E75" s="1425"/>
      <c r="F75" s="1425"/>
      <c r="G75" s="1425"/>
      <c r="H75" s="1425"/>
      <c r="I75" s="1425"/>
      <c r="J75" s="1425"/>
      <c r="K75" s="1425"/>
      <c r="L75" s="1425"/>
      <c r="M75" s="1425"/>
      <c r="N75" s="1425"/>
      <c r="O75" s="1425"/>
      <c r="P75" s="1425"/>
      <c r="Q75" s="1425"/>
      <c r="R75" s="1425"/>
      <c r="S75" s="1425"/>
      <c r="T75" s="1425"/>
      <c r="U75" s="1425"/>
      <c r="V75" s="1425"/>
      <c r="W75" s="1425"/>
      <c r="X75" s="1425"/>
      <c r="Y75" s="1425"/>
      <c r="Z75" s="1425"/>
      <c r="AA75" s="1425"/>
      <c r="AB75" s="1425"/>
      <c r="AC75" s="1425"/>
      <c r="AD75" s="1425"/>
      <c r="AE75" s="1425"/>
      <c r="AF75" s="1425"/>
      <c r="AG75" s="1425"/>
      <c r="AH75" s="1425"/>
      <c r="AI75" s="1425"/>
      <c r="AJ75" s="1425"/>
      <c r="AK75" s="1425"/>
      <c r="AL75" s="1425"/>
      <c r="AM75" s="1425"/>
      <c r="AN75" s="1425"/>
      <c r="AO75" s="1425"/>
      <c r="AP75" s="1425"/>
      <c r="AQ75" s="1425"/>
      <c r="AR75" s="1425"/>
      <c r="AS75" s="1425"/>
      <c r="AT75" s="1425"/>
      <c r="AU75" s="1425"/>
      <c r="AV75" s="1425"/>
      <c r="AW75" s="1425"/>
      <c r="AX75" s="1425"/>
      <c r="AY75" s="1425"/>
      <c r="AZ75" s="1425"/>
      <c r="BA75" s="1425"/>
      <c r="BB75" s="1425"/>
      <c r="BC75" s="1425"/>
    </row>
    <row r="76" spans="1:55" ht="20.25" customHeight="1">
      <c r="A76" s="1423" t="s">
        <v>231</v>
      </c>
      <c r="B76" s="1423"/>
      <c r="C76" s="1423"/>
      <c r="D76" s="1423"/>
      <c r="E76" s="1423"/>
      <c r="F76" s="1423"/>
      <c r="G76" s="1423"/>
      <c r="H76" s="1423"/>
      <c r="I76" s="1423"/>
      <c r="J76" s="1423"/>
      <c r="K76" s="1423"/>
      <c r="L76" s="1423"/>
      <c r="M76" s="1423"/>
      <c r="N76" s="1423"/>
      <c r="O76" s="1423"/>
      <c r="P76" s="1423"/>
      <c r="Q76" s="1423"/>
      <c r="R76" s="1423"/>
      <c r="S76" s="1423"/>
      <c r="T76" s="1423"/>
      <c r="U76" s="1423"/>
      <c r="V76" s="1423"/>
      <c r="W76" s="1423"/>
      <c r="X76" s="1423"/>
      <c r="Y76" s="1423"/>
      <c r="Z76" s="1423"/>
      <c r="AA76" s="1423"/>
      <c r="AB76" s="1423"/>
      <c r="AC76" s="1423"/>
      <c r="AD76" s="1423"/>
      <c r="AE76" s="1423"/>
      <c r="AF76" s="1423"/>
      <c r="AG76" s="1423"/>
      <c r="AH76" s="1423"/>
      <c r="AI76" s="1423"/>
      <c r="AJ76" s="1423"/>
      <c r="AK76" s="1423"/>
      <c r="AL76" s="1423"/>
      <c r="AM76" s="1423"/>
      <c r="AN76" s="1423"/>
      <c r="AO76" s="1423"/>
      <c r="AP76" s="1423"/>
      <c r="AQ76" s="1423"/>
      <c r="AR76" s="1423"/>
      <c r="AS76" s="1423"/>
      <c r="AT76" s="1423"/>
      <c r="AU76" s="1423"/>
      <c r="AV76" s="1423"/>
      <c r="AW76" s="1423"/>
      <c r="AX76" s="1423"/>
      <c r="AY76" s="1423"/>
      <c r="AZ76" s="1423"/>
      <c r="BA76" s="1423"/>
      <c r="BB76" s="1423"/>
      <c r="BC76" s="1423"/>
    </row>
    <row r="77" spans="1:55" ht="20.25" customHeight="1">
      <c r="A77" s="1425" t="s">
        <v>230</v>
      </c>
      <c r="B77" s="1425"/>
      <c r="C77" s="1425"/>
      <c r="D77" s="1425"/>
      <c r="E77" s="1425"/>
      <c r="F77" s="1425"/>
      <c r="G77" s="1425"/>
      <c r="H77" s="1425"/>
      <c r="I77" s="1425"/>
      <c r="J77" s="1425"/>
      <c r="K77" s="1425"/>
      <c r="L77" s="1425"/>
      <c r="M77" s="1425"/>
      <c r="N77" s="1425"/>
      <c r="O77" s="1425"/>
      <c r="P77" s="1425"/>
      <c r="Q77" s="1425"/>
      <c r="R77" s="1425"/>
      <c r="S77" s="1425"/>
      <c r="T77" s="1425"/>
      <c r="U77" s="1425"/>
      <c r="V77" s="1425"/>
      <c r="W77" s="1425"/>
      <c r="X77" s="1425"/>
      <c r="Y77" s="1425"/>
      <c r="Z77" s="1425"/>
      <c r="AA77" s="1425"/>
      <c r="AB77" s="1425"/>
      <c r="AC77" s="1425"/>
      <c r="AD77" s="1425"/>
      <c r="AE77" s="1425"/>
      <c r="AF77" s="1425"/>
      <c r="AG77" s="1425"/>
      <c r="AH77" s="1425"/>
      <c r="AI77" s="1425"/>
      <c r="AJ77" s="1425"/>
      <c r="AK77" s="1425"/>
      <c r="AL77" s="1425"/>
      <c r="AM77" s="1425"/>
      <c r="AN77" s="1425"/>
      <c r="AO77" s="1425"/>
      <c r="AP77" s="1425"/>
      <c r="AQ77" s="1425"/>
      <c r="AR77" s="1425"/>
      <c r="AS77" s="1425"/>
      <c r="AT77" s="1425"/>
      <c r="AU77" s="1425"/>
      <c r="AV77" s="1425"/>
      <c r="AW77" s="1425"/>
      <c r="AX77" s="1425"/>
      <c r="AY77" s="1425"/>
      <c r="AZ77" s="1425"/>
      <c r="BA77" s="1425"/>
      <c r="BB77" s="1425"/>
      <c r="BC77" s="1425"/>
    </row>
    <row r="78" spans="1:55" ht="20.25" customHeight="1">
      <c r="A78" s="1425"/>
      <c r="B78" s="1425"/>
      <c r="C78" s="1425"/>
      <c r="D78" s="1425"/>
      <c r="E78" s="1425"/>
      <c r="F78" s="1425"/>
      <c r="G78" s="1425"/>
      <c r="H78" s="1425"/>
      <c r="I78" s="1425"/>
      <c r="J78" s="1425"/>
      <c r="K78" s="1425"/>
      <c r="L78" s="1425"/>
      <c r="M78" s="1425"/>
      <c r="N78" s="1425"/>
      <c r="O78" s="1425"/>
      <c r="P78" s="1425"/>
      <c r="Q78" s="1425"/>
      <c r="R78" s="1425"/>
      <c r="S78" s="1425"/>
      <c r="T78" s="1425"/>
      <c r="U78" s="1425"/>
      <c r="V78" s="1425"/>
      <c r="W78" s="1425"/>
      <c r="X78" s="1425"/>
      <c r="Y78" s="1425"/>
      <c r="Z78" s="1425"/>
      <c r="AA78" s="1425"/>
      <c r="AB78" s="1425"/>
      <c r="AC78" s="1425"/>
      <c r="AD78" s="1425"/>
      <c r="AE78" s="1425"/>
      <c r="AF78" s="1425"/>
      <c r="AG78" s="1425"/>
      <c r="AH78" s="1425"/>
      <c r="AI78" s="1425"/>
      <c r="AJ78" s="1425"/>
      <c r="AK78" s="1425"/>
      <c r="AL78" s="1425"/>
      <c r="AM78" s="1425"/>
      <c r="AN78" s="1425"/>
      <c r="AO78" s="1425"/>
      <c r="AP78" s="1425"/>
      <c r="AQ78" s="1425"/>
      <c r="AR78" s="1425"/>
      <c r="AS78" s="1425"/>
      <c r="AT78" s="1425"/>
      <c r="AU78" s="1425"/>
      <c r="AV78" s="1425"/>
      <c r="AW78" s="1425"/>
      <c r="AX78" s="1425"/>
      <c r="AY78" s="1425"/>
      <c r="AZ78" s="1425"/>
      <c r="BA78" s="1425"/>
      <c r="BB78" s="1425"/>
      <c r="BC78" s="1425"/>
    </row>
    <row r="79" spans="1:55" ht="20.25" customHeight="1">
      <c r="A79" s="1425"/>
      <c r="B79" s="1425"/>
      <c r="C79" s="1425"/>
      <c r="D79" s="1425"/>
      <c r="E79" s="1425"/>
      <c r="F79" s="1425"/>
      <c r="G79" s="1425"/>
      <c r="H79" s="1425"/>
      <c r="I79" s="1425"/>
      <c r="J79" s="1425"/>
      <c r="K79" s="1425"/>
      <c r="L79" s="1425"/>
      <c r="M79" s="1425"/>
      <c r="N79" s="1425"/>
      <c r="O79" s="1425"/>
      <c r="P79" s="1425"/>
      <c r="Q79" s="1425"/>
      <c r="R79" s="1425"/>
      <c r="S79" s="1425"/>
      <c r="T79" s="1425"/>
      <c r="U79" s="1425"/>
      <c r="V79" s="1425"/>
      <c r="W79" s="1425"/>
      <c r="X79" s="1425"/>
      <c r="Y79" s="1425"/>
      <c r="Z79" s="1425"/>
      <c r="AA79" s="1425"/>
      <c r="AB79" s="1425"/>
      <c r="AC79" s="1425"/>
      <c r="AD79" s="1425"/>
      <c r="AE79" s="1425"/>
      <c r="AF79" s="1425"/>
      <c r="AG79" s="1425"/>
      <c r="AH79" s="1425"/>
      <c r="AI79" s="1425"/>
      <c r="AJ79" s="1425"/>
      <c r="AK79" s="1425"/>
      <c r="AL79" s="1425"/>
      <c r="AM79" s="1425"/>
      <c r="AN79" s="1425"/>
      <c r="AO79" s="1425"/>
      <c r="AP79" s="1425"/>
      <c r="AQ79" s="1425"/>
      <c r="AR79" s="1425"/>
      <c r="AS79" s="1425"/>
      <c r="AT79" s="1425"/>
      <c r="AU79" s="1425"/>
      <c r="AV79" s="1425"/>
      <c r="AW79" s="1425"/>
      <c r="AX79" s="1425"/>
      <c r="AY79" s="1425"/>
      <c r="AZ79" s="1425"/>
      <c r="BA79" s="1425"/>
      <c r="BB79" s="1425"/>
      <c r="BC79" s="1425"/>
    </row>
    <row r="80" spans="1:55" ht="20.25" customHeight="1">
      <c r="A80" s="1425"/>
      <c r="B80" s="1425"/>
      <c r="C80" s="1425"/>
      <c r="D80" s="1425"/>
      <c r="E80" s="1425"/>
      <c r="F80" s="1425"/>
      <c r="G80" s="1425"/>
      <c r="H80" s="1425"/>
      <c r="I80" s="1425"/>
      <c r="J80" s="1425"/>
      <c r="K80" s="1425"/>
      <c r="L80" s="1425"/>
      <c r="M80" s="1425"/>
      <c r="N80" s="1425"/>
      <c r="O80" s="1425"/>
      <c r="P80" s="1425"/>
      <c r="Q80" s="1425"/>
      <c r="R80" s="1425"/>
      <c r="S80" s="1425"/>
      <c r="T80" s="1425"/>
      <c r="U80" s="1425"/>
      <c r="V80" s="1425"/>
      <c r="W80" s="1425"/>
      <c r="X80" s="1425"/>
      <c r="Y80" s="1425"/>
      <c r="Z80" s="1425"/>
      <c r="AA80" s="1425"/>
      <c r="AB80" s="1425"/>
      <c r="AC80" s="1425"/>
      <c r="AD80" s="1425"/>
      <c r="AE80" s="1425"/>
      <c r="AF80" s="1425"/>
      <c r="AG80" s="1425"/>
      <c r="AH80" s="1425"/>
      <c r="AI80" s="1425"/>
      <c r="AJ80" s="1425"/>
      <c r="AK80" s="1425"/>
      <c r="AL80" s="1425"/>
      <c r="AM80" s="1425"/>
      <c r="AN80" s="1425"/>
      <c r="AO80" s="1425"/>
      <c r="AP80" s="1425"/>
      <c r="AQ80" s="1425"/>
      <c r="AR80" s="1425"/>
      <c r="AS80" s="1425"/>
      <c r="AT80" s="1425"/>
      <c r="AU80" s="1425"/>
      <c r="AV80" s="1425"/>
      <c r="AW80" s="1425"/>
      <c r="AX80" s="1425"/>
      <c r="AY80" s="1425"/>
      <c r="AZ80" s="1425"/>
      <c r="BA80" s="1425"/>
      <c r="BB80" s="1425"/>
      <c r="BC80" s="1425"/>
    </row>
    <row r="81" spans="1:55">
      <c r="A81" s="1425"/>
      <c r="B81" s="1425"/>
      <c r="C81" s="1425"/>
      <c r="D81" s="1425"/>
      <c r="E81" s="1425"/>
      <c r="F81" s="1425"/>
      <c r="G81" s="1425"/>
      <c r="H81" s="1425"/>
      <c r="I81" s="1425"/>
      <c r="J81" s="1425"/>
      <c r="K81" s="1425"/>
      <c r="L81" s="1425"/>
      <c r="M81" s="1425"/>
      <c r="N81" s="1425"/>
      <c r="O81" s="1425"/>
      <c r="P81" s="1425"/>
      <c r="Q81" s="1425"/>
      <c r="R81" s="1425"/>
      <c r="S81" s="1425"/>
      <c r="T81" s="1425"/>
      <c r="U81" s="1425"/>
      <c r="V81" s="1425"/>
      <c r="W81" s="1425"/>
      <c r="X81" s="1425"/>
      <c r="Y81" s="1425"/>
      <c r="Z81" s="1425"/>
      <c r="AA81" s="1425"/>
      <c r="AB81" s="1425"/>
      <c r="AC81" s="1425"/>
      <c r="AD81" s="1425"/>
      <c r="AE81" s="1425"/>
      <c r="AF81" s="1425"/>
      <c r="AG81" s="1425"/>
      <c r="AH81" s="1425"/>
      <c r="AI81" s="1425"/>
      <c r="AJ81" s="1425"/>
      <c r="AK81" s="1425"/>
      <c r="AL81" s="1425"/>
      <c r="AM81" s="1425"/>
      <c r="AN81" s="1425"/>
      <c r="AO81" s="1425"/>
      <c r="AP81" s="1425"/>
      <c r="AQ81" s="1425"/>
      <c r="AR81" s="1425"/>
      <c r="AS81" s="1425"/>
      <c r="AT81" s="1425"/>
      <c r="AU81" s="1425"/>
      <c r="AV81" s="1425"/>
      <c r="AW81" s="1425"/>
      <c r="AX81" s="1425"/>
      <c r="AY81" s="1425"/>
      <c r="AZ81" s="1425"/>
      <c r="BA81" s="1425"/>
      <c r="BB81" s="1425"/>
      <c r="BC81" s="1425"/>
    </row>
    <row r="82" spans="1:55" ht="11.25" customHeight="1">
      <c r="A82" s="1425"/>
      <c r="B82" s="1425"/>
      <c r="C82" s="1425"/>
      <c r="D82" s="1425"/>
      <c r="E82" s="1425"/>
      <c r="F82" s="1425"/>
      <c r="G82" s="1425"/>
      <c r="H82" s="1425"/>
      <c r="I82" s="1425"/>
      <c r="J82" s="1425"/>
      <c r="K82" s="1425"/>
      <c r="L82" s="1425"/>
      <c r="M82" s="1425"/>
      <c r="N82" s="1425"/>
      <c r="O82" s="1425"/>
      <c r="P82" s="1425"/>
      <c r="Q82" s="1425"/>
      <c r="R82" s="1425"/>
      <c r="S82" s="1425"/>
      <c r="T82" s="1425"/>
      <c r="U82" s="1425"/>
      <c r="V82" s="1425"/>
      <c r="W82" s="1425"/>
      <c r="X82" s="1425"/>
      <c r="Y82" s="1425"/>
      <c r="Z82" s="1425"/>
      <c r="AA82" s="1425"/>
      <c r="AB82" s="1425"/>
      <c r="AC82" s="1425"/>
      <c r="AD82" s="1425"/>
      <c r="AE82" s="1425"/>
      <c r="AF82" s="1425"/>
      <c r="AG82" s="1425"/>
      <c r="AH82" s="1425"/>
      <c r="AI82" s="1425"/>
      <c r="AJ82" s="1425"/>
      <c r="AK82" s="1425"/>
      <c r="AL82" s="1425"/>
      <c r="AM82" s="1425"/>
      <c r="AN82" s="1425"/>
      <c r="AO82" s="1425"/>
      <c r="AP82" s="1425"/>
      <c r="AQ82" s="1425"/>
      <c r="AR82" s="1425"/>
      <c r="AS82" s="1425"/>
      <c r="AT82" s="1425"/>
      <c r="AU82" s="1425"/>
      <c r="AV82" s="1425"/>
      <c r="AW82" s="1425"/>
      <c r="AX82" s="1425"/>
      <c r="AY82" s="1425"/>
      <c r="AZ82" s="1425"/>
      <c r="BA82" s="1425"/>
      <c r="BB82" s="1425"/>
      <c r="BC82" s="1425"/>
    </row>
    <row r="83" spans="1:55" ht="16.8">
      <c r="A83" s="1423" t="s">
        <v>233</v>
      </c>
      <c r="B83" s="1423"/>
      <c r="C83" s="1423"/>
      <c r="D83" s="1423"/>
      <c r="E83" s="1423"/>
      <c r="F83" s="1423"/>
      <c r="G83" s="1423"/>
      <c r="H83" s="1423"/>
      <c r="I83" s="1423"/>
      <c r="J83" s="1423"/>
      <c r="K83" s="1423"/>
      <c r="L83" s="1423"/>
      <c r="M83" s="1423"/>
      <c r="N83" s="1423"/>
      <c r="O83" s="1423"/>
      <c r="P83" s="1423"/>
      <c r="Q83" s="1423"/>
      <c r="R83" s="1423"/>
      <c r="S83" s="1423"/>
      <c r="T83" s="1423"/>
      <c r="U83" s="1423"/>
      <c r="V83" s="1423"/>
      <c r="W83" s="1423"/>
      <c r="X83" s="1423"/>
      <c r="Y83" s="1423"/>
      <c r="Z83" s="1423"/>
      <c r="AA83" s="1423"/>
      <c r="AB83" s="1423"/>
      <c r="AC83" s="1423"/>
      <c r="AD83" s="1423"/>
      <c r="AE83" s="1423"/>
      <c r="AF83" s="1423"/>
      <c r="AG83" s="1423"/>
      <c r="AH83" s="1423"/>
      <c r="AI83" s="1423"/>
      <c r="AJ83" s="1423"/>
      <c r="AK83" s="1423"/>
      <c r="AL83" s="1423"/>
      <c r="AM83" s="1423"/>
      <c r="AN83" s="1423"/>
      <c r="AO83" s="1423"/>
      <c r="AP83" s="1423"/>
      <c r="AQ83" s="1423"/>
      <c r="AR83" s="1423"/>
      <c r="AS83" s="1423"/>
      <c r="AT83" s="1423"/>
      <c r="AU83" s="1423"/>
      <c r="AV83" s="1423"/>
      <c r="AW83" s="1423"/>
      <c r="AX83" s="1423"/>
      <c r="AY83" s="1423"/>
      <c r="AZ83" s="1423"/>
      <c r="BA83" s="1423"/>
      <c r="BB83" s="1423"/>
      <c r="BC83" s="1423"/>
    </row>
    <row r="84" spans="1:55">
      <c r="A84" s="1425" t="s">
        <v>232</v>
      </c>
      <c r="B84" s="1425"/>
      <c r="C84" s="1425"/>
      <c r="D84" s="1425"/>
      <c r="E84" s="1425"/>
      <c r="F84" s="1425"/>
      <c r="G84" s="1425"/>
      <c r="H84" s="1425"/>
      <c r="I84" s="1425"/>
      <c r="J84" s="1425"/>
      <c r="K84" s="1425"/>
      <c r="L84" s="1425"/>
      <c r="M84" s="1425"/>
      <c r="N84" s="1425"/>
      <c r="O84" s="1425"/>
      <c r="P84" s="1425"/>
      <c r="Q84" s="1425"/>
      <c r="R84" s="1425"/>
      <c r="S84" s="1425"/>
      <c r="T84" s="1425"/>
      <c r="U84" s="1425"/>
      <c r="V84" s="1425"/>
      <c r="W84" s="1425"/>
      <c r="X84" s="1425"/>
      <c r="Y84" s="1425"/>
      <c r="Z84" s="1425"/>
      <c r="AA84" s="1425"/>
      <c r="AB84" s="1425"/>
      <c r="AC84" s="1425"/>
      <c r="AD84" s="1425"/>
      <c r="AE84" s="1425"/>
      <c r="AF84" s="1425"/>
      <c r="AG84" s="1425"/>
      <c r="AH84" s="1425"/>
      <c r="AI84" s="1425"/>
      <c r="AJ84" s="1425"/>
      <c r="AK84" s="1425"/>
      <c r="AL84" s="1425"/>
      <c r="AM84" s="1425"/>
      <c r="AN84" s="1425"/>
      <c r="AO84" s="1425"/>
      <c r="AP84" s="1425"/>
      <c r="AQ84" s="1425"/>
      <c r="AR84" s="1425"/>
      <c r="AS84" s="1425"/>
      <c r="AT84" s="1425"/>
      <c r="AU84" s="1425"/>
      <c r="AV84" s="1425"/>
      <c r="AW84" s="1425"/>
      <c r="AX84" s="1425"/>
      <c r="AY84" s="1425"/>
      <c r="AZ84" s="1425"/>
      <c r="BA84" s="1425"/>
      <c r="BB84" s="1425"/>
      <c r="BC84" s="1425"/>
    </row>
    <row r="85" spans="1:55">
      <c r="A85" s="1425"/>
      <c r="B85" s="1425"/>
      <c r="C85" s="1425"/>
      <c r="D85" s="1425"/>
      <c r="E85" s="1425"/>
      <c r="F85" s="1425"/>
      <c r="G85" s="1425"/>
      <c r="H85" s="1425"/>
      <c r="I85" s="1425"/>
      <c r="J85" s="1425"/>
      <c r="K85" s="1425"/>
      <c r="L85" s="1425"/>
      <c r="M85" s="1425"/>
      <c r="N85" s="1425"/>
      <c r="O85" s="1425"/>
      <c r="P85" s="1425"/>
      <c r="Q85" s="1425"/>
      <c r="R85" s="1425"/>
      <c r="S85" s="1425"/>
      <c r="T85" s="1425"/>
      <c r="U85" s="1425"/>
      <c r="V85" s="1425"/>
      <c r="W85" s="1425"/>
      <c r="X85" s="1425"/>
      <c r="Y85" s="1425"/>
      <c r="Z85" s="1425"/>
      <c r="AA85" s="1425"/>
      <c r="AB85" s="1425"/>
      <c r="AC85" s="1425"/>
      <c r="AD85" s="1425"/>
      <c r="AE85" s="1425"/>
      <c r="AF85" s="1425"/>
      <c r="AG85" s="1425"/>
      <c r="AH85" s="1425"/>
      <c r="AI85" s="1425"/>
      <c r="AJ85" s="1425"/>
      <c r="AK85" s="1425"/>
      <c r="AL85" s="1425"/>
      <c r="AM85" s="1425"/>
      <c r="AN85" s="1425"/>
      <c r="AO85" s="1425"/>
      <c r="AP85" s="1425"/>
      <c r="AQ85" s="1425"/>
      <c r="AR85" s="1425"/>
      <c r="AS85" s="1425"/>
      <c r="AT85" s="1425"/>
      <c r="AU85" s="1425"/>
      <c r="AV85" s="1425"/>
      <c r="AW85" s="1425"/>
      <c r="AX85" s="1425"/>
      <c r="AY85" s="1425"/>
      <c r="AZ85" s="1425"/>
      <c r="BA85" s="1425"/>
      <c r="BB85" s="1425"/>
      <c r="BC85" s="1425"/>
    </row>
    <row r="86" spans="1:55">
      <c r="A86" s="1425"/>
      <c r="B86" s="1425"/>
      <c r="C86" s="1425"/>
      <c r="D86" s="1425"/>
      <c r="E86" s="1425"/>
      <c r="F86" s="1425"/>
      <c r="G86" s="1425"/>
      <c r="H86" s="1425"/>
      <c r="I86" s="1425"/>
      <c r="J86" s="1425"/>
      <c r="K86" s="1425"/>
      <c r="L86" s="1425"/>
      <c r="M86" s="1425"/>
      <c r="N86" s="1425"/>
      <c r="O86" s="1425"/>
      <c r="P86" s="1425"/>
      <c r="Q86" s="1425"/>
      <c r="R86" s="1425"/>
      <c r="S86" s="1425"/>
      <c r="T86" s="1425"/>
      <c r="U86" s="1425"/>
      <c r="V86" s="1425"/>
      <c r="W86" s="1425"/>
      <c r="X86" s="1425"/>
      <c r="Y86" s="1425"/>
      <c r="Z86" s="1425"/>
      <c r="AA86" s="1425"/>
      <c r="AB86" s="1425"/>
      <c r="AC86" s="1425"/>
      <c r="AD86" s="1425"/>
      <c r="AE86" s="1425"/>
      <c r="AF86" s="1425"/>
      <c r="AG86" s="1425"/>
      <c r="AH86" s="1425"/>
      <c r="AI86" s="1425"/>
      <c r="AJ86" s="1425"/>
      <c r="AK86" s="1425"/>
      <c r="AL86" s="1425"/>
      <c r="AM86" s="1425"/>
      <c r="AN86" s="1425"/>
      <c r="AO86" s="1425"/>
      <c r="AP86" s="1425"/>
      <c r="AQ86" s="1425"/>
      <c r="AR86" s="1425"/>
      <c r="AS86" s="1425"/>
      <c r="AT86" s="1425"/>
      <c r="AU86" s="1425"/>
      <c r="AV86" s="1425"/>
      <c r="AW86" s="1425"/>
      <c r="AX86" s="1425"/>
      <c r="AY86" s="1425"/>
      <c r="AZ86" s="1425"/>
      <c r="BA86" s="1425"/>
      <c r="BB86" s="1425"/>
      <c r="BC86" s="1425"/>
    </row>
    <row r="87" spans="1:55">
      <c r="A87" s="1425"/>
      <c r="B87" s="1425"/>
      <c r="C87" s="1425"/>
      <c r="D87" s="1425"/>
      <c r="E87" s="1425"/>
      <c r="F87" s="1425"/>
      <c r="G87" s="1425"/>
      <c r="H87" s="1425"/>
      <c r="I87" s="1425"/>
      <c r="J87" s="1425"/>
      <c r="K87" s="1425"/>
      <c r="L87" s="1425"/>
      <c r="M87" s="1425"/>
      <c r="N87" s="1425"/>
      <c r="O87" s="1425"/>
      <c r="P87" s="1425"/>
      <c r="Q87" s="1425"/>
      <c r="R87" s="1425"/>
      <c r="S87" s="1425"/>
      <c r="T87" s="1425"/>
      <c r="U87" s="1425"/>
      <c r="V87" s="1425"/>
      <c r="W87" s="1425"/>
      <c r="X87" s="1425"/>
      <c r="Y87" s="1425"/>
      <c r="Z87" s="1425"/>
      <c r="AA87" s="1425"/>
      <c r="AB87" s="1425"/>
      <c r="AC87" s="1425"/>
      <c r="AD87" s="1425"/>
      <c r="AE87" s="1425"/>
      <c r="AF87" s="1425"/>
      <c r="AG87" s="1425"/>
      <c r="AH87" s="1425"/>
      <c r="AI87" s="1425"/>
      <c r="AJ87" s="1425"/>
      <c r="AK87" s="1425"/>
      <c r="AL87" s="1425"/>
      <c r="AM87" s="1425"/>
      <c r="AN87" s="1425"/>
      <c r="AO87" s="1425"/>
      <c r="AP87" s="1425"/>
      <c r="AQ87" s="1425"/>
      <c r="AR87" s="1425"/>
      <c r="AS87" s="1425"/>
      <c r="AT87" s="1425"/>
      <c r="AU87" s="1425"/>
      <c r="AV87" s="1425"/>
      <c r="AW87" s="1425"/>
      <c r="AX87" s="1425"/>
      <c r="AY87" s="1425"/>
      <c r="AZ87" s="1425"/>
      <c r="BA87" s="1425"/>
      <c r="BB87" s="1425"/>
      <c r="BC87" s="1425"/>
    </row>
    <row r="88" spans="1:55">
      <c r="A88" s="1425"/>
      <c r="B88" s="1425"/>
      <c r="C88" s="1425"/>
      <c r="D88" s="1425"/>
      <c r="E88" s="1425"/>
      <c r="F88" s="1425"/>
      <c r="G88" s="1425"/>
      <c r="H88" s="1425"/>
      <c r="I88" s="1425"/>
      <c r="J88" s="1425"/>
      <c r="K88" s="1425"/>
      <c r="L88" s="1425"/>
      <c r="M88" s="1425"/>
      <c r="N88" s="1425"/>
      <c r="O88" s="1425"/>
      <c r="P88" s="1425"/>
      <c r="Q88" s="1425"/>
      <c r="R88" s="1425"/>
      <c r="S88" s="1425"/>
      <c r="T88" s="1425"/>
      <c r="U88" s="1425"/>
      <c r="V88" s="1425"/>
      <c r="W88" s="1425"/>
      <c r="X88" s="1425"/>
      <c r="Y88" s="1425"/>
      <c r="Z88" s="1425"/>
      <c r="AA88" s="1425"/>
      <c r="AB88" s="1425"/>
      <c r="AC88" s="1425"/>
      <c r="AD88" s="1425"/>
      <c r="AE88" s="1425"/>
      <c r="AF88" s="1425"/>
      <c r="AG88" s="1425"/>
      <c r="AH88" s="1425"/>
      <c r="AI88" s="1425"/>
      <c r="AJ88" s="1425"/>
      <c r="AK88" s="1425"/>
      <c r="AL88" s="1425"/>
      <c r="AM88" s="1425"/>
      <c r="AN88" s="1425"/>
      <c r="AO88" s="1425"/>
      <c r="AP88" s="1425"/>
      <c r="AQ88" s="1425"/>
      <c r="AR88" s="1425"/>
      <c r="AS88" s="1425"/>
      <c r="AT88" s="1425"/>
      <c r="AU88" s="1425"/>
      <c r="AV88" s="1425"/>
      <c r="AW88" s="1425"/>
      <c r="AX88" s="1425"/>
      <c r="AY88" s="1425"/>
      <c r="AZ88" s="1425"/>
      <c r="BA88" s="1425"/>
      <c r="BB88" s="1425"/>
      <c r="BC88" s="1425"/>
    </row>
    <row r="89" spans="1:55">
      <c r="A89" s="1425"/>
      <c r="B89" s="1425"/>
      <c r="C89" s="1425"/>
      <c r="D89" s="1425"/>
      <c r="E89" s="1425"/>
      <c r="F89" s="1425"/>
      <c r="G89" s="1425"/>
      <c r="H89" s="1425"/>
      <c r="I89" s="1425"/>
      <c r="J89" s="1425"/>
      <c r="K89" s="1425"/>
      <c r="L89" s="1425"/>
      <c r="M89" s="1425"/>
      <c r="N89" s="1425"/>
      <c r="O89" s="1425"/>
      <c r="P89" s="1425"/>
      <c r="Q89" s="1425"/>
      <c r="R89" s="1425"/>
      <c r="S89" s="1425"/>
      <c r="T89" s="1425"/>
      <c r="U89" s="1425"/>
      <c r="V89" s="1425"/>
      <c r="W89" s="1425"/>
      <c r="X89" s="1425"/>
      <c r="Y89" s="1425"/>
      <c r="Z89" s="1425"/>
      <c r="AA89" s="1425"/>
      <c r="AB89" s="1425"/>
      <c r="AC89" s="1425"/>
      <c r="AD89" s="1425"/>
      <c r="AE89" s="1425"/>
      <c r="AF89" s="1425"/>
      <c r="AG89" s="1425"/>
      <c r="AH89" s="1425"/>
      <c r="AI89" s="1425"/>
      <c r="AJ89" s="1425"/>
      <c r="AK89" s="1425"/>
      <c r="AL89" s="1425"/>
      <c r="AM89" s="1425"/>
      <c r="AN89" s="1425"/>
      <c r="AO89" s="1425"/>
      <c r="AP89" s="1425"/>
      <c r="AQ89" s="1425"/>
      <c r="AR89" s="1425"/>
      <c r="AS89" s="1425"/>
      <c r="AT89" s="1425"/>
      <c r="AU89" s="1425"/>
      <c r="AV89" s="1425"/>
      <c r="AW89" s="1425"/>
      <c r="AX89" s="1425"/>
      <c r="AY89" s="1425"/>
      <c r="AZ89" s="1425"/>
      <c r="BA89" s="1425"/>
      <c r="BB89" s="1425"/>
      <c r="BC89" s="1425"/>
    </row>
    <row r="90" spans="1:55" ht="16.8">
      <c r="A90" s="1423" t="s">
        <v>234</v>
      </c>
      <c r="B90" s="1423"/>
      <c r="C90" s="1423"/>
      <c r="D90" s="1423"/>
      <c r="E90" s="1423"/>
      <c r="F90" s="1423"/>
      <c r="G90" s="1423"/>
      <c r="H90" s="1423"/>
      <c r="I90" s="1423"/>
      <c r="J90" s="1423"/>
      <c r="K90" s="1423"/>
      <c r="L90" s="1423"/>
      <c r="M90" s="1423"/>
      <c r="N90" s="1423"/>
      <c r="O90" s="1423"/>
      <c r="P90" s="1423"/>
      <c r="Q90" s="1423"/>
      <c r="R90" s="1423"/>
      <c r="S90" s="1423"/>
      <c r="T90" s="1423"/>
      <c r="U90" s="1423"/>
      <c r="V90" s="1423"/>
      <c r="W90" s="1423"/>
      <c r="X90" s="1423"/>
      <c r="Y90" s="1423"/>
      <c r="Z90" s="1423"/>
      <c r="AA90" s="1423"/>
      <c r="AB90" s="1423"/>
      <c r="AC90" s="1423"/>
      <c r="AD90" s="1423"/>
      <c r="AE90" s="1423"/>
      <c r="AF90" s="1423"/>
      <c r="AG90" s="1423"/>
      <c r="AH90" s="1423"/>
      <c r="AI90" s="1423"/>
      <c r="AJ90" s="1423"/>
      <c r="AK90" s="1423"/>
      <c r="AL90" s="1423"/>
      <c r="AM90" s="1423"/>
      <c r="AN90" s="1423"/>
      <c r="AO90" s="1423"/>
      <c r="AP90" s="1423"/>
      <c r="AQ90" s="1423"/>
      <c r="AR90" s="1423"/>
      <c r="AS90" s="1423"/>
      <c r="AT90" s="1423"/>
      <c r="AU90" s="1423"/>
      <c r="AV90" s="1423"/>
      <c r="AW90" s="1423"/>
      <c r="AX90" s="1423"/>
      <c r="AY90" s="1423"/>
      <c r="AZ90" s="1423"/>
      <c r="BA90" s="1423"/>
      <c r="BB90" s="1423"/>
      <c r="BC90" s="1423"/>
    </row>
    <row r="91" spans="1:55" ht="20.25" customHeight="1">
      <c r="A91" s="1425" t="s">
        <v>232</v>
      </c>
      <c r="B91" s="1425"/>
      <c r="C91" s="1425"/>
      <c r="D91" s="1425"/>
      <c r="E91" s="1425"/>
      <c r="F91" s="1425"/>
      <c r="G91" s="1425"/>
      <c r="H91" s="1425"/>
      <c r="I91" s="1425"/>
      <c r="J91" s="1425"/>
      <c r="K91" s="1425"/>
      <c r="L91" s="1425"/>
      <c r="M91" s="1425"/>
      <c r="N91" s="1425"/>
      <c r="O91" s="1425"/>
      <c r="P91" s="1425"/>
      <c r="Q91" s="1425"/>
      <c r="R91" s="1425"/>
      <c r="S91" s="1425"/>
      <c r="T91" s="1425"/>
      <c r="U91" s="1425"/>
      <c r="V91" s="1425"/>
      <c r="W91" s="1425"/>
      <c r="X91" s="1425"/>
      <c r="Y91" s="1425"/>
      <c r="Z91" s="1425"/>
      <c r="AA91" s="1425"/>
      <c r="AB91" s="1425"/>
      <c r="AC91" s="1425"/>
      <c r="AD91" s="1425"/>
      <c r="AE91" s="1425"/>
      <c r="AF91" s="1425"/>
      <c r="AG91" s="1425"/>
      <c r="AH91" s="1425"/>
      <c r="AI91" s="1425"/>
      <c r="AJ91" s="1425"/>
      <c r="AK91" s="1425"/>
      <c r="AL91" s="1425"/>
      <c r="AM91" s="1425"/>
      <c r="AN91" s="1425"/>
      <c r="AO91" s="1425"/>
      <c r="AP91" s="1425"/>
      <c r="AQ91" s="1425"/>
      <c r="AR91" s="1425"/>
      <c r="AS91" s="1425"/>
      <c r="AT91" s="1425"/>
      <c r="AU91" s="1425"/>
      <c r="AV91" s="1425"/>
      <c r="AW91" s="1425"/>
      <c r="AX91" s="1425"/>
      <c r="AY91" s="1425"/>
      <c r="AZ91" s="1425"/>
      <c r="BA91" s="1425"/>
      <c r="BB91" s="1425"/>
      <c r="BC91" s="1425"/>
    </row>
    <row r="92" spans="1:55" ht="20.25" customHeight="1">
      <c r="A92" s="1425"/>
      <c r="B92" s="1425"/>
      <c r="C92" s="1425"/>
      <c r="D92" s="1425"/>
      <c r="E92" s="1425"/>
      <c r="F92" s="1425"/>
      <c r="G92" s="1425"/>
      <c r="H92" s="1425"/>
      <c r="I92" s="1425"/>
      <c r="J92" s="1425"/>
      <c r="K92" s="1425"/>
      <c r="L92" s="1425"/>
      <c r="M92" s="1425"/>
      <c r="N92" s="1425"/>
      <c r="O92" s="1425"/>
      <c r="P92" s="1425"/>
      <c r="Q92" s="1425"/>
      <c r="R92" s="1425"/>
      <c r="S92" s="1425"/>
      <c r="T92" s="1425"/>
      <c r="U92" s="1425"/>
      <c r="V92" s="1425"/>
      <c r="W92" s="1425"/>
      <c r="X92" s="1425"/>
      <c r="Y92" s="1425"/>
      <c r="Z92" s="1425"/>
      <c r="AA92" s="1425"/>
      <c r="AB92" s="1425"/>
      <c r="AC92" s="1425"/>
      <c r="AD92" s="1425"/>
      <c r="AE92" s="1425"/>
      <c r="AF92" s="1425"/>
      <c r="AG92" s="1425"/>
      <c r="AH92" s="1425"/>
      <c r="AI92" s="1425"/>
      <c r="AJ92" s="1425"/>
      <c r="AK92" s="1425"/>
      <c r="AL92" s="1425"/>
      <c r="AM92" s="1425"/>
      <c r="AN92" s="1425"/>
      <c r="AO92" s="1425"/>
      <c r="AP92" s="1425"/>
      <c r="AQ92" s="1425"/>
      <c r="AR92" s="1425"/>
      <c r="AS92" s="1425"/>
      <c r="AT92" s="1425"/>
      <c r="AU92" s="1425"/>
      <c r="AV92" s="1425"/>
      <c r="AW92" s="1425"/>
      <c r="AX92" s="1425"/>
      <c r="AY92" s="1425"/>
      <c r="AZ92" s="1425"/>
      <c r="BA92" s="1425"/>
      <c r="BB92" s="1425"/>
      <c r="BC92" s="1425"/>
    </row>
    <row r="93" spans="1:55" ht="20.25" customHeight="1">
      <c r="A93" s="1425"/>
      <c r="B93" s="1425"/>
      <c r="C93" s="1425"/>
      <c r="D93" s="1425"/>
      <c r="E93" s="1425"/>
      <c r="F93" s="1425"/>
      <c r="G93" s="1425"/>
      <c r="H93" s="1425"/>
      <c r="I93" s="1425"/>
      <c r="J93" s="1425"/>
      <c r="K93" s="1425"/>
      <c r="L93" s="1425"/>
      <c r="M93" s="1425"/>
      <c r="N93" s="1425"/>
      <c r="O93" s="1425"/>
      <c r="P93" s="1425"/>
      <c r="Q93" s="1425"/>
      <c r="R93" s="1425"/>
      <c r="S93" s="1425"/>
      <c r="T93" s="1425"/>
      <c r="U93" s="1425"/>
      <c r="V93" s="1425"/>
      <c r="W93" s="1425"/>
      <c r="X93" s="1425"/>
      <c r="Y93" s="1425"/>
      <c r="Z93" s="1425"/>
      <c r="AA93" s="1425"/>
      <c r="AB93" s="1425"/>
      <c r="AC93" s="1425"/>
      <c r="AD93" s="1425"/>
      <c r="AE93" s="1425"/>
      <c r="AF93" s="1425"/>
      <c r="AG93" s="1425"/>
      <c r="AH93" s="1425"/>
      <c r="AI93" s="1425"/>
      <c r="AJ93" s="1425"/>
      <c r="AK93" s="1425"/>
      <c r="AL93" s="1425"/>
      <c r="AM93" s="1425"/>
      <c r="AN93" s="1425"/>
      <c r="AO93" s="1425"/>
      <c r="AP93" s="1425"/>
      <c r="AQ93" s="1425"/>
      <c r="AR93" s="1425"/>
      <c r="AS93" s="1425"/>
      <c r="AT93" s="1425"/>
      <c r="AU93" s="1425"/>
      <c r="AV93" s="1425"/>
      <c r="AW93" s="1425"/>
      <c r="AX93" s="1425"/>
      <c r="AY93" s="1425"/>
      <c r="AZ93" s="1425"/>
      <c r="BA93" s="1425"/>
      <c r="BB93" s="1425"/>
      <c r="BC93" s="1425"/>
    </row>
    <row r="94" spans="1:55" ht="20.25" customHeight="1">
      <c r="A94" s="1425"/>
      <c r="B94" s="1425"/>
      <c r="C94" s="1425"/>
      <c r="D94" s="1425"/>
      <c r="E94" s="1425"/>
      <c r="F94" s="1425"/>
      <c r="G94" s="1425"/>
      <c r="H94" s="1425"/>
      <c r="I94" s="1425"/>
      <c r="J94" s="1425"/>
      <c r="K94" s="1425"/>
      <c r="L94" s="1425"/>
      <c r="M94" s="1425"/>
      <c r="N94" s="1425"/>
      <c r="O94" s="1425"/>
      <c r="P94" s="1425"/>
      <c r="Q94" s="1425"/>
      <c r="R94" s="1425"/>
      <c r="S94" s="1425"/>
      <c r="T94" s="1425"/>
      <c r="U94" s="1425"/>
      <c r="V94" s="1425"/>
      <c r="W94" s="1425"/>
      <c r="X94" s="1425"/>
      <c r="Y94" s="1425"/>
      <c r="Z94" s="1425"/>
      <c r="AA94" s="1425"/>
      <c r="AB94" s="1425"/>
      <c r="AC94" s="1425"/>
      <c r="AD94" s="1425"/>
      <c r="AE94" s="1425"/>
      <c r="AF94" s="1425"/>
      <c r="AG94" s="1425"/>
      <c r="AH94" s="1425"/>
      <c r="AI94" s="1425"/>
      <c r="AJ94" s="1425"/>
      <c r="AK94" s="1425"/>
      <c r="AL94" s="1425"/>
      <c r="AM94" s="1425"/>
      <c r="AN94" s="1425"/>
      <c r="AO94" s="1425"/>
      <c r="AP94" s="1425"/>
      <c r="AQ94" s="1425"/>
      <c r="AR94" s="1425"/>
      <c r="AS94" s="1425"/>
      <c r="AT94" s="1425"/>
      <c r="AU94" s="1425"/>
      <c r="AV94" s="1425"/>
      <c r="AW94" s="1425"/>
      <c r="AX94" s="1425"/>
      <c r="AY94" s="1425"/>
      <c r="AZ94" s="1425"/>
      <c r="BA94" s="1425"/>
      <c r="BB94" s="1425"/>
      <c r="BC94" s="1425"/>
    </row>
    <row r="95" spans="1:55" ht="10.5" customHeight="1">
      <c r="A95" s="1425"/>
      <c r="B95" s="1425"/>
      <c r="C95" s="1425"/>
      <c r="D95" s="1425"/>
      <c r="E95" s="1425"/>
      <c r="F95" s="1425"/>
      <c r="G95" s="1425"/>
      <c r="H95" s="1425"/>
      <c r="I95" s="1425"/>
      <c r="J95" s="1425"/>
      <c r="K95" s="1425"/>
      <c r="L95" s="1425"/>
      <c r="M95" s="1425"/>
      <c r="N95" s="1425"/>
      <c r="O95" s="1425"/>
      <c r="P95" s="1425"/>
      <c r="Q95" s="1425"/>
      <c r="R95" s="1425"/>
      <c r="S95" s="1425"/>
      <c r="T95" s="1425"/>
      <c r="U95" s="1425"/>
      <c r="V95" s="1425"/>
      <c r="W95" s="1425"/>
      <c r="X95" s="1425"/>
      <c r="Y95" s="1425"/>
      <c r="Z95" s="1425"/>
      <c r="AA95" s="1425"/>
      <c r="AB95" s="1425"/>
      <c r="AC95" s="1425"/>
      <c r="AD95" s="1425"/>
      <c r="AE95" s="1425"/>
      <c r="AF95" s="1425"/>
      <c r="AG95" s="1425"/>
      <c r="AH95" s="1425"/>
      <c r="AI95" s="1425"/>
      <c r="AJ95" s="1425"/>
      <c r="AK95" s="1425"/>
      <c r="AL95" s="1425"/>
      <c r="AM95" s="1425"/>
      <c r="AN95" s="1425"/>
      <c r="AO95" s="1425"/>
      <c r="AP95" s="1425"/>
      <c r="AQ95" s="1425"/>
      <c r="AR95" s="1425"/>
      <c r="AS95" s="1425"/>
      <c r="AT95" s="1425"/>
      <c r="AU95" s="1425"/>
      <c r="AV95" s="1425"/>
      <c r="AW95" s="1425"/>
      <c r="AX95" s="1425"/>
      <c r="AY95" s="1425"/>
      <c r="AZ95" s="1425"/>
      <c r="BA95" s="1425"/>
      <c r="BB95" s="1425"/>
      <c r="BC95" s="1425"/>
    </row>
    <row r="96" spans="1:55" ht="20.25" customHeight="1">
      <c r="A96" s="1427" t="s">
        <v>235</v>
      </c>
      <c r="B96" s="1427"/>
      <c r="C96" s="1427"/>
      <c r="D96" s="1427"/>
      <c r="E96" s="1427"/>
      <c r="F96" s="1427"/>
      <c r="G96" s="1427"/>
      <c r="H96" s="1427"/>
      <c r="I96" s="1427"/>
      <c r="J96" s="1427"/>
      <c r="K96" s="1427"/>
      <c r="L96" s="1427"/>
      <c r="M96" s="1427"/>
      <c r="N96" s="1427"/>
      <c r="O96" s="1427"/>
      <c r="P96" s="1427"/>
      <c r="Q96" s="1427"/>
      <c r="R96" s="1427"/>
      <c r="S96" s="1427"/>
      <c r="T96" s="1427"/>
      <c r="U96" s="1427"/>
      <c r="V96" s="1427"/>
      <c r="W96" s="1427"/>
      <c r="X96" s="1427"/>
      <c r="Y96" s="1427"/>
      <c r="Z96" s="1427"/>
      <c r="AA96" s="1427"/>
      <c r="AB96" s="1427"/>
      <c r="AC96" s="1427"/>
      <c r="AD96" s="1427"/>
      <c r="AE96" s="1427"/>
      <c r="AF96" s="1427"/>
      <c r="AG96" s="1427"/>
      <c r="AH96" s="1427"/>
      <c r="AI96" s="1427"/>
      <c r="AJ96" s="1427"/>
      <c r="AK96" s="1427"/>
      <c r="AL96" s="1427"/>
      <c r="AM96" s="1427"/>
      <c r="AN96" s="1427"/>
      <c r="AO96" s="1427"/>
      <c r="AP96" s="1427"/>
      <c r="AQ96" s="1427"/>
      <c r="AR96" s="1427"/>
      <c r="AS96" s="1427"/>
      <c r="AT96" s="1427"/>
      <c r="AU96" s="1427"/>
      <c r="AV96" s="1427"/>
      <c r="AW96" s="1427"/>
      <c r="AX96" s="1427"/>
      <c r="AY96" s="1427"/>
      <c r="AZ96" s="1427"/>
      <c r="BA96" s="1427"/>
      <c r="BB96" s="1427"/>
      <c r="BC96" s="1427"/>
    </row>
    <row r="97" spans="1:55" ht="16.8">
      <c r="A97" s="1423" t="s">
        <v>237</v>
      </c>
      <c r="B97" s="1423"/>
      <c r="C97" s="1423"/>
      <c r="D97" s="1423"/>
      <c r="E97" s="1423"/>
      <c r="F97" s="1423"/>
      <c r="G97" s="1423"/>
      <c r="H97" s="1423"/>
      <c r="I97" s="1423"/>
      <c r="J97" s="1423"/>
      <c r="K97" s="1423"/>
      <c r="L97" s="1423"/>
      <c r="M97" s="1423"/>
      <c r="N97" s="1423"/>
      <c r="O97" s="1423"/>
      <c r="P97" s="1423"/>
      <c r="Q97" s="1423"/>
      <c r="R97" s="1423"/>
      <c r="S97" s="1423"/>
      <c r="T97" s="1423"/>
      <c r="U97" s="1423"/>
      <c r="V97" s="1423"/>
      <c r="W97" s="1423"/>
      <c r="X97" s="1423"/>
      <c r="Y97" s="1423"/>
      <c r="Z97" s="1423"/>
      <c r="AA97" s="1423"/>
      <c r="AB97" s="1423"/>
      <c r="AC97" s="1423"/>
      <c r="AD97" s="1423"/>
      <c r="AE97" s="1423"/>
      <c r="AF97" s="1423"/>
      <c r="AG97" s="1423"/>
      <c r="AH97" s="1423"/>
      <c r="AI97" s="1423"/>
      <c r="AJ97" s="1423"/>
      <c r="AK97" s="1423"/>
      <c r="AL97" s="1423"/>
      <c r="AM97" s="1423"/>
      <c r="AN97" s="1423"/>
      <c r="AO97" s="1423"/>
      <c r="AP97" s="1423"/>
      <c r="AQ97" s="1423"/>
      <c r="AR97" s="1423"/>
      <c r="AS97" s="1423"/>
      <c r="AT97" s="1423"/>
      <c r="AU97" s="1423"/>
      <c r="AV97" s="1423"/>
      <c r="AW97" s="1423"/>
      <c r="AX97" s="1423"/>
      <c r="AY97" s="1423"/>
      <c r="AZ97" s="1423"/>
      <c r="BA97" s="1423"/>
      <c r="BB97" s="1423"/>
      <c r="BC97" s="1423"/>
    </row>
    <row r="98" spans="1:55" ht="20.25" customHeight="1">
      <c r="A98" s="1425" t="s">
        <v>1274</v>
      </c>
      <c r="B98" s="1425"/>
      <c r="C98" s="1425"/>
      <c r="D98" s="1425"/>
      <c r="E98" s="1425"/>
      <c r="F98" s="1425"/>
      <c r="G98" s="1425"/>
      <c r="H98" s="1425"/>
      <c r="I98" s="1425"/>
      <c r="J98" s="1425"/>
      <c r="K98" s="1425"/>
      <c r="L98" s="1425"/>
      <c r="M98" s="1425"/>
      <c r="N98" s="1425"/>
      <c r="O98" s="1425"/>
      <c r="P98" s="1425"/>
      <c r="Q98" s="1425"/>
      <c r="R98" s="1425"/>
      <c r="S98" s="1425"/>
      <c r="T98" s="1425"/>
      <c r="U98" s="1425"/>
      <c r="V98" s="1425"/>
      <c r="W98" s="1425"/>
      <c r="X98" s="1425"/>
      <c r="Y98" s="1425"/>
      <c r="Z98" s="1425"/>
      <c r="AA98" s="1425"/>
      <c r="AB98" s="1425"/>
      <c r="AC98" s="1425"/>
      <c r="AD98" s="1425"/>
      <c r="AE98" s="1425"/>
      <c r="AF98" s="1425"/>
      <c r="AG98" s="1425"/>
      <c r="AH98" s="1425"/>
      <c r="AI98" s="1425"/>
      <c r="AJ98" s="1425"/>
      <c r="AK98" s="1425"/>
      <c r="AL98" s="1425"/>
      <c r="AM98" s="1425"/>
      <c r="AN98" s="1425"/>
      <c r="AO98" s="1425"/>
      <c r="AP98" s="1425"/>
      <c r="AQ98" s="1425"/>
      <c r="AR98" s="1425"/>
      <c r="AS98" s="1425"/>
      <c r="AT98" s="1425"/>
      <c r="AU98" s="1425"/>
      <c r="AV98" s="1425"/>
      <c r="AW98" s="1425"/>
      <c r="AX98" s="1425"/>
      <c r="AY98" s="1425"/>
      <c r="AZ98" s="1425"/>
      <c r="BA98" s="1425"/>
      <c r="BB98" s="1425"/>
      <c r="BC98" s="1425"/>
    </row>
    <row r="99" spans="1:55" ht="20.25" customHeight="1">
      <c r="A99" s="1425"/>
      <c r="B99" s="1425"/>
      <c r="C99" s="1425"/>
      <c r="D99" s="1425"/>
      <c r="E99" s="1425"/>
      <c r="F99" s="1425"/>
      <c r="G99" s="1425"/>
      <c r="H99" s="1425"/>
      <c r="I99" s="1425"/>
      <c r="J99" s="1425"/>
      <c r="K99" s="1425"/>
      <c r="L99" s="1425"/>
      <c r="M99" s="1425"/>
      <c r="N99" s="1425"/>
      <c r="O99" s="1425"/>
      <c r="P99" s="1425"/>
      <c r="Q99" s="1425"/>
      <c r="R99" s="1425"/>
      <c r="S99" s="1425"/>
      <c r="T99" s="1425"/>
      <c r="U99" s="1425"/>
      <c r="V99" s="1425"/>
      <c r="W99" s="1425"/>
      <c r="X99" s="1425"/>
      <c r="Y99" s="1425"/>
      <c r="Z99" s="1425"/>
      <c r="AA99" s="1425"/>
      <c r="AB99" s="1425"/>
      <c r="AC99" s="1425"/>
      <c r="AD99" s="1425"/>
      <c r="AE99" s="1425"/>
      <c r="AF99" s="1425"/>
      <c r="AG99" s="1425"/>
      <c r="AH99" s="1425"/>
      <c r="AI99" s="1425"/>
      <c r="AJ99" s="1425"/>
      <c r="AK99" s="1425"/>
      <c r="AL99" s="1425"/>
      <c r="AM99" s="1425"/>
      <c r="AN99" s="1425"/>
      <c r="AO99" s="1425"/>
      <c r="AP99" s="1425"/>
      <c r="AQ99" s="1425"/>
      <c r="AR99" s="1425"/>
      <c r="AS99" s="1425"/>
      <c r="AT99" s="1425"/>
      <c r="AU99" s="1425"/>
      <c r="AV99" s="1425"/>
      <c r="AW99" s="1425"/>
      <c r="AX99" s="1425"/>
      <c r="AY99" s="1425"/>
      <c r="AZ99" s="1425"/>
      <c r="BA99" s="1425"/>
      <c r="BB99" s="1425"/>
      <c r="BC99" s="1425"/>
    </row>
    <row r="100" spans="1:55" ht="20.25" customHeight="1">
      <c r="A100" s="1425"/>
      <c r="B100" s="1425"/>
      <c r="C100" s="1425"/>
      <c r="D100" s="1425"/>
      <c r="E100" s="1425"/>
      <c r="F100" s="1425"/>
      <c r="G100" s="1425"/>
      <c r="H100" s="1425"/>
      <c r="I100" s="1425"/>
      <c r="J100" s="1425"/>
      <c r="K100" s="1425"/>
      <c r="L100" s="1425"/>
      <c r="M100" s="1425"/>
      <c r="N100" s="1425"/>
      <c r="O100" s="1425"/>
      <c r="P100" s="1425"/>
      <c r="Q100" s="1425"/>
      <c r="R100" s="1425"/>
      <c r="S100" s="1425"/>
      <c r="T100" s="1425"/>
      <c r="U100" s="1425"/>
      <c r="V100" s="1425"/>
      <c r="W100" s="1425"/>
      <c r="X100" s="1425"/>
      <c r="Y100" s="1425"/>
      <c r="Z100" s="1425"/>
      <c r="AA100" s="1425"/>
      <c r="AB100" s="1425"/>
      <c r="AC100" s="1425"/>
      <c r="AD100" s="1425"/>
      <c r="AE100" s="1425"/>
      <c r="AF100" s="1425"/>
      <c r="AG100" s="1425"/>
      <c r="AH100" s="1425"/>
      <c r="AI100" s="1425"/>
      <c r="AJ100" s="1425"/>
      <c r="AK100" s="1425"/>
      <c r="AL100" s="1425"/>
      <c r="AM100" s="1425"/>
      <c r="AN100" s="1425"/>
      <c r="AO100" s="1425"/>
      <c r="AP100" s="1425"/>
      <c r="AQ100" s="1425"/>
      <c r="AR100" s="1425"/>
      <c r="AS100" s="1425"/>
      <c r="AT100" s="1425"/>
      <c r="AU100" s="1425"/>
      <c r="AV100" s="1425"/>
      <c r="AW100" s="1425"/>
      <c r="AX100" s="1425"/>
      <c r="AY100" s="1425"/>
      <c r="AZ100" s="1425"/>
      <c r="BA100" s="1425"/>
      <c r="BB100" s="1425"/>
      <c r="BC100" s="1425"/>
    </row>
    <row r="101" spans="1:55" ht="20.25" customHeight="1">
      <c r="A101" s="1425"/>
      <c r="B101" s="1425"/>
      <c r="C101" s="1425"/>
      <c r="D101" s="1425"/>
      <c r="E101" s="1425"/>
      <c r="F101" s="1425"/>
      <c r="G101" s="1425"/>
      <c r="H101" s="1425"/>
      <c r="I101" s="1425"/>
      <c r="J101" s="1425"/>
      <c r="K101" s="1425"/>
      <c r="L101" s="1425"/>
      <c r="M101" s="1425"/>
      <c r="N101" s="1425"/>
      <c r="O101" s="1425"/>
      <c r="P101" s="1425"/>
      <c r="Q101" s="1425"/>
      <c r="R101" s="1425"/>
      <c r="S101" s="1425"/>
      <c r="T101" s="1425"/>
      <c r="U101" s="1425"/>
      <c r="V101" s="1425"/>
      <c r="W101" s="1425"/>
      <c r="X101" s="1425"/>
      <c r="Y101" s="1425"/>
      <c r="Z101" s="1425"/>
      <c r="AA101" s="1425"/>
      <c r="AB101" s="1425"/>
      <c r="AC101" s="1425"/>
      <c r="AD101" s="1425"/>
      <c r="AE101" s="1425"/>
      <c r="AF101" s="1425"/>
      <c r="AG101" s="1425"/>
      <c r="AH101" s="1425"/>
      <c r="AI101" s="1425"/>
      <c r="AJ101" s="1425"/>
      <c r="AK101" s="1425"/>
      <c r="AL101" s="1425"/>
      <c r="AM101" s="1425"/>
      <c r="AN101" s="1425"/>
      <c r="AO101" s="1425"/>
      <c r="AP101" s="1425"/>
      <c r="AQ101" s="1425"/>
      <c r="AR101" s="1425"/>
      <c r="AS101" s="1425"/>
      <c r="AT101" s="1425"/>
      <c r="AU101" s="1425"/>
      <c r="AV101" s="1425"/>
      <c r="AW101" s="1425"/>
      <c r="AX101" s="1425"/>
      <c r="AY101" s="1425"/>
      <c r="AZ101" s="1425"/>
      <c r="BA101" s="1425"/>
      <c r="BB101" s="1425"/>
      <c r="BC101" s="1425"/>
    </row>
    <row r="102" spans="1:55" ht="20.25" customHeight="1">
      <c r="A102" s="1425"/>
      <c r="B102" s="1425"/>
      <c r="C102" s="1425"/>
      <c r="D102" s="1425"/>
      <c r="E102" s="1425"/>
      <c r="F102" s="1425"/>
      <c r="G102" s="1425"/>
      <c r="H102" s="1425"/>
      <c r="I102" s="1425"/>
      <c r="J102" s="1425"/>
      <c r="K102" s="1425"/>
      <c r="L102" s="1425"/>
      <c r="M102" s="1425"/>
      <c r="N102" s="1425"/>
      <c r="O102" s="1425"/>
      <c r="P102" s="1425"/>
      <c r="Q102" s="1425"/>
      <c r="R102" s="1425"/>
      <c r="S102" s="1425"/>
      <c r="T102" s="1425"/>
      <c r="U102" s="1425"/>
      <c r="V102" s="1425"/>
      <c r="W102" s="1425"/>
      <c r="X102" s="1425"/>
      <c r="Y102" s="1425"/>
      <c r="Z102" s="1425"/>
      <c r="AA102" s="1425"/>
      <c r="AB102" s="1425"/>
      <c r="AC102" s="1425"/>
      <c r="AD102" s="1425"/>
      <c r="AE102" s="1425"/>
      <c r="AF102" s="1425"/>
      <c r="AG102" s="1425"/>
      <c r="AH102" s="1425"/>
      <c r="AI102" s="1425"/>
      <c r="AJ102" s="1425"/>
      <c r="AK102" s="1425"/>
      <c r="AL102" s="1425"/>
      <c r="AM102" s="1425"/>
      <c r="AN102" s="1425"/>
      <c r="AO102" s="1425"/>
      <c r="AP102" s="1425"/>
      <c r="AQ102" s="1425"/>
      <c r="AR102" s="1425"/>
      <c r="AS102" s="1425"/>
      <c r="AT102" s="1425"/>
      <c r="AU102" s="1425"/>
      <c r="AV102" s="1425"/>
      <c r="AW102" s="1425"/>
      <c r="AX102" s="1425"/>
      <c r="AY102" s="1425"/>
      <c r="AZ102" s="1425"/>
      <c r="BA102" s="1425"/>
      <c r="BB102" s="1425"/>
      <c r="BC102" s="1425"/>
    </row>
    <row r="103" spans="1:55" ht="20.25" customHeight="1">
      <c r="A103" s="1425"/>
      <c r="B103" s="1425"/>
      <c r="C103" s="1425"/>
      <c r="D103" s="1425"/>
      <c r="E103" s="1425"/>
      <c r="F103" s="1425"/>
      <c r="G103" s="1425"/>
      <c r="H103" s="1425"/>
      <c r="I103" s="1425"/>
      <c r="J103" s="1425"/>
      <c r="K103" s="1425"/>
      <c r="L103" s="1425"/>
      <c r="M103" s="1425"/>
      <c r="N103" s="1425"/>
      <c r="O103" s="1425"/>
      <c r="P103" s="1425"/>
      <c r="Q103" s="1425"/>
      <c r="R103" s="1425"/>
      <c r="S103" s="1425"/>
      <c r="T103" s="1425"/>
      <c r="U103" s="1425"/>
      <c r="V103" s="1425"/>
      <c r="W103" s="1425"/>
      <c r="X103" s="1425"/>
      <c r="Y103" s="1425"/>
      <c r="Z103" s="1425"/>
      <c r="AA103" s="1425"/>
      <c r="AB103" s="1425"/>
      <c r="AC103" s="1425"/>
      <c r="AD103" s="1425"/>
      <c r="AE103" s="1425"/>
      <c r="AF103" s="1425"/>
      <c r="AG103" s="1425"/>
      <c r="AH103" s="1425"/>
      <c r="AI103" s="1425"/>
      <c r="AJ103" s="1425"/>
      <c r="AK103" s="1425"/>
      <c r="AL103" s="1425"/>
      <c r="AM103" s="1425"/>
      <c r="AN103" s="1425"/>
      <c r="AO103" s="1425"/>
      <c r="AP103" s="1425"/>
      <c r="AQ103" s="1425"/>
      <c r="AR103" s="1425"/>
      <c r="AS103" s="1425"/>
      <c r="AT103" s="1425"/>
      <c r="AU103" s="1425"/>
      <c r="AV103" s="1425"/>
      <c r="AW103" s="1425"/>
      <c r="AX103" s="1425"/>
      <c r="AY103" s="1425"/>
      <c r="AZ103" s="1425"/>
      <c r="BA103" s="1425"/>
      <c r="BB103" s="1425"/>
      <c r="BC103" s="1425"/>
    </row>
    <row r="104" spans="1:55" ht="20.25" customHeight="1">
      <c r="A104" s="1425"/>
      <c r="B104" s="1425"/>
      <c r="C104" s="1425"/>
      <c r="D104" s="1425"/>
      <c r="E104" s="1425"/>
      <c r="F104" s="1425"/>
      <c r="G104" s="1425"/>
      <c r="H104" s="1425"/>
      <c r="I104" s="1425"/>
      <c r="J104" s="1425"/>
      <c r="K104" s="1425"/>
      <c r="L104" s="1425"/>
      <c r="M104" s="1425"/>
      <c r="N104" s="1425"/>
      <c r="O104" s="1425"/>
      <c r="P104" s="1425"/>
      <c r="Q104" s="1425"/>
      <c r="R104" s="1425"/>
      <c r="S104" s="1425"/>
      <c r="T104" s="1425"/>
      <c r="U104" s="1425"/>
      <c r="V104" s="1425"/>
      <c r="W104" s="1425"/>
      <c r="X104" s="1425"/>
      <c r="Y104" s="1425"/>
      <c r="Z104" s="1425"/>
      <c r="AA104" s="1425"/>
      <c r="AB104" s="1425"/>
      <c r="AC104" s="1425"/>
      <c r="AD104" s="1425"/>
      <c r="AE104" s="1425"/>
      <c r="AF104" s="1425"/>
      <c r="AG104" s="1425"/>
      <c r="AH104" s="1425"/>
      <c r="AI104" s="1425"/>
      <c r="AJ104" s="1425"/>
      <c r="AK104" s="1425"/>
      <c r="AL104" s="1425"/>
      <c r="AM104" s="1425"/>
      <c r="AN104" s="1425"/>
      <c r="AO104" s="1425"/>
      <c r="AP104" s="1425"/>
      <c r="AQ104" s="1425"/>
      <c r="AR104" s="1425"/>
      <c r="AS104" s="1425"/>
      <c r="AT104" s="1425"/>
      <c r="AU104" s="1425"/>
      <c r="AV104" s="1425"/>
      <c r="AW104" s="1425"/>
      <c r="AX104" s="1425"/>
      <c r="AY104" s="1425"/>
      <c r="AZ104" s="1425"/>
      <c r="BA104" s="1425"/>
      <c r="BB104" s="1425"/>
      <c r="BC104" s="1425"/>
    </row>
    <row r="105" spans="1:55" ht="20.25" customHeight="1">
      <c r="A105" s="1425"/>
      <c r="B105" s="1425"/>
      <c r="C105" s="1425"/>
      <c r="D105" s="1425"/>
      <c r="E105" s="1425"/>
      <c r="F105" s="1425"/>
      <c r="G105" s="1425"/>
      <c r="H105" s="1425"/>
      <c r="I105" s="1425"/>
      <c r="J105" s="1425"/>
      <c r="K105" s="1425"/>
      <c r="L105" s="1425"/>
      <c r="M105" s="1425"/>
      <c r="N105" s="1425"/>
      <c r="O105" s="1425"/>
      <c r="P105" s="1425"/>
      <c r="Q105" s="1425"/>
      <c r="R105" s="1425"/>
      <c r="S105" s="1425"/>
      <c r="T105" s="1425"/>
      <c r="U105" s="1425"/>
      <c r="V105" s="1425"/>
      <c r="W105" s="1425"/>
      <c r="X105" s="1425"/>
      <c r="Y105" s="1425"/>
      <c r="Z105" s="1425"/>
      <c r="AA105" s="1425"/>
      <c r="AB105" s="1425"/>
      <c r="AC105" s="1425"/>
      <c r="AD105" s="1425"/>
      <c r="AE105" s="1425"/>
      <c r="AF105" s="1425"/>
      <c r="AG105" s="1425"/>
      <c r="AH105" s="1425"/>
      <c r="AI105" s="1425"/>
      <c r="AJ105" s="1425"/>
      <c r="AK105" s="1425"/>
      <c r="AL105" s="1425"/>
      <c r="AM105" s="1425"/>
      <c r="AN105" s="1425"/>
      <c r="AO105" s="1425"/>
      <c r="AP105" s="1425"/>
      <c r="AQ105" s="1425"/>
      <c r="AR105" s="1425"/>
      <c r="AS105" s="1425"/>
      <c r="AT105" s="1425"/>
      <c r="AU105" s="1425"/>
      <c r="AV105" s="1425"/>
      <c r="AW105" s="1425"/>
      <c r="AX105" s="1425"/>
      <c r="AY105" s="1425"/>
      <c r="AZ105" s="1425"/>
      <c r="BA105" s="1425"/>
      <c r="BB105" s="1425"/>
      <c r="BC105" s="1425"/>
    </row>
    <row r="106" spans="1:55" ht="20.25" customHeight="1">
      <c r="A106" s="1425"/>
      <c r="B106" s="1425"/>
      <c r="C106" s="1425"/>
      <c r="D106" s="1425"/>
      <c r="E106" s="1425"/>
      <c r="F106" s="1425"/>
      <c r="G106" s="1425"/>
      <c r="H106" s="1425"/>
      <c r="I106" s="1425"/>
      <c r="J106" s="1425"/>
      <c r="K106" s="1425"/>
      <c r="L106" s="1425"/>
      <c r="M106" s="1425"/>
      <c r="N106" s="1425"/>
      <c r="O106" s="1425"/>
      <c r="P106" s="1425"/>
      <c r="Q106" s="1425"/>
      <c r="R106" s="1425"/>
      <c r="S106" s="1425"/>
      <c r="T106" s="1425"/>
      <c r="U106" s="1425"/>
      <c r="V106" s="1425"/>
      <c r="W106" s="1425"/>
      <c r="X106" s="1425"/>
      <c r="Y106" s="1425"/>
      <c r="Z106" s="1425"/>
      <c r="AA106" s="1425"/>
      <c r="AB106" s="1425"/>
      <c r="AC106" s="1425"/>
      <c r="AD106" s="1425"/>
      <c r="AE106" s="1425"/>
      <c r="AF106" s="1425"/>
      <c r="AG106" s="1425"/>
      <c r="AH106" s="1425"/>
      <c r="AI106" s="1425"/>
      <c r="AJ106" s="1425"/>
      <c r="AK106" s="1425"/>
      <c r="AL106" s="1425"/>
      <c r="AM106" s="1425"/>
      <c r="AN106" s="1425"/>
      <c r="AO106" s="1425"/>
      <c r="AP106" s="1425"/>
      <c r="AQ106" s="1425"/>
      <c r="AR106" s="1425"/>
      <c r="AS106" s="1425"/>
      <c r="AT106" s="1425"/>
      <c r="AU106" s="1425"/>
      <c r="AV106" s="1425"/>
      <c r="AW106" s="1425"/>
      <c r="AX106" s="1425"/>
      <c r="AY106" s="1425"/>
      <c r="AZ106" s="1425"/>
      <c r="BA106" s="1425"/>
      <c r="BB106" s="1425"/>
      <c r="BC106" s="1425"/>
    </row>
    <row r="107" spans="1:55" ht="20.25" customHeight="1">
      <c r="A107" s="1425"/>
      <c r="B107" s="1425"/>
      <c r="C107" s="1425"/>
      <c r="D107" s="1425"/>
      <c r="E107" s="1425"/>
      <c r="F107" s="1425"/>
      <c r="G107" s="1425"/>
      <c r="H107" s="1425"/>
      <c r="I107" s="1425"/>
      <c r="J107" s="1425"/>
      <c r="K107" s="1425"/>
      <c r="L107" s="1425"/>
      <c r="M107" s="1425"/>
      <c r="N107" s="1425"/>
      <c r="O107" s="1425"/>
      <c r="P107" s="1425"/>
      <c r="Q107" s="1425"/>
      <c r="R107" s="1425"/>
      <c r="S107" s="1425"/>
      <c r="T107" s="1425"/>
      <c r="U107" s="1425"/>
      <c r="V107" s="1425"/>
      <c r="W107" s="1425"/>
      <c r="X107" s="1425"/>
      <c r="Y107" s="1425"/>
      <c r="Z107" s="1425"/>
      <c r="AA107" s="1425"/>
      <c r="AB107" s="1425"/>
      <c r="AC107" s="1425"/>
      <c r="AD107" s="1425"/>
      <c r="AE107" s="1425"/>
      <c r="AF107" s="1425"/>
      <c r="AG107" s="1425"/>
      <c r="AH107" s="1425"/>
      <c r="AI107" s="1425"/>
      <c r="AJ107" s="1425"/>
      <c r="AK107" s="1425"/>
      <c r="AL107" s="1425"/>
      <c r="AM107" s="1425"/>
      <c r="AN107" s="1425"/>
      <c r="AO107" s="1425"/>
      <c r="AP107" s="1425"/>
      <c r="AQ107" s="1425"/>
      <c r="AR107" s="1425"/>
      <c r="AS107" s="1425"/>
      <c r="AT107" s="1425"/>
      <c r="AU107" s="1425"/>
      <c r="AV107" s="1425"/>
      <c r="AW107" s="1425"/>
      <c r="AX107" s="1425"/>
      <c r="AY107" s="1425"/>
      <c r="AZ107" s="1425"/>
      <c r="BA107" s="1425"/>
      <c r="BB107" s="1425"/>
      <c r="BC107" s="1425"/>
    </row>
    <row r="108" spans="1:55" ht="20.25" customHeight="1">
      <c r="A108" s="1425"/>
      <c r="B108" s="1425"/>
      <c r="C108" s="1425"/>
      <c r="D108" s="1425"/>
      <c r="E108" s="1425"/>
      <c r="F108" s="1425"/>
      <c r="G108" s="1425"/>
      <c r="H108" s="1425"/>
      <c r="I108" s="1425"/>
      <c r="J108" s="1425"/>
      <c r="K108" s="1425"/>
      <c r="L108" s="1425"/>
      <c r="M108" s="1425"/>
      <c r="N108" s="1425"/>
      <c r="O108" s="1425"/>
      <c r="P108" s="1425"/>
      <c r="Q108" s="1425"/>
      <c r="R108" s="1425"/>
      <c r="S108" s="1425"/>
      <c r="T108" s="1425"/>
      <c r="U108" s="1425"/>
      <c r="V108" s="1425"/>
      <c r="W108" s="1425"/>
      <c r="X108" s="1425"/>
      <c r="Y108" s="1425"/>
      <c r="Z108" s="1425"/>
      <c r="AA108" s="1425"/>
      <c r="AB108" s="1425"/>
      <c r="AC108" s="1425"/>
      <c r="AD108" s="1425"/>
      <c r="AE108" s="1425"/>
      <c r="AF108" s="1425"/>
      <c r="AG108" s="1425"/>
      <c r="AH108" s="1425"/>
      <c r="AI108" s="1425"/>
      <c r="AJ108" s="1425"/>
      <c r="AK108" s="1425"/>
      <c r="AL108" s="1425"/>
      <c r="AM108" s="1425"/>
      <c r="AN108" s="1425"/>
      <c r="AO108" s="1425"/>
      <c r="AP108" s="1425"/>
      <c r="AQ108" s="1425"/>
      <c r="AR108" s="1425"/>
      <c r="AS108" s="1425"/>
      <c r="AT108" s="1425"/>
      <c r="AU108" s="1425"/>
      <c r="AV108" s="1425"/>
      <c r="AW108" s="1425"/>
      <c r="AX108" s="1425"/>
      <c r="AY108" s="1425"/>
      <c r="AZ108" s="1425"/>
      <c r="BA108" s="1425"/>
      <c r="BB108" s="1425"/>
      <c r="BC108" s="1425"/>
    </row>
    <row r="109" spans="1:55" ht="20.25" customHeight="1">
      <c r="A109" s="1425"/>
      <c r="B109" s="1425"/>
      <c r="C109" s="1425"/>
      <c r="D109" s="1425"/>
      <c r="E109" s="1425"/>
      <c r="F109" s="1425"/>
      <c r="G109" s="1425"/>
      <c r="H109" s="1425"/>
      <c r="I109" s="1425"/>
      <c r="J109" s="1425"/>
      <c r="K109" s="1425"/>
      <c r="L109" s="1425"/>
      <c r="M109" s="1425"/>
      <c r="N109" s="1425"/>
      <c r="O109" s="1425"/>
      <c r="P109" s="1425"/>
      <c r="Q109" s="1425"/>
      <c r="R109" s="1425"/>
      <c r="S109" s="1425"/>
      <c r="T109" s="1425"/>
      <c r="U109" s="1425"/>
      <c r="V109" s="1425"/>
      <c r="W109" s="1425"/>
      <c r="X109" s="1425"/>
      <c r="Y109" s="1425"/>
      <c r="Z109" s="1425"/>
      <c r="AA109" s="1425"/>
      <c r="AB109" s="1425"/>
      <c r="AC109" s="1425"/>
      <c r="AD109" s="1425"/>
      <c r="AE109" s="1425"/>
      <c r="AF109" s="1425"/>
      <c r="AG109" s="1425"/>
      <c r="AH109" s="1425"/>
      <c r="AI109" s="1425"/>
      <c r="AJ109" s="1425"/>
      <c r="AK109" s="1425"/>
      <c r="AL109" s="1425"/>
      <c r="AM109" s="1425"/>
      <c r="AN109" s="1425"/>
      <c r="AO109" s="1425"/>
      <c r="AP109" s="1425"/>
      <c r="AQ109" s="1425"/>
      <c r="AR109" s="1425"/>
      <c r="AS109" s="1425"/>
      <c r="AT109" s="1425"/>
      <c r="AU109" s="1425"/>
      <c r="AV109" s="1425"/>
      <c r="AW109" s="1425"/>
      <c r="AX109" s="1425"/>
      <c r="AY109" s="1425"/>
      <c r="AZ109" s="1425"/>
      <c r="BA109" s="1425"/>
      <c r="BB109" s="1425"/>
      <c r="BC109" s="1425"/>
    </row>
    <row r="110" spans="1:55">
      <c r="A110" s="1425"/>
      <c r="B110" s="1425"/>
      <c r="C110" s="1425"/>
      <c r="D110" s="1425"/>
      <c r="E110" s="1425"/>
      <c r="F110" s="1425"/>
      <c r="G110" s="1425"/>
      <c r="H110" s="1425"/>
      <c r="I110" s="1425"/>
      <c r="J110" s="1425"/>
      <c r="K110" s="1425"/>
      <c r="L110" s="1425"/>
      <c r="M110" s="1425"/>
      <c r="N110" s="1425"/>
      <c r="O110" s="1425"/>
      <c r="P110" s="1425"/>
      <c r="Q110" s="1425"/>
      <c r="R110" s="1425"/>
      <c r="S110" s="1425"/>
      <c r="T110" s="1425"/>
      <c r="U110" s="1425"/>
      <c r="V110" s="1425"/>
      <c r="W110" s="1425"/>
      <c r="X110" s="1425"/>
      <c r="Y110" s="1425"/>
      <c r="Z110" s="1425"/>
      <c r="AA110" s="1425"/>
      <c r="AB110" s="1425"/>
      <c r="AC110" s="1425"/>
      <c r="AD110" s="1425"/>
      <c r="AE110" s="1425"/>
      <c r="AF110" s="1425"/>
      <c r="AG110" s="1425"/>
      <c r="AH110" s="1425"/>
      <c r="AI110" s="1425"/>
      <c r="AJ110" s="1425"/>
      <c r="AK110" s="1425"/>
      <c r="AL110" s="1425"/>
      <c r="AM110" s="1425"/>
      <c r="AN110" s="1425"/>
      <c r="AO110" s="1425"/>
      <c r="AP110" s="1425"/>
      <c r="AQ110" s="1425"/>
      <c r="AR110" s="1425"/>
      <c r="AS110" s="1425"/>
      <c r="AT110" s="1425"/>
      <c r="AU110" s="1425"/>
      <c r="AV110" s="1425"/>
      <c r="AW110" s="1425"/>
      <c r="AX110" s="1425"/>
      <c r="AY110" s="1425"/>
      <c r="AZ110" s="1425"/>
      <c r="BA110" s="1425"/>
      <c r="BB110" s="1425"/>
      <c r="BC110" s="1425"/>
    </row>
    <row r="111" spans="1:55">
      <c r="A111" s="1425"/>
      <c r="B111" s="1425"/>
      <c r="C111" s="1425"/>
      <c r="D111" s="1425"/>
      <c r="E111" s="1425"/>
      <c r="F111" s="1425"/>
      <c r="G111" s="1425"/>
      <c r="H111" s="1425"/>
      <c r="I111" s="1425"/>
      <c r="J111" s="1425"/>
      <c r="K111" s="1425"/>
      <c r="L111" s="1425"/>
      <c r="M111" s="1425"/>
      <c r="N111" s="1425"/>
      <c r="O111" s="1425"/>
      <c r="P111" s="1425"/>
      <c r="Q111" s="1425"/>
      <c r="R111" s="1425"/>
      <c r="S111" s="1425"/>
      <c r="T111" s="1425"/>
      <c r="U111" s="1425"/>
      <c r="V111" s="1425"/>
      <c r="W111" s="1425"/>
      <c r="X111" s="1425"/>
      <c r="Y111" s="1425"/>
      <c r="Z111" s="1425"/>
      <c r="AA111" s="1425"/>
      <c r="AB111" s="1425"/>
      <c r="AC111" s="1425"/>
      <c r="AD111" s="1425"/>
      <c r="AE111" s="1425"/>
      <c r="AF111" s="1425"/>
      <c r="AG111" s="1425"/>
      <c r="AH111" s="1425"/>
      <c r="AI111" s="1425"/>
      <c r="AJ111" s="1425"/>
      <c r="AK111" s="1425"/>
      <c r="AL111" s="1425"/>
      <c r="AM111" s="1425"/>
      <c r="AN111" s="1425"/>
      <c r="AO111" s="1425"/>
      <c r="AP111" s="1425"/>
      <c r="AQ111" s="1425"/>
      <c r="AR111" s="1425"/>
      <c r="AS111" s="1425"/>
      <c r="AT111" s="1425"/>
      <c r="AU111" s="1425"/>
      <c r="AV111" s="1425"/>
      <c r="AW111" s="1425"/>
      <c r="AX111" s="1425"/>
      <c r="AY111" s="1425"/>
      <c r="AZ111" s="1425"/>
      <c r="BA111" s="1425"/>
      <c r="BB111" s="1425"/>
      <c r="BC111" s="1425"/>
    </row>
    <row r="112" spans="1:55" ht="33.75" customHeight="1">
      <c r="A112" s="1425"/>
      <c r="B112" s="1425"/>
      <c r="C112" s="1425"/>
      <c r="D112" s="1425"/>
      <c r="E112" s="1425"/>
      <c r="F112" s="1425"/>
      <c r="G112" s="1425"/>
      <c r="H112" s="1425"/>
      <c r="I112" s="1425"/>
      <c r="J112" s="1425"/>
      <c r="K112" s="1425"/>
      <c r="L112" s="1425"/>
      <c r="M112" s="1425"/>
      <c r="N112" s="1425"/>
      <c r="O112" s="1425"/>
      <c r="P112" s="1425"/>
      <c r="Q112" s="1425"/>
      <c r="R112" s="1425"/>
      <c r="S112" s="1425"/>
      <c r="T112" s="1425"/>
      <c r="U112" s="1425"/>
      <c r="V112" s="1425"/>
      <c r="W112" s="1425"/>
      <c r="X112" s="1425"/>
      <c r="Y112" s="1425"/>
      <c r="Z112" s="1425"/>
      <c r="AA112" s="1425"/>
      <c r="AB112" s="1425"/>
      <c r="AC112" s="1425"/>
      <c r="AD112" s="1425"/>
      <c r="AE112" s="1425"/>
      <c r="AF112" s="1425"/>
      <c r="AG112" s="1425"/>
      <c r="AH112" s="1425"/>
      <c r="AI112" s="1425"/>
      <c r="AJ112" s="1425"/>
      <c r="AK112" s="1425"/>
      <c r="AL112" s="1425"/>
      <c r="AM112" s="1425"/>
      <c r="AN112" s="1425"/>
      <c r="AO112" s="1425"/>
      <c r="AP112" s="1425"/>
      <c r="AQ112" s="1425"/>
      <c r="AR112" s="1425"/>
      <c r="AS112" s="1425"/>
      <c r="AT112" s="1425"/>
      <c r="AU112" s="1425"/>
      <c r="AV112" s="1425"/>
      <c r="AW112" s="1425"/>
      <c r="AX112" s="1425"/>
      <c r="AY112" s="1425"/>
      <c r="AZ112" s="1425"/>
      <c r="BA112" s="1425"/>
      <c r="BB112" s="1425"/>
      <c r="BC112" s="1425"/>
    </row>
    <row r="113" spans="1:55" ht="16.8">
      <c r="A113" s="1423" t="s">
        <v>238</v>
      </c>
      <c r="B113" s="1423"/>
      <c r="C113" s="1423"/>
      <c r="D113" s="1423"/>
      <c r="E113" s="1423"/>
      <c r="F113" s="1423"/>
      <c r="G113" s="1423"/>
      <c r="H113" s="1423"/>
      <c r="I113" s="1423"/>
      <c r="J113" s="1423"/>
      <c r="K113" s="1423"/>
      <c r="L113" s="1423"/>
      <c r="M113" s="1423"/>
      <c r="N113" s="1423"/>
      <c r="O113" s="1423"/>
      <c r="P113" s="1423"/>
      <c r="Q113" s="1423"/>
      <c r="R113" s="1423"/>
      <c r="S113" s="1423"/>
      <c r="T113" s="1423"/>
      <c r="U113" s="1423"/>
      <c r="V113" s="1423"/>
      <c r="W113" s="1423"/>
      <c r="X113" s="1423"/>
      <c r="Y113" s="1423"/>
      <c r="Z113" s="1423"/>
      <c r="AA113" s="1423"/>
      <c r="AB113" s="1423"/>
      <c r="AC113" s="1423"/>
      <c r="AD113" s="1423"/>
      <c r="AE113" s="1423"/>
      <c r="AF113" s="1423"/>
      <c r="AG113" s="1423"/>
      <c r="AH113" s="1423"/>
      <c r="AI113" s="1423"/>
      <c r="AJ113" s="1423"/>
      <c r="AK113" s="1423"/>
      <c r="AL113" s="1423"/>
      <c r="AM113" s="1423"/>
      <c r="AN113" s="1423"/>
      <c r="AO113" s="1423"/>
      <c r="AP113" s="1423"/>
      <c r="AQ113" s="1423"/>
      <c r="AR113" s="1423"/>
      <c r="AS113" s="1423"/>
      <c r="AT113" s="1423"/>
      <c r="AU113" s="1423"/>
      <c r="AV113" s="1423"/>
      <c r="AW113" s="1423"/>
      <c r="AX113" s="1423"/>
      <c r="AY113" s="1423"/>
      <c r="AZ113" s="1423"/>
      <c r="BA113" s="1423"/>
      <c r="BB113" s="1423"/>
      <c r="BC113" s="1423"/>
    </row>
    <row r="114" spans="1:55" ht="20.25" customHeight="1">
      <c r="A114" s="1425" t="s">
        <v>239</v>
      </c>
      <c r="B114" s="1425"/>
      <c r="C114" s="1425"/>
      <c r="D114" s="1425"/>
      <c r="E114" s="1425"/>
      <c r="F114" s="1425"/>
      <c r="G114" s="1425"/>
      <c r="H114" s="1425"/>
      <c r="I114" s="1425"/>
      <c r="J114" s="1425"/>
      <c r="K114" s="1425"/>
      <c r="L114" s="1425"/>
      <c r="M114" s="1425"/>
      <c r="N114" s="1425"/>
      <c r="O114" s="1425"/>
      <c r="P114" s="1425"/>
      <c r="Q114" s="1425"/>
      <c r="R114" s="1425"/>
      <c r="S114" s="1425"/>
      <c r="T114" s="1425"/>
      <c r="U114" s="1425"/>
      <c r="V114" s="1425"/>
      <c r="W114" s="1425"/>
      <c r="X114" s="1425"/>
      <c r="Y114" s="1425"/>
      <c r="Z114" s="1425"/>
      <c r="AA114" s="1425"/>
      <c r="AB114" s="1425"/>
      <c r="AC114" s="1425"/>
      <c r="AD114" s="1425"/>
      <c r="AE114" s="1425"/>
      <c r="AF114" s="1425"/>
      <c r="AG114" s="1425"/>
      <c r="AH114" s="1425"/>
      <c r="AI114" s="1425"/>
      <c r="AJ114" s="1425"/>
      <c r="AK114" s="1425"/>
      <c r="AL114" s="1425"/>
      <c r="AM114" s="1425"/>
      <c r="AN114" s="1425"/>
      <c r="AO114" s="1425"/>
      <c r="AP114" s="1425"/>
      <c r="AQ114" s="1425"/>
      <c r="AR114" s="1425"/>
      <c r="AS114" s="1425"/>
      <c r="AT114" s="1425"/>
      <c r="AU114" s="1425"/>
      <c r="AV114" s="1425"/>
      <c r="AW114" s="1425"/>
      <c r="AX114" s="1425"/>
      <c r="AY114" s="1425"/>
      <c r="AZ114" s="1425"/>
      <c r="BA114" s="1425"/>
      <c r="BB114" s="1425"/>
      <c r="BC114" s="1425"/>
    </row>
    <row r="115" spans="1:55">
      <c r="A115" s="1425"/>
      <c r="B115" s="1425"/>
      <c r="C115" s="1425"/>
      <c r="D115" s="1425"/>
      <c r="E115" s="1425"/>
      <c r="F115" s="1425"/>
      <c r="G115" s="1425"/>
      <c r="H115" s="1425"/>
      <c r="I115" s="1425"/>
      <c r="J115" s="1425"/>
      <c r="K115" s="1425"/>
      <c r="L115" s="1425"/>
      <c r="M115" s="1425"/>
      <c r="N115" s="1425"/>
      <c r="O115" s="1425"/>
      <c r="P115" s="1425"/>
      <c r="Q115" s="1425"/>
      <c r="R115" s="1425"/>
      <c r="S115" s="1425"/>
      <c r="T115" s="1425"/>
      <c r="U115" s="1425"/>
      <c r="V115" s="1425"/>
      <c r="W115" s="1425"/>
      <c r="X115" s="1425"/>
      <c r="Y115" s="1425"/>
      <c r="Z115" s="1425"/>
      <c r="AA115" s="1425"/>
      <c r="AB115" s="1425"/>
      <c r="AC115" s="1425"/>
      <c r="AD115" s="1425"/>
      <c r="AE115" s="1425"/>
      <c r="AF115" s="1425"/>
      <c r="AG115" s="1425"/>
      <c r="AH115" s="1425"/>
      <c r="AI115" s="1425"/>
      <c r="AJ115" s="1425"/>
      <c r="AK115" s="1425"/>
      <c r="AL115" s="1425"/>
      <c r="AM115" s="1425"/>
      <c r="AN115" s="1425"/>
      <c r="AO115" s="1425"/>
      <c r="AP115" s="1425"/>
      <c r="AQ115" s="1425"/>
      <c r="AR115" s="1425"/>
      <c r="AS115" s="1425"/>
      <c r="AT115" s="1425"/>
      <c r="AU115" s="1425"/>
      <c r="AV115" s="1425"/>
      <c r="AW115" s="1425"/>
      <c r="AX115" s="1425"/>
      <c r="AY115" s="1425"/>
      <c r="AZ115" s="1425"/>
      <c r="BA115" s="1425"/>
      <c r="BB115" s="1425"/>
      <c r="BC115" s="1425"/>
    </row>
    <row r="116" spans="1:55">
      <c r="A116" s="1425"/>
      <c r="B116" s="1425"/>
      <c r="C116" s="1425"/>
      <c r="D116" s="1425"/>
      <c r="E116" s="1425"/>
      <c r="F116" s="1425"/>
      <c r="G116" s="1425"/>
      <c r="H116" s="1425"/>
      <c r="I116" s="1425"/>
      <c r="J116" s="1425"/>
      <c r="K116" s="1425"/>
      <c r="L116" s="1425"/>
      <c r="M116" s="1425"/>
      <c r="N116" s="1425"/>
      <c r="O116" s="1425"/>
      <c r="P116" s="1425"/>
      <c r="Q116" s="1425"/>
      <c r="R116" s="1425"/>
      <c r="S116" s="1425"/>
      <c r="T116" s="1425"/>
      <c r="U116" s="1425"/>
      <c r="V116" s="1425"/>
      <c r="W116" s="1425"/>
      <c r="X116" s="1425"/>
      <c r="Y116" s="1425"/>
      <c r="Z116" s="1425"/>
      <c r="AA116" s="1425"/>
      <c r="AB116" s="1425"/>
      <c r="AC116" s="1425"/>
      <c r="AD116" s="1425"/>
      <c r="AE116" s="1425"/>
      <c r="AF116" s="1425"/>
      <c r="AG116" s="1425"/>
      <c r="AH116" s="1425"/>
      <c r="AI116" s="1425"/>
      <c r="AJ116" s="1425"/>
      <c r="AK116" s="1425"/>
      <c r="AL116" s="1425"/>
      <c r="AM116" s="1425"/>
      <c r="AN116" s="1425"/>
      <c r="AO116" s="1425"/>
      <c r="AP116" s="1425"/>
      <c r="AQ116" s="1425"/>
      <c r="AR116" s="1425"/>
      <c r="AS116" s="1425"/>
      <c r="AT116" s="1425"/>
      <c r="AU116" s="1425"/>
      <c r="AV116" s="1425"/>
      <c r="AW116" s="1425"/>
      <c r="AX116" s="1425"/>
      <c r="AY116" s="1425"/>
      <c r="AZ116" s="1425"/>
      <c r="BA116" s="1425"/>
      <c r="BB116" s="1425"/>
      <c r="BC116" s="1425"/>
    </row>
    <row r="117" spans="1:55">
      <c r="A117" s="1425"/>
      <c r="B117" s="1425"/>
      <c r="C117" s="1425"/>
      <c r="D117" s="1425"/>
      <c r="E117" s="1425"/>
      <c r="F117" s="1425"/>
      <c r="G117" s="1425"/>
      <c r="H117" s="1425"/>
      <c r="I117" s="1425"/>
      <c r="J117" s="1425"/>
      <c r="K117" s="1425"/>
      <c r="L117" s="1425"/>
      <c r="M117" s="1425"/>
      <c r="N117" s="1425"/>
      <c r="O117" s="1425"/>
      <c r="P117" s="1425"/>
      <c r="Q117" s="1425"/>
      <c r="R117" s="1425"/>
      <c r="S117" s="1425"/>
      <c r="T117" s="1425"/>
      <c r="U117" s="1425"/>
      <c r="V117" s="1425"/>
      <c r="W117" s="1425"/>
      <c r="X117" s="1425"/>
      <c r="Y117" s="1425"/>
      <c r="Z117" s="1425"/>
      <c r="AA117" s="1425"/>
      <c r="AB117" s="1425"/>
      <c r="AC117" s="1425"/>
      <c r="AD117" s="1425"/>
      <c r="AE117" s="1425"/>
      <c r="AF117" s="1425"/>
      <c r="AG117" s="1425"/>
      <c r="AH117" s="1425"/>
      <c r="AI117" s="1425"/>
      <c r="AJ117" s="1425"/>
      <c r="AK117" s="1425"/>
      <c r="AL117" s="1425"/>
      <c r="AM117" s="1425"/>
      <c r="AN117" s="1425"/>
      <c r="AO117" s="1425"/>
      <c r="AP117" s="1425"/>
      <c r="AQ117" s="1425"/>
      <c r="AR117" s="1425"/>
      <c r="AS117" s="1425"/>
      <c r="AT117" s="1425"/>
      <c r="AU117" s="1425"/>
      <c r="AV117" s="1425"/>
      <c r="AW117" s="1425"/>
      <c r="AX117" s="1425"/>
      <c r="AY117" s="1425"/>
      <c r="AZ117" s="1425"/>
      <c r="BA117" s="1425"/>
      <c r="BB117" s="1425"/>
      <c r="BC117" s="1425"/>
    </row>
    <row r="118" spans="1:55">
      <c r="A118" s="1425"/>
      <c r="B118" s="1425"/>
      <c r="C118" s="1425"/>
      <c r="D118" s="1425"/>
      <c r="E118" s="1425"/>
      <c r="F118" s="1425"/>
      <c r="G118" s="1425"/>
      <c r="H118" s="1425"/>
      <c r="I118" s="1425"/>
      <c r="J118" s="1425"/>
      <c r="K118" s="1425"/>
      <c r="L118" s="1425"/>
      <c r="M118" s="1425"/>
      <c r="N118" s="1425"/>
      <c r="O118" s="1425"/>
      <c r="P118" s="1425"/>
      <c r="Q118" s="1425"/>
      <c r="R118" s="1425"/>
      <c r="S118" s="1425"/>
      <c r="T118" s="1425"/>
      <c r="U118" s="1425"/>
      <c r="V118" s="1425"/>
      <c r="W118" s="1425"/>
      <c r="X118" s="1425"/>
      <c r="Y118" s="1425"/>
      <c r="Z118" s="1425"/>
      <c r="AA118" s="1425"/>
      <c r="AB118" s="1425"/>
      <c r="AC118" s="1425"/>
      <c r="AD118" s="1425"/>
      <c r="AE118" s="1425"/>
      <c r="AF118" s="1425"/>
      <c r="AG118" s="1425"/>
      <c r="AH118" s="1425"/>
      <c r="AI118" s="1425"/>
      <c r="AJ118" s="1425"/>
      <c r="AK118" s="1425"/>
      <c r="AL118" s="1425"/>
      <c r="AM118" s="1425"/>
      <c r="AN118" s="1425"/>
      <c r="AO118" s="1425"/>
      <c r="AP118" s="1425"/>
      <c r="AQ118" s="1425"/>
      <c r="AR118" s="1425"/>
      <c r="AS118" s="1425"/>
      <c r="AT118" s="1425"/>
      <c r="AU118" s="1425"/>
      <c r="AV118" s="1425"/>
      <c r="AW118" s="1425"/>
      <c r="AX118" s="1425"/>
      <c r="AY118" s="1425"/>
      <c r="AZ118" s="1425"/>
      <c r="BA118" s="1425"/>
      <c r="BB118" s="1425"/>
      <c r="BC118" s="1425"/>
    </row>
    <row r="119" spans="1:55">
      <c r="A119" s="1425"/>
      <c r="B119" s="1425"/>
      <c r="C119" s="1425"/>
      <c r="D119" s="1425"/>
      <c r="E119" s="1425"/>
      <c r="F119" s="1425"/>
      <c r="G119" s="1425"/>
      <c r="H119" s="1425"/>
      <c r="I119" s="1425"/>
      <c r="J119" s="1425"/>
      <c r="K119" s="1425"/>
      <c r="L119" s="1425"/>
      <c r="M119" s="1425"/>
      <c r="N119" s="1425"/>
      <c r="O119" s="1425"/>
      <c r="P119" s="1425"/>
      <c r="Q119" s="1425"/>
      <c r="R119" s="1425"/>
      <c r="S119" s="1425"/>
      <c r="T119" s="1425"/>
      <c r="U119" s="1425"/>
      <c r="V119" s="1425"/>
      <c r="W119" s="1425"/>
      <c r="X119" s="1425"/>
      <c r="Y119" s="1425"/>
      <c r="Z119" s="1425"/>
      <c r="AA119" s="1425"/>
      <c r="AB119" s="1425"/>
      <c r="AC119" s="1425"/>
      <c r="AD119" s="1425"/>
      <c r="AE119" s="1425"/>
      <c r="AF119" s="1425"/>
      <c r="AG119" s="1425"/>
      <c r="AH119" s="1425"/>
      <c r="AI119" s="1425"/>
      <c r="AJ119" s="1425"/>
      <c r="AK119" s="1425"/>
      <c r="AL119" s="1425"/>
      <c r="AM119" s="1425"/>
      <c r="AN119" s="1425"/>
      <c r="AO119" s="1425"/>
      <c r="AP119" s="1425"/>
      <c r="AQ119" s="1425"/>
      <c r="AR119" s="1425"/>
      <c r="AS119" s="1425"/>
      <c r="AT119" s="1425"/>
      <c r="AU119" s="1425"/>
      <c r="AV119" s="1425"/>
      <c r="AW119" s="1425"/>
      <c r="AX119" s="1425"/>
      <c r="AY119" s="1425"/>
      <c r="AZ119" s="1425"/>
      <c r="BA119" s="1425"/>
      <c r="BB119" s="1425"/>
      <c r="BC119" s="1425"/>
    </row>
    <row r="120" spans="1:55">
      <c r="A120" s="1425"/>
      <c r="B120" s="1425"/>
      <c r="C120" s="1425"/>
      <c r="D120" s="1425"/>
      <c r="E120" s="1425"/>
      <c r="F120" s="1425"/>
      <c r="G120" s="1425"/>
      <c r="H120" s="1425"/>
      <c r="I120" s="1425"/>
      <c r="J120" s="1425"/>
      <c r="K120" s="1425"/>
      <c r="L120" s="1425"/>
      <c r="M120" s="1425"/>
      <c r="N120" s="1425"/>
      <c r="O120" s="1425"/>
      <c r="P120" s="1425"/>
      <c r="Q120" s="1425"/>
      <c r="R120" s="1425"/>
      <c r="S120" s="1425"/>
      <c r="T120" s="1425"/>
      <c r="U120" s="1425"/>
      <c r="V120" s="1425"/>
      <c r="W120" s="1425"/>
      <c r="X120" s="1425"/>
      <c r="Y120" s="1425"/>
      <c r="Z120" s="1425"/>
      <c r="AA120" s="1425"/>
      <c r="AB120" s="1425"/>
      <c r="AC120" s="1425"/>
      <c r="AD120" s="1425"/>
      <c r="AE120" s="1425"/>
      <c r="AF120" s="1425"/>
      <c r="AG120" s="1425"/>
      <c r="AH120" s="1425"/>
      <c r="AI120" s="1425"/>
      <c r="AJ120" s="1425"/>
      <c r="AK120" s="1425"/>
      <c r="AL120" s="1425"/>
      <c r="AM120" s="1425"/>
      <c r="AN120" s="1425"/>
      <c r="AO120" s="1425"/>
      <c r="AP120" s="1425"/>
      <c r="AQ120" s="1425"/>
      <c r="AR120" s="1425"/>
      <c r="AS120" s="1425"/>
      <c r="AT120" s="1425"/>
      <c r="AU120" s="1425"/>
      <c r="AV120" s="1425"/>
      <c r="AW120" s="1425"/>
      <c r="AX120" s="1425"/>
      <c r="AY120" s="1425"/>
      <c r="AZ120" s="1425"/>
      <c r="BA120" s="1425"/>
      <c r="BB120" s="1425"/>
      <c r="BC120" s="1425"/>
    </row>
    <row r="121" spans="1:55" ht="29.25" customHeight="1">
      <c r="A121" s="1425"/>
      <c r="B121" s="1425"/>
      <c r="C121" s="1425"/>
      <c r="D121" s="1425"/>
      <c r="E121" s="1425"/>
      <c r="F121" s="1425"/>
      <c r="G121" s="1425"/>
      <c r="H121" s="1425"/>
      <c r="I121" s="1425"/>
      <c r="J121" s="1425"/>
      <c r="K121" s="1425"/>
      <c r="L121" s="1425"/>
      <c r="M121" s="1425"/>
      <c r="N121" s="1425"/>
      <c r="O121" s="1425"/>
      <c r="P121" s="1425"/>
      <c r="Q121" s="1425"/>
      <c r="R121" s="1425"/>
      <c r="S121" s="1425"/>
      <c r="T121" s="1425"/>
      <c r="U121" s="1425"/>
      <c r="V121" s="1425"/>
      <c r="W121" s="1425"/>
      <c r="X121" s="1425"/>
      <c r="Y121" s="1425"/>
      <c r="Z121" s="1425"/>
      <c r="AA121" s="1425"/>
      <c r="AB121" s="1425"/>
      <c r="AC121" s="1425"/>
      <c r="AD121" s="1425"/>
      <c r="AE121" s="1425"/>
      <c r="AF121" s="1425"/>
      <c r="AG121" s="1425"/>
      <c r="AH121" s="1425"/>
      <c r="AI121" s="1425"/>
      <c r="AJ121" s="1425"/>
      <c r="AK121" s="1425"/>
      <c r="AL121" s="1425"/>
      <c r="AM121" s="1425"/>
      <c r="AN121" s="1425"/>
      <c r="AO121" s="1425"/>
      <c r="AP121" s="1425"/>
      <c r="AQ121" s="1425"/>
      <c r="AR121" s="1425"/>
      <c r="AS121" s="1425"/>
      <c r="AT121" s="1425"/>
      <c r="AU121" s="1425"/>
      <c r="AV121" s="1425"/>
      <c r="AW121" s="1425"/>
      <c r="AX121" s="1425"/>
      <c r="AY121" s="1425"/>
      <c r="AZ121" s="1425"/>
      <c r="BA121" s="1425"/>
      <c r="BB121" s="1425"/>
      <c r="BC121" s="1425"/>
    </row>
    <row r="122" spans="1:55" ht="16.8">
      <c r="A122" s="1423" t="s">
        <v>240</v>
      </c>
      <c r="B122" s="1423"/>
      <c r="C122" s="1423"/>
      <c r="D122" s="1423"/>
      <c r="E122" s="1423"/>
      <c r="F122" s="1423"/>
      <c r="G122" s="1423"/>
      <c r="H122" s="1423"/>
      <c r="I122" s="1423"/>
      <c r="J122" s="1423"/>
      <c r="K122" s="1423"/>
      <c r="L122" s="1423"/>
      <c r="M122" s="1423"/>
      <c r="N122" s="1423"/>
      <c r="O122" s="1423"/>
      <c r="P122" s="1423"/>
      <c r="Q122" s="1423"/>
      <c r="R122" s="1423"/>
      <c r="S122" s="1423"/>
      <c r="T122" s="1423"/>
      <c r="U122" s="1423"/>
      <c r="V122" s="1423"/>
      <c r="W122" s="1423"/>
      <c r="X122" s="1423"/>
      <c r="Y122" s="1423"/>
      <c r="Z122" s="1423"/>
      <c r="AA122" s="1423"/>
      <c r="AB122" s="1423"/>
      <c r="AC122" s="1423"/>
      <c r="AD122" s="1423"/>
      <c r="AE122" s="1423"/>
      <c r="AF122" s="1423"/>
      <c r="AG122" s="1423"/>
      <c r="AH122" s="1423"/>
      <c r="AI122" s="1423"/>
      <c r="AJ122" s="1423"/>
      <c r="AK122" s="1423"/>
      <c r="AL122" s="1423"/>
      <c r="AM122" s="1423"/>
      <c r="AN122" s="1423"/>
      <c r="AO122" s="1423"/>
      <c r="AP122" s="1423"/>
      <c r="AQ122" s="1423"/>
      <c r="AR122" s="1423"/>
      <c r="AS122" s="1423"/>
      <c r="AT122" s="1423"/>
      <c r="AU122" s="1423"/>
      <c r="AV122" s="1423"/>
      <c r="AW122" s="1423"/>
      <c r="AX122" s="1423"/>
      <c r="AY122" s="1423"/>
      <c r="AZ122" s="1423"/>
      <c r="BA122" s="1423"/>
      <c r="BB122" s="1423"/>
      <c r="BC122" s="1423"/>
    </row>
    <row r="123" spans="1:55" ht="20.25" customHeight="1">
      <c r="A123" s="1425" t="s">
        <v>241</v>
      </c>
      <c r="B123" s="1425"/>
      <c r="C123" s="1425"/>
      <c r="D123" s="1425"/>
      <c r="E123" s="1425"/>
      <c r="F123" s="1425"/>
      <c r="G123" s="1425"/>
      <c r="H123" s="1425"/>
      <c r="I123" s="1425"/>
      <c r="J123" s="1425"/>
      <c r="K123" s="1425"/>
      <c r="L123" s="1425"/>
      <c r="M123" s="1425"/>
      <c r="N123" s="1425"/>
      <c r="O123" s="1425"/>
      <c r="P123" s="1425"/>
      <c r="Q123" s="1425"/>
      <c r="R123" s="1425"/>
      <c r="S123" s="1425"/>
      <c r="T123" s="1425"/>
      <c r="U123" s="1425"/>
      <c r="V123" s="1425"/>
      <c r="W123" s="1425"/>
      <c r="X123" s="1425"/>
      <c r="Y123" s="1425"/>
      <c r="Z123" s="1425"/>
      <c r="AA123" s="1425"/>
      <c r="AB123" s="1425"/>
      <c r="AC123" s="1425"/>
      <c r="AD123" s="1425"/>
      <c r="AE123" s="1425"/>
      <c r="AF123" s="1425"/>
      <c r="AG123" s="1425"/>
      <c r="AH123" s="1425"/>
      <c r="AI123" s="1425"/>
      <c r="AJ123" s="1425"/>
      <c r="AK123" s="1425"/>
      <c r="AL123" s="1425"/>
      <c r="AM123" s="1425"/>
      <c r="AN123" s="1425"/>
      <c r="AO123" s="1425"/>
      <c r="AP123" s="1425"/>
      <c r="AQ123" s="1425"/>
      <c r="AR123" s="1425"/>
      <c r="AS123" s="1425"/>
      <c r="AT123" s="1425"/>
      <c r="AU123" s="1425"/>
      <c r="AV123" s="1425"/>
      <c r="AW123" s="1425"/>
      <c r="AX123" s="1425"/>
      <c r="AY123" s="1425"/>
      <c r="AZ123" s="1425"/>
      <c r="BA123" s="1425"/>
      <c r="BB123" s="1425"/>
      <c r="BC123" s="1425"/>
    </row>
    <row r="124" spans="1:55" ht="20.25" customHeight="1">
      <c r="A124" s="1425"/>
      <c r="B124" s="1425"/>
      <c r="C124" s="1425"/>
      <c r="D124" s="1425"/>
      <c r="E124" s="1425"/>
      <c r="F124" s="1425"/>
      <c r="G124" s="1425"/>
      <c r="H124" s="1425"/>
      <c r="I124" s="1425"/>
      <c r="J124" s="1425"/>
      <c r="K124" s="1425"/>
      <c r="L124" s="1425"/>
      <c r="M124" s="1425"/>
      <c r="N124" s="1425"/>
      <c r="O124" s="1425"/>
      <c r="P124" s="1425"/>
      <c r="Q124" s="1425"/>
      <c r="R124" s="1425"/>
      <c r="S124" s="1425"/>
      <c r="T124" s="1425"/>
      <c r="U124" s="1425"/>
      <c r="V124" s="1425"/>
      <c r="W124" s="1425"/>
      <c r="X124" s="1425"/>
      <c r="Y124" s="1425"/>
      <c r="Z124" s="1425"/>
      <c r="AA124" s="1425"/>
      <c r="AB124" s="1425"/>
      <c r="AC124" s="1425"/>
      <c r="AD124" s="1425"/>
      <c r="AE124" s="1425"/>
      <c r="AF124" s="1425"/>
      <c r="AG124" s="1425"/>
      <c r="AH124" s="1425"/>
      <c r="AI124" s="1425"/>
      <c r="AJ124" s="1425"/>
      <c r="AK124" s="1425"/>
      <c r="AL124" s="1425"/>
      <c r="AM124" s="1425"/>
      <c r="AN124" s="1425"/>
      <c r="AO124" s="1425"/>
      <c r="AP124" s="1425"/>
      <c r="AQ124" s="1425"/>
      <c r="AR124" s="1425"/>
      <c r="AS124" s="1425"/>
      <c r="AT124" s="1425"/>
      <c r="AU124" s="1425"/>
      <c r="AV124" s="1425"/>
      <c r="AW124" s="1425"/>
      <c r="AX124" s="1425"/>
      <c r="AY124" s="1425"/>
      <c r="AZ124" s="1425"/>
      <c r="BA124" s="1425"/>
      <c r="BB124" s="1425"/>
      <c r="BC124" s="1425"/>
    </row>
    <row r="125" spans="1:55" ht="20.25" customHeight="1">
      <c r="A125" s="1425"/>
      <c r="B125" s="1425"/>
      <c r="C125" s="1425"/>
      <c r="D125" s="1425"/>
      <c r="E125" s="1425"/>
      <c r="F125" s="1425"/>
      <c r="G125" s="1425"/>
      <c r="H125" s="1425"/>
      <c r="I125" s="1425"/>
      <c r="J125" s="1425"/>
      <c r="K125" s="1425"/>
      <c r="L125" s="1425"/>
      <c r="M125" s="1425"/>
      <c r="N125" s="1425"/>
      <c r="O125" s="1425"/>
      <c r="P125" s="1425"/>
      <c r="Q125" s="1425"/>
      <c r="R125" s="1425"/>
      <c r="S125" s="1425"/>
      <c r="T125" s="1425"/>
      <c r="U125" s="1425"/>
      <c r="V125" s="1425"/>
      <c r="W125" s="1425"/>
      <c r="X125" s="1425"/>
      <c r="Y125" s="1425"/>
      <c r="Z125" s="1425"/>
      <c r="AA125" s="1425"/>
      <c r="AB125" s="1425"/>
      <c r="AC125" s="1425"/>
      <c r="AD125" s="1425"/>
      <c r="AE125" s="1425"/>
      <c r="AF125" s="1425"/>
      <c r="AG125" s="1425"/>
      <c r="AH125" s="1425"/>
      <c r="AI125" s="1425"/>
      <c r="AJ125" s="1425"/>
      <c r="AK125" s="1425"/>
      <c r="AL125" s="1425"/>
      <c r="AM125" s="1425"/>
      <c r="AN125" s="1425"/>
      <c r="AO125" s="1425"/>
      <c r="AP125" s="1425"/>
      <c r="AQ125" s="1425"/>
      <c r="AR125" s="1425"/>
      <c r="AS125" s="1425"/>
      <c r="AT125" s="1425"/>
      <c r="AU125" s="1425"/>
      <c r="AV125" s="1425"/>
      <c r="AW125" s="1425"/>
      <c r="AX125" s="1425"/>
      <c r="AY125" s="1425"/>
      <c r="AZ125" s="1425"/>
      <c r="BA125" s="1425"/>
      <c r="BB125" s="1425"/>
      <c r="BC125" s="1425"/>
    </row>
    <row r="126" spans="1:55" ht="20.25" customHeight="1">
      <c r="A126" s="1425"/>
      <c r="B126" s="1425"/>
      <c r="C126" s="1425"/>
      <c r="D126" s="1425"/>
      <c r="E126" s="1425"/>
      <c r="F126" s="1425"/>
      <c r="G126" s="1425"/>
      <c r="H126" s="1425"/>
      <c r="I126" s="1425"/>
      <c r="J126" s="1425"/>
      <c r="K126" s="1425"/>
      <c r="L126" s="1425"/>
      <c r="M126" s="1425"/>
      <c r="N126" s="1425"/>
      <c r="O126" s="1425"/>
      <c r="P126" s="1425"/>
      <c r="Q126" s="1425"/>
      <c r="R126" s="1425"/>
      <c r="S126" s="1425"/>
      <c r="T126" s="1425"/>
      <c r="U126" s="1425"/>
      <c r="V126" s="1425"/>
      <c r="W126" s="1425"/>
      <c r="X126" s="1425"/>
      <c r="Y126" s="1425"/>
      <c r="Z126" s="1425"/>
      <c r="AA126" s="1425"/>
      <c r="AB126" s="1425"/>
      <c r="AC126" s="1425"/>
      <c r="AD126" s="1425"/>
      <c r="AE126" s="1425"/>
      <c r="AF126" s="1425"/>
      <c r="AG126" s="1425"/>
      <c r="AH126" s="1425"/>
      <c r="AI126" s="1425"/>
      <c r="AJ126" s="1425"/>
      <c r="AK126" s="1425"/>
      <c r="AL126" s="1425"/>
      <c r="AM126" s="1425"/>
      <c r="AN126" s="1425"/>
      <c r="AO126" s="1425"/>
      <c r="AP126" s="1425"/>
      <c r="AQ126" s="1425"/>
      <c r="AR126" s="1425"/>
      <c r="AS126" s="1425"/>
      <c r="AT126" s="1425"/>
      <c r="AU126" s="1425"/>
      <c r="AV126" s="1425"/>
      <c r="AW126" s="1425"/>
      <c r="AX126" s="1425"/>
      <c r="AY126" s="1425"/>
      <c r="AZ126" s="1425"/>
      <c r="BA126" s="1425"/>
      <c r="BB126" s="1425"/>
      <c r="BC126" s="1425"/>
    </row>
    <row r="127" spans="1:55" ht="20.25" customHeight="1">
      <c r="A127" s="1425"/>
      <c r="B127" s="1425"/>
      <c r="C127" s="1425"/>
      <c r="D127" s="1425"/>
      <c r="E127" s="1425"/>
      <c r="F127" s="1425"/>
      <c r="G127" s="1425"/>
      <c r="H127" s="1425"/>
      <c r="I127" s="1425"/>
      <c r="J127" s="1425"/>
      <c r="K127" s="1425"/>
      <c r="L127" s="1425"/>
      <c r="M127" s="1425"/>
      <c r="N127" s="1425"/>
      <c r="O127" s="1425"/>
      <c r="P127" s="1425"/>
      <c r="Q127" s="1425"/>
      <c r="R127" s="1425"/>
      <c r="S127" s="1425"/>
      <c r="T127" s="1425"/>
      <c r="U127" s="1425"/>
      <c r="V127" s="1425"/>
      <c r="W127" s="1425"/>
      <c r="X127" s="1425"/>
      <c r="Y127" s="1425"/>
      <c r="Z127" s="1425"/>
      <c r="AA127" s="1425"/>
      <c r="AB127" s="1425"/>
      <c r="AC127" s="1425"/>
      <c r="AD127" s="1425"/>
      <c r="AE127" s="1425"/>
      <c r="AF127" s="1425"/>
      <c r="AG127" s="1425"/>
      <c r="AH127" s="1425"/>
      <c r="AI127" s="1425"/>
      <c r="AJ127" s="1425"/>
      <c r="AK127" s="1425"/>
      <c r="AL127" s="1425"/>
      <c r="AM127" s="1425"/>
      <c r="AN127" s="1425"/>
      <c r="AO127" s="1425"/>
      <c r="AP127" s="1425"/>
      <c r="AQ127" s="1425"/>
      <c r="AR127" s="1425"/>
      <c r="AS127" s="1425"/>
      <c r="AT127" s="1425"/>
      <c r="AU127" s="1425"/>
      <c r="AV127" s="1425"/>
      <c r="AW127" s="1425"/>
      <c r="AX127" s="1425"/>
      <c r="AY127" s="1425"/>
      <c r="AZ127" s="1425"/>
      <c r="BA127" s="1425"/>
      <c r="BB127" s="1425"/>
      <c r="BC127" s="1425"/>
    </row>
    <row r="128" spans="1:55" ht="20.25" customHeight="1">
      <c r="A128" s="1425"/>
      <c r="B128" s="1425"/>
      <c r="C128" s="1425"/>
      <c r="D128" s="1425"/>
      <c r="E128" s="1425"/>
      <c r="F128" s="1425"/>
      <c r="G128" s="1425"/>
      <c r="H128" s="1425"/>
      <c r="I128" s="1425"/>
      <c r="J128" s="1425"/>
      <c r="K128" s="1425"/>
      <c r="L128" s="1425"/>
      <c r="M128" s="1425"/>
      <c r="N128" s="1425"/>
      <c r="O128" s="1425"/>
      <c r="P128" s="1425"/>
      <c r="Q128" s="1425"/>
      <c r="R128" s="1425"/>
      <c r="S128" s="1425"/>
      <c r="T128" s="1425"/>
      <c r="U128" s="1425"/>
      <c r="V128" s="1425"/>
      <c r="W128" s="1425"/>
      <c r="X128" s="1425"/>
      <c r="Y128" s="1425"/>
      <c r="Z128" s="1425"/>
      <c r="AA128" s="1425"/>
      <c r="AB128" s="1425"/>
      <c r="AC128" s="1425"/>
      <c r="AD128" s="1425"/>
      <c r="AE128" s="1425"/>
      <c r="AF128" s="1425"/>
      <c r="AG128" s="1425"/>
      <c r="AH128" s="1425"/>
      <c r="AI128" s="1425"/>
      <c r="AJ128" s="1425"/>
      <c r="AK128" s="1425"/>
      <c r="AL128" s="1425"/>
      <c r="AM128" s="1425"/>
      <c r="AN128" s="1425"/>
      <c r="AO128" s="1425"/>
      <c r="AP128" s="1425"/>
      <c r="AQ128" s="1425"/>
      <c r="AR128" s="1425"/>
      <c r="AS128" s="1425"/>
      <c r="AT128" s="1425"/>
      <c r="AU128" s="1425"/>
      <c r="AV128" s="1425"/>
      <c r="AW128" s="1425"/>
      <c r="AX128" s="1425"/>
      <c r="AY128" s="1425"/>
      <c r="AZ128" s="1425"/>
      <c r="BA128" s="1425"/>
      <c r="BB128" s="1425"/>
      <c r="BC128" s="1425"/>
    </row>
    <row r="129" spans="1:55" ht="20.25" customHeight="1">
      <c r="A129" s="1425"/>
      <c r="B129" s="1425"/>
      <c r="C129" s="1425"/>
      <c r="D129" s="1425"/>
      <c r="E129" s="1425"/>
      <c r="F129" s="1425"/>
      <c r="G129" s="1425"/>
      <c r="H129" s="1425"/>
      <c r="I129" s="1425"/>
      <c r="J129" s="1425"/>
      <c r="K129" s="1425"/>
      <c r="L129" s="1425"/>
      <c r="M129" s="1425"/>
      <c r="N129" s="1425"/>
      <c r="O129" s="1425"/>
      <c r="P129" s="1425"/>
      <c r="Q129" s="1425"/>
      <c r="R129" s="1425"/>
      <c r="S129" s="1425"/>
      <c r="T129" s="1425"/>
      <c r="U129" s="1425"/>
      <c r="V129" s="1425"/>
      <c r="W129" s="1425"/>
      <c r="X129" s="1425"/>
      <c r="Y129" s="1425"/>
      <c r="Z129" s="1425"/>
      <c r="AA129" s="1425"/>
      <c r="AB129" s="1425"/>
      <c r="AC129" s="1425"/>
      <c r="AD129" s="1425"/>
      <c r="AE129" s="1425"/>
      <c r="AF129" s="1425"/>
      <c r="AG129" s="1425"/>
      <c r="AH129" s="1425"/>
      <c r="AI129" s="1425"/>
      <c r="AJ129" s="1425"/>
      <c r="AK129" s="1425"/>
      <c r="AL129" s="1425"/>
      <c r="AM129" s="1425"/>
      <c r="AN129" s="1425"/>
      <c r="AO129" s="1425"/>
      <c r="AP129" s="1425"/>
      <c r="AQ129" s="1425"/>
      <c r="AR129" s="1425"/>
      <c r="AS129" s="1425"/>
      <c r="AT129" s="1425"/>
      <c r="AU129" s="1425"/>
      <c r="AV129" s="1425"/>
      <c r="AW129" s="1425"/>
      <c r="AX129" s="1425"/>
      <c r="AY129" s="1425"/>
      <c r="AZ129" s="1425"/>
      <c r="BA129" s="1425"/>
      <c r="BB129" s="1425"/>
      <c r="BC129" s="1425"/>
    </row>
    <row r="130" spans="1:55" ht="20.25" customHeight="1">
      <c r="A130" s="1425"/>
      <c r="B130" s="1425"/>
      <c r="C130" s="1425"/>
      <c r="D130" s="1425"/>
      <c r="E130" s="1425"/>
      <c r="F130" s="1425"/>
      <c r="G130" s="1425"/>
      <c r="H130" s="1425"/>
      <c r="I130" s="1425"/>
      <c r="J130" s="1425"/>
      <c r="K130" s="1425"/>
      <c r="L130" s="1425"/>
      <c r="M130" s="1425"/>
      <c r="N130" s="1425"/>
      <c r="O130" s="1425"/>
      <c r="P130" s="1425"/>
      <c r="Q130" s="1425"/>
      <c r="R130" s="1425"/>
      <c r="S130" s="1425"/>
      <c r="T130" s="1425"/>
      <c r="U130" s="1425"/>
      <c r="V130" s="1425"/>
      <c r="W130" s="1425"/>
      <c r="X130" s="1425"/>
      <c r="Y130" s="1425"/>
      <c r="Z130" s="1425"/>
      <c r="AA130" s="1425"/>
      <c r="AB130" s="1425"/>
      <c r="AC130" s="1425"/>
      <c r="AD130" s="1425"/>
      <c r="AE130" s="1425"/>
      <c r="AF130" s="1425"/>
      <c r="AG130" s="1425"/>
      <c r="AH130" s="1425"/>
      <c r="AI130" s="1425"/>
      <c r="AJ130" s="1425"/>
      <c r="AK130" s="1425"/>
      <c r="AL130" s="1425"/>
      <c r="AM130" s="1425"/>
      <c r="AN130" s="1425"/>
      <c r="AO130" s="1425"/>
      <c r="AP130" s="1425"/>
      <c r="AQ130" s="1425"/>
      <c r="AR130" s="1425"/>
      <c r="AS130" s="1425"/>
      <c r="AT130" s="1425"/>
      <c r="AU130" s="1425"/>
      <c r="AV130" s="1425"/>
      <c r="AW130" s="1425"/>
      <c r="AX130" s="1425"/>
      <c r="AY130" s="1425"/>
      <c r="AZ130" s="1425"/>
      <c r="BA130" s="1425"/>
      <c r="BB130" s="1425"/>
      <c r="BC130" s="1425"/>
    </row>
    <row r="131" spans="1:55" ht="20.25" customHeight="1">
      <c r="A131" s="1425"/>
      <c r="B131" s="1425"/>
      <c r="C131" s="1425"/>
      <c r="D131" s="1425"/>
      <c r="E131" s="1425"/>
      <c r="F131" s="1425"/>
      <c r="G131" s="1425"/>
      <c r="H131" s="1425"/>
      <c r="I131" s="1425"/>
      <c r="J131" s="1425"/>
      <c r="K131" s="1425"/>
      <c r="L131" s="1425"/>
      <c r="M131" s="1425"/>
      <c r="N131" s="1425"/>
      <c r="O131" s="1425"/>
      <c r="P131" s="1425"/>
      <c r="Q131" s="1425"/>
      <c r="R131" s="1425"/>
      <c r="S131" s="1425"/>
      <c r="T131" s="1425"/>
      <c r="U131" s="1425"/>
      <c r="V131" s="1425"/>
      <c r="W131" s="1425"/>
      <c r="X131" s="1425"/>
      <c r="Y131" s="1425"/>
      <c r="Z131" s="1425"/>
      <c r="AA131" s="1425"/>
      <c r="AB131" s="1425"/>
      <c r="AC131" s="1425"/>
      <c r="AD131" s="1425"/>
      <c r="AE131" s="1425"/>
      <c r="AF131" s="1425"/>
      <c r="AG131" s="1425"/>
      <c r="AH131" s="1425"/>
      <c r="AI131" s="1425"/>
      <c r="AJ131" s="1425"/>
      <c r="AK131" s="1425"/>
      <c r="AL131" s="1425"/>
      <c r="AM131" s="1425"/>
      <c r="AN131" s="1425"/>
      <c r="AO131" s="1425"/>
      <c r="AP131" s="1425"/>
      <c r="AQ131" s="1425"/>
      <c r="AR131" s="1425"/>
      <c r="AS131" s="1425"/>
      <c r="AT131" s="1425"/>
      <c r="AU131" s="1425"/>
      <c r="AV131" s="1425"/>
      <c r="AW131" s="1425"/>
      <c r="AX131" s="1425"/>
      <c r="AY131" s="1425"/>
      <c r="AZ131" s="1425"/>
      <c r="BA131" s="1425"/>
      <c r="BB131" s="1425"/>
      <c r="BC131" s="1425"/>
    </row>
    <row r="132" spans="1:55" ht="20.25" customHeight="1">
      <c r="A132" s="1425"/>
      <c r="B132" s="1425"/>
      <c r="C132" s="1425"/>
      <c r="D132" s="1425"/>
      <c r="E132" s="1425"/>
      <c r="F132" s="1425"/>
      <c r="G132" s="1425"/>
      <c r="H132" s="1425"/>
      <c r="I132" s="1425"/>
      <c r="J132" s="1425"/>
      <c r="K132" s="1425"/>
      <c r="L132" s="1425"/>
      <c r="M132" s="1425"/>
      <c r="N132" s="1425"/>
      <c r="O132" s="1425"/>
      <c r="P132" s="1425"/>
      <c r="Q132" s="1425"/>
      <c r="R132" s="1425"/>
      <c r="S132" s="1425"/>
      <c r="T132" s="1425"/>
      <c r="U132" s="1425"/>
      <c r="V132" s="1425"/>
      <c r="W132" s="1425"/>
      <c r="X132" s="1425"/>
      <c r="Y132" s="1425"/>
      <c r="Z132" s="1425"/>
      <c r="AA132" s="1425"/>
      <c r="AB132" s="1425"/>
      <c r="AC132" s="1425"/>
      <c r="AD132" s="1425"/>
      <c r="AE132" s="1425"/>
      <c r="AF132" s="1425"/>
      <c r="AG132" s="1425"/>
      <c r="AH132" s="1425"/>
      <c r="AI132" s="1425"/>
      <c r="AJ132" s="1425"/>
      <c r="AK132" s="1425"/>
      <c r="AL132" s="1425"/>
      <c r="AM132" s="1425"/>
      <c r="AN132" s="1425"/>
      <c r="AO132" s="1425"/>
      <c r="AP132" s="1425"/>
      <c r="AQ132" s="1425"/>
      <c r="AR132" s="1425"/>
      <c r="AS132" s="1425"/>
      <c r="AT132" s="1425"/>
      <c r="AU132" s="1425"/>
      <c r="AV132" s="1425"/>
      <c r="AW132" s="1425"/>
      <c r="AX132" s="1425"/>
      <c r="AY132" s="1425"/>
      <c r="AZ132" s="1425"/>
      <c r="BA132" s="1425"/>
      <c r="BB132" s="1425"/>
      <c r="BC132" s="1425"/>
    </row>
    <row r="133" spans="1:55" ht="20.25" customHeight="1">
      <c r="A133" s="1425"/>
      <c r="B133" s="1425"/>
      <c r="C133" s="1425"/>
      <c r="D133" s="1425"/>
      <c r="E133" s="1425"/>
      <c r="F133" s="1425"/>
      <c r="G133" s="1425"/>
      <c r="H133" s="1425"/>
      <c r="I133" s="1425"/>
      <c r="J133" s="1425"/>
      <c r="K133" s="1425"/>
      <c r="L133" s="1425"/>
      <c r="M133" s="1425"/>
      <c r="N133" s="1425"/>
      <c r="O133" s="1425"/>
      <c r="P133" s="1425"/>
      <c r="Q133" s="1425"/>
      <c r="R133" s="1425"/>
      <c r="S133" s="1425"/>
      <c r="T133" s="1425"/>
      <c r="U133" s="1425"/>
      <c r="V133" s="1425"/>
      <c r="W133" s="1425"/>
      <c r="X133" s="1425"/>
      <c r="Y133" s="1425"/>
      <c r="Z133" s="1425"/>
      <c r="AA133" s="1425"/>
      <c r="AB133" s="1425"/>
      <c r="AC133" s="1425"/>
      <c r="AD133" s="1425"/>
      <c r="AE133" s="1425"/>
      <c r="AF133" s="1425"/>
      <c r="AG133" s="1425"/>
      <c r="AH133" s="1425"/>
      <c r="AI133" s="1425"/>
      <c r="AJ133" s="1425"/>
      <c r="AK133" s="1425"/>
      <c r="AL133" s="1425"/>
      <c r="AM133" s="1425"/>
      <c r="AN133" s="1425"/>
      <c r="AO133" s="1425"/>
      <c r="AP133" s="1425"/>
      <c r="AQ133" s="1425"/>
      <c r="AR133" s="1425"/>
      <c r="AS133" s="1425"/>
      <c r="AT133" s="1425"/>
      <c r="AU133" s="1425"/>
      <c r="AV133" s="1425"/>
      <c r="AW133" s="1425"/>
      <c r="AX133" s="1425"/>
      <c r="AY133" s="1425"/>
      <c r="AZ133" s="1425"/>
      <c r="BA133" s="1425"/>
      <c r="BB133" s="1425"/>
      <c r="BC133" s="1425"/>
    </row>
    <row r="134" spans="1:55" ht="20.25" customHeight="1">
      <c r="A134" s="1425"/>
      <c r="B134" s="1425"/>
      <c r="C134" s="1425"/>
      <c r="D134" s="1425"/>
      <c r="E134" s="1425"/>
      <c r="F134" s="1425"/>
      <c r="G134" s="1425"/>
      <c r="H134" s="1425"/>
      <c r="I134" s="1425"/>
      <c r="J134" s="1425"/>
      <c r="K134" s="1425"/>
      <c r="L134" s="1425"/>
      <c r="M134" s="1425"/>
      <c r="N134" s="1425"/>
      <c r="O134" s="1425"/>
      <c r="P134" s="1425"/>
      <c r="Q134" s="1425"/>
      <c r="R134" s="1425"/>
      <c r="S134" s="1425"/>
      <c r="T134" s="1425"/>
      <c r="U134" s="1425"/>
      <c r="V134" s="1425"/>
      <c r="W134" s="1425"/>
      <c r="X134" s="1425"/>
      <c r="Y134" s="1425"/>
      <c r="Z134" s="1425"/>
      <c r="AA134" s="1425"/>
      <c r="AB134" s="1425"/>
      <c r="AC134" s="1425"/>
      <c r="AD134" s="1425"/>
      <c r="AE134" s="1425"/>
      <c r="AF134" s="1425"/>
      <c r="AG134" s="1425"/>
      <c r="AH134" s="1425"/>
      <c r="AI134" s="1425"/>
      <c r="AJ134" s="1425"/>
      <c r="AK134" s="1425"/>
      <c r="AL134" s="1425"/>
      <c r="AM134" s="1425"/>
      <c r="AN134" s="1425"/>
      <c r="AO134" s="1425"/>
      <c r="AP134" s="1425"/>
      <c r="AQ134" s="1425"/>
      <c r="AR134" s="1425"/>
      <c r="AS134" s="1425"/>
      <c r="AT134" s="1425"/>
      <c r="AU134" s="1425"/>
      <c r="AV134" s="1425"/>
      <c r="AW134" s="1425"/>
      <c r="AX134" s="1425"/>
      <c r="AY134" s="1425"/>
      <c r="AZ134" s="1425"/>
      <c r="BA134" s="1425"/>
      <c r="BB134" s="1425"/>
      <c r="BC134" s="1425"/>
    </row>
    <row r="135" spans="1:55" ht="20.25" customHeight="1">
      <c r="A135" s="1425"/>
      <c r="B135" s="1425"/>
      <c r="C135" s="1425"/>
      <c r="D135" s="1425"/>
      <c r="E135" s="1425"/>
      <c r="F135" s="1425"/>
      <c r="G135" s="1425"/>
      <c r="H135" s="1425"/>
      <c r="I135" s="1425"/>
      <c r="J135" s="1425"/>
      <c r="K135" s="1425"/>
      <c r="L135" s="1425"/>
      <c r="M135" s="1425"/>
      <c r="N135" s="1425"/>
      <c r="O135" s="1425"/>
      <c r="P135" s="1425"/>
      <c r="Q135" s="1425"/>
      <c r="R135" s="1425"/>
      <c r="S135" s="1425"/>
      <c r="T135" s="1425"/>
      <c r="U135" s="1425"/>
      <c r="V135" s="1425"/>
      <c r="W135" s="1425"/>
      <c r="X135" s="1425"/>
      <c r="Y135" s="1425"/>
      <c r="Z135" s="1425"/>
      <c r="AA135" s="1425"/>
      <c r="AB135" s="1425"/>
      <c r="AC135" s="1425"/>
      <c r="AD135" s="1425"/>
      <c r="AE135" s="1425"/>
      <c r="AF135" s="1425"/>
      <c r="AG135" s="1425"/>
      <c r="AH135" s="1425"/>
      <c r="AI135" s="1425"/>
      <c r="AJ135" s="1425"/>
      <c r="AK135" s="1425"/>
      <c r="AL135" s="1425"/>
      <c r="AM135" s="1425"/>
      <c r="AN135" s="1425"/>
      <c r="AO135" s="1425"/>
      <c r="AP135" s="1425"/>
      <c r="AQ135" s="1425"/>
      <c r="AR135" s="1425"/>
      <c r="AS135" s="1425"/>
      <c r="AT135" s="1425"/>
      <c r="AU135" s="1425"/>
      <c r="AV135" s="1425"/>
      <c r="AW135" s="1425"/>
      <c r="AX135" s="1425"/>
      <c r="AY135" s="1425"/>
      <c r="AZ135" s="1425"/>
      <c r="BA135" s="1425"/>
      <c r="BB135" s="1425"/>
      <c r="BC135" s="1425"/>
    </row>
    <row r="136" spans="1:55" ht="20.25" customHeight="1">
      <c r="A136" s="1425"/>
      <c r="B136" s="1425"/>
      <c r="C136" s="1425"/>
      <c r="D136" s="1425"/>
      <c r="E136" s="1425"/>
      <c r="F136" s="1425"/>
      <c r="G136" s="1425"/>
      <c r="H136" s="1425"/>
      <c r="I136" s="1425"/>
      <c r="J136" s="1425"/>
      <c r="K136" s="1425"/>
      <c r="L136" s="1425"/>
      <c r="M136" s="1425"/>
      <c r="N136" s="1425"/>
      <c r="O136" s="1425"/>
      <c r="P136" s="1425"/>
      <c r="Q136" s="1425"/>
      <c r="R136" s="1425"/>
      <c r="S136" s="1425"/>
      <c r="T136" s="1425"/>
      <c r="U136" s="1425"/>
      <c r="V136" s="1425"/>
      <c r="W136" s="1425"/>
      <c r="X136" s="1425"/>
      <c r="Y136" s="1425"/>
      <c r="Z136" s="1425"/>
      <c r="AA136" s="1425"/>
      <c r="AB136" s="1425"/>
      <c r="AC136" s="1425"/>
      <c r="AD136" s="1425"/>
      <c r="AE136" s="1425"/>
      <c r="AF136" s="1425"/>
      <c r="AG136" s="1425"/>
      <c r="AH136" s="1425"/>
      <c r="AI136" s="1425"/>
      <c r="AJ136" s="1425"/>
      <c r="AK136" s="1425"/>
      <c r="AL136" s="1425"/>
      <c r="AM136" s="1425"/>
      <c r="AN136" s="1425"/>
      <c r="AO136" s="1425"/>
      <c r="AP136" s="1425"/>
      <c r="AQ136" s="1425"/>
      <c r="AR136" s="1425"/>
      <c r="AS136" s="1425"/>
      <c r="AT136" s="1425"/>
      <c r="AU136" s="1425"/>
      <c r="AV136" s="1425"/>
      <c r="AW136" s="1425"/>
      <c r="AX136" s="1425"/>
      <c r="AY136" s="1425"/>
      <c r="AZ136" s="1425"/>
      <c r="BA136" s="1425"/>
      <c r="BB136" s="1425"/>
      <c r="BC136" s="1425"/>
    </row>
    <row r="137" spans="1:55" ht="20.25" customHeight="1">
      <c r="A137" s="1425"/>
      <c r="B137" s="1425"/>
      <c r="C137" s="1425"/>
      <c r="D137" s="1425"/>
      <c r="E137" s="1425"/>
      <c r="F137" s="1425"/>
      <c r="G137" s="1425"/>
      <c r="H137" s="1425"/>
      <c r="I137" s="1425"/>
      <c r="J137" s="1425"/>
      <c r="K137" s="1425"/>
      <c r="L137" s="1425"/>
      <c r="M137" s="1425"/>
      <c r="N137" s="1425"/>
      <c r="O137" s="1425"/>
      <c r="P137" s="1425"/>
      <c r="Q137" s="1425"/>
      <c r="R137" s="1425"/>
      <c r="S137" s="1425"/>
      <c r="T137" s="1425"/>
      <c r="U137" s="1425"/>
      <c r="V137" s="1425"/>
      <c r="W137" s="1425"/>
      <c r="X137" s="1425"/>
      <c r="Y137" s="1425"/>
      <c r="Z137" s="1425"/>
      <c r="AA137" s="1425"/>
      <c r="AB137" s="1425"/>
      <c r="AC137" s="1425"/>
      <c r="AD137" s="1425"/>
      <c r="AE137" s="1425"/>
      <c r="AF137" s="1425"/>
      <c r="AG137" s="1425"/>
      <c r="AH137" s="1425"/>
      <c r="AI137" s="1425"/>
      <c r="AJ137" s="1425"/>
      <c r="AK137" s="1425"/>
      <c r="AL137" s="1425"/>
      <c r="AM137" s="1425"/>
      <c r="AN137" s="1425"/>
      <c r="AO137" s="1425"/>
      <c r="AP137" s="1425"/>
      <c r="AQ137" s="1425"/>
      <c r="AR137" s="1425"/>
      <c r="AS137" s="1425"/>
      <c r="AT137" s="1425"/>
      <c r="AU137" s="1425"/>
      <c r="AV137" s="1425"/>
      <c r="AW137" s="1425"/>
      <c r="AX137" s="1425"/>
      <c r="AY137" s="1425"/>
      <c r="AZ137" s="1425"/>
      <c r="BA137" s="1425"/>
      <c r="BB137" s="1425"/>
      <c r="BC137" s="1425"/>
    </row>
    <row r="138" spans="1:55" ht="20.25" customHeight="1">
      <c r="A138" s="1425"/>
      <c r="B138" s="1425"/>
      <c r="C138" s="1425"/>
      <c r="D138" s="1425"/>
      <c r="E138" s="1425"/>
      <c r="F138" s="1425"/>
      <c r="G138" s="1425"/>
      <c r="H138" s="1425"/>
      <c r="I138" s="1425"/>
      <c r="J138" s="1425"/>
      <c r="K138" s="1425"/>
      <c r="L138" s="1425"/>
      <c r="M138" s="1425"/>
      <c r="N138" s="1425"/>
      <c r="O138" s="1425"/>
      <c r="P138" s="1425"/>
      <c r="Q138" s="1425"/>
      <c r="R138" s="1425"/>
      <c r="S138" s="1425"/>
      <c r="T138" s="1425"/>
      <c r="U138" s="1425"/>
      <c r="V138" s="1425"/>
      <c r="W138" s="1425"/>
      <c r="X138" s="1425"/>
      <c r="Y138" s="1425"/>
      <c r="Z138" s="1425"/>
      <c r="AA138" s="1425"/>
      <c r="AB138" s="1425"/>
      <c r="AC138" s="1425"/>
      <c r="AD138" s="1425"/>
      <c r="AE138" s="1425"/>
      <c r="AF138" s="1425"/>
      <c r="AG138" s="1425"/>
      <c r="AH138" s="1425"/>
      <c r="AI138" s="1425"/>
      <c r="AJ138" s="1425"/>
      <c r="AK138" s="1425"/>
      <c r="AL138" s="1425"/>
      <c r="AM138" s="1425"/>
      <c r="AN138" s="1425"/>
      <c r="AO138" s="1425"/>
      <c r="AP138" s="1425"/>
      <c r="AQ138" s="1425"/>
      <c r="AR138" s="1425"/>
      <c r="AS138" s="1425"/>
      <c r="AT138" s="1425"/>
      <c r="AU138" s="1425"/>
      <c r="AV138" s="1425"/>
      <c r="AW138" s="1425"/>
      <c r="AX138" s="1425"/>
      <c r="AY138" s="1425"/>
      <c r="AZ138" s="1425"/>
      <c r="BA138" s="1425"/>
      <c r="BB138" s="1425"/>
      <c r="BC138" s="1425"/>
    </row>
    <row r="139" spans="1:55" ht="20.25" customHeight="1">
      <c r="A139" s="1425"/>
      <c r="B139" s="1425"/>
      <c r="C139" s="1425"/>
      <c r="D139" s="1425"/>
      <c r="E139" s="1425"/>
      <c r="F139" s="1425"/>
      <c r="G139" s="1425"/>
      <c r="H139" s="1425"/>
      <c r="I139" s="1425"/>
      <c r="J139" s="1425"/>
      <c r="K139" s="1425"/>
      <c r="L139" s="1425"/>
      <c r="M139" s="1425"/>
      <c r="N139" s="1425"/>
      <c r="O139" s="1425"/>
      <c r="P139" s="1425"/>
      <c r="Q139" s="1425"/>
      <c r="R139" s="1425"/>
      <c r="S139" s="1425"/>
      <c r="T139" s="1425"/>
      <c r="U139" s="1425"/>
      <c r="V139" s="1425"/>
      <c r="W139" s="1425"/>
      <c r="X139" s="1425"/>
      <c r="Y139" s="1425"/>
      <c r="Z139" s="1425"/>
      <c r="AA139" s="1425"/>
      <c r="AB139" s="1425"/>
      <c r="AC139" s="1425"/>
      <c r="AD139" s="1425"/>
      <c r="AE139" s="1425"/>
      <c r="AF139" s="1425"/>
      <c r="AG139" s="1425"/>
      <c r="AH139" s="1425"/>
      <c r="AI139" s="1425"/>
      <c r="AJ139" s="1425"/>
      <c r="AK139" s="1425"/>
      <c r="AL139" s="1425"/>
      <c r="AM139" s="1425"/>
      <c r="AN139" s="1425"/>
      <c r="AO139" s="1425"/>
      <c r="AP139" s="1425"/>
      <c r="AQ139" s="1425"/>
      <c r="AR139" s="1425"/>
      <c r="AS139" s="1425"/>
      <c r="AT139" s="1425"/>
      <c r="AU139" s="1425"/>
      <c r="AV139" s="1425"/>
      <c r="AW139" s="1425"/>
      <c r="AX139" s="1425"/>
      <c r="AY139" s="1425"/>
      <c r="AZ139" s="1425"/>
      <c r="BA139" s="1425"/>
      <c r="BB139" s="1425"/>
      <c r="BC139" s="1425"/>
    </row>
    <row r="140" spans="1:55" ht="20.25" customHeight="1">
      <c r="A140" s="1425"/>
      <c r="B140" s="1425"/>
      <c r="C140" s="1425"/>
      <c r="D140" s="1425"/>
      <c r="E140" s="1425"/>
      <c r="F140" s="1425"/>
      <c r="G140" s="1425"/>
      <c r="H140" s="1425"/>
      <c r="I140" s="1425"/>
      <c r="J140" s="1425"/>
      <c r="K140" s="1425"/>
      <c r="L140" s="1425"/>
      <c r="M140" s="1425"/>
      <c r="N140" s="1425"/>
      <c r="O140" s="1425"/>
      <c r="P140" s="1425"/>
      <c r="Q140" s="1425"/>
      <c r="R140" s="1425"/>
      <c r="S140" s="1425"/>
      <c r="T140" s="1425"/>
      <c r="U140" s="1425"/>
      <c r="V140" s="1425"/>
      <c r="W140" s="1425"/>
      <c r="X140" s="1425"/>
      <c r="Y140" s="1425"/>
      <c r="Z140" s="1425"/>
      <c r="AA140" s="1425"/>
      <c r="AB140" s="1425"/>
      <c r="AC140" s="1425"/>
      <c r="AD140" s="1425"/>
      <c r="AE140" s="1425"/>
      <c r="AF140" s="1425"/>
      <c r="AG140" s="1425"/>
      <c r="AH140" s="1425"/>
      <c r="AI140" s="1425"/>
      <c r="AJ140" s="1425"/>
      <c r="AK140" s="1425"/>
      <c r="AL140" s="1425"/>
      <c r="AM140" s="1425"/>
      <c r="AN140" s="1425"/>
      <c r="AO140" s="1425"/>
      <c r="AP140" s="1425"/>
      <c r="AQ140" s="1425"/>
      <c r="AR140" s="1425"/>
      <c r="AS140" s="1425"/>
      <c r="AT140" s="1425"/>
      <c r="AU140" s="1425"/>
      <c r="AV140" s="1425"/>
      <c r="AW140" s="1425"/>
      <c r="AX140" s="1425"/>
      <c r="AY140" s="1425"/>
      <c r="AZ140" s="1425"/>
      <c r="BA140" s="1425"/>
      <c r="BB140" s="1425"/>
      <c r="BC140" s="1425"/>
    </row>
    <row r="141" spans="1:55" ht="20.25" customHeight="1">
      <c r="A141" s="1425"/>
      <c r="B141" s="1425"/>
      <c r="C141" s="1425"/>
      <c r="D141" s="1425"/>
      <c r="E141" s="1425"/>
      <c r="F141" s="1425"/>
      <c r="G141" s="1425"/>
      <c r="H141" s="1425"/>
      <c r="I141" s="1425"/>
      <c r="J141" s="1425"/>
      <c r="K141" s="1425"/>
      <c r="L141" s="1425"/>
      <c r="M141" s="1425"/>
      <c r="N141" s="1425"/>
      <c r="O141" s="1425"/>
      <c r="P141" s="1425"/>
      <c r="Q141" s="1425"/>
      <c r="R141" s="1425"/>
      <c r="S141" s="1425"/>
      <c r="T141" s="1425"/>
      <c r="U141" s="1425"/>
      <c r="V141" s="1425"/>
      <c r="W141" s="1425"/>
      <c r="X141" s="1425"/>
      <c r="Y141" s="1425"/>
      <c r="Z141" s="1425"/>
      <c r="AA141" s="1425"/>
      <c r="AB141" s="1425"/>
      <c r="AC141" s="1425"/>
      <c r="AD141" s="1425"/>
      <c r="AE141" s="1425"/>
      <c r="AF141" s="1425"/>
      <c r="AG141" s="1425"/>
      <c r="AH141" s="1425"/>
      <c r="AI141" s="1425"/>
      <c r="AJ141" s="1425"/>
      <c r="AK141" s="1425"/>
      <c r="AL141" s="1425"/>
      <c r="AM141" s="1425"/>
      <c r="AN141" s="1425"/>
      <c r="AO141" s="1425"/>
      <c r="AP141" s="1425"/>
      <c r="AQ141" s="1425"/>
      <c r="AR141" s="1425"/>
      <c r="AS141" s="1425"/>
      <c r="AT141" s="1425"/>
      <c r="AU141" s="1425"/>
      <c r="AV141" s="1425"/>
      <c r="AW141" s="1425"/>
      <c r="AX141" s="1425"/>
      <c r="AY141" s="1425"/>
      <c r="AZ141" s="1425"/>
      <c r="BA141" s="1425"/>
      <c r="BB141" s="1425"/>
      <c r="BC141" s="1425"/>
    </row>
    <row r="142" spans="1:55" ht="20.25" customHeight="1">
      <c r="A142" s="1425"/>
      <c r="B142" s="1425"/>
      <c r="C142" s="1425"/>
      <c r="D142" s="1425"/>
      <c r="E142" s="1425"/>
      <c r="F142" s="1425"/>
      <c r="G142" s="1425"/>
      <c r="H142" s="1425"/>
      <c r="I142" s="1425"/>
      <c r="J142" s="1425"/>
      <c r="K142" s="1425"/>
      <c r="L142" s="1425"/>
      <c r="M142" s="1425"/>
      <c r="N142" s="1425"/>
      <c r="O142" s="1425"/>
      <c r="P142" s="1425"/>
      <c r="Q142" s="1425"/>
      <c r="R142" s="1425"/>
      <c r="S142" s="1425"/>
      <c r="T142" s="1425"/>
      <c r="U142" s="1425"/>
      <c r="V142" s="1425"/>
      <c r="W142" s="1425"/>
      <c r="X142" s="1425"/>
      <c r="Y142" s="1425"/>
      <c r="Z142" s="1425"/>
      <c r="AA142" s="1425"/>
      <c r="AB142" s="1425"/>
      <c r="AC142" s="1425"/>
      <c r="AD142" s="1425"/>
      <c r="AE142" s="1425"/>
      <c r="AF142" s="1425"/>
      <c r="AG142" s="1425"/>
      <c r="AH142" s="1425"/>
      <c r="AI142" s="1425"/>
      <c r="AJ142" s="1425"/>
      <c r="AK142" s="1425"/>
      <c r="AL142" s="1425"/>
      <c r="AM142" s="1425"/>
      <c r="AN142" s="1425"/>
      <c r="AO142" s="1425"/>
      <c r="AP142" s="1425"/>
      <c r="AQ142" s="1425"/>
      <c r="AR142" s="1425"/>
      <c r="AS142" s="1425"/>
      <c r="AT142" s="1425"/>
      <c r="AU142" s="1425"/>
      <c r="AV142" s="1425"/>
      <c r="AW142" s="1425"/>
      <c r="AX142" s="1425"/>
      <c r="AY142" s="1425"/>
      <c r="AZ142" s="1425"/>
      <c r="BA142" s="1425"/>
      <c r="BB142" s="1425"/>
      <c r="BC142" s="1425"/>
    </row>
    <row r="143" spans="1:55" ht="20.25" customHeight="1">
      <c r="A143" s="1425"/>
      <c r="B143" s="1425"/>
      <c r="C143" s="1425"/>
      <c r="D143" s="1425"/>
      <c r="E143" s="1425"/>
      <c r="F143" s="1425"/>
      <c r="G143" s="1425"/>
      <c r="H143" s="1425"/>
      <c r="I143" s="1425"/>
      <c r="J143" s="1425"/>
      <c r="K143" s="1425"/>
      <c r="L143" s="1425"/>
      <c r="M143" s="1425"/>
      <c r="N143" s="1425"/>
      <c r="O143" s="1425"/>
      <c r="P143" s="1425"/>
      <c r="Q143" s="1425"/>
      <c r="R143" s="1425"/>
      <c r="S143" s="1425"/>
      <c r="T143" s="1425"/>
      <c r="U143" s="1425"/>
      <c r="V143" s="1425"/>
      <c r="W143" s="1425"/>
      <c r="X143" s="1425"/>
      <c r="Y143" s="1425"/>
      <c r="Z143" s="1425"/>
      <c r="AA143" s="1425"/>
      <c r="AB143" s="1425"/>
      <c r="AC143" s="1425"/>
      <c r="AD143" s="1425"/>
      <c r="AE143" s="1425"/>
      <c r="AF143" s="1425"/>
      <c r="AG143" s="1425"/>
      <c r="AH143" s="1425"/>
      <c r="AI143" s="1425"/>
      <c r="AJ143" s="1425"/>
      <c r="AK143" s="1425"/>
      <c r="AL143" s="1425"/>
      <c r="AM143" s="1425"/>
      <c r="AN143" s="1425"/>
      <c r="AO143" s="1425"/>
      <c r="AP143" s="1425"/>
      <c r="AQ143" s="1425"/>
      <c r="AR143" s="1425"/>
      <c r="AS143" s="1425"/>
      <c r="AT143" s="1425"/>
      <c r="AU143" s="1425"/>
      <c r="AV143" s="1425"/>
      <c r="AW143" s="1425"/>
      <c r="AX143" s="1425"/>
      <c r="AY143" s="1425"/>
      <c r="AZ143" s="1425"/>
      <c r="BA143" s="1425"/>
      <c r="BB143" s="1425"/>
      <c r="BC143" s="1425"/>
    </row>
    <row r="144" spans="1:55" ht="20.25" customHeight="1">
      <c r="A144" s="1425"/>
      <c r="B144" s="1425"/>
      <c r="C144" s="1425"/>
      <c r="D144" s="1425"/>
      <c r="E144" s="1425"/>
      <c r="F144" s="1425"/>
      <c r="G144" s="1425"/>
      <c r="H144" s="1425"/>
      <c r="I144" s="1425"/>
      <c r="J144" s="1425"/>
      <c r="K144" s="1425"/>
      <c r="L144" s="1425"/>
      <c r="M144" s="1425"/>
      <c r="N144" s="1425"/>
      <c r="O144" s="1425"/>
      <c r="P144" s="1425"/>
      <c r="Q144" s="1425"/>
      <c r="R144" s="1425"/>
      <c r="S144" s="1425"/>
      <c r="T144" s="1425"/>
      <c r="U144" s="1425"/>
      <c r="V144" s="1425"/>
      <c r="W144" s="1425"/>
      <c r="X144" s="1425"/>
      <c r="Y144" s="1425"/>
      <c r="Z144" s="1425"/>
      <c r="AA144" s="1425"/>
      <c r="AB144" s="1425"/>
      <c r="AC144" s="1425"/>
      <c r="AD144" s="1425"/>
      <c r="AE144" s="1425"/>
      <c r="AF144" s="1425"/>
      <c r="AG144" s="1425"/>
      <c r="AH144" s="1425"/>
      <c r="AI144" s="1425"/>
      <c r="AJ144" s="1425"/>
      <c r="AK144" s="1425"/>
      <c r="AL144" s="1425"/>
      <c r="AM144" s="1425"/>
      <c r="AN144" s="1425"/>
      <c r="AO144" s="1425"/>
      <c r="AP144" s="1425"/>
      <c r="AQ144" s="1425"/>
      <c r="AR144" s="1425"/>
      <c r="AS144" s="1425"/>
      <c r="AT144" s="1425"/>
      <c r="AU144" s="1425"/>
      <c r="AV144" s="1425"/>
      <c r="AW144" s="1425"/>
      <c r="AX144" s="1425"/>
      <c r="AY144" s="1425"/>
      <c r="AZ144" s="1425"/>
      <c r="BA144" s="1425"/>
      <c r="BB144" s="1425"/>
      <c r="BC144" s="1425"/>
    </row>
    <row r="145" spans="1:55" ht="20.25" customHeight="1">
      <c r="A145" s="1425"/>
      <c r="B145" s="1425"/>
      <c r="C145" s="1425"/>
      <c r="D145" s="1425"/>
      <c r="E145" s="1425"/>
      <c r="F145" s="1425"/>
      <c r="G145" s="1425"/>
      <c r="H145" s="1425"/>
      <c r="I145" s="1425"/>
      <c r="J145" s="1425"/>
      <c r="K145" s="1425"/>
      <c r="L145" s="1425"/>
      <c r="M145" s="1425"/>
      <c r="N145" s="1425"/>
      <c r="O145" s="1425"/>
      <c r="P145" s="1425"/>
      <c r="Q145" s="1425"/>
      <c r="R145" s="1425"/>
      <c r="S145" s="1425"/>
      <c r="T145" s="1425"/>
      <c r="U145" s="1425"/>
      <c r="V145" s="1425"/>
      <c r="W145" s="1425"/>
      <c r="X145" s="1425"/>
      <c r="Y145" s="1425"/>
      <c r="Z145" s="1425"/>
      <c r="AA145" s="1425"/>
      <c r="AB145" s="1425"/>
      <c r="AC145" s="1425"/>
      <c r="AD145" s="1425"/>
      <c r="AE145" s="1425"/>
      <c r="AF145" s="1425"/>
      <c r="AG145" s="1425"/>
      <c r="AH145" s="1425"/>
      <c r="AI145" s="1425"/>
      <c r="AJ145" s="1425"/>
      <c r="AK145" s="1425"/>
      <c r="AL145" s="1425"/>
      <c r="AM145" s="1425"/>
      <c r="AN145" s="1425"/>
      <c r="AO145" s="1425"/>
      <c r="AP145" s="1425"/>
      <c r="AQ145" s="1425"/>
      <c r="AR145" s="1425"/>
      <c r="AS145" s="1425"/>
      <c r="AT145" s="1425"/>
      <c r="AU145" s="1425"/>
      <c r="AV145" s="1425"/>
      <c r="AW145" s="1425"/>
      <c r="AX145" s="1425"/>
      <c r="AY145" s="1425"/>
      <c r="AZ145" s="1425"/>
      <c r="BA145" s="1425"/>
      <c r="BB145" s="1425"/>
      <c r="BC145" s="1425"/>
    </row>
    <row r="146" spans="1:55" ht="20.25" customHeight="1">
      <c r="A146" s="1425"/>
      <c r="B146" s="1425"/>
      <c r="C146" s="1425"/>
      <c r="D146" s="1425"/>
      <c r="E146" s="1425"/>
      <c r="F146" s="1425"/>
      <c r="G146" s="1425"/>
      <c r="H146" s="1425"/>
      <c r="I146" s="1425"/>
      <c r="J146" s="1425"/>
      <c r="K146" s="1425"/>
      <c r="L146" s="1425"/>
      <c r="M146" s="1425"/>
      <c r="N146" s="1425"/>
      <c r="O146" s="1425"/>
      <c r="P146" s="1425"/>
      <c r="Q146" s="1425"/>
      <c r="R146" s="1425"/>
      <c r="S146" s="1425"/>
      <c r="T146" s="1425"/>
      <c r="U146" s="1425"/>
      <c r="V146" s="1425"/>
      <c r="W146" s="1425"/>
      <c r="X146" s="1425"/>
      <c r="Y146" s="1425"/>
      <c r="Z146" s="1425"/>
      <c r="AA146" s="1425"/>
      <c r="AB146" s="1425"/>
      <c r="AC146" s="1425"/>
      <c r="AD146" s="1425"/>
      <c r="AE146" s="1425"/>
      <c r="AF146" s="1425"/>
      <c r="AG146" s="1425"/>
      <c r="AH146" s="1425"/>
      <c r="AI146" s="1425"/>
      <c r="AJ146" s="1425"/>
      <c r="AK146" s="1425"/>
      <c r="AL146" s="1425"/>
      <c r="AM146" s="1425"/>
      <c r="AN146" s="1425"/>
      <c r="AO146" s="1425"/>
      <c r="AP146" s="1425"/>
      <c r="AQ146" s="1425"/>
      <c r="AR146" s="1425"/>
      <c r="AS146" s="1425"/>
      <c r="AT146" s="1425"/>
      <c r="AU146" s="1425"/>
      <c r="AV146" s="1425"/>
      <c r="AW146" s="1425"/>
      <c r="AX146" s="1425"/>
      <c r="AY146" s="1425"/>
      <c r="AZ146" s="1425"/>
      <c r="BA146" s="1425"/>
      <c r="BB146" s="1425"/>
      <c r="BC146" s="1425"/>
    </row>
    <row r="147" spans="1:55" ht="20.25" customHeight="1">
      <c r="A147" s="1425"/>
      <c r="B147" s="1425"/>
      <c r="C147" s="1425"/>
      <c r="D147" s="1425"/>
      <c r="E147" s="1425"/>
      <c r="F147" s="1425"/>
      <c r="G147" s="1425"/>
      <c r="H147" s="1425"/>
      <c r="I147" s="1425"/>
      <c r="J147" s="1425"/>
      <c r="K147" s="1425"/>
      <c r="L147" s="1425"/>
      <c r="M147" s="1425"/>
      <c r="N147" s="1425"/>
      <c r="O147" s="1425"/>
      <c r="P147" s="1425"/>
      <c r="Q147" s="1425"/>
      <c r="R147" s="1425"/>
      <c r="S147" s="1425"/>
      <c r="T147" s="1425"/>
      <c r="U147" s="1425"/>
      <c r="V147" s="1425"/>
      <c r="W147" s="1425"/>
      <c r="X147" s="1425"/>
      <c r="Y147" s="1425"/>
      <c r="Z147" s="1425"/>
      <c r="AA147" s="1425"/>
      <c r="AB147" s="1425"/>
      <c r="AC147" s="1425"/>
      <c r="AD147" s="1425"/>
      <c r="AE147" s="1425"/>
      <c r="AF147" s="1425"/>
      <c r="AG147" s="1425"/>
      <c r="AH147" s="1425"/>
      <c r="AI147" s="1425"/>
      <c r="AJ147" s="1425"/>
      <c r="AK147" s="1425"/>
      <c r="AL147" s="1425"/>
      <c r="AM147" s="1425"/>
      <c r="AN147" s="1425"/>
      <c r="AO147" s="1425"/>
      <c r="AP147" s="1425"/>
      <c r="AQ147" s="1425"/>
      <c r="AR147" s="1425"/>
      <c r="AS147" s="1425"/>
      <c r="AT147" s="1425"/>
      <c r="AU147" s="1425"/>
      <c r="AV147" s="1425"/>
      <c r="AW147" s="1425"/>
      <c r="AX147" s="1425"/>
      <c r="AY147" s="1425"/>
      <c r="AZ147" s="1425"/>
      <c r="BA147" s="1425"/>
      <c r="BB147" s="1425"/>
      <c r="BC147" s="1425"/>
    </row>
    <row r="148" spans="1:55" ht="20.25" customHeight="1">
      <c r="A148" s="1425"/>
      <c r="B148" s="1425"/>
      <c r="C148" s="1425"/>
      <c r="D148" s="1425"/>
      <c r="E148" s="1425"/>
      <c r="F148" s="1425"/>
      <c r="G148" s="1425"/>
      <c r="H148" s="1425"/>
      <c r="I148" s="1425"/>
      <c r="J148" s="1425"/>
      <c r="K148" s="1425"/>
      <c r="L148" s="1425"/>
      <c r="M148" s="1425"/>
      <c r="N148" s="1425"/>
      <c r="O148" s="1425"/>
      <c r="P148" s="1425"/>
      <c r="Q148" s="1425"/>
      <c r="R148" s="1425"/>
      <c r="S148" s="1425"/>
      <c r="T148" s="1425"/>
      <c r="U148" s="1425"/>
      <c r="V148" s="1425"/>
      <c r="W148" s="1425"/>
      <c r="X148" s="1425"/>
      <c r="Y148" s="1425"/>
      <c r="Z148" s="1425"/>
      <c r="AA148" s="1425"/>
      <c r="AB148" s="1425"/>
      <c r="AC148" s="1425"/>
      <c r="AD148" s="1425"/>
      <c r="AE148" s="1425"/>
      <c r="AF148" s="1425"/>
      <c r="AG148" s="1425"/>
      <c r="AH148" s="1425"/>
      <c r="AI148" s="1425"/>
      <c r="AJ148" s="1425"/>
      <c r="AK148" s="1425"/>
      <c r="AL148" s="1425"/>
      <c r="AM148" s="1425"/>
      <c r="AN148" s="1425"/>
      <c r="AO148" s="1425"/>
      <c r="AP148" s="1425"/>
      <c r="AQ148" s="1425"/>
      <c r="AR148" s="1425"/>
      <c r="AS148" s="1425"/>
      <c r="AT148" s="1425"/>
      <c r="AU148" s="1425"/>
      <c r="AV148" s="1425"/>
      <c r="AW148" s="1425"/>
      <c r="AX148" s="1425"/>
      <c r="AY148" s="1425"/>
      <c r="AZ148" s="1425"/>
      <c r="BA148" s="1425"/>
      <c r="BB148" s="1425"/>
      <c r="BC148" s="1425"/>
    </row>
    <row r="149" spans="1:55" ht="20.25" customHeight="1">
      <c r="A149" s="1425"/>
      <c r="B149" s="1425"/>
      <c r="C149" s="1425"/>
      <c r="D149" s="1425"/>
      <c r="E149" s="1425"/>
      <c r="F149" s="1425"/>
      <c r="G149" s="1425"/>
      <c r="H149" s="1425"/>
      <c r="I149" s="1425"/>
      <c r="J149" s="1425"/>
      <c r="K149" s="1425"/>
      <c r="L149" s="1425"/>
      <c r="M149" s="1425"/>
      <c r="N149" s="1425"/>
      <c r="O149" s="1425"/>
      <c r="P149" s="1425"/>
      <c r="Q149" s="1425"/>
      <c r="R149" s="1425"/>
      <c r="S149" s="1425"/>
      <c r="T149" s="1425"/>
      <c r="U149" s="1425"/>
      <c r="V149" s="1425"/>
      <c r="W149" s="1425"/>
      <c r="X149" s="1425"/>
      <c r="Y149" s="1425"/>
      <c r="Z149" s="1425"/>
      <c r="AA149" s="1425"/>
      <c r="AB149" s="1425"/>
      <c r="AC149" s="1425"/>
      <c r="AD149" s="1425"/>
      <c r="AE149" s="1425"/>
      <c r="AF149" s="1425"/>
      <c r="AG149" s="1425"/>
      <c r="AH149" s="1425"/>
      <c r="AI149" s="1425"/>
      <c r="AJ149" s="1425"/>
      <c r="AK149" s="1425"/>
      <c r="AL149" s="1425"/>
      <c r="AM149" s="1425"/>
      <c r="AN149" s="1425"/>
      <c r="AO149" s="1425"/>
      <c r="AP149" s="1425"/>
      <c r="AQ149" s="1425"/>
      <c r="AR149" s="1425"/>
      <c r="AS149" s="1425"/>
      <c r="AT149" s="1425"/>
      <c r="AU149" s="1425"/>
      <c r="AV149" s="1425"/>
      <c r="AW149" s="1425"/>
      <c r="AX149" s="1425"/>
      <c r="AY149" s="1425"/>
      <c r="AZ149" s="1425"/>
      <c r="BA149" s="1425"/>
      <c r="BB149" s="1425"/>
      <c r="BC149" s="1425"/>
    </row>
    <row r="150" spans="1:55" ht="20.25" customHeight="1">
      <c r="A150" s="1427" t="s">
        <v>243</v>
      </c>
      <c r="B150" s="1427"/>
      <c r="C150" s="1427"/>
      <c r="D150" s="1427"/>
      <c r="E150" s="1427"/>
      <c r="F150" s="1427"/>
      <c r="G150" s="1427"/>
      <c r="H150" s="1427"/>
      <c r="I150" s="1427"/>
      <c r="J150" s="1427"/>
      <c r="K150" s="1427"/>
      <c r="L150" s="1427"/>
      <c r="M150" s="1427"/>
      <c r="N150" s="1427"/>
      <c r="O150" s="1427"/>
      <c r="P150" s="1427"/>
      <c r="Q150" s="1427"/>
      <c r="R150" s="1427"/>
      <c r="S150" s="1427"/>
      <c r="T150" s="1427"/>
      <c r="U150" s="1427"/>
      <c r="V150" s="1427"/>
      <c r="W150" s="1427"/>
      <c r="X150" s="1427"/>
      <c r="Y150" s="1427"/>
      <c r="Z150" s="1427"/>
      <c r="AA150" s="1427"/>
      <c r="AB150" s="1427"/>
      <c r="AC150" s="1427"/>
      <c r="AD150" s="1427"/>
      <c r="AE150" s="1427"/>
      <c r="AF150" s="1427"/>
      <c r="AG150" s="1427"/>
      <c r="AH150" s="1427"/>
      <c r="AI150" s="1427"/>
      <c r="AJ150" s="1427"/>
      <c r="AK150" s="1427"/>
      <c r="AL150" s="1427"/>
      <c r="AM150" s="1427"/>
      <c r="AN150" s="1427"/>
      <c r="AO150" s="1427"/>
      <c r="AP150" s="1427"/>
      <c r="AQ150" s="1427"/>
      <c r="AR150" s="1427"/>
      <c r="AS150" s="1427"/>
      <c r="AT150" s="1427"/>
      <c r="AU150" s="1427"/>
      <c r="AV150" s="1427"/>
      <c r="AW150" s="1427"/>
      <c r="AX150" s="1427"/>
      <c r="AY150" s="1427"/>
      <c r="AZ150" s="1427"/>
      <c r="BA150" s="1427"/>
      <c r="BB150" s="1427"/>
      <c r="BC150" s="1427"/>
    </row>
    <row r="151" spans="1:55">
      <c r="A151" s="1425" t="s">
        <v>242</v>
      </c>
      <c r="B151" s="1425"/>
      <c r="C151" s="1425"/>
      <c r="D151" s="1425"/>
      <c r="E151" s="1425"/>
      <c r="F151" s="1425"/>
      <c r="G151" s="1425"/>
      <c r="H151" s="1425"/>
      <c r="I151" s="1425"/>
      <c r="J151" s="1425"/>
      <c r="K151" s="1425"/>
      <c r="L151" s="1425"/>
      <c r="M151" s="1425"/>
      <c r="N151" s="1425"/>
      <c r="O151" s="1425"/>
      <c r="P151" s="1425"/>
      <c r="Q151" s="1425"/>
      <c r="R151" s="1425"/>
      <c r="S151" s="1425"/>
      <c r="T151" s="1425"/>
      <c r="U151" s="1425"/>
      <c r="V151" s="1425"/>
      <c r="W151" s="1425"/>
      <c r="X151" s="1425"/>
      <c r="Y151" s="1425"/>
      <c r="Z151" s="1425"/>
      <c r="AA151" s="1425"/>
      <c r="AB151" s="1425"/>
      <c r="AC151" s="1425"/>
      <c r="AD151" s="1425"/>
      <c r="AE151" s="1425"/>
      <c r="AF151" s="1425"/>
      <c r="AG151" s="1425"/>
      <c r="AH151" s="1425"/>
      <c r="AI151" s="1425"/>
      <c r="AJ151" s="1425"/>
      <c r="AK151" s="1425"/>
      <c r="AL151" s="1425"/>
      <c r="AM151" s="1425"/>
      <c r="AN151" s="1425"/>
      <c r="AO151" s="1425"/>
      <c r="AP151" s="1425"/>
      <c r="AQ151" s="1425"/>
      <c r="AR151" s="1425"/>
      <c r="AS151" s="1425"/>
      <c r="AT151" s="1425"/>
      <c r="AU151" s="1425"/>
      <c r="AV151" s="1425"/>
      <c r="AW151" s="1425"/>
      <c r="AX151" s="1425"/>
      <c r="AY151" s="1425"/>
      <c r="AZ151" s="1425"/>
      <c r="BA151" s="1425"/>
      <c r="BB151" s="1425"/>
      <c r="BC151" s="1425"/>
    </row>
    <row r="152" spans="1:55">
      <c r="A152" s="1425"/>
      <c r="B152" s="1425"/>
      <c r="C152" s="1425"/>
      <c r="D152" s="1425"/>
      <c r="E152" s="1425"/>
      <c r="F152" s="1425"/>
      <c r="G152" s="1425"/>
      <c r="H152" s="1425"/>
      <c r="I152" s="1425"/>
      <c r="J152" s="1425"/>
      <c r="K152" s="1425"/>
      <c r="L152" s="1425"/>
      <c r="M152" s="1425"/>
      <c r="N152" s="1425"/>
      <c r="O152" s="1425"/>
      <c r="P152" s="1425"/>
      <c r="Q152" s="1425"/>
      <c r="R152" s="1425"/>
      <c r="S152" s="1425"/>
      <c r="T152" s="1425"/>
      <c r="U152" s="1425"/>
      <c r="V152" s="1425"/>
      <c r="W152" s="1425"/>
      <c r="X152" s="1425"/>
      <c r="Y152" s="1425"/>
      <c r="Z152" s="1425"/>
      <c r="AA152" s="1425"/>
      <c r="AB152" s="1425"/>
      <c r="AC152" s="1425"/>
      <c r="AD152" s="1425"/>
      <c r="AE152" s="1425"/>
      <c r="AF152" s="1425"/>
      <c r="AG152" s="1425"/>
      <c r="AH152" s="1425"/>
      <c r="AI152" s="1425"/>
      <c r="AJ152" s="1425"/>
      <c r="AK152" s="1425"/>
      <c r="AL152" s="1425"/>
      <c r="AM152" s="1425"/>
      <c r="AN152" s="1425"/>
      <c r="AO152" s="1425"/>
      <c r="AP152" s="1425"/>
      <c r="AQ152" s="1425"/>
      <c r="AR152" s="1425"/>
      <c r="AS152" s="1425"/>
      <c r="AT152" s="1425"/>
      <c r="AU152" s="1425"/>
      <c r="AV152" s="1425"/>
      <c r="AW152" s="1425"/>
      <c r="AX152" s="1425"/>
      <c r="AY152" s="1425"/>
      <c r="AZ152" s="1425"/>
      <c r="BA152" s="1425"/>
      <c r="BB152" s="1425"/>
      <c r="BC152" s="1425"/>
    </row>
    <row r="153" spans="1:55">
      <c r="A153" s="1425"/>
      <c r="B153" s="1425"/>
      <c r="C153" s="1425"/>
      <c r="D153" s="1425"/>
      <c r="E153" s="1425"/>
      <c r="F153" s="1425"/>
      <c r="G153" s="1425"/>
      <c r="H153" s="1425"/>
      <c r="I153" s="1425"/>
      <c r="J153" s="1425"/>
      <c r="K153" s="1425"/>
      <c r="L153" s="1425"/>
      <c r="M153" s="1425"/>
      <c r="N153" s="1425"/>
      <c r="O153" s="1425"/>
      <c r="P153" s="1425"/>
      <c r="Q153" s="1425"/>
      <c r="R153" s="1425"/>
      <c r="S153" s="1425"/>
      <c r="T153" s="1425"/>
      <c r="U153" s="1425"/>
      <c r="V153" s="1425"/>
      <c r="W153" s="1425"/>
      <c r="X153" s="1425"/>
      <c r="Y153" s="1425"/>
      <c r="Z153" s="1425"/>
      <c r="AA153" s="1425"/>
      <c r="AB153" s="1425"/>
      <c r="AC153" s="1425"/>
      <c r="AD153" s="1425"/>
      <c r="AE153" s="1425"/>
      <c r="AF153" s="1425"/>
      <c r="AG153" s="1425"/>
      <c r="AH153" s="1425"/>
      <c r="AI153" s="1425"/>
      <c r="AJ153" s="1425"/>
      <c r="AK153" s="1425"/>
      <c r="AL153" s="1425"/>
      <c r="AM153" s="1425"/>
      <c r="AN153" s="1425"/>
      <c r="AO153" s="1425"/>
      <c r="AP153" s="1425"/>
      <c r="AQ153" s="1425"/>
      <c r="AR153" s="1425"/>
      <c r="AS153" s="1425"/>
      <c r="AT153" s="1425"/>
      <c r="AU153" s="1425"/>
      <c r="AV153" s="1425"/>
      <c r="AW153" s="1425"/>
      <c r="AX153" s="1425"/>
      <c r="AY153" s="1425"/>
      <c r="AZ153" s="1425"/>
      <c r="BA153" s="1425"/>
      <c r="BB153" s="1425"/>
      <c r="BC153" s="1425"/>
    </row>
    <row r="154" spans="1:55">
      <c r="A154" s="1425"/>
      <c r="B154" s="1425"/>
      <c r="C154" s="1425"/>
      <c r="D154" s="1425"/>
      <c r="E154" s="1425"/>
      <c r="F154" s="1425"/>
      <c r="G154" s="1425"/>
      <c r="H154" s="1425"/>
      <c r="I154" s="1425"/>
      <c r="J154" s="1425"/>
      <c r="K154" s="1425"/>
      <c r="L154" s="1425"/>
      <c r="M154" s="1425"/>
      <c r="N154" s="1425"/>
      <c r="O154" s="1425"/>
      <c r="P154" s="1425"/>
      <c r="Q154" s="1425"/>
      <c r="R154" s="1425"/>
      <c r="S154" s="1425"/>
      <c r="T154" s="1425"/>
      <c r="U154" s="1425"/>
      <c r="V154" s="1425"/>
      <c r="W154" s="1425"/>
      <c r="X154" s="1425"/>
      <c r="Y154" s="1425"/>
      <c r="Z154" s="1425"/>
      <c r="AA154" s="1425"/>
      <c r="AB154" s="1425"/>
      <c r="AC154" s="1425"/>
      <c r="AD154" s="1425"/>
      <c r="AE154" s="1425"/>
      <c r="AF154" s="1425"/>
      <c r="AG154" s="1425"/>
      <c r="AH154" s="1425"/>
      <c r="AI154" s="1425"/>
      <c r="AJ154" s="1425"/>
      <c r="AK154" s="1425"/>
      <c r="AL154" s="1425"/>
      <c r="AM154" s="1425"/>
      <c r="AN154" s="1425"/>
      <c r="AO154" s="1425"/>
      <c r="AP154" s="1425"/>
      <c r="AQ154" s="1425"/>
      <c r="AR154" s="1425"/>
      <c r="AS154" s="1425"/>
      <c r="AT154" s="1425"/>
      <c r="AU154" s="1425"/>
      <c r="AV154" s="1425"/>
      <c r="AW154" s="1425"/>
      <c r="AX154" s="1425"/>
      <c r="AY154" s="1425"/>
      <c r="AZ154" s="1425"/>
      <c r="BA154" s="1425"/>
      <c r="BB154" s="1425"/>
      <c r="BC154" s="1425"/>
    </row>
    <row r="155" spans="1:55">
      <c r="A155" s="1425"/>
      <c r="B155" s="1425"/>
      <c r="C155" s="1425"/>
      <c r="D155" s="1425"/>
      <c r="E155" s="1425"/>
      <c r="F155" s="1425"/>
      <c r="G155" s="1425"/>
      <c r="H155" s="1425"/>
      <c r="I155" s="1425"/>
      <c r="J155" s="1425"/>
      <c r="K155" s="1425"/>
      <c r="L155" s="1425"/>
      <c r="M155" s="1425"/>
      <c r="N155" s="1425"/>
      <c r="O155" s="1425"/>
      <c r="P155" s="1425"/>
      <c r="Q155" s="1425"/>
      <c r="R155" s="1425"/>
      <c r="S155" s="1425"/>
      <c r="T155" s="1425"/>
      <c r="U155" s="1425"/>
      <c r="V155" s="1425"/>
      <c r="W155" s="1425"/>
      <c r="X155" s="1425"/>
      <c r="Y155" s="1425"/>
      <c r="Z155" s="1425"/>
      <c r="AA155" s="1425"/>
      <c r="AB155" s="1425"/>
      <c r="AC155" s="1425"/>
      <c r="AD155" s="1425"/>
      <c r="AE155" s="1425"/>
      <c r="AF155" s="1425"/>
      <c r="AG155" s="1425"/>
      <c r="AH155" s="1425"/>
      <c r="AI155" s="1425"/>
      <c r="AJ155" s="1425"/>
      <c r="AK155" s="1425"/>
      <c r="AL155" s="1425"/>
      <c r="AM155" s="1425"/>
      <c r="AN155" s="1425"/>
      <c r="AO155" s="1425"/>
      <c r="AP155" s="1425"/>
      <c r="AQ155" s="1425"/>
      <c r="AR155" s="1425"/>
      <c r="AS155" s="1425"/>
      <c r="AT155" s="1425"/>
      <c r="AU155" s="1425"/>
      <c r="AV155" s="1425"/>
      <c r="AW155" s="1425"/>
      <c r="AX155" s="1425"/>
      <c r="AY155" s="1425"/>
      <c r="AZ155" s="1425"/>
      <c r="BA155" s="1425"/>
      <c r="BB155" s="1425"/>
      <c r="BC155" s="1425"/>
    </row>
    <row r="156" spans="1:55">
      <c r="A156" s="1425"/>
      <c r="B156" s="1425"/>
      <c r="C156" s="1425"/>
      <c r="D156" s="1425"/>
      <c r="E156" s="1425"/>
      <c r="F156" s="1425"/>
      <c r="G156" s="1425"/>
      <c r="H156" s="1425"/>
      <c r="I156" s="1425"/>
      <c r="J156" s="1425"/>
      <c r="K156" s="1425"/>
      <c r="L156" s="1425"/>
      <c r="M156" s="1425"/>
      <c r="N156" s="1425"/>
      <c r="O156" s="1425"/>
      <c r="P156" s="1425"/>
      <c r="Q156" s="1425"/>
      <c r="R156" s="1425"/>
      <c r="S156" s="1425"/>
      <c r="T156" s="1425"/>
      <c r="U156" s="1425"/>
      <c r="V156" s="1425"/>
      <c r="W156" s="1425"/>
      <c r="X156" s="1425"/>
      <c r="Y156" s="1425"/>
      <c r="Z156" s="1425"/>
      <c r="AA156" s="1425"/>
      <c r="AB156" s="1425"/>
      <c r="AC156" s="1425"/>
      <c r="AD156" s="1425"/>
      <c r="AE156" s="1425"/>
      <c r="AF156" s="1425"/>
      <c r="AG156" s="1425"/>
      <c r="AH156" s="1425"/>
      <c r="AI156" s="1425"/>
      <c r="AJ156" s="1425"/>
      <c r="AK156" s="1425"/>
      <c r="AL156" s="1425"/>
      <c r="AM156" s="1425"/>
      <c r="AN156" s="1425"/>
      <c r="AO156" s="1425"/>
      <c r="AP156" s="1425"/>
      <c r="AQ156" s="1425"/>
      <c r="AR156" s="1425"/>
      <c r="AS156" s="1425"/>
      <c r="AT156" s="1425"/>
      <c r="AU156" s="1425"/>
      <c r="AV156" s="1425"/>
      <c r="AW156" s="1425"/>
      <c r="AX156" s="1425"/>
      <c r="AY156" s="1425"/>
      <c r="AZ156" s="1425"/>
      <c r="BA156" s="1425"/>
      <c r="BB156" s="1425"/>
      <c r="BC156" s="1425"/>
    </row>
    <row r="157" spans="1:55">
      <c r="A157" s="1425"/>
      <c r="B157" s="1425"/>
      <c r="C157" s="1425"/>
      <c r="D157" s="1425"/>
      <c r="E157" s="1425"/>
      <c r="F157" s="1425"/>
      <c r="G157" s="1425"/>
      <c r="H157" s="1425"/>
      <c r="I157" s="1425"/>
      <c r="J157" s="1425"/>
      <c r="K157" s="1425"/>
      <c r="L157" s="1425"/>
      <c r="M157" s="1425"/>
      <c r="N157" s="1425"/>
      <c r="O157" s="1425"/>
      <c r="P157" s="1425"/>
      <c r="Q157" s="1425"/>
      <c r="R157" s="1425"/>
      <c r="S157" s="1425"/>
      <c r="T157" s="1425"/>
      <c r="U157" s="1425"/>
      <c r="V157" s="1425"/>
      <c r="W157" s="1425"/>
      <c r="X157" s="1425"/>
      <c r="Y157" s="1425"/>
      <c r="Z157" s="1425"/>
      <c r="AA157" s="1425"/>
      <c r="AB157" s="1425"/>
      <c r="AC157" s="1425"/>
      <c r="AD157" s="1425"/>
      <c r="AE157" s="1425"/>
      <c r="AF157" s="1425"/>
      <c r="AG157" s="1425"/>
      <c r="AH157" s="1425"/>
      <c r="AI157" s="1425"/>
      <c r="AJ157" s="1425"/>
      <c r="AK157" s="1425"/>
      <c r="AL157" s="1425"/>
      <c r="AM157" s="1425"/>
      <c r="AN157" s="1425"/>
      <c r="AO157" s="1425"/>
      <c r="AP157" s="1425"/>
      <c r="AQ157" s="1425"/>
      <c r="AR157" s="1425"/>
      <c r="AS157" s="1425"/>
      <c r="AT157" s="1425"/>
      <c r="AU157" s="1425"/>
      <c r="AV157" s="1425"/>
      <c r="AW157" s="1425"/>
      <c r="AX157" s="1425"/>
      <c r="AY157" s="1425"/>
      <c r="AZ157" s="1425"/>
      <c r="BA157" s="1425"/>
      <c r="BB157" s="1425"/>
      <c r="BC157" s="1425"/>
    </row>
    <row r="158" spans="1:55">
      <c r="A158" s="1425"/>
      <c r="B158" s="1425"/>
      <c r="C158" s="1425"/>
      <c r="D158" s="1425"/>
      <c r="E158" s="1425"/>
      <c r="F158" s="1425"/>
      <c r="G158" s="1425"/>
      <c r="H158" s="1425"/>
      <c r="I158" s="1425"/>
      <c r="J158" s="1425"/>
      <c r="K158" s="1425"/>
      <c r="L158" s="1425"/>
      <c r="M158" s="1425"/>
      <c r="N158" s="1425"/>
      <c r="O158" s="1425"/>
      <c r="P158" s="1425"/>
      <c r="Q158" s="1425"/>
      <c r="R158" s="1425"/>
      <c r="S158" s="1425"/>
      <c r="T158" s="1425"/>
      <c r="U158" s="1425"/>
      <c r="V158" s="1425"/>
      <c r="W158" s="1425"/>
      <c r="X158" s="1425"/>
      <c r="Y158" s="1425"/>
      <c r="Z158" s="1425"/>
      <c r="AA158" s="1425"/>
      <c r="AB158" s="1425"/>
      <c r="AC158" s="1425"/>
      <c r="AD158" s="1425"/>
      <c r="AE158" s="1425"/>
      <c r="AF158" s="1425"/>
      <c r="AG158" s="1425"/>
      <c r="AH158" s="1425"/>
      <c r="AI158" s="1425"/>
      <c r="AJ158" s="1425"/>
      <c r="AK158" s="1425"/>
      <c r="AL158" s="1425"/>
      <c r="AM158" s="1425"/>
      <c r="AN158" s="1425"/>
      <c r="AO158" s="1425"/>
      <c r="AP158" s="1425"/>
      <c r="AQ158" s="1425"/>
      <c r="AR158" s="1425"/>
      <c r="AS158" s="1425"/>
      <c r="AT158" s="1425"/>
      <c r="AU158" s="1425"/>
      <c r="AV158" s="1425"/>
      <c r="AW158" s="1425"/>
      <c r="AX158" s="1425"/>
      <c r="AY158" s="1425"/>
      <c r="AZ158" s="1425"/>
      <c r="BA158" s="1425"/>
      <c r="BB158" s="1425"/>
      <c r="BC158" s="1425"/>
    </row>
    <row r="159" spans="1:55">
      <c r="A159" s="1425"/>
      <c r="B159" s="1425"/>
      <c r="C159" s="1425"/>
      <c r="D159" s="1425"/>
      <c r="E159" s="1425"/>
      <c r="F159" s="1425"/>
      <c r="G159" s="1425"/>
      <c r="H159" s="1425"/>
      <c r="I159" s="1425"/>
      <c r="J159" s="1425"/>
      <c r="K159" s="1425"/>
      <c r="L159" s="1425"/>
      <c r="M159" s="1425"/>
      <c r="N159" s="1425"/>
      <c r="O159" s="1425"/>
      <c r="P159" s="1425"/>
      <c r="Q159" s="1425"/>
      <c r="R159" s="1425"/>
      <c r="S159" s="1425"/>
      <c r="T159" s="1425"/>
      <c r="U159" s="1425"/>
      <c r="V159" s="1425"/>
      <c r="W159" s="1425"/>
      <c r="X159" s="1425"/>
      <c r="Y159" s="1425"/>
      <c r="Z159" s="1425"/>
      <c r="AA159" s="1425"/>
      <c r="AB159" s="1425"/>
      <c r="AC159" s="1425"/>
      <c r="AD159" s="1425"/>
      <c r="AE159" s="1425"/>
      <c r="AF159" s="1425"/>
      <c r="AG159" s="1425"/>
      <c r="AH159" s="1425"/>
      <c r="AI159" s="1425"/>
      <c r="AJ159" s="1425"/>
      <c r="AK159" s="1425"/>
      <c r="AL159" s="1425"/>
      <c r="AM159" s="1425"/>
      <c r="AN159" s="1425"/>
      <c r="AO159" s="1425"/>
      <c r="AP159" s="1425"/>
      <c r="AQ159" s="1425"/>
      <c r="AR159" s="1425"/>
      <c r="AS159" s="1425"/>
      <c r="AT159" s="1425"/>
      <c r="AU159" s="1425"/>
      <c r="AV159" s="1425"/>
      <c r="AW159" s="1425"/>
      <c r="AX159" s="1425"/>
      <c r="AY159" s="1425"/>
      <c r="AZ159" s="1425"/>
      <c r="BA159" s="1425"/>
      <c r="BB159" s="1425"/>
      <c r="BC159" s="1425"/>
    </row>
    <row r="160" spans="1:55" ht="16.5" customHeight="1">
      <c r="A160" s="1425"/>
      <c r="B160" s="1425"/>
      <c r="C160" s="1425"/>
      <c r="D160" s="1425"/>
      <c r="E160" s="1425"/>
      <c r="F160" s="1425"/>
      <c r="G160" s="1425"/>
      <c r="H160" s="1425"/>
      <c r="I160" s="1425"/>
      <c r="J160" s="1425"/>
      <c r="K160" s="1425"/>
      <c r="L160" s="1425"/>
      <c r="M160" s="1425"/>
      <c r="N160" s="1425"/>
      <c r="O160" s="1425"/>
      <c r="P160" s="1425"/>
      <c r="Q160" s="1425"/>
      <c r="R160" s="1425"/>
      <c r="S160" s="1425"/>
      <c r="T160" s="1425"/>
      <c r="U160" s="1425"/>
      <c r="V160" s="1425"/>
      <c r="W160" s="1425"/>
      <c r="X160" s="1425"/>
      <c r="Y160" s="1425"/>
      <c r="Z160" s="1425"/>
      <c r="AA160" s="1425"/>
      <c r="AB160" s="1425"/>
      <c r="AC160" s="1425"/>
      <c r="AD160" s="1425"/>
      <c r="AE160" s="1425"/>
      <c r="AF160" s="1425"/>
      <c r="AG160" s="1425"/>
      <c r="AH160" s="1425"/>
      <c r="AI160" s="1425"/>
      <c r="AJ160" s="1425"/>
      <c r="AK160" s="1425"/>
      <c r="AL160" s="1425"/>
      <c r="AM160" s="1425"/>
      <c r="AN160" s="1425"/>
      <c r="AO160" s="1425"/>
      <c r="AP160" s="1425"/>
      <c r="AQ160" s="1425"/>
      <c r="AR160" s="1425"/>
      <c r="AS160" s="1425"/>
      <c r="AT160" s="1425"/>
      <c r="AU160" s="1425"/>
      <c r="AV160" s="1425"/>
      <c r="AW160" s="1425"/>
      <c r="AX160" s="1425"/>
      <c r="AY160" s="1425"/>
      <c r="AZ160" s="1425"/>
      <c r="BA160" s="1425"/>
      <c r="BB160" s="1425"/>
      <c r="BC160" s="1425"/>
    </row>
    <row r="161" spans="1:55">
      <c r="A161" s="1425"/>
      <c r="B161" s="1425"/>
      <c r="C161" s="1425"/>
      <c r="D161" s="1425"/>
      <c r="E161" s="1425"/>
      <c r="F161" s="1425"/>
      <c r="G161" s="1425"/>
      <c r="H161" s="1425"/>
      <c r="I161" s="1425"/>
      <c r="J161" s="1425"/>
      <c r="K161" s="1425"/>
      <c r="L161" s="1425"/>
      <c r="M161" s="1425"/>
      <c r="N161" s="1425"/>
      <c r="O161" s="1425"/>
      <c r="P161" s="1425"/>
      <c r="Q161" s="1425"/>
      <c r="R161" s="1425"/>
      <c r="S161" s="1425"/>
      <c r="T161" s="1425"/>
      <c r="U161" s="1425"/>
      <c r="V161" s="1425"/>
      <c r="W161" s="1425"/>
      <c r="X161" s="1425"/>
      <c r="Y161" s="1425"/>
      <c r="Z161" s="1425"/>
      <c r="AA161" s="1425"/>
      <c r="AB161" s="1425"/>
      <c r="AC161" s="1425"/>
      <c r="AD161" s="1425"/>
      <c r="AE161" s="1425"/>
      <c r="AF161" s="1425"/>
      <c r="AG161" s="1425"/>
      <c r="AH161" s="1425"/>
      <c r="AI161" s="1425"/>
      <c r="AJ161" s="1425"/>
      <c r="AK161" s="1425"/>
      <c r="AL161" s="1425"/>
      <c r="AM161" s="1425"/>
      <c r="AN161" s="1425"/>
      <c r="AO161" s="1425"/>
      <c r="AP161" s="1425"/>
      <c r="AQ161" s="1425"/>
      <c r="AR161" s="1425"/>
      <c r="AS161" s="1425"/>
      <c r="AT161" s="1425"/>
      <c r="AU161" s="1425"/>
      <c r="AV161" s="1425"/>
      <c r="AW161" s="1425"/>
      <c r="AX161" s="1425"/>
      <c r="AY161" s="1425"/>
      <c r="AZ161" s="1425"/>
      <c r="BA161" s="1425"/>
      <c r="BB161" s="1425"/>
      <c r="BC161" s="1425"/>
    </row>
    <row r="162" spans="1:55" ht="21">
      <c r="A162" s="1426" t="s">
        <v>244</v>
      </c>
      <c r="B162" s="1426"/>
      <c r="C162" s="1426"/>
      <c r="D162" s="1426"/>
      <c r="E162" s="1426"/>
      <c r="F162" s="1426"/>
      <c r="G162" s="1426"/>
      <c r="H162" s="1426"/>
      <c r="I162" s="1426"/>
      <c r="J162" s="1426"/>
      <c r="K162" s="1426"/>
      <c r="L162" s="1426"/>
      <c r="M162" s="1426"/>
      <c r="N162" s="1426"/>
      <c r="O162" s="1426"/>
      <c r="P162" s="1426"/>
      <c r="Q162" s="1426"/>
      <c r="R162" s="1426"/>
      <c r="S162" s="1426"/>
      <c r="T162" s="1426"/>
      <c r="U162" s="1426"/>
      <c r="V162" s="1426"/>
      <c r="W162" s="1426"/>
      <c r="X162" s="1426"/>
      <c r="Y162" s="1426"/>
      <c r="Z162" s="1426"/>
      <c r="AA162" s="1426"/>
      <c r="AB162" s="1426"/>
      <c r="AC162" s="1426"/>
      <c r="AD162" s="1426"/>
      <c r="AE162" s="1426"/>
      <c r="AF162" s="1426"/>
      <c r="AG162" s="1426"/>
      <c r="AH162" s="1426"/>
      <c r="AI162" s="1426"/>
      <c r="AJ162" s="1426"/>
      <c r="AK162" s="1426"/>
      <c r="AL162" s="1426"/>
      <c r="AM162" s="1426"/>
      <c r="AN162" s="1426"/>
      <c r="AO162" s="1426"/>
      <c r="AP162" s="1426"/>
      <c r="AQ162" s="1426"/>
      <c r="AR162" s="1426"/>
      <c r="AS162" s="1426"/>
      <c r="AT162" s="1426"/>
      <c r="AU162" s="1426"/>
      <c r="AV162" s="1426"/>
      <c r="AW162" s="1426"/>
      <c r="AX162" s="1426"/>
      <c r="AY162" s="1426"/>
      <c r="AZ162" s="1426"/>
      <c r="BA162" s="1426"/>
      <c r="BB162" s="1426"/>
      <c r="BC162" s="1426"/>
    </row>
    <row r="163" spans="1:55" ht="24" customHeight="1">
      <c r="A163" s="1427" t="s">
        <v>245</v>
      </c>
      <c r="B163" s="1427"/>
      <c r="C163" s="1427"/>
      <c r="D163" s="1427"/>
      <c r="E163" s="1427"/>
      <c r="F163" s="1427"/>
      <c r="G163" s="1427"/>
      <c r="H163" s="1427"/>
      <c r="I163" s="1427"/>
      <c r="J163" s="1427"/>
      <c r="K163" s="1427"/>
      <c r="L163" s="1427"/>
      <c r="M163" s="1427"/>
      <c r="N163" s="1427"/>
      <c r="O163" s="1427"/>
      <c r="P163" s="1427"/>
      <c r="Q163" s="1427"/>
      <c r="R163" s="1427"/>
      <c r="S163" s="1427"/>
      <c r="T163" s="1427"/>
      <c r="U163" s="1427"/>
      <c r="V163" s="1427"/>
      <c r="W163" s="1427"/>
      <c r="X163" s="1427"/>
      <c r="Y163" s="1427"/>
      <c r="Z163" s="1427"/>
      <c r="AA163" s="1427"/>
      <c r="AB163" s="1427"/>
      <c r="AC163" s="1427"/>
      <c r="AD163" s="1427"/>
      <c r="AE163" s="1427"/>
      <c r="AF163" s="1427"/>
      <c r="AG163" s="1427"/>
      <c r="AH163" s="1427"/>
      <c r="AI163" s="1427"/>
      <c r="AJ163" s="1427"/>
      <c r="AK163" s="1427"/>
      <c r="AL163" s="1427"/>
      <c r="AM163" s="1427"/>
      <c r="AN163" s="1427"/>
      <c r="AO163" s="1427"/>
      <c r="AP163" s="1427"/>
      <c r="AQ163" s="1427"/>
      <c r="AR163" s="1427"/>
      <c r="AS163" s="1427"/>
      <c r="AT163" s="1427"/>
      <c r="AU163" s="1427"/>
      <c r="AV163" s="1427"/>
      <c r="AW163" s="1427"/>
      <c r="AX163" s="1427"/>
      <c r="AY163" s="1427"/>
      <c r="AZ163" s="1427"/>
      <c r="BA163" s="1427"/>
      <c r="BB163" s="1427"/>
      <c r="BC163" s="1427"/>
    </row>
    <row r="164" spans="1:55">
      <c r="A164" s="1425" t="s">
        <v>112</v>
      </c>
      <c r="B164" s="1425"/>
      <c r="C164" s="1425"/>
      <c r="D164" s="1425"/>
      <c r="E164" s="1425"/>
      <c r="F164" s="1425"/>
      <c r="G164" s="1425"/>
      <c r="H164" s="1425"/>
      <c r="I164" s="1425"/>
      <c r="J164" s="1425"/>
      <c r="K164" s="1425"/>
      <c r="L164" s="1425"/>
      <c r="M164" s="1425"/>
      <c r="N164" s="1425"/>
      <c r="O164" s="1425"/>
      <c r="P164" s="1425"/>
      <c r="Q164" s="1425"/>
      <c r="R164" s="1425"/>
      <c r="S164" s="1425"/>
      <c r="T164" s="1425"/>
      <c r="U164" s="1425"/>
      <c r="V164" s="1425"/>
      <c r="W164" s="1425"/>
      <c r="X164" s="1425"/>
      <c r="Y164" s="1425"/>
      <c r="Z164" s="1425"/>
      <c r="AA164" s="1425"/>
      <c r="AB164" s="1425"/>
      <c r="AC164" s="1425"/>
      <c r="AD164" s="1425"/>
      <c r="AE164" s="1425"/>
      <c r="AF164" s="1425"/>
      <c r="AG164" s="1425"/>
      <c r="AH164" s="1425"/>
      <c r="AI164" s="1425"/>
      <c r="AJ164" s="1425"/>
      <c r="AK164" s="1425"/>
      <c r="AL164" s="1425"/>
      <c r="AM164" s="1425"/>
      <c r="AN164" s="1425"/>
      <c r="AO164" s="1425"/>
      <c r="AP164" s="1425"/>
      <c r="AQ164" s="1425"/>
      <c r="AR164" s="1425"/>
      <c r="AS164" s="1425"/>
      <c r="AT164" s="1425"/>
      <c r="AU164" s="1425"/>
      <c r="AV164" s="1425"/>
      <c r="AW164" s="1425"/>
      <c r="AX164" s="1425"/>
      <c r="AY164" s="1425"/>
      <c r="AZ164" s="1425"/>
      <c r="BA164" s="1425"/>
      <c r="BB164" s="1425"/>
      <c r="BC164" s="1425"/>
    </row>
    <row r="165" spans="1:55">
      <c r="A165" s="1425"/>
      <c r="B165" s="1425"/>
      <c r="C165" s="1425"/>
      <c r="D165" s="1425"/>
      <c r="E165" s="1425"/>
      <c r="F165" s="1425"/>
      <c r="G165" s="1425"/>
      <c r="H165" s="1425"/>
      <c r="I165" s="1425"/>
      <c r="J165" s="1425"/>
      <c r="K165" s="1425"/>
      <c r="L165" s="1425"/>
      <c r="M165" s="1425"/>
      <c r="N165" s="1425"/>
      <c r="O165" s="1425"/>
      <c r="P165" s="1425"/>
      <c r="Q165" s="1425"/>
      <c r="R165" s="1425"/>
      <c r="S165" s="1425"/>
      <c r="T165" s="1425"/>
      <c r="U165" s="1425"/>
      <c r="V165" s="1425"/>
      <c r="W165" s="1425"/>
      <c r="X165" s="1425"/>
      <c r="Y165" s="1425"/>
      <c r="Z165" s="1425"/>
      <c r="AA165" s="1425"/>
      <c r="AB165" s="1425"/>
      <c r="AC165" s="1425"/>
      <c r="AD165" s="1425"/>
      <c r="AE165" s="1425"/>
      <c r="AF165" s="1425"/>
      <c r="AG165" s="1425"/>
      <c r="AH165" s="1425"/>
      <c r="AI165" s="1425"/>
      <c r="AJ165" s="1425"/>
      <c r="AK165" s="1425"/>
      <c r="AL165" s="1425"/>
      <c r="AM165" s="1425"/>
      <c r="AN165" s="1425"/>
      <c r="AO165" s="1425"/>
      <c r="AP165" s="1425"/>
      <c r="AQ165" s="1425"/>
      <c r="AR165" s="1425"/>
      <c r="AS165" s="1425"/>
      <c r="AT165" s="1425"/>
      <c r="AU165" s="1425"/>
      <c r="AV165" s="1425"/>
      <c r="AW165" s="1425"/>
      <c r="AX165" s="1425"/>
      <c r="AY165" s="1425"/>
      <c r="AZ165" s="1425"/>
      <c r="BA165" s="1425"/>
      <c r="BB165" s="1425"/>
      <c r="BC165" s="1425"/>
    </row>
    <row r="166" spans="1:55">
      <c r="A166" s="1425"/>
      <c r="B166" s="1425"/>
      <c r="C166" s="1425"/>
      <c r="D166" s="1425"/>
      <c r="E166" s="1425"/>
      <c r="F166" s="1425"/>
      <c r="G166" s="1425"/>
      <c r="H166" s="1425"/>
      <c r="I166" s="1425"/>
      <c r="J166" s="1425"/>
      <c r="K166" s="1425"/>
      <c r="L166" s="1425"/>
      <c r="M166" s="1425"/>
      <c r="N166" s="1425"/>
      <c r="O166" s="1425"/>
      <c r="P166" s="1425"/>
      <c r="Q166" s="1425"/>
      <c r="R166" s="1425"/>
      <c r="S166" s="1425"/>
      <c r="T166" s="1425"/>
      <c r="U166" s="1425"/>
      <c r="V166" s="1425"/>
      <c r="W166" s="1425"/>
      <c r="X166" s="1425"/>
      <c r="Y166" s="1425"/>
      <c r="Z166" s="1425"/>
      <c r="AA166" s="1425"/>
      <c r="AB166" s="1425"/>
      <c r="AC166" s="1425"/>
      <c r="AD166" s="1425"/>
      <c r="AE166" s="1425"/>
      <c r="AF166" s="1425"/>
      <c r="AG166" s="1425"/>
      <c r="AH166" s="1425"/>
      <c r="AI166" s="1425"/>
      <c r="AJ166" s="1425"/>
      <c r="AK166" s="1425"/>
      <c r="AL166" s="1425"/>
      <c r="AM166" s="1425"/>
      <c r="AN166" s="1425"/>
      <c r="AO166" s="1425"/>
      <c r="AP166" s="1425"/>
      <c r="AQ166" s="1425"/>
      <c r="AR166" s="1425"/>
      <c r="AS166" s="1425"/>
      <c r="AT166" s="1425"/>
      <c r="AU166" s="1425"/>
      <c r="AV166" s="1425"/>
      <c r="AW166" s="1425"/>
      <c r="AX166" s="1425"/>
      <c r="AY166" s="1425"/>
      <c r="AZ166" s="1425"/>
      <c r="BA166" s="1425"/>
      <c r="BB166" s="1425"/>
      <c r="BC166" s="1425"/>
    </row>
    <row r="167" spans="1:55">
      <c r="A167" s="1425"/>
      <c r="B167" s="1425"/>
      <c r="C167" s="1425"/>
      <c r="D167" s="1425"/>
      <c r="E167" s="1425"/>
      <c r="F167" s="1425"/>
      <c r="G167" s="1425"/>
      <c r="H167" s="1425"/>
      <c r="I167" s="1425"/>
      <c r="J167" s="1425"/>
      <c r="K167" s="1425"/>
      <c r="L167" s="1425"/>
      <c r="M167" s="1425"/>
      <c r="N167" s="1425"/>
      <c r="O167" s="1425"/>
      <c r="P167" s="1425"/>
      <c r="Q167" s="1425"/>
      <c r="R167" s="1425"/>
      <c r="S167" s="1425"/>
      <c r="T167" s="1425"/>
      <c r="U167" s="1425"/>
      <c r="V167" s="1425"/>
      <c r="W167" s="1425"/>
      <c r="X167" s="1425"/>
      <c r="Y167" s="1425"/>
      <c r="Z167" s="1425"/>
      <c r="AA167" s="1425"/>
      <c r="AB167" s="1425"/>
      <c r="AC167" s="1425"/>
      <c r="AD167" s="1425"/>
      <c r="AE167" s="1425"/>
      <c r="AF167" s="1425"/>
      <c r="AG167" s="1425"/>
      <c r="AH167" s="1425"/>
      <c r="AI167" s="1425"/>
      <c r="AJ167" s="1425"/>
      <c r="AK167" s="1425"/>
      <c r="AL167" s="1425"/>
      <c r="AM167" s="1425"/>
      <c r="AN167" s="1425"/>
      <c r="AO167" s="1425"/>
      <c r="AP167" s="1425"/>
      <c r="AQ167" s="1425"/>
      <c r="AR167" s="1425"/>
      <c r="AS167" s="1425"/>
      <c r="AT167" s="1425"/>
      <c r="AU167" s="1425"/>
      <c r="AV167" s="1425"/>
      <c r="AW167" s="1425"/>
      <c r="AX167" s="1425"/>
      <c r="AY167" s="1425"/>
      <c r="AZ167" s="1425"/>
      <c r="BA167" s="1425"/>
      <c r="BB167" s="1425"/>
      <c r="BC167" s="1425"/>
    </row>
    <row r="168" spans="1:55" ht="9.75" customHeight="1">
      <c r="A168" s="1425"/>
      <c r="B168" s="1425"/>
      <c r="C168" s="1425"/>
      <c r="D168" s="1425"/>
      <c r="E168" s="1425"/>
      <c r="F168" s="1425"/>
      <c r="G168" s="1425"/>
      <c r="H168" s="1425"/>
      <c r="I168" s="1425"/>
      <c r="J168" s="1425"/>
      <c r="K168" s="1425"/>
      <c r="L168" s="1425"/>
      <c r="M168" s="1425"/>
      <c r="N168" s="1425"/>
      <c r="O168" s="1425"/>
      <c r="P168" s="1425"/>
      <c r="Q168" s="1425"/>
      <c r="R168" s="1425"/>
      <c r="S168" s="1425"/>
      <c r="T168" s="1425"/>
      <c r="U168" s="1425"/>
      <c r="V168" s="1425"/>
      <c r="W168" s="1425"/>
      <c r="X168" s="1425"/>
      <c r="Y168" s="1425"/>
      <c r="Z168" s="1425"/>
      <c r="AA168" s="1425"/>
      <c r="AB168" s="1425"/>
      <c r="AC168" s="1425"/>
      <c r="AD168" s="1425"/>
      <c r="AE168" s="1425"/>
      <c r="AF168" s="1425"/>
      <c r="AG168" s="1425"/>
      <c r="AH168" s="1425"/>
      <c r="AI168" s="1425"/>
      <c r="AJ168" s="1425"/>
      <c r="AK168" s="1425"/>
      <c r="AL168" s="1425"/>
      <c r="AM168" s="1425"/>
      <c r="AN168" s="1425"/>
      <c r="AO168" s="1425"/>
      <c r="AP168" s="1425"/>
      <c r="AQ168" s="1425"/>
      <c r="AR168" s="1425"/>
      <c r="AS168" s="1425"/>
      <c r="AT168" s="1425"/>
      <c r="AU168" s="1425"/>
      <c r="AV168" s="1425"/>
      <c r="AW168" s="1425"/>
      <c r="AX168" s="1425"/>
      <c r="AY168" s="1425"/>
      <c r="AZ168" s="1425"/>
      <c r="BA168" s="1425"/>
      <c r="BB168" s="1425"/>
      <c r="BC168" s="1425"/>
    </row>
    <row r="169" spans="1:55">
      <c r="A169" s="1425"/>
      <c r="B169" s="1425"/>
      <c r="C169" s="1425"/>
      <c r="D169" s="1425"/>
      <c r="E169" s="1425"/>
      <c r="F169" s="1425"/>
      <c r="G169" s="1425"/>
      <c r="H169" s="1425"/>
      <c r="I169" s="1425"/>
      <c r="J169" s="1425"/>
      <c r="K169" s="1425"/>
      <c r="L169" s="1425"/>
      <c r="M169" s="1425"/>
      <c r="N169" s="1425"/>
      <c r="O169" s="1425"/>
      <c r="P169" s="1425"/>
      <c r="Q169" s="1425"/>
      <c r="R169" s="1425"/>
      <c r="S169" s="1425"/>
      <c r="T169" s="1425"/>
      <c r="U169" s="1425"/>
      <c r="V169" s="1425"/>
      <c r="W169" s="1425"/>
      <c r="X169" s="1425"/>
      <c r="Y169" s="1425"/>
      <c r="Z169" s="1425"/>
      <c r="AA169" s="1425"/>
      <c r="AB169" s="1425"/>
      <c r="AC169" s="1425"/>
      <c r="AD169" s="1425"/>
      <c r="AE169" s="1425"/>
      <c r="AF169" s="1425"/>
      <c r="AG169" s="1425"/>
      <c r="AH169" s="1425"/>
      <c r="AI169" s="1425"/>
      <c r="AJ169" s="1425"/>
      <c r="AK169" s="1425"/>
      <c r="AL169" s="1425"/>
      <c r="AM169" s="1425"/>
      <c r="AN169" s="1425"/>
      <c r="AO169" s="1425"/>
      <c r="AP169" s="1425"/>
      <c r="AQ169" s="1425"/>
      <c r="AR169" s="1425"/>
      <c r="AS169" s="1425"/>
      <c r="AT169" s="1425"/>
      <c r="AU169" s="1425"/>
      <c r="AV169" s="1425"/>
      <c r="AW169" s="1425"/>
      <c r="AX169" s="1425"/>
      <c r="AY169" s="1425"/>
      <c r="AZ169" s="1425"/>
      <c r="BA169" s="1425"/>
      <c r="BB169" s="1425"/>
      <c r="BC169" s="1425"/>
    </row>
    <row r="170" spans="1:55" ht="20.25" customHeight="1">
      <c r="A170" s="1425"/>
      <c r="B170" s="1425"/>
      <c r="C170" s="1425"/>
      <c r="D170" s="1425"/>
      <c r="E170" s="1425"/>
      <c r="F170" s="1425"/>
      <c r="G170" s="1425"/>
      <c r="H170" s="1425"/>
      <c r="I170" s="1425"/>
      <c r="J170" s="1425"/>
      <c r="K170" s="1425"/>
      <c r="L170" s="1425"/>
      <c r="M170" s="1425"/>
      <c r="N170" s="1425"/>
      <c r="O170" s="1425"/>
      <c r="P170" s="1425"/>
      <c r="Q170" s="1425"/>
      <c r="R170" s="1425"/>
      <c r="S170" s="1425"/>
      <c r="T170" s="1425"/>
      <c r="U170" s="1425"/>
      <c r="V170" s="1425"/>
      <c r="W170" s="1425"/>
      <c r="X170" s="1425"/>
      <c r="Y170" s="1425"/>
      <c r="Z170" s="1425"/>
      <c r="AA170" s="1425"/>
      <c r="AB170" s="1425"/>
      <c r="AC170" s="1425"/>
      <c r="AD170" s="1425"/>
      <c r="AE170" s="1425"/>
      <c r="AF170" s="1425"/>
      <c r="AG170" s="1425"/>
      <c r="AH170" s="1425"/>
      <c r="AI170" s="1425"/>
      <c r="AJ170" s="1425"/>
      <c r="AK170" s="1425"/>
      <c r="AL170" s="1425"/>
      <c r="AM170" s="1425"/>
      <c r="AN170" s="1425"/>
      <c r="AO170" s="1425"/>
      <c r="AP170" s="1425"/>
      <c r="AQ170" s="1425"/>
      <c r="AR170" s="1425"/>
      <c r="AS170" s="1425"/>
      <c r="AT170" s="1425"/>
      <c r="AU170" s="1425"/>
      <c r="AV170" s="1425"/>
      <c r="AW170" s="1425"/>
      <c r="AX170" s="1425"/>
      <c r="AY170" s="1425"/>
      <c r="AZ170" s="1425"/>
      <c r="BA170" s="1425"/>
      <c r="BB170" s="1425"/>
      <c r="BC170" s="1425"/>
    </row>
    <row r="171" spans="1:55" ht="20.25" customHeight="1">
      <c r="A171" s="1427" t="s">
        <v>246</v>
      </c>
      <c r="B171" s="1427"/>
      <c r="C171" s="1427"/>
      <c r="D171" s="1427"/>
      <c r="E171" s="1427"/>
      <c r="F171" s="1427"/>
      <c r="G171" s="1427"/>
      <c r="H171" s="1427"/>
      <c r="I171" s="1427"/>
      <c r="J171" s="1427"/>
      <c r="K171" s="1427"/>
      <c r="L171" s="1427"/>
      <c r="M171" s="1427"/>
      <c r="N171" s="1427"/>
      <c r="O171" s="1427"/>
      <c r="P171" s="1427"/>
      <c r="Q171" s="1427"/>
      <c r="R171" s="1427"/>
      <c r="S171" s="1427"/>
      <c r="T171" s="1427"/>
      <c r="U171" s="1427"/>
      <c r="V171" s="1427"/>
      <c r="W171" s="1427"/>
      <c r="X171" s="1427"/>
      <c r="Y171" s="1427"/>
      <c r="Z171" s="1427"/>
      <c r="AA171" s="1427"/>
      <c r="AB171" s="1427"/>
      <c r="AC171" s="1427"/>
      <c r="AD171" s="1427"/>
      <c r="AE171" s="1427"/>
      <c r="AF171" s="1427"/>
      <c r="AG171" s="1427"/>
      <c r="AH171" s="1427"/>
      <c r="AI171" s="1427"/>
      <c r="AJ171" s="1427"/>
      <c r="AK171" s="1427"/>
      <c r="AL171" s="1427"/>
      <c r="AM171" s="1427"/>
      <c r="AN171" s="1427"/>
      <c r="AO171" s="1427"/>
      <c r="AP171" s="1427"/>
      <c r="AQ171" s="1427"/>
      <c r="AR171" s="1427"/>
      <c r="AS171" s="1427"/>
      <c r="AT171" s="1427"/>
      <c r="AU171" s="1427"/>
      <c r="AV171" s="1427"/>
      <c r="AW171" s="1427"/>
      <c r="AX171" s="1427"/>
      <c r="AY171" s="1427"/>
      <c r="AZ171" s="1427"/>
      <c r="BA171" s="1427"/>
      <c r="BB171" s="1427"/>
      <c r="BC171" s="1427"/>
    </row>
    <row r="172" spans="1:55">
      <c r="A172" s="1425" t="s">
        <v>1271</v>
      </c>
      <c r="B172" s="1425"/>
      <c r="C172" s="1425"/>
      <c r="D172" s="1425"/>
      <c r="E172" s="1425"/>
      <c r="F172" s="1425"/>
      <c r="G172" s="1425"/>
      <c r="H172" s="1425"/>
      <c r="I172" s="1425"/>
      <c r="J172" s="1425"/>
      <c r="K172" s="1425"/>
      <c r="L172" s="1425"/>
      <c r="M172" s="1425"/>
      <c r="N172" s="1425"/>
      <c r="O172" s="1425"/>
      <c r="P172" s="1425"/>
      <c r="Q172" s="1425"/>
      <c r="R172" s="1425"/>
      <c r="S172" s="1425"/>
      <c r="T172" s="1425"/>
      <c r="U172" s="1425"/>
      <c r="V172" s="1425"/>
      <c r="W172" s="1425"/>
      <c r="X172" s="1425"/>
      <c r="Y172" s="1425"/>
      <c r="Z172" s="1425"/>
      <c r="AA172" s="1425"/>
      <c r="AB172" s="1425"/>
      <c r="AC172" s="1425"/>
      <c r="AD172" s="1425"/>
      <c r="AE172" s="1425"/>
      <c r="AF172" s="1425"/>
      <c r="AG172" s="1425"/>
      <c r="AH172" s="1425"/>
      <c r="AI172" s="1425"/>
      <c r="AJ172" s="1425"/>
      <c r="AK172" s="1425"/>
      <c r="AL172" s="1425"/>
      <c r="AM172" s="1425"/>
      <c r="AN172" s="1425"/>
      <c r="AO172" s="1425"/>
      <c r="AP172" s="1425"/>
      <c r="AQ172" s="1425"/>
      <c r="AR172" s="1425"/>
      <c r="AS172" s="1425"/>
      <c r="AT172" s="1425"/>
      <c r="AU172" s="1425"/>
      <c r="AV172" s="1425"/>
      <c r="AW172" s="1425"/>
      <c r="AX172" s="1425"/>
      <c r="AY172" s="1425"/>
      <c r="AZ172" s="1425"/>
      <c r="BA172" s="1425"/>
      <c r="BB172" s="1425"/>
      <c r="BC172" s="1425"/>
    </row>
    <row r="173" spans="1:55" ht="26.25" customHeight="1">
      <c r="A173" s="1425"/>
      <c r="B173" s="1425"/>
      <c r="C173" s="1425"/>
      <c r="D173" s="1425"/>
      <c r="E173" s="1425"/>
      <c r="F173" s="1425"/>
      <c r="G173" s="1425"/>
      <c r="H173" s="1425"/>
      <c r="I173" s="1425"/>
      <c r="J173" s="1425"/>
      <c r="K173" s="1425"/>
      <c r="L173" s="1425"/>
      <c r="M173" s="1425"/>
      <c r="N173" s="1425"/>
      <c r="O173" s="1425"/>
      <c r="P173" s="1425"/>
      <c r="Q173" s="1425"/>
      <c r="R173" s="1425"/>
      <c r="S173" s="1425"/>
      <c r="T173" s="1425"/>
      <c r="U173" s="1425"/>
      <c r="V173" s="1425"/>
      <c r="W173" s="1425"/>
      <c r="X173" s="1425"/>
      <c r="Y173" s="1425"/>
      <c r="Z173" s="1425"/>
      <c r="AA173" s="1425"/>
      <c r="AB173" s="1425"/>
      <c r="AC173" s="1425"/>
      <c r="AD173" s="1425"/>
      <c r="AE173" s="1425"/>
      <c r="AF173" s="1425"/>
      <c r="AG173" s="1425"/>
      <c r="AH173" s="1425"/>
      <c r="AI173" s="1425"/>
      <c r="AJ173" s="1425"/>
      <c r="AK173" s="1425"/>
      <c r="AL173" s="1425"/>
      <c r="AM173" s="1425"/>
      <c r="AN173" s="1425"/>
      <c r="AO173" s="1425"/>
      <c r="AP173" s="1425"/>
      <c r="AQ173" s="1425"/>
      <c r="AR173" s="1425"/>
      <c r="AS173" s="1425"/>
      <c r="AT173" s="1425"/>
      <c r="AU173" s="1425"/>
      <c r="AV173" s="1425"/>
      <c r="AW173" s="1425"/>
      <c r="AX173" s="1425"/>
      <c r="AY173" s="1425"/>
      <c r="AZ173" s="1425"/>
      <c r="BA173" s="1425"/>
      <c r="BB173" s="1425"/>
      <c r="BC173" s="1425"/>
    </row>
    <row r="174" spans="1:55">
      <c r="A174" s="1425"/>
      <c r="B174" s="1425"/>
      <c r="C174" s="1425"/>
      <c r="D174" s="1425"/>
      <c r="E174" s="1425"/>
      <c r="F174" s="1425"/>
      <c r="G174" s="1425"/>
      <c r="H174" s="1425"/>
      <c r="I174" s="1425"/>
      <c r="J174" s="1425"/>
      <c r="K174" s="1425"/>
      <c r="L174" s="1425"/>
      <c r="M174" s="1425"/>
      <c r="N174" s="1425"/>
      <c r="O174" s="1425"/>
      <c r="P174" s="1425"/>
      <c r="Q174" s="1425"/>
      <c r="R174" s="1425"/>
      <c r="S174" s="1425"/>
      <c r="T174" s="1425"/>
      <c r="U174" s="1425"/>
      <c r="V174" s="1425"/>
      <c r="W174" s="1425"/>
      <c r="X174" s="1425"/>
      <c r="Y174" s="1425"/>
      <c r="Z174" s="1425"/>
      <c r="AA174" s="1425"/>
      <c r="AB174" s="1425"/>
      <c r="AC174" s="1425"/>
      <c r="AD174" s="1425"/>
      <c r="AE174" s="1425"/>
      <c r="AF174" s="1425"/>
      <c r="AG174" s="1425"/>
      <c r="AH174" s="1425"/>
      <c r="AI174" s="1425"/>
      <c r="AJ174" s="1425"/>
      <c r="AK174" s="1425"/>
      <c r="AL174" s="1425"/>
      <c r="AM174" s="1425"/>
      <c r="AN174" s="1425"/>
      <c r="AO174" s="1425"/>
      <c r="AP174" s="1425"/>
      <c r="AQ174" s="1425"/>
      <c r="AR174" s="1425"/>
      <c r="AS174" s="1425"/>
      <c r="AT174" s="1425"/>
      <c r="AU174" s="1425"/>
      <c r="AV174" s="1425"/>
      <c r="AW174" s="1425"/>
      <c r="AX174" s="1425"/>
      <c r="AY174" s="1425"/>
      <c r="AZ174" s="1425"/>
      <c r="BA174" s="1425"/>
      <c r="BB174" s="1425"/>
      <c r="BC174" s="1425"/>
    </row>
    <row r="175" spans="1:55">
      <c r="A175" s="1425"/>
      <c r="B175" s="1425"/>
      <c r="C175" s="1425"/>
      <c r="D175" s="1425"/>
      <c r="E175" s="1425"/>
      <c r="F175" s="1425"/>
      <c r="G175" s="1425"/>
      <c r="H175" s="1425"/>
      <c r="I175" s="1425"/>
      <c r="J175" s="1425"/>
      <c r="K175" s="1425"/>
      <c r="L175" s="1425"/>
      <c r="M175" s="1425"/>
      <c r="N175" s="1425"/>
      <c r="O175" s="1425"/>
      <c r="P175" s="1425"/>
      <c r="Q175" s="1425"/>
      <c r="R175" s="1425"/>
      <c r="S175" s="1425"/>
      <c r="T175" s="1425"/>
      <c r="U175" s="1425"/>
      <c r="V175" s="1425"/>
      <c r="W175" s="1425"/>
      <c r="X175" s="1425"/>
      <c r="Y175" s="1425"/>
      <c r="Z175" s="1425"/>
      <c r="AA175" s="1425"/>
      <c r="AB175" s="1425"/>
      <c r="AC175" s="1425"/>
      <c r="AD175" s="1425"/>
      <c r="AE175" s="1425"/>
      <c r="AF175" s="1425"/>
      <c r="AG175" s="1425"/>
      <c r="AH175" s="1425"/>
      <c r="AI175" s="1425"/>
      <c r="AJ175" s="1425"/>
      <c r="AK175" s="1425"/>
      <c r="AL175" s="1425"/>
      <c r="AM175" s="1425"/>
      <c r="AN175" s="1425"/>
      <c r="AO175" s="1425"/>
      <c r="AP175" s="1425"/>
      <c r="AQ175" s="1425"/>
      <c r="AR175" s="1425"/>
      <c r="AS175" s="1425"/>
      <c r="AT175" s="1425"/>
      <c r="AU175" s="1425"/>
      <c r="AV175" s="1425"/>
      <c r="AW175" s="1425"/>
      <c r="AX175" s="1425"/>
      <c r="AY175" s="1425"/>
      <c r="AZ175" s="1425"/>
      <c r="BA175" s="1425"/>
      <c r="BB175" s="1425"/>
      <c r="BC175" s="1425"/>
    </row>
    <row r="176" spans="1:55" ht="21">
      <c r="A176" s="1426" t="s">
        <v>247</v>
      </c>
      <c r="B176" s="1426"/>
      <c r="C176" s="1426"/>
      <c r="D176" s="1426"/>
      <c r="E176" s="1426"/>
      <c r="F176" s="1426"/>
      <c r="G176" s="1426"/>
      <c r="H176" s="1426"/>
      <c r="I176" s="1426"/>
      <c r="J176" s="1426"/>
      <c r="K176" s="1426"/>
      <c r="L176" s="1426"/>
      <c r="M176" s="1426"/>
      <c r="N176" s="1426"/>
      <c r="O176" s="1426"/>
      <c r="P176" s="1426"/>
      <c r="Q176" s="1426"/>
      <c r="R176" s="1426"/>
      <c r="S176" s="1426"/>
      <c r="T176" s="1426"/>
      <c r="U176" s="1426"/>
      <c r="V176" s="1426"/>
      <c r="W176" s="1426"/>
      <c r="X176" s="1426"/>
      <c r="Y176" s="1426"/>
      <c r="Z176" s="1426"/>
      <c r="AA176" s="1426"/>
      <c r="AB176" s="1426"/>
      <c r="AC176" s="1426"/>
      <c r="AD176" s="1426"/>
      <c r="AE176" s="1426"/>
      <c r="AF176" s="1426"/>
      <c r="AG176" s="1426"/>
      <c r="AH176" s="1426"/>
      <c r="AI176" s="1426"/>
      <c r="AJ176" s="1426"/>
      <c r="AK176" s="1426"/>
      <c r="AL176" s="1426"/>
      <c r="AM176" s="1426"/>
      <c r="AN176" s="1426"/>
      <c r="AO176" s="1426"/>
      <c r="AP176" s="1426"/>
      <c r="AQ176" s="1426"/>
      <c r="AR176" s="1426"/>
      <c r="AS176" s="1426"/>
      <c r="AT176" s="1426"/>
      <c r="AU176" s="1426"/>
      <c r="AV176" s="1426"/>
      <c r="AW176" s="1426"/>
      <c r="AX176" s="1426"/>
      <c r="AY176" s="1426"/>
      <c r="AZ176" s="1426"/>
      <c r="BA176" s="1426"/>
      <c r="BB176" s="1426"/>
      <c r="BC176" s="1426"/>
    </row>
    <row r="177" spans="1:55" ht="17.399999999999999">
      <c r="A177" s="1427" t="s">
        <v>248</v>
      </c>
      <c r="B177" s="1427"/>
      <c r="C177" s="1427"/>
      <c r="D177" s="1427"/>
      <c r="E177" s="1427"/>
      <c r="F177" s="1427"/>
      <c r="G177" s="1427"/>
      <c r="H177" s="1427"/>
      <c r="I177" s="1427"/>
      <c r="J177" s="1427"/>
      <c r="K177" s="1427"/>
      <c r="L177" s="1427"/>
      <c r="M177" s="1427"/>
      <c r="N177" s="1427"/>
      <c r="O177" s="1427"/>
      <c r="P177" s="1427"/>
      <c r="Q177" s="1427"/>
      <c r="R177" s="1427"/>
      <c r="S177" s="1427"/>
      <c r="T177" s="1427"/>
      <c r="U177" s="1427"/>
      <c r="V177" s="1427"/>
      <c r="W177" s="1427"/>
      <c r="X177" s="1427"/>
      <c r="Y177" s="1427"/>
      <c r="Z177" s="1427"/>
      <c r="AA177" s="1427"/>
      <c r="AB177" s="1427"/>
      <c r="AC177" s="1427"/>
      <c r="AD177" s="1427"/>
      <c r="AE177" s="1427"/>
      <c r="AF177" s="1427"/>
      <c r="AG177" s="1427"/>
      <c r="AH177" s="1427"/>
      <c r="AI177" s="1427"/>
      <c r="AJ177" s="1427"/>
      <c r="AK177" s="1427"/>
      <c r="AL177" s="1427"/>
      <c r="AM177" s="1427"/>
      <c r="AN177" s="1427"/>
      <c r="AO177" s="1427"/>
      <c r="AP177" s="1427"/>
      <c r="AQ177" s="1427"/>
      <c r="AR177" s="1427"/>
      <c r="AS177" s="1427"/>
      <c r="AT177" s="1427"/>
      <c r="AU177" s="1427"/>
      <c r="AV177" s="1427"/>
      <c r="AW177" s="1427"/>
      <c r="AX177" s="1427"/>
      <c r="AY177" s="1427"/>
      <c r="AZ177" s="1427"/>
      <c r="BA177" s="1427"/>
      <c r="BB177" s="1427"/>
      <c r="BC177" s="1427"/>
    </row>
    <row r="178" spans="1:55">
      <c r="A178" s="1425" t="s">
        <v>114</v>
      </c>
      <c r="B178" s="1425"/>
      <c r="C178" s="1425"/>
      <c r="D178" s="1425"/>
      <c r="E178" s="1425"/>
      <c r="F178" s="1425"/>
      <c r="G178" s="1425"/>
      <c r="H178" s="1425"/>
      <c r="I178" s="1425"/>
      <c r="J178" s="1425"/>
      <c r="K178" s="1425"/>
      <c r="L178" s="1425"/>
      <c r="M178" s="1425"/>
      <c r="N178" s="1425"/>
      <c r="O178" s="1425"/>
      <c r="P178" s="1425"/>
      <c r="Q178" s="1425"/>
      <c r="R178" s="1425"/>
      <c r="S178" s="1425"/>
      <c r="T178" s="1425"/>
      <c r="U178" s="1425"/>
      <c r="V178" s="1425"/>
      <c r="W178" s="1425"/>
      <c r="X178" s="1425"/>
      <c r="Y178" s="1425"/>
      <c r="Z178" s="1425"/>
      <c r="AA178" s="1425"/>
      <c r="AB178" s="1425"/>
      <c r="AC178" s="1425"/>
      <c r="AD178" s="1425"/>
      <c r="AE178" s="1425"/>
      <c r="AF178" s="1425"/>
      <c r="AG178" s="1425"/>
      <c r="AH178" s="1425"/>
      <c r="AI178" s="1425"/>
      <c r="AJ178" s="1425"/>
      <c r="AK178" s="1425"/>
      <c r="AL178" s="1425"/>
      <c r="AM178" s="1425"/>
      <c r="AN178" s="1425"/>
      <c r="AO178" s="1425"/>
      <c r="AP178" s="1425"/>
      <c r="AQ178" s="1425"/>
      <c r="AR178" s="1425"/>
      <c r="AS178" s="1425"/>
      <c r="AT178" s="1425"/>
      <c r="AU178" s="1425"/>
      <c r="AV178" s="1425"/>
      <c r="AW178" s="1425"/>
      <c r="AX178" s="1425"/>
      <c r="AY178" s="1425"/>
      <c r="AZ178" s="1425"/>
      <c r="BA178" s="1425"/>
      <c r="BB178" s="1425"/>
      <c r="BC178" s="1425"/>
    </row>
    <row r="179" spans="1:55" ht="28.5" customHeight="1">
      <c r="A179" s="1425"/>
      <c r="B179" s="1425"/>
      <c r="C179" s="1425"/>
      <c r="D179" s="1425"/>
      <c r="E179" s="1425"/>
      <c r="F179" s="1425"/>
      <c r="G179" s="1425"/>
      <c r="H179" s="1425"/>
      <c r="I179" s="1425"/>
      <c r="J179" s="1425"/>
      <c r="K179" s="1425"/>
      <c r="L179" s="1425"/>
      <c r="M179" s="1425"/>
      <c r="N179" s="1425"/>
      <c r="O179" s="1425"/>
      <c r="P179" s="1425"/>
      <c r="Q179" s="1425"/>
      <c r="R179" s="1425"/>
      <c r="S179" s="1425"/>
      <c r="T179" s="1425"/>
      <c r="U179" s="1425"/>
      <c r="V179" s="1425"/>
      <c r="W179" s="1425"/>
      <c r="X179" s="1425"/>
      <c r="Y179" s="1425"/>
      <c r="Z179" s="1425"/>
      <c r="AA179" s="1425"/>
      <c r="AB179" s="1425"/>
      <c r="AC179" s="1425"/>
      <c r="AD179" s="1425"/>
      <c r="AE179" s="1425"/>
      <c r="AF179" s="1425"/>
      <c r="AG179" s="1425"/>
      <c r="AH179" s="1425"/>
      <c r="AI179" s="1425"/>
      <c r="AJ179" s="1425"/>
      <c r="AK179" s="1425"/>
      <c r="AL179" s="1425"/>
      <c r="AM179" s="1425"/>
      <c r="AN179" s="1425"/>
      <c r="AO179" s="1425"/>
      <c r="AP179" s="1425"/>
      <c r="AQ179" s="1425"/>
      <c r="AR179" s="1425"/>
      <c r="AS179" s="1425"/>
      <c r="AT179" s="1425"/>
      <c r="AU179" s="1425"/>
      <c r="AV179" s="1425"/>
      <c r="AW179" s="1425"/>
      <c r="AX179" s="1425"/>
      <c r="AY179" s="1425"/>
      <c r="AZ179" s="1425"/>
      <c r="BA179" s="1425"/>
      <c r="BB179" s="1425"/>
      <c r="BC179" s="1425"/>
    </row>
    <row r="180" spans="1:55" ht="18" customHeight="1">
      <c r="A180" s="1425"/>
      <c r="B180" s="1425"/>
      <c r="C180" s="1425"/>
      <c r="D180" s="1425"/>
      <c r="E180" s="1425"/>
      <c r="F180" s="1425"/>
      <c r="G180" s="1425"/>
      <c r="H180" s="1425"/>
      <c r="I180" s="1425"/>
      <c r="J180" s="1425"/>
      <c r="K180" s="1425"/>
      <c r="L180" s="1425"/>
      <c r="M180" s="1425"/>
      <c r="N180" s="1425"/>
      <c r="O180" s="1425"/>
      <c r="P180" s="1425"/>
      <c r="Q180" s="1425"/>
      <c r="R180" s="1425"/>
      <c r="S180" s="1425"/>
      <c r="T180" s="1425"/>
      <c r="U180" s="1425"/>
      <c r="V180" s="1425"/>
      <c r="W180" s="1425"/>
      <c r="X180" s="1425"/>
      <c r="Y180" s="1425"/>
      <c r="Z180" s="1425"/>
      <c r="AA180" s="1425"/>
      <c r="AB180" s="1425"/>
      <c r="AC180" s="1425"/>
      <c r="AD180" s="1425"/>
      <c r="AE180" s="1425"/>
      <c r="AF180" s="1425"/>
      <c r="AG180" s="1425"/>
      <c r="AH180" s="1425"/>
      <c r="AI180" s="1425"/>
      <c r="AJ180" s="1425"/>
      <c r="AK180" s="1425"/>
      <c r="AL180" s="1425"/>
      <c r="AM180" s="1425"/>
      <c r="AN180" s="1425"/>
      <c r="AO180" s="1425"/>
      <c r="AP180" s="1425"/>
      <c r="AQ180" s="1425"/>
      <c r="AR180" s="1425"/>
      <c r="AS180" s="1425"/>
      <c r="AT180" s="1425"/>
      <c r="AU180" s="1425"/>
      <c r="AV180" s="1425"/>
      <c r="AW180" s="1425"/>
      <c r="AX180" s="1425"/>
      <c r="AY180" s="1425"/>
      <c r="AZ180" s="1425"/>
      <c r="BA180" s="1425"/>
      <c r="BB180" s="1425"/>
      <c r="BC180" s="1425"/>
    </row>
    <row r="181" spans="1:55" ht="20.25" customHeight="1">
      <c r="A181" s="1425"/>
      <c r="B181" s="1425"/>
      <c r="C181" s="1425"/>
      <c r="D181" s="1425"/>
      <c r="E181" s="1425"/>
      <c r="F181" s="1425"/>
      <c r="G181" s="1425"/>
      <c r="H181" s="1425"/>
      <c r="I181" s="1425"/>
      <c r="J181" s="1425"/>
      <c r="K181" s="1425"/>
      <c r="L181" s="1425"/>
      <c r="M181" s="1425"/>
      <c r="N181" s="1425"/>
      <c r="O181" s="1425"/>
      <c r="P181" s="1425"/>
      <c r="Q181" s="1425"/>
      <c r="R181" s="1425"/>
      <c r="S181" s="1425"/>
      <c r="T181" s="1425"/>
      <c r="U181" s="1425"/>
      <c r="V181" s="1425"/>
      <c r="W181" s="1425"/>
      <c r="X181" s="1425"/>
      <c r="Y181" s="1425"/>
      <c r="Z181" s="1425"/>
      <c r="AA181" s="1425"/>
      <c r="AB181" s="1425"/>
      <c r="AC181" s="1425"/>
      <c r="AD181" s="1425"/>
      <c r="AE181" s="1425"/>
      <c r="AF181" s="1425"/>
      <c r="AG181" s="1425"/>
      <c r="AH181" s="1425"/>
      <c r="AI181" s="1425"/>
      <c r="AJ181" s="1425"/>
      <c r="AK181" s="1425"/>
      <c r="AL181" s="1425"/>
      <c r="AM181" s="1425"/>
      <c r="AN181" s="1425"/>
      <c r="AO181" s="1425"/>
      <c r="AP181" s="1425"/>
      <c r="AQ181" s="1425"/>
      <c r="AR181" s="1425"/>
      <c r="AS181" s="1425"/>
      <c r="AT181" s="1425"/>
      <c r="AU181" s="1425"/>
      <c r="AV181" s="1425"/>
      <c r="AW181" s="1425"/>
      <c r="AX181" s="1425"/>
      <c r="AY181" s="1425"/>
      <c r="AZ181" s="1425"/>
      <c r="BA181" s="1425"/>
      <c r="BB181" s="1425"/>
      <c r="BC181" s="1425"/>
    </row>
    <row r="182" spans="1:55" ht="20.25" customHeight="1">
      <c r="A182" s="1425"/>
      <c r="B182" s="1425"/>
      <c r="C182" s="1425"/>
      <c r="D182" s="1425"/>
      <c r="E182" s="1425"/>
      <c r="F182" s="1425"/>
      <c r="G182" s="1425"/>
      <c r="H182" s="1425"/>
      <c r="I182" s="1425"/>
      <c r="J182" s="1425"/>
      <c r="K182" s="1425"/>
      <c r="L182" s="1425"/>
      <c r="M182" s="1425"/>
      <c r="N182" s="1425"/>
      <c r="O182" s="1425"/>
      <c r="P182" s="1425"/>
      <c r="Q182" s="1425"/>
      <c r="R182" s="1425"/>
      <c r="S182" s="1425"/>
      <c r="T182" s="1425"/>
      <c r="U182" s="1425"/>
      <c r="V182" s="1425"/>
      <c r="W182" s="1425"/>
      <c r="X182" s="1425"/>
      <c r="Y182" s="1425"/>
      <c r="Z182" s="1425"/>
      <c r="AA182" s="1425"/>
      <c r="AB182" s="1425"/>
      <c r="AC182" s="1425"/>
      <c r="AD182" s="1425"/>
      <c r="AE182" s="1425"/>
      <c r="AF182" s="1425"/>
      <c r="AG182" s="1425"/>
      <c r="AH182" s="1425"/>
      <c r="AI182" s="1425"/>
      <c r="AJ182" s="1425"/>
      <c r="AK182" s="1425"/>
      <c r="AL182" s="1425"/>
      <c r="AM182" s="1425"/>
      <c r="AN182" s="1425"/>
      <c r="AO182" s="1425"/>
      <c r="AP182" s="1425"/>
      <c r="AQ182" s="1425"/>
      <c r="AR182" s="1425"/>
      <c r="AS182" s="1425"/>
      <c r="AT182" s="1425"/>
      <c r="AU182" s="1425"/>
      <c r="AV182" s="1425"/>
      <c r="AW182" s="1425"/>
      <c r="AX182" s="1425"/>
      <c r="AY182" s="1425"/>
      <c r="AZ182" s="1425"/>
      <c r="BA182" s="1425"/>
      <c r="BB182" s="1425"/>
      <c r="BC182" s="1425"/>
    </row>
    <row r="183" spans="1:55" ht="20.25" customHeight="1">
      <c r="A183" s="1427" t="s">
        <v>249</v>
      </c>
      <c r="B183" s="1427"/>
      <c r="C183" s="1427"/>
      <c r="D183" s="1427"/>
      <c r="E183" s="1427"/>
      <c r="F183" s="1427"/>
      <c r="G183" s="1427"/>
      <c r="H183" s="1427"/>
      <c r="I183" s="1427"/>
      <c r="J183" s="1427"/>
      <c r="K183" s="1427"/>
      <c r="L183" s="1427"/>
      <c r="M183" s="1427"/>
      <c r="N183" s="1427"/>
      <c r="O183" s="1427"/>
      <c r="P183" s="1427"/>
      <c r="Q183" s="1427"/>
      <c r="R183" s="1427"/>
      <c r="S183" s="1427"/>
      <c r="T183" s="1427"/>
      <c r="U183" s="1427"/>
      <c r="V183" s="1427"/>
      <c r="W183" s="1427"/>
      <c r="X183" s="1427"/>
      <c r="Y183" s="1427"/>
      <c r="Z183" s="1427"/>
      <c r="AA183" s="1427"/>
      <c r="AB183" s="1427"/>
      <c r="AC183" s="1427"/>
      <c r="AD183" s="1427"/>
      <c r="AE183" s="1427"/>
      <c r="AF183" s="1427"/>
      <c r="AG183" s="1427"/>
      <c r="AH183" s="1427"/>
      <c r="AI183" s="1427"/>
      <c r="AJ183" s="1427"/>
      <c r="AK183" s="1427"/>
      <c r="AL183" s="1427"/>
      <c r="AM183" s="1427"/>
      <c r="AN183" s="1427"/>
      <c r="AO183" s="1427"/>
      <c r="AP183" s="1427"/>
      <c r="AQ183" s="1427"/>
      <c r="AR183" s="1427"/>
      <c r="AS183" s="1427"/>
      <c r="AT183" s="1427"/>
      <c r="AU183" s="1427"/>
      <c r="AV183" s="1427"/>
      <c r="AW183" s="1427"/>
      <c r="AX183" s="1427"/>
      <c r="AY183" s="1427"/>
      <c r="AZ183" s="1427"/>
      <c r="BA183" s="1427"/>
      <c r="BB183" s="1427"/>
      <c r="BC183" s="1427"/>
    </row>
    <row r="184" spans="1:55" ht="20.25" customHeight="1">
      <c r="A184" s="1425" t="s">
        <v>597</v>
      </c>
      <c r="B184" s="1425"/>
      <c r="C184" s="1425"/>
      <c r="D184" s="1425"/>
      <c r="E184" s="1425"/>
      <c r="F184" s="1425"/>
      <c r="G184" s="1425"/>
      <c r="H184" s="1425"/>
      <c r="I184" s="1425"/>
      <c r="J184" s="1425"/>
      <c r="K184" s="1425"/>
      <c r="L184" s="1425"/>
      <c r="M184" s="1425"/>
      <c r="N184" s="1425"/>
      <c r="O184" s="1425"/>
      <c r="P184" s="1425"/>
      <c r="Q184" s="1425"/>
      <c r="R184" s="1425"/>
      <c r="S184" s="1425"/>
      <c r="T184" s="1425"/>
      <c r="U184" s="1425"/>
      <c r="V184" s="1425"/>
      <c r="W184" s="1425"/>
      <c r="X184" s="1425"/>
      <c r="Y184" s="1425"/>
      <c r="Z184" s="1425"/>
      <c r="AA184" s="1425"/>
      <c r="AB184" s="1425"/>
      <c r="AC184" s="1425"/>
      <c r="AD184" s="1425"/>
      <c r="AE184" s="1425"/>
      <c r="AF184" s="1425"/>
      <c r="AG184" s="1425"/>
      <c r="AH184" s="1425"/>
      <c r="AI184" s="1425"/>
      <c r="AJ184" s="1425"/>
      <c r="AK184" s="1425"/>
      <c r="AL184" s="1425"/>
      <c r="AM184" s="1425"/>
      <c r="AN184" s="1425"/>
      <c r="AO184" s="1425"/>
      <c r="AP184" s="1425"/>
      <c r="AQ184" s="1425"/>
      <c r="AR184" s="1425"/>
      <c r="AS184" s="1425"/>
      <c r="AT184" s="1425"/>
      <c r="AU184" s="1425"/>
      <c r="AV184" s="1425"/>
      <c r="AW184" s="1425"/>
      <c r="AX184" s="1425"/>
      <c r="AY184" s="1425"/>
      <c r="AZ184" s="1425"/>
      <c r="BA184" s="1425"/>
      <c r="BB184" s="1425"/>
      <c r="BC184" s="1425"/>
    </row>
    <row r="185" spans="1:55" ht="20.25" customHeight="1">
      <c r="A185" s="1425"/>
      <c r="B185" s="1425"/>
      <c r="C185" s="1425"/>
      <c r="D185" s="1425"/>
      <c r="E185" s="1425"/>
      <c r="F185" s="1425"/>
      <c r="G185" s="1425"/>
      <c r="H185" s="1425"/>
      <c r="I185" s="1425"/>
      <c r="J185" s="1425"/>
      <c r="K185" s="1425"/>
      <c r="L185" s="1425"/>
      <c r="M185" s="1425"/>
      <c r="N185" s="1425"/>
      <c r="O185" s="1425"/>
      <c r="P185" s="1425"/>
      <c r="Q185" s="1425"/>
      <c r="R185" s="1425"/>
      <c r="S185" s="1425"/>
      <c r="T185" s="1425"/>
      <c r="U185" s="1425"/>
      <c r="V185" s="1425"/>
      <c r="W185" s="1425"/>
      <c r="X185" s="1425"/>
      <c r="Y185" s="1425"/>
      <c r="Z185" s="1425"/>
      <c r="AA185" s="1425"/>
      <c r="AB185" s="1425"/>
      <c r="AC185" s="1425"/>
      <c r="AD185" s="1425"/>
      <c r="AE185" s="1425"/>
      <c r="AF185" s="1425"/>
      <c r="AG185" s="1425"/>
      <c r="AH185" s="1425"/>
      <c r="AI185" s="1425"/>
      <c r="AJ185" s="1425"/>
      <c r="AK185" s="1425"/>
      <c r="AL185" s="1425"/>
      <c r="AM185" s="1425"/>
      <c r="AN185" s="1425"/>
      <c r="AO185" s="1425"/>
      <c r="AP185" s="1425"/>
      <c r="AQ185" s="1425"/>
      <c r="AR185" s="1425"/>
      <c r="AS185" s="1425"/>
      <c r="AT185" s="1425"/>
      <c r="AU185" s="1425"/>
      <c r="AV185" s="1425"/>
      <c r="AW185" s="1425"/>
      <c r="AX185" s="1425"/>
      <c r="AY185" s="1425"/>
      <c r="AZ185" s="1425"/>
      <c r="BA185" s="1425"/>
      <c r="BB185" s="1425"/>
      <c r="BC185" s="1425"/>
    </row>
    <row r="186" spans="1:55" ht="20.25" customHeight="1">
      <c r="A186" s="1425"/>
      <c r="B186" s="1425"/>
      <c r="C186" s="1425"/>
      <c r="D186" s="1425"/>
      <c r="E186" s="1425"/>
      <c r="F186" s="1425"/>
      <c r="G186" s="1425"/>
      <c r="H186" s="1425"/>
      <c r="I186" s="1425"/>
      <c r="J186" s="1425"/>
      <c r="K186" s="1425"/>
      <c r="L186" s="1425"/>
      <c r="M186" s="1425"/>
      <c r="N186" s="1425"/>
      <c r="O186" s="1425"/>
      <c r="P186" s="1425"/>
      <c r="Q186" s="1425"/>
      <c r="R186" s="1425"/>
      <c r="S186" s="1425"/>
      <c r="T186" s="1425"/>
      <c r="U186" s="1425"/>
      <c r="V186" s="1425"/>
      <c r="W186" s="1425"/>
      <c r="X186" s="1425"/>
      <c r="Y186" s="1425"/>
      <c r="Z186" s="1425"/>
      <c r="AA186" s="1425"/>
      <c r="AB186" s="1425"/>
      <c r="AC186" s="1425"/>
      <c r="AD186" s="1425"/>
      <c r="AE186" s="1425"/>
      <c r="AF186" s="1425"/>
      <c r="AG186" s="1425"/>
      <c r="AH186" s="1425"/>
      <c r="AI186" s="1425"/>
      <c r="AJ186" s="1425"/>
      <c r="AK186" s="1425"/>
      <c r="AL186" s="1425"/>
      <c r="AM186" s="1425"/>
      <c r="AN186" s="1425"/>
      <c r="AO186" s="1425"/>
      <c r="AP186" s="1425"/>
      <c r="AQ186" s="1425"/>
      <c r="AR186" s="1425"/>
      <c r="AS186" s="1425"/>
      <c r="AT186" s="1425"/>
      <c r="AU186" s="1425"/>
      <c r="AV186" s="1425"/>
      <c r="AW186" s="1425"/>
      <c r="AX186" s="1425"/>
      <c r="AY186" s="1425"/>
      <c r="AZ186" s="1425"/>
      <c r="BA186" s="1425"/>
      <c r="BB186" s="1425"/>
      <c r="BC186" s="1425"/>
    </row>
    <row r="187" spans="1:55" ht="20.25" customHeight="1">
      <c r="A187" s="1425"/>
      <c r="B187" s="1425"/>
      <c r="C187" s="1425"/>
      <c r="D187" s="1425"/>
      <c r="E187" s="1425"/>
      <c r="F187" s="1425"/>
      <c r="G187" s="1425"/>
      <c r="H187" s="1425"/>
      <c r="I187" s="1425"/>
      <c r="J187" s="1425"/>
      <c r="K187" s="1425"/>
      <c r="L187" s="1425"/>
      <c r="M187" s="1425"/>
      <c r="N187" s="1425"/>
      <c r="O187" s="1425"/>
      <c r="P187" s="1425"/>
      <c r="Q187" s="1425"/>
      <c r="R187" s="1425"/>
      <c r="S187" s="1425"/>
      <c r="T187" s="1425"/>
      <c r="U187" s="1425"/>
      <c r="V187" s="1425"/>
      <c r="W187" s="1425"/>
      <c r="X187" s="1425"/>
      <c r="Y187" s="1425"/>
      <c r="Z187" s="1425"/>
      <c r="AA187" s="1425"/>
      <c r="AB187" s="1425"/>
      <c r="AC187" s="1425"/>
      <c r="AD187" s="1425"/>
      <c r="AE187" s="1425"/>
      <c r="AF187" s="1425"/>
      <c r="AG187" s="1425"/>
      <c r="AH187" s="1425"/>
      <c r="AI187" s="1425"/>
      <c r="AJ187" s="1425"/>
      <c r="AK187" s="1425"/>
      <c r="AL187" s="1425"/>
      <c r="AM187" s="1425"/>
      <c r="AN187" s="1425"/>
      <c r="AO187" s="1425"/>
      <c r="AP187" s="1425"/>
      <c r="AQ187" s="1425"/>
      <c r="AR187" s="1425"/>
      <c r="AS187" s="1425"/>
      <c r="AT187" s="1425"/>
      <c r="AU187" s="1425"/>
      <c r="AV187" s="1425"/>
      <c r="AW187" s="1425"/>
      <c r="AX187" s="1425"/>
      <c r="AY187" s="1425"/>
      <c r="AZ187" s="1425"/>
      <c r="BA187" s="1425"/>
      <c r="BB187" s="1425"/>
      <c r="BC187" s="1425"/>
    </row>
    <row r="188" spans="1:55" ht="20.25" customHeight="1">
      <c r="A188" s="1425"/>
      <c r="B188" s="1425"/>
      <c r="C188" s="1425"/>
      <c r="D188" s="1425"/>
      <c r="E188" s="1425"/>
      <c r="F188" s="1425"/>
      <c r="G188" s="1425"/>
      <c r="H188" s="1425"/>
      <c r="I188" s="1425"/>
      <c r="J188" s="1425"/>
      <c r="K188" s="1425"/>
      <c r="L188" s="1425"/>
      <c r="M188" s="1425"/>
      <c r="N188" s="1425"/>
      <c r="O188" s="1425"/>
      <c r="P188" s="1425"/>
      <c r="Q188" s="1425"/>
      <c r="R188" s="1425"/>
      <c r="S188" s="1425"/>
      <c r="T188" s="1425"/>
      <c r="U188" s="1425"/>
      <c r="V188" s="1425"/>
      <c r="W188" s="1425"/>
      <c r="X188" s="1425"/>
      <c r="Y188" s="1425"/>
      <c r="Z188" s="1425"/>
      <c r="AA188" s="1425"/>
      <c r="AB188" s="1425"/>
      <c r="AC188" s="1425"/>
      <c r="AD188" s="1425"/>
      <c r="AE188" s="1425"/>
      <c r="AF188" s="1425"/>
      <c r="AG188" s="1425"/>
      <c r="AH188" s="1425"/>
      <c r="AI188" s="1425"/>
      <c r="AJ188" s="1425"/>
      <c r="AK188" s="1425"/>
      <c r="AL188" s="1425"/>
      <c r="AM188" s="1425"/>
      <c r="AN188" s="1425"/>
      <c r="AO188" s="1425"/>
      <c r="AP188" s="1425"/>
      <c r="AQ188" s="1425"/>
      <c r="AR188" s="1425"/>
      <c r="AS188" s="1425"/>
      <c r="AT188" s="1425"/>
      <c r="AU188" s="1425"/>
      <c r="AV188" s="1425"/>
      <c r="AW188" s="1425"/>
      <c r="AX188" s="1425"/>
      <c r="AY188" s="1425"/>
      <c r="AZ188" s="1425"/>
      <c r="BA188" s="1425"/>
      <c r="BB188" s="1425"/>
      <c r="BC188" s="1425"/>
    </row>
    <row r="189" spans="1:55" ht="20.25" customHeight="1">
      <c r="A189" s="1425"/>
      <c r="B189" s="1425"/>
      <c r="C189" s="1425"/>
      <c r="D189" s="1425"/>
      <c r="E189" s="1425"/>
      <c r="F189" s="1425"/>
      <c r="G189" s="1425"/>
      <c r="H189" s="1425"/>
      <c r="I189" s="1425"/>
      <c r="J189" s="1425"/>
      <c r="K189" s="1425"/>
      <c r="L189" s="1425"/>
      <c r="M189" s="1425"/>
      <c r="N189" s="1425"/>
      <c r="O189" s="1425"/>
      <c r="P189" s="1425"/>
      <c r="Q189" s="1425"/>
      <c r="R189" s="1425"/>
      <c r="S189" s="1425"/>
      <c r="T189" s="1425"/>
      <c r="U189" s="1425"/>
      <c r="V189" s="1425"/>
      <c r="W189" s="1425"/>
      <c r="X189" s="1425"/>
      <c r="Y189" s="1425"/>
      <c r="Z189" s="1425"/>
      <c r="AA189" s="1425"/>
      <c r="AB189" s="1425"/>
      <c r="AC189" s="1425"/>
      <c r="AD189" s="1425"/>
      <c r="AE189" s="1425"/>
      <c r="AF189" s="1425"/>
      <c r="AG189" s="1425"/>
      <c r="AH189" s="1425"/>
      <c r="AI189" s="1425"/>
      <c r="AJ189" s="1425"/>
      <c r="AK189" s="1425"/>
      <c r="AL189" s="1425"/>
      <c r="AM189" s="1425"/>
      <c r="AN189" s="1425"/>
      <c r="AO189" s="1425"/>
      <c r="AP189" s="1425"/>
      <c r="AQ189" s="1425"/>
      <c r="AR189" s="1425"/>
      <c r="AS189" s="1425"/>
      <c r="AT189" s="1425"/>
      <c r="AU189" s="1425"/>
      <c r="AV189" s="1425"/>
      <c r="AW189" s="1425"/>
      <c r="AX189" s="1425"/>
      <c r="AY189" s="1425"/>
      <c r="AZ189" s="1425"/>
      <c r="BA189" s="1425"/>
      <c r="BB189" s="1425"/>
      <c r="BC189" s="1425"/>
    </row>
    <row r="190" spans="1:55" ht="20.25" customHeight="1">
      <c r="A190" s="1425"/>
      <c r="B190" s="1425"/>
      <c r="C190" s="1425"/>
      <c r="D190" s="1425"/>
      <c r="E190" s="1425"/>
      <c r="F190" s="1425"/>
      <c r="G190" s="1425"/>
      <c r="H190" s="1425"/>
      <c r="I190" s="1425"/>
      <c r="J190" s="1425"/>
      <c r="K190" s="1425"/>
      <c r="L190" s="1425"/>
      <c r="M190" s="1425"/>
      <c r="N190" s="1425"/>
      <c r="O190" s="1425"/>
      <c r="P190" s="1425"/>
      <c r="Q190" s="1425"/>
      <c r="R190" s="1425"/>
      <c r="S190" s="1425"/>
      <c r="T190" s="1425"/>
      <c r="U190" s="1425"/>
      <c r="V190" s="1425"/>
      <c r="W190" s="1425"/>
      <c r="X190" s="1425"/>
      <c r="Y190" s="1425"/>
      <c r="Z190" s="1425"/>
      <c r="AA190" s="1425"/>
      <c r="AB190" s="1425"/>
      <c r="AC190" s="1425"/>
      <c r="AD190" s="1425"/>
      <c r="AE190" s="1425"/>
      <c r="AF190" s="1425"/>
      <c r="AG190" s="1425"/>
      <c r="AH190" s="1425"/>
      <c r="AI190" s="1425"/>
      <c r="AJ190" s="1425"/>
      <c r="AK190" s="1425"/>
      <c r="AL190" s="1425"/>
      <c r="AM190" s="1425"/>
      <c r="AN190" s="1425"/>
      <c r="AO190" s="1425"/>
      <c r="AP190" s="1425"/>
      <c r="AQ190" s="1425"/>
      <c r="AR190" s="1425"/>
      <c r="AS190" s="1425"/>
      <c r="AT190" s="1425"/>
      <c r="AU190" s="1425"/>
      <c r="AV190" s="1425"/>
      <c r="AW190" s="1425"/>
      <c r="AX190" s="1425"/>
      <c r="AY190" s="1425"/>
      <c r="AZ190" s="1425"/>
      <c r="BA190" s="1425"/>
      <c r="BB190" s="1425"/>
      <c r="BC190" s="1425"/>
    </row>
    <row r="191" spans="1:55" ht="20.25" customHeight="1">
      <c r="A191" s="1425"/>
      <c r="B191" s="1425"/>
      <c r="C191" s="1425"/>
      <c r="D191" s="1425"/>
      <c r="E191" s="1425"/>
      <c r="F191" s="1425"/>
      <c r="G191" s="1425"/>
      <c r="H191" s="1425"/>
      <c r="I191" s="1425"/>
      <c r="J191" s="1425"/>
      <c r="K191" s="1425"/>
      <c r="L191" s="1425"/>
      <c r="M191" s="1425"/>
      <c r="N191" s="1425"/>
      <c r="O191" s="1425"/>
      <c r="P191" s="1425"/>
      <c r="Q191" s="1425"/>
      <c r="R191" s="1425"/>
      <c r="S191" s="1425"/>
      <c r="T191" s="1425"/>
      <c r="U191" s="1425"/>
      <c r="V191" s="1425"/>
      <c r="W191" s="1425"/>
      <c r="X191" s="1425"/>
      <c r="Y191" s="1425"/>
      <c r="Z191" s="1425"/>
      <c r="AA191" s="1425"/>
      <c r="AB191" s="1425"/>
      <c r="AC191" s="1425"/>
      <c r="AD191" s="1425"/>
      <c r="AE191" s="1425"/>
      <c r="AF191" s="1425"/>
      <c r="AG191" s="1425"/>
      <c r="AH191" s="1425"/>
      <c r="AI191" s="1425"/>
      <c r="AJ191" s="1425"/>
      <c r="AK191" s="1425"/>
      <c r="AL191" s="1425"/>
      <c r="AM191" s="1425"/>
      <c r="AN191" s="1425"/>
      <c r="AO191" s="1425"/>
      <c r="AP191" s="1425"/>
      <c r="AQ191" s="1425"/>
      <c r="AR191" s="1425"/>
      <c r="AS191" s="1425"/>
      <c r="AT191" s="1425"/>
      <c r="AU191" s="1425"/>
      <c r="AV191" s="1425"/>
      <c r="AW191" s="1425"/>
      <c r="AX191" s="1425"/>
      <c r="AY191" s="1425"/>
      <c r="AZ191" s="1425"/>
      <c r="BA191" s="1425"/>
      <c r="BB191" s="1425"/>
      <c r="BC191" s="1425"/>
    </row>
    <row r="192" spans="1:55" ht="20.25" customHeight="1">
      <c r="A192" s="1425"/>
      <c r="B192" s="1425"/>
      <c r="C192" s="1425"/>
      <c r="D192" s="1425"/>
      <c r="E192" s="1425"/>
      <c r="F192" s="1425"/>
      <c r="G192" s="1425"/>
      <c r="H192" s="1425"/>
      <c r="I192" s="1425"/>
      <c r="J192" s="1425"/>
      <c r="K192" s="1425"/>
      <c r="L192" s="1425"/>
      <c r="M192" s="1425"/>
      <c r="N192" s="1425"/>
      <c r="O192" s="1425"/>
      <c r="P192" s="1425"/>
      <c r="Q192" s="1425"/>
      <c r="R192" s="1425"/>
      <c r="S192" s="1425"/>
      <c r="T192" s="1425"/>
      <c r="U192" s="1425"/>
      <c r="V192" s="1425"/>
      <c r="W192" s="1425"/>
      <c r="X192" s="1425"/>
      <c r="Y192" s="1425"/>
      <c r="Z192" s="1425"/>
      <c r="AA192" s="1425"/>
      <c r="AB192" s="1425"/>
      <c r="AC192" s="1425"/>
      <c r="AD192" s="1425"/>
      <c r="AE192" s="1425"/>
      <c r="AF192" s="1425"/>
      <c r="AG192" s="1425"/>
      <c r="AH192" s="1425"/>
      <c r="AI192" s="1425"/>
      <c r="AJ192" s="1425"/>
      <c r="AK192" s="1425"/>
      <c r="AL192" s="1425"/>
      <c r="AM192" s="1425"/>
      <c r="AN192" s="1425"/>
      <c r="AO192" s="1425"/>
      <c r="AP192" s="1425"/>
      <c r="AQ192" s="1425"/>
      <c r="AR192" s="1425"/>
      <c r="AS192" s="1425"/>
      <c r="AT192" s="1425"/>
      <c r="AU192" s="1425"/>
      <c r="AV192" s="1425"/>
      <c r="AW192" s="1425"/>
      <c r="AX192" s="1425"/>
      <c r="AY192" s="1425"/>
      <c r="AZ192" s="1425"/>
      <c r="BA192" s="1425"/>
      <c r="BB192" s="1425"/>
      <c r="BC192" s="1425"/>
    </row>
    <row r="193" spans="1:55" ht="20.25" customHeight="1">
      <c r="A193" s="1425"/>
      <c r="B193" s="1425"/>
      <c r="C193" s="1425"/>
      <c r="D193" s="1425"/>
      <c r="E193" s="1425"/>
      <c r="F193" s="1425"/>
      <c r="G193" s="1425"/>
      <c r="H193" s="1425"/>
      <c r="I193" s="1425"/>
      <c r="J193" s="1425"/>
      <c r="K193" s="1425"/>
      <c r="L193" s="1425"/>
      <c r="M193" s="1425"/>
      <c r="N193" s="1425"/>
      <c r="O193" s="1425"/>
      <c r="P193" s="1425"/>
      <c r="Q193" s="1425"/>
      <c r="R193" s="1425"/>
      <c r="S193" s="1425"/>
      <c r="T193" s="1425"/>
      <c r="U193" s="1425"/>
      <c r="V193" s="1425"/>
      <c r="W193" s="1425"/>
      <c r="X193" s="1425"/>
      <c r="Y193" s="1425"/>
      <c r="Z193" s="1425"/>
      <c r="AA193" s="1425"/>
      <c r="AB193" s="1425"/>
      <c r="AC193" s="1425"/>
      <c r="AD193" s="1425"/>
      <c r="AE193" s="1425"/>
      <c r="AF193" s="1425"/>
      <c r="AG193" s="1425"/>
      <c r="AH193" s="1425"/>
      <c r="AI193" s="1425"/>
      <c r="AJ193" s="1425"/>
      <c r="AK193" s="1425"/>
      <c r="AL193" s="1425"/>
      <c r="AM193" s="1425"/>
      <c r="AN193" s="1425"/>
      <c r="AO193" s="1425"/>
      <c r="AP193" s="1425"/>
      <c r="AQ193" s="1425"/>
      <c r="AR193" s="1425"/>
      <c r="AS193" s="1425"/>
      <c r="AT193" s="1425"/>
      <c r="AU193" s="1425"/>
      <c r="AV193" s="1425"/>
      <c r="AW193" s="1425"/>
      <c r="AX193" s="1425"/>
      <c r="AY193" s="1425"/>
      <c r="AZ193" s="1425"/>
      <c r="BA193" s="1425"/>
      <c r="BB193" s="1425"/>
      <c r="BC193" s="1425"/>
    </row>
    <row r="194" spans="1:55" ht="20.25" customHeight="1">
      <c r="A194" s="1425"/>
      <c r="B194" s="1425"/>
      <c r="C194" s="1425"/>
      <c r="D194" s="1425"/>
      <c r="E194" s="1425"/>
      <c r="F194" s="1425"/>
      <c r="G194" s="1425"/>
      <c r="H194" s="1425"/>
      <c r="I194" s="1425"/>
      <c r="J194" s="1425"/>
      <c r="K194" s="1425"/>
      <c r="L194" s="1425"/>
      <c r="M194" s="1425"/>
      <c r="N194" s="1425"/>
      <c r="O194" s="1425"/>
      <c r="P194" s="1425"/>
      <c r="Q194" s="1425"/>
      <c r="R194" s="1425"/>
      <c r="S194" s="1425"/>
      <c r="T194" s="1425"/>
      <c r="U194" s="1425"/>
      <c r="V194" s="1425"/>
      <c r="W194" s="1425"/>
      <c r="X194" s="1425"/>
      <c r="Y194" s="1425"/>
      <c r="Z194" s="1425"/>
      <c r="AA194" s="1425"/>
      <c r="AB194" s="1425"/>
      <c r="AC194" s="1425"/>
      <c r="AD194" s="1425"/>
      <c r="AE194" s="1425"/>
      <c r="AF194" s="1425"/>
      <c r="AG194" s="1425"/>
      <c r="AH194" s="1425"/>
      <c r="AI194" s="1425"/>
      <c r="AJ194" s="1425"/>
      <c r="AK194" s="1425"/>
      <c r="AL194" s="1425"/>
      <c r="AM194" s="1425"/>
      <c r="AN194" s="1425"/>
      <c r="AO194" s="1425"/>
      <c r="AP194" s="1425"/>
      <c r="AQ194" s="1425"/>
      <c r="AR194" s="1425"/>
      <c r="AS194" s="1425"/>
      <c r="AT194" s="1425"/>
      <c r="AU194" s="1425"/>
      <c r="AV194" s="1425"/>
      <c r="AW194" s="1425"/>
      <c r="AX194" s="1425"/>
      <c r="AY194" s="1425"/>
      <c r="AZ194" s="1425"/>
      <c r="BA194" s="1425"/>
      <c r="BB194" s="1425"/>
      <c r="BC194" s="1425"/>
    </row>
    <row r="195" spans="1:55" ht="20.25" customHeight="1">
      <c r="A195" s="1425"/>
      <c r="B195" s="1425"/>
      <c r="C195" s="1425"/>
      <c r="D195" s="1425"/>
      <c r="E195" s="1425"/>
      <c r="F195" s="1425"/>
      <c r="G195" s="1425"/>
      <c r="H195" s="1425"/>
      <c r="I195" s="1425"/>
      <c r="J195" s="1425"/>
      <c r="K195" s="1425"/>
      <c r="L195" s="1425"/>
      <c r="M195" s="1425"/>
      <c r="N195" s="1425"/>
      <c r="O195" s="1425"/>
      <c r="P195" s="1425"/>
      <c r="Q195" s="1425"/>
      <c r="R195" s="1425"/>
      <c r="S195" s="1425"/>
      <c r="T195" s="1425"/>
      <c r="U195" s="1425"/>
      <c r="V195" s="1425"/>
      <c r="W195" s="1425"/>
      <c r="X195" s="1425"/>
      <c r="Y195" s="1425"/>
      <c r="Z195" s="1425"/>
      <c r="AA195" s="1425"/>
      <c r="AB195" s="1425"/>
      <c r="AC195" s="1425"/>
      <c r="AD195" s="1425"/>
      <c r="AE195" s="1425"/>
      <c r="AF195" s="1425"/>
      <c r="AG195" s="1425"/>
      <c r="AH195" s="1425"/>
      <c r="AI195" s="1425"/>
      <c r="AJ195" s="1425"/>
      <c r="AK195" s="1425"/>
      <c r="AL195" s="1425"/>
      <c r="AM195" s="1425"/>
      <c r="AN195" s="1425"/>
      <c r="AO195" s="1425"/>
      <c r="AP195" s="1425"/>
      <c r="AQ195" s="1425"/>
      <c r="AR195" s="1425"/>
      <c r="AS195" s="1425"/>
      <c r="AT195" s="1425"/>
      <c r="AU195" s="1425"/>
      <c r="AV195" s="1425"/>
      <c r="AW195" s="1425"/>
      <c r="AX195" s="1425"/>
      <c r="AY195" s="1425"/>
      <c r="AZ195" s="1425"/>
      <c r="BA195" s="1425"/>
      <c r="BB195" s="1425"/>
      <c r="BC195" s="1425"/>
    </row>
    <row r="196" spans="1:55" ht="20.25" customHeight="1">
      <c r="A196" s="1425"/>
      <c r="B196" s="1425"/>
      <c r="C196" s="1425"/>
      <c r="D196" s="1425"/>
      <c r="E196" s="1425"/>
      <c r="F196" s="1425"/>
      <c r="G196" s="1425"/>
      <c r="H196" s="1425"/>
      <c r="I196" s="1425"/>
      <c r="J196" s="1425"/>
      <c r="K196" s="1425"/>
      <c r="L196" s="1425"/>
      <c r="M196" s="1425"/>
      <c r="N196" s="1425"/>
      <c r="O196" s="1425"/>
      <c r="P196" s="1425"/>
      <c r="Q196" s="1425"/>
      <c r="R196" s="1425"/>
      <c r="S196" s="1425"/>
      <c r="T196" s="1425"/>
      <c r="U196" s="1425"/>
      <c r="V196" s="1425"/>
      <c r="W196" s="1425"/>
      <c r="X196" s="1425"/>
      <c r="Y196" s="1425"/>
      <c r="Z196" s="1425"/>
      <c r="AA196" s="1425"/>
      <c r="AB196" s="1425"/>
      <c r="AC196" s="1425"/>
      <c r="AD196" s="1425"/>
      <c r="AE196" s="1425"/>
      <c r="AF196" s="1425"/>
      <c r="AG196" s="1425"/>
      <c r="AH196" s="1425"/>
      <c r="AI196" s="1425"/>
      <c r="AJ196" s="1425"/>
      <c r="AK196" s="1425"/>
      <c r="AL196" s="1425"/>
      <c r="AM196" s="1425"/>
      <c r="AN196" s="1425"/>
      <c r="AO196" s="1425"/>
      <c r="AP196" s="1425"/>
      <c r="AQ196" s="1425"/>
      <c r="AR196" s="1425"/>
      <c r="AS196" s="1425"/>
      <c r="AT196" s="1425"/>
      <c r="AU196" s="1425"/>
      <c r="AV196" s="1425"/>
      <c r="AW196" s="1425"/>
      <c r="AX196" s="1425"/>
      <c r="AY196" s="1425"/>
      <c r="AZ196" s="1425"/>
      <c r="BA196" s="1425"/>
      <c r="BB196" s="1425"/>
      <c r="BC196" s="1425"/>
    </row>
    <row r="197" spans="1:55" ht="20.25" customHeight="1">
      <c r="A197" s="1425"/>
      <c r="B197" s="1425"/>
      <c r="C197" s="1425"/>
      <c r="D197" s="1425"/>
      <c r="E197" s="1425"/>
      <c r="F197" s="1425"/>
      <c r="G197" s="1425"/>
      <c r="H197" s="1425"/>
      <c r="I197" s="1425"/>
      <c r="J197" s="1425"/>
      <c r="K197" s="1425"/>
      <c r="L197" s="1425"/>
      <c r="M197" s="1425"/>
      <c r="N197" s="1425"/>
      <c r="O197" s="1425"/>
      <c r="P197" s="1425"/>
      <c r="Q197" s="1425"/>
      <c r="R197" s="1425"/>
      <c r="S197" s="1425"/>
      <c r="T197" s="1425"/>
      <c r="U197" s="1425"/>
      <c r="V197" s="1425"/>
      <c r="W197" s="1425"/>
      <c r="X197" s="1425"/>
      <c r="Y197" s="1425"/>
      <c r="Z197" s="1425"/>
      <c r="AA197" s="1425"/>
      <c r="AB197" s="1425"/>
      <c r="AC197" s="1425"/>
      <c r="AD197" s="1425"/>
      <c r="AE197" s="1425"/>
      <c r="AF197" s="1425"/>
      <c r="AG197" s="1425"/>
      <c r="AH197" s="1425"/>
      <c r="AI197" s="1425"/>
      <c r="AJ197" s="1425"/>
      <c r="AK197" s="1425"/>
      <c r="AL197" s="1425"/>
      <c r="AM197" s="1425"/>
      <c r="AN197" s="1425"/>
      <c r="AO197" s="1425"/>
      <c r="AP197" s="1425"/>
      <c r="AQ197" s="1425"/>
      <c r="AR197" s="1425"/>
      <c r="AS197" s="1425"/>
      <c r="AT197" s="1425"/>
      <c r="AU197" s="1425"/>
      <c r="AV197" s="1425"/>
      <c r="AW197" s="1425"/>
      <c r="AX197" s="1425"/>
      <c r="AY197" s="1425"/>
      <c r="AZ197" s="1425"/>
      <c r="BA197" s="1425"/>
      <c r="BB197" s="1425"/>
      <c r="BC197" s="1425"/>
    </row>
    <row r="198" spans="1:55" ht="20.25" customHeight="1">
      <c r="A198" s="1425"/>
      <c r="B198" s="1425"/>
      <c r="C198" s="1425"/>
      <c r="D198" s="1425"/>
      <c r="E198" s="1425"/>
      <c r="F198" s="1425"/>
      <c r="G198" s="1425"/>
      <c r="H198" s="1425"/>
      <c r="I198" s="1425"/>
      <c r="J198" s="1425"/>
      <c r="K198" s="1425"/>
      <c r="L198" s="1425"/>
      <c r="M198" s="1425"/>
      <c r="N198" s="1425"/>
      <c r="O198" s="1425"/>
      <c r="P198" s="1425"/>
      <c r="Q198" s="1425"/>
      <c r="R198" s="1425"/>
      <c r="S198" s="1425"/>
      <c r="T198" s="1425"/>
      <c r="U198" s="1425"/>
      <c r="V198" s="1425"/>
      <c r="W198" s="1425"/>
      <c r="X198" s="1425"/>
      <c r="Y198" s="1425"/>
      <c r="Z198" s="1425"/>
      <c r="AA198" s="1425"/>
      <c r="AB198" s="1425"/>
      <c r="AC198" s="1425"/>
      <c r="AD198" s="1425"/>
      <c r="AE198" s="1425"/>
      <c r="AF198" s="1425"/>
      <c r="AG198" s="1425"/>
      <c r="AH198" s="1425"/>
      <c r="AI198" s="1425"/>
      <c r="AJ198" s="1425"/>
      <c r="AK198" s="1425"/>
      <c r="AL198" s="1425"/>
      <c r="AM198" s="1425"/>
      <c r="AN198" s="1425"/>
      <c r="AO198" s="1425"/>
      <c r="AP198" s="1425"/>
      <c r="AQ198" s="1425"/>
      <c r="AR198" s="1425"/>
      <c r="AS198" s="1425"/>
      <c r="AT198" s="1425"/>
      <c r="AU198" s="1425"/>
      <c r="AV198" s="1425"/>
      <c r="AW198" s="1425"/>
      <c r="AX198" s="1425"/>
      <c r="AY198" s="1425"/>
      <c r="AZ198" s="1425"/>
      <c r="BA198" s="1425"/>
      <c r="BB198" s="1425"/>
      <c r="BC198" s="1425"/>
    </row>
    <row r="199" spans="1:55" ht="4.5" customHeight="1">
      <c r="A199" s="1425"/>
      <c r="B199" s="1425"/>
      <c r="C199" s="1425"/>
      <c r="D199" s="1425"/>
      <c r="E199" s="1425"/>
      <c r="F199" s="1425"/>
      <c r="G199" s="1425"/>
      <c r="H199" s="1425"/>
      <c r="I199" s="1425"/>
      <c r="J199" s="1425"/>
      <c r="K199" s="1425"/>
      <c r="L199" s="1425"/>
      <c r="M199" s="1425"/>
      <c r="N199" s="1425"/>
      <c r="O199" s="1425"/>
      <c r="P199" s="1425"/>
      <c r="Q199" s="1425"/>
      <c r="R199" s="1425"/>
      <c r="S199" s="1425"/>
      <c r="T199" s="1425"/>
      <c r="U199" s="1425"/>
      <c r="V199" s="1425"/>
      <c r="W199" s="1425"/>
      <c r="X199" s="1425"/>
      <c r="Y199" s="1425"/>
      <c r="Z199" s="1425"/>
      <c r="AA199" s="1425"/>
      <c r="AB199" s="1425"/>
      <c r="AC199" s="1425"/>
      <c r="AD199" s="1425"/>
      <c r="AE199" s="1425"/>
      <c r="AF199" s="1425"/>
      <c r="AG199" s="1425"/>
      <c r="AH199" s="1425"/>
      <c r="AI199" s="1425"/>
      <c r="AJ199" s="1425"/>
      <c r="AK199" s="1425"/>
      <c r="AL199" s="1425"/>
      <c r="AM199" s="1425"/>
      <c r="AN199" s="1425"/>
      <c r="AO199" s="1425"/>
      <c r="AP199" s="1425"/>
      <c r="AQ199" s="1425"/>
      <c r="AR199" s="1425"/>
      <c r="AS199" s="1425"/>
      <c r="AT199" s="1425"/>
      <c r="AU199" s="1425"/>
      <c r="AV199" s="1425"/>
      <c r="AW199" s="1425"/>
      <c r="AX199" s="1425"/>
      <c r="AY199" s="1425"/>
      <c r="AZ199" s="1425"/>
      <c r="BA199" s="1425"/>
      <c r="BB199" s="1425"/>
      <c r="BC199" s="1425"/>
    </row>
    <row r="200" spans="1:55" ht="9" customHeight="1">
      <c r="A200" s="1425"/>
      <c r="B200" s="1425"/>
      <c r="C200" s="1425"/>
      <c r="D200" s="1425"/>
      <c r="E200" s="1425"/>
      <c r="F200" s="1425"/>
      <c r="G200" s="1425"/>
      <c r="H200" s="1425"/>
      <c r="I200" s="1425"/>
      <c r="J200" s="1425"/>
      <c r="K200" s="1425"/>
      <c r="L200" s="1425"/>
      <c r="M200" s="1425"/>
      <c r="N200" s="1425"/>
      <c r="O200" s="1425"/>
      <c r="P200" s="1425"/>
      <c r="Q200" s="1425"/>
      <c r="R200" s="1425"/>
      <c r="S200" s="1425"/>
      <c r="T200" s="1425"/>
      <c r="U200" s="1425"/>
      <c r="V200" s="1425"/>
      <c r="W200" s="1425"/>
      <c r="X200" s="1425"/>
      <c r="Y200" s="1425"/>
      <c r="Z200" s="1425"/>
      <c r="AA200" s="1425"/>
      <c r="AB200" s="1425"/>
      <c r="AC200" s="1425"/>
      <c r="AD200" s="1425"/>
      <c r="AE200" s="1425"/>
      <c r="AF200" s="1425"/>
      <c r="AG200" s="1425"/>
      <c r="AH200" s="1425"/>
      <c r="AI200" s="1425"/>
      <c r="AJ200" s="1425"/>
      <c r="AK200" s="1425"/>
      <c r="AL200" s="1425"/>
      <c r="AM200" s="1425"/>
      <c r="AN200" s="1425"/>
      <c r="AO200" s="1425"/>
      <c r="AP200" s="1425"/>
      <c r="AQ200" s="1425"/>
      <c r="AR200" s="1425"/>
      <c r="AS200" s="1425"/>
      <c r="AT200" s="1425"/>
      <c r="AU200" s="1425"/>
      <c r="AV200" s="1425"/>
      <c r="AW200" s="1425"/>
      <c r="AX200" s="1425"/>
      <c r="AY200" s="1425"/>
      <c r="AZ200" s="1425"/>
      <c r="BA200" s="1425"/>
      <c r="BB200" s="1425"/>
      <c r="BC200" s="1425"/>
    </row>
    <row r="201" spans="1:55" ht="1.5" customHeight="1">
      <c r="A201" s="1425"/>
      <c r="B201" s="1425"/>
      <c r="C201" s="1425"/>
      <c r="D201" s="1425"/>
      <c r="E201" s="1425"/>
      <c r="F201" s="1425"/>
      <c r="G201" s="1425"/>
      <c r="H201" s="1425"/>
      <c r="I201" s="1425"/>
      <c r="J201" s="1425"/>
      <c r="K201" s="1425"/>
      <c r="L201" s="1425"/>
      <c r="M201" s="1425"/>
      <c r="N201" s="1425"/>
      <c r="O201" s="1425"/>
      <c r="P201" s="1425"/>
      <c r="Q201" s="1425"/>
      <c r="R201" s="1425"/>
      <c r="S201" s="1425"/>
      <c r="T201" s="1425"/>
      <c r="U201" s="1425"/>
      <c r="V201" s="1425"/>
      <c r="W201" s="1425"/>
      <c r="X201" s="1425"/>
      <c r="Y201" s="1425"/>
      <c r="Z201" s="1425"/>
      <c r="AA201" s="1425"/>
      <c r="AB201" s="1425"/>
      <c r="AC201" s="1425"/>
      <c r="AD201" s="1425"/>
      <c r="AE201" s="1425"/>
      <c r="AF201" s="1425"/>
      <c r="AG201" s="1425"/>
      <c r="AH201" s="1425"/>
      <c r="AI201" s="1425"/>
      <c r="AJ201" s="1425"/>
      <c r="AK201" s="1425"/>
      <c r="AL201" s="1425"/>
      <c r="AM201" s="1425"/>
      <c r="AN201" s="1425"/>
      <c r="AO201" s="1425"/>
      <c r="AP201" s="1425"/>
      <c r="AQ201" s="1425"/>
      <c r="AR201" s="1425"/>
      <c r="AS201" s="1425"/>
      <c r="AT201" s="1425"/>
      <c r="AU201" s="1425"/>
      <c r="AV201" s="1425"/>
      <c r="AW201" s="1425"/>
      <c r="AX201" s="1425"/>
      <c r="AY201" s="1425"/>
      <c r="AZ201" s="1425"/>
      <c r="BA201" s="1425"/>
      <c r="BB201" s="1425"/>
      <c r="BC201" s="1425"/>
    </row>
    <row r="202" spans="1:55">
      <c r="A202" s="1425"/>
      <c r="B202" s="1425"/>
      <c r="C202" s="1425"/>
      <c r="D202" s="1425"/>
      <c r="E202" s="1425"/>
      <c r="F202" s="1425"/>
      <c r="G202" s="1425"/>
      <c r="H202" s="1425"/>
      <c r="I202" s="1425"/>
      <c r="J202" s="1425"/>
      <c r="K202" s="1425"/>
      <c r="L202" s="1425"/>
      <c r="M202" s="1425"/>
      <c r="N202" s="1425"/>
      <c r="O202" s="1425"/>
      <c r="P202" s="1425"/>
      <c r="Q202" s="1425"/>
      <c r="R202" s="1425"/>
      <c r="S202" s="1425"/>
      <c r="T202" s="1425"/>
      <c r="U202" s="1425"/>
      <c r="V202" s="1425"/>
      <c r="W202" s="1425"/>
      <c r="X202" s="1425"/>
      <c r="Y202" s="1425"/>
      <c r="Z202" s="1425"/>
      <c r="AA202" s="1425"/>
      <c r="AB202" s="1425"/>
      <c r="AC202" s="1425"/>
      <c r="AD202" s="1425"/>
      <c r="AE202" s="1425"/>
      <c r="AF202" s="1425"/>
      <c r="AG202" s="1425"/>
      <c r="AH202" s="1425"/>
      <c r="AI202" s="1425"/>
      <c r="AJ202" s="1425"/>
      <c r="AK202" s="1425"/>
      <c r="AL202" s="1425"/>
      <c r="AM202" s="1425"/>
      <c r="AN202" s="1425"/>
      <c r="AO202" s="1425"/>
      <c r="AP202" s="1425"/>
      <c r="AQ202" s="1425"/>
      <c r="AR202" s="1425"/>
      <c r="AS202" s="1425"/>
      <c r="AT202" s="1425"/>
      <c r="AU202" s="1425"/>
      <c r="AV202" s="1425"/>
      <c r="AW202" s="1425"/>
      <c r="AX202" s="1425"/>
      <c r="AY202" s="1425"/>
      <c r="AZ202" s="1425"/>
      <c r="BA202" s="1425"/>
      <c r="BB202" s="1425"/>
      <c r="BC202" s="1425"/>
    </row>
    <row r="203" spans="1:55" ht="21.75" customHeight="1">
      <c r="A203" s="1425"/>
      <c r="B203" s="1425"/>
      <c r="C203" s="1425"/>
      <c r="D203" s="1425"/>
      <c r="E203" s="1425"/>
      <c r="F203" s="1425"/>
      <c r="G203" s="1425"/>
      <c r="H203" s="1425"/>
      <c r="I203" s="1425"/>
      <c r="J203" s="1425"/>
      <c r="K203" s="1425"/>
      <c r="L203" s="1425"/>
      <c r="M203" s="1425"/>
      <c r="N203" s="1425"/>
      <c r="O203" s="1425"/>
      <c r="P203" s="1425"/>
      <c r="Q203" s="1425"/>
      <c r="R203" s="1425"/>
      <c r="S203" s="1425"/>
      <c r="T203" s="1425"/>
      <c r="U203" s="1425"/>
      <c r="V203" s="1425"/>
      <c r="W203" s="1425"/>
      <c r="X203" s="1425"/>
      <c r="Y203" s="1425"/>
      <c r="Z203" s="1425"/>
      <c r="AA203" s="1425"/>
      <c r="AB203" s="1425"/>
      <c r="AC203" s="1425"/>
      <c r="AD203" s="1425"/>
      <c r="AE203" s="1425"/>
      <c r="AF203" s="1425"/>
      <c r="AG203" s="1425"/>
      <c r="AH203" s="1425"/>
      <c r="AI203" s="1425"/>
      <c r="AJ203" s="1425"/>
      <c r="AK203" s="1425"/>
      <c r="AL203" s="1425"/>
      <c r="AM203" s="1425"/>
      <c r="AN203" s="1425"/>
      <c r="AO203" s="1425"/>
      <c r="AP203" s="1425"/>
      <c r="AQ203" s="1425"/>
      <c r="AR203" s="1425"/>
      <c r="AS203" s="1425"/>
      <c r="AT203" s="1425"/>
      <c r="AU203" s="1425"/>
      <c r="AV203" s="1425"/>
      <c r="AW203" s="1425"/>
      <c r="AX203" s="1425"/>
      <c r="AY203" s="1425"/>
      <c r="AZ203" s="1425"/>
      <c r="BA203" s="1425"/>
      <c r="BB203" s="1425"/>
      <c r="BC203" s="1425"/>
    </row>
    <row r="204" spans="1:55">
      <c r="A204" s="1425"/>
      <c r="B204" s="1425"/>
      <c r="C204" s="1425"/>
      <c r="D204" s="1425"/>
      <c r="E204" s="1425"/>
      <c r="F204" s="1425"/>
      <c r="G204" s="1425"/>
      <c r="H204" s="1425"/>
      <c r="I204" s="1425"/>
      <c r="J204" s="1425"/>
      <c r="K204" s="1425"/>
      <c r="L204" s="1425"/>
      <c r="M204" s="1425"/>
      <c r="N204" s="1425"/>
      <c r="O204" s="1425"/>
      <c r="P204" s="1425"/>
      <c r="Q204" s="1425"/>
      <c r="R204" s="1425"/>
      <c r="S204" s="1425"/>
      <c r="T204" s="1425"/>
      <c r="U204" s="1425"/>
      <c r="V204" s="1425"/>
      <c r="W204" s="1425"/>
      <c r="X204" s="1425"/>
      <c r="Y204" s="1425"/>
      <c r="Z204" s="1425"/>
      <c r="AA204" s="1425"/>
      <c r="AB204" s="1425"/>
      <c r="AC204" s="1425"/>
      <c r="AD204" s="1425"/>
      <c r="AE204" s="1425"/>
      <c r="AF204" s="1425"/>
      <c r="AG204" s="1425"/>
      <c r="AH204" s="1425"/>
      <c r="AI204" s="1425"/>
      <c r="AJ204" s="1425"/>
      <c r="AK204" s="1425"/>
      <c r="AL204" s="1425"/>
      <c r="AM204" s="1425"/>
      <c r="AN204" s="1425"/>
      <c r="AO204" s="1425"/>
      <c r="AP204" s="1425"/>
      <c r="AQ204" s="1425"/>
      <c r="AR204" s="1425"/>
      <c r="AS204" s="1425"/>
      <c r="AT204" s="1425"/>
      <c r="AU204" s="1425"/>
      <c r="AV204" s="1425"/>
      <c r="AW204" s="1425"/>
      <c r="AX204" s="1425"/>
      <c r="AY204" s="1425"/>
      <c r="AZ204" s="1425"/>
      <c r="BA204" s="1425"/>
      <c r="BB204" s="1425"/>
      <c r="BC204" s="1425"/>
    </row>
    <row r="205" spans="1:55" ht="20.25" customHeight="1">
      <c r="A205" s="1426" t="s">
        <v>250</v>
      </c>
      <c r="B205" s="1426"/>
      <c r="C205" s="1426"/>
      <c r="D205" s="1426"/>
      <c r="E205" s="1426"/>
      <c r="F205" s="1426"/>
      <c r="G205" s="1426"/>
      <c r="H205" s="1426"/>
      <c r="I205" s="1426"/>
      <c r="J205" s="1426"/>
      <c r="K205" s="1426"/>
      <c r="L205" s="1426"/>
      <c r="M205" s="1426"/>
      <c r="N205" s="1426"/>
      <c r="O205" s="1426"/>
      <c r="P205" s="1426"/>
      <c r="Q205" s="1426"/>
      <c r="R205" s="1426"/>
      <c r="S205" s="1426"/>
      <c r="T205" s="1426"/>
      <c r="U205" s="1426"/>
      <c r="V205" s="1426"/>
      <c r="W205" s="1426"/>
      <c r="X205" s="1426"/>
      <c r="Y205" s="1426"/>
      <c r="Z205" s="1426"/>
      <c r="AA205" s="1426"/>
      <c r="AB205" s="1426"/>
      <c r="AC205" s="1426"/>
      <c r="AD205" s="1426"/>
      <c r="AE205" s="1426"/>
      <c r="AF205" s="1426"/>
      <c r="AG205" s="1426"/>
      <c r="AH205" s="1426"/>
      <c r="AI205" s="1426"/>
      <c r="AJ205" s="1426"/>
      <c r="AK205" s="1426"/>
      <c r="AL205" s="1426"/>
      <c r="AM205" s="1426"/>
      <c r="AN205" s="1426"/>
      <c r="AO205" s="1426"/>
      <c r="AP205" s="1426"/>
      <c r="AQ205" s="1426"/>
      <c r="AR205" s="1426"/>
      <c r="AS205" s="1426"/>
      <c r="AT205" s="1426"/>
      <c r="AU205" s="1426"/>
      <c r="AV205" s="1426"/>
      <c r="AW205" s="1426"/>
      <c r="AX205" s="1426"/>
      <c r="AY205" s="1426"/>
      <c r="AZ205" s="1426"/>
      <c r="BA205" s="1426"/>
      <c r="BB205" s="1426"/>
      <c r="BC205" s="1426"/>
    </row>
    <row r="206" spans="1:55">
      <c r="A206" s="1425" t="s">
        <v>251</v>
      </c>
      <c r="B206" s="1428"/>
      <c r="C206" s="1428"/>
      <c r="D206" s="1428"/>
      <c r="E206" s="1428"/>
      <c r="F206" s="1428"/>
      <c r="G206" s="1428"/>
      <c r="H206" s="1428"/>
      <c r="I206" s="1428"/>
      <c r="J206" s="1428"/>
      <c r="K206" s="1428"/>
      <c r="L206" s="1428"/>
      <c r="M206" s="1428"/>
      <c r="N206" s="1428"/>
      <c r="O206" s="1428"/>
      <c r="P206" s="1428"/>
      <c r="Q206" s="1428"/>
      <c r="R206" s="1428"/>
      <c r="S206" s="1428"/>
      <c r="T206" s="1428"/>
      <c r="U206" s="1428"/>
      <c r="V206" s="1428"/>
      <c r="W206" s="1428"/>
      <c r="X206" s="1428"/>
      <c r="Y206" s="1428"/>
      <c r="Z206" s="1428"/>
      <c r="AA206" s="1428"/>
      <c r="AB206" s="1428"/>
      <c r="AC206" s="1428"/>
      <c r="AD206" s="1428"/>
      <c r="AE206" s="1428"/>
      <c r="AF206" s="1428"/>
      <c r="AG206" s="1428"/>
      <c r="AH206" s="1428"/>
      <c r="AI206" s="1428"/>
      <c r="AJ206" s="1428"/>
      <c r="AK206" s="1428"/>
      <c r="AL206" s="1428"/>
      <c r="AM206" s="1428"/>
      <c r="AN206" s="1428"/>
      <c r="AO206" s="1428"/>
      <c r="AP206" s="1428"/>
      <c r="AQ206" s="1428"/>
      <c r="AR206" s="1428"/>
      <c r="AS206" s="1428"/>
      <c r="AT206" s="1428"/>
      <c r="AU206" s="1428"/>
      <c r="AV206" s="1428"/>
      <c r="AW206" s="1428"/>
      <c r="AX206" s="1428"/>
      <c r="AY206" s="1428"/>
      <c r="AZ206" s="1428"/>
      <c r="BA206" s="1428"/>
      <c r="BB206" s="1428"/>
      <c r="BC206" s="1428"/>
    </row>
    <row r="207" spans="1:55">
      <c r="A207" s="1428"/>
      <c r="B207" s="1428"/>
      <c r="C207" s="1428"/>
      <c r="D207" s="1428"/>
      <c r="E207" s="1428"/>
      <c r="F207" s="1428"/>
      <c r="G207" s="1428"/>
      <c r="H207" s="1428"/>
      <c r="I207" s="1428"/>
      <c r="J207" s="1428"/>
      <c r="K207" s="1428"/>
      <c r="L207" s="1428"/>
      <c r="M207" s="1428"/>
      <c r="N207" s="1428"/>
      <c r="O207" s="1428"/>
      <c r="P207" s="1428"/>
      <c r="Q207" s="1428"/>
      <c r="R207" s="1428"/>
      <c r="S207" s="1428"/>
      <c r="T207" s="1428"/>
      <c r="U207" s="1428"/>
      <c r="V207" s="1428"/>
      <c r="W207" s="1428"/>
      <c r="X207" s="1428"/>
      <c r="Y207" s="1428"/>
      <c r="Z207" s="1428"/>
      <c r="AA207" s="1428"/>
      <c r="AB207" s="1428"/>
      <c r="AC207" s="1428"/>
      <c r="AD207" s="1428"/>
      <c r="AE207" s="1428"/>
      <c r="AF207" s="1428"/>
      <c r="AG207" s="1428"/>
      <c r="AH207" s="1428"/>
      <c r="AI207" s="1428"/>
      <c r="AJ207" s="1428"/>
      <c r="AK207" s="1428"/>
      <c r="AL207" s="1428"/>
      <c r="AM207" s="1428"/>
      <c r="AN207" s="1428"/>
      <c r="AO207" s="1428"/>
      <c r="AP207" s="1428"/>
      <c r="AQ207" s="1428"/>
      <c r="AR207" s="1428"/>
      <c r="AS207" s="1428"/>
      <c r="AT207" s="1428"/>
      <c r="AU207" s="1428"/>
      <c r="AV207" s="1428"/>
      <c r="AW207" s="1428"/>
      <c r="AX207" s="1428"/>
      <c r="AY207" s="1428"/>
      <c r="AZ207" s="1428"/>
      <c r="BA207" s="1428"/>
      <c r="BB207" s="1428"/>
      <c r="BC207" s="1428"/>
    </row>
    <row r="208" spans="1:55">
      <c r="A208" s="1428"/>
      <c r="B208" s="1428"/>
      <c r="C208" s="1428"/>
      <c r="D208" s="1428"/>
      <c r="E208" s="1428"/>
      <c r="F208" s="1428"/>
      <c r="G208" s="1428"/>
      <c r="H208" s="1428"/>
      <c r="I208" s="1428"/>
      <c r="J208" s="1428"/>
      <c r="K208" s="1428"/>
      <c r="L208" s="1428"/>
      <c r="M208" s="1428"/>
      <c r="N208" s="1428"/>
      <c r="O208" s="1428"/>
      <c r="P208" s="1428"/>
      <c r="Q208" s="1428"/>
      <c r="R208" s="1428"/>
      <c r="S208" s="1428"/>
      <c r="T208" s="1428"/>
      <c r="U208" s="1428"/>
      <c r="V208" s="1428"/>
      <c r="W208" s="1428"/>
      <c r="X208" s="1428"/>
      <c r="Y208" s="1428"/>
      <c r="Z208" s="1428"/>
      <c r="AA208" s="1428"/>
      <c r="AB208" s="1428"/>
      <c r="AC208" s="1428"/>
      <c r="AD208" s="1428"/>
      <c r="AE208" s="1428"/>
      <c r="AF208" s="1428"/>
      <c r="AG208" s="1428"/>
      <c r="AH208" s="1428"/>
      <c r="AI208" s="1428"/>
      <c r="AJ208" s="1428"/>
      <c r="AK208" s="1428"/>
      <c r="AL208" s="1428"/>
      <c r="AM208" s="1428"/>
      <c r="AN208" s="1428"/>
      <c r="AO208" s="1428"/>
      <c r="AP208" s="1428"/>
      <c r="AQ208" s="1428"/>
      <c r="AR208" s="1428"/>
      <c r="AS208" s="1428"/>
      <c r="AT208" s="1428"/>
      <c r="AU208" s="1428"/>
      <c r="AV208" s="1428"/>
      <c r="AW208" s="1428"/>
      <c r="AX208" s="1428"/>
      <c r="AY208" s="1428"/>
      <c r="AZ208" s="1428"/>
      <c r="BA208" s="1428"/>
      <c r="BB208" s="1428"/>
      <c r="BC208" s="1428"/>
    </row>
    <row r="209" spans="1:55">
      <c r="A209" s="1428"/>
      <c r="B209" s="1428"/>
      <c r="C209" s="1428"/>
      <c r="D209" s="1428"/>
      <c r="E209" s="1428"/>
      <c r="F209" s="1428"/>
      <c r="G209" s="1428"/>
      <c r="H209" s="1428"/>
      <c r="I209" s="1428"/>
      <c r="J209" s="1428"/>
      <c r="K209" s="1428"/>
      <c r="L209" s="1428"/>
      <c r="M209" s="1428"/>
      <c r="N209" s="1428"/>
      <c r="O209" s="1428"/>
      <c r="P209" s="1428"/>
      <c r="Q209" s="1428"/>
      <c r="R209" s="1428"/>
      <c r="S209" s="1428"/>
      <c r="T209" s="1428"/>
      <c r="U209" s="1428"/>
      <c r="V209" s="1428"/>
      <c r="W209" s="1428"/>
      <c r="X209" s="1428"/>
      <c r="Y209" s="1428"/>
      <c r="Z209" s="1428"/>
      <c r="AA209" s="1428"/>
      <c r="AB209" s="1428"/>
      <c r="AC209" s="1428"/>
      <c r="AD209" s="1428"/>
      <c r="AE209" s="1428"/>
      <c r="AF209" s="1428"/>
      <c r="AG209" s="1428"/>
      <c r="AH209" s="1428"/>
      <c r="AI209" s="1428"/>
      <c r="AJ209" s="1428"/>
      <c r="AK209" s="1428"/>
      <c r="AL209" s="1428"/>
      <c r="AM209" s="1428"/>
      <c r="AN209" s="1428"/>
      <c r="AO209" s="1428"/>
      <c r="AP209" s="1428"/>
      <c r="AQ209" s="1428"/>
      <c r="AR209" s="1428"/>
      <c r="AS209" s="1428"/>
      <c r="AT209" s="1428"/>
      <c r="AU209" s="1428"/>
      <c r="AV209" s="1428"/>
      <c r="AW209" s="1428"/>
      <c r="AX209" s="1428"/>
      <c r="AY209" s="1428"/>
      <c r="AZ209" s="1428"/>
      <c r="BA209" s="1428"/>
      <c r="BB209" s="1428"/>
      <c r="BC209" s="1428"/>
    </row>
    <row r="210" spans="1:55">
      <c r="A210" s="1428"/>
      <c r="B210" s="1428"/>
      <c r="C210" s="1428"/>
      <c r="D210" s="1428"/>
      <c r="E210" s="1428"/>
      <c r="F210" s="1428"/>
      <c r="G210" s="1428"/>
      <c r="H210" s="1428"/>
      <c r="I210" s="1428"/>
      <c r="J210" s="1428"/>
      <c r="K210" s="1428"/>
      <c r="L210" s="1428"/>
      <c r="M210" s="1428"/>
      <c r="N210" s="1428"/>
      <c r="O210" s="1428"/>
      <c r="P210" s="1428"/>
      <c r="Q210" s="1428"/>
      <c r="R210" s="1428"/>
      <c r="S210" s="1428"/>
      <c r="T210" s="1428"/>
      <c r="U210" s="1428"/>
      <c r="V210" s="1428"/>
      <c r="W210" s="1428"/>
      <c r="X210" s="1428"/>
      <c r="Y210" s="1428"/>
      <c r="Z210" s="1428"/>
      <c r="AA210" s="1428"/>
      <c r="AB210" s="1428"/>
      <c r="AC210" s="1428"/>
      <c r="AD210" s="1428"/>
      <c r="AE210" s="1428"/>
      <c r="AF210" s="1428"/>
      <c r="AG210" s="1428"/>
      <c r="AH210" s="1428"/>
      <c r="AI210" s="1428"/>
      <c r="AJ210" s="1428"/>
      <c r="AK210" s="1428"/>
      <c r="AL210" s="1428"/>
      <c r="AM210" s="1428"/>
      <c r="AN210" s="1428"/>
      <c r="AO210" s="1428"/>
      <c r="AP210" s="1428"/>
      <c r="AQ210" s="1428"/>
      <c r="AR210" s="1428"/>
      <c r="AS210" s="1428"/>
      <c r="AT210" s="1428"/>
      <c r="AU210" s="1428"/>
      <c r="AV210" s="1428"/>
      <c r="AW210" s="1428"/>
      <c r="AX210" s="1428"/>
      <c r="AY210" s="1428"/>
      <c r="AZ210" s="1428"/>
      <c r="BA210" s="1428"/>
      <c r="BB210" s="1428"/>
      <c r="BC210" s="1428"/>
    </row>
    <row r="211" spans="1:55" ht="34.5" customHeight="1">
      <c r="A211" s="1428"/>
      <c r="B211" s="1428"/>
      <c r="C211" s="1428"/>
      <c r="D211" s="1428"/>
      <c r="E211" s="1428"/>
      <c r="F211" s="1428"/>
      <c r="G211" s="1428"/>
      <c r="H211" s="1428"/>
      <c r="I211" s="1428"/>
      <c r="J211" s="1428"/>
      <c r="K211" s="1428"/>
      <c r="L211" s="1428"/>
      <c r="M211" s="1428"/>
      <c r="N211" s="1428"/>
      <c r="O211" s="1428"/>
      <c r="P211" s="1428"/>
      <c r="Q211" s="1428"/>
      <c r="R211" s="1428"/>
      <c r="S211" s="1428"/>
      <c r="T211" s="1428"/>
      <c r="U211" s="1428"/>
      <c r="V211" s="1428"/>
      <c r="W211" s="1428"/>
      <c r="X211" s="1428"/>
      <c r="Y211" s="1428"/>
      <c r="Z211" s="1428"/>
      <c r="AA211" s="1428"/>
      <c r="AB211" s="1428"/>
      <c r="AC211" s="1428"/>
      <c r="AD211" s="1428"/>
      <c r="AE211" s="1428"/>
      <c r="AF211" s="1428"/>
      <c r="AG211" s="1428"/>
      <c r="AH211" s="1428"/>
      <c r="AI211" s="1428"/>
      <c r="AJ211" s="1428"/>
      <c r="AK211" s="1428"/>
      <c r="AL211" s="1428"/>
      <c r="AM211" s="1428"/>
      <c r="AN211" s="1428"/>
      <c r="AO211" s="1428"/>
      <c r="AP211" s="1428"/>
      <c r="AQ211" s="1428"/>
      <c r="AR211" s="1428"/>
      <c r="AS211" s="1428"/>
      <c r="AT211" s="1428"/>
      <c r="AU211" s="1428"/>
      <c r="AV211" s="1428"/>
      <c r="AW211" s="1428"/>
      <c r="AX211" s="1428"/>
      <c r="AY211" s="1428"/>
      <c r="AZ211" s="1428"/>
      <c r="BA211" s="1428"/>
      <c r="BB211" s="1428"/>
      <c r="BC211" s="1428"/>
    </row>
    <row r="212" spans="1:55">
      <c r="A212" s="1428"/>
      <c r="B212" s="1428"/>
      <c r="C212" s="1428"/>
      <c r="D212" s="1428"/>
      <c r="E212" s="1428"/>
      <c r="F212" s="1428"/>
      <c r="G212" s="1428"/>
      <c r="H212" s="1428"/>
      <c r="I212" s="1428"/>
      <c r="J212" s="1428"/>
      <c r="K212" s="1428"/>
      <c r="L212" s="1428"/>
      <c r="M212" s="1428"/>
      <c r="N212" s="1428"/>
      <c r="O212" s="1428"/>
      <c r="P212" s="1428"/>
      <c r="Q212" s="1428"/>
      <c r="R212" s="1428"/>
      <c r="S212" s="1428"/>
      <c r="T212" s="1428"/>
      <c r="U212" s="1428"/>
      <c r="V212" s="1428"/>
      <c r="W212" s="1428"/>
      <c r="X212" s="1428"/>
      <c r="Y212" s="1428"/>
      <c r="Z212" s="1428"/>
      <c r="AA212" s="1428"/>
      <c r="AB212" s="1428"/>
      <c r="AC212" s="1428"/>
      <c r="AD212" s="1428"/>
      <c r="AE212" s="1428"/>
      <c r="AF212" s="1428"/>
      <c r="AG212" s="1428"/>
      <c r="AH212" s="1428"/>
      <c r="AI212" s="1428"/>
      <c r="AJ212" s="1428"/>
      <c r="AK212" s="1428"/>
      <c r="AL212" s="1428"/>
      <c r="AM212" s="1428"/>
      <c r="AN212" s="1428"/>
      <c r="AO212" s="1428"/>
      <c r="AP212" s="1428"/>
      <c r="AQ212" s="1428"/>
      <c r="AR212" s="1428"/>
      <c r="AS212" s="1428"/>
      <c r="AT212" s="1428"/>
      <c r="AU212" s="1428"/>
      <c r="AV212" s="1428"/>
      <c r="AW212" s="1428"/>
      <c r="AX212" s="1428"/>
      <c r="AY212" s="1428"/>
      <c r="AZ212" s="1428"/>
      <c r="BA212" s="1428"/>
      <c r="BB212" s="1428"/>
      <c r="BC212" s="1428"/>
    </row>
    <row r="213" spans="1:55" ht="20.25" customHeight="1">
      <c r="A213" s="1428"/>
      <c r="B213" s="1428"/>
      <c r="C213" s="1428"/>
      <c r="D213" s="1428"/>
      <c r="E213" s="1428"/>
      <c r="F213" s="1428"/>
      <c r="G213" s="1428"/>
      <c r="H213" s="1428"/>
      <c r="I213" s="1428"/>
      <c r="J213" s="1428"/>
      <c r="K213" s="1428"/>
      <c r="L213" s="1428"/>
      <c r="M213" s="1428"/>
      <c r="N213" s="1428"/>
      <c r="O213" s="1428"/>
      <c r="P213" s="1428"/>
      <c r="Q213" s="1428"/>
      <c r="R213" s="1428"/>
      <c r="S213" s="1428"/>
      <c r="T213" s="1428"/>
      <c r="U213" s="1428"/>
      <c r="V213" s="1428"/>
      <c r="W213" s="1428"/>
      <c r="X213" s="1428"/>
      <c r="Y213" s="1428"/>
      <c r="Z213" s="1428"/>
      <c r="AA213" s="1428"/>
      <c r="AB213" s="1428"/>
      <c r="AC213" s="1428"/>
      <c r="AD213" s="1428"/>
      <c r="AE213" s="1428"/>
      <c r="AF213" s="1428"/>
      <c r="AG213" s="1428"/>
      <c r="AH213" s="1428"/>
      <c r="AI213" s="1428"/>
      <c r="AJ213" s="1428"/>
      <c r="AK213" s="1428"/>
      <c r="AL213" s="1428"/>
      <c r="AM213" s="1428"/>
      <c r="AN213" s="1428"/>
      <c r="AO213" s="1428"/>
      <c r="AP213" s="1428"/>
      <c r="AQ213" s="1428"/>
      <c r="AR213" s="1428"/>
      <c r="AS213" s="1428"/>
      <c r="AT213" s="1428"/>
      <c r="AU213" s="1428"/>
      <c r="AV213" s="1428"/>
      <c r="AW213" s="1428"/>
      <c r="AX213" s="1428"/>
      <c r="AY213" s="1428"/>
      <c r="AZ213" s="1428"/>
      <c r="BA213" s="1428"/>
      <c r="BB213" s="1428"/>
      <c r="BC213" s="1428"/>
    </row>
    <row r="214" spans="1:55" ht="63" customHeight="1">
      <c r="A214" s="1428"/>
      <c r="B214" s="1428"/>
      <c r="C214" s="1428"/>
      <c r="D214" s="1428"/>
      <c r="E214" s="1428"/>
      <c r="F214" s="1428"/>
      <c r="G214" s="1428"/>
      <c r="H214" s="1428"/>
      <c r="I214" s="1428"/>
      <c r="J214" s="1428"/>
      <c r="K214" s="1428"/>
      <c r="L214" s="1428"/>
      <c r="M214" s="1428"/>
      <c r="N214" s="1428"/>
      <c r="O214" s="1428"/>
      <c r="P214" s="1428"/>
      <c r="Q214" s="1428"/>
      <c r="R214" s="1428"/>
      <c r="S214" s="1428"/>
      <c r="T214" s="1428"/>
      <c r="U214" s="1428"/>
      <c r="V214" s="1428"/>
      <c r="W214" s="1428"/>
      <c r="X214" s="1428"/>
      <c r="Y214" s="1428"/>
      <c r="Z214" s="1428"/>
      <c r="AA214" s="1428"/>
      <c r="AB214" s="1428"/>
      <c r="AC214" s="1428"/>
      <c r="AD214" s="1428"/>
      <c r="AE214" s="1428"/>
      <c r="AF214" s="1428"/>
      <c r="AG214" s="1428"/>
      <c r="AH214" s="1428"/>
      <c r="AI214" s="1428"/>
      <c r="AJ214" s="1428"/>
      <c r="AK214" s="1428"/>
      <c r="AL214" s="1428"/>
      <c r="AM214" s="1428"/>
      <c r="AN214" s="1428"/>
      <c r="AO214" s="1428"/>
      <c r="AP214" s="1428"/>
      <c r="AQ214" s="1428"/>
      <c r="AR214" s="1428"/>
      <c r="AS214" s="1428"/>
      <c r="AT214" s="1428"/>
      <c r="AU214" s="1428"/>
      <c r="AV214" s="1428"/>
      <c r="AW214" s="1428"/>
      <c r="AX214" s="1428"/>
      <c r="AY214" s="1428"/>
      <c r="AZ214" s="1428"/>
      <c r="BA214" s="1428"/>
      <c r="BB214" s="1428"/>
      <c r="BC214" s="1428"/>
    </row>
    <row r="215" spans="1:55" ht="20.25" customHeight="1">
      <c r="A215" s="1426" t="s">
        <v>593</v>
      </c>
      <c r="B215" s="1426"/>
      <c r="C215" s="1426"/>
      <c r="D215" s="1426"/>
      <c r="E215" s="1426"/>
      <c r="F215" s="1426"/>
      <c r="G215" s="1426"/>
      <c r="H215" s="1426"/>
      <c r="I215" s="1426"/>
      <c r="J215" s="1426"/>
      <c r="K215" s="1426"/>
      <c r="L215" s="1426"/>
      <c r="M215" s="1426"/>
      <c r="N215" s="1426"/>
      <c r="O215" s="1426"/>
      <c r="P215" s="1426"/>
      <c r="Q215" s="1426"/>
      <c r="R215" s="1426"/>
      <c r="S215" s="1426"/>
      <c r="T215" s="1426"/>
      <c r="U215" s="1426"/>
      <c r="V215" s="1426"/>
      <c r="W215" s="1426"/>
      <c r="X215" s="1426"/>
      <c r="Y215" s="1426"/>
      <c r="Z215" s="1426"/>
      <c r="AA215" s="1426"/>
      <c r="AB215" s="1426"/>
      <c r="AC215" s="1426"/>
      <c r="AD215" s="1426"/>
      <c r="AE215" s="1426"/>
      <c r="AF215" s="1426"/>
      <c r="AG215" s="1426"/>
      <c r="AH215" s="1426"/>
      <c r="AI215" s="1426"/>
      <c r="AJ215" s="1426"/>
      <c r="AK215" s="1426"/>
      <c r="AL215" s="1426"/>
      <c r="AM215" s="1426"/>
      <c r="AN215" s="1426"/>
      <c r="AO215" s="1426"/>
      <c r="AP215" s="1426"/>
      <c r="AQ215" s="1426"/>
      <c r="AR215" s="1426"/>
      <c r="AS215" s="1426"/>
      <c r="AT215" s="1426"/>
      <c r="AU215" s="1426"/>
      <c r="AV215" s="1426"/>
      <c r="AW215" s="1426"/>
      <c r="AX215" s="1426"/>
      <c r="AY215" s="1426"/>
      <c r="AZ215" s="1426"/>
      <c r="BA215" s="1426"/>
      <c r="BB215" s="1426"/>
      <c r="BC215" s="1426"/>
    </row>
    <row r="216" spans="1:55">
      <c r="A216" s="1425" t="s">
        <v>594</v>
      </c>
      <c r="B216" s="1425"/>
      <c r="C216" s="1425"/>
      <c r="D216" s="1425"/>
      <c r="E216" s="1425"/>
      <c r="F216" s="1425"/>
      <c r="G216" s="1425"/>
      <c r="H216" s="1425"/>
      <c r="I216" s="1425"/>
      <c r="J216" s="1425"/>
      <c r="K216" s="1425"/>
      <c r="L216" s="1425"/>
      <c r="M216" s="1425"/>
      <c r="N216" s="1425"/>
      <c r="O216" s="1425"/>
      <c r="P216" s="1425"/>
      <c r="Q216" s="1425"/>
      <c r="R216" s="1425"/>
      <c r="S216" s="1425"/>
      <c r="T216" s="1425"/>
      <c r="U216" s="1425"/>
      <c r="V216" s="1425"/>
      <c r="W216" s="1425"/>
      <c r="X216" s="1425"/>
      <c r="Y216" s="1425"/>
      <c r="Z216" s="1425"/>
      <c r="AA216" s="1425"/>
      <c r="AB216" s="1425"/>
      <c r="AC216" s="1425"/>
      <c r="AD216" s="1425"/>
      <c r="AE216" s="1425"/>
      <c r="AF216" s="1425"/>
      <c r="AG216" s="1425"/>
      <c r="AH216" s="1425"/>
      <c r="AI216" s="1425"/>
      <c r="AJ216" s="1425"/>
      <c r="AK216" s="1425"/>
      <c r="AL216" s="1425"/>
      <c r="AM216" s="1425"/>
      <c r="AN216" s="1425"/>
      <c r="AO216" s="1425"/>
      <c r="AP216" s="1425"/>
      <c r="AQ216" s="1425"/>
      <c r="AR216" s="1425"/>
      <c r="AS216" s="1425"/>
      <c r="AT216" s="1425"/>
      <c r="AU216" s="1425"/>
      <c r="AV216" s="1425"/>
      <c r="AW216" s="1425"/>
      <c r="AX216" s="1425"/>
      <c r="AY216" s="1425"/>
      <c r="AZ216" s="1425"/>
      <c r="BA216" s="1425"/>
      <c r="BB216" s="1425"/>
      <c r="BC216" s="1425"/>
    </row>
    <row r="217" spans="1:55">
      <c r="A217" s="1425"/>
      <c r="B217" s="1425"/>
      <c r="C217" s="1425"/>
      <c r="D217" s="1425"/>
      <c r="E217" s="1425"/>
      <c r="F217" s="1425"/>
      <c r="G217" s="1425"/>
      <c r="H217" s="1425"/>
      <c r="I217" s="1425"/>
      <c r="J217" s="1425"/>
      <c r="K217" s="1425"/>
      <c r="L217" s="1425"/>
      <c r="M217" s="1425"/>
      <c r="N217" s="1425"/>
      <c r="O217" s="1425"/>
      <c r="P217" s="1425"/>
      <c r="Q217" s="1425"/>
      <c r="R217" s="1425"/>
      <c r="S217" s="1425"/>
      <c r="T217" s="1425"/>
      <c r="U217" s="1425"/>
      <c r="V217" s="1425"/>
      <c r="W217" s="1425"/>
      <c r="X217" s="1425"/>
      <c r="Y217" s="1425"/>
      <c r="Z217" s="1425"/>
      <c r="AA217" s="1425"/>
      <c r="AB217" s="1425"/>
      <c r="AC217" s="1425"/>
      <c r="AD217" s="1425"/>
      <c r="AE217" s="1425"/>
      <c r="AF217" s="1425"/>
      <c r="AG217" s="1425"/>
      <c r="AH217" s="1425"/>
      <c r="AI217" s="1425"/>
      <c r="AJ217" s="1425"/>
      <c r="AK217" s="1425"/>
      <c r="AL217" s="1425"/>
      <c r="AM217" s="1425"/>
      <c r="AN217" s="1425"/>
      <c r="AO217" s="1425"/>
      <c r="AP217" s="1425"/>
      <c r="AQ217" s="1425"/>
      <c r="AR217" s="1425"/>
      <c r="AS217" s="1425"/>
      <c r="AT217" s="1425"/>
      <c r="AU217" s="1425"/>
      <c r="AV217" s="1425"/>
      <c r="AW217" s="1425"/>
      <c r="AX217" s="1425"/>
      <c r="AY217" s="1425"/>
      <c r="AZ217" s="1425"/>
      <c r="BA217" s="1425"/>
      <c r="BB217" s="1425"/>
      <c r="BC217" s="1425"/>
    </row>
    <row r="218" spans="1:55">
      <c r="A218" s="1425"/>
      <c r="B218" s="1425"/>
      <c r="C218" s="1425"/>
      <c r="D218" s="1425"/>
      <c r="E218" s="1425"/>
      <c r="F218" s="1425"/>
      <c r="G218" s="1425"/>
      <c r="H218" s="1425"/>
      <c r="I218" s="1425"/>
      <c r="J218" s="1425"/>
      <c r="K218" s="1425"/>
      <c r="L218" s="1425"/>
      <c r="M218" s="1425"/>
      <c r="N218" s="1425"/>
      <c r="O218" s="1425"/>
      <c r="P218" s="1425"/>
      <c r="Q218" s="1425"/>
      <c r="R218" s="1425"/>
      <c r="S218" s="1425"/>
      <c r="T218" s="1425"/>
      <c r="U218" s="1425"/>
      <c r="V218" s="1425"/>
      <c r="W218" s="1425"/>
      <c r="X218" s="1425"/>
      <c r="Y218" s="1425"/>
      <c r="Z218" s="1425"/>
      <c r="AA218" s="1425"/>
      <c r="AB218" s="1425"/>
      <c r="AC218" s="1425"/>
      <c r="AD218" s="1425"/>
      <c r="AE218" s="1425"/>
      <c r="AF218" s="1425"/>
      <c r="AG218" s="1425"/>
      <c r="AH218" s="1425"/>
      <c r="AI218" s="1425"/>
      <c r="AJ218" s="1425"/>
      <c r="AK218" s="1425"/>
      <c r="AL218" s="1425"/>
      <c r="AM218" s="1425"/>
      <c r="AN218" s="1425"/>
      <c r="AO218" s="1425"/>
      <c r="AP218" s="1425"/>
      <c r="AQ218" s="1425"/>
      <c r="AR218" s="1425"/>
      <c r="AS218" s="1425"/>
      <c r="AT218" s="1425"/>
      <c r="AU218" s="1425"/>
      <c r="AV218" s="1425"/>
      <c r="AW218" s="1425"/>
      <c r="AX218" s="1425"/>
      <c r="AY218" s="1425"/>
      <c r="AZ218" s="1425"/>
      <c r="BA218" s="1425"/>
      <c r="BB218" s="1425"/>
      <c r="BC218" s="1425"/>
    </row>
    <row r="219" spans="1:55">
      <c r="A219" s="1425"/>
      <c r="B219" s="1425"/>
      <c r="C219" s="1425"/>
      <c r="D219" s="1425"/>
      <c r="E219" s="1425"/>
      <c r="F219" s="1425"/>
      <c r="G219" s="1425"/>
      <c r="H219" s="1425"/>
      <c r="I219" s="1425"/>
      <c r="J219" s="1425"/>
      <c r="K219" s="1425"/>
      <c r="L219" s="1425"/>
      <c r="M219" s="1425"/>
      <c r="N219" s="1425"/>
      <c r="O219" s="1425"/>
      <c r="P219" s="1425"/>
      <c r="Q219" s="1425"/>
      <c r="R219" s="1425"/>
      <c r="S219" s="1425"/>
      <c r="T219" s="1425"/>
      <c r="U219" s="1425"/>
      <c r="V219" s="1425"/>
      <c r="W219" s="1425"/>
      <c r="X219" s="1425"/>
      <c r="Y219" s="1425"/>
      <c r="Z219" s="1425"/>
      <c r="AA219" s="1425"/>
      <c r="AB219" s="1425"/>
      <c r="AC219" s="1425"/>
      <c r="AD219" s="1425"/>
      <c r="AE219" s="1425"/>
      <c r="AF219" s="1425"/>
      <c r="AG219" s="1425"/>
      <c r="AH219" s="1425"/>
      <c r="AI219" s="1425"/>
      <c r="AJ219" s="1425"/>
      <c r="AK219" s="1425"/>
      <c r="AL219" s="1425"/>
      <c r="AM219" s="1425"/>
      <c r="AN219" s="1425"/>
      <c r="AO219" s="1425"/>
      <c r="AP219" s="1425"/>
      <c r="AQ219" s="1425"/>
      <c r="AR219" s="1425"/>
      <c r="AS219" s="1425"/>
      <c r="AT219" s="1425"/>
      <c r="AU219" s="1425"/>
      <c r="AV219" s="1425"/>
      <c r="AW219" s="1425"/>
      <c r="AX219" s="1425"/>
      <c r="AY219" s="1425"/>
      <c r="AZ219" s="1425"/>
      <c r="BA219" s="1425"/>
      <c r="BB219" s="1425"/>
      <c r="BC219" s="1425"/>
    </row>
    <row r="220" spans="1:55">
      <c r="A220" s="1425"/>
      <c r="B220" s="1425"/>
      <c r="C220" s="1425"/>
      <c r="D220" s="1425"/>
      <c r="E220" s="1425"/>
      <c r="F220" s="1425"/>
      <c r="G220" s="1425"/>
      <c r="H220" s="1425"/>
      <c r="I220" s="1425"/>
      <c r="J220" s="1425"/>
      <c r="K220" s="1425"/>
      <c r="L220" s="1425"/>
      <c r="M220" s="1425"/>
      <c r="N220" s="1425"/>
      <c r="O220" s="1425"/>
      <c r="P220" s="1425"/>
      <c r="Q220" s="1425"/>
      <c r="R220" s="1425"/>
      <c r="S220" s="1425"/>
      <c r="T220" s="1425"/>
      <c r="U220" s="1425"/>
      <c r="V220" s="1425"/>
      <c r="W220" s="1425"/>
      <c r="X220" s="1425"/>
      <c r="Y220" s="1425"/>
      <c r="Z220" s="1425"/>
      <c r="AA220" s="1425"/>
      <c r="AB220" s="1425"/>
      <c r="AC220" s="1425"/>
      <c r="AD220" s="1425"/>
      <c r="AE220" s="1425"/>
      <c r="AF220" s="1425"/>
      <c r="AG220" s="1425"/>
      <c r="AH220" s="1425"/>
      <c r="AI220" s="1425"/>
      <c r="AJ220" s="1425"/>
      <c r="AK220" s="1425"/>
      <c r="AL220" s="1425"/>
      <c r="AM220" s="1425"/>
      <c r="AN220" s="1425"/>
      <c r="AO220" s="1425"/>
      <c r="AP220" s="1425"/>
      <c r="AQ220" s="1425"/>
      <c r="AR220" s="1425"/>
      <c r="AS220" s="1425"/>
      <c r="AT220" s="1425"/>
      <c r="AU220" s="1425"/>
      <c r="AV220" s="1425"/>
      <c r="AW220" s="1425"/>
      <c r="AX220" s="1425"/>
      <c r="AY220" s="1425"/>
      <c r="AZ220" s="1425"/>
      <c r="BA220" s="1425"/>
      <c r="BB220" s="1425"/>
      <c r="BC220" s="1425"/>
    </row>
    <row r="221" spans="1:55" ht="15.75" customHeight="1">
      <c r="A221" s="1425"/>
      <c r="B221" s="1425"/>
      <c r="C221" s="1425"/>
      <c r="D221" s="1425"/>
      <c r="E221" s="1425"/>
      <c r="F221" s="1425"/>
      <c r="G221" s="1425"/>
      <c r="H221" s="1425"/>
      <c r="I221" s="1425"/>
      <c r="J221" s="1425"/>
      <c r="K221" s="1425"/>
      <c r="L221" s="1425"/>
      <c r="M221" s="1425"/>
      <c r="N221" s="1425"/>
      <c r="O221" s="1425"/>
      <c r="P221" s="1425"/>
      <c r="Q221" s="1425"/>
      <c r="R221" s="1425"/>
      <c r="S221" s="1425"/>
      <c r="T221" s="1425"/>
      <c r="U221" s="1425"/>
      <c r="V221" s="1425"/>
      <c r="W221" s="1425"/>
      <c r="X221" s="1425"/>
      <c r="Y221" s="1425"/>
      <c r="Z221" s="1425"/>
      <c r="AA221" s="1425"/>
      <c r="AB221" s="1425"/>
      <c r="AC221" s="1425"/>
      <c r="AD221" s="1425"/>
      <c r="AE221" s="1425"/>
      <c r="AF221" s="1425"/>
      <c r="AG221" s="1425"/>
      <c r="AH221" s="1425"/>
      <c r="AI221" s="1425"/>
      <c r="AJ221" s="1425"/>
      <c r="AK221" s="1425"/>
      <c r="AL221" s="1425"/>
      <c r="AM221" s="1425"/>
      <c r="AN221" s="1425"/>
      <c r="AO221" s="1425"/>
      <c r="AP221" s="1425"/>
      <c r="AQ221" s="1425"/>
      <c r="AR221" s="1425"/>
      <c r="AS221" s="1425"/>
      <c r="AT221" s="1425"/>
      <c r="AU221" s="1425"/>
      <c r="AV221" s="1425"/>
      <c r="AW221" s="1425"/>
      <c r="AX221" s="1425"/>
      <c r="AY221" s="1425"/>
      <c r="AZ221" s="1425"/>
      <c r="BA221" s="1425"/>
      <c r="BB221" s="1425"/>
      <c r="BC221" s="1425"/>
    </row>
    <row r="222" spans="1:55" ht="1.5" customHeight="1">
      <c r="A222" s="1425"/>
      <c r="B222" s="1425"/>
      <c r="C222" s="1425"/>
      <c r="D222" s="1425"/>
      <c r="E222" s="1425"/>
      <c r="F222" s="1425"/>
      <c r="G222" s="1425"/>
      <c r="H222" s="1425"/>
      <c r="I222" s="1425"/>
      <c r="J222" s="1425"/>
      <c r="K222" s="1425"/>
      <c r="L222" s="1425"/>
      <c r="M222" s="1425"/>
      <c r="N222" s="1425"/>
      <c r="O222" s="1425"/>
      <c r="P222" s="1425"/>
      <c r="Q222" s="1425"/>
      <c r="R222" s="1425"/>
      <c r="S222" s="1425"/>
      <c r="T222" s="1425"/>
      <c r="U222" s="1425"/>
      <c r="V222" s="1425"/>
      <c r="W222" s="1425"/>
      <c r="X222" s="1425"/>
      <c r="Y222" s="1425"/>
      <c r="Z222" s="1425"/>
      <c r="AA222" s="1425"/>
      <c r="AB222" s="1425"/>
      <c r="AC222" s="1425"/>
      <c r="AD222" s="1425"/>
      <c r="AE222" s="1425"/>
      <c r="AF222" s="1425"/>
      <c r="AG222" s="1425"/>
      <c r="AH222" s="1425"/>
      <c r="AI222" s="1425"/>
      <c r="AJ222" s="1425"/>
      <c r="AK222" s="1425"/>
      <c r="AL222" s="1425"/>
      <c r="AM222" s="1425"/>
      <c r="AN222" s="1425"/>
      <c r="AO222" s="1425"/>
      <c r="AP222" s="1425"/>
      <c r="AQ222" s="1425"/>
      <c r="AR222" s="1425"/>
      <c r="AS222" s="1425"/>
      <c r="AT222" s="1425"/>
      <c r="AU222" s="1425"/>
      <c r="AV222" s="1425"/>
      <c r="AW222" s="1425"/>
      <c r="AX222" s="1425"/>
      <c r="AY222" s="1425"/>
      <c r="AZ222" s="1425"/>
      <c r="BA222" s="1425"/>
      <c r="BB222" s="1425"/>
      <c r="BC222" s="1425"/>
    </row>
    <row r="223" spans="1:55">
      <c r="A223" s="1425"/>
      <c r="B223" s="1425"/>
      <c r="C223" s="1425"/>
      <c r="D223" s="1425"/>
      <c r="E223" s="1425"/>
      <c r="F223" s="1425"/>
      <c r="G223" s="1425"/>
      <c r="H223" s="1425"/>
      <c r="I223" s="1425"/>
      <c r="J223" s="1425"/>
      <c r="K223" s="1425"/>
      <c r="L223" s="1425"/>
      <c r="M223" s="1425"/>
      <c r="N223" s="1425"/>
      <c r="O223" s="1425"/>
      <c r="P223" s="1425"/>
      <c r="Q223" s="1425"/>
      <c r="R223" s="1425"/>
      <c r="S223" s="1425"/>
      <c r="T223" s="1425"/>
      <c r="U223" s="1425"/>
      <c r="V223" s="1425"/>
      <c r="W223" s="1425"/>
      <c r="X223" s="1425"/>
      <c r="Y223" s="1425"/>
      <c r="Z223" s="1425"/>
      <c r="AA223" s="1425"/>
      <c r="AB223" s="1425"/>
      <c r="AC223" s="1425"/>
      <c r="AD223" s="1425"/>
      <c r="AE223" s="1425"/>
      <c r="AF223" s="1425"/>
      <c r="AG223" s="1425"/>
      <c r="AH223" s="1425"/>
      <c r="AI223" s="1425"/>
      <c r="AJ223" s="1425"/>
      <c r="AK223" s="1425"/>
      <c r="AL223" s="1425"/>
      <c r="AM223" s="1425"/>
      <c r="AN223" s="1425"/>
      <c r="AO223" s="1425"/>
      <c r="AP223" s="1425"/>
      <c r="AQ223" s="1425"/>
      <c r="AR223" s="1425"/>
      <c r="AS223" s="1425"/>
      <c r="AT223" s="1425"/>
      <c r="AU223" s="1425"/>
      <c r="AV223" s="1425"/>
      <c r="AW223" s="1425"/>
      <c r="AX223" s="1425"/>
      <c r="AY223" s="1425"/>
      <c r="AZ223" s="1425"/>
      <c r="BA223" s="1425"/>
      <c r="BB223" s="1425"/>
      <c r="BC223" s="1425"/>
    </row>
    <row r="224" spans="1:55" ht="20.25" customHeight="1">
      <c r="A224" s="1425"/>
      <c r="B224" s="1425"/>
      <c r="C224" s="1425"/>
      <c r="D224" s="1425"/>
      <c r="E224" s="1425"/>
      <c r="F224" s="1425"/>
      <c r="G224" s="1425"/>
      <c r="H224" s="1425"/>
      <c r="I224" s="1425"/>
      <c r="J224" s="1425"/>
      <c r="K224" s="1425"/>
      <c r="L224" s="1425"/>
      <c r="M224" s="1425"/>
      <c r="N224" s="1425"/>
      <c r="O224" s="1425"/>
      <c r="P224" s="1425"/>
      <c r="Q224" s="1425"/>
      <c r="R224" s="1425"/>
      <c r="S224" s="1425"/>
      <c r="T224" s="1425"/>
      <c r="U224" s="1425"/>
      <c r="V224" s="1425"/>
      <c r="W224" s="1425"/>
      <c r="X224" s="1425"/>
      <c r="Y224" s="1425"/>
      <c r="Z224" s="1425"/>
      <c r="AA224" s="1425"/>
      <c r="AB224" s="1425"/>
      <c r="AC224" s="1425"/>
      <c r="AD224" s="1425"/>
      <c r="AE224" s="1425"/>
      <c r="AF224" s="1425"/>
      <c r="AG224" s="1425"/>
      <c r="AH224" s="1425"/>
      <c r="AI224" s="1425"/>
      <c r="AJ224" s="1425"/>
      <c r="AK224" s="1425"/>
      <c r="AL224" s="1425"/>
      <c r="AM224" s="1425"/>
      <c r="AN224" s="1425"/>
      <c r="AO224" s="1425"/>
      <c r="AP224" s="1425"/>
      <c r="AQ224" s="1425"/>
      <c r="AR224" s="1425"/>
      <c r="AS224" s="1425"/>
      <c r="AT224" s="1425"/>
      <c r="AU224" s="1425"/>
      <c r="AV224" s="1425"/>
      <c r="AW224" s="1425"/>
      <c r="AX224" s="1425"/>
      <c r="AY224" s="1425"/>
      <c r="AZ224" s="1425"/>
      <c r="BA224" s="1425"/>
      <c r="BB224" s="1425"/>
      <c r="BC224" s="1425"/>
    </row>
    <row r="225" spans="1:55" ht="55.5" customHeight="1">
      <c r="A225" s="1425"/>
      <c r="B225" s="1425"/>
      <c r="C225" s="1425"/>
      <c r="D225" s="1425"/>
      <c r="E225" s="1425"/>
      <c r="F225" s="1425"/>
      <c r="G225" s="1425"/>
      <c r="H225" s="1425"/>
      <c r="I225" s="1425"/>
      <c r="J225" s="1425"/>
      <c r="K225" s="1425"/>
      <c r="L225" s="1425"/>
      <c r="M225" s="1425"/>
      <c r="N225" s="1425"/>
      <c r="O225" s="1425"/>
      <c r="P225" s="1425"/>
      <c r="Q225" s="1425"/>
      <c r="R225" s="1425"/>
      <c r="S225" s="1425"/>
      <c r="T225" s="1425"/>
      <c r="U225" s="1425"/>
      <c r="V225" s="1425"/>
      <c r="W225" s="1425"/>
      <c r="X225" s="1425"/>
      <c r="Y225" s="1425"/>
      <c r="Z225" s="1425"/>
      <c r="AA225" s="1425"/>
      <c r="AB225" s="1425"/>
      <c r="AC225" s="1425"/>
      <c r="AD225" s="1425"/>
      <c r="AE225" s="1425"/>
      <c r="AF225" s="1425"/>
      <c r="AG225" s="1425"/>
      <c r="AH225" s="1425"/>
      <c r="AI225" s="1425"/>
      <c r="AJ225" s="1425"/>
      <c r="AK225" s="1425"/>
      <c r="AL225" s="1425"/>
      <c r="AM225" s="1425"/>
      <c r="AN225" s="1425"/>
      <c r="AO225" s="1425"/>
      <c r="AP225" s="1425"/>
      <c r="AQ225" s="1425"/>
      <c r="AR225" s="1425"/>
      <c r="AS225" s="1425"/>
      <c r="AT225" s="1425"/>
      <c r="AU225" s="1425"/>
      <c r="AV225" s="1425"/>
      <c r="AW225" s="1425"/>
      <c r="AX225" s="1425"/>
      <c r="AY225" s="1425"/>
      <c r="AZ225" s="1425"/>
      <c r="BA225" s="1425"/>
      <c r="BB225" s="1425"/>
      <c r="BC225" s="1425"/>
    </row>
    <row r="226" spans="1:55" ht="20.25" customHeight="1">
      <c r="A226" s="1426" t="s">
        <v>253</v>
      </c>
      <c r="B226" s="1426"/>
      <c r="C226" s="1426"/>
      <c r="D226" s="1426"/>
      <c r="E226" s="1426"/>
      <c r="F226" s="1426"/>
      <c r="G226" s="1426"/>
      <c r="H226" s="1426"/>
      <c r="I226" s="1426"/>
      <c r="J226" s="1426"/>
      <c r="K226" s="1426"/>
      <c r="L226" s="1426"/>
      <c r="M226" s="1426"/>
      <c r="N226" s="1426"/>
      <c r="O226" s="1426"/>
      <c r="P226" s="1426"/>
      <c r="Q226" s="1426"/>
      <c r="R226" s="1426"/>
      <c r="S226" s="1426"/>
      <c r="T226" s="1426"/>
      <c r="U226" s="1426"/>
      <c r="V226" s="1426"/>
      <c r="W226" s="1426"/>
      <c r="X226" s="1426"/>
      <c r="Y226" s="1426"/>
      <c r="Z226" s="1426"/>
      <c r="AA226" s="1426"/>
      <c r="AB226" s="1426"/>
      <c r="AC226" s="1426"/>
      <c r="AD226" s="1426"/>
      <c r="AE226" s="1426"/>
      <c r="AF226" s="1426"/>
      <c r="AG226" s="1426"/>
      <c r="AH226" s="1426"/>
      <c r="AI226" s="1426"/>
      <c r="AJ226" s="1426"/>
      <c r="AK226" s="1426"/>
      <c r="AL226" s="1426"/>
      <c r="AM226" s="1426"/>
      <c r="AN226" s="1426"/>
      <c r="AO226" s="1426"/>
      <c r="AP226" s="1426"/>
      <c r="AQ226" s="1426"/>
      <c r="AR226" s="1426"/>
      <c r="AS226" s="1426"/>
      <c r="AT226" s="1426"/>
      <c r="AU226" s="1426"/>
      <c r="AV226" s="1426"/>
      <c r="AW226" s="1426"/>
      <c r="AX226" s="1426"/>
      <c r="AY226" s="1426"/>
      <c r="AZ226" s="1426"/>
      <c r="BA226" s="1426"/>
      <c r="BB226" s="1426"/>
      <c r="BC226" s="1426"/>
    </row>
    <row r="227" spans="1:55">
      <c r="A227" s="1425" t="s">
        <v>255</v>
      </c>
      <c r="B227" s="1425"/>
      <c r="C227" s="1425"/>
      <c r="D227" s="1425"/>
      <c r="E227" s="1425"/>
      <c r="F227" s="1425"/>
      <c r="G227" s="1425"/>
      <c r="H227" s="1425"/>
      <c r="I227" s="1425"/>
      <c r="J227" s="1425"/>
      <c r="K227" s="1425"/>
      <c r="L227" s="1425"/>
      <c r="M227" s="1425"/>
      <c r="N227" s="1425"/>
      <c r="O227" s="1425"/>
      <c r="P227" s="1425"/>
      <c r="Q227" s="1425"/>
      <c r="R227" s="1425"/>
      <c r="S227" s="1425"/>
      <c r="T227" s="1425"/>
      <c r="U227" s="1425"/>
      <c r="V227" s="1425"/>
      <c r="W227" s="1425"/>
      <c r="X227" s="1425"/>
      <c r="Y227" s="1425"/>
      <c r="Z227" s="1425"/>
      <c r="AA227" s="1425"/>
      <c r="AB227" s="1425"/>
      <c r="AC227" s="1425"/>
      <c r="AD227" s="1425"/>
      <c r="AE227" s="1425"/>
      <c r="AF227" s="1425"/>
      <c r="AG227" s="1425"/>
      <c r="AH227" s="1425"/>
      <c r="AI227" s="1425"/>
      <c r="AJ227" s="1425"/>
      <c r="AK227" s="1425"/>
      <c r="AL227" s="1425"/>
      <c r="AM227" s="1425"/>
      <c r="AN227" s="1425"/>
      <c r="AO227" s="1425"/>
      <c r="AP227" s="1425"/>
      <c r="AQ227" s="1425"/>
      <c r="AR227" s="1425"/>
      <c r="AS227" s="1425"/>
      <c r="AT227" s="1425"/>
      <c r="AU227" s="1425"/>
      <c r="AV227" s="1425"/>
      <c r="AW227" s="1425"/>
      <c r="AX227" s="1425"/>
      <c r="AY227" s="1425"/>
      <c r="AZ227" s="1425"/>
      <c r="BA227" s="1425"/>
      <c r="BB227" s="1425"/>
      <c r="BC227" s="1425"/>
    </row>
    <row r="228" spans="1:55">
      <c r="A228" s="1425"/>
      <c r="B228" s="1425"/>
      <c r="C228" s="1425"/>
      <c r="D228" s="1425"/>
      <c r="E228" s="1425"/>
      <c r="F228" s="1425"/>
      <c r="G228" s="1425"/>
      <c r="H228" s="1425"/>
      <c r="I228" s="1425"/>
      <c r="J228" s="1425"/>
      <c r="K228" s="1425"/>
      <c r="L228" s="1425"/>
      <c r="M228" s="1425"/>
      <c r="N228" s="1425"/>
      <c r="O228" s="1425"/>
      <c r="P228" s="1425"/>
      <c r="Q228" s="1425"/>
      <c r="R228" s="1425"/>
      <c r="S228" s="1425"/>
      <c r="T228" s="1425"/>
      <c r="U228" s="1425"/>
      <c r="V228" s="1425"/>
      <c r="W228" s="1425"/>
      <c r="X228" s="1425"/>
      <c r="Y228" s="1425"/>
      <c r="Z228" s="1425"/>
      <c r="AA228" s="1425"/>
      <c r="AB228" s="1425"/>
      <c r="AC228" s="1425"/>
      <c r="AD228" s="1425"/>
      <c r="AE228" s="1425"/>
      <c r="AF228" s="1425"/>
      <c r="AG228" s="1425"/>
      <c r="AH228" s="1425"/>
      <c r="AI228" s="1425"/>
      <c r="AJ228" s="1425"/>
      <c r="AK228" s="1425"/>
      <c r="AL228" s="1425"/>
      <c r="AM228" s="1425"/>
      <c r="AN228" s="1425"/>
      <c r="AO228" s="1425"/>
      <c r="AP228" s="1425"/>
      <c r="AQ228" s="1425"/>
      <c r="AR228" s="1425"/>
      <c r="AS228" s="1425"/>
      <c r="AT228" s="1425"/>
      <c r="AU228" s="1425"/>
      <c r="AV228" s="1425"/>
      <c r="AW228" s="1425"/>
      <c r="AX228" s="1425"/>
      <c r="AY228" s="1425"/>
      <c r="AZ228" s="1425"/>
      <c r="BA228" s="1425"/>
      <c r="BB228" s="1425"/>
      <c r="BC228" s="1425"/>
    </row>
    <row r="229" spans="1:55">
      <c r="A229" s="1425"/>
      <c r="B229" s="1425"/>
      <c r="C229" s="1425"/>
      <c r="D229" s="1425"/>
      <c r="E229" s="1425"/>
      <c r="F229" s="1425"/>
      <c r="G229" s="1425"/>
      <c r="H229" s="1425"/>
      <c r="I229" s="1425"/>
      <c r="J229" s="1425"/>
      <c r="K229" s="1425"/>
      <c r="L229" s="1425"/>
      <c r="M229" s="1425"/>
      <c r="N229" s="1425"/>
      <c r="O229" s="1425"/>
      <c r="P229" s="1425"/>
      <c r="Q229" s="1425"/>
      <c r="R229" s="1425"/>
      <c r="S229" s="1425"/>
      <c r="T229" s="1425"/>
      <c r="U229" s="1425"/>
      <c r="V229" s="1425"/>
      <c r="W229" s="1425"/>
      <c r="X229" s="1425"/>
      <c r="Y229" s="1425"/>
      <c r="Z229" s="1425"/>
      <c r="AA229" s="1425"/>
      <c r="AB229" s="1425"/>
      <c r="AC229" s="1425"/>
      <c r="AD229" s="1425"/>
      <c r="AE229" s="1425"/>
      <c r="AF229" s="1425"/>
      <c r="AG229" s="1425"/>
      <c r="AH229" s="1425"/>
      <c r="AI229" s="1425"/>
      <c r="AJ229" s="1425"/>
      <c r="AK229" s="1425"/>
      <c r="AL229" s="1425"/>
      <c r="AM229" s="1425"/>
      <c r="AN229" s="1425"/>
      <c r="AO229" s="1425"/>
      <c r="AP229" s="1425"/>
      <c r="AQ229" s="1425"/>
      <c r="AR229" s="1425"/>
      <c r="AS229" s="1425"/>
      <c r="AT229" s="1425"/>
      <c r="AU229" s="1425"/>
      <c r="AV229" s="1425"/>
      <c r="AW229" s="1425"/>
      <c r="AX229" s="1425"/>
      <c r="AY229" s="1425"/>
      <c r="AZ229" s="1425"/>
      <c r="BA229" s="1425"/>
      <c r="BB229" s="1425"/>
      <c r="BC229" s="1425"/>
    </row>
    <row r="230" spans="1:55">
      <c r="A230" s="1425"/>
      <c r="B230" s="1425"/>
      <c r="C230" s="1425"/>
      <c r="D230" s="1425"/>
      <c r="E230" s="1425"/>
      <c r="F230" s="1425"/>
      <c r="G230" s="1425"/>
      <c r="H230" s="1425"/>
      <c r="I230" s="1425"/>
      <c r="J230" s="1425"/>
      <c r="K230" s="1425"/>
      <c r="L230" s="1425"/>
      <c r="M230" s="1425"/>
      <c r="N230" s="1425"/>
      <c r="O230" s="1425"/>
      <c r="P230" s="1425"/>
      <c r="Q230" s="1425"/>
      <c r="R230" s="1425"/>
      <c r="S230" s="1425"/>
      <c r="T230" s="1425"/>
      <c r="U230" s="1425"/>
      <c r="V230" s="1425"/>
      <c r="W230" s="1425"/>
      <c r="X230" s="1425"/>
      <c r="Y230" s="1425"/>
      <c r="Z230" s="1425"/>
      <c r="AA230" s="1425"/>
      <c r="AB230" s="1425"/>
      <c r="AC230" s="1425"/>
      <c r="AD230" s="1425"/>
      <c r="AE230" s="1425"/>
      <c r="AF230" s="1425"/>
      <c r="AG230" s="1425"/>
      <c r="AH230" s="1425"/>
      <c r="AI230" s="1425"/>
      <c r="AJ230" s="1425"/>
      <c r="AK230" s="1425"/>
      <c r="AL230" s="1425"/>
      <c r="AM230" s="1425"/>
      <c r="AN230" s="1425"/>
      <c r="AO230" s="1425"/>
      <c r="AP230" s="1425"/>
      <c r="AQ230" s="1425"/>
      <c r="AR230" s="1425"/>
      <c r="AS230" s="1425"/>
      <c r="AT230" s="1425"/>
      <c r="AU230" s="1425"/>
      <c r="AV230" s="1425"/>
      <c r="AW230" s="1425"/>
      <c r="AX230" s="1425"/>
      <c r="AY230" s="1425"/>
      <c r="AZ230" s="1425"/>
      <c r="BA230" s="1425"/>
      <c r="BB230" s="1425"/>
      <c r="BC230" s="1425"/>
    </row>
    <row r="231" spans="1:55" ht="54" customHeight="1">
      <c r="A231" s="1425"/>
      <c r="B231" s="1425"/>
      <c r="C231" s="1425"/>
      <c r="D231" s="1425"/>
      <c r="E231" s="1425"/>
      <c r="F231" s="1425"/>
      <c r="G231" s="1425"/>
      <c r="H231" s="1425"/>
      <c r="I231" s="1425"/>
      <c r="J231" s="1425"/>
      <c r="K231" s="1425"/>
      <c r="L231" s="1425"/>
      <c r="M231" s="1425"/>
      <c r="N231" s="1425"/>
      <c r="O231" s="1425"/>
      <c r="P231" s="1425"/>
      <c r="Q231" s="1425"/>
      <c r="R231" s="1425"/>
      <c r="S231" s="1425"/>
      <c r="T231" s="1425"/>
      <c r="U231" s="1425"/>
      <c r="V231" s="1425"/>
      <c r="W231" s="1425"/>
      <c r="X231" s="1425"/>
      <c r="Y231" s="1425"/>
      <c r="Z231" s="1425"/>
      <c r="AA231" s="1425"/>
      <c r="AB231" s="1425"/>
      <c r="AC231" s="1425"/>
      <c r="AD231" s="1425"/>
      <c r="AE231" s="1425"/>
      <c r="AF231" s="1425"/>
      <c r="AG231" s="1425"/>
      <c r="AH231" s="1425"/>
      <c r="AI231" s="1425"/>
      <c r="AJ231" s="1425"/>
      <c r="AK231" s="1425"/>
      <c r="AL231" s="1425"/>
      <c r="AM231" s="1425"/>
      <c r="AN231" s="1425"/>
      <c r="AO231" s="1425"/>
      <c r="AP231" s="1425"/>
      <c r="AQ231" s="1425"/>
      <c r="AR231" s="1425"/>
      <c r="AS231" s="1425"/>
      <c r="AT231" s="1425"/>
      <c r="AU231" s="1425"/>
      <c r="AV231" s="1425"/>
      <c r="AW231" s="1425"/>
      <c r="AX231" s="1425"/>
      <c r="AY231" s="1425"/>
      <c r="AZ231" s="1425"/>
      <c r="BA231" s="1425"/>
      <c r="BB231" s="1425"/>
      <c r="BC231" s="1425"/>
    </row>
    <row r="232" spans="1:55">
      <c r="A232" s="1425"/>
      <c r="B232" s="1425"/>
      <c r="C232" s="1425"/>
      <c r="D232" s="1425"/>
      <c r="E232" s="1425"/>
      <c r="F232" s="1425"/>
      <c r="G232" s="1425"/>
      <c r="H232" s="1425"/>
      <c r="I232" s="1425"/>
      <c r="J232" s="1425"/>
      <c r="K232" s="1425"/>
      <c r="L232" s="1425"/>
      <c r="M232" s="1425"/>
      <c r="N232" s="1425"/>
      <c r="O232" s="1425"/>
      <c r="P232" s="1425"/>
      <c r="Q232" s="1425"/>
      <c r="R232" s="1425"/>
      <c r="S232" s="1425"/>
      <c r="T232" s="1425"/>
      <c r="U232" s="1425"/>
      <c r="V232" s="1425"/>
      <c r="W232" s="1425"/>
      <c r="X232" s="1425"/>
      <c r="Y232" s="1425"/>
      <c r="Z232" s="1425"/>
      <c r="AA232" s="1425"/>
      <c r="AB232" s="1425"/>
      <c r="AC232" s="1425"/>
      <c r="AD232" s="1425"/>
      <c r="AE232" s="1425"/>
      <c r="AF232" s="1425"/>
      <c r="AG232" s="1425"/>
      <c r="AH232" s="1425"/>
      <c r="AI232" s="1425"/>
      <c r="AJ232" s="1425"/>
      <c r="AK232" s="1425"/>
      <c r="AL232" s="1425"/>
      <c r="AM232" s="1425"/>
      <c r="AN232" s="1425"/>
      <c r="AO232" s="1425"/>
      <c r="AP232" s="1425"/>
      <c r="AQ232" s="1425"/>
      <c r="AR232" s="1425"/>
      <c r="AS232" s="1425"/>
      <c r="AT232" s="1425"/>
      <c r="AU232" s="1425"/>
      <c r="AV232" s="1425"/>
      <c r="AW232" s="1425"/>
      <c r="AX232" s="1425"/>
      <c r="AY232" s="1425"/>
      <c r="AZ232" s="1425"/>
      <c r="BA232" s="1425"/>
      <c r="BB232" s="1425"/>
      <c r="BC232" s="1425"/>
    </row>
    <row r="233" spans="1:55" ht="20.25" customHeight="1">
      <c r="A233" s="1426" t="s">
        <v>254</v>
      </c>
      <c r="B233" s="1426"/>
      <c r="C233" s="1426"/>
      <c r="D233" s="1426"/>
      <c r="E233" s="1426"/>
      <c r="F233" s="1426"/>
      <c r="G233" s="1426"/>
      <c r="H233" s="1426"/>
      <c r="I233" s="1426"/>
      <c r="J233" s="1426"/>
      <c r="K233" s="1426"/>
      <c r="L233" s="1426"/>
      <c r="M233" s="1426"/>
      <c r="N233" s="1426"/>
      <c r="O233" s="1426"/>
      <c r="P233" s="1426"/>
      <c r="Q233" s="1426"/>
      <c r="R233" s="1426"/>
      <c r="S233" s="1426"/>
      <c r="T233" s="1426"/>
      <c r="U233" s="1426"/>
      <c r="V233" s="1426"/>
      <c r="W233" s="1426"/>
      <c r="X233" s="1426"/>
      <c r="Y233" s="1426"/>
      <c r="Z233" s="1426"/>
      <c r="AA233" s="1426"/>
      <c r="AB233" s="1426"/>
      <c r="AC233" s="1426"/>
      <c r="AD233" s="1426"/>
      <c r="AE233" s="1426"/>
      <c r="AF233" s="1426"/>
      <c r="AG233" s="1426"/>
      <c r="AH233" s="1426"/>
      <c r="AI233" s="1426"/>
      <c r="AJ233" s="1426"/>
      <c r="AK233" s="1426"/>
      <c r="AL233" s="1426"/>
      <c r="AM233" s="1426"/>
      <c r="AN233" s="1426"/>
      <c r="AO233" s="1426"/>
      <c r="AP233" s="1426"/>
      <c r="AQ233" s="1426"/>
      <c r="AR233" s="1426"/>
      <c r="AS233" s="1426"/>
      <c r="AT233" s="1426"/>
      <c r="AU233" s="1426"/>
      <c r="AV233" s="1426"/>
      <c r="AW233" s="1426"/>
      <c r="AX233" s="1426"/>
      <c r="AY233" s="1426"/>
      <c r="AZ233" s="1426"/>
      <c r="BA233" s="1426"/>
      <c r="BB233" s="1426"/>
      <c r="BC233" s="1426"/>
    </row>
    <row r="234" spans="1:55">
      <c r="A234" s="1425" t="s">
        <v>590</v>
      </c>
      <c r="B234" s="1425"/>
      <c r="C234" s="1425"/>
      <c r="D234" s="1425"/>
      <c r="E234" s="1425"/>
      <c r="F234" s="1425"/>
      <c r="G234" s="1425"/>
      <c r="H234" s="1425"/>
      <c r="I234" s="1425"/>
      <c r="J234" s="1425"/>
      <c r="K234" s="1425"/>
      <c r="L234" s="1425"/>
      <c r="M234" s="1425"/>
      <c r="N234" s="1425"/>
      <c r="O234" s="1425"/>
      <c r="P234" s="1425"/>
      <c r="Q234" s="1425"/>
      <c r="R234" s="1425"/>
      <c r="S234" s="1425"/>
      <c r="T234" s="1425"/>
      <c r="U234" s="1425"/>
      <c r="V234" s="1425"/>
      <c r="W234" s="1425"/>
      <c r="X234" s="1425"/>
      <c r="Y234" s="1425"/>
      <c r="Z234" s="1425"/>
      <c r="AA234" s="1425"/>
      <c r="AB234" s="1425"/>
      <c r="AC234" s="1425"/>
      <c r="AD234" s="1425"/>
      <c r="AE234" s="1425"/>
      <c r="AF234" s="1425"/>
      <c r="AG234" s="1425"/>
      <c r="AH234" s="1425"/>
      <c r="AI234" s="1425"/>
      <c r="AJ234" s="1425"/>
      <c r="AK234" s="1425"/>
      <c r="AL234" s="1425"/>
      <c r="AM234" s="1425"/>
      <c r="AN234" s="1425"/>
      <c r="AO234" s="1425"/>
      <c r="AP234" s="1425"/>
      <c r="AQ234" s="1425"/>
      <c r="AR234" s="1425"/>
      <c r="AS234" s="1425"/>
      <c r="AT234" s="1425"/>
      <c r="AU234" s="1425"/>
      <c r="AV234" s="1425"/>
      <c r="AW234" s="1425"/>
      <c r="AX234" s="1425"/>
      <c r="AY234" s="1425"/>
      <c r="AZ234" s="1425"/>
      <c r="BA234" s="1425"/>
      <c r="BB234" s="1425"/>
      <c r="BC234" s="1425"/>
    </row>
    <row r="235" spans="1:55">
      <c r="A235" s="1425"/>
      <c r="B235" s="1425"/>
      <c r="C235" s="1425"/>
      <c r="D235" s="1425"/>
      <c r="E235" s="1425"/>
      <c r="F235" s="1425"/>
      <c r="G235" s="1425"/>
      <c r="H235" s="1425"/>
      <c r="I235" s="1425"/>
      <c r="J235" s="1425"/>
      <c r="K235" s="1425"/>
      <c r="L235" s="1425"/>
      <c r="M235" s="1425"/>
      <c r="N235" s="1425"/>
      <c r="O235" s="1425"/>
      <c r="P235" s="1425"/>
      <c r="Q235" s="1425"/>
      <c r="R235" s="1425"/>
      <c r="S235" s="1425"/>
      <c r="T235" s="1425"/>
      <c r="U235" s="1425"/>
      <c r="V235" s="1425"/>
      <c r="W235" s="1425"/>
      <c r="X235" s="1425"/>
      <c r="Y235" s="1425"/>
      <c r="Z235" s="1425"/>
      <c r="AA235" s="1425"/>
      <c r="AB235" s="1425"/>
      <c r="AC235" s="1425"/>
      <c r="AD235" s="1425"/>
      <c r="AE235" s="1425"/>
      <c r="AF235" s="1425"/>
      <c r="AG235" s="1425"/>
      <c r="AH235" s="1425"/>
      <c r="AI235" s="1425"/>
      <c r="AJ235" s="1425"/>
      <c r="AK235" s="1425"/>
      <c r="AL235" s="1425"/>
      <c r="AM235" s="1425"/>
      <c r="AN235" s="1425"/>
      <c r="AO235" s="1425"/>
      <c r="AP235" s="1425"/>
      <c r="AQ235" s="1425"/>
      <c r="AR235" s="1425"/>
      <c r="AS235" s="1425"/>
      <c r="AT235" s="1425"/>
      <c r="AU235" s="1425"/>
      <c r="AV235" s="1425"/>
      <c r="AW235" s="1425"/>
      <c r="AX235" s="1425"/>
      <c r="AY235" s="1425"/>
      <c r="AZ235" s="1425"/>
      <c r="BA235" s="1425"/>
      <c r="BB235" s="1425"/>
      <c r="BC235" s="1425"/>
    </row>
    <row r="236" spans="1:55">
      <c r="A236" s="1425"/>
      <c r="B236" s="1425"/>
      <c r="C236" s="1425"/>
      <c r="D236" s="1425"/>
      <c r="E236" s="1425"/>
      <c r="F236" s="1425"/>
      <c r="G236" s="1425"/>
      <c r="H236" s="1425"/>
      <c r="I236" s="1425"/>
      <c r="J236" s="1425"/>
      <c r="K236" s="1425"/>
      <c r="L236" s="1425"/>
      <c r="M236" s="1425"/>
      <c r="N236" s="1425"/>
      <c r="O236" s="1425"/>
      <c r="P236" s="1425"/>
      <c r="Q236" s="1425"/>
      <c r="R236" s="1425"/>
      <c r="S236" s="1425"/>
      <c r="T236" s="1425"/>
      <c r="U236" s="1425"/>
      <c r="V236" s="1425"/>
      <c r="W236" s="1425"/>
      <c r="X236" s="1425"/>
      <c r="Y236" s="1425"/>
      <c r="Z236" s="1425"/>
      <c r="AA236" s="1425"/>
      <c r="AB236" s="1425"/>
      <c r="AC236" s="1425"/>
      <c r="AD236" s="1425"/>
      <c r="AE236" s="1425"/>
      <c r="AF236" s="1425"/>
      <c r="AG236" s="1425"/>
      <c r="AH236" s="1425"/>
      <c r="AI236" s="1425"/>
      <c r="AJ236" s="1425"/>
      <c r="AK236" s="1425"/>
      <c r="AL236" s="1425"/>
      <c r="AM236" s="1425"/>
      <c r="AN236" s="1425"/>
      <c r="AO236" s="1425"/>
      <c r="AP236" s="1425"/>
      <c r="AQ236" s="1425"/>
      <c r="AR236" s="1425"/>
      <c r="AS236" s="1425"/>
      <c r="AT236" s="1425"/>
      <c r="AU236" s="1425"/>
      <c r="AV236" s="1425"/>
      <c r="AW236" s="1425"/>
      <c r="AX236" s="1425"/>
      <c r="AY236" s="1425"/>
      <c r="AZ236" s="1425"/>
      <c r="BA236" s="1425"/>
      <c r="BB236" s="1425"/>
      <c r="BC236" s="1425"/>
    </row>
    <row r="237" spans="1:55">
      <c r="A237" s="1425"/>
      <c r="B237" s="1425"/>
      <c r="C237" s="1425"/>
      <c r="D237" s="1425"/>
      <c r="E237" s="1425"/>
      <c r="F237" s="1425"/>
      <c r="G237" s="1425"/>
      <c r="H237" s="1425"/>
      <c r="I237" s="1425"/>
      <c r="J237" s="1425"/>
      <c r="K237" s="1425"/>
      <c r="L237" s="1425"/>
      <c r="M237" s="1425"/>
      <c r="N237" s="1425"/>
      <c r="O237" s="1425"/>
      <c r="P237" s="1425"/>
      <c r="Q237" s="1425"/>
      <c r="R237" s="1425"/>
      <c r="S237" s="1425"/>
      <c r="T237" s="1425"/>
      <c r="U237" s="1425"/>
      <c r="V237" s="1425"/>
      <c r="W237" s="1425"/>
      <c r="X237" s="1425"/>
      <c r="Y237" s="1425"/>
      <c r="Z237" s="1425"/>
      <c r="AA237" s="1425"/>
      <c r="AB237" s="1425"/>
      <c r="AC237" s="1425"/>
      <c r="AD237" s="1425"/>
      <c r="AE237" s="1425"/>
      <c r="AF237" s="1425"/>
      <c r="AG237" s="1425"/>
      <c r="AH237" s="1425"/>
      <c r="AI237" s="1425"/>
      <c r="AJ237" s="1425"/>
      <c r="AK237" s="1425"/>
      <c r="AL237" s="1425"/>
      <c r="AM237" s="1425"/>
      <c r="AN237" s="1425"/>
      <c r="AO237" s="1425"/>
      <c r="AP237" s="1425"/>
      <c r="AQ237" s="1425"/>
      <c r="AR237" s="1425"/>
      <c r="AS237" s="1425"/>
      <c r="AT237" s="1425"/>
      <c r="AU237" s="1425"/>
      <c r="AV237" s="1425"/>
      <c r="AW237" s="1425"/>
      <c r="AX237" s="1425"/>
      <c r="AY237" s="1425"/>
      <c r="AZ237" s="1425"/>
      <c r="BA237" s="1425"/>
      <c r="BB237" s="1425"/>
      <c r="BC237" s="1425"/>
    </row>
    <row r="238" spans="1:55">
      <c r="A238" s="1425"/>
      <c r="B238" s="1425"/>
      <c r="C238" s="1425"/>
      <c r="D238" s="1425"/>
      <c r="E238" s="1425"/>
      <c r="F238" s="1425"/>
      <c r="G238" s="1425"/>
      <c r="H238" s="1425"/>
      <c r="I238" s="1425"/>
      <c r="J238" s="1425"/>
      <c r="K238" s="1425"/>
      <c r="L238" s="1425"/>
      <c r="M238" s="1425"/>
      <c r="N238" s="1425"/>
      <c r="O238" s="1425"/>
      <c r="P238" s="1425"/>
      <c r="Q238" s="1425"/>
      <c r="R238" s="1425"/>
      <c r="S238" s="1425"/>
      <c r="T238" s="1425"/>
      <c r="U238" s="1425"/>
      <c r="V238" s="1425"/>
      <c r="W238" s="1425"/>
      <c r="X238" s="1425"/>
      <c r="Y238" s="1425"/>
      <c r="Z238" s="1425"/>
      <c r="AA238" s="1425"/>
      <c r="AB238" s="1425"/>
      <c r="AC238" s="1425"/>
      <c r="AD238" s="1425"/>
      <c r="AE238" s="1425"/>
      <c r="AF238" s="1425"/>
      <c r="AG238" s="1425"/>
      <c r="AH238" s="1425"/>
      <c r="AI238" s="1425"/>
      <c r="AJ238" s="1425"/>
      <c r="AK238" s="1425"/>
      <c r="AL238" s="1425"/>
      <c r="AM238" s="1425"/>
      <c r="AN238" s="1425"/>
      <c r="AO238" s="1425"/>
      <c r="AP238" s="1425"/>
      <c r="AQ238" s="1425"/>
      <c r="AR238" s="1425"/>
      <c r="AS238" s="1425"/>
      <c r="AT238" s="1425"/>
      <c r="AU238" s="1425"/>
      <c r="AV238" s="1425"/>
      <c r="AW238" s="1425"/>
      <c r="AX238" s="1425"/>
      <c r="AY238" s="1425"/>
      <c r="AZ238" s="1425"/>
      <c r="BA238" s="1425"/>
      <c r="BB238" s="1425"/>
      <c r="BC238" s="1425"/>
    </row>
    <row r="239" spans="1:55">
      <c r="A239" s="1425"/>
      <c r="B239" s="1425"/>
      <c r="C239" s="1425"/>
      <c r="D239" s="1425"/>
      <c r="E239" s="1425"/>
      <c r="F239" s="1425"/>
      <c r="G239" s="1425"/>
      <c r="H239" s="1425"/>
      <c r="I239" s="1425"/>
      <c r="J239" s="1425"/>
      <c r="K239" s="1425"/>
      <c r="L239" s="1425"/>
      <c r="M239" s="1425"/>
      <c r="N239" s="1425"/>
      <c r="O239" s="1425"/>
      <c r="P239" s="1425"/>
      <c r="Q239" s="1425"/>
      <c r="R239" s="1425"/>
      <c r="S239" s="1425"/>
      <c r="T239" s="1425"/>
      <c r="U239" s="1425"/>
      <c r="V239" s="1425"/>
      <c r="W239" s="1425"/>
      <c r="X239" s="1425"/>
      <c r="Y239" s="1425"/>
      <c r="Z239" s="1425"/>
      <c r="AA239" s="1425"/>
      <c r="AB239" s="1425"/>
      <c r="AC239" s="1425"/>
      <c r="AD239" s="1425"/>
      <c r="AE239" s="1425"/>
      <c r="AF239" s="1425"/>
      <c r="AG239" s="1425"/>
      <c r="AH239" s="1425"/>
      <c r="AI239" s="1425"/>
      <c r="AJ239" s="1425"/>
      <c r="AK239" s="1425"/>
      <c r="AL239" s="1425"/>
      <c r="AM239" s="1425"/>
      <c r="AN239" s="1425"/>
      <c r="AO239" s="1425"/>
      <c r="AP239" s="1425"/>
      <c r="AQ239" s="1425"/>
      <c r="AR239" s="1425"/>
      <c r="AS239" s="1425"/>
      <c r="AT239" s="1425"/>
      <c r="AU239" s="1425"/>
      <c r="AV239" s="1425"/>
      <c r="AW239" s="1425"/>
      <c r="AX239" s="1425"/>
      <c r="AY239" s="1425"/>
      <c r="AZ239" s="1425"/>
      <c r="BA239" s="1425"/>
      <c r="BB239" s="1425"/>
      <c r="BC239" s="1425"/>
    </row>
    <row r="240" spans="1:55">
      <c r="A240" s="1425"/>
      <c r="B240" s="1425"/>
      <c r="C240" s="1425"/>
      <c r="D240" s="1425"/>
      <c r="E240" s="1425"/>
      <c r="F240" s="1425"/>
      <c r="G240" s="1425"/>
      <c r="H240" s="1425"/>
      <c r="I240" s="1425"/>
      <c r="J240" s="1425"/>
      <c r="K240" s="1425"/>
      <c r="L240" s="1425"/>
      <c r="M240" s="1425"/>
      <c r="N240" s="1425"/>
      <c r="O240" s="1425"/>
      <c r="P240" s="1425"/>
      <c r="Q240" s="1425"/>
      <c r="R240" s="1425"/>
      <c r="S240" s="1425"/>
      <c r="T240" s="1425"/>
      <c r="U240" s="1425"/>
      <c r="V240" s="1425"/>
      <c r="W240" s="1425"/>
      <c r="X240" s="1425"/>
      <c r="Y240" s="1425"/>
      <c r="Z240" s="1425"/>
      <c r="AA240" s="1425"/>
      <c r="AB240" s="1425"/>
      <c r="AC240" s="1425"/>
      <c r="AD240" s="1425"/>
      <c r="AE240" s="1425"/>
      <c r="AF240" s="1425"/>
      <c r="AG240" s="1425"/>
      <c r="AH240" s="1425"/>
      <c r="AI240" s="1425"/>
      <c r="AJ240" s="1425"/>
      <c r="AK240" s="1425"/>
      <c r="AL240" s="1425"/>
      <c r="AM240" s="1425"/>
      <c r="AN240" s="1425"/>
      <c r="AO240" s="1425"/>
      <c r="AP240" s="1425"/>
      <c r="AQ240" s="1425"/>
      <c r="AR240" s="1425"/>
      <c r="AS240" s="1425"/>
      <c r="AT240" s="1425"/>
      <c r="AU240" s="1425"/>
      <c r="AV240" s="1425"/>
      <c r="AW240" s="1425"/>
      <c r="AX240" s="1425"/>
      <c r="AY240" s="1425"/>
      <c r="AZ240" s="1425"/>
      <c r="BA240" s="1425"/>
      <c r="BB240" s="1425"/>
      <c r="BC240" s="1425"/>
    </row>
    <row r="241" spans="1:55">
      <c r="A241" s="1425"/>
      <c r="B241" s="1425"/>
      <c r="C241" s="1425"/>
      <c r="D241" s="1425"/>
      <c r="E241" s="1425"/>
      <c r="F241" s="1425"/>
      <c r="G241" s="1425"/>
      <c r="H241" s="1425"/>
      <c r="I241" s="1425"/>
      <c r="J241" s="1425"/>
      <c r="K241" s="1425"/>
      <c r="L241" s="1425"/>
      <c r="M241" s="1425"/>
      <c r="N241" s="1425"/>
      <c r="O241" s="1425"/>
      <c r="P241" s="1425"/>
      <c r="Q241" s="1425"/>
      <c r="R241" s="1425"/>
      <c r="S241" s="1425"/>
      <c r="T241" s="1425"/>
      <c r="U241" s="1425"/>
      <c r="V241" s="1425"/>
      <c r="W241" s="1425"/>
      <c r="X241" s="1425"/>
      <c r="Y241" s="1425"/>
      <c r="Z241" s="1425"/>
      <c r="AA241" s="1425"/>
      <c r="AB241" s="1425"/>
      <c r="AC241" s="1425"/>
      <c r="AD241" s="1425"/>
      <c r="AE241" s="1425"/>
      <c r="AF241" s="1425"/>
      <c r="AG241" s="1425"/>
      <c r="AH241" s="1425"/>
      <c r="AI241" s="1425"/>
      <c r="AJ241" s="1425"/>
      <c r="AK241" s="1425"/>
      <c r="AL241" s="1425"/>
      <c r="AM241" s="1425"/>
      <c r="AN241" s="1425"/>
      <c r="AO241" s="1425"/>
      <c r="AP241" s="1425"/>
      <c r="AQ241" s="1425"/>
      <c r="AR241" s="1425"/>
      <c r="AS241" s="1425"/>
      <c r="AT241" s="1425"/>
      <c r="AU241" s="1425"/>
      <c r="AV241" s="1425"/>
      <c r="AW241" s="1425"/>
      <c r="AX241" s="1425"/>
      <c r="AY241" s="1425"/>
      <c r="AZ241" s="1425"/>
      <c r="BA241" s="1425"/>
      <c r="BB241" s="1425"/>
      <c r="BC241" s="1425"/>
    </row>
    <row r="242" spans="1:55">
      <c r="A242" s="1425"/>
      <c r="B242" s="1425"/>
      <c r="C242" s="1425"/>
      <c r="D242" s="1425"/>
      <c r="E242" s="1425"/>
      <c r="F242" s="1425"/>
      <c r="G242" s="1425"/>
      <c r="H242" s="1425"/>
      <c r="I242" s="1425"/>
      <c r="J242" s="1425"/>
      <c r="K242" s="1425"/>
      <c r="L242" s="1425"/>
      <c r="M242" s="1425"/>
      <c r="N242" s="1425"/>
      <c r="O242" s="1425"/>
      <c r="P242" s="1425"/>
      <c r="Q242" s="1425"/>
      <c r="R242" s="1425"/>
      <c r="S242" s="1425"/>
      <c r="T242" s="1425"/>
      <c r="U242" s="1425"/>
      <c r="V242" s="1425"/>
      <c r="W242" s="1425"/>
      <c r="X242" s="1425"/>
      <c r="Y242" s="1425"/>
      <c r="Z242" s="1425"/>
      <c r="AA242" s="1425"/>
      <c r="AB242" s="1425"/>
      <c r="AC242" s="1425"/>
      <c r="AD242" s="1425"/>
      <c r="AE242" s="1425"/>
      <c r="AF242" s="1425"/>
      <c r="AG242" s="1425"/>
      <c r="AH242" s="1425"/>
      <c r="AI242" s="1425"/>
      <c r="AJ242" s="1425"/>
      <c r="AK242" s="1425"/>
      <c r="AL242" s="1425"/>
      <c r="AM242" s="1425"/>
      <c r="AN242" s="1425"/>
      <c r="AO242" s="1425"/>
      <c r="AP242" s="1425"/>
      <c r="AQ242" s="1425"/>
      <c r="AR242" s="1425"/>
      <c r="AS242" s="1425"/>
      <c r="AT242" s="1425"/>
      <c r="AU242" s="1425"/>
      <c r="AV242" s="1425"/>
      <c r="AW242" s="1425"/>
      <c r="AX242" s="1425"/>
      <c r="AY242" s="1425"/>
      <c r="AZ242" s="1425"/>
      <c r="BA242" s="1425"/>
      <c r="BB242" s="1425"/>
      <c r="BC242" s="1425"/>
    </row>
    <row r="243" spans="1:55" ht="20.25" customHeight="1">
      <c r="A243" s="1425"/>
      <c r="B243" s="1425"/>
      <c r="C243" s="1425"/>
      <c r="D243" s="1425"/>
      <c r="E243" s="1425"/>
      <c r="F243" s="1425"/>
      <c r="G243" s="1425"/>
      <c r="H243" s="1425"/>
      <c r="I243" s="1425"/>
      <c r="J243" s="1425"/>
      <c r="K243" s="1425"/>
      <c r="L243" s="1425"/>
      <c r="M243" s="1425"/>
      <c r="N243" s="1425"/>
      <c r="O243" s="1425"/>
      <c r="P243" s="1425"/>
      <c r="Q243" s="1425"/>
      <c r="R243" s="1425"/>
      <c r="S243" s="1425"/>
      <c r="T243" s="1425"/>
      <c r="U243" s="1425"/>
      <c r="V243" s="1425"/>
      <c r="W243" s="1425"/>
      <c r="X243" s="1425"/>
      <c r="Y243" s="1425"/>
      <c r="Z243" s="1425"/>
      <c r="AA243" s="1425"/>
      <c r="AB243" s="1425"/>
      <c r="AC243" s="1425"/>
      <c r="AD243" s="1425"/>
      <c r="AE243" s="1425"/>
      <c r="AF243" s="1425"/>
      <c r="AG243" s="1425"/>
      <c r="AH243" s="1425"/>
      <c r="AI243" s="1425"/>
      <c r="AJ243" s="1425"/>
      <c r="AK243" s="1425"/>
      <c r="AL243" s="1425"/>
      <c r="AM243" s="1425"/>
      <c r="AN243" s="1425"/>
      <c r="AO243" s="1425"/>
      <c r="AP243" s="1425"/>
      <c r="AQ243" s="1425"/>
      <c r="AR243" s="1425"/>
      <c r="AS243" s="1425"/>
      <c r="AT243" s="1425"/>
      <c r="AU243" s="1425"/>
      <c r="AV243" s="1425"/>
      <c r="AW243" s="1425"/>
      <c r="AX243" s="1425"/>
      <c r="AY243" s="1425"/>
      <c r="AZ243" s="1425"/>
      <c r="BA243" s="1425"/>
      <c r="BB243" s="1425"/>
      <c r="BC243" s="1425"/>
    </row>
    <row r="244" spans="1:55" ht="87" customHeight="1">
      <c r="A244" s="1425"/>
      <c r="B244" s="1425"/>
      <c r="C244" s="1425"/>
      <c r="D244" s="1425"/>
      <c r="E244" s="1425"/>
      <c r="F244" s="1425"/>
      <c r="G244" s="1425"/>
      <c r="H244" s="1425"/>
      <c r="I244" s="1425"/>
      <c r="J244" s="1425"/>
      <c r="K244" s="1425"/>
      <c r="L244" s="1425"/>
      <c r="M244" s="1425"/>
      <c r="N244" s="1425"/>
      <c r="O244" s="1425"/>
      <c r="P244" s="1425"/>
      <c r="Q244" s="1425"/>
      <c r="R244" s="1425"/>
      <c r="S244" s="1425"/>
      <c r="T244" s="1425"/>
      <c r="U244" s="1425"/>
      <c r="V244" s="1425"/>
      <c r="W244" s="1425"/>
      <c r="X244" s="1425"/>
      <c r="Y244" s="1425"/>
      <c r="Z244" s="1425"/>
      <c r="AA244" s="1425"/>
      <c r="AB244" s="1425"/>
      <c r="AC244" s="1425"/>
      <c r="AD244" s="1425"/>
      <c r="AE244" s="1425"/>
      <c r="AF244" s="1425"/>
      <c r="AG244" s="1425"/>
      <c r="AH244" s="1425"/>
      <c r="AI244" s="1425"/>
      <c r="AJ244" s="1425"/>
      <c r="AK244" s="1425"/>
      <c r="AL244" s="1425"/>
      <c r="AM244" s="1425"/>
      <c r="AN244" s="1425"/>
      <c r="AO244" s="1425"/>
      <c r="AP244" s="1425"/>
      <c r="AQ244" s="1425"/>
      <c r="AR244" s="1425"/>
      <c r="AS244" s="1425"/>
      <c r="AT244" s="1425"/>
      <c r="AU244" s="1425"/>
      <c r="AV244" s="1425"/>
      <c r="AW244" s="1425"/>
      <c r="AX244" s="1425"/>
      <c r="AY244" s="1425"/>
      <c r="AZ244" s="1425"/>
      <c r="BA244" s="1425"/>
      <c r="BB244" s="1425"/>
      <c r="BC244" s="1425"/>
    </row>
    <row r="245" spans="1:55" ht="21">
      <c r="A245" s="1426" t="s">
        <v>256</v>
      </c>
      <c r="B245" s="1426"/>
      <c r="C245" s="1426"/>
      <c r="D245" s="1426"/>
      <c r="E245" s="1426"/>
      <c r="F245" s="1426"/>
      <c r="G245" s="1426"/>
      <c r="H245" s="1426"/>
      <c r="I245" s="1426"/>
      <c r="J245" s="1426"/>
      <c r="K245" s="1426"/>
      <c r="L245" s="1426"/>
      <c r="M245" s="1426"/>
      <c r="N245" s="1426"/>
      <c r="O245" s="1426"/>
      <c r="P245" s="1426"/>
      <c r="Q245" s="1426"/>
      <c r="R245" s="1426"/>
      <c r="S245" s="1426"/>
      <c r="T245" s="1426"/>
      <c r="U245" s="1426"/>
      <c r="V245" s="1426"/>
      <c r="W245" s="1426"/>
      <c r="X245" s="1426"/>
      <c r="Y245" s="1426"/>
      <c r="Z245" s="1426"/>
      <c r="AA245" s="1426"/>
      <c r="AB245" s="1426"/>
      <c r="AC245" s="1426"/>
      <c r="AD245" s="1426"/>
      <c r="AE245" s="1426"/>
      <c r="AF245" s="1426"/>
      <c r="AG245" s="1426"/>
      <c r="AH245" s="1426"/>
      <c r="AI245" s="1426"/>
      <c r="AJ245" s="1426"/>
      <c r="AK245" s="1426"/>
      <c r="AL245" s="1426"/>
      <c r="AM245" s="1426"/>
      <c r="AN245" s="1426"/>
      <c r="AO245" s="1426"/>
      <c r="AP245" s="1426"/>
      <c r="AQ245" s="1426"/>
      <c r="AR245" s="1426"/>
      <c r="AS245" s="1426"/>
      <c r="AT245" s="1426"/>
      <c r="AU245" s="1426"/>
      <c r="AV245" s="1426"/>
      <c r="AW245" s="1426"/>
      <c r="AX245" s="1426"/>
      <c r="AY245" s="1426"/>
      <c r="AZ245" s="1426"/>
      <c r="BA245" s="1426"/>
      <c r="BB245" s="1426"/>
      <c r="BC245" s="1426"/>
    </row>
    <row r="246" spans="1:55">
      <c r="A246" s="1425" t="s">
        <v>257</v>
      </c>
      <c r="B246" s="1425"/>
      <c r="C246" s="1425"/>
      <c r="D246" s="1425"/>
      <c r="E246" s="1425"/>
      <c r="F246" s="1425"/>
      <c r="G246" s="1425"/>
      <c r="H246" s="1425"/>
      <c r="I246" s="1425"/>
      <c r="J246" s="1425"/>
      <c r="K246" s="1425"/>
      <c r="L246" s="1425"/>
      <c r="M246" s="1425"/>
      <c r="N246" s="1425"/>
      <c r="O246" s="1425"/>
      <c r="P246" s="1425"/>
      <c r="Q246" s="1425"/>
      <c r="R246" s="1425"/>
      <c r="S246" s="1425"/>
      <c r="T246" s="1425"/>
      <c r="U246" s="1425"/>
      <c r="V246" s="1425"/>
      <c r="W246" s="1425"/>
      <c r="X246" s="1425"/>
      <c r="Y246" s="1425"/>
      <c r="Z246" s="1425"/>
      <c r="AA246" s="1425"/>
      <c r="AB246" s="1425"/>
      <c r="AC246" s="1425"/>
      <c r="AD246" s="1425"/>
      <c r="AE246" s="1425"/>
      <c r="AF246" s="1425"/>
      <c r="AG246" s="1425"/>
      <c r="AH246" s="1425"/>
      <c r="AI246" s="1425"/>
      <c r="AJ246" s="1425"/>
      <c r="AK246" s="1425"/>
      <c r="AL246" s="1425"/>
      <c r="AM246" s="1425"/>
      <c r="AN246" s="1425"/>
      <c r="AO246" s="1425"/>
      <c r="AP246" s="1425"/>
      <c r="AQ246" s="1425"/>
      <c r="AR246" s="1425"/>
      <c r="AS246" s="1425"/>
      <c r="AT246" s="1425"/>
      <c r="AU246" s="1425"/>
      <c r="AV246" s="1425"/>
      <c r="AW246" s="1425"/>
      <c r="AX246" s="1425"/>
      <c r="AY246" s="1425"/>
      <c r="AZ246" s="1425"/>
      <c r="BA246" s="1425"/>
      <c r="BB246" s="1425"/>
      <c r="BC246" s="1425"/>
    </row>
    <row r="247" spans="1:55">
      <c r="A247" s="1425"/>
      <c r="B247" s="1425"/>
      <c r="C247" s="1425"/>
      <c r="D247" s="1425"/>
      <c r="E247" s="1425"/>
      <c r="F247" s="1425"/>
      <c r="G247" s="1425"/>
      <c r="H247" s="1425"/>
      <c r="I247" s="1425"/>
      <c r="J247" s="1425"/>
      <c r="K247" s="1425"/>
      <c r="L247" s="1425"/>
      <c r="M247" s="1425"/>
      <c r="N247" s="1425"/>
      <c r="O247" s="1425"/>
      <c r="P247" s="1425"/>
      <c r="Q247" s="1425"/>
      <c r="R247" s="1425"/>
      <c r="S247" s="1425"/>
      <c r="T247" s="1425"/>
      <c r="U247" s="1425"/>
      <c r="V247" s="1425"/>
      <c r="W247" s="1425"/>
      <c r="X247" s="1425"/>
      <c r="Y247" s="1425"/>
      <c r="Z247" s="1425"/>
      <c r="AA247" s="1425"/>
      <c r="AB247" s="1425"/>
      <c r="AC247" s="1425"/>
      <c r="AD247" s="1425"/>
      <c r="AE247" s="1425"/>
      <c r="AF247" s="1425"/>
      <c r="AG247" s="1425"/>
      <c r="AH247" s="1425"/>
      <c r="AI247" s="1425"/>
      <c r="AJ247" s="1425"/>
      <c r="AK247" s="1425"/>
      <c r="AL247" s="1425"/>
      <c r="AM247" s="1425"/>
      <c r="AN247" s="1425"/>
      <c r="AO247" s="1425"/>
      <c r="AP247" s="1425"/>
      <c r="AQ247" s="1425"/>
      <c r="AR247" s="1425"/>
      <c r="AS247" s="1425"/>
      <c r="AT247" s="1425"/>
      <c r="AU247" s="1425"/>
      <c r="AV247" s="1425"/>
      <c r="AW247" s="1425"/>
      <c r="AX247" s="1425"/>
      <c r="AY247" s="1425"/>
      <c r="AZ247" s="1425"/>
      <c r="BA247" s="1425"/>
      <c r="BB247" s="1425"/>
      <c r="BC247" s="1425"/>
    </row>
    <row r="248" spans="1:55">
      <c r="A248" s="1425"/>
      <c r="B248" s="1425"/>
      <c r="C248" s="1425"/>
      <c r="D248" s="1425"/>
      <c r="E248" s="1425"/>
      <c r="F248" s="1425"/>
      <c r="G248" s="1425"/>
      <c r="H248" s="1425"/>
      <c r="I248" s="1425"/>
      <c r="J248" s="1425"/>
      <c r="K248" s="1425"/>
      <c r="L248" s="1425"/>
      <c r="M248" s="1425"/>
      <c r="N248" s="1425"/>
      <c r="O248" s="1425"/>
      <c r="P248" s="1425"/>
      <c r="Q248" s="1425"/>
      <c r="R248" s="1425"/>
      <c r="S248" s="1425"/>
      <c r="T248" s="1425"/>
      <c r="U248" s="1425"/>
      <c r="V248" s="1425"/>
      <c r="W248" s="1425"/>
      <c r="X248" s="1425"/>
      <c r="Y248" s="1425"/>
      <c r="Z248" s="1425"/>
      <c r="AA248" s="1425"/>
      <c r="AB248" s="1425"/>
      <c r="AC248" s="1425"/>
      <c r="AD248" s="1425"/>
      <c r="AE248" s="1425"/>
      <c r="AF248" s="1425"/>
      <c r="AG248" s="1425"/>
      <c r="AH248" s="1425"/>
      <c r="AI248" s="1425"/>
      <c r="AJ248" s="1425"/>
      <c r="AK248" s="1425"/>
      <c r="AL248" s="1425"/>
      <c r="AM248" s="1425"/>
      <c r="AN248" s="1425"/>
      <c r="AO248" s="1425"/>
      <c r="AP248" s="1425"/>
      <c r="AQ248" s="1425"/>
      <c r="AR248" s="1425"/>
      <c r="AS248" s="1425"/>
      <c r="AT248" s="1425"/>
      <c r="AU248" s="1425"/>
      <c r="AV248" s="1425"/>
      <c r="AW248" s="1425"/>
      <c r="AX248" s="1425"/>
      <c r="AY248" s="1425"/>
      <c r="AZ248" s="1425"/>
      <c r="BA248" s="1425"/>
      <c r="BB248" s="1425"/>
      <c r="BC248" s="1425"/>
    </row>
    <row r="249" spans="1:55">
      <c r="A249" s="1425"/>
      <c r="B249" s="1425"/>
      <c r="C249" s="1425"/>
      <c r="D249" s="1425"/>
      <c r="E249" s="1425"/>
      <c r="F249" s="1425"/>
      <c r="G249" s="1425"/>
      <c r="H249" s="1425"/>
      <c r="I249" s="1425"/>
      <c r="J249" s="1425"/>
      <c r="K249" s="1425"/>
      <c r="L249" s="1425"/>
      <c r="M249" s="1425"/>
      <c r="N249" s="1425"/>
      <c r="O249" s="1425"/>
      <c r="P249" s="1425"/>
      <c r="Q249" s="1425"/>
      <c r="R249" s="1425"/>
      <c r="S249" s="1425"/>
      <c r="T249" s="1425"/>
      <c r="U249" s="1425"/>
      <c r="V249" s="1425"/>
      <c r="W249" s="1425"/>
      <c r="X249" s="1425"/>
      <c r="Y249" s="1425"/>
      <c r="Z249" s="1425"/>
      <c r="AA249" s="1425"/>
      <c r="AB249" s="1425"/>
      <c r="AC249" s="1425"/>
      <c r="AD249" s="1425"/>
      <c r="AE249" s="1425"/>
      <c r="AF249" s="1425"/>
      <c r="AG249" s="1425"/>
      <c r="AH249" s="1425"/>
      <c r="AI249" s="1425"/>
      <c r="AJ249" s="1425"/>
      <c r="AK249" s="1425"/>
      <c r="AL249" s="1425"/>
      <c r="AM249" s="1425"/>
      <c r="AN249" s="1425"/>
      <c r="AO249" s="1425"/>
      <c r="AP249" s="1425"/>
      <c r="AQ249" s="1425"/>
      <c r="AR249" s="1425"/>
      <c r="AS249" s="1425"/>
      <c r="AT249" s="1425"/>
      <c r="AU249" s="1425"/>
      <c r="AV249" s="1425"/>
      <c r="AW249" s="1425"/>
      <c r="AX249" s="1425"/>
      <c r="AY249" s="1425"/>
      <c r="AZ249" s="1425"/>
      <c r="BA249" s="1425"/>
      <c r="BB249" s="1425"/>
      <c r="BC249" s="1425"/>
    </row>
    <row r="250" spans="1:55">
      <c r="A250" s="1425"/>
      <c r="B250" s="1425"/>
      <c r="C250" s="1425"/>
      <c r="D250" s="1425"/>
      <c r="E250" s="1425"/>
      <c r="F250" s="1425"/>
      <c r="G250" s="1425"/>
      <c r="H250" s="1425"/>
      <c r="I250" s="1425"/>
      <c r="J250" s="1425"/>
      <c r="K250" s="1425"/>
      <c r="L250" s="1425"/>
      <c r="M250" s="1425"/>
      <c r="N250" s="1425"/>
      <c r="O250" s="1425"/>
      <c r="P250" s="1425"/>
      <c r="Q250" s="1425"/>
      <c r="R250" s="1425"/>
      <c r="S250" s="1425"/>
      <c r="T250" s="1425"/>
      <c r="U250" s="1425"/>
      <c r="V250" s="1425"/>
      <c r="W250" s="1425"/>
      <c r="X250" s="1425"/>
      <c r="Y250" s="1425"/>
      <c r="Z250" s="1425"/>
      <c r="AA250" s="1425"/>
      <c r="AB250" s="1425"/>
      <c r="AC250" s="1425"/>
      <c r="AD250" s="1425"/>
      <c r="AE250" s="1425"/>
      <c r="AF250" s="1425"/>
      <c r="AG250" s="1425"/>
      <c r="AH250" s="1425"/>
      <c r="AI250" s="1425"/>
      <c r="AJ250" s="1425"/>
      <c r="AK250" s="1425"/>
      <c r="AL250" s="1425"/>
      <c r="AM250" s="1425"/>
      <c r="AN250" s="1425"/>
      <c r="AO250" s="1425"/>
      <c r="AP250" s="1425"/>
      <c r="AQ250" s="1425"/>
      <c r="AR250" s="1425"/>
      <c r="AS250" s="1425"/>
      <c r="AT250" s="1425"/>
      <c r="AU250" s="1425"/>
      <c r="AV250" s="1425"/>
      <c r="AW250" s="1425"/>
      <c r="AX250" s="1425"/>
      <c r="AY250" s="1425"/>
      <c r="AZ250" s="1425"/>
      <c r="BA250" s="1425"/>
      <c r="BB250" s="1425"/>
      <c r="BC250" s="1425"/>
    </row>
    <row r="251" spans="1:55">
      <c r="A251" s="1425"/>
      <c r="B251" s="1425"/>
      <c r="C251" s="1425"/>
      <c r="D251" s="1425"/>
      <c r="E251" s="1425"/>
      <c r="F251" s="1425"/>
      <c r="G251" s="1425"/>
      <c r="H251" s="1425"/>
      <c r="I251" s="1425"/>
      <c r="J251" s="1425"/>
      <c r="K251" s="1425"/>
      <c r="L251" s="1425"/>
      <c r="M251" s="1425"/>
      <c r="N251" s="1425"/>
      <c r="O251" s="1425"/>
      <c r="P251" s="1425"/>
      <c r="Q251" s="1425"/>
      <c r="R251" s="1425"/>
      <c r="S251" s="1425"/>
      <c r="T251" s="1425"/>
      <c r="U251" s="1425"/>
      <c r="V251" s="1425"/>
      <c r="W251" s="1425"/>
      <c r="X251" s="1425"/>
      <c r="Y251" s="1425"/>
      <c r="Z251" s="1425"/>
      <c r="AA251" s="1425"/>
      <c r="AB251" s="1425"/>
      <c r="AC251" s="1425"/>
      <c r="AD251" s="1425"/>
      <c r="AE251" s="1425"/>
      <c r="AF251" s="1425"/>
      <c r="AG251" s="1425"/>
      <c r="AH251" s="1425"/>
      <c r="AI251" s="1425"/>
      <c r="AJ251" s="1425"/>
      <c r="AK251" s="1425"/>
      <c r="AL251" s="1425"/>
      <c r="AM251" s="1425"/>
      <c r="AN251" s="1425"/>
      <c r="AO251" s="1425"/>
      <c r="AP251" s="1425"/>
      <c r="AQ251" s="1425"/>
      <c r="AR251" s="1425"/>
      <c r="AS251" s="1425"/>
      <c r="AT251" s="1425"/>
      <c r="AU251" s="1425"/>
      <c r="AV251" s="1425"/>
      <c r="AW251" s="1425"/>
      <c r="AX251" s="1425"/>
      <c r="AY251" s="1425"/>
      <c r="AZ251" s="1425"/>
      <c r="BA251" s="1425"/>
      <c r="BB251" s="1425"/>
      <c r="BC251" s="1425"/>
    </row>
    <row r="252" spans="1:55">
      <c r="A252" s="1425"/>
      <c r="B252" s="1425"/>
      <c r="C252" s="1425"/>
      <c r="D252" s="1425"/>
      <c r="E252" s="1425"/>
      <c r="F252" s="1425"/>
      <c r="G252" s="1425"/>
      <c r="H252" s="1425"/>
      <c r="I252" s="1425"/>
      <c r="J252" s="1425"/>
      <c r="K252" s="1425"/>
      <c r="L252" s="1425"/>
      <c r="M252" s="1425"/>
      <c r="N252" s="1425"/>
      <c r="O252" s="1425"/>
      <c r="P252" s="1425"/>
      <c r="Q252" s="1425"/>
      <c r="R252" s="1425"/>
      <c r="S252" s="1425"/>
      <c r="T252" s="1425"/>
      <c r="U252" s="1425"/>
      <c r="V252" s="1425"/>
      <c r="W252" s="1425"/>
      <c r="X252" s="1425"/>
      <c r="Y252" s="1425"/>
      <c r="Z252" s="1425"/>
      <c r="AA252" s="1425"/>
      <c r="AB252" s="1425"/>
      <c r="AC252" s="1425"/>
      <c r="AD252" s="1425"/>
      <c r="AE252" s="1425"/>
      <c r="AF252" s="1425"/>
      <c r="AG252" s="1425"/>
      <c r="AH252" s="1425"/>
      <c r="AI252" s="1425"/>
      <c r="AJ252" s="1425"/>
      <c r="AK252" s="1425"/>
      <c r="AL252" s="1425"/>
      <c r="AM252" s="1425"/>
      <c r="AN252" s="1425"/>
      <c r="AO252" s="1425"/>
      <c r="AP252" s="1425"/>
      <c r="AQ252" s="1425"/>
      <c r="AR252" s="1425"/>
      <c r="AS252" s="1425"/>
      <c r="AT252" s="1425"/>
      <c r="AU252" s="1425"/>
      <c r="AV252" s="1425"/>
      <c r="AW252" s="1425"/>
      <c r="AX252" s="1425"/>
      <c r="AY252" s="1425"/>
      <c r="AZ252" s="1425"/>
      <c r="BA252" s="1425"/>
      <c r="BB252" s="1425"/>
      <c r="BC252" s="1425"/>
    </row>
    <row r="253" spans="1:55">
      <c r="A253" s="1425"/>
      <c r="B253" s="1425"/>
      <c r="C253" s="1425"/>
      <c r="D253" s="1425"/>
      <c r="E253" s="1425"/>
      <c r="F253" s="1425"/>
      <c r="G253" s="1425"/>
      <c r="H253" s="1425"/>
      <c r="I253" s="1425"/>
      <c r="J253" s="1425"/>
      <c r="K253" s="1425"/>
      <c r="L253" s="1425"/>
      <c r="M253" s="1425"/>
      <c r="N253" s="1425"/>
      <c r="O253" s="1425"/>
      <c r="P253" s="1425"/>
      <c r="Q253" s="1425"/>
      <c r="R253" s="1425"/>
      <c r="S253" s="1425"/>
      <c r="T253" s="1425"/>
      <c r="U253" s="1425"/>
      <c r="V253" s="1425"/>
      <c r="W253" s="1425"/>
      <c r="X253" s="1425"/>
      <c r="Y253" s="1425"/>
      <c r="Z253" s="1425"/>
      <c r="AA253" s="1425"/>
      <c r="AB253" s="1425"/>
      <c r="AC253" s="1425"/>
      <c r="AD253" s="1425"/>
      <c r="AE253" s="1425"/>
      <c r="AF253" s="1425"/>
      <c r="AG253" s="1425"/>
      <c r="AH253" s="1425"/>
      <c r="AI253" s="1425"/>
      <c r="AJ253" s="1425"/>
      <c r="AK253" s="1425"/>
      <c r="AL253" s="1425"/>
      <c r="AM253" s="1425"/>
      <c r="AN253" s="1425"/>
      <c r="AO253" s="1425"/>
      <c r="AP253" s="1425"/>
      <c r="AQ253" s="1425"/>
      <c r="AR253" s="1425"/>
      <c r="AS253" s="1425"/>
      <c r="AT253" s="1425"/>
      <c r="AU253" s="1425"/>
      <c r="AV253" s="1425"/>
      <c r="AW253" s="1425"/>
      <c r="AX253" s="1425"/>
      <c r="AY253" s="1425"/>
      <c r="AZ253" s="1425"/>
      <c r="BA253" s="1425"/>
      <c r="BB253" s="1425"/>
      <c r="BC253" s="1425"/>
    </row>
    <row r="254" spans="1:55">
      <c r="A254" s="1425"/>
      <c r="B254" s="1425"/>
      <c r="C254" s="1425"/>
      <c r="D254" s="1425"/>
      <c r="E254" s="1425"/>
      <c r="F254" s="1425"/>
      <c r="G254" s="1425"/>
      <c r="H254" s="1425"/>
      <c r="I254" s="1425"/>
      <c r="J254" s="1425"/>
      <c r="K254" s="1425"/>
      <c r="L254" s="1425"/>
      <c r="M254" s="1425"/>
      <c r="N254" s="1425"/>
      <c r="O254" s="1425"/>
      <c r="P254" s="1425"/>
      <c r="Q254" s="1425"/>
      <c r="R254" s="1425"/>
      <c r="S254" s="1425"/>
      <c r="T254" s="1425"/>
      <c r="U254" s="1425"/>
      <c r="V254" s="1425"/>
      <c r="W254" s="1425"/>
      <c r="X254" s="1425"/>
      <c r="Y254" s="1425"/>
      <c r="Z254" s="1425"/>
      <c r="AA254" s="1425"/>
      <c r="AB254" s="1425"/>
      <c r="AC254" s="1425"/>
      <c r="AD254" s="1425"/>
      <c r="AE254" s="1425"/>
      <c r="AF254" s="1425"/>
      <c r="AG254" s="1425"/>
      <c r="AH254" s="1425"/>
      <c r="AI254" s="1425"/>
      <c r="AJ254" s="1425"/>
      <c r="AK254" s="1425"/>
      <c r="AL254" s="1425"/>
      <c r="AM254" s="1425"/>
      <c r="AN254" s="1425"/>
      <c r="AO254" s="1425"/>
      <c r="AP254" s="1425"/>
      <c r="AQ254" s="1425"/>
      <c r="AR254" s="1425"/>
      <c r="AS254" s="1425"/>
      <c r="AT254" s="1425"/>
      <c r="AU254" s="1425"/>
      <c r="AV254" s="1425"/>
      <c r="AW254" s="1425"/>
      <c r="AX254" s="1425"/>
      <c r="AY254" s="1425"/>
      <c r="AZ254" s="1425"/>
      <c r="BA254" s="1425"/>
      <c r="BB254" s="1425"/>
      <c r="BC254" s="1425"/>
    </row>
    <row r="255" spans="1:55">
      <c r="A255" s="1425"/>
      <c r="B255" s="1425"/>
      <c r="C255" s="1425"/>
      <c r="D255" s="1425"/>
      <c r="E255" s="1425"/>
      <c r="F255" s="1425"/>
      <c r="G255" s="1425"/>
      <c r="H255" s="1425"/>
      <c r="I255" s="1425"/>
      <c r="J255" s="1425"/>
      <c r="K255" s="1425"/>
      <c r="L255" s="1425"/>
      <c r="M255" s="1425"/>
      <c r="N255" s="1425"/>
      <c r="O255" s="1425"/>
      <c r="P255" s="1425"/>
      <c r="Q255" s="1425"/>
      <c r="R255" s="1425"/>
      <c r="S255" s="1425"/>
      <c r="T255" s="1425"/>
      <c r="U255" s="1425"/>
      <c r="V255" s="1425"/>
      <c r="W255" s="1425"/>
      <c r="X255" s="1425"/>
      <c r="Y255" s="1425"/>
      <c r="Z255" s="1425"/>
      <c r="AA255" s="1425"/>
      <c r="AB255" s="1425"/>
      <c r="AC255" s="1425"/>
      <c r="AD255" s="1425"/>
      <c r="AE255" s="1425"/>
      <c r="AF255" s="1425"/>
      <c r="AG255" s="1425"/>
      <c r="AH255" s="1425"/>
      <c r="AI255" s="1425"/>
      <c r="AJ255" s="1425"/>
      <c r="AK255" s="1425"/>
      <c r="AL255" s="1425"/>
      <c r="AM255" s="1425"/>
      <c r="AN255" s="1425"/>
      <c r="AO255" s="1425"/>
      <c r="AP255" s="1425"/>
      <c r="AQ255" s="1425"/>
      <c r="AR255" s="1425"/>
      <c r="AS255" s="1425"/>
      <c r="AT255" s="1425"/>
      <c r="AU255" s="1425"/>
      <c r="AV255" s="1425"/>
      <c r="AW255" s="1425"/>
      <c r="AX255" s="1425"/>
      <c r="AY255" s="1425"/>
      <c r="AZ255" s="1425"/>
      <c r="BA255" s="1425"/>
      <c r="BB255" s="1425"/>
      <c r="BC255" s="1425"/>
    </row>
    <row r="256" spans="1:55" ht="70.5" customHeight="1">
      <c r="A256" s="1425"/>
      <c r="B256" s="1425"/>
      <c r="C256" s="1425"/>
      <c r="D256" s="1425"/>
      <c r="E256" s="1425"/>
      <c r="F256" s="1425"/>
      <c r="G256" s="1425"/>
      <c r="H256" s="1425"/>
      <c r="I256" s="1425"/>
      <c r="J256" s="1425"/>
      <c r="K256" s="1425"/>
      <c r="L256" s="1425"/>
      <c r="M256" s="1425"/>
      <c r="N256" s="1425"/>
      <c r="O256" s="1425"/>
      <c r="P256" s="1425"/>
      <c r="Q256" s="1425"/>
      <c r="R256" s="1425"/>
      <c r="S256" s="1425"/>
      <c r="T256" s="1425"/>
      <c r="U256" s="1425"/>
      <c r="V256" s="1425"/>
      <c r="W256" s="1425"/>
      <c r="X256" s="1425"/>
      <c r="Y256" s="1425"/>
      <c r="Z256" s="1425"/>
      <c r="AA256" s="1425"/>
      <c r="AB256" s="1425"/>
      <c r="AC256" s="1425"/>
      <c r="AD256" s="1425"/>
      <c r="AE256" s="1425"/>
      <c r="AF256" s="1425"/>
      <c r="AG256" s="1425"/>
      <c r="AH256" s="1425"/>
      <c r="AI256" s="1425"/>
      <c r="AJ256" s="1425"/>
      <c r="AK256" s="1425"/>
      <c r="AL256" s="1425"/>
      <c r="AM256" s="1425"/>
      <c r="AN256" s="1425"/>
      <c r="AO256" s="1425"/>
      <c r="AP256" s="1425"/>
      <c r="AQ256" s="1425"/>
      <c r="AR256" s="1425"/>
      <c r="AS256" s="1425"/>
      <c r="AT256" s="1425"/>
      <c r="AU256" s="1425"/>
      <c r="AV256" s="1425"/>
      <c r="AW256" s="1425"/>
      <c r="AX256" s="1425"/>
      <c r="AY256" s="1425"/>
      <c r="AZ256" s="1425"/>
      <c r="BA256" s="1425"/>
      <c r="BB256" s="1425"/>
      <c r="BC256" s="1425"/>
    </row>
    <row r="257" spans="1:55">
      <c r="A257" s="1425"/>
      <c r="B257" s="1425"/>
      <c r="C257" s="1425"/>
      <c r="D257" s="1425"/>
      <c r="E257" s="1425"/>
      <c r="F257" s="1425"/>
      <c r="G257" s="1425"/>
      <c r="H257" s="1425"/>
      <c r="I257" s="1425"/>
      <c r="J257" s="1425"/>
      <c r="K257" s="1425"/>
      <c r="L257" s="1425"/>
      <c r="M257" s="1425"/>
      <c r="N257" s="1425"/>
      <c r="O257" s="1425"/>
      <c r="P257" s="1425"/>
      <c r="Q257" s="1425"/>
      <c r="R257" s="1425"/>
      <c r="S257" s="1425"/>
      <c r="T257" s="1425"/>
      <c r="U257" s="1425"/>
      <c r="V257" s="1425"/>
      <c r="W257" s="1425"/>
      <c r="X257" s="1425"/>
      <c r="Y257" s="1425"/>
      <c r="Z257" s="1425"/>
      <c r="AA257" s="1425"/>
      <c r="AB257" s="1425"/>
      <c r="AC257" s="1425"/>
      <c r="AD257" s="1425"/>
      <c r="AE257" s="1425"/>
      <c r="AF257" s="1425"/>
      <c r="AG257" s="1425"/>
      <c r="AH257" s="1425"/>
      <c r="AI257" s="1425"/>
      <c r="AJ257" s="1425"/>
      <c r="AK257" s="1425"/>
      <c r="AL257" s="1425"/>
      <c r="AM257" s="1425"/>
      <c r="AN257" s="1425"/>
      <c r="AO257" s="1425"/>
      <c r="AP257" s="1425"/>
      <c r="AQ257" s="1425"/>
      <c r="AR257" s="1425"/>
      <c r="AS257" s="1425"/>
      <c r="AT257" s="1425"/>
      <c r="AU257" s="1425"/>
      <c r="AV257" s="1425"/>
      <c r="AW257" s="1425"/>
      <c r="AX257" s="1425"/>
      <c r="AY257" s="1425"/>
      <c r="AZ257" s="1425"/>
      <c r="BA257" s="1425"/>
      <c r="BB257" s="1425"/>
      <c r="BC257" s="1425"/>
    </row>
    <row r="258" spans="1:55" ht="20.25" customHeight="1">
      <c r="A258" s="1425"/>
      <c r="B258" s="1425"/>
      <c r="C258" s="1425"/>
      <c r="D258" s="1425"/>
      <c r="E258" s="1425"/>
      <c r="F258" s="1425"/>
      <c r="G258" s="1425"/>
      <c r="H258" s="1425"/>
      <c r="I258" s="1425"/>
      <c r="J258" s="1425"/>
      <c r="K258" s="1425"/>
      <c r="L258" s="1425"/>
      <c r="M258" s="1425"/>
      <c r="N258" s="1425"/>
      <c r="O258" s="1425"/>
      <c r="P258" s="1425"/>
      <c r="Q258" s="1425"/>
      <c r="R258" s="1425"/>
      <c r="S258" s="1425"/>
      <c r="T258" s="1425"/>
      <c r="U258" s="1425"/>
      <c r="V258" s="1425"/>
      <c r="W258" s="1425"/>
      <c r="X258" s="1425"/>
      <c r="Y258" s="1425"/>
      <c r="Z258" s="1425"/>
      <c r="AA258" s="1425"/>
      <c r="AB258" s="1425"/>
      <c r="AC258" s="1425"/>
      <c r="AD258" s="1425"/>
      <c r="AE258" s="1425"/>
      <c r="AF258" s="1425"/>
      <c r="AG258" s="1425"/>
      <c r="AH258" s="1425"/>
      <c r="AI258" s="1425"/>
      <c r="AJ258" s="1425"/>
      <c r="AK258" s="1425"/>
      <c r="AL258" s="1425"/>
      <c r="AM258" s="1425"/>
      <c r="AN258" s="1425"/>
      <c r="AO258" s="1425"/>
      <c r="AP258" s="1425"/>
      <c r="AQ258" s="1425"/>
      <c r="AR258" s="1425"/>
      <c r="AS258" s="1425"/>
      <c r="AT258" s="1425"/>
      <c r="AU258" s="1425"/>
      <c r="AV258" s="1425"/>
      <c r="AW258" s="1425"/>
      <c r="AX258" s="1425"/>
      <c r="AY258" s="1425"/>
      <c r="AZ258" s="1425"/>
      <c r="BA258" s="1425"/>
      <c r="BB258" s="1425"/>
      <c r="BC258" s="1425"/>
    </row>
    <row r="259" spans="1:55" ht="20.25" customHeight="1">
      <c r="A259" s="1425"/>
      <c r="B259" s="1425"/>
      <c r="C259" s="1425"/>
      <c r="D259" s="1425"/>
      <c r="E259" s="1425"/>
      <c r="F259" s="1425"/>
      <c r="G259" s="1425"/>
      <c r="H259" s="1425"/>
      <c r="I259" s="1425"/>
      <c r="J259" s="1425"/>
      <c r="K259" s="1425"/>
      <c r="L259" s="1425"/>
      <c r="M259" s="1425"/>
      <c r="N259" s="1425"/>
      <c r="O259" s="1425"/>
      <c r="P259" s="1425"/>
      <c r="Q259" s="1425"/>
      <c r="R259" s="1425"/>
      <c r="S259" s="1425"/>
      <c r="T259" s="1425"/>
      <c r="U259" s="1425"/>
      <c r="V259" s="1425"/>
      <c r="W259" s="1425"/>
      <c r="X259" s="1425"/>
      <c r="Y259" s="1425"/>
      <c r="Z259" s="1425"/>
      <c r="AA259" s="1425"/>
      <c r="AB259" s="1425"/>
      <c r="AC259" s="1425"/>
      <c r="AD259" s="1425"/>
      <c r="AE259" s="1425"/>
      <c r="AF259" s="1425"/>
      <c r="AG259" s="1425"/>
      <c r="AH259" s="1425"/>
      <c r="AI259" s="1425"/>
      <c r="AJ259" s="1425"/>
      <c r="AK259" s="1425"/>
      <c r="AL259" s="1425"/>
      <c r="AM259" s="1425"/>
      <c r="AN259" s="1425"/>
      <c r="AO259" s="1425"/>
      <c r="AP259" s="1425"/>
      <c r="AQ259" s="1425"/>
      <c r="AR259" s="1425"/>
      <c r="AS259" s="1425"/>
      <c r="AT259" s="1425"/>
      <c r="AU259" s="1425"/>
      <c r="AV259" s="1425"/>
      <c r="AW259" s="1425"/>
      <c r="AX259" s="1425"/>
      <c r="AY259" s="1425"/>
      <c r="AZ259" s="1425"/>
      <c r="BA259" s="1425"/>
      <c r="BB259" s="1425"/>
      <c r="BC259" s="1425"/>
    </row>
    <row r="260" spans="1:55" ht="20.25" customHeight="1">
      <c r="A260" s="1426" t="s">
        <v>258</v>
      </c>
      <c r="B260" s="1426"/>
      <c r="C260" s="1426"/>
      <c r="D260" s="1426"/>
      <c r="E260" s="1426"/>
      <c r="F260" s="1426"/>
      <c r="G260" s="1426"/>
      <c r="H260" s="1426"/>
      <c r="I260" s="1426"/>
      <c r="J260" s="1426"/>
      <c r="K260" s="1426"/>
      <c r="L260" s="1426"/>
      <c r="M260" s="1426"/>
      <c r="N260" s="1426"/>
      <c r="O260" s="1426"/>
      <c r="P260" s="1426"/>
      <c r="Q260" s="1426"/>
      <c r="R260" s="1426"/>
      <c r="S260" s="1426"/>
      <c r="T260" s="1426"/>
      <c r="U260" s="1426"/>
      <c r="V260" s="1426"/>
      <c r="W260" s="1426"/>
      <c r="X260" s="1426"/>
      <c r="Y260" s="1426"/>
      <c r="Z260" s="1426"/>
      <c r="AA260" s="1426"/>
      <c r="AB260" s="1426"/>
      <c r="AC260" s="1426"/>
      <c r="AD260" s="1426"/>
      <c r="AE260" s="1426"/>
      <c r="AF260" s="1426"/>
      <c r="AG260" s="1426"/>
      <c r="AH260" s="1426"/>
      <c r="AI260" s="1426"/>
      <c r="AJ260" s="1426"/>
      <c r="AK260" s="1426"/>
      <c r="AL260" s="1426"/>
      <c r="AM260" s="1426"/>
      <c r="AN260" s="1426"/>
      <c r="AO260" s="1426"/>
      <c r="AP260" s="1426"/>
      <c r="AQ260" s="1426"/>
      <c r="AR260" s="1426"/>
      <c r="AS260" s="1426"/>
      <c r="AT260" s="1426"/>
      <c r="AU260" s="1426"/>
      <c r="AV260" s="1426"/>
      <c r="AW260" s="1426"/>
      <c r="AX260" s="1426"/>
      <c r="AY260" s="1426"/>
      <c r="AZ260" s="1426"/>
      <c r="BA260" s="1426"/>
      <c r="BB260" s="1426"/>
      <c r="BC260" s="1426"/>
    </row>
    <row r="261" spans="1:55" ht="20.25" customHeight="1">
      <c r="A261" s="1425" t="s">
        <v>115</v>
      </c>
      <c r="B261" s="1425"/>
      <c r="C261" s="1425"/>
      <c r="D261" s="1425"/>
      <c r="E261" s="1425"/>
      <c r="F261" s="1425"/>
      <c r="G261" s="1425"/>
      <c r="H261" s="1425"/>
      <c r="I261" s="1425"/>
      <c r="J261" s="1425"/>
      <c r="K261" s="1425"/>
      <c r="L261" s="1425"/>
      <c r="M261" s="1425"/>
      <c r="N261" s="1425"/>
      <c r="O261" s="1425"/>
      <c r="P261" s="1425"/>
      <c r="Q261" s="1425"/>
      <c r="R261" s="1425"/>
      <c r="S261" s="1425"/>
      <c r="T261" s="1425"/>
      <c r="U261" s="1425"/>
      <c r="V261" s="1425"/>
      <c r="W261" s="1425"/>
      <c r="X261" s="1425"/>
      <c r="Y261" s="1425"/>
      <c r="Z261" s="1425"/>
      <c r="AA261" s="1425"/>
      <c r="AB261" s="1425"/>
      <c r="AC261" s="1425"/>
      <c r="AD261" s="1425"/>
      <c r="AE261" s="1425"/>
      <c r="AF261" s="1425"/>
      <c r="AG261" s="1425"/>
      <c r="AH261" s="1425"/>
      <c r="AI261" s="1425"/>
      <c r="AJ261" s="1425"/>
      <c r="AK261" s="1425"/>
      <c r="AL261" s="1425"/>
      <c r="AM261" s="1425"/>
      <c r="AN261" s="1425"/>
      <c r="AO261" s="1425"/>
      <c r="AP261" s="1425"/>
      <c r="AQ261" s="1425"/>
      <c r="AR261" s="1425"/>
      <c r="AS261" s="1425"/>
      <c r="AT261" s="1425"/>
      <c r="AU261" s="1425"/>
      <c r="AV261" s="1425"/>
      <c r="AW261" s="1425"/>
      <c r="AX261" s="1425"/>
      <c r="AY261" s="1425"/>
      <c r="AZ261" s="1425"/>
      <c r="BA261" s="1425"/>
      <c r="BB261" s="1425"/>
      <c r="BC261" s="1425"/>
    </row>
    <row r="262" spans="1:55" ht="20.25" customHeight="1">
      <c r="A262" s="1425"/>
      <c r="B262" s="1425"/>
      <c r="C262" s="1425"/>
      <c r="D262" s="1425"/>
      <c r="E262" s="1425"/>
      <c r="F262" s="1425"/>
      <c r="G262" s="1425"/>
      <c r="H262" s="1425"/>
      <c r="I262" s="1425"/>
      <c r="J262" s="1425"/>
      <c r="K262" s="1425"/>
      <c r="L262" s="1425"/>
      <c r="M262" s="1425"/>
      <c r="N262" s="1425"/>
      <c r="O262" s="1425"/>
      <c r="P262" s="1425"/>
      <c r="Q262" s="1425"/>
      <c r="R262" s="1425"/>
      <c r="S262" s="1425"/>
      <c r="T262" s="1425"/>
      <c r="U262" s="1425"/>
      <c r="V262" s="1425"/>
      <c r="W262" s="1425"/>
      <c r="X262" s="1425"/>
      <c r="Y262" s="1425"/>
      <c r="Z262" s="1425"/>
      <c r="AA262" s="1425"/>
      <c r="AB262" s="1425"/>
      <c r="AC262" s="1425"/>
      <c r="AD262" s="1425"/>
      <c r="AE262" s="1425"/>
      <c r="AF262" s="1425"/>
      <c r="AG262" s="1425"/>
      <c r="AH262" s="1425"/>
      <c r="AI262" s="1425"/>
      <c r="AJ262" s="1425"/>
      <c r="AK262" s="1425"/>
      <c r="AL262" s="1425"/>
      <c r="AM262" s="1425"/>
      <c r="AN262" s="1425"/>
      <c r="AO262" s="1425"/>
      <c r="AP262" s="1425"/>
      <c r="AQ262" s="1425"/>
      <c r="AR262" s="1425"/>
      <c r="AS262" s="1425"/>
      <c r="AT262" s="1425"/>
      <c r="AU262" s="1425"/>
      <c r="AV262" s="1425"/>
      <c r="AW262" s="1425"/>
      <c r="AX262" s="1425"/>
      <c r="AY262" s="1425"/>
      <c r="AZ262" s="1425"/>
      <c r="BA262" s="1425"/>
      <c r="BB262" s="1425"/>
      <c r="BC262" s="1425"/>
    </row>
    <row r="263" spans="1:55" ht="20.25" customHeight="1">
      <c r="A263" s="1425"/>
      <c r="B263" s="1425"/>
      <c r="C263" s="1425"/>
      <c r="D263" s="1425"/>
      <c r="E263" s="1425"/>
      <c r="F263" s="1425"/>
      <c r="G263" s="1425"/>
      <c r="H263" s="1425"/>
      <c r="I263" s="1425"/>
      <c r="J263" s="1425"/>
      <c r="K263" s="1425"/>
      <c r="L263" s="1425"/>
      <c r="M263" s="1425"/>
      <c r="N263" s="1425"/>
      <c r="O263" s="1425"/>
      <c r="P263" s="1425"/>
      <c r="Q263" s="1425"/>
      <c r="R263" s="1425"/>
      <c r="S263" s="1425"/>
      <c r="T263" s="1425"/>
      <c r="U263" s="1425"/>
      <c r="V263" s="1425"/>
      <c r="W263" s="1425"/>
      <c r="X263" s="1425"/>
      <c r="Y263" s="1425"/>
      <c r="Z263" s="1425"/>
      <c r="AA263" s="1425"/>
      <c r="AB263" s="1425"/>
      <c r="AC263" s="1425"/>
      <c r="AD263" s="1425"/>
      <c r="AE263" s="1425"/>
      <c r="AF263" s="1425"/>
      <c r="AG263" s="1425"/>
      <c r="AH263" s="1425"/>
      <c r="AI263" s="1425"/>
      <c r="AJ263" s="1425"/>
      <c r="AK263" s="1425"/>
      <c r="AL263" s="1425"/>
      <c r="AM263" s="1425"/>
      <c r="AN263" s="1425"/>
      <c r="AO263" s="1425"/>
      <c r="AP263" s="1425"/>
      <c r="AQ263" s="1425"/>
      <c r="AR263" s="1425"/>
      <c r="AS263" s="1425"/>
      <c r="AT263" s="1425"/>
      <c r="AU263" s="1425"/>
      <c r="AV263" s="1425"/>
      <c r="AW263" s="1425"/>
      <c r="AX263" s="1425"/>
      <c r="AY263" s="1425"/>
      <c r="AZ263" s="1425"/>
      <c r="BA263" s="1425"/>
      <c r="BB263" s="1425"/>
      <c r="BC263" s="1425"/>
    </row>
    <row r="264" spans="1:55" ht="20.25" customHeight="1">
      <c r="A264" s="1425"/>
      <c r="B264" s="1425"/>
      <c r="C264" s="1425"/>
      <c r="D264" s="1425"/>
      <c r="E264" s="1425"/>
      <c r="F264" s="1425"/>
      <c r="G264" s="1425"/>
      <c r="H264" s="1425"/>
      <c r="I264" s="1425"/>
      <c r="J264" s="1425"/>
      <c r="K264" s="1425"/>
      <c r="L264" s="1425"/>
      <c r="M264" s="1425"/>
      <c r="N264" s="1425"/>
      <c r="O264" s="1425"/>
      <c r="P264" s="1425"/>
      <c r="Q264" s="1425"/>
      <c r="R264" s="1425"/>
      <c r="S264" s="1425"/>
      <c r="T264" s="1425"/>
      <c r="U264" s="1425"/>
      <c r="V264" s="1425"/>
      <c r="W264" s="1425"/>
      <c r="X264" s="1425"/>
      <c r="Y264" s="1425"/>
      <c r="Z264" s="1425"/>
      <c r="AA264" s="1425"/>
      <c r="AB264" s="1425"/>
      <c r="AC264" s="1425"/>
      <c r="AD264" s="1425"/>
      <c r="AE264" s="1425"/>
      <c r="AF264" s="1425"/>
      <c r="AG264" s="1425"/>
      <c r="AH264" s="1425"/>
      <c r="AI264" s="1425"/>
      <c r="AJ264" s="1425"/>
      <c r="AK264" s="1425"/>
      <c r="AL264" s="1425"/>
      <c r="AM264" s="1425"/>
      <c r="AN264" s="1425"/>
      <c r="AO264" s="1425"/>
      <c r="AP264" s="1425"/>
      <c r="AQ264" s="1425"/>
      <c r="AR264" s="1425"/>
      <c r="AS264" s="1425"/>
      <c r="AT264" s="1425"/>
      <c r="AU264" s="1425"/>
      <c r="AV264" s="1425"/>
      <c r="AW264" s="1425"/>
      <c r="AX264" s="1425"/>
      <c r="AY264" s="1425"/>
      <c r="AZ264" s="1425"/>
      <c r="BA264" s="1425"/>
      <c r="BB264" s="1425"/>
      <c r="BC264" s="1425"/>
    </row>
    <row r="265" spans="1:55" ht="20.25" customHeight="1">
      <c r="A265" s="1425"/>
      <c r="B265" s="1425"/>
      <c r="C265" s="1425"/>
      <c r="D265" s="1425"/>
      <c r="E265" s="1425"/>
      <c r="F265" s="1425"/>
      <c r="G265" s="1425"/>
      <c r="H265" s="1425"/>
      <c r="I265" s="1425"/>
      <c r="J265" s="1425"/>
      <c r="K265" s="1425"/>
      <c r="L265" s="1425"/>
      <c r="M265" s="1425"/>
      <c r="N265" s="1425"/>
      <c r="O265" s="1425"/>
      <c r="P265" s="1425"/>
      <c r="Q265" s="1425"/>
      <c r="R265" s="1425"/>
      <c r="S265" s="1425"/>
      <c r="T265" s="1425"/>
      <c r="U265" s="1425"/>
      <c r="V265" s="1425"/>
      <c r="W265" s="1425"/>
      <c r="X265" s="1425"/>
      <c r="Y265" s="1425"/>
      <c r="Z265" s="1425"/>
      <c r="AA265" s="1425"/>
      <c r="AB265" s="1425"/>
      <c r="AC265" s="1425"/>
      <c r="AD265" s="1425"/>
      <c r="AE265" s="1425"/>
      <c r="AF265" s="1425"/>
      <c r="AG265" s="1425"/>
      <c r="AH265" s="1425"/>
      <c r="AI265" s="1425"/>
      <c r="AJ265" s="1425"/>
      <c r="AK265" s="1425"/>
      <c r="AL265" s="1425"/>
      <c r="AM265" s="1425"/>
      <c r="AN265" s="1425"/>
      <c r="AO265" s="1425"/>
      <c r="AP265" s="1425"/>
      <c r="AQ265" s="1425"/>
      <c r="AR265" s="1425"/>
      <c r="AS265" s="1425"/>
      <c r="AT265" s="1425"/>
      <c r="AU265" s="1425"/>
      <c r="AV265" s="1425"/>
      <c r="AW265" s="1425"/>
      <c r="AX265" s="1425"/>
      <c r="AY265" s="1425"/>
      <c r="AZ265" s="1425"/>
      <c r="BA265" s="1425"/>
      <c r="BB265" s="1425"/>
      <c r="BC265" s="1425"/>
    </row>
    <row r="266" spans="1:55" ht="20.25" customHeight="1">
      <c r="A266" s="1425"/>
      <c r="B266" s="1425"/>
      <c r="C266" s="1425"/>
      <c r="D266" s="1425"/>
      <c r="E266" s="1425"/>
      <c r="F266" s="1425"/>
      <c r="G266" s="1425"/>
      <c r="H266" s="1425"/>
      <c r="I266" s="1425"/>
      <c r="J266" s="1425"/>
      <c r="K266" s="1425"/>
      <c r="L266" s="1425"/>
      <c r="M266" s="1425"/>
      <c r="N266" s="1425"/>
      <c r="O266" s="1425"/>
      <c r="P266" s="1425"/>
      <c r="Q266" s="1425"/>
      <c r="R266" s="1425"/>
      <c r="S266" s="1425"/>
      <c r="T266" s="1425"/>
      <c r="U266" s="1425"/>
      <c r="V266" s="1425"/>
      <c r="W266" s="1425"/>
      <c r="X266" s="1425"/>
      <c r="Y266" s="1425"/>
      <c r="Z266" s="1425"/>
      <c r="AA266" s="1425"/>
      <c r="AB266" s="1425"/>
      <c r="AC266" s="1425"/>
      <c r="AD266" s="1425"/>
      <c r="AE266" s="1425"/>
      <c r="AF266" s="1425"/>
      <c r="AG266" s="1425"/>
      <c r="AH266" s="1425"/>
      <c r="AI266" s="1425"/>
      <c r="AJ266" s="1425"/>
      <c r="AK266" s="1425"/>
      <c r="AL266" s="1425"/>
      <c r="AM266" s="1425"/>
      <c r="AN266" s="1425"/>
      <c r="AO266" s="1425"/>
      <c r="AP266" s="1425"/>
      <c r="AQ266" s="1425"/>
      <c r="AR266" s="1425"/>
      <c r="AS266" s="1425"/>
      <c r="AT266" s="1425"/>
      <c r="AU266" s="1425"/>
      <c r="AV266" s="1425"/>
      <c r="AW266" s="1425"/>
      <c r="AX266" s="1425"/>
      <c r="AY266" s="1425"/>
      <c r="AZ266" s="1425"/>
      <c r="BA266" s="1425"/>
      <c r="BB266" s="1425"/>
      <c r="BC266" s="1425"/>
    </row>
    <row r="267" spans="1:55">
      <c r="A267" s="1425"/>
      <c r="B267" s="1425"/>
      <c r="C267" s="1425"/>
      <c r="D267" s="1425"/>
      <c r="E267" s="1425"/>
      <c r="F267" s="1425"/>
      <c r="G267" s="1425"/>
      <c r="H267" s="1425"/>
      <c r="I267" s="1425"/>
      <c r="J267" s="1425"/>
      <c r="K267" s="1425"/>
      <c r="L267" s="1425"/>
      <c r="M267" s="1425"/>
      <c r="N267" s="1425"/>
      <c r="O267" s="1425"/>
      <c r="P267" s="1425"/>
      <c r="Q267" s="1425"/>
      <c r="R267" s="1425"/>
      <c r="S267" s="1425"/>
      <c r="T267" s="1425"/>
      <c r="U267" s="1425"/>
      <c r="V267" s="1425"/>
      <c r="W267" s="1425"/>
      <c r="X267" s="1425"/>
      <c r="Y267" s="1425"/>
      <c r="Z267" s="1425"/>
      <c r="AA267" s="1425"/>
      <c r="AB267" s="1425"/>
      <c r="AC267" s="1425"/>
      <c r="AD267" s="1425"/>
      <c r="AE267" s="1425"/>
      <c r="AF267" s="1425"/>
      <c r="AG267" s="1425"/>
      <c r="AH267" s="1425"/>
      <c r="AI267" s="1425"/>
      <c r="AJ267" s="1425"/>
      <c r="AK267" s="1425"/>
      <c r="AL267" s="1425"/>
      <c r="AM267" s="1425"/>
      <c r="AN267" s="1425"/>
      <c r="AO267" s="1425"/>
      <c r="AP267" s="1425"/>
      <c r="AQ267" s="1425"/>
      <c r="AR267" s="1425"/>
      <c r="AS267" s="1425"/>
      <c r="AT267" s="1425"/>
      <c r="AU267" s="1425"/>
      <c r="AV267" s="1425"/>
      <c r="AW267" s="1425"/>
      <c r="AX267" s="1425"/>
      <c r="AY267" s="1425"/>
      <c r="AZ267" s="1425"/>
      <c r="BA267" s="1425"/>
      <c r="BB267" s="1425"/>
      <c r="BC267" s="1425"/>
    </row>
    <row r="268" spans="1:55">
      <c r="A268" s="1425"/>
      <c r="B268" s="1425"/>
      <c r="C268" s="1425"/>
      <c r="D268" s="1425"/>
      <c r="E268" s="1425"/>
      <c r="F268" s="1425"/>
      <c r="G268" s="1425"/>
      <c r="H268" s="1425"/>
      <c r="I268" s="1425"/>
      <c r="J268" s="1425"/>
      <c r="K268" s="1425"/>
      <c r="L268" s="1425"/>
      <c r="M268" s="1425"/>
      <c r="N268" s="1425"/>
      <c r="O268" s="1425"/>
      <c r="P268" s="1425"/>
      <c r="Q268" s="1425"/>
      <c r="R268" s="1425"/>
      <c r="S268" s="1425"/>
      <c r="T268" s="1425"/>
      <c r="U268" s="1425"/>
      <c r="V268" s="1425"/>
      <c r="W268" s="1425"/>
      <c r="X268" s="1425"/>
      <c r="Y268" s="1425"/>
      <c r="Z268" s="1425"/>
      <c r="AA268" s="1425"/>
      <c r="AB268" s="1425"/>
      <c r="AC268" s="1425"/>
      <c r="AD268" s="1425"/>
      <c r="AE268" s="1425"/>
      <c r="AF268" s="1425"/>
      <c r="AG268" s="1425"/>
      <c r="AH268" s="1425"/>
      <c r="AI268" s="1425"/>
      <c r="AJ268" s="1425"/>
      <c r="AK268" s="1425"/>
      <c r="AL268" s="1425"/>
      <c r="AM268" s="1425"/>
      <c r="AN268" s="1425"/>
      <c r="AO268" s="1425"/>
      <c r="AP268" s="1425"/>
      <c r="AQ268" s="1425"/>
      <c r="AR268" s="1425"/>
      <c r="AS268" s="1425"/>
      <c r="AT268" s="1425"/>
      <c r="AU268" s="1425"/>
      <c r="AV268" s="1425"/>
      <c r="AW268" s="1425"/>
      <c r="AX268" s="1425"/>
      <c r="AY268" s="1425"/>
      <c r="AZ268" s="1425"/>
      <c r="BA268" s="1425"/>
      <c r="BB268" s="1425"/>
      <c r="BC268" s="1425"/>
    </row>
    <row r="269" spans="1:55">
      <c r="A269" s="1425"/>
      <c r="B269" s="1425"/>
      <c r="C269" s="1425"/>
      <c r="D269" s="1425"/>
      <c r="E269" s="1425"/>
      <c r="F269" s="1425"/>
      <c r="G269" s="1425"/>
      <c r="H269" s="1425"/>
      <c r="I269" s="1425"/>
      <c r="J269" s="1425"/>
      <c r="K269" s="1425"/>
      <c r="L269" s="1425"/>
      <c r="M269" s="1425"/>
      <c r="N269" s="1425"/>
      <c r="O269" s="1425"/>
      <c r="P269" s="1425"/>
      <c r="Q269" s="1425"/>
      <c r="R269" s="1425"/>
      <c r="S269" s="1425"/>
      <c r="T269" s="1425"/>
      <c r="U269" s="1425"/>
      <c r="V269" s="1425"/>
      <c r="W269" s="1425"/>
      <c r="X269" s="1425"/>
      <c r="Y269" s="1425"/>
      <c r="Z269" s="1425"/>
      <c r="AA269" s="1425"/>
      <c r="AB269" s="1425"/>
      <c r="AC269" s="1425"/>
      <c r="AD269" s="1425"/>
      <c r="AE269" s="1425"/>
      <c r="AF269" s="1425"/>
      <c r="AG269" s="1425"/>
      <c r="AH269" s="1425"/>
      <c r="AI269" s="1425"/>
      <c r="AJ269" s="1425"/>
      <c r="AK269" s="1425"/>
      <c r="AL269" s="1425"/>
      <c r="AM269" s="1425"/>
      <c r="AN269" s="1425"/>
      <c r="AO269" s="1425"/>
      <c r="AP269" s="1425"/>
      <c r="AQ269" s="1425"/>
      <c r="AR269" s="1425"/>
      <c r="AS269" s="1425"/>
      <c r="AT269" s="1425"/>
      <c r="AU269" s="1425"/>
      <c r="AV269" s="1425"/>
      <c r="AW269" s="1425"/>
      <c r="AX269" s="1425"/>
      <c r="AY269" s="1425"/>
      <c r="AZ269" s="1425"/>
      <c r="BA269" s="1425"/>
      <c r="BB269" s="1425"/>
      <c r="BC269" s="1425"/>
    </row>
    <row r="270" spans="1:55" ht="19.5" customHeight="1">
      <c r="A270" s="1425"/>
      <c r="B270" s="1425"/>
      <c r="C270" s="1425"/>
      <c r="D270" s="1425"/>
      <c r="E270" s="1425"/>
      <c r="F270" s="1425"/>
      <c r="G270" s="1425"/>
      <c r="H270" s="1425"/>
      <c r="I270" s="1425"/>
      <c r="J270" s="1425"/>
      <c r="K270" s="1425"/>
      <c r="L270" s="1425"/>
      <c r="M270" s="1425"/>
      <c r="N270" s="1425"/>
      <c r="O270" s="1425"/>
      <c r="P270" s="1425"/>
      <c r="Q270" s="1425"/>
      <c r="R270" s="1425"/>
      <c r="S270" s="1425"/>
      <c r="T270" s="1425"/>
      <c r="U270" s="1425"/>
      <c r="V270" s="1425"/>
      <c r="W270" s="1425"/>
      <c r="X270" s="1425"/>
      <c r="Y270" s="1425"/>
      <c r="Z270" s="1425"/>
      <c r="AA270" s="1425"/>
      <c r="AB270" s="1425"/>
      <c r="AC270" s="1425"/>
      <c r="AD270" s="1425"/>
      <c r="AE270" s="1425"/>
      <c r="AF270" s="1425"/>
      <c r="AG270" s="1425"/>
      <c r="AH270" s="1425"/>
      <c r="AI270" s="1425"/>
      <c r="AJ270" s="1425"/>
      <c r="AK270" s="1425"/>
      <c r="AL270" s="1425"/>
      <c r="AM270" s="1425"/>
      <c r="AN270" s="1425"/>
      <c r="AO270" s="1425"/>
      <c r="AP270" s="1425"/>
      <c r="AQ270" s="1425"/>
      <c r="AR270" s="1425"/>
      <c r="AS270" s="1425"/>
      <c r="AT270" s="1425"/>
      <c r="AU270" s="1425"/>
      <c r="AV270" s="1425"/>
      <c r="AW270" s="1425"/>
      <c r="AX270" s="1425"/>
      <c r="AY270" s="1425"/>
      <c r="AZ270" s="1425"/>
      <c r="BA270" s="1425"/>
      <c r="BB270" s="1425"/>
      <c r="BC270" s="1425"/>
    </row>
    <row r="271" spans="1:55">
      <c r="A271" s="1429" t="s">
        <v>1674</v>
      </c>
      <c r="B271" s="1429"/>
      <c r="C271" s="1429"/>
      <c r="D271" s="1429"/>
      <c r="E271" s="1429"/>
      <c r="F271" s="1429"/>
      <c r="G271" s="1429"/>
      <c r="H271" s="1429"/>
      <c r="I271" s="1429"/>
      <c r="J271" s="1429"/>
      <c r="K271" s="1429"/>
      <c r="L271" s="1429"/>
      <c r="M271" s="1429"/>
      <c r="N271" s="1429"/>
      <c r="O271" s="1429"/>
      <c r="P271" s="1429"/>
      <c r="Q271" s="1429"/>
      <c r="R271" s="1429"/>
      <c r="S271" s="1429"/>
      <c r="T271" s="1429"/>
      <c r="U271" s="1429"/>
      <c r="V271" s="1429"/>
      <c r="W271" s="1429"/>
      <c r="X271" s="1429"/>
      <c r="Y271" s="1429"/>
      <c r="Z271" s="1429"/>
      <c r="AA271" s="1429"/>
      <c r="AB271" s="1429"/>
      <c r="AC271" s="1429"/>
      <c r="AD271" s="1429"/>
      <c r="AE271" s="1429"/>
      <c r="AF271" s="1429"/>
      <c r="AG271" s="1429"/>
      <c r="AH271" s="1429"/>
      <c r="AI271" s="1429"/>
      <c r="AJ271" s="1429"/>
      <c r="AK271" s="1429"/>
      <c r="AL271" s="1429"/>
      <c r="AM271" s="1429"/>
      <c r="AN271" s="1429"/>
      <c r="AO271" s="1429"/>
      <c r="AP271" s="1429"/>
      <c r="AQ271" s="1429"/>
      <c r="AR271" s="1429"/>
      <c r="AS271" s="1429"/>
      <c r="AT271" s="1429"/>
      <c r="AU271" s="1429"/>
      <c r="AV271" s="1429"/>
      <c r="AW271" s="1429"/>
      <c r="AX271" s="1429"/>
      <c r="AY271" s="1429"/>
      <c r="AZ271" s="1429"/>
      <c r="BA271" s="1429"/>
      <c r="BB271" s="1429"/>
      <c r="BC271" s="1429"/>
    </row>
    <row r="272" spans="1:55">
      <c r="A272" s="1431" t="s">
        <v>261</v>
      </c>
      <c r="B272" s="1431"/>
      <c r="C272" s="1431"/>
      <c r="D272" s="1431"/>
      <c r="E272" s="1431"/>
      <c r="F272" s="1431"/>
      <c r="G272" s="1431"/>
      <c r="H272" s="1431"/>
      <c r="I272" s="1431"/>
      <c r="J272" s="1431"/>
      <c r="K272" s="1431"/>
      <c r="L272" s="1431"/>
      <c r="M272" s="1431"/>
      <c r="N272" s="1431"/>
      <c r="O272" s="1431"/>
      <c r="P272" s="1431"/>
      <c r="Q272" s="1431"/>
      <c r="R272" s="1431"/>
      <c r="S272" s="1431"/>
      <c r="T272" s="1431"/>
      <c r="U272" s="1431"/>
      <c r="V272" s="1431"/>
      <c r="W272" s="1431"/>
      <c r="X272" s="1431"/>
      <c r="Y272" s="1431"/>
      <c r="Z272" s="1431"/>
      <c r="AA272" s="1431"/>
      <c r="AB272" s="1431"/>
      <c r="AC272" s="1431"/>
      <c r="AD272" s="1431"/>
      <c r="AE272" s="1431"/>
      <c r="AF272" s="1431"/>
      <c r="AG272" s="1431"/>
      <c r="AH272" s="1431"/>
      <c r="AI272" s="1431"/>
      <c r="AJ272" s="1431"/>
      <c r="AK272" s="1431"/>
      <c r="AL272" s="1431"/>
      <c r="AM272" s="1431"/>
      <c r="AN272" s="1431"/>
      <c r="AO272" s="1431"/>
      <c r="AP272" s="1431"/>
      <c r="AQ272" s="1431"/>
      <c r="AR272" s="1431"/>
      <c r="AS272" s="1431"/>
      <c r="AT272" s="1431"/>
      <c r="AU272" s="1431"/>
      <c r="AV272" s="1431"/>
      <c r="AW272" s="1431"/>
      <c r="AX272" s="1431"/>
      <c r="AY272" s="1431"/>
      <c r="AZ272" s="1431"/>
      <c r="BA272" s="1431"/>
      <c r="BB272" s="1431"/>
      <c r="BC272" s="1431"/>
    </row>
    <row r="273" spans="1:55">
      <c r="A273" s="1430" t="s">
        <v>267</v>
      </c>
      <c r="B273" s="1430"/>
      <c r="C273" s="1430"/>
      <c r="D273" s="1430"/>
      <c r="E273" s="1430"/>
      <c r="F273" s="1430"/>
      <c r="G273" s="1430"/>
      <c r="H273" s="1430"/>
      <c r="I273" s="1430"/>
      <c r="J273" s="1430"/>
      <c r="K273" s="1430"/>
      <c r="L273" s="1430"/>
      <c r="M273" s="1430"/>
      <c r="N273" s="1430"/>
      <c r="O273" s="1430"/>
      <c r="P273" s="1430"/>
      <c r="Q273" s="1430"/>
      <c r="R273" s="1430"/>
      <c r="S273" s="1430"/>
      <c r="T273" s="1430"/>
      <c r="U273" s="1430"/>
      <c r="V273" s="1430"/>
      <c r="W273" s="1430"/>
      <c r="X273" s="1430"/>
      <c r="Y273" s="1430"/>
      <c r="Z273" s="1430"/>
      <c r="AA273" s="1430"/>
      <c r="AB273" s="1430"/>
      <c r="AC273" s="1430"/>
      <c r="AD273" s="1430"/>
      <c r="AE273" s="1430"/>
      <c r="AF273" s="1430"/>
      <c r="AG273" s="1430"/>
      <c r="AH273" s="1430"/>
      <c r="AI273" s="1430"/>
      <c r="AJ273" s="1430"/>
      <c r="AK273" s="1430"/>
      <c r="AL273" s="1430"/>
      <c r="AM273" s="1430"/>
      <c r="AN273" s="1430"/>
      <c r="AO273" s="1430"/>
      <c r="AP273" s="1430"/>
      <c r="AQ273" s="1430"/>
      <c r="AR273" s="1430"/>
      <c r="AS273" s="1430"/>
      <c r="AT273" s="1430"/>
      <c r="AU273" s="1430"/>
      <c r="AV273" s="1430"/>
      <c r="AW273" s="1430"/>
      <c r="AX273" s="1430"/>
      <c r="AY273" s="1430"/>
      <c r="AZ273" s="1430"/>
      <c r="BA273" s="1430"/>
      <c r="BB273" s="1430"/>
      <c r="BC273" s="1430"/>
    </row>
    <row r="274" spans="1:55">
      <c r="A274" s="10"/>
    </row>
    <row r="275" spans="1:55" ht="22.8">
      <c r="A275" s="1072" t="s">
        <v>120</v>
      </c>
      <c r="B275" s="1072"/>
      <c r="C275" s="1072"/>
      <c r="D275" s="1072"/>
      <c r="E275" s="1072"/>
      <c r="F275" s="1072"/>
      <c r="G275" s="1072"/>
      <c r="H275" s="1072"/>
      <c r="I275" s="1072"/>
      <c r="J275" s="1072"/>
      <c r="K275" s="1072"/>
      <c r="L275" s="1072"/>
      <c r="M275" s="1072"/>
      <c r="N275" s="1072"/>
      <c r="O275" s="1072"/>
      <c r="P275" s="1072"/>
      <c r="Q275" s="1072"/>
      <c r="R275" s="1072"/>
      <c r="S275" s="1072" t="s">
        <v>268</v>
      </c>
      <c r="T275" s="1072"/>
      <c r="U275" s="1072"/>
      <c r="V275" s="1072"/>
      <c r="W275" s="1072"/>
      <c r="X275" s="1072"/>
      <c r="Y275" s="1072"/>
      <c r="Z275" s="1072"/>
      <c r="AA275" s="1072"/>
      <c r="AB275" s="1072"/>
      <c r="AC275" s="1072"/>
      <c r="AD275" s="1072"/>
      <c r="AE275" s="1072"/>
      <c r="AF275" s="1072"/>
      <c r="AG275" s="1072"/>
      <c r="AH275" s="1072"/>
      <c r="AI275" s="1072"/>
      <c r="AJ275" s="1072"/>
      <c r="AK275" s="1072"/>
      <c r="AL275" s="1072" t="s">
        <v>269</v>
      </c>
      <c r="AM275" s="1072"/>
      <c r="AN275" s="1072"/>
      <c r="AO275" s="1072"/>
      <c r="AP275" s="1072"/>
      <c r="AQ275" s="1072"/>
      <c r="AR275" s="1072"/>
      <c r="AS275" s="1072"/>
      <c r="AT275" s="1072"/>
      <c r="AU275" s="1072"/>
      <c r="AV275" s="1072"/>
      <c r="AW275" s="1072"/>
      <c r="AX275" s="1072"/>
      <c r="AY275" s="1072"/>
      <c r="AZ275" s="1072"/>
      <c r="BA275" s="1072"/>
      <c r="BB275" s="1072"/>
      <c r="BC275" s="1072"/>
    </row>
    <row r="276" spans="1:55" ht="17.399999999999999">
      <c r="A276" s="1075" t="str">
        <f>المدخلات!$P$3</f>
        <v>احمد ابراهيم النعيمي</v>
      </c>
      <c r="B276" s="1075"/>
      <c r="C276" s="1075"/>
      <c r="D276" s="1075"/>
      <c r="E276" s="1075"/>
      <c r="F276" s="1075"/>
      <c r="G276" s="1075"/>
      <c r="H276" s="1075"/>
      <c r="I276" s="1075"/>
      <c r="J276" s="1075"/>
      <c r="K276" s="1075"/>
      <c r="L276" s="1075"/>
      <c r="M276" s="1075"/>
      <c r="N276" s="1075"/>
      <c r="O276" s="1075"/>
      <c r="P276" s="1075"/>
      <c r="Q276" s="1075"/>
      <c r="R276" s="1075"/>
      <c r="S276" s="1075" t="s">
        <v>270</v>
      </c>
      <c r="T276" s="1075"/>
      <c r="U276" s="1075"/>
      <c r="V276" s="1075"/>
      <c r="W276" s="1075"/>
      <c r="X276" s="1075"/>
      <c r="Y276" s="1075"/>
      <c r="Z276" s="1075"/>
      <c r="AA276" s="1075"/>
      <c r="AB276" s="1075"/>
      <c r="AC276" s="1075"/>
      <c r="AD276" s="1075"/>
      <c r="AE276" s="1075"/>
      <c r="AF276" s="1075"/>
      <c r="AG276" s="1075"/>
      <c r="AH276" s="1075"/>
      <c r="AI276" s="1075"/>
      <c r="AJ276" s="1075"/>
      <c r="AK276" s="1075"/>
      <c r="AL276" s="1075">
        <f>المدخلات!$AR$3</f>
        <v>0</v>
      </c>
      <c r="AM276" s="1075"/>
      <c r="AN276" s="1075"/>
      <c r="AO276" s="1075"/>
      <c r="AP276" s="1075"/>
      <c r="AQ276" s="1075"/>
      <c r="AR276" s="1075"/>
      <c r="AS276" s="1075"/>
      <c r="AT276" s="1075"/>
      <c r="AU276" s="1075"/>
      <c r="AV276" s="1075"/>
      <c r="AW276" s="1075"/>
      <c r="AX276" s="1075"/>
      <c r="AY276" s="1075"/>
      <c r="AZ276" s="1075"/>
      <c r="BA276" s="1075"/>
      <c r="BB276" s="1075"/>
      <c r="BC276" s="1075"/>
    </row>
    <row r="277" spans="1:55">
      <c r="A277" s="1072"/>
      <c r="B277" s="1072"/>
      <c r="C277" s="1072"/>
      <c r="D277" s="1072"/>
      <c r="E277" s="1072"/>
      <c r="F277" s="1072"/>
      <c r="G277" s="1072"/>
      <c r="H277" s="1072"/>
      <c r="I277" s="1072"/>
      <c r="J277" s="1072"/>
      <c r="K277" s="1072"/>
      <c r="L277" s="1072"/>
      <c r="M277" s="1072"/>
      <c r="N277" s="1072"/>
      <c r="O277" s="1072"/>
      <c r="P277" s="1072"/>
      <c r="Q277" s="1072"/>
      <c r="R277" s="1072"/>
      <c r="S277" s="1072"/>
      <c r="T277" s="1072"/>
      <c r="U277" s="1072"/>
      <c r="V277" s="1072"/>
      <c r="W277" s="1072"/>
      <c r="X277" s="1072"/>
      <c r="Y277" s="1072"/>
      <c r="Z277" s="1072"/>
      <c r="AA277" s="1072"/>
      <c r="AB277" s="1072"/>
      <c r="AC277" s="1072"/>
      <c r="AD277" s="1072"/>
      <c r="AE277" s="1072"/>
      <c r="AF277" s="1072"/>
      <c r="AG277" s="1072"/>
      <c r="AH277" s="1072"/>
      <c r="AI277" s="1072"/>
      <c r="AJ277" s="1072"/>
      <c r="AK277" s="1072"/>
      <c r="AL277" s="1072"/>
      <c r="AM277" s="1072"/>
      <c r="AN277" s="1072"/>
      <c r="AO277" s="1072"/>
      <c r="AP277" s="1072"/>
      <c r="AQ277" s="1072"/>
      <c r="AR277" s="1072"/>
      <c r="AS277" s="1072"/>
      <c r="AT277" s="1072"/>
      <c r="AU277" s="1072"/>
      <c r="AV277" s="1072"/>
      <c r="AW277" s="1072"/>
      <c r="AX277" s="1072"/>
      <c r="AY277" s="1072"/>
      <c r="AZ277" s="1072"/>
      <c r="BA277" s="1072"/>
      <c r="BB277" s="1072"/>
      <c r="BC277" s="1072"/>
    </row>
    <row r="278" spans="1:55">
      <c r="A278" s="1072"/>
      <c r="B278" s="1072"/>
      <c r="C278" s="1072"/>
      <c r="D278" s="1072"/>
      <c r="E278" s="1072"/>
      <c r="F278" s="1072"/>
      <c r="G278" s="1072"/>
      <c r="H278" s="1072"/>
      <c r="I278" s="1072"/>
      <c r="J278" s="1072"/>
      <c r="K278" s="1072"/>
      <c r="L278" s="1072"/>
      <c r="M278" s="1072"/>
      <c r="N278" s="1072"/>
      <c r="O278" s="1072"/>
      <c r="P278" s="1072"/>
      <c r="Q278" s="1072"/>
      <c r="R278" s="1072"/>
      <c r="S278" s="1072"/>
      <c r="T278" s="1072"/>
      <c r="U278" s="1072"/>
      <c r="V278" s="1072"/>
      <c r="W278" s="1072"/>
      <c r="X278" s="1072"/>
      <c r="Y278" s="1072"/>
      <c r="Z278" s="1072"/>
      <c r="AA278" s="1072"/>
      <c r="AB278" s="1072"/>
      <c r="AC278" s="1072"/>
      <c r="AD278" s="1072"/>
      <c r="AE278" s="1072"/>
      <c r="AF278" s="1072"/>
      <c r="AG278" s="1072"/>
      <c r="AH278" s="1072"/>
      <c r="AI278" s="1072"/>
      <c r="AJ278" s="1072"/>
      <c r="AK278" s="1072"/>
      <c r="AL278" s="1072"/>
      <c r="AM278" s="1072"/>
      <c r="AN278" s="1072"/>
      <c r="AO278" s="1072"/>
      <c r="AP278" s="1072"/>
      <c r="AQ278" s="1072"/>
      <c r="AR278" s="1072"/>
      <c r="AS278" s="1072"/>
      <c r="AT278" s="1072"/>
      <c r="AU278" s="1072"/>
      <c r="AV278" s="1072"/>
      <c r="AW278" s="1072"/>
      <c r="AX278" s="1072"/>
      <c r="AY278" s="1072"/>
      <c r="AZ278" s="1072"/>
      <c r="BA278" s="1072"/>
      <c r="BB278" s="1072"/>
      <c r="BC278" s="1072"/>
    </row>
    <row r="279" spans="1:55">
      <c r="A279" s="1072"/>
      <c r="B279" s="1072"/>
      <c r="C279" s="1072"/>
      <c r="D279" s="1072"/>
      <c r="E279" s="1072"/>
      <c r="F279" s="1072"/>
      <c r="G279" s="1072"/>
      <c r="H279" s="1072"/>
      <c r="I279" s="1072"/>
      <c r="J279" s="1072"/>
      <c r="K279" s="1072"/>
      <c r="L279" s="1072"/>
      <c r="M279" s="1072"/>
      <c r="N279" s="1072"/>
      <c r="O279" s="1072"/>
      <c r="P279" s="1072"/>
      <c r="Q279" s="1072"/>
      <c r="R279" s="1072"/>
      <c r="S279" s="1072"/>
      <c r="T279" s="1072"/>
      <c r="U279" s="1072"/>
      <c r="V279" s="1072"/>
      <c r="W279" s="1072"/>
      <c r="X279" s="1072"/>
      <c r="Y279" s="1072"/>
      <c r="Z279" s="1072"/>
      <c r="AA279" s="1072"/>
      <c r="AB279" s="1072"/>
      <c r="AC279" s="1072"/>
      <c r="AD279" s="1072"/>
      <c r="AE279" s="1072"/>
      <c r="AF279" s="1072"/>
      <c r="AG279" s="1072"/>
      <c r="AH279" s="1072"/>
      <c r="AI279" s="1072"/>
      <c r="AJ279" s="1072"/>
      <c r="AK279" s="1072"/>
      <c r="AL279" s="1072"/>
      <c r="AM279" s="1072"/>
      <c r="AN279" s="1072"/>
      <c r="AO279" s="1072"/>
      <c r="AP279" s="1072"/>
      <c r="AQ279" s="1072"/>
      <c r="AR279" s="1072"/>
      <c r="AS279" s="1072"/>
      <c r="AT279" s="1072"/>
      <c r="AU279" s="1072"/>
      <c r="AV279" s="1072"/>
      <c r="AW279" s="1072"/>
      <c r="AX279" s="1072"/>
      <c r="AY279" s="1072"/>
      <c r="AZ279" s="1072"/>
      <c r="BA279" s="1072"/>
      <c r="BB279" s="1072"/>
      <c r="BC279" s="1072"/>
    </row>
    <row r="280" spans="1:55">
      <c r="A280" s="1072"/>
      <c r="B280" s="1072"/>
      <c r="C280" s="1072"/>
      <c r="D280" s="1072"/>
      <c r="E280" s="1072"/>
      <c r="F280" s="1072"/>
      <c r="G280" s="1072"/>
      <c r="H280" s="1072"/>
      <c r="I280" s="1072"/>
      <c r="J280" s="1072"/>
      <c r="K280" s="1072"/>
      <c r="L280" s="1072"/>
      <c r="M280" s="1072"/>
      <c r="N280" s="1072"/>
      <c r="O280" s="1072"/>
      <c r="P280" s="1072"/>
      <c r="Q280" s="1072"/>
      <c r="R280" s="1072"/>
      <c r="S280" s="1072"/>
      <c r="T280" s="1072"/>
      <c r="U280" s="1072"/>
      <c r="V280" s="1072"/>
      <c r="W280" s="1072"/>
      <c r="X280" s="1072"/>
      <c r="Y280" s="1072"/>
      <c r="Z280" s="1072"/>
      <c r="AA280" s="1072"/>
      <c r="AB280" s="1072"/>
      <c r="AC280" s="1072"/>
      <c r="AD280" s="1072"/>
      <c r="AE280" s="1072"/>
      <c r="AF280" s="1072"/>
      <c r="AG280" s="1072"/>
      <c r="AH280" s="1072"/>
      <c r="AI280" s="1072"/>
      <c r="AJ280" s="1072"/>
      <c r="AK280" s="1072"/>
      <c r="AL280" s="1072"/>
      <c r="AM280" s="1072"/>
      <c r="AN280" s="1072"/>
      <c r="AO280" s="1072"/>
      <c r="AP280" s="1072"/>
      <c r="AQ280" s="1072"/>
      <c r="AR280" s="1072"/>
      <c r="AS280" s="1072"/>
      <c r="AT280" s="1072"/>
      <c r="AU280" s="1072"/>
      <c r="AV280" s="1072"/>
      <c r="AW280" s="1072"/>
      <c r="AX280" s="1072"/>
      <c r="AY280" s="1072"/>
      <c r="AZ280" s="1072"/>
      <c r="BA280" s="1072"/>
      <c r="BB280" s="1072"/>
      <c r="BC280" s="1072"/>
    </row>
    <row r="281" spans="1:55">
      <c r="A281" s="1072"/>
      <c r="B281" s="1072"/>
      <c r="C281" s="1072"/>
      <c r="D281" s="1072"/>
      <c r="E281" s="1072"/>
      <c r="F281" s="1072"/>
      <c r="G281" s="1072"/>
      <c r="H281" s="1072"/>
      <c r="I281" s="1072"/>
      <c r="J281" s="1072"/>
      <c r="K281" s="1072"/>
      <c r="L281" s="1072"/>
      <c r="M281" s="1072"/>
      <c r="N281" s="1072"/>
      <c r="O281" s="1072"/>
      <c r="P281" s="1072"/>
      <c r="Q281" s="1072"/>
      <c r="R281" s="1072"/>
      <c r="S281" s="1072"/>
      <c r="T281" s="1072"/>
      <c r="U281" s="1072"/>
      <c r="V281" s="1072"/>
      <c r="W281" s="1072"/>
      <c r="X281" s="1072"/>
      <c r="Y281" s="1072"/>
      <c r="Z281" s="1072"/>
      <c r="AA281" s="1072"/>
      <c r="AB281" s="1072"/>
      <c r="AC281" s="1072"/>
      <c r="AD281" s="1072"/>
      <c r="AE281" s="1072"/>
      <c r="AF281" s="1072"/>
      <c r="AG281" s="1072"/>
      <c r="AH281" s="1072"/>
      <c r="AI281" s="1072"/>
      <c r="AJ281" s="1072"/>
      <c r="AK281" s="1072"/>
      <c r="AL281" s="1072"/>
      <c r="AM281" s="1072"/>
      <c r="AN281" s="1072"/>
      <c r="AO281" s="1072"/>
      <c r="AP281" s="1072"/>
      <c r="AQ281" s="1072"/>
      <c r="AR281" s="1072"/>
      <c r="AS281" s="1072"/>
      <c r="AT281" s="1072"/>
      <c r="AU281" s="1072"/>
      <c r="AV281" s="1072"/>
      <c r="AW281" s="1072"/>
      <c r="AX281" s="1072"/>
      <c r="AY281" s="1072"/>
      <c r="AZ281" s="1072"/>
      <c r="BA281" s="1072"/>
      <c r="BB281" s="1072"/>
      <c r="BC281" s="1072"/>
    </row>
    <row r="282" spans="1:55">
      <c r="A282" s="1072"/>
      <c r="B282" s="1072"/>
      <c r="C282" s="1072"/>
      <c r="D282" s="1072"/>
      <c r="E282" s="1072"/>
      <c r="F282" s="1072"/>
      <c r="G282" s="1072"/>
      <c r="H282" s="1072"/>
      <c r="I282" s="1072"/>
      <c r="J282" s="1072"/>
      <c r="K282" s="1072"/>
      <c r="L282" s="1072"/>
      <c r="M282" s="1072"/>
      <c r="N282" s="1072"/>
      <c r="O282" s="1072"/>
      <c r="P282" s="1072"/>
      <c r="Q282" s="1072"/>
      <c r="R282" s="1072"/>
      <c r="S282" s="1072"/>
      <c r="T282" s="1072"/>
      <c r="U282" s="1072"/>
      <c r="V282" s="1072"/>
      <c r="W282" s="1072"/>
      <c r="X282" s="1072"/>
      <c r="Y282" s="1072"/>
      <c r="Z282" s="1072"/>
      <c r="AA282" s="1072"/>
      <c r="AB282" s="1072"/>
      <c r="AC282" s="1072"/>
      <c r="AD282" s="1072"/>
      <c r="AE282" s="1072"/>
      <c r="AF282" s="1072"/>
      <c r="AG282" s="1072"/>
      <c r="AH282" s="1072"/>
      <c r="AI282" s="1072"/>
      <c r="AJ282" s="1072"/>
      <c r="AK282" s="1072"/>
      <c r="AL282" s="1072"/>
      <c r="AM282" s="1072"/>
      <c r="AN282" s="1072"/>
      <c r="AO282" s="1072"/>
      <c r="AP282" s="1072"/>
      <c r="AQ282" s="1072"/>
      <c r="AR282" s="1072"/>
      <c r="AS282" s="1072"/>
      <c r="AT282" s="1072"/>
      <c r="AU282" s="1072"/>
      <c r="AV282" s="1072"/>
      <c r="AW282" s="1072"/>
      <c r="AX282" s="1072"/>
      <c r="AY282" s="1072"/>
      <c r="AZ282" s="1072"/>
      <c r="BA282" s="1072"/>
      <c r="BB282" s="1072"/>
      <c r="BC282" s="1072"/>
    </row>
    <row r="283" spans="1:55">
      <c r="A283" s="10"/>
    </row>
    <row r="284" spans="1:55">
      <c r="A284" s="10"/>
    </row>
    <row r="285" spans="1:55">
      <c r="A285" s="10"/>
    </row>
    <row r="286" spans="1:55">
      <c r="A286" s="10"/>
    </row>
    <row r="287" spans="1:55">
      <c r="A287" s="10"/>
    </row>
    <row r="288" spans="1:55">
      <c r="A288" s="10"/>
    </row>
    <row r="289" spans="1:1">
      <c r="A289" s="10"/>
    </row>
    <row r="290" spans="1:1">
      <c r="A290" s="10"/>
    </row>
    <row r="291" spans="1:1">
      <c r="A291" s="10"/>
    </row>
    <row r="292" spans="1:1">
      <c r="A292" s="10"/>
    </row>
    <row r="293" spans="1:1">
      <c r="A293" s="10"/>
    </row>
    <row r="294" spans="1:1">
      <c r="A294" s="10"/>
    </row>
    <row r="295" spans="1:1">
      <c r="A295" s="10"/>
    </row>
    <row r="296" spans="1:1">
      <c r="A296" s="10"/>
    </row>
    <row r="297" spans="1:1">
      <c r="A297" s="10"/>
    </row>
    <row r="298" spans="1:1">
      <c r="A298" s="10"/>
    </row>
    <row r="299" spans="1:1">
      <c r="A299" s="10"/>
    </row>
    <row r="300" spans="1:1">
      <c r="A300" s="10"/>
    </row>
    <row r="301" spans="1:1">
      <c r="A301" s="10"/>
    </row>
    <row r="302" spans="1:1">
      <c r="A302" s="10"/>
    </row>
    <row r="303" spans="1:1">
      <c r="A303" s="10"/>
    </row>
    <row r="304" spans="1:1">
      <c r="A304" s="10"/>
    </row>
    <row r="305" spans="1:1">
      <c r="A305" s="10"/>
    </row>
    <row r="306" spans="1:1">
      <c r="A306" s="10"/>
    </row>
    <row r="307" spans="1:1">
      <c r="A307" s="10"/>
    </row>
    <row r="308" spans="1:1">
      <c r="A308" s="10"/>
    </row>
    <row r="309" spans="1:1">
      <c r="A309" s="10"/>
    </row>
    <row r="310" spans="1:1">
      <c r="A310" s="10"/>
    </row>
    <row r="311" spans="1:1">
      <c r="A311" s="10"/>
    </row>
    <row r="312" spans="1:1">
      <c r="A312" s="10"/>
    </row>
    <row r="313" spans="1:1">
      <c r="A313" s="10"/>
    </row>
    <row r="314" spans="1:1">
      <c r="A314" s="10"/>
    </row>
    <row r="315" spans="1:1">
      <c r="A315" s="10"/>
    </row>
    <row r="316" spans="1:1">
      <c r="A316" s="10"/>
    </row>
    <row r="317" spans="1:1">
      <c r="A317" s="10"/>
    </row>
    <row r="318" spans="1:1">
      <c r="A318" s="10"/>
    </row>
    <row r="319" spans="1:1">
      <c r="A319" s="10"/>
    </row>
    <row r="320" spans="1:1">
      <c r="A320" s="10"/>
    </row>
    <row r="321" spans="1:1">
      <c r="A321" s="10"/>
    </row>
    <row r="322" spans="1:1">
      <c r="A322" s="10"/>
    </row>
    <row r="323" spans="1:1">
      <c r="A323" s="10"/>
    </row>
    <row r="324" spans="1:1">
      <c r="A324" s="10"/>
    </row>
    <row r="325" spans="1:1">
      <c r="A325" s="10"/>
    </row>
    <row r="326" spans="1:1">
      <c r="A326" s="10"/>
    </row>
    <row r="327" spans="1:1">
      <c r="A327" s="10"/>
    </row>
    <row r="328" spans="1:1">
      <c r="A328" s="10"/>
    </row>
    <row r="329" spans="1:1">
      <c r="A329" s="10"/>
    </row>
    <row r="330" spans="1:1">
      <c r="A330" s="10"/>
    </row>
    <row r="331" spans="1:1">
      <c r="A331" s="10"/>
    </row>
    <row r="332" spans="1:1">
      <c r="A332" s="10"/>
    </row>
    <row r="333" spans="1:1">
      <c r="A333" s="10"/>
    </row>
    <row r="334" spans="1:1">
      <c r="A334" s="10"/>
    </row>
    <row r="335" spans="1:1">
      <c r="A335" s="10"/>
    </row>
    <row r="336" spans="1:1">
      <c r="A336" s="10"/>
    </row>
    <row r="337" spans="1:1">
      <c r="A337" s="10"/>
    </row>
    <row r="338" spans="1:1">
      <c r="A338" s="10"/>
    </row>
    <row r="339" spans="1:1">
      <c r="A339" s="10"/>
    </row>
    <row r="340" spans="1:1">
      <c r="A340" s="10"/>
    </row>
    <row r="341" spans="1:1">
      <c r="A341" s="10"/>
    </row>
    <row r="342" spans="1:1">
      <c r="A342" s="10"/>
    </row>
    <row r="343" spans="1:1">
      <c r="A343" s="10"/>
    </row>
    <row r="344" spans="1:1">
      <c r="A344" s="10"/>
    </row>
    <row r="345" spans="1:1">
      <c r="A345" s="10"/>
    </row>
    <row r="346" spans="1:1">
      <c r="A346" s="10"/>
    </row>
    <row r="347" spans="1:1">
      <c r="A347" s="10"/>
    </row>
    <row r="348" spans="1:1">
      <c r="A348" s="10"/>
    </row>
    <row r="349" spans="1:1">
      <c r="A349" s="10"/>
    </row>
    <row r="350" spans="1:1">
      <c r="A350" s="10"/>
    </row>
    <row r="351" spans="1:1">
      <c r="A351" s="10"/>
    </row>
    <row r="352" spans="1:1">
      <c r="A352" s="10"/>
    </row>
    <row r="353" spans="1:1">
      <c r="A353" s="10"/>
    </row>
    <row r="354" spans="1:1">
      <c r="A354" s="10"/>
    </row>
    <row r="355" spans="1:1">
      <c r="A355" s="10"/>
    </row>
    <row r="356" spans="1:1">
      <c r="A356" s="10"/>
    </row>
    <row r="357" spans="1:1">
      <c r="A357" s="10"/>
    </row>
    <row r="358" spans="1:1">
      <c r="A358" s="10"/>
    </row>
    <row r="359" spans="1:1">
      <c r="A359" s="10"/>
    </row>
    <row r="360" spans="1:1">
      <c r="A360" s="10"/>
    </row>
    <row r="361" spans="1:1">
      <c r="A361" s="10"/>
    </row>
    <row r="362" spans="1:1">
      <c r="A362" s="10"/>
    </row>
    <row r="363" spans="1:1">
      <c r="A363" s="10"/>
    </row>
    <row r="364" spans="1:1">
      <c r="A364" s="10"/>
    </row>
    <row r="365" spans="1:1">
      <c r="A365" s="10"/>
    </row>
    <row r="366" spans="1:1">
      <c r="A366" s="10"/>
    </row>
    <row r="367" spans="1:1">
      <c r="A367" s="10"/>
    </row>
    <row r="368" spans="1:1">
      <c r="A368" s="10"/>
    </row>
    <row r="369" spans="1:1">
      <c r="A369" s="10"/>
    </row>
    <row r="370" spans="1:1">
      <c r="A370" s="10"/>
    </row>
    <row r="371" spans="1:1">
      <c r="A371" s="10"/>
    </row>
    <row r="372" spans="1:1">
      <c r="A372" s="10"/>
    </row>
    <row r="373" spans="1:1">
      <c r="A373" s="10"/>
    </row>
    <row r="374" spans="1:1">
      <c r="A374" s="10"/>
    </row>
    <row r="375" spans="1:1">
      <c r="A375" s="10"/>
    </row>
    <row r="376" spans="1:1">
      <c r="A376" s="10"/>
    </row>
    <row r="377" spans="1:1">
      <c r="A377" s="10"/>
    </row>
    <row r="378" spans="1:1">
      <c r="A378" s="10"/>
    </row>
    <row r="379" spans="1:1">
      <c r="A379" s="10"/>
    </row>
    <row r="380" spans="1:1">
      <c r="A380" s="10"/>
    </row>
    <row r="381" spans="1:1">
      <c r="A381" s="10"/>
    </row>
    <row r="382" spans="1:1">
      <c r="A382" s="10"/>
    </row>
    <row r="383" spans="1:1">
      <c r="A383" s="10"/>
    </row>
    <row r="384" spans="1:1">
      <c r="A384" s="10"/>
    </row>
    <row r="385" spans="1:1">
      <c r="A385" s="10"/>
    </row>
    <row r="386" spans="1:1">
      <c r="A386" s="10"/>
    </row>
    <row r="387" spans="1:1">
      <c r="A387" s="10"/>
    </row>
    <row r="388" spans="1:1">
      <c r="A388" s="10"/>
    </row>
    <row r="389" spans="1:1">
      <c r="A389" s="10"/>
    </row>
    <row r="390" spans="1:1">
      <c r="A390" s="10"/>
    </row>
    <row r="391" spans="1:1">
      <c r="A391" s="10"/>
    </row>
    <row r="392" spans="1:1">
      <c r="A392" s="10"/>
    </row>
    <row r="393" spans="1:1">
      <c r="A393" s="10"/>
    </row>
    <row r="394" spans="1:1">
      <c r="A394" s="10"/>
    </row>
    <row r="395" spans="1:1">
      <c r="A395" s="10"/>
    </row>
    <row r="396" spans="1:1">
      <c r="A396" s="10"/>
    </row>
    <row r="397" spans="1:1">
      <c r="A397" s="10"/>
    </row>
    <row r="398" spans="1:1">
      <c r="A398" s="10"/>
    </row>
    <row r="399" spans="1:1">
      <c r="A399" s="10"/>
    </row>
    <row r="400" spans="1:1">
      <c r="A400" s="10"/>
    </row>
    <row r="401" spans="1:1">
      <c r="A401" s="10"/>
    </row>
    <row r="402" spans="1:1">
      <c r="A402" s="10"/>
    </row>
    <row r="403" spans="1:1">
      <c r="A403" s="10"/>
    </row>
    <row r="404" spans="1:1">
      <c r="A404" s="10"/>
    </row>
    <row r="405" spans="1:1">
      <c r="A405" s="10"/>
    </row>
    <row r="406" spans="1:1">
      <c r="A406" s="10"/>
    </row>
    <row r="407" spans="1:1">
      <c r="A407" s="10"/>
    </row>
    <row r="408" spans="1:1">
      <c r="A408" s="10"/>
    </row>
    <row r="409" spans="1:1">
      <c r="A409" s="10"/>
    </row>
    <row r="410" spans="1:1">
      <c r="A410" s="10"/>
    </row>
    <row r="411" spans="1:1">
      <c r="A411" s="10"/>
    </row>
    <row r="412" spans="1:1">
      <c r="A412" s="10"/>
    </row>
    <row r="413" spans="1:1">
      <c r="A413" s="10"/>
    </row>
    <row r="414" spans="1:1">
      <c r="A414" s="10"/>
    </row>
    <row r="415" spans="1:1">
      <c r="A415" s="10"/>
    </row>
    <row r="416" spans="1:1">
      <c r="A416" s="10"/>
    </row>
    <row r="417" spans="1:1">
      <c r="A417" s="10"/>
    </row>
    <row r="418" spans="1:1">
      <c r="A418" s="10"/>
    </row>
    <row r="419" spans="1:1">
      <c r="A419" s="10"/>
    </row>
    <row r="420" spans="1:1">
      <c r="A420" s="10"/>
    </row>
    <row r="421" spans="1:1">
      <c r="A421" s="10"/>
    </row>
    <row r="422" spans="1:1">
      <c r="A422" s="10"/>
    </row>
    <row r="423" spans="1:1">
      <c r="A423" s="10"/>
    </row>
    <row r="424" spans="1:1">
      <c r="A424" s="10"/>
    </row>
    <row r="425" spans="1:1">
      <c r="A425" s="10"/>
    </row>
    <row r="426" spans="1:1">
      <c r="A426" s="10"/>
    </row>
    <row r="427" spans="1:1">
      <c r="A427" s="10"/>
    </row>
    <row r="428" spans="1:1">
      <c r="A428" s="10"/>
    </row>
    <row r="429" spans="1:1">
      <c r="A429" s="10"/>
    </row>
    <row r="430" spans="1:1">
      <c r="A430" s="10"/>
    </row>
    <row r="431" spans="1:1">
      <c r="A431" s="10"/>
    </row>
    <row r="432" spans="1:1">
      <c r="A432" s="10"/>
    </row>
    <row r="433" spans="1:1">
      <c r="A433" s="10"/>
    </row>
    <row r="434" spans="1:1">
      <c r="A434" s="10"/>
    </row>
    <row r="435" spans="1:1">
      <c r="A435" s="10"/>
    </row>
    <row r="436" spans="1:1">
      <c r="A436" s="10"/>
    </row>
    <row r="437" spans="1:1">
      <c r="A437" s="10"/>
    </row>
    <row r="438" spans="1:1">
      <c r="A438" s="10"/>
    </row>
    <row r="439" spans="1:1">
      <c r="A439" s="10"/>
    </row>
    <row r="440" spans="1:1">
      <c r="A440" s="10"/>
    </row>
    <row r="441" spans="1:1">
      <c r="A441" s="10"/>
    </row>
    <row r="442" spans="1:1">
      <c r="A442" s="10"/>
    </row>
    <row r="443" spans="1:1">
      <c r="A443" s="10"/>
    </row>
    <row r="444" spans="1:1">
      <c r="A444" s="10"/>
    </row>
    <row r="445" spans="1:1">
      <c r="A445" s="10"/>
    </row>
    <row r="446" spans="1:1">
      <c r="A446" s="10"/>
    </row>
    <row r="447" spans="1:1">
      <c r="A447" s="10"/>
    </row>
    <row r="448" spans="1:1">
      <c r="A448" s="10"/>
    </row>
    <row r="449" spans="1:1">
      <c r="A449" s="10"/>
    </row>
    <row r="450" spans="1:1">
      <c r="A450" s="10"/>
    </row>
    <row r="451" spans="1:1">
      <c r="A451" s="10"/>
    </row>
    <row r="452" spans="1:1">
      <c r="A452" s="10"/>
    </row>
    <row r="453" spans="1:1">
      <c r="A453" s="10"/>
    </row>
    <row r="454" spans="1:1">
      <c r="A454" s="10"/>
    </row>
    <row r="455" spans="1:1">
      <c r="A455" s="10"/>
    </row>
    <row r="456" spans="1:1">
      <c r="A456" s="10"/>
    </row>
    <row r="457" spans="1:1">
      <c r="A457" s="10"/>
    </row>
    <row r="458" spans="1:1">
      <c r="A458" s="10"/>
    </row>
    <row r="459" spans="1:1">
      <c r="A459" s="10"/>
    </row>
    <row r="460" spans="1:1">
      <c r="A460" s="10"/>
    </row>
    <row r="461" spans="1:1">
      <c r="A461" s="10"/>
    </row>
    <row r="462" spans="1:1">
      <c r="A462" s="10"/>
    </row>
    <row r="463" spans="1:1">
      <c r="A463" s="10"/>
    </row>
    <row r="464" spans="1:1">
      <c r="A464" s="10"/>
    </row>
    <row r="465" spans="1:1">
      <c r="A465" s="10"/>
    </row>
    <row r="466" spans="1:1">
      <c r="A466" s="10"/>
    </row>
    <row r="467" spans="1:1">
      <c r="A467" s="10"/>
    </row>
    <row r="468" spans="1:1">
      <c r="A468" s="10"/>
    </row>
    <row r="469" spans="1:1">
      <c r="A469" s="10"/>
    </row>
    <row r="470" spans="1:1">
      <c r="A470" s="10"/>
    </row>
    <row r="471" spans="1:1">
      <c r="A471" s="10"/>
    </row>
    <row r="472" spans="1:1">
      <c r="A472" s="10"/>
    </row>
    <row r="473" spans="1:1">
      <c r="A473" s="10"/>
    </row>
    <row r="474" spans="1:1">
      <c r="A474" s="10"/>
    </row>
    <row r="475" spans="1:1">
      <c r="A475" s="10"/>
    </row>
    <row r="476" spans="1:1">
      <c r="A476" s="10"/>
    </row>
    <row r="477" spans="1:1">
      <c r="A477" s="10"/>
    </row>
    <row r="478" spans="1:1">
      <c r="A478" s="10"/>
    </row>
    <row r="479" spans="1:1">
      <c r="A479" s="10"/>
    </row>
    <row r="480" spans="1:1">
      <c r="A480" s="10"/>
    </row>
    <row r="481" spans="1:1">
      <c r="A481" s="10"/>
    </row>
    <row r="482" spans="1:1">
      <c r="A482" s="10"/>
    </row>
    <row r="483" spans="1:1">
      <c r="A483" s="10"/>
    </row>
    <row r="484" spans="1:1">
      <c r="A484" s="10"/>
    </row>
    <row r="485" spans="1:1">
      <c r="A485" s="10"/>
    </row>
    <row r="486" spans="1:1">
      <c r="A486" s="10"/>
    </row>
    <row r="487" spans="1:1">
      <c r="A487" s="10"/>
    </row>
    <row r="488" spans="1:1">
      <c r="A488" s="10"/>
    </row>
    <row r="489" spans="1:1">
      <c r="A489" s="10"/>
    </row>
    <row r="490" spans="1:1">
      <c r="A490" s="10"/>
    </row>
    <row r="491" spans="1:1">
      <c r="A491" s="10"/>
    </row>
    <row r="492" spans="1:1">
      <c r="A492" s="10"/>
    </row>
    <row r="493" spans="1:1">
      <c r="A493" s="10"/>
    </row>
    <row r="494" spans="1:1">
      <c r="A494" s="10"/>
    </row>
    <row r="495" spans="1:1">
      <c r="A495" s="10"/>
    </row>
    <row r="496" spans="1:1">
      <c r="A496" s="10"/>
    </row>
    <row r="497" spans="1:1">
      <c r="A497" s="10"/>
    </row>
    <row r="498" spans="1:1">
      <c r="A498" s="10"/>
    </row>
    <row r="499" spans="1:1">
      <c r="A499" s="10"/>
    </row>
    <row r="500" spans="1:1">
      <c r="A500" s="10"/>
    </row>
    <row r="501" spans="1:1">
      <c r="A501" s="10"/>
    </row>
    <row r="502" spans="1:1">
      <c r="A502" s="10"/>
    </row>
    <row r="503" spans="1:1">
      <c r="A503" s="10"/>
    </row>
    <row r="504" spans="1:1">
      <c r="A504" s="10"/>
    </row>
    <row r="505" spans="1:1">
      <c r="A505" s="10"/>
    </row>
    <row r="506" spans="1:1">
      <c r="A506" s="10"/>
    </row>
    <row r="507" spans="1:1">
      <c r="A507" s="10"/>
    </row>
    <row r="508" spans="1:1">
      <c r="A508" s="10"/>
    </row>
    <row r="509" spans="1:1">
      <c r="A509" s="10"/>
    </row>
    <row r="510" spans="1:1">
      <c r="A510" s="10"/>
    </row>
    <row r="511" spans="1:1">
      <c r="A511" s="10"/>
    </row>
    <row r="512" spans="1:1">
      <c r="A512" s="10"/>
    </row>
    <row r="513" spans="1:1">
      <c r="A513" s="10"/>
    </row>
    <row r="514" spans="1:1">
      <c r="A514" s="10"/>
    </row>
    <row r="515" spans="1:1">
      <c r="A515" s="10"/>
    </row>
    <row r="516" spans="1:1">
      <c r="A516" s="10"/>
    </row>
    <row r="517" spans="1:1">
      <c r="A517" s="10"/>
    </row>
    <row r="518" spans="1:1">
      <c r="A518" s="10"/>
    </row>
    <row r="519" spans="1:1">
      <c r="A519" s="10"/>
    </row>
    <row r="520" spans="1:1">
      <c r="A520" s="10"/>
    </row>
    <row r="521" spans="1:1">
      <c r="A521" s="10"/>
    </row>
    <row r="522" spans="1:1">
      <c r="A522" s="10"/>
    </row>
    <row r="523" spans="1:1">
      <c r="A523" s="10"/>
    </row>
    <row r="524" spans="1:1">
      <c r="A524" s="10"/>
    </row>
    <row r="525" spans="1:1">
      <c r="A525" s="10"/>
    </row>
    <row r="526" spans="1:1">
      <c r="A526" s="10"/>
    </row>
    <row r="527" spans="1:1">
      <c r="A527" s="10"/>
    </row>
    <row r="528" spans="1:1">
      <c r="A528" s="10"/>
    </row>
    <row r="529" spans="1:1">
      <c r="A529" s="10"/>
    </row>
    <row r="530" spans="1:1">
      <c r="A530" s="10"/>
    </row>
    <row r="531" spans="1:1">
      <c r="A531" s="10"/>
    </row>
    <row r="532" spans="1:1">
      <c r="A532" s="10"/>
    </row>
    <row r="533" spans="1:1">
      <c r="A533" s="10"/>
    </row>
    <row r="534" spans="1:1">
      <c r="A534" s="10"/>
    </row>
    <row r="535" spans="1:1">
      <c r="A535" s="10"/>
    </row>
    <row r="536" spans="1:1">
      <c r="A536" s="10"/>
    </row>
    <row r="537" spans="1:1">
      <c r="A537" s="10"/>
    </row>
    <row r="538" spans="1:1">
      <c r="A538" s="10"/>
    </row>
    <row r="539" spans="1:1">
      <c r="A539" s="10"/>
    </row>
    <row r="540" spans="1:1">
      <c r="A540" s="10"/>
    </row>
    <row r="541" spans="1:1">
      <c r="A541" s="10"/>
    </row>
    <row r="542" spans="1:1">
      <c r="A542" s="10"/>
    </row>
    <row r="543" spans="1:1">
      <c r="A543" s="10"/>
    </row>
    <row r="544" spans="1:1">
      <c r="A544" s="10"/>
    </row>
    <row r="545" spans="1:1">
      <c r="A545" s="10"/>
    </row>
    <row r="546" spans="1:1">
      <c r="A546" s="10"/>
    </row>
    <row r="547" spans="1:1">
      <c r="A547" s="10"/>
    </row>
    <row r="548" spans="1:1">
      <c r="A548" s="10"/>
    </row>
    <row r="549" spans="1:1">
      <c r="A549" s="10"/>
    </row>
    <row r="550" spans="1:1">
      <c r="A550" s="10"/>
    </row>
    <row r="551" spans="1:1">
      <c r="A551" s="10"/>
    </row>
    <row r="552" spans="1:1">
      <c r="A552" s="10"/>
    </row>
    <row r="553" spans="1:1">
      <c r="A553" s="10"/>
    </row>
    <row r="554" spans="1:1">
      <c r="A554" s="10"/>
    </row>
    <row r="555" spans="1:1">
      <c r="A555" s="10"/>
    </row>
    <row r="556" spans="1:1">
      <c r="A556" s="10"/>
    </row>
    <row r="557" spans="1:1">
      <c r="A557" s="10"/>
    </row>
    <row r="558" spans="1:1">
      <c r="A558" s="10"/>
    </row>
    <row r="559" spans="1:1">
      <c r="A559" s="10"/>
    </row>
    <row r="560" spans="1:1">
      <c r="A560" s="10"/>
    </row>
    <row r="561" spans="1:1">
      <c r="A561" s="10"/>
    </row>
    <row r="562" spans="1:1">
      <c r="A562" s="10"/>
    </row>
    <row r="563" spans="1:1">
      <c r="A563" s="10"/>
    </row>
    <row r="564" spans="1:1">
      <c r="A564" s="10"/>
    </row>
    <row r="565" spans="1:1">
      <c r="A565" s="10"/>
    </row>
    <row r="566" spans="1:1">
      <c r="A566" s="10"/>
    </row>
    <row r="567" spans="1:1">
      <c r="A567" s="10"/>
    </row>
    <row r="568" spans="1:1">
      <c r="A568" s="10"/>
    </row>
    <row r="569" spans="1:1">
      <c r="A569" s="10"/>
    </row>
    <row r="570" spans="1:1">
      <c r="A570" s="10"/>
    </row>
    <row r="571" spans="1:1">
      <c r="A571" s="10"/>
    </row>
    <row r="572" spans="1:1">
      <c r="A572" s="10"/>
    </row>
    <row r="573" spans="1:1">
      <c r="A573" s="10"/>
    </row>
    <row r="574" spans="1:1">
      <c r="A574" s="10"/>
    </row>
    <row r="575" spans="1:1">
      <c r="A575" s="10"/>
    </row>
    <row r="576" spans="1:1">
      <c r="A576" s="10"/>
    </row>
    <row r="577" spans="1:1">
      <c r="A577" s="10"/>
    </row>
    <row r="578" spans="1:1">
      <c r="A578" s="10"/>
    </row>
    <row r="579" spans="1:1">
      <c r="A579" s="10"/>
    </row>
    <row r="580" spans="1:1">
      <c r="A580" s="10"/>
    </row>
    <row r="581" spans="1:1">
      <c r="A581" s="10"/>
    </row>
    <row r="582" spans="1:1">
      <c r="A582" s="10"/>
    </row>
    <row r="583" spans="1:1">
      <c r="A583" s="10"/>
    </row>
    <row r="584" spans="1:1">
      <c r="A584" s="10"/>
    </row>
    <row r="585" spans="1:1">
      <c r="A585" s="10"/>
    </row>
    <row r="586" spans="1:1">
      <c r="A586" s="10"/>
    </row>
    <row r="587" spans="1:1">
      <c r="A587" s="10"/>
    </row>
    <row r="588" spans="1:1">
      <c r="A588" s="10"/>
    </row>
    <row r="589" spans="1:1">
      <c r="A589" s="10"/>
    </row>
    <row r="590" spans="1:1">
      <c r="A590" s="10"/>
    </row>
    <row r="591" spans="1:1">
      <c r="A591" s="10"/>
    </row>
    <row r="592" spans="1:1">
      <c r="A592" s="10"/>
    </row>
    <row r="593" spans="1:1">
      <c r="A593" s="10"/>
    </row>
    <row r="594" spans="1:1">
      <c r="A594" s="10"/>
    </row>
    <row r="595" spans="1:1">
      <c r="A595" s="10"/>
    </row>
    <row r="596" spans="1:1">
      <c r="A596" s="10"/>
    </row>
    <row r="597" spans="1:1">
      <c r="A597" s="10"/>
    </row>
    <row r="598" spans="1:1">
      <c r="A598" s="10"/>
    </row>
    <row r="599" spans="1:1">
      <c r="A599" s="10"/>
    </row>
    <row r="600" spans="1:1">
      <c r="A600" s="10"/>
    </row>
    <row r="601" spans="1:1">
      <c r="A601" s="10"/>
    </row>
    <row r="602" spans="1:1">
      <c r="A602" s="10"/>
    </row>
    <row r="603" spans="1:1">
      <c r="A603" s="10"/>
    </row>
    <row r="604" spans="1:1">
      <c r="A604" s="10"/>
    </row>
    <row r="605" spans="1:1">
      <c r="A605" s="10"/>
    </row>
    <row r="606" spans="1:1">
      <c r="A606" s="10"/>
    </row>
    <row r="607" spans="1:1">
      <c r="A607" s="10"/>
    </row>
    <row r="608" spans="1:1">
      <c r="A608" s="10"/>
    </row>
    <row r="609" spans="1:1">
      <c r="A609" s="10"/>
    </row>
    <row r="610" spans="1:1">
      <c r="A610" s="10"/>
    </row>
    <row r="611" spans="1:1">
      <c r="A611" s="10"/>
    </row>
    <row r="612" spans="1:1">
      <c r="A612" s="10"/>
    </row>
    <row r="613" spans="1:1">
      <c r="A613" s="10"/>
    </row>
    <row r="614" spans="1:1">
      <c r="A614" s="10"/>
    </row>
    <row r="615" spans="1:1">
      <c r="A615" s="10"/>
    </row>
    <row r="616" spans="1:1">
      <c r="A616" s="10"/>
    </row>
    <row r="617" spans="1:1">
      <c r="A617" s="10"/>
    </row>
    <row r="618" spans="1:1">
      <c r="A618" s="10"/>
    </row>
    <row r="619" spans="1:1">
      <c r="A619" s="10"/>
    </row>
    <row r="620" spans="1:1">
      <c r="A620" s="10"/>
    </row>
    <row r="621" spans="1:1">
      <c r="A621" s="10"/>
    </row>
    <row r="622" spans="1:1">
      <c r="A622" s="10"/>
    </row>
    <row r="623" spans="1:1">
      <c r="A623" s="10"/>
    </row>
    <row r="624" spans="1:1">
      <c r="A624" s="10"/>
    </row>
    <row r="625" spans="1:1">
      <c r="A625" s="10"/>
    </row>
    <row r="626" spans="1:1">
      <c r="A626" s="10"/>
    </row>
    <row r="627" spans="1:1">
      <c r="A627" s="10"/>
    </row>
    <row r="628" spans="1:1">
      <c r="A628" s="10"/>
    </row>
    <row r="629" spans="1:1">
      <c r="A629" s="10"/>
    </row>
    <row r="630" spans="1:1">
      <c r="A630" s="10"/>
    </row>
    <row r="631" spans="1:1">
      <c r="A631" s="10"/>
    </row>
    <row r="632" spans="1:1">
      <c r="A632" s="10"/>
    </row>
    <row r="633" spans="1:1">
      <c r="A633" s="10"/>
    </row>
    <row r="634" spans="1:1">
      <c r="A634" s="10"/>
    </row>
    <row r="635" spans="1:1">
      <c r="A635" s="10"/>
    </row>
    <row r="636" spans="1:1">
      <c r="A636" s="10"/>
    </row>
    <row r="637" spans="1:1">
      <c r="A637" s="10"/>
    </row>
    <row r="638" spans="1:1">
      <c r="A638" s="10"/>
    </row>
    <row r="639" spans="1:1">
      <c r="A639" s="10"/>
    </row>
    <row r="640" spans="1:1">
      <c r="A640" s="10"/>
    </row>
    <row r="641" spans="1:1">
      <c r="A641" s="10"/>
    </row>
    <row r="642" spans="1:1">
      <c r="A642" s="10"/>
    </row>
    <row r="643" spans="1:1">
      <c r="A643" s="10"/>
    </row>
    <row r="644" spans="1:1">
      <c r="A644" s="10"/>
    </row>
    <row r="645" spans="1:1">
      <c r="A645" s="10"/>
    </row>
    <row r="646" spans="1:1">
      <c r="A646" s="10"/>
    </row>
    <row r="647" spans="1:1">
      <c r="A647" s="10"/>
    </row>
    <row r="648" spans="1:1">
      <c r="A648" s="10"/>
    </row>
    <row r="649" spans="1:1">
      <c r="A649" s="10"/>
    </row>
    <row r="650" spans="1:1">
      <c r="A650" s="10"/>
    </row>
    <row r="651" spans="1:1">
      <c r="A651" s="10"/>
    </row>
    <row r="652" spans="1:1">
      <c r="A652" s="10"/>
    </row>
    <row r="653" spans="1:1">
      <c r="A653" s="10"/>
    </row>
    <row r="654" spans="1:1">
      <c r="A654" s="10"/>
    </row>
    <row r="655" spans="1:1">
      <c r="A655" s="10"/>
    </row>
    <row r="656" spans="1:1">
      <c r="A656" s="10"/>
    </row>
    <row r="657" spans="1:1">
      <c r="A657" s="10"/>
    </row>
    <row r="658" spans="1:1">
      <c r="A658" s="10"/>
    </row>
    <row r="659" spans="1:1">
      <c r="A659" s="10"/>
    </row>
    <row r="660" spans="1:1">
      <c r="A660" s="10"/>
    </row>
    <row r="661" spans="1:1">
      <c r="A661" s="10"/>
    </row>
    <row r="662" spans="1:1">
      <c r="A662" s="10"/>
    </row>
    <row r="663" spans="1:1">
      <c r="A663" s="10"/>
    </row>
    <row r="664" spans="1:1">
      <c r="A664" s="10"/>
    </row>
    <row r="665" spans="1:1">
      <c r="A665" s="10"/>
    </row>
    <row r="666" spans="1:1">
      <c r="A666" s="10"/>
    </row>
    <row r="667" spans="1:1">
      <c r="A667" s="10"/>
    </row>
    <row r="668" spans="1:1">
      <c r="A668" s="10"/>
    </row>
    <row r="669" spans="1:1">
      <c r="A669" s="10"/>
    </row>
    <row r="670" spans="1:1">
      <c r="A670" s="10"/>
    </row>
    <row r="671" spans="1:1">
      <c r="A671" s="10"/>
    </row>
    <row r="672" spans="1:1">
      <c r="A672" s="10"/>
    </row>
    <row r="673" spans="1:1">
      <c r="A673" s="10"/>
    </row>
    <row r="674" spans="1:1">
      <c r="A674" s="10"/>
    </row>
    <row r="675" spans="1:1">
      <c r="A675" s="10"/>
    </row>
    <row r="676" spans="1:1">
      <c r="A676" s="10"/>
    </row>
    <row r="677" spans="1:1">
      <c r="A677" s="10"/>
    </row>
    <row r="678" spans="1:1">
      <c r="A678" s="10"/>
    </row>
    <row r="679" spans="1:1">
      <c r="A679" s="10"/>
    </row>
    <row r="680" spans="1:1">
      <c r="A680" s="10"/>
    </row>
    <row r="681" spans="1:1">
      <c r="A681" s="10"/>
    </row>
    <row r="682" spans="1:1">
      <c r="A682" s="10"/>
    </row>
    <row r="683" spans="1:1">
      <c r="A683" s="10"/>
    </row>
    <row r="684" spans="1:1">
      <c r="A684" s="10"/>
    </row>
    <row r="685" spans="1:1">
      <c r="A685" s="10"/>
    </row>
    <row r="686" spans="1:1">
      <c r="A686" s="10"/>
    </row>
    <row r="687" spans="1:1">
      <c r="A687" s="10"/>
    </row>
    <row r="688" spans="1:1">
      <c r="A688" s="10"/>
    </row>
    <row r="689" spans="1:1">
      <c r="A689" s="10"/>
    </row>
    <row r="690" spans="1:1">
      <c r="A690" s="10"/>
    </row>
    <row r="691" spans="1:1">
      <c r="A691" s="10"/>
    </row>
    <row r="692" spans="1:1">
      <c r="A692" s="10"/>
    </row>
    <row r="693" spans="1:1">
      <c r="A693" s="10"/>
    </row>
    <row r="694" spans="1:1">
      <c r="A694" s="10"/>
    </row>
    <row r="695" spans="1:1">
      <c r="A695" s="10"/>
    </row>
    <row r="696" spans="1:1">
      <c r="A696" s="10"/>
    </row>
    <row r="697" spans="1:1">
      <c r="A697" s="10"/>
    </row>
    <row r="698" spans="1:1">
      <c r="A698" s="10"/>
    </row>
    <row r="699" spans="1:1">
      <c r="A699" s="10"/>
    </row>
    <row r="700" spans="1:1">
      <c r="A700" s="10"/>
    </row>
    <row r="701" spans="1:1">
      <c r="A701" s="10"/>
    </row>
    <row r="702" spans="1:1">
      <c r="A702" s="10"/>
    </row>
    <row r="703" spans="1:1">
      <c r="A703" s="10"/>
    </row>
    <row r="704" spans="1:1">
      <c r="A704" s="10"/>
    </row>
    <row r="705" spans="1:1">
      <c r="A705" s="10"/>
    </row>
    <row r="706" spans="1:1">
      <c r="A706" s="10"/>
    </row>
    <row r="707" spans="1:1">
      <c r="A707" s="10"/>
    </row>
    <row r="708" spans="1:1">
      <c r="A708" s="10"/>
    </row>
    <row r="709" spans="1:1">
      <c r="A709" s="10"/>
    </row>
    <row r="710" spans="1:1">
      <c r="A710" s="10"/>
    </row>
    <row r="711" spans="1:1">
      <c r="A711" s="10"/>
    </row>
    <row r="712" spans="1:1">
      <c r="A712" s="10"/>
    </row>
    <row r="713" spans="1:1">
      <c r="A713" s="10"/>
    </row>
    <row r="714" spans="1:1">
      <c r="A714" s="10"/>
    </row>
    <row r="715" spans="1:1">
      <c r="A715" s="10"/>
    </row>
    <row r="716" spans="1:1">
      <c r="A716" s="10"/>
    </row>
    <row r="717" spans="1:1">
      <c r="A717" s="10"/>
    </row>
    <row r="718" spans="1:1">
      <c r="A718" s="10"/>
    </row>
    <row r="719" spans="1:1">
      <c r="A719" s="10"/>
    </row>
    <row r="720" spans="1:1">
      <c r="A720" s="10"/>
    </row>
    <row r="721" spans="1:1">
      <c r="A721" s="10"/>
    </row>
    <row r="722" spans="1:1">
      <c r="A722" s="10"/>
    </row>
    <row r="723" spans="1:1">
      <c r="A723" s="10"/>
    </row>
    <row r="724" spans="1:1">
      <c r="A724" s="10"/>
    </row>
    <row r="725" spans="1:1">
      <c r="A725" s="10"/>
    </row>
    <row r="726" spans="1:1">
      <c r="A726" s="10"/>
    </row>
    <row r="727" spans="1:1">
      <c r="A727" s="10"/>
    </row>
    <row r="728" spans="1:1">
      <c r="A728" s="10"/>
    </row>
    <row r="729" spans="1:1">
      <c r="A729" s="10"/>
    </row>
    <row r="730" spans="1:1">
      <c r="A730" s="10"/>
    </row>
    <row r="731" spans="1:1">
      <c r="A731" s="10"/>
    </row>
    <row r="732" spans="1:1">
      <c r="A732" s="10"/>
    </row>
    <row r="733" spans="1:1">
      <c r="A733" s="10"/>
    </row>
    <row r="734" spans="1:1">
      <c r="A734" s="10"/>
    </row>
    <row r="735" spans="1:1">
      <c r="A735" s="10"/>
    </row>
    <row r="736" spans="1:1">
      <c r="A736" s="10"/>
    </row>
    <row r="737" spans="1:1">
      <c r="A737" s="10"/>
    </row>
    <row r="738" spans="1:1">
      <c r="A738" s="10"/>
    </row>
    <row r="739" spans="1:1">
      <c r="A739" s="10"/>
    </row>
    <row r="740" spans="1:1">
      <c r="A740" s="10"/>
    </row>
    <row r="741" spans="1:1">
      <c r="A741" s="10"/>
    </row>
    <row r="742" spans="1:1">
      <c r="A742" s="10"/>
    </row>
    <row r="743" spans="1:1">
      <c r="A743" s="10"/>
    </row>
    <row r="744" spans="1:1">
      <c r="A744" s="10"/>
    </row>
    <row r="745" spans="1:1">
      <c r="A745" s="10"/>
    </row>
    <row r="746" spans="1:1">
      <c r="A746" s="10"/>
    </row>
    <row r="747" spans="1:1">
      <c r="A747" s="10"/>
    </row>
    <row r="748" spans="1:1">
      <c r="A748" s="10"/>
    </row>
    <row r="749" spans="1:1">
      <c r="A749" s="10"/>
    </row>
    <row r="750" spans="1:1">
      <c r="A750" s="10"/>
    </row>
    <row r="751" spans="1:1">
      <c r="A751" s="10"/>
    </row>
    <row r="752" spans="1:1">
      <c r="A752" s="10"/>
    </row>
    <row r="753" spans="1:1">
      <c r="A753" s="10"/>
    </row>
    <row r="754" spans="1:1">
      <c r="A754" s="10"/>
    </row>
    <row r="755" spans="1:1">
      <c r="A755" s="10"/>
    </row>
    <row r="756" spans="1:1">
      <c r="A756" s="10"/>
    </row>
    <row r="757" spans="1:1">
      <c r="A757" s="10"/>
    </row>
    <row r="758" spans="1:1">
      <c r="A758" s="10"/>
    </row>
    <row r="759" spans="1:1">
      <c r="A759" s="10"/>
    </row>
    <row r="760" spans="1:1">
      <c r="A760" s="10"/>
    </row>
    <row r="761" spans="1:1">
      <c r="A761" s="10"/>
    </row>
    <row r="762" spans="1:1">
      <c r="A762" s="10"/>
    </row>
    <row r="763" spans="1:1">
      <c r="A763" s="10"/>
    </row>
    <row r="764" spans="1:1">
      <c r="A764" s="10"/>
    </row>
    <row r="765" spans="1:1">
      <c r="A765" s="10"/>
    </row>
    <row r="766" spans="1:1">
      <c r="A766" s="10"/>
    </row>
    <row r="767" spans="1:1">
      <c r="A767" s="10"/>
    </row>
    <row r="768" spans="1:1">
      <c r="A768" s="10"/>
    </row>
    <row r="769" spans="1:1">
      <c r="A769" s="10"/>
    </row>
    <row r="770" spans="1:1">
      <c r="A770" s="10"/>
    </row>
    <row r="771" spans="1:1">
      <c r="A771" s="10"/>
    </row>
    <row r="772" spans="1:1">
      <c r="A772" s="10"/>
    </row>
    <row r="773" spans="1:1">
      <c r="A773" s="10"/>
    </row>
    <row r="774" spans="1:1">
      <c r="A774" s="10"/>
    </row>
    <row r="775" spans="1:1">
      <c r="A775" s="10"/>
    </row>
    <row r="776" spans="1:1">
      <c r="A776" s="10"/>
    </row>
    <row r="777" spans="1:1">
      <c r="A777" s="10"/>
    </row>
    <row r="778" spans="1:1">
      <c r="A778" s="10"/>
    </row>
    <row r="779" spans="1:1">
      <c r="A779" s="10"/>
    </row>
    <row r="780" spans="1:1">
      <c r="A780" s="10"/>
    </row>
    <row r="781" spans="1:1">
      <c r="A781" s="10"/>
    </row>
    <row r="782" spans="1:1">
      <c r="A782" s="10"/>
    </row>
    <row r="783" spans="1:1">
      <c r="A783" s="10"/>
    </row>
    <row r="784" spans="1:1">
      <c r="A784" s="10"/>
    </row>
    <row r="785" spans="1:1">
      <c r="A785" s="10"/>
    </row>
    <row r="786" spans="1:1">
      <c r="A786" s="10"/>
    </row>
    <row r="787" spans="1:1">
      <c r="A787" s="10"/>
    </row>
    <row r="788" spans="1:1">
      <c r="A788" s="10"/>
    </row>
    <row r="789" spans="1:1">
      <c r="A789" s="10"/>
    </row>
    <row r="790" spans="1:1">
      <c r="A790" s="10"/>
    </row>
    <row r="791" spans="1:1">
      <c r="A791" s="10"/>
    </row>
    <row r="792" spans="1:1">
      <c r="A792" s="10"/>
    </row>
    <row r="793" spans="1:1">
      <c r="A793" s="10"/>
    </row>
    <row r="794" spans="1:1">
      <c r="A794" s="10"/>
    </row>
    <row r="795" spans="1:1">
      <c r="A795" s="10"/>
    </row>
    <row r="796" spans="1:1">
      <c r="A796" s="10"/>
    </row>
    <row r="797" spans="1:1">
      <c r="A797" s="10"/>
    </row>
    <row r="798" spans="1:1">
      <c r="A798" s="10"/>
    </row>
    <row r="799" spans="1:1">
      <c r="A799" s="10"/>
    </row>
    <row r="800" spans="1:1">
      <c r="A800" s="10"/>
    </row>
    <row r="801" spans="1:1">
      <c r="A801" s="10"/>
    </row>
    <row r="802" spans="1:1">
      <c r="A802" s="10"/>
    </row>
    <row r="803" spans="1:1">
      <c r="A803" s="10"/>
    </row>
    <row r="804" spans="1:1">
      <c r="A804" s="10"/>
    </row>
    <row r="805" spans="1:1">
      <c r="A805" s="10"/>
    </row>
    <row r="806" spans="1:1">
      <c r="A806" s="10"/>
    </row>
    <row r="807" spans="1:1">
      <c r="A807" s="10"/>
    </row>
    <row r="808" spans="1:1">
      <c r="A808" s="10"/>
    </row>
    <row r="809" spans="1:1">
      <c r="A809" s="10"/>
    </row>
    <row r="810" spans="1:1">
      <c r="A810" s="10"/>
    </row>
    <row r="811" spans="1:1">
      <c r="A811" s="10"/>
    </row>
    <row r="812" spans="1:1">
      <c r="A812" s="10"/>
    </row>
    <row r="813" spans="1:1">
      <c r="A813" s="10"/>
    </row>
    <row r="814" spans="1:1">
      <c r="A814" s="10"/>
    </row>
    <row r="815" spans="1:1">
      <c r="A815" s="10"/>
    </row>
    <row r="816" spans="1:1">
      <c r="A816" s="10"/>
    </row>
    <row r="817" spans="1:1">
      <c r="A817" s="10"/>
    </row>
    <row r="818" spans="1:1">
      <c r="A818" s="10"/>
    </row>
    <row r="819" spans="1:1">
      <c r="A819" s="10"/>
    </row>
    <row r="820" spans="1:1">
      <c r="A820" s="10"/>
    </row>
    <row r="821" spans="1:1">
      <c r="A821" s="10"/>
    </row>
    <row r="822" spans="1:1">
      <c r="A822" s="10"/>
    </row>
    <row r="823" spans="1:1">
      <c r="A823" s="10"/>
    </row>
    <row r="824" spans="1:1">
      <c r="A824" s="10"/>
    </row>
    <row r="825" spans="1:1">
      <c r="A825" s="10"/>
    </row>
    <row r="826" spans="1:1">
      <c r="A826" s="10"/>
    </row>
    <row r="827" spans="1:1">
      <c r="A827" s="10"/>
    </row>
    <row r="828" spans="1:1">
      <c r="A828" s="10"/>
    </row>
    <row r="829" spans="1:1">
      <c r="A829" s="10"/>
    </row>
    <row r="830" spans="1:1">
      <c r="A830" s="10"/>
    </row>
    <row r="831" spans="1:1">
      <c r="A831" s="10"/>
    </row>
    <row r="832" spans="1:1">
      <c r="A832" s="10"/>
    </row>
    <row r="833" spans="1:1">
      <c r="A833" s="10"/>
    </row>
    <row r="834" spans="1:1">
      <c r="A834" s="10"/>
    </row>
    <row r="835" spans="1:1">
      <c r="A835" s="10"/>
    </row>
    <row r="836" spans="1:1">
      <c r="A836" s="10"/>
    </row>
    <row r="837" spans="1:1">
      <c r="A837" s="10"/>
    </row>
    <row r="838" spans="1:1">
      <c r="A838" s="10"/>
    </row>
    <row r="839" spans="1:1">
      <c r="A839" s="10"/>
    </row>
    <row r="840" spans="1:1">
      <c r="A840" s="10"/>
    </row>
    <row r="841" spans="1:1">
      <c r="A841" s="10"/>
    </row>
    <row r="842" spans="1:1">
      <c r="A842" s="10"/>
    </row>
    <row r="843" spans="1:1">
      <c r="A843" s="10"/>
    </row>
    <row r="844" spans="1:1">
      <c r="A844" s="10"/>
    </row>
    <row r="845" spans="1:1">
      <c r="A845" s="10"/>
    </row>
    <row r="846" spans="1:1">
      <c r="A846" s="10"/>
    </row>
    <row r="847" spans="1:1">
      <c r="A847" s="10"/>
    </row>
    <row r="848" spans="1:1">
      <c r="A848" s="10"/>
    </row>
    <row r="849" spans="1:1">
      <c r="A849" s="10"/>
    </row>
    <row r="850" spans="1:1">
      <c r="A850" s="10"/>
    </row>
    <row r="851" spans="1:1">
      <c r="A851" s="10"/>
    </row>
    <row r="852" spans="1:1">
      <c r="A852" s="10"/>
    </row>
    <row r="853" spans="1:1">
      <c r="A853" s="10"/>
    </row>
    <row r="854" spans="1:1">
      <c r="A854" s="10"/>
    </row>
    <row r="855" spans="1:1">
      <c r="A855" s="10"/>
    </row>
    <row r="856" spans="1:1">
      <c r="A856" s="10"/>
    </row>
    <row r="857" spans="1:1">
      <c r="A857" s="10"/>
    </row>
    <row r="858" spans="1:1">
      <c r="A858" s="10"/>
    </row>
    <row r="859" spans="1:1">
      <c r="A859" s="10"/>
    </row>
    <row r="860" spans="1:1">
      <c r="A860" s="10"/>
    </row>
    <row r="861" spans="1:1">
      <c r="A861" s="10"/>
    </row>
    <row r="862" spans="1:1">
      <c r="A862" s="10"/>
    </row>
    <row r="863" spans="1:1">
      <c r="A863" s="10"/>
    </row>
    <row r="864" spans="1:1">
      <c r="A864" s="10"/>
    </row>
    <row r="865" spans="1:1">
      <c r="A865" s="10"/>
    </row>
    <row r="866" spans="1:1">
      <c r="A866" s="10"/>
    </row>
    <row r="867" spans="1:1">
      <c r="A867" s="10"/>
    </row>
    <row r="868" spans="1:1">
      <c r="A868" s="10"/>
    </row>
    <row r="869" spans="1:1">
      <c r="A869" s="10"/>
    </row>
    <row r="870" spans="1:1">
      <c r="A870" s="10"/>
    </row>
    <row r="871" spans="1:1">
      <c r="A871" s="10"/>
    </row>
    <row r="872" spans="1:1">
      <c r="A872" s="10"/>
    </row>
    <row r="873" spans="1:1">
      <c r="A873" s="10"/>
    </row>
    <row r="874" spans="1:1">
      <c r="A874" s="10"/>
    </row>
    <row r="875" spans="1:1">
      <c r="A875" s="10"/>
    </row>
    <row r="876" spans="1:1">
      <c r="A876" s="10"/>
    </row>
    <row r="877" spans="1:1">
      <c r="A877" s="10"/>
    </row>
    <row r="878" spans="1:1">
      <c r="A878" s="10"/>
    </row>
    <row r="879" spans="1:1">
      <c r="A879" s="10"/>
    </row>
    <row r="880" spans="1:1">
      <c r="A880" s="10"/>
    </row>
    <row r="881" spans="1:1">
      <c r="A881" s="10"/>
    </row>
    <row r="882" spans="1:1">
      <c r="A882" s="10"/>
    </row>
    <row r="883" spans="1:1">
      <c r="A883" s="10"/>
    </row>
    <row r="884" spans="1:1">
      <c r="A884" s="10"/>
    </row>
    <row r="885" spans="1:1">
      <c r="A885" s="10"/>
    </row>
    <row r="886" spans="1:1">
      <c r="A886" s="10"/>
    </row>
    <row r="887" spans="1:1">
      <c r="A887" s="10"/>
    </row>
    <row r="888" spans="1:1">
      <c r="A888" s="10"/>
    </row>
    <row r="889" spans="1:1">
      <c r="A889" s="10"/>
    </row>
    <row r="890" spans="1:1">
      <c r="A890" s="10"/>
    </row>
    <row r="891" spans="1:1">
      <c r="A891" s="10"/>
    </row>
    <row r="892" spans="1:1">
      <c r="A892" s="10"/>
    </row>
    <row r="893" spans="1:1">
      <c r="A893" s="10"/>
    </row>
    <row r="894" spans="1:1">
      <c r="A894" s="10"/>
    </row>
    <row r="895" spans="1:1">
      <c r="A895" s="10"/>
    </row>
    <row r="896" spans="1:1">
      <c r="A896" s="10"/>
    </row>
    <row r="897" spans="1:1">
      <c r="A897" s="10"/>
    </row>
    <row r="898" spans="1:1">
      <c r="A898" s="10"/>
    </row>
    <row r="899" spans="1:1">
      <c r="A899" s="10"/>
    </row>
    <row r="900" spans="1:1">
      <c r="A900" s="10"/>
    </row>
    <row r="901" spans="1:1">
      <c r="A901" s="10"/>
    </row>
    <row r="902" spans="1:1">
      <c r="A902" s="10"/>
    </row>
    <row r="903" spans="1:1">
      <c r="A903" s="10"/>
    </row>
    <row r="904" spans="1:1">
      <c r="A904" s="10"/>
    </row>
    <row r="905" spans="1:1">
      <c r="A905" s="10"/>
    </row>
    <row r="906" spans="1:1">
      <c r="A906" s="10"/>
    </row>
    <row r="907" spans="1:1">
      <c r="A907" s="10"/>
    </row>
    <row r="908" spans="1:1">
      <c r="A908" s="10"/>
    </row>
    <row r="909" spans="1:1">
      <c r="A909" s="10"/>
    </row>
    <row r="910" spans="1:1">
      <c r="A910" s="10"/>
    </row>
    <row r="911" spans="1:1">
      <c r="A911" s="10"/>
    </row>
    <row r="912" spans="1:1">
      <c r="A912" s="10"/>
    </row>
    <row r="913" spans="1:1">
      <c r="A913" s="10"/>
    </row>
    <row r="914" spans="1:1">
      <c r="A914" s="10"/>
    </row>
    <row r="915" spans="1:1">
      <c r="A915" s="10"/>
    </row>
    <row r="916" spans="1:1">
      <c r="A916" s="10"/>
    </row>
    <row r="917" spans="1:1">
      <c r="A917" s="10"/>
    </row>
    <row r="918" spans="1:1">
      <c r="A918" s="10"/>
    </row>
    <row r="919" spans="1:1">
      <c r="A919" s="10"/>
    </row>
    <row r="920" spans="1:1">
      <c r="A920" s="10"/>
    </row>
    <row r="921" spans="1:1">
      <c r="A921" s="10"/>
    </row>
    <row r="922" spans="1:1">
      <c r="A922" s="10"/>
    </row>
    <row r="923" spans="1:1">
      <c r="A923" s="10"/>
    </row>
    <row r="924" spans="1:1">
      <c r="A924" s="10"/>
    </row>
    <row r="925" spans="1:1">
      <c r="A925" s="10"/>
    </row>
    <row r="926" spans="1:1">
      <c r="A926" s="10"/>
    </row>
    <row r="927" spans="1:1">
      <c r="A927" s="10"/>
    </row>
    <row r="928" spans="1:1">
      <c r="A928" s="10"/>
    </row>
    <row r="929" spans="1:1">
      <c r="A929" s="10"/>
    </row>
    <row r="930" spans="1:1">
      <c r="A930" s="10"/>
    </row>
    <row r="931" spans="1:1">
      <c r="A931" s="10"/>
    </row>
    <row r="932" spans="1:1">
      <c r="A932" s="10"/>
    </row>
    <row r="933" spans="1:1">
      <c r="A933" s="10"/>
    </row>
    <row r="934" spans="1:1">
      <c r="A934" s="10"/>
    </row>
    <row r="935" spans="1:1">
      <c r="A935" s="10"/>
    </row>
    <row r="936" spans="1:1">
      <c r="A936" s="10"/>
    </row>
    <row r="937" spans="1:1">
      <c r="A937" s="10"/>
    </row>
    <row r="938" spans="1:1">
      <c r="A938" s="10"/>
    </row>
    <row r="939" spans="1:1">
      <c r="A939" s="10"/>
    </row>
    <row r="940" spans="1:1">
      <c r="A940" s="10"/>
    </row>
    <row r="941" spans="1:1">
      <c r="A941" s="10"/>
    </row>
    <row r="942" spans="1:1">
      <c r="A942" s="10"/>
    </row>
    <row r="943" spans="1:1">
      <c r="A943" s="10"/>
    </row>
    <row r="944" spans="1:1">
      <c r="A944" s="10"/>
    </row>
    <row r="945" spans="1:1">
      <c r="A945" s="10"/>
    </row>
    <row r="946" spans="1:1">
      <c r="A946" s="10"/>
    </row>
    <row r="947" spans="1:1">
      <c r="A947" s="10"/>
    </row>
    <row r="948" spans="1:1">
      <c r="A948" s="10"/>
    </row>
    <row r="949" spans="1:1">
      <c r="A949" s="10"/>
    </row>
    <row r="950" spans="1:1">
      <c r="A950" s="10"/>
    </row>
    <row r="951" spans="1:1">
      <c r="A951" s="10"/>
    </row>
    <row r="952" spans="1:1">
      <c r="A952" s="10"/>
    </row>
    <row r="953" spans="1:1">
      <c r="A953" s="10"/>
    </row>
    <row r="954" spans="1:1">
      <c r="A954" s="10"/>
    </row>
    <row r="955" spans="1:1">
      <c r="A955" s="10"/>
    </row>
    <row r="956" spans="1:1">
      <c r="A956" s="10"/>
    </row>
    <row r="957" spans="1:1">
      <c r="A957" s="10"/>
    </row>
    <row r="958" spans="1:1">
      <c r="A958" s="10"/>
    </row>
    <row r="959" spans="1:1">
      <c r="A959" s="10"/>
    </row>
    <row r="960" spans="1:1">
      <c r="A960" s="10"/>
    </row>
    <row r="961" spans="1:1">
      <c r="A961" s="10"/>
    </row>
    <row r="962" spans="1:1">
      <c r="A962" s="10"/>
    </row>
    <row r="963" spans="1:1">
      <c r="A963" s="10"/>
    </row>
    <row r="964" spans="1:1">
      <c r="A964" s="10"/>
    </row>
    <row r="965" spans="1:1">
      <c r="A965" s="10"/>
    </row>
    <row r="966" spans="1:1">
      <c r="A966" s="10"/>
    </row>
    <row r="967" spans="1:1">
      <c r="A967" s="10"/>
    </row>
    <row r="968" spans="1:1">
      <c r="A968" s="10"/>
    </row>
    <row r="969" spans="1:1">
      <c r="A969" s="10"/>
    </row>
    <row r="970" spans="1:1">
      <c r="A970" s="10"/>
    </row>
    <row r="971" spans="1:1">
      <c r="A971" s="10"/>
    </row>
    <row r="972" spans="1:1">
      <c r="A972" s="10"/>
    </row>
    <row r="973" spans="1:1">
      <c r="A973" s="10"/>
    </row>
    <row r="974" spans="1:1">
      <c r="A974" s="10"/>
    </row>
    <row r="975" spans="1:1">
      <c r="A975" s="10"/>
    </row>
    <row r="976" spans="1:1">
      <c r="A976" s="10"/>
    </row>
    <row r="977" spans="1:1">
      <c r="A977" s="10"/>
    </row>
    <row r="978" spans="1:1">
      <c r="A978" s="10"/>
    </row>
    <row r="979" spans="1:1">
      <c r="A979" s="10"/>
    </row>
    <row r="980" spans="1:1">
      <c r="A980" s="10"/>
    </row>
    <row r="981" spans="1:1">
      <c r="A981" s="10"/>
    </row>
    <row r="982" spans="1:1">
      <c r="A982" s="10"/>
    </row>
    <row r="983" spans="1:1">
      <c r="A983" s="10"/>
    </row>
    <row r="984" spans="1:1">
      <c r="A984" s="10"/>
    </row>
    <row r="985" spans="1:1">
      <c r="A985" s="10"/>
    </row>
    <row r="986" spans="1:1">
      <c r="A986" s="10"/>
    </row>
    <row r="987" spans="1:1">
      <c r="A987" s="10"/>
    </row>
    <row r="988" spans="1:1">
      <c r="A988" s="10"/>
    </row>
    <row r="989" spans="1:1">
      <c r="A989" s="10"/>
    </row>
    <row r="990" spans="1:1">
      <c r="A990" s="10"/>
    </row>
    <row r="991" spans="1:1">
      <c r="A991" s="10"/>
    </row>
    <row r="992" spans="1:1">
      <c r="A992" s="10"/>
    </row>
    <row r="993" spans="1:1">
      <c r="A993" s="10"/>
    </row>
    <row r="994" spans="1:1">
      <c r="A994" s="10"/>
    </row>
    <row r="995" spans="1:1">
      <c r="A995" s="10"/>
    </row>
    <row r="996" spans="1:1">
      <c r="A996" s="10"/>
    </row>
    <row r="997" spans="1:1">
      <c r="A997" s="10"/>
    </row>
    <row r="998" spans="1:1">
      <c r="A998" s="10"/>
    </row>
    <row r="999" spans="1:1">
      <c r="A999" s="10"/>
    </row>
    <row r="1000" spans="1:1">
      <c r="A1000" s="10"/>
    </row>
    <row r="1001" spans="1:1">
      <c r="A1001" s="10"/>
    </row>
    <row r="1002" spans="1:1">
      <c r="A1002" s="10"/>
    </row>
    <row r="1003" spans="1:1">
      <c r="A1003" s="10"/>
    </row>
    <row r="1004" spans="1:1">
      <c r="A1004" s="10"/>
    </row>
    <row r="1005" spans="1:1">
      <c r="A1005" s="10"/>
    </row>
    <row r="1006" spans="1:1">
      <c r="A1006" s="10"/>
    </row>
    <row r="1007" spans="1:1">
      <c r="A1007" s="10"/>
    </row>
    <row r="1008" spans="1:1">
      <c r="A1008" s="10"/>
    </row>
    <row r="1009" spans="1:1">
      <c r="A1009" s="10"/>
    </row>
    <row r="1010" spans="1:1">
      <c r="A1010" s="10"/>
    </row>
    <row r="1011" spans="1:1">
      <c r="A1011" s="10"/>
    </row>
    <row r="1012" spans="1:1">
      <c r="A1012" s="10"/>
    </row>
    <row r="1013" spans="1:1">
      <c r="A1013" s="10"/>
    </row>
    <row r="1014" spans="1:1">
      <c r="A1014" s="10"/>
    </row>
    <row r="1015" spans="1:1">
      <c r="A1015" s="10"/>
    </row>
    <row r="1016" spans="1:1">
      <c r="A1016" s="10"/>
    </row>
    <row r="1017" spans="1:1">
      <c r="A1017" s="10"/>
    </row>
    <row r="1018" spans="1:1">
      <c r="A1018" s="10"/>
    </row>
    <row r="1019" spans="1:1">
      <c r="A1019" s="10"/>
    </row>
    <row r="1020" spans="1:1">
      <c r="A1020" s="10"/>
    </row>
    <row r="1021" spans="1:1">
      <c r="A1021" s="10"/>
    </row>
    <row r="1022" spans="1:1">
      <c r="A1022" s="10"/>
    </row>
    <row r="1023" spans="1:1">
      <c r="A1023" s="10"/>
    </row>
    <row r="1024" spans="1:1">
      <c r="A1024" s="10"/>
    </row>
    <row r="1025" spans="1:1">
      <c r="A1025" s="10"/>
    </row>
    <row r="1026" spans="1:1">
      <c r="A1026" s="10"/>
    </row>
    <row r="1027" spans="1:1">
      <c r="A1027" s="10"/>
    </row>
    <row r="1028" spans="1:1">
      <c r="A1028" s="10"/>
    </row>
    <row r="1029" spans="1:1">
      <c r="A1029" s="10"/>
    </row>
    <row r="1030" spans="1:1">
      <c r="A1030" s="10"/>
    </row>
    <row r="1031" spans="1:1">
      <c r="A1031" s="10"/>
    </row>
    <row r="1032" spans="1:1">
      <c r="A1032" s="10"/>
    </row>
    <row r="1033" spans="1:1">
      <c r="A1033" s="10"/>
    </row>
    <row r="1034" spans="1:1">
      <c r="A1034" s="10"/>
    </row>
    <row r="1035" spans="1:1">
      <c r="A1035" s="10"/>
    </row>
    <row r="1036" spans="1:1">
      <c r="A1036" s="10"/>
    </row>
    <row r="1037" spans="1:1">
      <c r="A1037" s="10"/>
    </row>
    <row r="1038" spans="1:1">
      <c r="A1038" s="10"/>
    </row>
    <row r="1039" spans="1:1">
      <c r="A1039" s="10"/>
    </row>
    <row r="1040" spans="1:1">
      <c r="A1040" s="10"/>
    </row>
    <row r="1041" spans="1:1">
      <c r="A1041" s="10"/>
    </row>
    <row r="1042" spans="1:1">
      <c r="A1042" s="10"/>
    </row>
    <row r="1043" spans="1:1">
      <c r="A1043" s="10"/>
    </row>
    <row r="1044" spans="1:1">
      <c r="A1044" s="10"/>
    </row>
    <row r="1045" spans="1:1">
      <c r="A1045" s="10"/>
    </row>
    <row r="1046" spans="1:1">
      <c r="A1046" s="10"/>
    </row>
    <row r="1047" spans="1:1">
      <c r="A1047" s="10"/>
    </row>
    <row r="1048" spans="1:1">
      <c r="A1048" s="10"/>
    </row>
    <row r="1049" spans="1:1">
      <c r="A1049" s="10"/>
    </row>
    <row r="1050" spans="1:1">
      <c r="A1050" s="10"/>
    </row>
    <row r="1051" spans="1:1">
      <c r="A1051" s="10"/>
    </row>
    <row r="1052" spans="1:1">
      <c r="A1052" s="10"/>
    </row>
    <row r="1053" spans="1:1">
      <c r="A1053" s="10"/>
    </row>
    <row r="1054" spans="1:1">
      <c r="A1054" s="10"/>
    </row>
    <row r="1055" spans="1:1">
      <c r="A1055" s="10"/>
    </row>
    <row r="1056" spans="1:1">
      <c r="A1056" s="10"/>
    </row>
    <row r="1057" spans="1:1">
      <c r="A1057" s="10"/>
    </row>
    <row r="1058" spans="1:1">
      <c r="A1058" s="10"/>
    </row>
    <row r="1059" spans="1:1">
      <c r="A1059" s="10"/>
    </row>
    <row r="1060" spans="1:1">
      <c r="A1060" s="10"/>
    </row>
    <row r="1061" spans="1:1">
      <c r="A1061" s="10"/>
    </row>
    <row r="1062" spans="1:1">
      <c r="A1062" s="10"/>
    </row>
    <row r="1063" spans="1:1">
      <c r="A1063" s="10"/>
    </row>
    <row r="1064" spans="1:1">
      <c r="A1064" s="10"/>
    </row>
    <row r="1065" spans="1:1">
      <c r="A1065" s="10"/>
    </row>
    <row r="1066" spans="1:1">
      <c r="A1066" s="10"/>
    </row>
    <row r="1067" spans="1:1">
      <c r="A1067" s="10"/>
    </row>
    <row r="1068" spans="1:1">
      <c r="A1068" s="10"/>
    </row>
    <row r="1069" spans="1:1">
      <c r="A1069" s="10"/>
    </row>
    <row r="1070" spans="1:1">
      <c r="A1070" s="10"/>
    </row>
    <row r="1071" spans="1:1">
      <c r="A1071" s="10"/>
    </row>
    <row r="1072" spans="1:1">
      <c r="A1072" s="10"/>
    </row>
    <row r="1073" spans="1:1">
      <c r="A1073" s="10"/>
    </row>
    <row r="1074" spans="1:1">
      <c r="A1074" s="10"/>
    </row>
    <row r="1075" spans="1:1">
      <c r="A1075" s="10"/>
    </row>
    <row r="1076" spans="1:1">
      <c r="A1076" s="10"/>
    </row>
    <row r="1077" spans="1:1">
      <c r="A1077" s="10"/>
    </row>
    <row r="1078" spans="1:1">
      <c r="A1078" s="10"/>
    </row>
    <row r="1079" spans="1:1">
      <c r="A1079" s="10"/>
    </row>
    <row r="1080" spans="1:1">
      <c r="A1080" s="10"/>
    </row>
    <row r="1081" spans="1:1">
      <c r="A1081" s="10"/>
    </row>
    <row r="1082" spans="1:1">
      <c r="A1082" s="10"/>
    </row>
    <row r="1083" spans="1:1">
      <c r="A1083" s="10"/>
    </row>
    <row r="1084" spans="1:1">
      <c r="A1084" s="10"/>
    </row>
    <row r="1085" spans="1:1">
      <c r="A1085" s="10"/>
    </row>
    <row r="1086" spans="1:1">
      <c r="A1086" s="10"/>
    </row>
    <row r="1087" spans="1:1">
      <c r="A1087" s="10"/>
    </row>
    <row r="1088" spans="1:1">
      <c r="A1088" s="10"/>
    </row>
    <row r="1089" spans="1:1">
      <c r="A1089" s="10"/>
    </row>
    <row r="1090" spans="1:1">
      <c r="A1090" s="10"/>
    </row>
    <row r="1091" spans="1:1">
      <c r="A1091" s="10"/>
    </row>
    <row r="1092" spans="1:1">
      <c r="A1092" s="10"/>
    </row>
    <row r="1093" spans="1:1">
      <c r="A1093" s="10"/>
    </row>
    <row r="1094" spans="1:1">
      <c r="A1094" s="10"/>
    </row>
    <row r="1095" spans="1:1">
      <c r="A1095" s="10"/>
    </row>
    <row r="1096" spans="1:1">
      <c r="A1096" s="10"/>
    </row>
    <row r="1097" spans="1:1">
      <c r="A1097" s="10"/>
    </row>
    <row r="1098" spans="1:1">
      <c r="A1098" s="10"/>
    </row>
    <row r="1099" spans="1:1">
      <c r="A1099" s="10"/>
    </row>
    <row r="1100" spans="1:1">
      <c r="A1100" s="10"/>
    </row>
    <row r="1101" spans="1:1">
      <c r="A1101" s="10"/>
    </row>
    <row r="1102" spans="1:1">
      <c r="A1102" s="10"/>
    </row>
    <row r="1103" spans="1:1">
      <c r="A1103" s="10"/>
    </row>
    <row r="1104" spans="1:1">
      <c r="A1104" s="10"/>
    </row>
    <row r="1105" spans="1:1">
      <c r="A1105" s="10"/>
    </row>
    <row r="1106" spans="1:1">
      <c r="A1106" s="10"/>
    </row>
    <row r="1107" spans="1:1">
      <c r="A1107" s="10"/>
    </row>
    <row r="1108" spans="1:1">
      <c r="A1108" s="10"/>
    </row>
    <row r="1109" spans="1:1">
      <c r="A1109" s="10"/>
    </row>
    <row r="1110" spans="1:1">
      <c r="A1110" s="10"/>
    </row>
    <row r="1111" spans="1:1">
      <c r="A1111" s="10"/>
    </row>
    <row r="1112" spans="1:1">
      <c r="A1112" s="10"/>
    </row>
    <row r="1113" spans="1:1">
      <c r="A1113" s="10"/>
    </row>
    <row r="1114" spans="1:1">
      <c r="A1114" s="10"/>
    </row>
    <row r="1115" spans="1:1">
      <c r="A1115" s="10"/>
    </row>
    <row r="1116" spans="1:1">
      <c r="A1116" s="10"/>
    </row>
    <row r="1117" spans="1:1">
      <c r="A1117" s="10"/>
    </row>
    <row r="1118" spans="1:1">
      <c r="A1118" s="10"/>
    </row>
    <row r="1119" spans="1:1">
      <c r="A1119" s="10"/>
    </row>
    <row r="1120" spans="1:1">
      <c r="A1120" s="10"/>
    </row>
    <row r="1121" spans="1:1">
      <c r="A1121" s="10"/>
    </row>
    <row r="1122" spans="1:1">
      <c r="A1122" s="10"/>
    </row>
    <row r="1123" spans="1:1">
      <c r="A1123" s="10"/>
    </row>
    <row r="1124" spans="1:1">
      <c r="A1124" s="10"/>
    </row>
    <row r="1125" spans="1:1">
      <c r="A1125" s="10"/>
    </row>
    <row r="1126" spans="1:1">
      <c r="A1126" s="10"/>
    </row>
    <row r="1127" spans="1:1">
      <c r="A1127" s="10"/>
    </row>
    <row r="1128" spans="1:1">
      <c r="A1128" s="10"/>
    </row>
    <row r="1129" spans="1:1">
      <c r="A1129" s="10"/>
    </row>
    <row r="1130" spans="1:1">
      <c r="A1130" s="10"/>
    </row>
    <row r="1131" spans="1:1">
      <c r="A1131" s="10"/>
    </row>
    <row r="1132" spans="1:1">
      <c r="A1132" s="10"/>
    </row>
    <row r="1133" spans="1:1">
      <c r="A1133" s="10"/>
    </row>
    <row r="1134" spans="1:1">
      <c r="A1134" s="10"/>
    </row>
    <row r="1135" spans="1:1">
      <c r="A1135" s="10"/>
    </row>
    <row r="1136" spans="1:1">
      <c r="A1136" s="10"/>
    </row>
    <row r="1137" spans="1:1">
      <c r="A1137" s="10"/>
    </row>
    <row r="1138" spans="1:1">
      <c r="A1138" s="10"/>
    </row>
    <row r="1139" spans="1:1">
      <c r="A1139" s="10"/>
    </row>
    <row r="1140" spans="1:1">
      <c r="A1140" s="10"/>
    </row>
    <row r="1141" spans="1:1">
      <c r="A1141" s="10"/>
    </row>
    <row r="1142" spans="1:1">
      <c r="A1142" s="10"/>
    </row>
    <row r="1143" spans="1:1">
      <c r="A1143" s="10"/>
    </row>
    <row r="1144" spans="1:1">
      <c r="A1144" s="10"/>
    </row>
    <row r="1145" spans="1:1">
      <c r="A1145" s="10"/>
    </row>
    <row r="1146" spans="1:1">
      <c r="A1146" s="10"/>
    </row>
    <row r="1147" spans="1:1">
      <c r="A1147" s="10"/>
    </row>
    <row r="1148" spans="1:1">
      <c r="A1148" s="10"/>
    </row>
    <row r="1149" spans="1:1">
      <c r="A1149" s="10"/>
    </row>
    <row r="1150" spans="1:1">
      <c r="A1150" s="10"/>
    </row>
    <row r="1151" spans="1:1">
      <c r="A1151" s="10"/>
    </row>
    <row r="1152" spans="1:1">
      <c r="A1152" s="10"/>
    </row>
    <row r="1153" spans="1:1">
      <c r="A1153" s="10"/>
    </row>
    <row r="1154" spans="1:1">
      <c r="A1154" s="10"/>
    </row>
    <row r="1155" spans="1:1">
      <c r="A1155" s="10"/>
    </row>
    <row r="1156" spans="1:1">
      <c r="A1156" s="10"/>
    </row>
    <row r="1157" spans="1:1">
      <c r="A1157" s="10"/>
    </row>
    <row r="1158" spans="1:1">
      <c r="A1158" s="10"/>
    </row>
    <row r="1159" spans="1:1">
      <c r="A1159" s="10"/>
    </row>
    <row r="1160" spans="1:1">
      <c r="A1160" s="10"/>
    </row>
    <row r="1161" spans="1:1">
      <c r="A1161" s="10"/>
    </row>
    <row r="1162" spans="1:1">
      <c r="A1162" s="10"/>
    </row>
    <row r="1163" spans="1:1">
      <c r="A1163" s="10"/>
    </row>
    <row r="1164" spans="1:1">
      <c r="A1164" s="10"/>
    </row>
    <row r="1165" spans="1:1">
      <c r="A1165" s="10"/>
    </row>
    <row r="1166" spans="1:1">
      <c r="A1166" s="10"/>
    </row>
    <row r="1167" spans="1:1">
      <c r="A1167" s="10"/>
    </row>
    <row r="1168" spans="1:1">
      <c r="A1168" s="10"/>
    </row>
    <row r="1169" spans="1:1">
      <c r="A1169" s="10"/>
    </row>
    <row r="1170" spans="1:1">
      <c r="A1170" s="10"/>
    </row>
    <row r="1171" spans="1:1">
      <c r="A1171" s="10"/>
    </row>
    <row r="1172" spans="1:1">
      <c r="A1172" s="10"/>
    </row>
    <row r="1173" spans="1:1">
      <c r="A1173" s="10"/>
    </row>
    <row r="1174" spans="1:1">
      <c r="A1174" s="10"/>
    </row>
    <row r="1175" spans="1:1">
      <c r="A1175" s="10"/>
    </row>
    <row r="1176" spans="1:1">
      <c r="A1176" s="10"/>
    </row>
    <row r="1177" spans="1:1">
      <c r="A1177" s="10"/>
    </row>
    <row r="1178" spans="1:1">
      <c r="A1178" s="10"/>
    </row>
    <row r="1179" spans="1:1">
      <c r="A1179" s="10"/>
    </row>
    <row r="1180" spans="1:1">
      <c r="A1180" s="10"/>
    </row>
    <row r="1181" spans="1:1">
      <c r="A1181" s="10"/>
    </row>
    <row r="1182" spans="1:1">
      <c r="A1182" s="10"/>
    </row>
    <row r="1183" spans="1:1">
      <c r="A1183" s="10"/>
    </row>
    <row r="1184" spans="1:1">
      <c r="A1184" s="10"/>
    </row>
    <row r="1185" spans="1:1">
      <c r="A1185" s="10"/>
    </row>
    <row r="1186" spans="1:1">
      <c r="A1186" s="10"/>
    </row>
    <row r="1187" spans="1:1">
      <c r="A1187" s="10"/>
    </row>
    <row r="1188" spans="1:1">
      <c r="A1188" s="10"/>
    </row>
    <row r="1189" spans="1:1">
      <c r="A1189" s="10"/>
    </row>
    <row r="1190" spans="1:1">
      <c r="A1190" s="10"/>
    </row>
    <row r="1191" spans="1:1">
      <c r="A1191" s="10"/>
    </row>
    <row r="1192" spans="1:1">
      <c r="A1192" s="10"/>
    </row>
    <row r="1193" spans="1:1">
      <c r="A1193" s="10"/>
    </row>
    <row r="1194" spans="1:1">
      <c r="A1194" s="10"/>
    </row>
    <row r="1195" spans="1:1">
      <c r="A1195" s="10"/>
    </row>
    <row r="1196" spans="1:1">
      <c r="A1196" s="10"/>
    </row>
    <row r="1197" spans="1:1">
      <c r="A1197" s="10"/>
    </row>
    <row r="1198" spans="1:1">
      <c r="A1198" s="10"/>
    </row>
    <row r="1199" spans="1:1">
      <c r="A1199" s="10"/>
    </row>
    <row r="1200" spans="1:1">
      <c r="A1200" s="10"/>
    </row>
    <row r="1201" spans="1:1">
      <c r="A1201" s="10"/>
    </row>
    <row r="1202" spans="1:1">
      <c r="A1202" s="10"/>
    </row>
    <row r="1203" spans="1:1">
      <c r="A1203" s="10"/>
    </row>
    <row r="1204" spans="1:1">
      <c r="A1204" s="10"/>
    </row>
    <row r="1205" spans="1:1">
      <c r="A1205" s="10"/>
    </row>
    <row r="1206" spans="1:1">
      <c r="A1206" s="10"/>
    </row>
    <row r="1207" spans="1:1">
      <c r="A1207" s="10"/>
    </row>
    <row r="1208" spans="1:1">
      <c r="A1208" s="10"/>
    </row>
    <row r="1209" spans="1:1">
      <c r="A1209" s="10"/>
    </row>
    <row r="1210" spans="1:1">
      <c r="A1210" s="10"/>
    </row>
    <row r="1211" spans="1:1">
      <c r="A1211" s="10"/>
    </row>
    <row r="1212" spans="1:1">
      <c r="A1212" s="10"/>
    </row>
    <row r="1213" spans="1:1">
      <c r="A1213" s="10"/>
    </row>
    <row r="1214" spans="1:1">
      <c r="A1214" s="10"/>
    </row>
    <row r="1215" spans="1:1">
      <c r="A1215" s="10"/>
    </row>
    <row r="1216" spans="1:1">
      <c r="A1216" s="10"/>
    </row>
    <row r="1217" spans="1:1">
      <c r="A1217" s="10"/>
    </row>
    <row r="1218" spans="1:1">
      <c r="A1218" s="10"/>
    </row>
    <row r="1219" spans="1:1">
      <c r="A1219" s="10"/>
    </row>
    <row r="1220" spans="1:1">
      <c r="A1220" s="10"/>
    </row>
    <row r="1221" spans="1:1">
      <c r="A1221" s="10"/>
    </row>
    <row r="1222" spans="1:1">
      <c r="A1222" s="10"/>
    </row>
    <row r="1223" spans="1:1">
      <c r="A1223" s="10"/>
    </row>
    <row r="1224" spans="1:1">
      <c r="A1224" s="10"/>
    </row>
    <row r="1225" spans="1:1">
      <c r="A1225" s="10"/>
    </row>
    <row r="1226" spans="1:1">
      <c r="A1226" s="10"/>
    </row>
    <row r="1227" spans="1:1">
      <c r="A1227" s="10"/>
    </row>
    <row r="1228" spans="1:1">
      <c r="A1228" s="10"/>
    </row>
    <row r="1229" spans="1:1">
      <c r="A1229" s="10"/>
    </row>
    <row r="1230" spans="1:1">
      <c r="A1230" s="10"/>
    </row>
    <row r="1231" spans="1:1">
      <c r="A1231" s="10"/>
    </row>
    <row r="1232" spans="1:1">
      <c r="A1232" s="10"/>
    </row>
    <row r="1233" spans="1:1">
      <c r="A1233" s="10"/>
    </row>
    <row r="1234" spans="1:1">
      <c r="A1234" s="10"/>
    </row>
    <row r="1235" spans="1:1">
      <c r="A1235" s="10"/>
    </row>
    <row r="1236" spans="1:1">
      <c r="A1236" s="10"/>
    </row>
    <row r="1237" spans="1:1">
      <c r="A1237" s="10"/>
    </row>
    <row r="1238" spans="1:1">
      <c r="A1238" s="10"/>
    </row>
    <row r="1239" spans="1:1">
      <c r="A1239" s="10"/>
    </row>
    <row r="1240" spans="1:1">
      <c r="A1240" s="10"/>
    </row>
    <row r="1241" spans="1:1">
      <c r="A1241" s="10"/>
    </row>
    <row r="1242" spans="1:1">
      <c r="A1242" s="10"/>
    </row>
    <row r="1243" spans="1:1">
      <c r="A1243" s="10"/>
    </row>
    <row r="1244" spans="1:1">
      <c r="A1244" s="10"/>
    </row>
    <row r="1245" spans="1:1">
      <c r="A1245" s="10"/>
    </row>
    <row r="1246" spans="1:1">
      <c r="A1246" s="10"/>
    </row>
    <row r="1247" spans="1:1">
      <c r="A1247" s="10"/>
    </row>
    <row r="1248" spans="1:1">
      <c r="A1248" s="10"/>
    </row>
    <row r="1249" spans="1:1">
      <c r="A1249" s="10"/>
    </row>
    <row r="1250" spans="1:1">
      <c r="A1250" s="10"/>
    </row>
    <row r="1251" spans="1:1">
      <c r="A1251" s="10"/>
    </row>
    <row r="1252" spans="1:1">
      <c r="A1252" s="10"/>
    </row>
    <row r="1253" spans="1:1">
      <c r="A1253" s="10"/>
    </row>
    <row r="1254" spans="1:1">
      <c r="A1254" s="10"/>
    </row>
    <row r="1255" spans="1:1">
      <c r="A1255" s="10"/>
    </row>
    <row r="1256" spans="1:1">
      <c r="A1256" s="10"/>
    </row>
    <row r="1257" spans="1:1">
      <c r="A1257" s="10"/>
    </row>
    <row r="1258" spans="1:1">
      <c r="A1258" s="10"/>
    </row>
    <row r="1259" spans="1:1">
      <c r="A1259" s="10"/>
    </row>
    <row r="1260" spans="1:1">
      <c r="A1260" s="10"/>
    </row>
    <row r="1261" spans="1:1">
      <c r="A1261" s="10"/>
    </row>
    <row r="1262" spans="1:1">
      <c r="A1262" s="10"/>
    </row>
    <row r="1263" spans="1:1">
      <c r="A1263" s="10"/>
    </row>
    <row r="1264" spans="1:1">
      <c r="A1264" s="10"/>
    </row>
    <row r="1265" spans="1:1">
      <c r="A1265" s="10"/>
    </row>
    <row r="1266" spans="1:1">
      <c r="A1266" s="10"/>
    </row>
    <row r="1267" spans="1:1">
      <c r="A1267" s="10"/>
    </row>
    <row r="1268" spans="1:1">
      <c r="A1268" s="10"/>
    </row>
    <row r="1269" spans="1:1">
      <c r="A1269" s="10"/>
    </row>
    <row r="1270" spans="1:1">
      <c r="A1270" s="10"/>
    </row>
    <row r="1271" spans="1:1">
      <c r="A1271" s="10"/>
    </row>
    <row r="1272" spans="1:1">
      <c r="A1272" s="10"/>
    </row>
    <row r="1273" spans="1:1">
      <c r="A1273" s="10"/>
    </row>
    <row r="1274" spans="1:1">
      <c r="A1274" s="10"/>
    </row>
    <row r="1275" spans="1:1">
      <c r="A1275" s="10"/>
    </row>
    <row r="1276" spans="1:1">
      <c r="A1276" s="10"/>
    </row>
    <row r="1277" spans="1:1">
      <c r="A1277" s="10"/>
    </row>
    <row r="1278" spans="1:1">
      <c r="A1278" s="10"/>
    </row>
    <row r="1279" spans="1:1">
      <c r="A1279" s="10"/>
    </row>
    <row r="1280" spans="1:1">
      <c r="A1280" s="10"/>
    </row>
    <row r="1281" spans="1:1">
      <c r="A1281" s="10"/>
    </row>
    <row r="1282" spans="1:1">
      <c r="A1282" s="10"/>
    </row>
    <row r="1283" spans="1:1">
      <c r="A1283" s="10"/>
    </row>
    <row r="1284" spans="1:1">
      <c r="A1284" s="10"/>
    </row>
    <row r="1285" spans="1:1">
      <c r="A1285" s="10"/>
    </row>
    <row r="1286" spans="1:1">
      <c r="A1286" s="10"/>
    </row>
    <row r="1287" spans="1:1">
      <c r="A1287" s="10"/>
    </row>
    <row r="1288" spans="1:1">
      <c r="A1288" s="10"/>
    </row>
    <row r="1289" spans="1:1">
      <c r="A1289" s="10"/>
    </row>
    <row r="1290" spans="1:1">
      <c r="A1290" s="10"/>
    </row>
    <row r="1291" spans="1:1">
      <c r="A1291" s="10"/>
    </row>
    <row r="1292" spans="1:1">
      <c r="A1292" s="10"/>
    </row>
    <row r="1293" spans="1:1">
      <c r="A1293" s="10"/>
    </row>
    <row r="1294" spans="1:1">
      <c r="A1294" s="10"/>
    </row>
    <row r="1295" spans="1:1">
      <c r="A1295" s="10"/>
    </row>
    <row r="1296" spans="1:1">
      <c r="A1296" s="10"/>
    </row>
    <row r="1297" spans="1:1">
      <c r="A1297" s="10"/>
    </row>
    <row r="1298" spans="1:1">
      <c r="A1298" s="10"/>
    </row>
    <row r="1299" spans="1:1">
      <c r="A1299" s="10"/>
    </row>
    <row r="1300" spans="1:1">
      <c r="A1300" s="10"/>
    </row>
    <row r="1301" spans="1:1">
      <c r="A1301" s="10"/>
    </row>
    <row r="1302" spans="1:1">
      <c r="A1302" s="10"/>
    </row>
    <row r="1303" spans="1:1">
      <c r="A1303" s="10"/>
    </row>
    <row r="1304" spans="1:1">
      <c r="A1304" s="10"/>
    </row>
    <row r="1305" spans="1:1">
      <c r="A1305" s="10"/>
    </row>
    <row r="1306" spans="1:1">
      <c r="A1306" s="10"/>
    </row>
    <row r="1307" spans="1:1">
      <c r="A1307" s="10"/>
    </row>
    <row r="1308" spans="1:1">
      <c r="A1308" s="10"/>
    </row>
    <row r="1309" spans="1:1">
      <c r="A1309" s="10"/>
    </row>
    <row r="1310" spans="1:1">
      <c r="A1310" s="10"/>
    </row>
    <row r="1311" spans="1:1">
      <c r="A1311" s="10"/>
    </row>
    <row r="1312" spans="1:1">
      <c r="A1312" s="10"/>
    </row>
    <row r="1313" spans="1:1">
      <c r="A1313" s="10"/>
    </row>
    <row r="1314" spans="1:1">
      <c r="A1314" s="10"/>
    </row>
    <row r="1315" spans="1:1">
      <c r="A1315" s="10"/>
    </row>
    <row r="1316" spans="1:1">
      <c r="A1316" s="10"/>
    </row>
    <row r="1317" spans="1:1">
      <c r="A1317" s="10"/>
    </row>
    <row r="1318" spans="1:1">
      <c r="A1318" s="10"/>
    </row>
    <row r="1319" spans="1:1">
      <c r="A1319" s="10"/>
    </row>
    <row r="1320" spans="1:1">
      <c r="A1320" s="10"/>
    </row>
    <row r="1321" spans="1:1">
      <c r="A1321" s="10"/>
    </row>
    <row r="1322" spans="1:1">
      <c r="A1322" s="10"/>
    </row>
    <row r="1323" spans="1:1">
      <c r="A1323" s="10"/>
    </row>
    <row r="1324" spans="1:1">
      <c r="A1324" s="10"/>
    </row>
    <row r="1325" spans="1:1">
      <c r="A1325" s="10"/>
    </row>
    <row r="1326" spans="1:1">
      <c r="A1326" s="10"/>
    </row>
    <row r="1327" spans="1:1">
      <c r="A1327" s="10"/>
    </row>
    <row r="1328" spans="1:1">
      <c r="A1328" s="10"/>
    </row>
    <row r="1329" spans="1:1">
      <c r="A1329" s="10"/>
    </row>
    <row r="1330" spans="1:1">
      <c r="A1330" s="10"/>
    </row>
    <row r="1331" spans="1:1">
      <c r="A1331" s="10"/>
    </row>
    <row r="1332" spans="1:1">
      <c r="A1332" s="10"/>
    </row>
    <row r="1333" spans="1:1">
      <c r="A1333" s="10"/>
    </row>
    <row r="1334" spans="1:1">
      <c r="A1334" s="10"/>
    </row>
    <row r="1335" spans="1:1">
      <c r="A1335" s="10"/>
    </row>
    <row r="1336" spans="1:1">
      <c r="A1336" s="10"/>
    </row>
    <row r="1337" spans="1:1">
      <c r="A1337" s="10"/>
    </row>
    <row r="1338" spans="1:1">
      <c r="A1338" s="10"/>
    </row>
    <row r="1339" spans="1:1">
      <c r="A1339" s="10"/>
    </row>
    <row r="1340" spans="1:1">
      <c r="A1340" s="10"/>
    </row>
    <row r="1341" spans="1:1">
      <c r="A1341" s="10"/>
    </row>
    <row r="1342" spans="1:1">
      <c r="A1342" s="10"/>
    </row>
    <row r="1343" spans="1:1">
      <c r="A1343" s="10"/>
    </row>
    <row r="1344" spans="1:1">
      <c r="A1344" s="10"/>
    </row>
    <row r="1345" spans="1:1">
      <c r="A1345" s="10"/>
    </row>
    <row r="1346" spans="1:1">
      <c r="A1346" s="10"/>
    </row>
    <row r="1347" spans="1:1">
      <c r="A1347" s="10"/>
    </row>
    <row r="1348" spans="1:1">
      <c r="A1348" s="10"/>
    </row>
    <row r="1349" spans="1:1">
      <c r="A1349" s="10"/>
    </row>
    <row r="1350" spans="1:1">
      <c r="A1350" s="10"/>
    </row>
    <row r="1351" spans="1:1">
      <c r="A1351" s="10"/>
    </row>
    <row r="1352" spans="1:1">
      <c r="A1352" s="10"/>
    </row>
    <row r="1353" spans="1:1">
      <c r="A1353" s="10"/>
    </row>
    <row r="1354" spans="1:1">
      <c r="A1354" s="10"/>
    </row>
    <row r="1355" spans="1:1">
      <c r="A1355" s="10"/>
    </row>
    <row r="1356" spans="1:1">
      <c r="A1356" s="10"/>
    </row>
    <row r="1357" spans="1:1">
      <c r="A1357" s="10"/>
    </row>
    <row r="1358" spans="1:1">
      <c r="A1358" s="10"/>
    </row>
    <row r="1359" spans="1:1">
      <c r="A1359" s="10"/>
    </row>
    <row r="1360" spans="1:1">
      <c r="A1360" s="10"/>
    </row>
    <row r="1361" spans="1:1">
      <c r="A1361" s="10"/>
    </row>
    <row r="1362" spans="1:1">
      <c r="A1362" s="10"/>
    </row>
    <row r="1363" spans="1:1">
      <c r="A1363" s="10"/>
    </row>
  </sheetData>
  <sheetProtection formatCells="0" formatColumns="0" formatRows="0" insertColumns="0" insertRows="0" insertHyperlinks="0" deleteColumns="0" deleteRows="0" sort="0" autoFilter="0" pivotTables="0"/>
  <mergeCells count="79">
    <mergeCell ref="A246:BC259"/>
    <mergeCell ref="A183:BC183"/>
    <mergeCell ref="A260:BC260"/>
    <mergeCell ref="A261:BC270"/>
    <mergeCell ref="A272:BC272"/>
    <mergeCell ref="S275:AK275"/>
    <mergeCell ref="AL275:BC275"/>
    <mergeCell ref="A276:R276"/>
    <mergeCell ref="S276:AK276"/>
    <mergeCell ref="AL276:BC276"/>
    <mergeCell ref="A277:R282"/>
    <mergeCell ref="S277:AK282"/>
    <mergeCell ref="AL277:BC282"/>
    <mergeCell ref="A184:BC204"/>
    <mergeCell ref="A205:BC205"/>
    <mergeCell ref="A206:BC214"/>
    <mergeCell ref="A215:BC215"/>
    <mergeCell ref="A216:BC225"/>
    <mergeCell ref="A226:BC226"/>
    <mergeCell ref="A227:BC232"/>
    <mergeCell ref="A233:BC233"/>
    <mergeCell ref="A234:BC244"/>
    <mergeCell ref="A245:BC245"/>
    <mergeCell ref="A271:BC271"/>
    <mergeCell ref="A273:BC273"/>
    <mergeCell ref="A275:R275"/>
    <mergeCell ref="A178:BC182"/>
    <mergeCell ref="A122:BC122"/>
    <mergeCell ref="A123:BC149"/>
    <mergeCell ref="A150:BC150"/>
    <mergeCell ref="A151:BC161"/>
    <mergeCell ref="A162:BC162"/>
    <mergeCell ref="A163:BC163"/>
    <mergeCell ref="A164:BC170"/>
    <mergeCell ref="A171:BC171"/>
    <mergeCell ref="A172:BC175"/>
    <mergeCell ref="A176:BC176"/>
    <mergeCell ref="A177:BC177"/>
    <mergeCell ref="A42:BC42"/>
    <mergeCell ref="A37:BC37"/>
    <mergeCell ref="A114:BC121"/>
    <mergeCell ref="A72:BC75"/>
    <mergeCell ref="A76:BC76"/>
    <mergeCell ref="A77:BC82"/>
    <mergeCell ref="A83:BC83"/>
    <mergeCell ref="A84:BC89"/>
    <mergeCell ref="A90:BC90"/>
    <mergeCell ref="A91:BC95"/>
    <mergeCell ref="A96:BC96"/>
    <mergeCell ref="A97:BC97"/>
    <mergeCell ref="A98:BC112"/>
    <mergeCell ref="A113:BC113"/>
    <mergeCell ref="A71:BC71"/>
    <mergeCell ref="A43:BC43"/>
    <mergeCell ref="A44:BC44"/>
    <mergeCell ref="A45:BC45"/>
    <mergeCell ref="A46:BC46"/>
    <mergeCell ref="A59:BC59"/>
    <mergeCell ref="A60:BC60"/>
    <mergeCell ref="A61:BC61"/>
    <mergeCell ref="A62:BC64"/>
    <mergeCell ref="A65:BC65"/>
    <mergeCell ref="A66:BC66"/>
    <mergeCell ref="A67:BC70"/>
    <mergeCell ref="A10:BC14"/>
    <mergeCell ref="A34:BC34"/>
    <mergeCell ref="A36:BC36"/>
    <mergeCell ref="A18:Y19"/>
    <mergeCell ref="Z18:BC19"/>
    <mergeCell ref="M26:Y27"/>
    <mergeCell ref="Z16:BC17"/>
    <mergeCell ref="A16:Y17"/>
    <mergeCell ref="M22:Y23"/>
    <mergeCell ref="Z22:AU23"/>
    <mergeCell ref="A38:BC38"/>
    <mergeCell ref="A39:BC39"/>
    <mergeCell ref="A40:BC40"/>
    <mergeCell ref="A41:BC41"/>
    <mergeCell ref="Z26:AU27"/>
  </mergeCells>
  <pageMargins left="0.39370078740157483" right="0.39370078740157483" top="1.1023622047244095" bottom="0.39370078740157483" header="7.874015748031496E-2" footer="0.11811023622047245"/>
  <pageSetup paperSize="9" fitToHeight="0" orientation="portrait" r:id="rId1"/>
  <headerFooter>
    <oddHeader>&amp;C&amp;"Aljazeera,Regular"&amp;16&amp;G</oddHeader>
    <oddFooter>&amp;C&amp;P OF &amp;N</oddFooter>
  </headerFooter>
  <rowBreaks count="8" manualBreakCount="8">
    <brk id="32" max="54" man="1"/>
    <brk id="58" max="54" man="1"/>
    <brk id="89" max="54" man="1"/>
    <brk id="121" max="54" man="1"/>
    <brk id="149" max="54" man="1"/>
    <brk id="182" max="54" man="1"/>
    <brk id="214" max="54" man="1"/>
    <brk id="244" max="54" man="1"/>
  </rowBreaks>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tabColor rgb="FF0070C0"/>
    <pageSetUpPr fitToPage="1"/>
  </sheetPr>
  <dimension ref="A1:BC1363"/>
  <sheetViews>
    <sheetView rightToLeft="1" view="pageBreakPreview" topLeftCell="A163" zoomScale="130" zoomScaleNormal="100" zoomScaleSheetLayoutView="130" workbookViewId="0">
      <selection activeCell="BN180" sqref="BN180"/>
    </sheetView>
  </sheetViews>
  <sheetFormatPr defaultColWidth="1.5546875" defaultRowHeight="15"/>
  <cols>
    <col min="1" max="1" width="1.5546875" style="11"/>
    <col min="2" max="3" width="1.5546875" style="10"/>
    <col min="4" max="39" width="1.6640625" style="10" customWidth="1"/>
    <col min="40" max="43" width="1.44140625" style="10" customWidth="1"/>
    <col min="44" max="47" width="1.5546875" style="10"/>
    <col min="48" max="51" width="1.6640625" style="10" customWidth="1"/>
    <col min="52" max="55" width="2.109375" style="10" customWidth="1"/>
    <col min="56" max="89" width="1.5546875" style="10"/>
    <col min="90" max="90" width="11.33203125" style="10" bestFit="1" customWidth="1"/>
    <col min="91" max="16384" width="1.5546875" style="10"/>
  </cols>
  <sheetData>
    <row r="1" spans="1:55" ht="20.25" customHeight="1">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row>
    <row r="2" spans="1:55" ht="26.25" customHeight="1">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row>
    <row r="3" spans="1:55" ht="20.25" customHeight="1">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row>
    <row r="4" spans="1:55" ht="20.25" customHeight="1">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row>
    <row r="5" spans="1:55" ht="20.25" customHeight="1">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row>
    <row r="6" spans="1:55" ht="20.25" customHeight="1">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row>
    <row r="7" spans="1:55" ht="20.25" customHeight="1">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row>
    <row r="8" spans="1:55" ht="20.25" customHeight="1">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row>
    <row r="9" spans="1:55" ht="20.25" customHeight="1">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row>
    <row r="10" spans="1:55" ht="20.25" customHeight="1">
      <c r="A10" s="1402" t="s">
        <v>220</v>
      </c>
      <c r="B10" s="1402"/>
      <c r="C10" s="1402"/>
      <c r="D10" s="1402"/>
      <c r="E10" s="1402"/>
      <c r="F10" s="1402"/>
      <c r="G10" s="1402"/>
      <c r="H10" s="1402"/>
      <c r="I10" s="1402"/>
      <c r="J10" s="1402"/>
      <c r="K10" s="1402"/>
      <c r="L10" s="1402"/>
      <c r="M10" s="1402"/>
      <c r="N10" s="1402"/>
      <c r="O10" s="1402"/>
      <c r="P10" s="1402"/>
      <c r="Q10" s="1402"/>
      <c r="R10" s="1402"/>
      <c r="S10" s="1402"/>
      <c r="T10" s="1402"/>
      <c r="U10" s="1402"/>
      <c r="V10" s="1402"/>
      <c r="W10" s="1402"/>
      <c r="X10" s="1402"/>
      <c r="Y10" s="1402"/>
      <c r="Z10" s="1402"/>
      <c r="AA10" s="1402"/>
      <c r="AB10" s="1402"/>
      <c r="AC10" s="1402"/>
      <c r="AD10" s="1402"/>
      <c r="AE10" s="1402"/>
      <c r="AF10" s="1402"/>
      <c r="AG10" s="1402"/>
      <c r="AH10" s="1402"/>
      <c r="AI10" s="1402"/>
      <c r="AJ10" s="1402"/>
      <c r="AK10" s="1402"/>
      <c r="AL10" s="1402"/>
      <c r="AM10" s="1402"/>
      <c r="AN10" s="1402"/>
      <c r="AO10" s="1402"/>
      <c r="AP10" s="1402"/>
      <c r="AQ10" s="1402"/>
      <c r="AR10" s="1402"/>
      <c r="AS10" s="1402"/>
      <c r="AT10" s="1402"/>
      <c r="AU10" s="1402"/>
      <c r="AV10" s="1402"/>
      <c r="AW10" s="1402"/>
      <c r="AX10" s="1402"/>
      <c r="AY10" s="1402"/>
      <c r="AZ10" s="1402"/>
      <c r="BA10" s="1402"/>
      <c r="BB10" s="1402"/>
      <c r="BC10" s="1402"/>
    </row>
    <row r="11" spans="1:55" ht="20.25" customHeight="1">
      <c r="A11" s="1402"/>
      <c r="B11" s="1402"/>
      <c r="C11" s="1402"/>
      <c r="D11" s="1402"/>
      <c r="E11" s="1402"/>
      <c r="F11" s="1402"/>
      <c r="G11" s="1402"/>
      <c r="H11" s="1402"/>
      <c r="I11" s="1402"/>
      <c r="J11" s="1402"/>
      <c r="K11" s="1402"/>
      <c r="L11" s="1402"/>
      <c r="M11" s="1402"/>
      <c r="N11" s="1402"/>
      <c r="O11" s="1402"/>
      <c r="P11" s="1402"/>
      <c r="Q11" s="1402"/>
      <c r="R11" s="1402"/>
      <c r="S11" s="1402"/>
      <c r="T11" s="1402"/>
      <c r="U11" s="1402"/>
      <c r="V11" s="1402"/>
      <c r="W11" s="1402"/>
      <c r="X11" s="1402"/>
      <c r="Y11" s="1402"/>
      <c r="Z11" s="1402"/>
      <c r="AA11" s="1402"/>
      <c r="AB11" s="1402"/>
      <c r="AC11" s="1402"/>
      <c r="AD11" s="1402"/>
      <c r="AE11" s="1402"/>
      <c r="AF11" s="1402"/>
      <c r="AG11" s="1402"/>
      <c r="AH11" s="1402"/>
      <c r="AI11" s="1402"/>
      <c r="AJ11" s="1402"/>
      <c r="AK11" s="1402"/>
      <c r="AL11" s="1402"/>
      <c r="AM11" s="1402"/>
      <c r="AN11" s="1402"/>
      <c r="AO11" s="1402"/>
      <c r="AP11" s="1402"/>
      <c r="AQ11" s="1402"/>
      <c r="AR11" s="1402"/>
      <c r="AS11" s="1402"/>
      <c r="AT11" s="1402"/>
      <c r="AU11" s="1402"/>
      <c r="AV11" s="1402"/>
      <c r="AW11" s="1402"/>
      <c r="AX11" s="1402"/>
      <c r="AY11" s="1402"/>
      <c r="AZ11" s="1402"/>
      <c r="BA11" s="1402"/>
      <c r="BB11" s="1402"/>
      <c r="BC11" s="1402"/>
    </row>
    <row r="12" spans="1:55" ht="20.25" customHeight="1">
      <c r="A12" s="1402"/>
      <c r="B12" s="1402"/>
      <c r="C12" s="1402"/>
      <c r="D12" s="1402"/>
      <c r="E12" s="1402"/>
      <c r="F12" s="1402"/>
      <c r="G12" s="1402"/>
      <c r="H12" s="1402"/>
      <c r="I12" s="1402"/>
      <c r="J12" s="1402"/>
      <c r="K12" s="1402"/>
      <c r="L12" s="1402"/>
      <c r="M12" s="1402"/>
      <c r="N12" s="1402"/>
      <c r="O12" s="1402"/>
      <c r="P12" s="1402"/>
      <c r="Q12" s="1402"/>
      <c r="R12" s="1402"/>
      <c r="S12" s="1402"/>
      <c r="T12" s="1402"/>
      <c r="U12" s="1402"/>
      <c r="V12" s="1402"/>
      <c r="W12" s="1402"/>
      <c r="X12" s="1402"/>
      <c r="Y12" s="1402"/>
      <c r="Z12" s="1402"/>
      <c r="AA12" s="1402"/>
      <c r="AB12" s="1402"/>
      <c r="AC12" s="1402"/>
      <c r="AD12" s="1402"/>
      <c r="AE12" s="1402"/>
      <c r="AF12" s="1402"/>
      <c r="AG12" s="1402"/>
      <c r="AH12" s="1402"/>
      <c r="AI12" s="1402"/>
      <c r="AJ12" s="1402"/>
      <c r="AK12" s="1402"/>
      <c r="AL12" s="1402"/>
      <c r="AM12" s="1402"/>
      <c r="AN12" s="1402"/>
      <c r="AO12" s="1402"/>
      <c r="AP12" s="1402"/>
      <c r="AQ12" s="1402"/>
      <c r="AR12" s="1402"/>
      <c r="AS12" s="1402"/>
      <c r="AT12" s="1402"/>
      <c r="AU12" s="1402"/>
      <c r="AV12" s="1402"/>
      <c r="AW12" s="1402"/>
      <c r="AX12" s="1402"/>
      <c r="AY12" s="1402"/>
      <c r="AZ12" s="1402"/>
      <c r="BA12" s="1402"/>
      <c r="BB12" s="1402"/>
      <c r="BC12" s="1402"/>
    </row>
    <row r="13" spans="1:55" ht="20.25" customHeight="1">
      <c r="A13" s="1402"/>
      <c r="B13" s="1402"/>
      <c r="C13" s="1402"/>
      <c r="D13" s="1402"/>
      <c r="E13" s="1402"/>
      <c r="F13" s="1402"/>
      <c r="G13" s="1402"/>
      <c r="H13" s="1402"/>
      <c r="I13" s="1402"/>
      <c r="J13" s="1402"/>
      <c r="K13" s="1402"/>
      <c r="L13" s="1402"/>
      <c r="M13" s="1402"/>
      <c r="N13" s="1402"/>
      <c r="O13" s="1402"/>
      <c r="P13" s="1402"/>
      <c r="Q13" s="1402"/>
      <c r="R13" s="1402"/>
      <c r="S13" s="1402"/>
      <c r="T13" s="1402"/>
      <c r="U13" s="1402"/>
      <c r="V13" s="1402"/>
      <c r="W13" s="1402"/>
      <c r="X13" s="1402"/>
      <c r="Y13" s="1402"/>
      <c r="Z13" s="1402"/>
      <c r="AA13" s="1402"/>
      <c r="AB13" s="1402"/>
      <c r="AC13" s="1402"/>
      <c r="AD13" s="1402"/>
      <c r="AE13" s="1402"/>
      <c r="AF13" s="1402"/>
      <c r="AG13" s="1402"/>
      <c r="AH13" s="1402"/>
      <c r="AI13" s="1402"/>
      <c r="AJ13" s="1402"/>
      <c r="AK13" s="1402"/>
      <c r="AL13" s="1402"/>
      <c r="AM13" s="1402"/>
      <c r="AN13" s="1402"/>
      <c r="AO13" s="1402"/>
      <c r="AP13" s="1402"/>
      <c r="AQ13" s="1402"/>
      <c r="AR13" s="1402"/>
      <c r="AS13" s="1402"/>
      <c r="AT13" s="1402"/>
      <c r="AU13" s="1402"/>
      <c r="AV13" s="1402"/>
      <c r="AW13" s="1402"/>
      <c r="AX13" s="1402"/>
      <c r="AY13" s="1402"/>
      <c r="AZ13" s="1402"/>
      <c r="BA13" s="1402"/>
      <c r="BB13" s="1402"/>
      <c r="BC13" s="1402"/>
    </row>
    <row r="14" spans="1:55" ht="20.25" customHeight="1">
      <c r="A14" s="1402"/>
      <c r="B14" s="1402"/>
      <c r="C14" s="1402"/>
      <c r="D14" s="1402"/>
      <c r="E14" s="1402"/>
      <c r="F14" s="1402"/>
      <c r="G14" s="1402"/>
      <c r="H14" s="1402"/>
      <c r="I14" s="1402"/>
      <c r="J14" s="1402"/>
      <c r="K14" s="1402"/>
      <c r="L14" s="1402"/>
      <c r="M14" s="1402"/>
      <c r="N14" s="1402"/>
      <c r="O14" s="1402"/>
      <c r="P14" s="1402"/>
      <c r="Q14" s="1402"/>
      <c r="R14" s="1402"/>
      <c r="S14" s="1402"/>
      <c r="T14" s="1402"/>
      <c r="U14" s="1402"/>
      <c r="V14" s="1402"/>
      <c r="W14" s="1402"/>
      <c r="X14" s="1402"/>
      <c r="Y14" s="1402"/>
      <c r="Z14" s="1402"/>
      <c r="AA14" s="1402"/>
      <c r="AB14" s="1402"/>
      <c r="AC14" s="1402"/>
      <c r="AD14" s="1402"/>
      <c r="AE14" s="1402"/>
      <c r="AF14" s="1402"/>
      <c r="AG14" s="1402"/>
      <c r="AH14" s="1402"/>
      <c r="AI14" s="1402"/>
      <c r="AJ14" s="1402"/>
      <c r="AK14" s="1402"/>
      <c r="AL14" s="1402"/>
      <c r="AM14" s="1402"/>
      <c r="AN14" s="1402"/>
      <c r="AO14" s="1402"/>
      <c r="AP14" s="1402"/>
      <c r="AQ14" s="1402"/>
      <c r="AR14" s="1402"/>
      <c r="AS14" s="1402"/>
      <c r="AT14" s="1402"/>
      <c r="AU14" s="1402"/>
      <c r="AV14" s="1402"/>
      <c r="AW14" s="1402"/>
      <c r="AX14" s="1402"/>
      <c r="AY14" s="1402"/>
      <c r="AZ14" s="1402"/>
      <c r="BA14" s="1402"/>
      <c r="BB14" s="1402"/>
      <c r="BC14" s="1402"/>
    </row>
    <row r="15" spans="1:55" ht="20.2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row>
    <row r="16" spans="1:55" ht="20.25" customHeight="1">
      <c r="A16" s="1432" t="str">
        <f>"لمشروع :"&amp;" "&amp;TEXT(المدخلات!P4,0)</f>
        <v xml:space="preserve">لمشروع : فيلا دور أرضي و اول وسور </v>
      </c>
      <c r="B16" s="1432"/>
      <c r="C16" s="1432"/>
      <c r="D16" s="1432"/>
      <c r="E16" s="1432"/>
      <c r="F16" s="1432"/>
      <c r="G16" s="1432"/>
      <c r="H16" s="1432"/>
      <c r="I16" s="1432"/>
      <c r="J16" s="1432"/>
      <c r="K16" s="1432"/>
      <c r="L16" s="1432"/>
      <c r="M16" s="1432"/>
      <c r="N16" s="1432"/>
      <c r="O16" s="1432"/>
      <c r="P16" s="1432"/>
      <c r="Q16" s="1432"/>
      <c r="R16" s="1432"/>
      <c r="S16" s="1432"/>
      <c r="T16" s="1432"/>
      <c r="U16" s="1432"/>
      <c r="V16" s="1432"/>
      <c r="W16" s="1432"/>
      <c r="X16" s="1432"/>
      <c r="Y16" s="1432"/>
      <c r="Z16" s="1432"/>
      <c r="AA16" s="1432"/>
      <c r="AB16" s="1432"/>
      <c r="AC16" s="1432"/>
      <c r="AD16" s="1432"/>
      <c r="AE16" s="1432"/>
      <c r="AF16" s="1432"/>
      <c r="AG16" s="1432"/>
      <c r="AH16" s="1432"/>
      <c r="AI16" s="1432"/>
      <c r="AJ16" s="1432"/>
      <c r="AK16" s="1432"/>
      <c r="AL16" s="1432"/>
      <c r="AM16" s="1432"/>
      <c r="AN16" s="1432"/>
      <c r="AO16" s="1432"/>
      <c r="AP16" s="1432"/>
      <c r="AQ16" s="1432"/>
      <c r="AR16" s="1432"/>
      <c r="AS16" s="1432"/>
      <c r="AT16" s="1432"/>
      <c r="AU16" s="1432"/>
      <c r="AV16" s="1432"/>
      <c r="AW16" s="1432"/>
      <c r="AX16" s="1432"/>
      <c r="AY16" s="1432"/>
      <c r="AZ16" s="1432"/>
      <c r="BA16" s="1432"/>
      <c r="BB16" s="1432"/>
      <c r="BC16" s="1432"/>
    </row>
    <row r="17" spans="1:55" ht="20.25" customHeight="1">
      <c r="A17" s="1432"/>
      <c r="B17" s="1432"/>
      <c r="C17" s="1432"/>
      <c r="D17" s="1432"/>
      <c r="E17" s="1432"/>
      <c r="F17" s="1432"/>
      <c r="G17" s="1432"/>
      <c r="H17" s="1432"/>
      <c r="I17" s="1432"/>
      <c r="J17" s="1432"/>
      <c r="K17" s="1432"/>
      <c r="L17" s="1432"/>
      <c r="M17" s="1432"/>
      <c r="N17" s="1432"/>
      <c r="O17" s="1432"/>
      <c r="P17" s="1432"/>
      <c r="Q17" s="1432"/>
      <c r="R17" s="1432"/>
      <c r="S17" s="1432"/>
      <c r="T17" s="1432"/>
      <c r="U17" s="1432"/>
      <c r="V17" s="1432"/>
      <c r="W17" s="1432"/>
      <c r="X17" s="1432"/>
      <c r="Y17" s="1432"/>
      <c r="Z17" s="1432"/>
      <c r="AA17" s="1432"/>
      <c r="AB17" s="1432"/>
      <c r="AC17" s="1432"/>
      <c r="AD17" s="1432"/>
      <c r="AE17" s="1432"/>
      <c r="AF17" s="1432"/>
      <c r="AG17" s="1432"/>
      <c r="AH17" s="1432"/>
      <c r="AI17" s="1432"/>
      <c r="AJ17" s="1432"/>
      <c r="AK17" s="1432"/>
      <c r="AL17" s="1432"/>
      <c r="AM17" s="1432"/>
      <c r="AN17" s="1432"/>
      <c r="AO17" s="1432"/>
      <c r="AP17" s="1432"/>
      <c r="AQ17" s="1432"/>
      <c r="AR17" s="1432"/>
      <c r="AS17" s="1432"/>
      <c r="AT17" s="1432"/>
      <c r="AU17" s="1432"/>
      <c r="AV17" s="1432"/>
      <c r="AW17" s="1432"/>
      <c r="AX17" s="1432"/>
      <c r="AY17" s="1432"/>
      <c r="AZ17" s="1432"/>
      <c r="BA17" s="1432"/>
      <c r="BB17" s="1432"/>
      <c r="BC17" s="1432"/>
    </row>
    <row r="18" spans="1:55">
      <c r="A18" s="1433" t="str">
        <f>"عائدة للمالك : السيد /"&amp;" "&amp;TEXT(المدخلات!P3,0)</f>
        <v>عائدة للمالك : السيد / احمد ابراهيم النعيمي</v>
      </c>
      <c r="B18" s="1433"/>
      <c r="C18" s="1433"/>
      <c r="D18" s="1433"/>
      <c r="E18" s="1433"/>
      <c r="F18" s="1433"/>
      <c r="G18" s="1433"/>
      <c r="H18" s="1433"/>
      <c r="I18" s="1433"/>
      <c r="J18" s="1433"/>
      <c r="K18" s="1433"/>
      <c r="L18" s="1433"/>
      <c r="M18" s="1433"/>
      <c r="N18" s="1433"/>
      <c r="O18" s="1433"/>
      <c r="P18" s="1433"/>
      <c r="Q18" s="1433"/>
      <c r="R18" s="1433"/>
      <c r="S18" s="1433"/>
      <c r="T18" s="1433"/>
      <c r="U18" s="1433"/>
      <c r="V18" s="1433"/>
      <c r="W18" s="1433"/>
      <c r="X18" s="1433"/>
      <c r="Y18" s="1433"/>
      <c r="Z18" s="1433"/>
      <c r="AA18" s="1433"/>
      <c r="AB18" s="1433"/>
      <c r="AC18" s="1433"/>
      <c r="AD18" s="1433"/>
      <c r="AE18" s="1433"/>
      <c r="AF18" s="1433"/>
      <c r="AG18" s="1433"/>
      <c r="AH18" s="1433"/>
      <c r="AI18" s="1433"/>
      <c r="AJ18" s="1433"/>
      <c r="AK18" s="1433"/>
      <c r="AL18" s="1433"/>
      <c r="AM18" s="1433"/>
      <c r="AN18" s="1433"/>
      <c r="AO18" s="1433"/>
      <c r="AP18" s="1433"/>
      <c r="AQ18" s="1433"/>
      <c r="AR18" s="1433"/>
      <c r="AS18" s="1433"/>
      <c r="AT18" s="1433"/>
      <c r="AU18" s="1433"/>
      <c r="AV18" s="1433"/>
      <c r="AW18" s="1433"/>
      <c r="AX18" s="1433"/>
      <c r="AY18" s="1433"/>
      <c r="AZ18" s="1433"/>
      <c r="BA18" s="1433"/>
      <c r="BB18" s="1433"/>
      <c r="BC18" s="1433"/>
    </row>
    <row r="19" spans="1:55">
      <c r="A19" s="1433"/>
      <c r="B19" s="1433"/>
      <c r="C19" s="1433"/>
      <c r="D19" s="1433"/>
      <c r="E19" s="1433"/>
      <c r="F19" s="1433"/>
      <c r="G19" s="1433"/>
      <c r="H19" s="1433"/>
      <c r="I19" s="1433"/>
      <c r="J19" s="1433"/>
      <c r="K19" s="1433"/>
      <c r="L19" s="1433"/>
      <c r="M19" s="1433"/>
      <c r="N19" s="1433"/>
      <c r="O19" s="1433"/>
      <c r="P19" s="1433"/>
      <c r="Q19" s="1433"/>
      <c r="R19" s="1433"/>
      <c r="S19" s="1433"/>
      <c r="T19" s="1433"/>
      <c r="U19" s="1433"/>
      <c r="V19" s="1433"/>
      <c r="W19" s="1433"/>
      <c r="X19" s="1433"/>
      <c r="Y19" s="1433"/>
      <c r="Z19" s="1433"/>
      <c r="AA19" s="1433"/>
      <c r="AB19" s="1433"/>
      <c r="AC19" s="1433"/>
      <c r="AD19" s="1433"/>
      <c r="AE19" s="1433"/>
      <c r="AF19" s="1433"/>
      <c r="AG19" s="1433"/>
      <c r="AH19" s="1433"/>
      <c r="AI19" s="1433"/>
      <c r="AJ19" s="1433"/>
      <c r="AK19" s="1433"/>
      <c r="AL19" s="1433"/>
      <c r="AM19" s="1433"/>
      <c r="AN19" s="1433"/>
      <c r="AO19" s="1433"/>
      <c r="AP19" s="1433"/>
      <c r="AQ19" s="1433"/>
      <c r="AR19" s="1433"/>
      <c r="AS19" s="1433"/>
      <c r="AT19" s="1433"/>
      <c r="AU19" s="1433"/>
      <c r="AV19" s="1433"/>
      <c r="AW19" s="1433"/>
      <c r="AX19" s="1433"/>
      <c r="AY19" s="1433"/>
      <c r="AZ19" s="1433"/>
      <c r="BA19" s="1433"/>
      <c r="BB19" s="1433"/>
      <c r="BC19" s="1433"/>
    </row>
    <row r="20" spans="1:55" ht="20.25" customHeight="1">
      <c r="A20" s="1434" t="str">
        <f>"والكائن في إمارة"&amp;" "&amp;TEXT(المدخلات!AR6,0)&amp;" في منطقة  "&amp;TEXT(المدخلات!AR3,0)&amp;" "&amp;"على القسيمة رقم"&amp;" "&amp;TEXT(المدخلات!AR4,0)</f>
        <v>والكائن في إمارة 0 في منطقة  0 على القسيمة رقم 0</v>
      </c>
      <c r="B20" s="1434"/>
      <c r="C20" s="1434"/>
      <c r="D20" s="1434"/>
      <c r="E20" s="1434"/>
      <c r="F20" s="1434"/>
      <c r="G20" s="1434"/>
      <c r="H20" s="1434"/>
      <c r="I20" s="1434"/>
      <c r="J20" s="1434"/>
      <c r="K20" s="1434"/>
      <c r="L20" s="1434"/>
      <c r="M20" s="1434"/>
      <c r="N20" s="1434"/>
      <c r="O20" s="1434"/>
      <c r="P20" s="1434"/>
      <c r="Q20" s="1434"/>
      <c r="R20" s="1434"/>
      <c r="S20" s="1434"/>
      <c r="T20" s="1434"/>
      <c r="U20" s="1434"/>
      <c r="V20" s="1434"/>
      <c r="W20" s="1434"/>
      <c r="X20" s="1434"/>
      <c r="Y20" s="1434"/>
      <c r="Z20" s="1434"/>
      <c r="AA20" s="1434"/>
      <c r="AB20" s="1434"/>
      <c r="AC20" s="1434"/>
      <c r="AD20" s="1434"/>
      <c r="AE20" s="1434"/>
      <c r="AF20" s="1434"/>
      <c r="AG20" s="1434"/>
      <c r="AH20" s="1434"/>
      <c r="AI20" s="1434"/>
      <c r="AJ20" s="1434"/>
      <c r="AK20" s="1434"/>
      <c r="AL20" s="1434"/>
      <c r="AM20" s="1434"/>
      <c r="AN20" s="1434"/>
      <c r="AO20" s="1434"/>
      <c r="AP20" s="1434"/>
      <c r="AQ20" s="1434"/>
      <c r="AR20" s="1434"/>
      <c r="AS20" s="1434"/>
      <c r="AT20" s="1434"/>
      <c r="AU20" s="1434"/>
      <c r="AV20" s="1434"/>
      <c r="AW20" s="1434"/>
      <c r="AX20" s="1434"/>
      <c r="AY20" s="1434"/>
      <c r="AZ20" s="1434"/>
      <c r="BA20" s="1434"/>
      <c r="BB20" s="1434"/>
      <c r="BC20" s="1434"/>
    </row>
    <row r="21" spans="1:55" ht="20.25" customHeight="1">
      <c r="A21" s="1434"/>
      <c r="B21" s="1434"/>
      <c r="C21" s="1434"/>
      <c r="D21" s="1434"/>
      <c r="E21" s="1434"/>
      <c r="F21" s="1434"/>
      <c r="G21" s="1434"/>
      <c r="H21" s="1434"/>
      <c r="I21" s="1434"/>
      <c r="J21" s="1434"/>
      <c r="K21" s="1434"/>
      <c r="L21" s="1434"/>
      <c r="M21" s="1434"/>
      <c r="N21" s="1434"/>
      <c r="O21" s="1434"/>
      <c r="P21" s="1434"/>
      <c r="Q21" s="1434"/>
      <c r="R21" s="1434"/>
      <c r="S21" s="1434"/>
      <c r="T21" s="1434"/>
      <c r="U21" s="1434"/>
      <c r="V21" s="1434"/>
      <c r="W21" s="1434"/>
      <c r="X21" s="1434"/>
      <c r="Y21" s="1434"/>
      <c r="Z21" s="1434"/>
      <c r="AA21" s="1434"/>
      <c r="AB21" s="1434"/>
      <c r="AC21" s="1434"/>
      <c r="AD21" s="1434"/>
      <c r="AE21" s="1434"/>
      <c r="AF21" s="1434"/>
      <c r="AG21" s="1434"/>
      <c r="AH21" s="1434"/>
      <c r="AI21" s="1434"/>
      <c r="AJ21" s="1434"/>
      <c r="AK21" s="1434"/>
      <c r="AL21" s="1434"/>
      <c r="AM21" s="1434"/>
      <c r="AN21" s="1434"/>
      <c r="AO21" s="1434"/>
      <c r="AP21" s="1434"/>
      <c r="AQ21" s="1434"/>
      <c r="AR21" s="1434"/>
      <c r="AS21" s="1434"/>
      <c r="AT21" s="1434"/>
      <c r="AU21" s="1434"/>
      <c r="AV21" s="1434"/>
      <c r="AW21" s="1434"/>
      <c r="AX21" s="1434"/>
      <c r="AY21" s="1434"/>
      <c r="AZ21" s="1434"/>
      <c r="BA21" s="1434"/>
      <c r="BB21" s="1434"/>
      <c r="BC21" s="1434"/>
    </row>
    <row r="22" spans="1:55">
      <c r="A22" s="1434"/>
      <c r="B22" s="1434"/>
      <c r="C22" s="1434"/>
      <c r="D22" s="1434"/>
      <c r="E22" s="1434"/>
      <c r="F22" s="1434"/>
      <c r="G22" s="1434"/>
      <c r="H22" s="1434"/>
      <c r="I22" s="1434"/>
      <c r="J22" s="1434"/>
      <c r="K22" s="1434"/>
      <c r="L22" s="1434"/>
      <c r="M22" s="1434"/>
      <c r="N22" s="1434"/>
      <c r="O22" s="1434"/>
      <c r="P22" s="1434"/>
      <c r="Q22" s="1434"/>
      <c r="R22" s="1434"/>
      <c r="S22" s="1434"/>
      <c r="T22" s="1434"/>
      <c r="U22" s="1434"/>
      <c r="V22" s="1434"/>
      <c r="W22" s="1434"/>
      <c r="X22" s="1434"/>
      <c r="Y22" s="1434"/>
      <c r="Z22" s="1434"/>
      <c r="AA22" s="1434"/>
      <c r="AB22" s="1434"/>
      <c r="AC22" s="1434"/>
      <c r="AD22" s="1434"/>
      <c r="AE22" s="1434"/>
      <c r="AF22" s="1434"/>
      <c r="AG22" s="1434"/>
      <c r="AH22" s="1434"/>
      <c r="AI22" s="1434"/>
      <c r="AJ22" s="1434"/>
      <c r="AK22" s="1434"/>
      <c r="AL22" s="1434"/>
      <c r="AM22" s="1434"/>
      <c r="AN22" s="1434"/>
      <c r="AO22" s="1434"/>
      <c r="AP22" s="1434"/>
      <c r="AQ22" s="1434"/>
      <c r="AR22" s="1434"/>
      <c r="AS22" s="1434"/>
      <c r="AT22" s="1434"/>
      <c r="AU22" s="1434"/>
      <c r="AV22" s="1434"/>
      <c r="AW22" s="1434"/>
      <c r="AX22" s="1434"/>
      <c r="AY22" s="1434"/>
      <c r="AZ22" s="1434"/>
      <c r="BA22" s="1434"/>
      <c r="BB22" s="1434"/>
      <c r="BC22" s="1434"/>
    </row>
    <row r="23" spans="1:55">
      <c r="A23" s="1434"/>
      <c r="B23" s="1434"/>
      <c r="C23" s="1434"/>
      <c r="D23" s="1434"/>
      <c r="E23" s="1434"/>
      <c r="F23" s="1434"/>
      <c r="G23" s="1434"/>
      <c r="H23" s="1434"/>
      <c r="I23" s="1434"/>
      <c r="J23" s="1434"/>
      <c r="K23" s="1434"/>
      <c r="L23" s="1434"/>
      <c r="M23" s="1434"/>
      <c r="N23" s="1434"/>
      <c r="O23" s="1434"/>
      <c r="P23" s="1434"/>
      <c r="Q23" s="1434"/>
      <c r="R23" s="1434"/>
      <c r="S23" s="1434"/>
      <c r="T23" s="1434"/>
      <c r="U23" s="1434"/>
      <c r="V23" s="1434"/>
      <c r="W23" s="1434"/>
      <c r="X23" s="1434"/>
      <c r="Y23" s="1434"/>
      <c r="Z23" s="1434"/>
      <c r="AA23" s="1434"/>
      <c r="AB23" s="1434"/>
      <c r="AC23" s="1434"/>
      <c r="AD23" s="1434"/>
      <c r="AE23" s="1434"/>
      <c r="AF23" s="1434"/>
      <c r="AG23" s="1434"/>
      <c r="AH23" s="1434"/>
      <c r="AI23" s="1434"/>
      <c r="AJ23" s="1434"/>
      <c r="AK23" s="1434"/>
      <c r="AL23" s="1434"/>
      <c r="AM23" s="1434"/>
      <c r="AN23" s="1434"/>
      <c r="AO23" s="1434"/>
      <c r="AP23" s="1434"/>
      <c r="AQ23" s="1434"/>
      <c r="AR23" s="1434"/>
      <c r="AS23" s="1434"/>
      <c r="AT23" s="1434"/>
      <c r="AU23" s="1434"/>
      <c r="AV23" s="1434"/>
      <c r="AW23" s="1434"/>
      <c r="AX23" s="1434"/>
      <c r="AY23" s="1434"/>
      <c r="AZ23" s="1434"/>
      <c r="BA23" s="1434"/>
      <c r="BB23" s="1434"/>
      <c r="BC23" s="1434"/>
    </row>
    <row r="25" spans="1:55">
      <c r="Q25" s="12"/>
      <c r="R25" s="12"/>
      <c r="S25" s="12"/>
      <c r="T25" s="12"/>
      <c r="U25" s="12"/>
      <c r="V25" s="12"/>
      <c r="W25" s="12"/>
      <c r="X25" s="12"/>
      <c r="Y25" s="12"/>
      <c r="Z25" s="12"/>
      <c r="AA25" s="12"/>
      <c r="AB25" s="12"/>
      <c r="AC25" s="12"/>
      <c r="AD25" s="12"/>
      <c r="AE25" s="12"/>
      <c r="AF25" s="12"/>
      <c r="AG25" s="12"/>
    </row>
    <row r="26" spans="1:55">
      <c r="Q26" s="12"/>
      <c r="R26" s="12"/>
      <c r="S26" s="12"/>
      <c r="T26" s="12"/>
      <c r="U26" s="12"/>
      <c r="V26" s="12"/>
      <c r="W26" s="12"/>
      <c r="X26" s="12"/>
      <c r="Y26" s="12"/>
      <c r="Z26" s="12"/>
      <c r="AA26" s="12"/>
      <c r="AB26" s="12"/>
      <c r="AC26" s="12"/>
      <c r="AD26" s="12"/>
      <c r="AE26" s="12"/>
      <c r="AF26" s="12"/>
      <c r="AG26" s="12"/>
    </row>
    <row r="27" spans="1:55">
      <c r="Q27" s="12"/>
      <c r="R27" s="12"/>
      <c r="S27" s="12"/>
      <c r="T27" s="12"/>
      <c r="U27" s="12"/>
      <c r="V27" s="12"/>
      <c r="W27" s="12"/>
      <c r="X27" s="12"/>
      <c r="Y27" s="12"/>
      <c r="Z27" s="12"/>
      <c r="AA27" s="12"/>
      <c r="AB27" s="12"/>
      <c r="AC27" s="12"/>
      <c r="AD27" s="12"/>
      <c r="AE27" s="12"/>
      <c r="AF27" s="12"/>
      <c r="AG27" s="12"/>
    </row>
    <row r="28" spans="1:55">
      <c r="Q28" s="12"/>
      <c r="R28" s="12"/>
      <c r="S28" s="12"/>
      <c r="T28" s="12"/>
      <c r="U28" s="12"/>
      <c r="V28" s="12"/>
      <c r="W28" s="12"/>
      <c r="X28" s="12"/>
      <c r="Y28" s="12"/>
      <c r="Z28" s="12"/>
      <c r="AA28" s="12"/>
      <c r="AB28" s="12"/>
      <c r="AC28" s="12"/>
      <c r="AD28" s="12"/>
      <c r="AE28" s="12"/>
      <c r="AF28" s="12"/>
      <c r="AG28" s="12"/>
    </row>
    <row r="33" spans="1:5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row>
    <row r="34" spans="1:55" ht="21">
      <c r="A34" s="1403" t="s">
        <v>262</v>
      </c>
      <c r="B34" s="1403"/>
      <c r="C34" s="1403"/>
      <c r="D34" s="1403"/>
      <c r="E34" s="1403"/>
      <c r="F34" s="1403"/>
      <c r="G34" s="1403"/>
      <c r="H34" s="1403"/>
      <c r="I34" s="1403"/>
      <c r="J34" s="1403"/>
      <c r="K34" s="1403"/>
      <c r="L34" s="1403"/>
      <c r="M34" s="1403"/>
      <c r="N34" s="1403"/>
      <c r="O34" s="1403"/>
      <c r="P34" s="1403"/>
      <c r="Q34" s="1403"/>
      <c r="R34" s="1403"/>
      <c r="S34" s="1403"/>
      <c r="T34" s="1403"/>
      <c r="U34" s="1403"/>
      <c r="V34" s="1403"/>
      <c r="W34" s="1403"/>
      <c r="X34" s="1403"/>
      <c r="Y34" s="1403"/>
      <c r="Z34" s="1403"/>
      <c r="AA34" s="1403"/>
      <c r="AB34" s="1403"/>
      <c r="AC34" s="1403"/>
      <c r="AD34" s="1403"/>
      <c r="AE34" s="1403"/>
      <c r="AF34" s="1403"/>
      <c r="AG34" s="1403"/>
      <c r="AH34" s="1403"/>
      <c r="AI34" s="1403"/>
      <c r="AJ34" s="1403"/>
      <c r="AK34" s="1403"/>
      <c r="AL34" s="1403"/>
      <c r="AM34" s="1403"/>
      <c r="AN34" s="1403"/>
      <c r="AO34" s="1403"/>
      <c r="AP34" s="1403"/>
      <c r="AQ34" s="1403"/>
      <c r="AR34" s="1403"/>
      <c r="AS34" s="1403"/>
      <c r="AT34" s="1403"/>
      <c r="AU34" s="1403"/>
      <c r="AV34" s="1403"/>
      <c r="AW34" s="1403"/>
      <c r="AX34" s="1403"/>
      <c r="AY34" s="1403"/>
      <c r="AZ34" s="1403"/>
      <c r="BA34" s="1403"/>
      <c r="BB34" s="1403"/>
      <c r="BC34" s="1403"/>
    </row>
    <row r="36" spans="1:55" ht="21">
      <c r="A36" s="1395" t="s">
        <v>222</v>
      </c>
      <c r="B36" s="1395"/>
      <c r="C36" s="1395"/>
      <c r="D36" s="1395"/>
      <c r="E36" s="1395"/>
      <c r="F36" s="1395"/>
      <c r="G36" s="1395"/>
      <c r="H36" s="1395"/>
      <c r="I36" s="1395"/>
      <c r="J36" s="1395"/>
      <c r="K36" s="1395"/>
      <c r="L36" s="1395"/>
      <c r="M36" s="1395"/>
      <c r="N36" s="1395"/>
      <c r="O36" s="1395"/>
      <c r="P36" s="1395"/>
      <c r="Q36" s="1395"/>
      <c r="R36" s="1395"/>
      <c r="S36" s="1395"/>
      <c r="T36" s="1395"/>
      <c r="U36" s="1395"/>
      <c r="V36" s="1395"/>
      <c r="W36" s="1395"/>
      <c r="X36" s="1395"/>
      <c r="Y36" s="1395"/>
      <c r="Z36" s="1395"/>
      <c r="AA36" s="1395"/>
      <c r="AB36" s="1395"/>
      <c r="AC36" s="1395"/>
      <c r="AD36" s="1395"/>
      <c r="AE36" s="1395"/>
      <c r="AF36" s="1395"/>
      <c r="AG36" s="1395"/>
      <c r="AH36" s="1395"/>
      <c r="AI36" s="1395"/>
      <c r="AJ36" s="1395"/>
      <c r="AK36" s="1395"/>
      <c r="AL36" s="1395"/>
      <c r="AM36" s="1395"/>
      <c r="AN36" s="1395"/>
      <c r="AO36" s="1395"/>
      <c r="AP36" s="1395"/>
      <c r="AQ36" s="1395"/>
      <c r="AR36" s="1395"/>
      <c r="AS36" s="1395"/>
      <c r="AT36" s="1395"/>
      <c r="AU36" s="1395"/>
      <c r="AV36" s="1395"/>
      <c r="AW36" s="1395"/>
      <c r="AX36" s="1395"/>
      <c r="AY36" s="1395"/>
      <c r="AZ36" s="1395"/>
      <c r="BA36" s="1395"/>
      <c r="BB36" s="1395"/>
      <c r="BC36" s="1395"/>
    </row>
    <row r="37" spans="1:55" ht="21">
      <c r="A37" s="1395" t="s">
        <v>244</v>
      </c>
      <c r="B37" s="1395"/>
      <c r="C37" s="1395"/>
      <c r="D37" s="1395"/>
      <c r="E37" s="1395"/>
      <c r="F37" s="1395"/>
      <c r="G37" s="1395"/>
      <c r="H37" s="1395"/>
      <c r="I37" s="1395"/>
      <c r="J37" s="1395"/>
      <c r="K37" s="1395"/>
      <c r="L37" s="1395"/>
      <c r="M37" s="1395"/>
      <c r="N37" s="1395"/>
      <c r="O37" s="1395"/>
      <c r="P37" s="1395"/>
      <c r="Q37" s="1395"/>
      <c r="R37" s="1395"/>
      <c r="S37" s="1395"/>
      <c r="T37" s="1395"/>
      <c r="U37" s="1395"/>
      <c r="V37" s="1395"/>
      <c r="W37" s="1395"/>
      <c r="X37" s="1395"/>
      <c r="Y37" s="1395"/>
      <c r="Z37" s="1395"/>
      <c r="AA37" s="1395"/>
      <c r="AB37" s="1395"/>
      <c r="AC37" s="1395"/>
      <c r="AD37" s="1395"/>
      <c r="AE37" s="1395"/>
      <c r="AF37" s="1395"/>
      <c r="AG37" s="1395"/>
      <c r="AH37" s="1395"/>
      <c r="AI37" s="1395"/>
      <c r="AJ37" s="1395"/>
      <c r="AK37" s="1395"/>
      <c r="AL37" s="1395"/>
      <c r="AM37" s="1395"/>
      <c r="AN37" s="1395"/>
      <c r="AO37" s="1395"/>
      <c r="AP37" s="1395"/>
      <c r="AQ37" s="1395"/>
      <c r="AR37" s="1395"/>
      <c r="AS37" s="1395"/>
      <c r="AT37" s="1395"/>
      <c r="AU37" s="1395"/>
      <c r="AV37" s="1395"/>
      <c r="AW37" s="1395"/>
      <c r="AX37" s="1395"/>
      <c r="AY37" s="1395"/>
      <c r="AZ37" s="1395"/>
      <c r="BA37" s="1395"/>
      <c r="BB37" s="1395"/>
      <c r="BC37" s="1395"/>
    </row>
    <row r="38" spans="1:55" ht="21">
      <c r="A38" s="1395" t="s">
        <v>247</v>
      </c>
      <c r="B38" s="1395"/>
      <c r="C38" s="1395"/>
      <c r="D38" s="1395"/>
      <c r="E38" s="1395"/>
      <c r="F38" s="1395"/>
      <c r="G38" s="1395"/>
      <c r="H38" s="1395"/>
      <c r="I38" s="1395"/>
      <c r="J38" s="1395"/>
      <c r="K38" s="1395"/>
      <c r="L38" s="1395"/>
      <c r="M38" s="1395"/>
      <c r="N38" s="1395"/>
      <c r="O38" s="1395"/>
      <c r="P38" s="1395"/>
      <c r="Q38" s="1395"/>
      <c r="R38" s="1395"/>
      <c r="S38" s="1395"/>
      <c r="T38" s="1395"/>
      <c r="U38" s="1395"/>
      <c r="V38" s="1395"/>
      <c r="W38" s="1395"/>
      <c r="X38" s="1395"/>
      <c r="Y38" s="1395"/>
      <c r="Z38" s="1395"/>
      <c r="AA38" s="1395"/>
      <c r="AB38" s="1395"/>
      <c r="AC38" s="1395"/>
      <c r="AD38" s="1395"/>
      <c r="AE38" s="1395"/>
      <c r="AF38" s="1395"/>
      <c r="AG38" s="1395"/>
      <c r="AH38" s="1395"/>
      <c r="AI38" s="1395"/>
      <c r="AJ38" s="1395"/>
      <c r="AK38" s="1395"/>
      <c r="AL38" s="1395"/>
      <c r="AM38" s="1395"/>
      <c r="AN38" s="1395"/>
      <c r="AO38" s="1395"/>
      <c r="AP38" s="1395"/>
      <c r="AQ38" s="1395"/>
      <c r="AR38" s="1395"/>
      <c r="AS38" s="1395"/>
      <c r="AT38" s="1395"/>
      <c r="AU38" s="1395"/>
      <c r="AV38" s="1395"/>
      <c r="AW38" s="1395"/>
      <c r="AX38" s="1395"/>
      <c r="AY38" s="1395"/>
      <c r="AZ38" s="1395"/>
      <c r="BA38" s="1395"/>
      <c r="BB38" s="1395"/>
      <c r="BC38" s="1395"/>
    </row>
    <row r="39" spans="1:55" ht="21">
      <c r="A39" s="1395" t="s">
        <v>250</v>
      </c>
      <c r="B39" s="1395"/>
      <c r="C39" s="1395"/>
      <c r="D39" s="1395"/>
      <c r="E39" s="1395"/>
      <c r="F39" s="1395"/>
      <c r="G39" s="1395"/>
      <c r="H39" s="1395"/>
      <c r="I39" s="1395"/>
      <c r="J39" s="1395"/>
      <c r="K39" s="1395"/>
      <c r="L39" s="1395"/>
      <c r="M39" s="1395"/>
      <c r="N39" s="1395"/>
      <c r="O39" s="1395"/>
      <c r="P39" s="1395"/>
      <c r="Q39" s="1395"/>
      <c r="R39" s="1395"/>
      <c r="S39" s="1395"/>
      <c r="T39" s="1395"/>
      <c r="U39" s="1395"/>
      <c r="V39" s="1395"/>
      <c r="W39" s="1395"/>
      <c r="X39" s="1395"/>
      <c r="Y39" s="1395"/>
      <c r="Z39" s="1395"/>
      <c r="AA39" s="1395"/>
      <c r="AB39" s="1395"/>
      <c r="AC39" s="1395"/>
      <c r="AD39" s="1395"/>
      <c r="AE39" s="1395"/>
      <c r="AF39" s="1395"/>
      <c r="AG39" s="1395"/>
      <c r="AH39" s="1395"/>
      <c r="AI39" s="1395"/>
      <c r="AJ39" s="1395"/>
      <c r="AK39" s="1395"/>
      <c r="AL39" s="1395"/>
      <c r="AM39" s="1395"/>
      <c r="AN39" s="1395"/>
      <c r="AO39" s="1395"/>
      <c r="AP39" s="1395"/>
      <c r="AQ39" s="1395"/>
      <c r="AR39" s="1395"/>
      <c r="AS39" s="1395"/>
      <c r="AT39" s="1395"/>
      <c r="AU39" s="1395"/>
      <c r="AV39" s="1395"/>
      <c r="AW39" s="1395"/>
      <c r="AX39" s="1395"/>
      <c r="AY39" s="1395"/>
      <c r="AZ39" s="1395"/>
      <c r="BA39" s="1395"/>
      <c r="BB39" s="1395"/>
      <c r="BC39" s="1395"/>
    </row>
    <row r="40" spans="1:55" ht="21">
      <c r="A40" s="1395" t="s">
        <v>252</v>
      </c>
      <c r="B40" s="1395"/>
      <c r="C40" s="1395"/>
      <c r="D40" s="1395"/>
      <c r="E40" s="1395"/>
      <c r="F40" s="1395"/>
      <c r="G40" s="1395"/>
      <c r="H40" s="1395"/>
      <c r="I40" s="1395"/>
      <c r="J40" s="1395"/>
      <c r="K40" s="1395"/>
      <c r="L40" s="1395"/>
      <c r="M40" s="1395"/>
      <c r="N40" s="1395"/>
      <c r="O40" s="1395"/>
      <c r="P40" s="1395"/>
      <c r="Q40" s="1395"/>
      <c r="R40" s="1395"/>
      <c r="S40" s="1395"/>
      <c r="T40" s="1395"/>
      <c r="U40" s="1395"/>
      <c r="V40" s="1395"/>
      <c r="W40" s="1395"/>
      <c r="X40" s="1395"/>
      <c r="Y40" s="1395"/>
      <c r="Z40" s="1395"/>
      <c r="AA40" s="1395"/>
      <c r="AB40" s="1395"/>
      <c r="AC40" s="1395"/>
      <c r="AD40" s="1395"/>
      <c r="AE40" s="1395"/>
      <c r="AF40" s="1395"/>
      <c r="AG40" s="1395"/>
      <c r="AH40" s="1395"/>
      <c r="AI40" s="1395"/>
      <c r="AJ40" s="1395"/>
      <c r="AK40" s="1395"/>
      <c r="AL40" s="1395"/>
      <c r="AM40" s="1395"/>
      <c r="AN40" s="1395"/>
      <c r="AO40" s="1395"/>
      <c r="AP40" s="1395"/>
      <c r="AQ40" s="1395"/>
      <c r="AR40" s="1395"/>
      <c r="AS40" s="1395"/>
      <c r="AT40" s="1395"/>
      <c r="AU40" s="1395"/>
      <c r="AV40" s="1395"/>
      <c r="AW40" s="1395"/>
      <c r="AX40" s="1395"/>
      <c r="AY40" s="1395"/>
      <c r="AZ40" s="1395"/>
      <c r="BA40" s="1395"/>
      <c r="BB40" s="1395"/>
      <c r="BC40" s="1395"/>
    </row>
    <row r="41" spans="1:55" ht="21">
      <c r="A41" s="1395" t="s">
        <v>263</v>
      </c>
      <c r="B41" s="1395"/>
      <c r="C41" s="1395"/>
      <c r="D41" s="1395"/>
      <c r="E41" s="1395"/>
      <c r="F41" s="1395"/>
      <c r="G41" s="1395"/>
      <c r="H41" s="1395"/>
      <c r="I41" s="1395"/>
      <c r="J41" s="1395"/>
      <c r="K41" s="1395"/>
      <c r="L41" s="1395"/>
      <c r="M41" s="1395"/>
      <c r="N41" s="1395"/>
      <c r="O41" s="1395"/>
      <c r="P41" s="1395"/>
      <c r="Q41" s="1395"/>
      <c r="R41" s="1395"/>
      <c r="S41" s="1395"/>
      <c r="T41" s="1395"/>
      <c r="U41" s="1395"/>
      <c r="V41" s="1395"/>
      <c r="W41" s="1395"/>
      <c r="X41" s="1395"/>
      <c r="Y41" s="1395"/>
      <c r="Z41" s="1395"/>
      <c r="AA41" s="1395"/>
      <c r="AB41" s="1395"/>
      <c r="AC41" s="1395"/>
      <c r="AD41" s="1395"/>
      <c r="AE41" s="1395"/>
      <c r="AF41" s="1395"/>
      <c r="AG41" s="1395"/>
      <c r="AH41" s="1395"/>
      <c r="AI41" s="1395"/>
      <c r="AJ41" s="1395"/>
      <c r="AK41" s="1395"/>
      <c r="AL41" s="1395"/>
      <c r="AM41" s="1395"/>
      <c r="AN41" s="1395"/>
      <c r="AO41" s="1395"/>
      <c r="AP41" s="1395"/>
      <c r="AQ41" s="1395"/>
      <c r="AR41" s="1395"/>
      <c r="AS41" s="1395"/>
      <c r="AT41" s="1395"/>
      <c r="AU41" s="1395"/>
      <c r="AV41" s="1395"/>
      <c r="AW41" s="1395"/>
      <c r="AX41" s="1395"/>
      <c r="AY41" s="1395"/>
      <c r="AZ41" s="1395"/>
      <c r="BA41" s="1395"/>
      <c r="BB41" s="1395"/>
      <c r="BC41" s="1395"/>
    </row>
    <row r="42" spans="1:55" ht="21">
      <c r="A42" s="1395" t="s">
        <v>264</v>
      </c>
      <c r="B42" s="1395"/>
      <c r="C42" s="1395"/>
      <c r="D42" s="1395"/>
      <c r="E42" s="1395"/>
      <c r="F42" s="1395"/>
      <c r="G42" s="1395"/>
      <c r="H42" s="1395"/>
      <c r="I42" s="1395"/>
      <c r="J42" s="1395"/>
      <c r="K42" s="1395"/>
      <c r="L42" s="1395"/>
      <c r="M42" s="1395"/>
      <c r="N42" s="1395"/>
      <c r="O42" s="1395"/>
      <c r="P42" s="1395"/>
      <c r="Q42" s="1395"/>
      <c r="R42" s="1395"/>
      <c r="S42" s="1395"/>
      <c r="T42" s="1395"/>
      <c r="U42" s="1395"/>
      <c r="V42" s="1395"/>
      <c r="W42" s="1395"/>
      <c r="X42" s="1395"/>
      <c r="Y42" s="1395"/>
      <c r="Z42" s="1395"/>
      <c r="AA42" s="1395"/>
      <c r="AB42" s="1395"/>
      <c r="AC42" s="1395"/>
      <c r="AD42" s="1395"/>
      <c r="AE42" s="1395"/>
      <c r="AF42" s="1395"/>
      <c r="AG42" s="1395"/>
      <c r="AH42" s="1395"/>
      <c r="AI42" s="1395"/>
      <c r="AJ42" s="1395"/>
      <c r="AK42" s="1395"/>
      <c r="AL42" s="1395"/>
      <c r="AM42" s="1395"/>
      <c r="AN42" s="1395"/>
      <c r="AO42" s="1395"/>
      <c r="AP42" s="1395"/>
      <c r="AQ42" s="1395"/>
      <c r="AR42" s="1395"/>
      <c r="AS42" s="1395"/>
      <c r="AT42" s="1395"/>
      <c r="AU42" s="1395"/>
      <c r="AV42" s="1395"/>
      <c r="AW42" s="1395"/>
      <c r="AX42" s="1395"/>
      <c r="AY42" s="1395"/>
      <c r="AZ42" s="1395"/>
      <c r="BA42" s="1395"/>
      <c r="BB42" s="1395"/>
      <c r="BC42" s="1395"/>
    </row>
    <row r="43" spans="1:55" ht="21">
      <c r="A43" s="1395" t="s">
        <v>265</v>
      </c>
      <c r="B43" s="1395"/>
      <c r="C43" s="1395"/>
      <c r="D43" s="1395"/>
      <c r="E43" s="1395"/>
      <c r="F43" s="1395"/>
      <c r="G43" s="1395"/>
      <c r="H43" s="1395"/>
      <c r="I43" s="1395"/>
      <c r="J43" s="1395"/>
      <c r="K43" s="1395"/>
      <c r="L43" s="1395"/>
      <c r="M43" s="1395"/>
      <c r="N43" s="1395"/>
      <c r="O43" s="1395"/>
      <c r="P43" s="1395"/>
      <c r="Q43" s="1395"/>
      <c r="R43" s="1395"/>
      <c r="S43" s="1395"/>
      <c r="T43" s="1395"/>
      <c r="U43" s="1395"/>
      <c r="V43" s="1395"/>
      <c r="W43" s="1395"/>
      <c r="X43" s="1395"/>
      <c r="Y43" s="1395"/>
      <c r="Z43" s="1395"/>
      <c r="AA43" s="1395"/>
      <c r="AB43" s="1395"/>
      <c r="AC43" s="1395"/>
      <c r="AD43" s="1395"/>
      <c r="AE43" s="1395"/>
      <c r="AF43" s="1395"/>
      <c r="AG43" s="1395"/>
      <c r="AH43" s="1395"/>
      <c r="AI43" s="1395"/>
      <c r="AJ43" s="1395"/>
      <c r="AK43" s="1395"/>
      <c r="AL43" s="1395"/>
      <c r="AM43" s="1395"/>
      <c r="AN43" s="1395"/>
      <c r="AO43" s="1395"/>
      <c r="AP43" s="1395"/>
      <c r="AQ43" s="1395"/>
      <c r="AR43" s="1395"/>
      <c r="AS43" s="1395"/>
      <c r="AT43" s="1395"/>
      <c r="AU43" s="1395"/>
      <c r="AV43" s="1395"/>
      <c r="AW43" s="1395"/>
      <c r="AX43" s="1395"/>
      <c r="AY43" s="1395"/>
      <c r="AZ43" s="1395"/>
      <c r="BA43" s="1395"/>
      <c r="BB43" s="1395"/>
      <c r="BC43" s="1395"/>
    </row>
    <row r="44" spans="1:55" ht="21">
      <c r="A44" s="1395" t="s">
        <v>266</v>
      </c>
      <c r="B44" s="1395"/>
      <c r="C44" s="1395"/>
      <c r="D44" s="1395"/>
      <c r="E44" s="1395"/>
      <c r="F44" s="1395"/>
      <c r="G44" s="1395"/>
      <c r="H44" s="1395"/>
      <c r="I44" s="1395"/>
      <c r="J44" s="1395"/>
      <c r="K44" s="1395"/>
      <c r="L44" s="1395"/>
      <c r="M44" s="1395"/>
      <c r="N44" s="1395"/>
      <c r="O44" s="1395"/>
      <c r="P44" s="1395"/>
      <c r="Q44" s="1395"/>
      <c r="R44" s="1395"/>
      <c r="S44" s="1395"/>
      <c r="T44" s="1395"/>
      <c r="U44" s="1395"/>
      <c r="V44" s="1395"/>
      <c r="W44" s="1395"/>
      <c r="X44" s="1395"/>
      <c r="Y44" s="1395"/>
      <c r="Z44" s="1395"/>
      <c r="AA44" s="1395"/>
      <c r="AB44" s="1395"/>
      <c r="AC44" s="1395"/>
      <c r="AD44" s="1395"/>
      <c r="AE44" s="1395"/>
      <c r="AF44" s="1395"/>
      <c r="AG44" s="1395"/>
      <c r="AH44" s="1395"/>
      <c r="AI44" s="1395"/>
      <c r="AJ44" s="1395"/>
      <c r="AK44" s="1395"/>
      <c r="AL44" s="1395"/>
      <c r="AM44" s="1395"/>
      <c r="AN44" s="1395"/>
      <c r="AO44" s="1395"/>
      <c r="AP44" s="1395"/>
      <c r="AQ44" s="1395"/>
      <c r="AR44" s="1395"/>
      <c r="AS44" s="1395"/>
      <c r="AT44" s="1395"/>
      <c r="AU44" s="1395"/>
      <c r="AV44" s="1395"/>
      <c r="AW44" s="1395"/>
      <c r="AX44" s="1395"/>
      <c r="AY44" s="1395"/>
      <c r="AZ44" s="1395"/>
      <c r="BA44" s="1395"/>
      <c r="BB44" s="1395"/>
      <c r="BC44" s="1395"/>
    </row>
    <row r="45" spans="1:55" ht="21">
      <c r="A45" s="1395" t="s">
        <v>259</v>
      </c>
      <c r="B45" s="1395"/>
      <c r="C45" s="1395"/>
      <c r="D45" s="1395"/>
      <c r="E45" s="1395"/>
      <c r="F45" s="1395"/>
      <c r="G45" s="1395"/>
      <c r="H45" s="1395"/>
      <c r="I45" s="1395"/>
      <c r="J45" s="1395"/>
      <c r="K45" s="1395"/>
      <c r="L45" s="1395"/>
      <c r="M45" s="1395"/>
      <c r="N45" s="1395"/>
      <c r="O45" s="1395"/>
      <c r="P45" s="1395"/>
      <c r="Q45" s="1395"/>
      <c r="R45" s="1395"/>
      <c r="S45" s="1395"/>
      <c r="T45" s="1395"/>
      <c r="U45" s="1395"/>
      <c r="V45" s="1395"/>
      <c r="W45" s="1395"/>
      <c r="X45" s="1395"/>
      <c r="Y45" s="1395"/>
      <c r="Z45" s="1395"/>
      <c r="AA45" s="1395"/>
      <c r="AB45" s="1395"/>
      <c r="AC45" s="1395"/>
      <c r="AD45" s="1395"/>
      <c r="AE45" s="1395"/>
      <c r="AF45" s="1395"/>
      <c r="AG45" s="1395"/>
      <c r="AH45" s="1395"/>
      <c r="AI45" s="1395"/>
      <c r="AJ45" s="1395"/>
      <c r="AK45" s="1395"/>
      <c r="AL45" s="1395"/>
      <c r="AM45" s="1395"/>
      <c r="AN45" s="1395"/>
      <c r="AO45" s="1395"/>
      <c r="AP45" s="1395"/>
      <c r="AQ45" s="1395"/>
      <c r="AR45" s="1395"/>
      <c r="AS45" s="1395"/>
      <c r="AT45" s="1395"/>
      <c r="AU45" s="1395"/>
      <c r="AV45" s="1395"/>
      <c r="AW45" s="1395"/>
      <c r="AX45" s="1395"/>
      <c r="AY45" s="1395"/>
      <c r="AZ45" s="1395"/>
      <c r="BA45" s="1395"/>
      <c r="BB45" s="1395"/>
      <c r="BC45" s="1395"/>
    </row>
    <row r="46" spans="1:55" ht="21">
      <c r="A46" s="1395" t="s">
        <v>260</v>
      </c>
      <c r="B46" s="1395"/>
      <c r="C46" s="1395"/>
      <c r="D46" s="1395"/>
      <c r="E46" s="1395"/>
      <c r="F46" s="1395"/>
      <c r="G46" s="1395"/>
      <c r="H46" s="1395"/>
      <c r="I46" s="1395"/>
      <c r="J46" s="1395"/>
      <c r="K46" s="1395"/>
      <c r="L46" s="1395"/>
      <c r="M46" s="1395"/>
      <c r="N46" s="1395"/>
      <c r="O46" s="1395"/>
      <c r="P46" s="1395"/>
      <c r="Q46" s="1395"/>
      <c r="R46" s="1395"/>
      <c r="S46" s="1395"/>
      <c r="T46" s="1395"/>
      <c r="U46" s="1395"/>
      <c r="V46" s="1395"/>
      <c r="W46" s="1395"/>
      <c r="X46" s="1395"/>
      <c r="Y46" s="1395"/>
      <c r="Z46" s="1395"/>
      <c r="AA46" s="1395"/>
      <c r="AB46" s="1395"/>
      <c r="AC46" s="1395"/>
      <c r="AD46" s="1395"/>
      <c r="AE46" s="1395"/>
      <c r="AF46" s="1395"/>
      <c r="AG46" s="1395"/>
      <c r="AH46" s="1395"/>
      <c r="AI46" s="1395"/>
      <c r="AJ46" s="1395"/>
      <c r="AK46" s="1395"/>
      <c r="AL46" s="1395"/>
      <c r="AM46" s="1395"/>
      <c r="AN46" s="1395"/>
      <c r="AO46" s="1395"/>
      <c r="AP46" s="1395"/>
      <c r="AQ46" s="1395"/>
      <c r="AR46" s="1395"/>
      <c r="AS46" s="1395"/>
      <c r="AT46" s="1395"/>
      <c r="AU46" s="1395"/>
      <c r="AV46" s="1395"/>
      <c r="AW46" s="1395"/>
      <c r="AX46" s="1395"/>
      <c r="AY46" s="1395"/>
      <c r="AZ46" s="1395"/>
      <c r="BA46" s="1395"/>
      <c r="BB46" s="1395"/>
      <c r="BC46" s="1395"/>
    </row>
    <row r="59" spans="1:55" ht="21">
      <c r="A59" s="1426" t="s">
        <v>222</v>
      </c>
      <c r="B59" s="1426"/>
      <c r="C59" s="1426"/>
      <c r="D59" s="1426"/>
      <c r="E59" s="1426"/>
      <c r="F59" s="1426"/>
      <c r="G59" s="1426"/>
      <c r="H59" s="1426"/>
      <c r="I59" s="1426"/>
      <c r="J59" s="1426"/>
      <c r="K59" s="1426"/>
      <c r="L59" s="1426"/>
      <c r="M59" s="1426"/>
      <c r="N59" s="1426"/>
      <c r="O59" s="1426"/>
      <c r="P59" s="1426"/>
      <c r="Q59" s="1426"/>
      <c r="R59" s="1426"/>
      <c r="S59" s="1426"/>
      <c r="T59" s="1426"/>
      <c r="U59" s="1426"/>
      <c r="V59" s="1426"/>
      <c r="W59" s="1426"/>
      <c r="X59" s="1426"/>
      <c r="Y59" s="1426"/>
      <c r="Z59" s="1426"/>
      <c r="AA59" s="1426"/>
      <c r="AB59" s="1426"/>
      <c r="AC59" s="1426"/>
      <c r="AD59" s="1426"/>
      <c r="AE59" s="1426"/>
      <c r="AF59" s="1426"/>
      <c r="AG59" s="1426"/>
      <c r="AH59" s="1426"/>
      <c r="AI59" s="1426"/>
      <c r="AJ59" s="1426"/>
      <c r="AK59" s="1426"/>
      <c r="AL59" s="1426"/>
      <c r="AM59" s="1426"/>
      <c r="AN59" s="1426"/>
      <c r="AO59" s="1426"/>
      <c r="AP59" s="1426"/>
      <c r="AQ59" s="1426"/>
      <c r="AR59" s="1426"/>
      <c r="AS59" s="1426"/>
      <c r="AT59" s="1426"/>
      <c r="AU59" s="1426"/>
      <c r="AV59" s="1426"/>
      <c r="AW59" s="1426"/>
      <c r="AX59" s="1426"/>
      <c r="AY59" s="1426"/>
      <c r="AZ59" s="1426"/>
      <c r="BA59" s="1426"/>
      <c r="BB59" s="1426"/>
      <c r="BC59" s="1426"/>
    </row>
    <row r="60" spans="1:55" ht="17.399999999999999">
      <c r="A60" s="1427" t="s">
        <v>223</v>
      </c>
      <c r="B60" s="1427"/>
      <c r="C60" s="1427"/>
      <c r="D60" s="1427"/>
      <c r="E60" s="1427"/>
      <c r="F60" s="1427"/>
      <c r="G60" s="1427"/>
      <c r="H60" s="1427"/>
      <c r="I60" s="1427"/>
      <c r="J60" s="1427"/>
      <c r="K60" s="1427"/>
      <c r="L60" s="1427"/>
      <c r="M60" s="1427"/>
      <c r="N60" s="1427"/>
      <c r="O60" s="1427"/>
      <c r="P60" s="1427"/>
      <c r="Q60" s="1427"/>
      <c r="R60" s="1427"/>
      <c r="S60" s="1427"/>
      <c r="T60" s="1427"/>
      <c r="U60" s="1427"/>
      <c r="V60" s="1427"/>
      <c r="W60" s="1427"/>
      <c r="X60" s="1427"/>
      <c r="Y60" s="1427"/>
      <c r="Z60" s="1427"/>
      <c r="AA60" s="1427"/>
      <c r="AB60" s="1427"/>
      <c r="AC60" s="1427"/>
      <c r="AD60" s="1427"/>
      <c r="AE60" s="1427"/>
      <c r="AF60" s="1427"/>
      <c r="AG60" s="1427"/>
      <c r="AH60" s="1427"/>
      <c r="AI60" s="1427"/>
      <c r="AJ60" s="1427"/>
      <c r="AK60" s="1427"/>
      <c r="AL60" s="1427"/>
      <c r="AM60" s="1427"/>
      <c r="AN60" s="1427"/>
      <c r="AO60" s="1427"/>
      <c r="AP60" s="1427"/>
      <c r="AQ60" s="1427"/>
      <c r="AR60" s="1427"/>
      <c r="AS60" s="1427"/>
      <c r="AT60" s="1427"/>
      <c r="AU60" s="1427"/>
      <c r="AV60" s="1427"/>
      <c r="AW60" s="1427"/>
      <c r="AX60" s="1427"/>
      <c r="AY60" s="1427"/>
      <c r="AZ60" s="1427"/>
      <c r="BA60" s="1427"/>
      <c r="BB60" s="1427"/>
      <c r="BC60" s="1427"/>
    </row>
    <row r="61" spans="1:55" ht="16.8">
      <c r="A61" s="1423" t="s">
        <v>224</v>
      </c>
      <c r="B61" s="1423"/>
      <c r="C61" s="1423"/>
      <c r="D61" s="1423"/>
      <c r="E61" s="1423"/>
      <c r="F61" s="1423"/>
      <c r="G61" s="1423"/>
      <c r="H61" s="1423"/>
      <c r="I61" s="1423"/>
      <c r="J61" s="1423"/>
      <c r="K61" s="1423"/>
      <c r="L61" s="1423"/>
      <c r="M61" s="1423"/>
      <c r="N61" s="1423"/>
      <c r="O61" s="1423"/>
      <c r="P61" s="1423"/>
      <c r="Q61" s="1423"/>
      <c r="R61" s="1423"/>
      <c r="S61" s="1423"/>
      <c r="T61" s="1423"/>
      <c r="U61" s="1423"/>
      <c r="V61" s="1423"/>
      <c r="W61" s="1423"/>
      <c r="X61" s="1423"/>
      <c r="Y61" s="1423"/>
      <c r="Z61" s="1423"/>
      <c r="AA61" s="1423"/>
      <c r="AB61" s="1423"/>
      <c r="AC61" s="1423"/>
      <c r="AD61" s="1423"/>
      <c r="AE61" s="1423"/>
      <c r="AF61" s="1423"/>
      <c r="AG61" s="1423"/>
      <c r="AH61" s="1423"/>
      <c r="AI61" s="1423"/>
      <c r="AJ61" s="1423"/>
      <c r="AK61" s="1423"/>
      <c r="AL61" s="1423"/>
      <c r="AM61" s="1423"/>
      <c r="AN61" s="1423"/>
      <c r="AO61" s="1423"/>
      <c r="AP61" s="1423"/>
      <c r="AQ61" s="1423"/>
      <c r="AR61" s="1423"/>
      <c r="AS61" s="1423"/>
      <c r="AT61" s="1423"/>
      <c r="AU61" s="1423"/>
      <c r="AV61" s="1423"/>
      <c r="AW61" s="1423"/>
      <c r="AX61" s="1423"/>
      <c r="AY61" s="1423"/>
      <c r="AZ61" s="1423"/>
      <c r="BA61" s="1423"/>
      <c r="BB61" s="1423"/>
      <c r="BC61" s="1423"/>
    </row>
    <row r="62" spans="1:55" ht="20.25" customHeight="1">
      <c r="A62" s="1424" t="s">
        <v>225</v>
      </c>
      <c r="B62" s="1424"/>
      <c r="C62" s="1424"/>
      <c r="D62" s="1424"/>
      <c r="E62" s="1424"/>
      <c r="F62" s="1424"/>
      <c r="G62" s="1424"/>
      <c r="H62" s="1424"/>
      <c r="I62" s="1424"/>
      <c r="J62" s="1424"/>
      <c r="K62" s="1424"/>
      <c r="L62" s="1424"/>
      <c r="M62" s="1424"/>
      <c r="N62" s="1424"/>
      <c r="O62" s="1424"/>
      <c r="P62" s="1424"/>
      <c r="Q62" s="1424"/>
      <c r="R62" s="1424"/>
      <c r="S62" s="1424"/>
      <c r="T62" s="1424"/>
      <c r="U62" s="1424"/>
      <c r="V62" s="1424"/>
      <c r="W62" s="1424"/>
      <c r="X62" s="1424"/>
      <c r="Y62" s="1424"/>
      <c r="Z62" s="1424"/>
      <c r="AA62" s="1424"/>
      <c r="AB62" s="1424"/>
      <c r="AC62" s="1424"/>
      <c r="AD62" s="1424"/>
      <c r="AE62" s="1424"/>
      <c r="AF62" s="1424"/>
      <c r="AG62" s="1424"/>
      <c r="AH62" s="1424"/>
      <c r="AI62" s="1424"/>
      <c r="AJ62" s="1424"/>
      <c r="AK62" s="1424"/>
      <c r="AL62" s="1424"/>
      <c r="AM62" s="1424"/>
      <c r="AN62" s="1424"/>
      <c r="AO62" s="1424"/>
      <c r="AP62" s="1424"/>
      <c r="AQ62" s="1424"/>
      <c r="AR62" s="1424"/>
      <c r="AS62" s="1424"/>
      <c r="AT62" s="1424"/>
      <c r="AU62" s="1424"/>
      <c r="AV62" s="1424"/>
      <c r="AW62" s="1424"/>
      <c r="AX62" s="1424"/>
      <c r="AY62" s="1424"/>
      <c r="AZ62" s="1424"/>
      <c r="BA62" s="1424"/>
      <c r="BB62" s="1424"/>
      <c r="BC62" s="1424"/>
    </row>
    <row r="63" spans="1:55" ht="20.25" customHeight="1">
      <c r="A63" s="1424"/>
      <c r="B63" s="1424"/>
      <c r="C63" s="1424"/>
      <c r="D63" s="1424"/>
      <c r="E63" s="1424"/>
      <c r="F63" s="1424"/>
      <c r="G63" s="1424"/>
      <c r="H63" s="1424"/>
      <c r="I63" s="1424"/>
      <c r="J63" s="1424"/>
      <c r="K63" s="1424"/>
      <c r="L63" s="1424"/>
      <c r="M63" s="1424"/>
      <c r="N63" s="1424"/>
      <c r="O63" s="1424"/>
      <c r="P63" s="1424"/>
      <c r="Q63" s="1424"/>
      <c r="R63" s="1424"/>
      <c r="S63" s="1424"/>
      <c r="T63" s="1424"/>
      <c r="U63" s="1424"/>
      <c r="V63" s="1424"/>
      <c r="W63" s="1424"/>
      <c r="X63" s="1424"/>
      <c r="Y63" s="1424"/>
      <c r="Z63" s="1424"/>
      <c r="AA63" s="1424"/>
      <c r="AB63" s="1424"/>
      <c r="AC63" s="1424"/>
      <c r="AD63" s="1424"/>
      <c r="AE63" s="1424"/>
      <c r="AF63" s="1424"/>
      <c r="AG63" s="1424"/>
      <c r="AH63" s="1424"/>
      <c r="AI63" s="1424"/>
      <c r="AJ63" s="1424"/>
      <c r="AK63" s="1424"/>
      <c r="AL63" s="1424"/>
      <c r="AM63" s="1424"/>
      <c r="AN63" s="1424"/>
      <c r="AO63" s="1424"/>
      <c r="AP63" s="1424"/>
      <c r="AQ63" s="1424"/>
      <c r="AR63" s="1424"/>
      <c r="AS63" s="1424"/>
      <c r="AT63" s="1424"/>
      <c r="AU63" s="1424"/>
      <c r="AV63" s="1424"/>
      <c r="AW63" s="1424"/>
      <c r="AX63" s="1424"/>
      <c r="AY63" s="1424"/>
      <c r="AZ63" s="1424"/>
      <c r="BA63" s="1424"/>
      <c r="BB63" s="1424"/>
      <c r="BC63" s="1424"/>
    </row>
    <row r="64" spans="1:55" ht="22.5" customHeight="1">
      <c r="A64" s="1424"/>
      <c r="B64" s="1424"/>
      <c r="C64" s="1424"/>
      <c r="D64" s="1424"/>
      <c r="E64" s="1424"/>
      <c r="F64" s="1424"/>
      <c r="G64" s="1424"/>
      <c r="H64" s="1424"/>
      <c r="I64" s="1424"/>
      <c r="J64" s="1424"/>
      <c r="K64" s="1424"/>
      <c r="L64" s="1424"/>
      <c r="M64" s="1424"/>
      <c r="N64" s="1424"/>
      <c r="O64" s="1424"/>
      <c r="P64" s="1424"/>
      <c r="Q64" s="1424"/>
      <c r="R64" s="1424"/>
      <c r="S64" s="1424"/>
      <c r="T64" s="1424"/>
      <c r="U64" s="1424"/>
      <c r="V64" s="1424"/>
      <c r="W64" s="1424"/>
      <c r="X64" s="1424"/>
      <c r="Y64" s="1424"/>
      <c r="Z64" s="1424"/>
      <c r="AA64" s="1424"/>
      <c r="AB64" s="1424"/>
      <c r="AC64" s="1424"/>
      <c r="AD64" s="1424"/>
      <c r="AE64" s="1424"/>
      <c r="AF64" s="1424"/>
      <c r="AG64" s="1424"/>
      <c r="AH64" s="1424"/>
      <c r="AI64" s="1424"/>
      <c r="AJ64" s="1424"/>
      <c r="AK64" s="1424"/>
      <c r="AL64" s="1424"/>
      <c r="AM64" s="1424"/>
      <c r="AN64" s="1424"/>
      <c r="AO64" s="1424"/>
      <c r="AP64" s="1424"/>
      <c r="AQ64" s="1424"/>
      <c r="AR64" s="1424"/>
      <c r="AS64" s="1424"/>
      <c r="AT64" s="1424"/>
      <c r="AU64" s="1424"/>
      <c r="AV64" s="1424"/>
      <c r="AW64" s="1424"/>
      <c r="AX64" s="1424"/>
      <c r="AY64" s="1424"/>
      <c r="AZ64" s="1424"/>
      <c r="BA64" s="1424"/>
      <c r="BB64" s="1424"/>
      <c r="BC64" s="1424"/>
    </row>
    <row r="65" spans="1:55" ht="20.25" customHeight="1">
      <c r="A65" s="1423" t="s">
        <v>226</v>
      </c>
      <c r="B65" s="1423"/>
      <c r="C65" s="1423"/>
      <c r="D65" s="1423"/>
      <c r="E65" s="1423"/>
      <c r="F65" s="1423"/>
      <c r="G65" s="1423"/>
      <c r="H65" s="1423"/>
      <c r="I65" s="1423"/>
      <c r="J65" s="1423"/>
      <c r="K65" s="1423"/>
      <c r="L65" s="1423"/>
      <c r="M65" s="1423"/>
      <c r="N65" s="1423"/>
      <c r="O65" s="1423"/>
      <c r="P65" s="1423"/>
      <c r="Q65" s="1423"/>
      <c r="R65" s="1423"/>
      <c r="S65" s="1423"/>
      <c r="T65" s="1423"/>
      <c r="U65" s="1423"/>
      <c r="V65" s="1423"/>
      <c r="W65" s="1423"/>
      <c r="X65" s="1423"/>
      <c r="Y65" s="1423"/>
      <c r="Z65" s="1423"/>
      <c r="AA65" s="1423"/>
      <c r="AB65" s="1423"/>
      <c r="AC65" s="1423"/>
      <c r="AD65" s="1423"/>
      <c r="AE65" s="1423"/>
      <c r="AF65" s="1423"/>
      <c r="AG65" s="1423"/>
      <c r="AH65" s="1423"/>
      <c r="AI65" s="1423"/>
      <c r="AJ65" s="1423"/>
      <c r="AK65" s="1423"/>
      <c r="AL65" s="1423"/>
      <c r="AM65" s="1423"/>
      <c r="AN65" s="1423"/>
      <c r="AO65" s="1423"/>
      <c r="AP65" s="1423"/>
      <c r="AQ65" s="1423"/>
      <c r="AR65" s="1423"/>
      <c r="AS65" s="1423"/>
      <c r="AT65" s="1423"/>
      <c r="AU65" s="1423"/>
      <c r="AV65" s="1423"/>
      <c r="AW65" s="1423"/>
      <c r="AX65" s="1423"/>
      <c r="AY65" s="1423"/>
      <c r="AZ65" s="1423"/>
      <c r="BA65" s="1423"/>
      <c r="BB65" s="1423"/>
      <c r="BC65" s="1423"/>
    </row>
    <row r="66" spans="1:55" ht="20.25" customHeight="1">
      <c r="A66" s="1425" t="str">
        <f>"1 – المطلوب إنشاؤه هو مشروع "&amp;TEXT(المدخلات!P4,0)&amp;" "&amp;"على قطعة أرض رقم "&amp;" "&amp;TEXT(المدخلات!AR4,0)&amp;" "&amp;"في منطقة"&amp;" "&amp;TEXT(المدخلات!AR3,0)</f>
        <v>1 – المطلوب إنشاؤه هو مشروع فيلا دور أرضي و اول وسور  على قطعة أرض رقم  0 في منطقة 0</v>
      </c>
      <c r="B66" s="1425"/>
      <c r="C66" s="1425"/>
      <c r="D66" s="1425"/>
      <c r="E66" s="1425"/>
      <c r="F66" s="1425"/>
      <c r="G66" s="1425"/>
      <c r="H66" s="1425"/>
      <c r="I66" s="1425"/>
      <c r="J66" s="1425"/>
      <c r="K66" s="1425"/>
      <c r="L66" s="1425"/>
      <c r="M66" s="1425"/>
      <c r="N66" s="1425"/>
      <c r="O66" s="1425"/>
      <c r="P66" s="1425"/>
      <c r="Q66" s="1425"/>
      <c r="R66" s="1425"/>
      <c r="S66" s="1425"/>
      <c r="T66" s="1425"/>
      <c r="U66" s="1425"/>
      <c r="V66" s="1425"/>
      <c r="W66" s="1425"/>
      <c r="X66" s="1425"/>
      <c r="Y66" s="1425"/>
      <c r="Z66" s="1425"/>
      <c r="AA66" s="1425"/>
      <c r="AB66" s="1425"/>
      <c r="AC66" s="1425"/>
      <c r="AD66" s="1425"/>
      <c r="AE66" s="1425"/>
      <c r="AF66" s="1425"/>
      <c r="AG66" s="1425"/>
      <c r="AH66" s="1425"/>
      <c r="AI66" s="1425"/>
      <c r="AJ66" s="1425"/>
      <c r="AK66" s="1425"/>
      <c r="AL66" s="1425"/>
      <c r="AM66" s="1425"/>
      <c r="AN66" s="1425"/>
      <c r="AO66" s="1425"/>
      <c r="AP66" s="1425"/>
      <c r="AQ66" s="1425"/>
      <c r="AR66" s="1425"/>
      <c r="AS66" s="1425"/>
      <c r="AT66" s="1425"/>
      <c r="AU66" s="1425"/>
      <c r="AV66" s="1425"/>
      <c r="AW66" s="1425"/>
      <c r="AX66" s="1425"/>
      <c r="AY66" s="1425"/>
      <c r="AZ66" s="1425"/>
      <c r="BA66" s="1425"/>
      <c r="BB66" s="1425"/>
      <c r="BC66" s="1425"/>
    </row>
    <row r="67" spans="1:55" ht="20.25" customHeight="1">
      <c r="A67" s="1425" t="s">
        <v>227</v>
      </c>
      <c r="B67" s="1425"/>
      <c r="C67" s="1425"/>
      <c r="D67" s="1425"/>
      <c r="E67" s="1425"/>
      <c r="F67" s="1425"/>
      <c r="G67" s="1425"/>
      <c r="H67" s="1425"/>
      <c r="I67" s="1425"/>
      <c r="J67" s="1425"/>
      <c r="K67" s="1425"/>
      <c r="L67" s="1425"/>
      <c r="M67" s="1425"/>
      <c r="N67" s="1425"/>
      <c r="O67" s="1425"/>
      <c r="P67" s="1425"/>
      <c r="Q67" s="1425"/>
      <c r="R67" s="1425"/>
      <c r="S67" s="1425"/>
      <c r="T67" s="1425"/>
      <c r="U67" s="1425"/>
      <c r="V67" s="1425"/>
      <c r="W67" s="1425"/>
      <c r="X67" s="1425"/>
      <c r="Y67" s="1425"/>
      <c r="Z67" s="1425"/>
      <c r="AA67" s="1425"/>
      <c r="AB67" s="1425"/>
      <c r="AC67" s="1425"/>
      <c r="AD67" s="1425"/>
      <c r="AE67" s="1425"/>
      <c r="AF67" s="1425"/>
      <c r="AG67" s="1425"/>
      <c r="AH67" s="1425"/>
      <c r="AI67" s="1425"/>
      <c r="AJ67" s="1425"/>
      <c r="AK67" s="1425"/>
      <c r="AL67" s="1425"/>
      <c r="AM67" s="1425"/>
      <c r="AN67" s="1425"/>
      <c r="AO67" s="1425"/>
      <c r="AP67" s="1425"/>
      <c r="AQ67" s="1425"/>
      <c r="AR67" s="1425"/>
      <c r="AS67" s="1425"/>
      <c r="AT67" s="1425"/>
      <c r="AU67" s="1425"/>
      <c r="AV67" s="1425"/>
      <c r="AW67" s="1425"/>
      <c r="AX67" s="1425"/>
      <c r="AY67" s="1425"/>
      <c r="AZ67" s="1425"/>
      <c r="BA67" s="1425"/>
      <c r="BB67" s="1425"/>
      <c r="BC67" s="1425"/>
    </row>
    <row r="68" spans="1:55" ht="20.25" customHeight="1">
      <c r="A68" s="1425"/>
      <c r="B68" s="1425"/>
      <c r="C68" s="1425"/>
      <c r="D68" s="1425"/>
      <c r="E68" s="1425"/>
      <c r="F68" s="1425"/>
      <c r="G68" s="1425"/>
      <c r="H68" s="1425"/>
      <c r="I68" s="1425"/>
      <c r="J68" s="1425"/>
      <c r="K68" s="1425"/>
      <c r="L68" s="1425"/>
      <c r="M68" s="1425"/>
      <c r="N68" s="1425"/>
      <c r="O68" s="1425"/>
      <c r="P68" s="1425"/>
      <c r="Q68" s="1425"/>
      <c r="R68" s="1425"/>
      <c r="S68" s="1425"/>
      <c r="T68" s="1425"/>
      <c r="U68" s="1425"/>
      <c r="V68" s="1425"/>
      <c r="W68" s="1425"/>
      <c r="X68" s="1425"/>
      <c r="Y68" s="1425"/>
      <c r="Z68" s="1425"/>
      <c r="AA68" s="1425"/>
      <c r="AB68" s="1425"/>
      <c r="AC68" s="1425"/>
      <c r="AD68" s="1425"/>
      <c r="AE68" s="1425"/>
      <c r="AF68" s="1425"/>
      <c r="AG68" s="1425"/>
      <c r="AH68" s="1425"/>
      <c r="AI68" s="1425"/>
      <c r="AJ68" s="1425"/>
      <c r="AK68" s="1425"/>
      <c r="AL68" s="1425"/>
      <c r="AM68" s="1425"/>
      <c r="AN68" s="1425"/>
      <c r="AO68" s="1425"/>
      <c r="AP68" s="1425"/>
      <c r="AQ68" s="1425"/>
      <c r="AR68" s="1425"/>
      <c r="AS68" s="1425"/>
      <c r="AT68" s="1425"/>
      <c r="AU68" s="1425"/>
      <c r="AV68" s="1425"/>
      <c r="AW68" s="1425"/>
      <c r="AX68" s="1425"/>
      <c r="AY68" s="1425"/>
      <c r="AZ68" s="1425"/>
      <c r="BA68" s="1425"/>
      <c r="BB68" s="1425"/>
      <c r="BC68" s="1425"/>
    </row>
    <row r="69" spans="1:55" ht="20.25" customHeight="1">
      <c r="A69" s="1425"/>
      <c r="B69" s="1425"/>
      <c r="C69" s="1425"/>
      <c r="D69" s="1425"/>
      <c r="E69" s="1425"/>
      <c r="F69" s="1425"/>
      <c r="G69" s="1425"/>
      <c r="H69" s="1425"/>
      <c r="I69" s="1425"/>
      <c r="J69" s="1425"/>
      <c r="K69" s="1425"/>
      <c r="L69" s="1425"/>
      <c r="M69" s="1425"/>
      <c r="N69" s="1425"/>
      <c r="O69" s="1425"/>
      <c r="P69" s="1425"/>
      <c r="Q69" s="1425"/>
      <c r="R69" s="1425"/>
      <c r="S69" s="1425"/>
      <c r="T69" s="1425"/>
      <c r="U69" s="1425"/>
      <c r="V69" s="1425"/>
      <c r="W69" s="1425"/>
      <c r="X69" s="1425"/>
      <c r="Y69" s="1425"/>
      <c r="Z69" s="1425"/>
      <c r="AA69" s="1425"/>
      <c r="AB69" s="1425"/>
      <c r="AC69" s="1425"/>
      <c r="AD69" s="1425"/>
      <c r="AE69" s="1425"/>
      <c r="AF69" s="1425"/>
      <c r="AG69" s="1425"/>
      <c r="AH69" s="1425"/>
      <c r="AI69" s="1425"/>
      <c r="AJ69" s="1425"/>
      <c r="AK69" s="1425"/>
      <c r="AL69" s="1425"/>
      <c r="AM69" s="1425"/>
      <c r="AN69" s="1425"/>
      <c r="AO69" s="1425"/>
      <c r="AP69" s="1425"/>
      <c r="AQ69" s="1425"/>
      <c r="AR69" s="1425"/>
      <c r="AS69" s="1425"/>
      <c r="AT69" s="1425"/>
      <c r="AU69" s="1425"/>
      <c r="AV69" s="1425"/>
      <c r="AW69" s="1425"/>
      <c r="AX69" s="1425"/>
      <c r="AY69" s="1425"/>
      <c r="AZ69" s="1425"/>
      <c r="BA69" s="1425"/>
      <c r="BB69" s="1425"/>
      <c r="BC69" s="1425"/>
    </row>
    <row r="70" spans="1:55" ht="25.5" customHeight="1">
      <c r="A70" s="1425"/>
      <c r="B70" s="1425"/>
      <c r="C70" s="1425"/>
      <c r="D70" s="1425"/>
      <c r="E70" s="1425"/>
      <c r="F70" s="1425"/>
      <c r="G70" s="1425"/>
      <c r="H70" s="1425"/>
      <c r="I70" s="1425"/>
      <c r="J70" s="1425"/>
      <c r="K70" s="1425"/>
      <c r="L70" s="1425"/>
      <c r="M70" s="1425"/>
      <c r="N70" s="1425"/>
      <c r="O70" s="1425"/>
      <c r="P70" s="1425"/>
      <c r="Q70" s="1425"/>
      <c r="R70" s="1425"/>
      <c r="S70" s="1425"/>
      <c r="T70" s="1425"/>
      <c r="U70" s="1425"/>
      <c r="V70" s="1425"/>
      <c r="W70" s="1425"/>
      <c r="X70" s="1425"/>
      <c r="Y70" s="1425"/>
      <c r="Z70" s="1425"/>
      <c r="AA70" s="1425"/>
      <c r="AB70" s="1425"/>
      <c r="AC70" s="1425"/>
      <c r="AD70" s="1425"/>
      <c r="AE70" s="1425"/>
      <c r="AF70" s="1425"/>
      <c r="AG70" s="1425"/>
      <c r="AH70" s="1425"/>
      <c r="AI70" s="1425"/>
      <c r="AJ70" s="1425"/>
      <c r="AK70" s="1425"/>
      <c r="AL70" s="1425"/>
      <c r="AM70" s="1425"/>
      <c r="AN70" s="1425"/>
      <c r="AO70" s="1425"/>
      <c r="AP70" s="1425"/>
      <c r="AQ70" s="1425"/>
      <c r="AR70" s="1425"/>
      <c r="AS70" s="1425"/>
      <c r="AT70" s="1425"/>
      <c r="AU70" s="1425"/>
      <c r="AV70" s="1425"/>
      <c r="AW70" s="1425"/>
      <c r="AX70" s="1425"/>
      <c r="AY70" s="1425"/>
      <c r="AZ70" s="1425"/>
      <c r="BA70" s="1425"/>
      <c r="BB70" s="1425"/>
      <c r="BC70" s="1425"/>
    </row>
    <row r="71" spans="1:55" ht="20.25" customHeight="1">
      <c r="A71" s="1423" t="s">
        <v>228</v>
      </c>
      <c r="B71" s="1423"/>
      <c r="C71" s="1423"/>
      <c r="D71" s="1423"/>
      <c r="E71" s="1423"/>
      <c r="F71" s="1423"/>
      <c r="G71" s="1423"/>
      <c r="H71" s="1423"/>
      <c r="I71" s="1423"/>
      <c r="J71" s="1423"/>
      <c r="K71" s="1423"/>
      <c r="L71" s="1423"/>
      <c r="M71" s="1423"/>
      <c r="N71" s="1423"/>
      <c r="O71" s="1423"/>
      <c r="P71" s="1423"/>
      <c r="Q71" s="1423"/>
      <c r="R71" s="1423"/>
      <c r="S71" s="1423"/>
      <c r="T71" s="1423"/>
      <c r="U71" s="1423"/>
      <c r="V71" s="1423"/>
      <c r="W71" s="1423"/>
      <c r="X71" s="1423"/>
      <c r="Y71" s="1423"/>
      <c r="Z71" s="1423"/>
      <c r="AA71" s="1423"/>
      <c r="AB71" s="1423"/>
      <c r="AC71" s="1423"/>
      <c r="AD71" s="1423"/>
      <c r="AE71" s="1423"/>
      <c r="AF71" s="1423"/>
      <c r="AG71" s="1423"/>
      <c r="AH71" s="1423"/>
      <c r="AI71" s="1423"/>
      <c r="AJ71" s="1423"/>
      <c r="AK71" s="1423"/>
      <c r="AL71" s="1423"/>
      <c r="AM71" s="1423"/>
      <c r="AN71" s="1423"/>
      <c r="AO71" s="1423"/>
      <c r="AP71" s="1423"/>
      <c r="AQ71" s="1423"/>
      <c r="AR71" s="1423"/>
      <c r="AS71" s="1423"/>
      <c r="AT71" s="1423"/>
      <c r="AU71" s="1423"/>
      <c r="AV71" s="1423"/>
      <c r="AW71" s="1423"/>
      <c r="AX71" s="1423"/>
      <c r="AY71" s="1423"/>
      <c r="AZ71" s="1423"/>
      <c r="BA71" s="1423"/>
      <c r="BB71" s="1423"/>
      <c r="BC71" s="1423"/>
    </row>
    <row r="72" spans="1:55" ht="20.25" customHeight="1">
      <c r="A72" s="1425" t="s">
        <v>229</v>
      </c>
      <c r="B72" s="1425"/>
      <c r="C72" s="1425"/>
      <c r="D72" s="1425"/>
      <c r="E72" s="1425"/>
      <c r="F72" s="1425"/>
      <c r="G72" s="1425"/>
      <c r="H72" s="1425"/>
      <c r="I72" s="1425"/>
      <c r="J72" s="1425"/>
      <c r="K72" s="1425"/>
      <c r="L72" s="1425"/>
      <c r="M72" s="1425"/>
      <c r="N72" s="1425"/>
      <c r="O72" s="1425"/>
      <c r="P72" s="1425"/>
      <c r="Q72" s="1425"/>
      <c r="R72" s="1425"/>
      <c r="S72" s="1425"/>
      <c r="T72" s="1425"/>
      <c r="U72" s="1425"/>
      <c r="V72" s="1425"/>
      <c r="W72" s="1425"/>
      <c r="X72" s="1425"/>
      <c r="Y72" s="1425"/>
      <c r="Z72" s="1425"/>
      <c r="AA72" s="1425"/>
      <c r="AB72" s="1425"/>
      <c r="AC72" s="1425"/>
      <c r="AD72" s="1425"/>
      <c r="AE72" s="1425"/>
      <c r="AF72" s="1425"/>
      <c r="AG72" s="1425"/>
      <c r="AH72" s="1425"/>
      <c r="AI72" s="1425"/>
      <c r="AJ72" s="1425"/>
      <c r="AK72" s="1425"/>
      <c r="AL72" s="1425"/>
      <c r="AM72" s="1425"/>
      <c r="AN72" s="1425"/>
      <c r="AO72" s="1425"/>
      <c r="AP72" s="1425"/>
      <c r="AQ72" s="1425"/>
      <c r="AR72" s="1425"/>
      <c r="AS72" s="1425"/>
      <c r="AT72" s="1425"/>
      <c r="AU72" s="1425"/>
      <c r="AV72" s="1425"/>
      <c r="AW72" s="1425"/>
      <c r="AX72" s="1425"/>
      <c r="AY72" s="1425"/>
      <c r="AZ72" s="1425"/>
      <c r="BA72" s="1425"/>
      <c r="BB72" s="1425"/>
      <c r="BC72" s="1425"/>
    </row>
    <row r="73" spans="1:55" ht="13.5" customHeight="1">
      <c r="A73" s="1425"/>
      <c r="B73" s="1425"/>
      <c r="C73" s="1425"/>
      <c r="D73" s="1425"/>
      <c r="E73" s="1425"/>
      <c r="F73" s="1425"/>
      <c r="G73" s="1425"/>
      <c r="H73" s="1425"/>
      <c r="I73" s="1425"/>
      <c r="J73" s="1425"/>
      <c r="K73" s="1425"/>
      <c r="L73" s="1425"/>
      <c r="M73" s="1425"/>
      <c r="N73" s="1425"/>
      <c r="O73" s="1425"/>
      <c r="P73" s="1425"/>
      <c r="Q73" s="1425"/>
      <c r="R73" s="1425"/>
      <c r="S73" s="1425"/>
      <c r="T73" s="1425"/>
      <c r="U73" s="1425"/>
      <c r="V73" s="1425"/>
      <c r="W73" s="1425"/>
      <c r="X73" s="1425"/>
      <c r="Y73" s="1425"/>
      <c r="Z73" s="1425"/>
      <c r="AA73" s="1425"/>
      <c r="AB73" s="1425"/>
      <c r="AC73" s="1425"/>
      <c r="AD73" s="1425"/>
      <c r="AE73" s="1425"/>
      <c r="AF73" s="1425"/>
      <c r="AG73" s="1425"/>
      <c r="AH73" s="1425"/>
      <c r="AI73" s="1425"/>
      <c r="AJ73" s="1425"/>
      <c r="AK73" s="1425"/>
      <c r="AL73" s="1425"/>
      <c r="AM73" s="1425"/>
      <c r="AN73" s="1425"/>
      <c r="AO73" s="1425"/>
      <c r="AP73" s="1425"/>
      <c r="AQ73" s="1425"/>
      <c r="AR73" s="1425"/>
      <c r="AS73" s="1425"/>
      <c r="AT73" s="1425"/>
      <c r="AU73" s="1425"/>
      <c r="AV73" s="1425"/>
      <c r="AW73" s="1425"/>
      <c r="AX73" s="1425"/>
      <c r="AY73" s="1425"/>
      <c r="AZ73" s="1425"/>
      <c r="BA73" s="1425"/>
      <c r="BB73" s="1425"/>
      <c r="BC73" s="1425"/>
    </row>
    <row r="74" spans="1:55" ht="20.25" customHeight="1">
      <c r="A74" s="1425"/>
      <c r="B74" s="1425"/>
      <c r="C74" s="1425"/>
      <c r="D74" s="1425"/>
      <c r="E74" s="1425"/>
      <c r="F74" s="1425"/>
      <c r="G74" s="1425"/>
      <c r="H74" s="1425"/>
      <c r="I74" s="1425"/>
      <c r="J74" s="1425"/>
      <c r="K74" s="1425"/>
      <c r="L74" s="1425"/>
      <c r="M74" s="1425"/>
      <c r="N74" s="1425"/>
      <c r="O74" s="1425"/>
      <c r="P74" s="1425"/>
      <c r="Q74" s="1425"/>
      <c r="R74" s="1425"/>
      <c r="S74" s="1425"/>
      <c r="T74" s="1425"/>
      <c r="U74" s="1425"/>
      <c r="V74" s="1425"/>
      <c r="W74" s="1425"/>
      <c r="X74" s="1425"/>
      <c r="Y74" s="1425"/>
      <c r="Z74" s="1425"/>
      <c r="AA74" s="1425"/>
      <c r="AB74" s="1425"/>
      <c r="AC74" s="1425"/>
      <c r="AD74" s="1425"/>
      <c r="AE74" s="1425"/>
      <c r="AF74" s="1425"/>
      <c r="AG74" s="1425"/>
      <c r="AH74" s="1425"/>
      <c r="AI74" s="1425"/>
      <c r="AJ74" s="1425"/>
      <c r="AK74" s="1425"/>
      <c r="AL74" s="1425"/>
      <c r="AM74" s="1425"/>
      <c r="AN74" s="1425"/>
      <c r="AO74" s="1425"/>
      <c r="AP74" s="1425"/>
      <c r="AQ74" s="1425"/>
      <c r="AR74" s="1425"/>
      <c r="AS74" s="1425"/>
      <c r="AT74" s="1425"/>
      <c r="AU74" s="1425"/>
      <c r="AV74" s="1425"/>
      <c r="AW74" s="1425"/>
      <c r="AX74" s="1425"/>
      <c r="AY74" s="1425"/>
      <c r="AZ74" s="1425"/>
      <c r="BA74" s="1425"/>
      <c r="BB74" s="1425"/>
      <c r="BC74" s="1425"/>
    </row>
    <row r="75" spans="1:55" ht="20.25" customHeight="1">
      <c r="A75" s="1425"/>
      <c r="B75" s="1425"/>
      <c r="C75" s="1425"/>
      <c r="D75" s="1425"/>
      <c r="E75" s="1425"/>
      <c r="F75" s="1425"/>
      <c r="G75" s="1425"/>
      <c r="H75" s="1425"/>
      <c r="I75" s="1425"/>
      <c r="J75" s="1425"/>
      <c r="K75" s="1425"/>
      <c r="L75" s="1425"/>
      <c r="M75" s="1425"/>
      <c r="N75" s="1425"/>
      <c r="O75" s="1425"/>
      <c r="P75" s="1425"/>
      <c r="Q75" s="1425"/>
      <c r="R75" s="1425"/>
      <c r="S75" s="1425"/>
      <c r="T75" s="1425"/>
      <c r="U75" s="1425"/>
      <c r="V75" s="1425"/>
      <c r="W75" s="1425"/>
      <c r="X75" s="1425"/>
      <c r="Y75" s="1425"/>
      <c r="Z75" s="1425"/>
      <c r="AA75" s="1425"/>
      <c r="AB75" s="1425"/>
      <c r="AC75" s="1425"/>
      <c r="AD75" s="1425"/>
      <c r="AE75" s="1425"/>
      <c r="AF75" s="1425"/>
      <c r="AG75" s="1425"/>
      <c r="AH75" s="1425"/>
      <c r="AI75" s="1425"/>
      <c r="AJ75" s="1425"/>
      <c r="AK75" s="1425"/>
      <c r="AL75" s="1425"/>
      <c r="AM75" s="1425"/>
      <c r="AN75" s="1425"/>
      <c r="AO75" s="1425"/>
      <c r="AP75" s="1425"/>
      <c r="AQ75" s="1425"/>
      <c r="AR75" s="1425"/>
      <c r="AS75" s="1425"/>
      <c r="AT75" s="1425"/>
      <c r="AU75" s="1425"/>
      <c r="AV75" s="1425"/>
      <c r="AW75" s="1425"/>
      <c r="AX75" s="1425"/>
      <c r="AY75" s="1425"/>
      <c r="AZ75" s="1425"/>
      <c r="BA75" s="1425"/>
      <c r="BB75" s="1425"/>
      <c r="BC75" s="1425"/>
    </row>
    <row r="76" spans="1:55" ht="20.25" customHeight="1">
      <c r="A76" s="1423" t="s">
        <v>231</v>
      </c>
      <c r="B76" s="1423"/>
      <c r="C76" s="1423"/>
      <c r="D76" s="1423"/>
      <c r="E76" s="1423"/>
      <c r="F76" s="1423"/>
      <c r="G76" s="1423"/>
      <c r="H76" s="1423"/>
      <c r="I76" s="1423"/>
      <c r="J76" s="1423"/>
      <c r="K76" s="1423"/>
      <c r="L76" s="1423"/>
      <c r="M76" s="1423"/>
      <c r="N76" s="1423"/>
      <c r="O76" s="1423"/>
      <c r="P76" s="1423"/>
      <c r="Q76" s="1423"/>
      <c r="R76" s="1423"/>
      <c r="S76" s="1423"/>
      <c r="T76" s="1423"/>
      <c r="U76" s="1423"/>
      <c r="V76" s="1423"/>
      <c r="W76" s="1423"/>
      <c r="X76" s="1423"/>
      <c r="Y76" s="1423"/>
      <c r="Z76" s="1423"/>
      <c r="AA76" s="1423"/>
      <c r="AB76" s="1423"/>
      <c r="AC76" s="1423"/>
      <c r="AD76" s="1423"/>
      <c r="AE76" s="1423"/>
      <c r="AF76" s="1423"/>
      <c r="AG76" s="1423"/>
      <c r="AH76" s="1423"/>
      <c r="AI76" s="1423"/>
      <c r="AJ76" s="1423"/>
      <c r="AK76" s="1423"/>
      <c r="AL76" s="1423"/>
      <c r="AM76" s="1423"/>
      <c r="AN76" s="1423"/>
      <c r="AO76" s="1423"/>
      <c r="AP76" s="1423"/>
      <c r="AQ76" s="1423"/>
      <c r="AR76" s="1423"/>
      <c r="AS76" s="1423"/>
      <c r="AT76" s="1423"/>
      <c r="AU76" s="1423"/>
      <c r="AV76" s="1423"/>
      <c r="AW76" s="1423"/>
      <c r="AX76" s="1423"/>
      <c r="AY76" s="1423"/>
      <c r="AZ76" s="1423"/>
      <c r="BA76" s="1423"/>
      <c r="BB76" s="1423"/>
      <c r="BC76" s="1423"/>
    </row>
    <row r="77" spans="1:55" ht="20.25" customHeight="1">
      <c r="A77" s="1425" t="s">
        <v>230</v>
      </c>
      <c r="B77" s="1425"/>
      <c r="C77" s="1425"/>
      <c r="D77" s="1425"/>
      <c r="E77" s="1425"/>
      <c r="F77" s="1425"/>
      <c r="G77" s="1425"/>
      <c r="H77" s="1425"/>
      <c r="I77" s="1425"/>
      <c r="J77" s="1425"/>
      <c r="K77" s="1425"/>
      <c r="L77" s="1425"/>
      <c r="M77" s="1425"/>
      <c r="N77" s="1425"/>
      <c r="O77" s="1425"/>
      <c r="P77" s="1425"/>
      <c r="Q77" s="1425"/>
      <c r="R77" s="1425"/>
      <c r="S77" s="1425"/>
      <c r="T77" s="1425"/>
      <c r="U77" s="1425"/>
      <c r="V77" s="1425"/>
      <c r="W77" s="1425"/>
      <c r="X77" s="1425"/>
      <c r="Y77" s="1425"/>
      <c r="Z77" s="1425"/>
      <c r="AA77" s="1425"/>
      <c r="AB77" s="1425"/>
      <c r="AC77" s="1425"/>
      <c r="AD77" s="1425"/>
      <c r="AE77" s="1425"/>
      <c r="AF77" s="1425"/>
      <c r="AG77" s="1425"/>
      <c r="AH77" s="1425"/>
      <c r="AI77" s="1425"/>
      <c r="AJ77" s="1425"/>
      <c r="AK77" s="1425"/>
      <c r="AL77" s="1425"/>
      <c r="AM77" s="1425"/>
      <c r="AN77" s="1425"/>
      <c r="AO77" s="1425"/>
      <c r="AP77" s="1425"/>
      <c r="AQ77" s="1425"/>
      <c r="AR77" s="1425"/>
      <c r="AS77" s="1425"/>
      <c r="AT77" s="1425"/>
      <c r="AU77" s="1425"/>
      <c r="AV77" s="1425"/>
      <c r="AW77" s="1425"/>
      <c r="AX77" s="1425"/>
      <c r="AY77" s="1425"/>
      <c r="AZ77" s="1425"/>
      <c r="BA77" s="1425"/>
      <c r="BB77" s="1425"/>
      <c r="BC77" s="1425"/>
    </row>
    <row r="78" spans="1:55" ht="20.25" customHeight="1">
      <c r="A78" s="1425"/>
      <c r="B78" s="1425"/>
      <c r="C78" s="1425"/>
      <c r="D78" s="1425"/>
      <c r="E78" s="1425"/>
      <c r="F78" s="1425"/>
      <c r="G78" s="1425"/>
      <c r="H78" s="1425"/>
      <c r="I78" s="1425"/>
      <c r="J78" s="1425"/>
      <c r="K78" s="1425"/>
      <c r="L78" s="1425"/>
      <c r="M78" s="1425"/>
      <c r="N78" s="1425"/>
      <c r="O78" s="1425"/>
      <c r="P78" s="1425"/>
      <c r="Q78" s="1425"/>
      <c r="R78" s="1425"/>
      <c r="S78" s="1425"/>
      <c r="T78" s="1425"/>
      <c r="U78" s="1425"/>
      <c r="V78" s="1425"/>
      <c r="W78" s="1425"/>
      <c r="X78" s="1425"/>
      <c r="Y78" s="1425"/>
      <c r="Z78" s="1425"/>
      <c r="AA78" s="1425"/>
      <c r="AB78" s="1425"/>
      <c r="AC78" s="1425"/>
      <c r="AD78" s="1425"/>
      <c r="AE78" s="1425"/>
      <c r="AF78" s="1425"/>
      <c r="AG78" s="1425"/>
      <c r="AH78" s="1425"/>
      <c r="AI78" s="1425"/>
      <c r="AJ78" s="1425"/>
      <c r="AK78" s="1425"/>
      <c r="AL78" s="1425"/>
      <c r="AM78" s="1425"/>
      <c r="AN78" s="1425"/>
      <c r="AO78" s="1425"/>
      <c r="AP78" s="1425"/>
      <c r="AQ78" s="1425"/>
      <c r="AR78" s="1425"/>
      <c r="AS78" s="1425"/>
      <c r="AT78" s="1425"/>
      <c r="AU78" s="1425"/>
      <c r="AV78" s="1425"/>
      <c r="AW78" s="1425"/>
      <c r="AX78" s="1425"/>
      <c r="AY78" s="1425"/>
      <c r="AZ78" s="1425"/>
      <c r="BA78" s="1425"/>
      <c r="BB78" s="1425"/>
      <c r="BC78" s="1425"/>
    </row>
    <row r="79" spans="1:55" ht="20.25" customHeight="1">
      <c r="A79" s="1425"/>
      <c r="B79" s="1425"/>
      <c r="C79" s="1425"/>
      <c r="D79" s="1425"/>
      <c r="E79" s="1425"/>
      <c r="F79" s="1425"/>
      <c r="G79" s="1425"/>
      <c r="H79" s="1425"/>
      <c r="I79" s="1425"/>
      <c r="J79" s="1425"/>
      <c r="K79" s="1425"/>
      <c r="L79" s="1425"/>
      <c r="M79" s="1425"/>
      <c r="N79" s="1425"/>
      <c r="O79" s="1425"/>
      <c r="P79" s="1425"/>
      <c r="Q79" s="1425"/>
      <c r="R79" s="1425"/>
      <c r="S79" s="1425"/>
      <c r="T79" s="1425"/>
      <c r="U79" s="1425"/>
      <c r="V79" s="1425"/>
      <c r="W79" s="1425"/>
      <c r="X79" s="1425"/>
      <c r="Y79" s="1425"/>
      <c r="Z79" s="1425"/>
      <c r="AA79" s="1425"/>
      <c r="AB79" s="1425"/>
      <c r="AC79" s="1425"/>
      <c r="AD79" s="1425"/>
      <c r="AE79" s="1425"/>
      <c r="AF79" s="1425"/>
      <c r="AG79" s="1425"/>
      <c r="AH79" s="1425"/>
      <c r="AI79" s="1425"/>
      <c r="AJ79" s="1425"/>
      <c r="AK79" s="1425"/>
      <c r="AL79" s="1425"/>
      <c r="AM79" s="1425"/>
      <c r="AN79" s="1425"/>
      <c r="AO79" s="1425"/>
      <c r="AP79" s="1425"/>
      <c r="AQ79" s="1425"/>
      <c r="AR79" s="1425"/>
      <c r="AS79" s="1425"/>
      <c r="AT79" s="1425"/>
      <c r="AU79" s="1425"/>
      <c r="AV79" s="1425"/>
      <c r="AW79" s="1425"/>
      <c r="AX79" s="1425"/>
      <c r="AY79" s="1425"/>
      <c r="AZ79" s="1425"/>
      <c r="BA79" s="1425"/>
      <c r="BB79" s="1425"/>
      <c r="BC79" s="1425"/>
    </row>
    <row r="80" spans="1:55" ht="20.25" customHeight="1">
      <c r="A80" s="1425"/>
      <c r="B80" s="1425"/>
      <c r="C80" s="1425"/>
      <c r="D80" s="1425"/>
      <c r="E80" s="1425"/>
      <c r="F80" s="1425"/>
      <c r="G80" s="1425"/>
      <c r="H80" s="1425"/>
      <c r="I80" s="1425"/>
      <c r="J80" s="1425"/>
      <c r="K80" s="1425"/>
      <c r="L80" s="1425"/>
      <c r="M80" s="1425"/>
      <c r="N80" s="1425"/>
      <c r="O80" s="1425"/>
      <c r="P80" s="1425"/>
      <c r="Q80" s="1425"/>
      <c r="R80" s="1425"/>
      <c r="S80" s="1425"/>
      <c r="T80" s="1425"/>
      <c r="U80" s="1425"/>
      <c r="V80" s="1425"/>
      <c r="W80" s="1425"/>
      <c r="X80" s="1425"/>
      <c r="Y80" s="1425"/>
      <c r="Z80" s="1425"/>
      <c r="AA80" s="1425"/>
      <c r="AB80" s="1425"/>
      <c r="AC80" s="1425"/>
      <c r="AD80" s="1425"/>
      <c r="AE80" s="1425"/>
      <c r="AF80" s="1425"/>
      <c r="AG80" s="1425"/>
      <c r="AH80" s="1425"/>
      <c r="AI80" s="1425"/>
      <c r="AJ80" s="1425"/>
      <c r="AK80" s="1425"/>
      <c r="AL80" s="1425"/>
      <c r="AM80" s="1425"/>
      <c r="AN80" s="1425"/>
      <c r="AO80" s="1425"/>
      <c r="AP80" s="1425"/>
      <c r="AQ80" s="1425"/>
      <c r="AR80" s="1425"/>
      <c r="AS80" s="1425"/>
      <c r="AT80" s="1425"/>
      <c r="AU80" s="1425"/>
      <c r="AV80" s="1425"/>
      <c r="AW80" s="1425"/>
      <c r="AX80" s="1425"/>
      <c r="AY80" s="1425"/>
      <c r="AZ80" s="1425"/>
      <c r="BA80" s="1425"/>
      <c r="BB80" s="1425"/>
      <c r="BC80" s="1425"/>
    </row>
    <row r="81" spans="1:55">
      <c r="A81" s="1425"/>
      <c r="B81" s="1425"/>
      <c r="C81" s="1425"/>
      <c r="D81" s="1425"/>
      <c r="E81" s="1425"/>
      <c r="F81" s="1425"/>
      <c r="G81" s="1425"/>
      <c r="H81" s="1425"/>
      <c r="I81" s="1425"/>
      <c r="J81" s="1425"/>
      <c r="K81" s="1425"/>
      <c r="L81" s="1425"/>
      <c r="M81" s="1425"/>
      <c r="N81" s="1425"/>
      <c r="O81" s="1425"/>
      <c r="P81" s="1425"/>
      <c r="Q81" s="1425"/>
      <c r="R81" s="1425"/>
      <c r="S81" s="1425"/>
      <c r="T81" s="1425"/>
      <c r="U81" s="1425"/>
      <c r="V81" s="1425"/>
      <c r="W81" s="1425"/>
      <c r="X81" s="1425"/>
      <c r="Y81" s="1425"/>
      <c r="Z81" s="1425"/>
      <c r="AA81" s="1425"/>
      <c r="AB81" s="1425"/>
      <c r="AC81" s="1425"/>
      <c r="AD81" s="1425"/>
      <c r="AE81" s="1425"/>
      <c r="AF81" s="1425"/>
      <c r="AG81" s="1425"/>
      <c r="AH81" s="1425"/>
      <c r="AI81" s="1425"/>
      <c r="AJ81" s="1425"/>
      <c r="AK81" s="1425"/>
      <c r="AL81" s="1425"/>
      <c r="AM81" s="1425"/>
      <c r="AN81" s="1425"/>
      <c r="AO81" s="1425"/>
      <c r="AP81" s="1425"/>
      <c r="AQ81" s="1425"/>
      <c r="AR81" s="1425"/>
      <c r="AS81" s="1425"/>
      <c r="AT81" s="1425"/>
      <c r="AU81" s="1425"/>
      <c r="AV81" s="1425"/>
      <c r="AW81" s="1425"/>
      <c r="AX81" s="1425"/>
      <c r="AY81" s="1425"/>
      <c r="AZ81" s="1425"/>
      <c r="BA81" s="1425"/>
      <c r="BB81" s="1425"/>
      <c r="BC81" s="1425"/>
    </row>
    <row r="82" spans="1:55" ht="11.25" customHeight="1">
      <c r="A82" s="1425"/>
      <c r="B82" s="1425"/>
      <c r="C82" s="1425"/>
      <c r="D82" s="1425"/>
      <c r="E82" s="1425"/>
      <c r="F82" s="1425"/>
      <c r="G82" s="1425"/>
      <c r="H82" s="1425"/>
      <c r="I82" s="1425"/>
      <c r="J82" s="1425"/>
      <c r="K82" s="1425"/>
      <c r="L82" s="1425"/>
      <c r="M82" s="1425"/>
      <c r="N82" s="1425"/>
      <c r="O82" s="1425"/>
      <c r="P82" s="1425"/>
      <c r="Q82" s="1425"/>
      <c r="R82" s="1425"/>
      <c r="S82" s="1425"/>
      <c r="T82" s="1425"/>
      <c r="U82" s="1425"/>
      <c r="V82" s="1425"/>
      <c r="W82" s="1425"/>
      <c r="X82" s="1425"/>
      <c r="Y82" s="1425"/>
      <c r="Z82" s="1425"/>
      <c r="AA82" s="1425"/>
      <c r="AB82" s="1425"/>
      <c r="AC82" s="1425"/>
      <c r="AD82" s="1425"/>
      <c r="AE82" s="1425"/>
      <c r="AF82" s="1425"/>
      <c r="AG82" s="1425"/>
      <c r="AH82" s="1425"/>
      <c r="AI82" s="1425"/>
      <c r="AJ82" s="1425"/>
      <c r="AK82" s="1425"/>
      <c r="AL82" s="1425"/>
      <c r="AM82" s="1425"/>
      <c r="AN82" s="1425"/>
      <c r="AO82" s="1425"/>
      <c r="AP82" s="1425"/>
      <c r="AQ82" s="1425"/>
      <c r="AR82" s="1425"/>
      <c r="AS82" s="1425"/>
      <c r="AT82" s="1425"/>
      <c r="AU82" s="1425"/>
      <c r="AV82" s="1425"/>
      <c r="AW82" s="1425"/>
      <c r="AX82" s="1425"/>
      <c r="AY82" s="1425"/>
      <c r="AZ82" s="1425"/>
      <c r="BA82" s="1425"/>
      <c r="BB82" s="1425"/>
      <c r="BC82" s="1425"/>
    </row>
    <row r="83" spans="1:55" ht="16.8">
      <c r="A83" s="1423" t="s">
        <v>233</v>
      </c>
      <c r="B83" s="1423"/>
      <c r="C83" s="1423"/>
      <c r="D83" s="1423"/>
      <c r="E83" s="1423"/>
      <c r="F83" s="1423"/>
      <c r="G83" s="1423"/>
      <c r="H83" s="1423"/>
      <c r="I83" s="1423"/>
      <c r="J83" s="1423"/>
      <c r="K83" s="1423"/>
      <c r="L83" s="1423"/>
      <c r="M83" s="1423"/>
      <c r="N83" s="1423"/>
      <c r="O83" s="1423"/>
      <c r="P83" s="1423"/>
      <c r="Q83" s="1423"/>
      <c r="R83" s="1423"/>
      <c r="S83" s="1423"/>
      <c r="T83" s="1423"/>
      <c r="U83" s="1423"/>
      <c r="V83" s="1423"/>
      <c r="W83" s="1423"/>
      <c r="X83" s="1423"/>
      <c r="Y83" s="1423"/>
      <c r="Z83" s="1423"/>
      <c r="AA83" s="1423"/>
      <c r="AB83" s="1423"/>
      <c r="AC83" s="1423"/>
      <c r="AD83" s="1423"/>
      <c r="AE83" s="1423"/>
      <c r="AF83" s="1423"/>
      <c r="AG83" s="1423"/>
      <c r="AH83" s="1423"/>
      <c r="AI83" s="1423"/>
      <c r="AJ83" s="1423"/>
      <c r="AK83" s="1423"/>
      <c r="AL83" s="1423"/>
      <c r="AM83" s="1423"/>
      <c r="AN83" s="1423"/>
      <c r="AO83" s="1423"/>
      <c r="AP83" s="1423"/>
      <c r="AQ83" s="1423"/>
      <c r="AR83" s="1423"/>
      <c r="AS83" s="1423"/>
      <c r="AT83" s="1423"/>
      <c r="AU83" s="1423"/>
      <c r="AV83" s="1423"/>
      <c r="AW83" s="1423"/>
      <c r="AX83" s="1423"/>
      <c r="AY83" s="1423"/>
      <c r="AZ83" s="1423"/>
      <c r="BA83" s="1423"/>
      <c r="BB83" s="1423"/>
      <c r="BC83" s="1423"/>
    </row>
    <row r="84" spans="1:55">
      <c r="A84" s="1425" t="s">
        <v>232</v>
      </c>
      <c r="B84" s="1425"/>
      <c r="C84" s="1425"/>
      <c r="D84" s="1425"/>
      <c r="E84" s="1425"/>
      <c r="F84" s="1425"/>
      <c r="G84" s="1425"/>
      <c r="H84" s="1425"/>
      <c r="I84" s="1425"/>
      <c r="J84" s="1425"/>
      <c r="K84" s="1425"/>
      <c r="L84" s="1425"/>
      <c r="M84" s="1425"/>
      <c r="N84" s="1425"/>
      <c r="O84" s="1425"/>
      <c r="P84" s="1425"/>
      <c r="Q84" s="1425"/>
      <c r="R84" s="1425"/>
      <c r="S84" s="1425"/>
      <c r="T84" s="1425"/>
      <c r="U84" s="1425"/>
      <c r="V84" s="1425"/>
      <c r="W84" s="1425"/>
      <c r="X84" s="1425"/>
      <c r="Y84" s="1425"/>
      <c r="Z84" s="1425"/>
      <c r="AA84" s="1425"/>
      <c r="AB84" s="1425"/>
      <c r="AC84" s="1425"/>
      <c r="AD84" s="1425"/>
      <c r="AE84" s="1425"/>
      <c r="AF84" s="1425"/>
      <c r="AG84" s="1425"/>
      <c r="AH84" s="1425"/>
      <c r="AI84" s="1425"/>
      <c r="AJ84" s="1425"/>
      <c r="AK84" s="1425"/>
      <c r="AL84" s="1425"/>
      <c r="AM84" s="1425"/>
      <c r="AN84" s="1425"/>
      <c r="AO84" s="1425"/>
      <c r="AP84" s="1425"/>
      <c r="AQ84" s="1425"/>
      <c r="AR84" s="1425"/>
      <c r="AS84" s="1425"/>
      <c r="AT84" s="1425"/>
      <c r="AU84" s="1425"/>
      <c r="AV84" s="1425"/>
      <c r="AW84" s="1425"/>
      <c r="AX84" s="1425"/>
      <c r="AY84" s="1425"/>
      <c r="AZ84" s="1425"/>
      <c r="BA84" s="1425"/>
      <c r="BB84" s="1425"/>
      <c r="BC84" s="1425"/>
    </row>
    <row r="85" spans="1:55">
      <c r="A85" s="1425"/>
      <c r="B85" s="1425"/>
      <c r="C85" s="1425"/>
      <c r="D85" s="1425"/>
      <c r="E85" s="1425"/>
      <c r="F85" s="1425"/>
      <c r="G85" s="1425"/>
      <c r="H85" s="1425"/>
      <c r="I85" s="1425"/>
      <c r="J85" s="1425"/>
      <c r="K85" s="1425"/>
      <c r="L85" s="1425"/>
      <c r="M85" s="1425"/>
      <c r="N85" s="1425"/>
      <c r="O85" s="1425"/>
      <c r="P85" s="1425"/>
      <c r="Q85" s="1425"/>
      <c r="R85" s="1425"/>
      <c r="S85" s="1425"/>
      <c r="T85" s="1425"/>
      <c r="U85" s="1425"/>
      <c r="V85" s="1425"/>
      <c r="W85" s="1425"/>
      <c r="X85" s="1425"/>
      <c r="Y85" s="1425"/>
      <c r="Z85" s="1425"/>
      <c r="AA85" s="1425"/>
      <c r="AB85" s="1425"/>
      <c r="AC85" s="1425"/>
      <c r="AD85" s="1425"/>
      <c r="AE85" s="1425"/>
      <c r="AF85" s="1425"/>
      <c r="AG85" s="1425"/>
      <c r="AH85" s="1425"/>
      <c r="AI85" s="1425"/>
      <c r="AJ85" s="1425"/>
      <c r="AK85" s="1425"/>
      <c r="AL85" s="1425"/>
      <c r="AM85" s="1425"/>
      <c r="AN85" s="1425"/>
      <c r="AO85" s="1425"/>
      <c r="AP85" s="1425"/>
      <c r="AQ85" s="1425"/>
      <c r="AR85" s="1425"/>
      <c r="AS85" s="1425"/>
      <c r="AT85" s="1425"/>
      <c r="AU85" s="1425"/>
      <c r="AV85" s="1425"/>
      <c r="AW85" s="1425"/>
      <c r="AX85" s="1425"/>
      <c r="AY85" s="1425"/>
      <c r="AZ85" s="1425"/>
      <c r="BA85" s="1425"/>
      <c r="BB85" s="1425"/>
      <c r="BC85" s="1425"/>
    </row>
    <row r="86" spans="1:55">
      <c r="A86" s="1425"/>
      <c r="B86" s="1425"/>
      <c r="C86" s="1425"/>
      <c r="D86" s="1425"/>
      <c r="E86" s="1425"/>
      <c r="F86" s="1425"/>
      <c r="G86" s="1425"/>
      <c r="H86" s="1425"/>
      <c r="I86" s="1425"/>
      <c r="J86" s="1425"/>
      <c r="K86" s="1425"/>
      <c r="L86" s="1425"/>
      <c r="M86" s="1425"/>
      <c r="N86" s="1425"/>
      <c r="O86" s="1425"/>
      <c r="P86" s="1425"/>
      <c r="Q86" s="1425"/>
      <c r="R86" s="1425"/>
      <c r="S86" s="1425"/>
      <c r="T86" s="1425"/>
      <c r="U86" s="1425"/>
      <c r="V86" s="1425"/>
      <c r="W86" s="1425"/>
      <c r="X86" s="1425"/>
      <c r="Y86" s="1425"/>
      <c r="Z86" s="1425"/>
      <c r="AA86" s="1425"/>
      <c r="AB86" s="1425"/>
      <c r="AC86" s="1425"/>
      <c r="AD86" s="1425"/>
      <c r="AE86" s="1425"/>
      <c r="AF86" s="1425"/>
      <c r="AG86" s="1425"/>
      <c r="AH86" s="1425"/>
      <c r="AI86" s="1425"/>
      <c r="AJ86" s="1425"/>
      <c r="AK86" s="1425"/>
      <c r="AL86" s="1425"/>
      <c r="AM86" s="1425"/>
      <c r="AN86" s="1425"/>
      <c r="AO86" s="1425"/>
      <c r="AP86" s="1425"/>
      <c r="AQ86" s="1425"/>
      <c r="AR86" s="1425"/>
      <c r="AS86" s="1425"/>
      <c r="AT86" s="1425"/>
      <c r="AU86" s="1425"/>
      <c r="AV86" s="1425"/>
      <c r="AW86" s="1425"/>
      <c r="AX86" s="1425"/>
      <c r="AY86" s="1425"/>
      <c r="AZ86" s="1425"/>
      <c r="BA86" s="1425"/>
      <c r="BB86" s="1425"/>
      <c r="BC86" s="1425"/>
    </row>
    <row r="87" spans="1:55">
      <c r="A87" s="1425"/>
      <c r="B87" s="1425"/>
      <c r="C87" s="1425"/>
      <c r="D87" s="1425"/>
      <c r="E87" s="1425"/>
      <c r="F87" s="1425"/>
      <c r="G87" s="1425"/>
      <c r="H87" s="1425"/>
      <c r="I87" s="1425"/>
      <c r="J87" s="1425"/>
      <c r="K87" s="1425"/>
      <c r="L87" s="1425"/>
      <c r="M87" s="1425"/>
      <c r="N87" s="1425"/>
      <c r="O87" s="1425"/>
      <c r="P87" s="1425"/>
      <c r="Q87" s="1425"/>
      <c r="R87" s="1425"/>
      <c r="S87" s="1425"/>
      <c r="T87" s="1425"/>
      <c r="U87" s="1425"/>
      <c r="V87" s="1425"/>
      <c r="W87" s="1425"/>
      <c r="X87" s="1425"/>
      <c r="Y87" s="1425"/>
      <c r="Z87" s="1425"/>
      <c r="AA87" s="1425"/>
      <c r="AB87" s="1425"/>
      <c r="AC87" s="1425"/>
      <c r="AD87" s="1425"/>
      <c r="AE87" s="1425"/>
      <c r="AF87" s="1425"/>
      <c r="AG87" s="1425"/>
      <c r="AH87" s="1425"/>
      <c r="AI87" s="1425"/>
      <c r="AJ87" s="1425"/>
      <c r="AK87" s="1425"/>
      <c r="AL87" s="1425"/>
      <c r="AM87" s="1425"/>
      <c r="AN87" s="1425"/>
      <c r="AO87" s="1425"/>
      <c r="AP87" s="1425"/>
      <c r="AQ87" s="1425"/>
      <c r="AR87" s="1425"/>
      <c r="AS87" s="1425"/>
      <c r="AT87" s="1425"/>
      <c r="AU87" s="1425"/>
      <c r="AV87" s="1425"/>
      <c r="AW87" s="1425"/>
      <c r="AX87" s="1425"/>
      <c r="AY87" s="1425"/>
      <c r="AZ87" s="1425"/>
      <c r="BA87" s="1425"/>
      <c r="BB87" s="1425"/>
      <c r="BC87" s="1425"/>
    </row>
    <row r="88" spans="1:55">
      <c r="A88" s="1425"/>
      <c r="B88" s="1425"/>
      <c r="C88" s="1425"/>
      <c r="D88" s="1425"/>
      <c r="E88" s="1425"/>
      <c r="F88" s="1425"/>
      <c r="G88" s="1425"/>
      <c r="H88" s="1425"/>
      <c r="I88" s="1425"/>
      <c r="J88" s="1425"/>
      <c r="K88" s="1425"/>
      <c r="L88" s="1425"/>
      <c r="M88" s="1425"/>
      <c r="N88" s="1425"/>
      <c r="O88" s="1425"/>
      <c r="P88" s="1425"/>
      <c r="Q88" s="1425"/>
      <c r="R88" s="1425"/>
      <c r="S88" s="1425"/>
      <c r="T88" s="1425"/>
      <c r="U88" s="1425"/>
      <c r="V88" s="1425"/>
      <c r="W88" s="1425"/>
      <c r="X88" s="1425"/>
      <c r="Y88" s="1425"/>
      <c r="Z88" s="1425"/>
      <c r="AA88" s="1425"/>
      <c r="AB88" s="1425"/>
      <c r="AC88" s="1425"/>
      <c r="AD88" s="1425"/>
      <c r="AE88" s="1425"/>
      <c r="AF88" s="1425"/>
      <c r="AG88" s="1425"/>
      <c r="AH88" s="1425"/>
      <c r="AI88" s="1425"/>
      <c r="AJ88" s="1425"/>
      <c r="AK88" s="1425"/>
      <c r="AL88" s="1425"/>
      <c r="AM88" s="1425"/>
      <c r="AN88" s="1425"/>
      <c r="AO88" s="1425"/>
      <c r="AP88" s="1425"/>
      <c r="AQ88" s="1425"/>
      <c r="AR88" s="1425"/>
      <c r="AS88" s="1425"/>
      <c r="AT88" s="1425"/>
      <c r="AU88" s="1425"/>
      <c r="AV88" s="1425"/>
      <c r="AW88" s="1425"/>
      <c r="AX88" s="1425"/>
      <c r="AY88" s="1425"/>
      <c r="AZ88" s="1425"/>
      <c r="BA88" s="1425"/>
      <c r="BB88" s="1425"/>
      <c r="BC88" s="1425"/>
    </row>
    <row r="89" spans="1:55">
      <c r="A89" s="1425"/>
      <c r="B89" s="1425"/>
      <c r="C89" s="1425"/>
      <c r="D89" s="1425"/>
      <c r="E89" s="1425"/>
      <c r="F89" s="1425"/>
      <c r="G89" s="1425"/>
      <c r="H89" s="1425"/>
      <c r="I89" s="1425"/>
      <c r="J89" s="1425"/>
      <c r="K89" s="1425"/>
      <c r="L89" s="1425"/>
      <c r="M89" s="1425"/>
      <c r="N89" s="1425"/>
      <c r="O89" s="1425"/>
      <c r="P89" s="1425"/>
      <c r="Q89" s="1425"/>
      <c r="R89" s="1425"/>
      <c r="S89" s="1425"/>
      <c r="T89" s="1425"/>
      <c r="U89" s="1425"/>
      <c r="V89" s="1425"/>
      <c r="W89" s="1425"/>
      <c r="X89" s="1425"/>
      <c r="Y89" s="1425"/>
      <c r="Z89" s="1425"/>
      <c r="AA89" s="1425"/>
      <c r="AB89" s="1425"/>
      <c r="AC89" s="1425"/>
      <c r="AD89" s="1425"/>
      <c r="AE89" s="1425"/>
      <c r="AF89" s="1425"/>
      <c r="AG89" s="1425"/>
      <c r="AH89" s="1425"/>
      <c r="AI89" s="1425"/>
      <c r="AJ89" s="1425"/>
      <c r="AK89" s="1425"/>
      <c r="AL89" s="1425"/>
      <c r="AM89" s="1425"/>
      <c r="AN89" s="1425"/>
      <c r="AO89" s="1425"/>
      <c r="AP89" s="1425"/>
      <c r="AQ89" s="1425"/>
      <c r="AR89" s="1425"/>
      <c r="AS89" s="1425"/>
      <c r="AT89" s="1425"/>
      <c r="AU89" s="1425"/>
      <c r="AV89" s="1425"/>
      <c r="AW89" s="1425"/>
      <c r="AX89" s="1425"/>
      <c r="AY89" s="1425"/>
      <c r="AZ89" s="1425"/>
      <c r="BA89" s="1425"/>
      <c r="BB89" s="1425"/>
      <c r="BC89" s="1425"/>
    </row>
    <row r="90" spans="1:55" ht="16.8">
      <c r="A90" s="1423" t="s">
        <v>234</v>
      </c>
      <c r="B90" s="1423"/>
      <c r="C90" s="1423"/>
      <c r="D90" s="1423"/>
      <c r="E90" s="1423"/>
      <c r="F90" s="1423"/>
      <c r="G90" s="1423"/>
      <c r="H90" s="1423"/>
      <c r="I90" s="1423"/>
      <c r="J90" s="1423"/>
      <c r="K90" s="1423"/>
      <c r="L90" s="1423"/>
      <c r="M90" s="1423"/>
      <c r="N90" s="1423"/>
      <c r="O90" s="1423"/>
      <c r="P90" s="1423"/>
      <c r="Q90" s="1423"/>
      <c r="R90" s="1423"/>
      <c r="S90" s="1423"/>
      <c r="T90" s="1423"/>
      <c r="U90" s="1423"/>
      <c r="V90" s="1423"/>
      <c r="W90" s="1423"/>
      <c r="X90" s="1423"/>
      <c r="Y90" s="1423"/>
      <c r="Z90" s="1423"/>
      <c r="AA90" s="1423"/>
      <c r="AB90" s="1423"/>
      <c r="AC90" s="1423"/>
      <c r="AD90" s="1423"/>
      <c r="AE90" s="1423"/>
      <c r="AF90" s="1423"/>
      <c r="AG90" s="1423"/>
      <c r="AH90" s="1423"/>
      <c r="AI90" s="1423"/>
      <c r="AJ90" s="1423"/>
      <c r="AK90" s="1423"/>
      <c r="AL90" s="1423"/>
      <c r="AM90" s="1423"/>
      <c r="AN90" s="1423"/>
      <c r="AO90" s="1423"/>
      <c r="AP90" s="1423"/>
      <c r="AQ90" s="1423"/>
      <c r="AR90" s="1423"/>
      <c r="AS90" s="1423"/>
      <c r="AT90" s="1423"/>
      <c r="AU90" s="1423"/>
      <c r="AV90" s="1423"/>
      <c r="AW90" s="1423"/>
      <c r="AX90" s="1423"/>
      <c r="AY90" s="1423"/>
      <c r="AZ90" s="1423"/>
      <c r="BA90" s="1423"/>
      <c r="BB90" s="1423"/>
      <c r="BC90" s="1423"/>
    </row>
    <row r="91" spans="1:55" ht="20.25" customHeight="1">
      <c r="A91" s="1425" t="s">
        <v>232</v>
      </c>
      <c r="B91" s="1425"/>
      <c r="C91" s="1425"/>
      <c r="D91" s="1425"/>
      <c r="E91" s="1425"/>
      <c r="F91" s="1425"/>
      <c r="G91" s="1425"/>
      <c r="H91" s="1425"/>
      <c r="I91" s="1425"/>
      <c r="J91" s="1425"/>
      <c r="K91" s="1425"/>
      <c r="L91" s="1425"/>
      <c r="M91" s="1425"/>
      <c r="N91" s="1425"/>
      <c r="O91" s="1425"/>
      <c r="P91" s="1425"/>
      <c r="Q91" s="1425"/>
      <c r="R91" s="1425"/>
      <c r="S91" s="1425"/>
      <c r="T91" s="1425"/>
      <c r="U91" s="1425"/>
      <c r="V91" s="1425"/>
      <c r="W91" s="1425"/>
      <c r="X91" s="1425"/>
      <c r="Y91" s="1425"/>
      <c r="Z91" s="1425"/>
      <c r="AA91" s="1425"/>
      <c r="AB91" s="1425"/>
      <c r="AC91" s="1425"/>
      <c r="AD91" s="1425"/>
      <c r="AE91" s="1425"/>
      <c r="AF91" s="1425"/>
      <c r="AG91" s="1425"/>
      <c r="AH91" s="1425"/>
      <c r="AI91" s="1425"/>
      <c r="AJ91" s="1425"/>
      <c r="AK91" s="1425"/>
      <c r="AL91" s="1425"/>
      <c r="AM91" s="1425"/>
      <c r="AN91" s="1425"/>
      <c r="AO91" s="1425"/>
      <c r="AP91" s="1425"/>
      <c r="AQ91" s="1425"/>
      <c r="AR91" s="1425"/>
      <c r="AS91" s="1425"/>
      <c r="AT91" s="1425"/>
      <c r="AU91" s="1425"/>
      <c r="AV91" s="1425"/>
      <c r="AW91" s="1425"/>
      <c r="AX91" s="1425"/>
      <c r="AY91" s="1425"/>
      <c r="AZ91" s="1425"/>
      <c r="BA91" s="1425"/>
      <c r="BB91" s="1425"/>
      <c r="BC91" s="1425"/>
    </row>
    <row r="92" spans="1:55" ht="20.25" customHeight="1">
      <c r="A92" s="1425"/>
      <c r="B92" s="1425"/>
      <c r="C92" s="1425"/>
      <c r="D92" s="1425"/>
      <c r="E92" s="1425"/>
      <c r="F92" s="1425"/>
      <c r="G92" s="1425"/>
      <c r="H92" s="1425"/>
      <c r="I92" s="1425"/>
      <c r="J92" s="1425"/>
      <c r="K92" s="1425"/>
      <c r="L92" s="1425"/>
      <c r="M92" s="1425"/>
      <c r="N92" s="1425"/>
      <c r="O92" s="1425"/>
      <c r="P92" s="1425"/>
      <c r="Q92" s="1425"/>
      <c r="R92" s="1425"/>
      <c r="S92" s="1425"/>
      <c r="T92" s="1425"/>
      <c r="U92" s="1425"/>
      <c r="V92" s="1425"/>
      <c r="W92" s="1425"/>
      <c r="X92" s="1425"/>
      <c r="Y92" s="1425"/>
      <c r="Z92" s="1425"/>
      <c r="AA92" s="1425"/>
      <c r="AB92" s="1425"/>
      <c r="AC92" s="1425"/>
      <c r="AD92" s="1425"/>
      <c r="AE92" s="1425"/>
      <c r="AF92" s="1425"/>
      <c r="AG92" s="1425"/>
      <c r="AH92" s="1425"/>
      <c r="AI92" s="1425"/>
      <c r="AJ92" s="1425"/>
      <c r="AK92" s="1425"/>
      <c r="AL92" s="1425"/>
      <c r="AM92" s="1425"/>
      <c r="AN92" s="1425"/>
      <c r="AO92" s="1425"/>
      <c r="AP92" s="1425"/>
      <c r="AQ92" s="1425"/>
      <c r="AR92" s="1425"/>
      <c r="AS92" s="1425"/>
      <c r="AT92" s="1425"/>
      <c r="AU92" s="1425"/>
      <c r="AV92" s="1425"/>
      <c r="AW92" s="1425"/>
      <c r="AX92" s="1425"/>
      <c r="AY92" s="1425"/>
      <c r="AZ92" s="1425"/>
      <c r="BA92" s="1425"/>
      <c r="BB92" s="1425"/>
      <c r="BC92" s="1425"/>
    </row>
    <row r="93" spans="1:55" ht="20.25" customHeight="1">
      <c r="A93" s="1425"/>
      <c r="B93" s="1425"/>
      <c r="C93" s="1425"/>
      <c r="D93" s="1425"/>
      <c r="E93" s="1425"/>
      <c r="F93" s="1425"/>
      <c r="G93" s="1425"/>
      <c r="H93" s="1425"/>
      <c r="I93" s="1425"/>
      <c r="J93" s="1425"/>
      <c r="K93" s="1425"/>
      <c r="L93" s="1425"/>
      <c r="M93" s="1425"/>
      <c r="N93" s="1425"/>
      <c r="O93" s="1425"/>
      <c r="P93" s="1425"/>
      <c r="Q93" s="1425"/>
      <c r="R93" s="1425"/>
      <c r="S93" s="1425"/>
      <c r="T93" s="1425"/>
      <c r="U93" s="1425"/>
      <c r="V93" s="1425"/>
      <c r="W93" s="1425"/>
      <c r="X93" s="1425"/>
      <c r="Y93" s="1425"/>
      <c r="Z93" s="1425"/>
      <c r="AA93" s="1425"/>
      <c r="AB93" s="1425"/>
      <c r="AC93" s="1425"/>
      <c r="AD93" s="1425"/>
      <c r="AE93" s="1425"/>
      <c r="AF93" s="1425"/>
      <c r="AG93" s="1425"/>
      <c r="AH93" s="1425"/>
      <c r="AI93" s="1425"/>
      <c r="AJ93" s="1425"/>
      <c r="AK93" s="1425"/>
      <c r="AL93" s="1425"/>
      <c r="AM93" s="1425"/>
      <c r="AN93" s="1425"/>
      <c r="AO93" s="1425"/>
      <c r="AP93" s="1425"/>
      <c r="AQ93" s="1425"/>
      <c r="AR93" s="1425"/>
      <c r="AS93" s="1425"/>
      <c r="AT93" s="1425"/>
      <c r="AU93" s="1425"/>
      <c r="AV93" s="1425"/>
      <c r="AW93" s="1425"/>
      <c r="AX93" s="1425"/>
      <c r="AY93" s="1425"/>
      <c r="AZ93" s="1425"/>
      <c r="BA93" s="1425"/>
      <c r="BB93" s="1425"/>
      <c r="BC93" s="1425"/>
    </row>
    <row r="94" spans="1:55" ht="20.25" customHeight="1">
      <c r="A94" s="1425"/>
      <c r="B94" s="1425"/>
      <c r="C94" s="1425"/>
      <c r="D94" s="1425"/>
      <c r="E94" s="1425"/>
      <c r="F94" s="1425"/>
      <c r="G94" s="1425"/>
      <c r="H94" s="1425"/>
      <c r="I94" s="1425"/>
      <c r="J94" s="1425"/>
      <c r="K94" s="1425"/>
      <c r="L94" s="1425"/>
      <c r="M94" s="1425"/>
      <c r="N94" s="1425"/>
      <c r="O94" s="1425"/>
      <c r="P94" s="1425"/>
      <c r="Q94" s="1425"/>
      <c r="R94" s="1425"/>
      <c r="S94" s="1425"/>
      <c r="T94" s="1425"/>
      <c r="U94" s="1425"/>
      <c r="V94" s="1425"/>
      <c r="W94" s="1425"/>
      <c r="X94" s="1425"/>
      <c r="Y94" s="1425"/>
      <c r="Z94" s="1425"/>
      <c r="AA94" s="1425"/>
      <c r="AB94" s="1425"/>
      <c r="AC94" s="1425"/>
      <c r="AD94" s="1425"/>
      <c r="AE94" s="1425"/>
      <c r="AF94" s="1425"/>
      <c r="AG94" s="1425"/>
      <c r="AH94" s="1425"/>
      <c r="AI94" s="1425"/>
      <c r="AJ94" s="1425"/>
      <c r="AK94" s="1425"/>
      <c r="AL94" s="1425"/>
      <c r="AM94" s="1425"/>
      <c r="AN94" s="1425"/>
      <c r="AO94" s="1425"/>
      <c r="AP94" s="1425"/>
      <c r="AQ94" s="1425"/>
      <c r="AR94" s="1425"/>
      <c r="AS94" s="1425"/>
      <c r="AT94" s="1425"/>
      <c r="AU94" s="1425"/>
      <c r="AV94" s="1425"/>
      <c r="AW94" s="1425"/>
      <c r="AX94" s="1425"/>
      <c r="AY94" s="1425"/>
      <c r="AZ94" s="1425"/>
      <c r="BA94" s="1425"/>
      <c r="BB94" s="1425"/>
      <c r="BC94" s="1425"/>
    </row>
    <row r="95" spans="1:55" ht="10.5" customHeight="1">
      <c r="A95" s="1425"/>
      <c r="B95" s="1425"/>
      <c r="C95" s="1425"/>
      <c r="D95" s="1425"/>
      <c r="E95" s="1425"/>
      <c r="F95" s="1425"/>
      <c r="G95" s="1425"/>
      <c r="H95" s="1425"/>
      <c r="I95" s="1425"/>
      <c r="J95" s="1425"/>
      <c r="K95" s="1425"/>
      <c r="L95" s="1425"/>
      <c r="M95" s="1425"/>
      <c r="N95" s="1425"/>
      <c r="O95" s="1425"/>
      <c r="P95" s="1425"/>
      <c r="Q95" s="1425"/>
      <c r="R95" s="1425"/>
      <c r="S95" s="1425"/>
      <c r="T95" s="1425"/>
      <c r="U95" s="1425"/>
      <c r="V95" s="1425"/>
      <c r="W95" s="1425"/>
      <c r="X95" s="1425"/>
      <c r="Y95" s="1425"/>
      <c r="Z95" s="1425"/>
      <c r="AA95" s="1425"/>
      <c r="AB95" s="1425"/>
      <c r="AC95" s="1425"/>
      <c r="AD95" s="1425"/>
      <c r="AE95" s="1425"/>
      <c r="AF95" s="1425"/>
      <c r="AG95" s="1425"/>
      <c r="AH95" s="1425"/>
      <c r="AI95" s="1425"/>
      <c r="AJ95" s="1425"/>
      <c r="AK95" s="1425"/>
      <c r="AL95" s="1425"/>
      <c r="AM95" s="1425"/>
      <c r="AN95" s="1425"/>
      <c r="AO95" s="1425"/>
      <c r="AP95" s="1425"/>
      <c r="AQ95" s="1425"/>
      <c r="AR95" s="1425"/>
      <c r="AS95" s="1425"/>
      <c r="AT95" s="1425"/>
      <c r="AU95" s="1425"/>
      <c r="AV95" s="1425"/>
      <c r="AW95" s="1425"/>
      <c r="AX95" s="1425"/>
      <c r="AY95" s="1425"/>
      <c r="AZ95" s="1425"/>
      <c r="BA95" s="1425"/>
      <c r="BB95" s="1425"/>
      <c r="BC95" s="1425"/>
    </row>
    <row r="96" spans="1:55" ht="20.25" customHeight="1">
      <c r="A96" s="1427" t="s">
        <v>235</v>
      </c>
      <c r="B96" s="1427"/>
      <c r="C96" s="1427"/>
      <c r="D96" s="1427"/>
      <c r="E96" s="1427"/>
      <c r="F96" s="1427"/>
      <c r="G96" s="1427"/>
      <c r="H96" s="1427"/>
      <c r="I96" s="1427"/>
      <c r="J96" s="1427"/>
      <c r="K96" s="1427"/>
      <c r="L96" s="1427"/>
      <c r="M96" s="1427"/>
      <c r="N96" s="1427"/>
      <c r="O96" s="1427"/>
      <c r="P96" s="1427"/>
      <c r="Q96" s="1427"/>
      <c r="R96" s="1427"/>
      <c r="S96" s="1427"/>
      <c r="T96" s="1427"/>
      <c r="U96" s="1427"/>
      <c r="V96" s="1427"/>
      <c r="W96" s="1427"/>
      <c r="X96" s="1427"/>
      <c r="Y96" s="1427"/>
      <c r="Z96" s="1427"/>
      <c r="AA96" s="1427"/>
      <c r="AB96" s="1427"/>
      <c r="AC96" s="1427"/>
      <c r="AD96" s="1427"/>
      <c r="AE96" s="1427"/>
      <c r="AF96" s="1427"/>
      <c r="AG96" s="1427"/>
      <c r="AH96" s="1427"/>
      <c r="AI96" s="1427"/>
      <c r="AJ96" s="1427"/>
      <c r="AK96" s="1427"/>
      <c r="AL96" s="1427"/>
      <c r="AM96" s="1427"/>
      <c r="AN96" s="1427"/>
      <c r="AO96" s="1427"/>
      <c r="AP96" s="1427"/>
      <c r="AQ96" s="1427"/>
      <c r="AR96" s="1427"/>
      <c r="AS96" s="1427"/>
      <c r="AT96" s="1427"/>
      <c r="AU96" s="1427"/>
      <c r="AV96" s="1427"/>
      <c r="AW96" s="1427"/>
      <c r="AX96" s="1427"/>
      <c r="AY96" s="1427"/>
      <c r="AZ96" s="1427"/>
      <c r="BA96" s="1427"/>
      <c r="BB96" s="1427"/>
      <c r="BC96" s="1427"/>
    </row>
    <row r="97" spans="1:55" ht="16.8">
      <c r="A97" s="1423" t="s">
        <v>237</v>
      </c>
      <c r="B97" s="1423"/>
      <c r="C97" s="1423"/>
      <c r="D97" s="1423"/>
      <c r="E97" s="1423"/>
      <c r="F97" s="1423"/>
      <c r="G97" s="1423"/>
      <c r="H97" s="1423"/>
      <c r="I97" s="1423"/>
      <c r="J97" s="1423"/>
      <c r="K97" s="1423"/>
      <c r="L97" s="1423"/>
      <c r="M97" s="1423"/>
      <c r="N97" s="1423"/>
      <c r="O97" s="1423"/>
      <c r="P97" s="1423"/>
      <c r="Q97" s="1423"/>
      <c r="R97" s="1423"/>
      <c r="S97" s="1423"/>
      <c r="T97" s="1423"/>
      <c r="U97" s="1423"/>
      <c r="V97" s="1423"/>
      <c r="W97" s="1423"/>
      <c r="X97" s="1423"/>
      <c r="Y97" s="1423"/>
      <c r="Z97" s="1423"/>
      <c r="AA97" s="1423"/>
      <c r="AB97" s="1423"/>
      <c r="AC97" s="1423"/>
      <c r="AD97" s="1423"/>
      <c r="AE97" s="1423"/>
      <c r="AF97" s="1423"/>
      <c r="AG97" s="1423"/>
      <c r="AH97" s="1423"/>
      <c r="AI97" s="1423"/>
      <c r="AJ97" s="1423"/>
      <c r="AK97" s="1423"/>
      <c r="AL97" s="1423"/>
      <c r="AM97" s="1423"/>
      <c r="AN97" s="1423"/>
      <c r="AO97" s="1423"/>
      <c r="AP97" s="1423"/>
      <c r="AQ97" s="1423"/>
      <c r="AR97" s="1423"/>
      <c r="AS97" s="1423"/>
      <c r="AT97" s="1423"/>
      <c r="AU97" s="1423"/>
      <c r="AV97" s="1423"/>
      <c r="AW97" s="1423"/>
      <c r="AX97" s="1423"/>
      <c r="AY97" s="1423"/>
      <c r="AZ97" s="1423"/>
      <c r="BA97" s="1423"/>
      <c r="BB97" s="1423"/>
      <c r="BC97" s="1423"/>
    </row>
    <row r="98" spans="1:55" ht="20.25" customHeight="1">
      <c r="A98" s="1425" t="s">
        <v>236</v>
      </c>
      <c r="B98" s="1425"/>
      <c r="C98" s="1425"/>
      <c r="D98" s="1425"/>
      <c r="E98" s="1425"/>
      <c r="F98" s="1425"/>
      <c r="G98" s="1425"/>
      <c r="H98" s="1425"/>
      <c r="I98" s="1425"/>
      <c r="J98" s="1425"/>
      <c r="K98" s="1425"/>
      <c r="L98" s="1425"/>
      <c r="M98" s="1425"/>
      <c r="N98" s="1425"/>
      <c r="O98" s="1425"/>
      <c r="P98" s="1425"/>
      <c r="Q98" s="1425"/>
      <c r="R98" s="1425"/>
      <c r="S98" s="1425"/>
      <c r="T98" s="1425"/>
      <c r="U98" s="1425"/>
      <c r="V98" s="1425"/>
      <c r="W98" s="1425"/>
      <c r="X98" s="1425"/>
      <c r="Y98" s="1425"/>
      <c r="Z98" s="1425"/>
      <c r="AA98" s="1425"/>
      <c r="AB98" s="1425"/>
      <c r="AC98" s="1425"/>
      <c r="AD98" s="1425"/>
      <c r="AE98" s="1425"/>
      <c r="AF98" s="1425"/>
      <c r="AG98" s="1425"/>
      <c r="AH98" s="1425"/>
      <c r="AI98" s="1425"/>
      <c r="AJ98" s="1425"/>
      <c r="AK98" s="1425"/>
      <c r="AL98" s="1425"/>
      <c r="AM98" s="1425"/>
      <c r="AN98" s="1425"/>
      <c r="AO98" s="1425"/>
      <c r="AP98" s="1425"/>
      <c r="AQ98" s="1425"/>
      <c r="AR98" s="1425"/>
      <c r="AS98" s="1425"/>
      <c r="AT98" s="1425"/>
      <c r="AU98" s="1425"/>
      <c r="AV98" s="1425"/>
      <c r="AW98" s="1425"/>
      <c r="AX98" s="1425"/>
      <c r="AY98" s="1425"/>
      <c r="AZ98" s="1425"/>
      <c r="BA98" s="1425"/>
      <c r="BB98" s="1425"/>
      <c r="BC98" s="1425"/>
    </row>
    <row r="99" spans="1:55" ht="20.25" customHeight="1">
      <c r="A99" s="1425"/>
      <c r="B99" s="1425"/>
      <c r="C99" s="1425"/>
      <c r="D99" s="1425"/>
      <c r="E99" s="1425"/>
      <c r="F99" s="1425"/>
      <c r="G99" s="1425"/>
      <c r="H99" s="1425"/>
      <c r="I99" s="1425"/>
      <c r="J99" s="1425"/>
      <c r="K99" s="1425"/>
      <c r="L99" s="1425"/>
      <c r="M99" s="1425"/>
      <c r="N99" s="1425"/>
      <c r="O99" s="1425"/>
      <c r="P99" s="1425"/>
      <c r="Q99" s="1425"/>
      <c r="R99" s="1425"/>
      <c r="S99" s="1425"/>
      <c r="T99" s="1425"/>
      <c r="U99" s="1425"/>
      <c r="V99" s="1425"/>
      <c r="W99" s="1425"/>
      <c r="X99" s="1425"/>
      <c r="Y99" s="1425"/>
      <c r="Z99" s="1425"/>
      <c r="AA99" s="1425"/>
      <c r="AB99" s="1425"/>
      <c r="AC99" s="1425"/>
      <c r="AD99" s="1425"/>
      <c r="AE99" s="1425"/>
      <c r="AF99" s="1425"/>
      <c r="AG99" s="1425"/>
      <c r="AH99" s="1425"/>
      <c r="AI99" s="1425"/>
      <c r="AJ99" s="1425"/>
      <c r="AK99" s="1425"/>
      <c r="AL99" s="1425"/>
      <c r="AM99" s="1425"/>
      <c r="AN99" s="1425"/>
      <c r="AO99" s="1425"/>
      <c r="AP99" s="1425"/>
      <c r="AQ99" s="1425"/>
      <c r="AR99" s="1425"/>
      <c r="AS99" s="1425"/>
      <c r="AT99" s="1425"/>
      <c r="AU99" s="1425"/>
      <c r="AV99" s="1425"/>
      <c r="AW99" s="1425"/>
      <c r="AX99" s="1425"/>
      <c r="AY99" s="1425"/>
      <c r="AZ99" s="1425"/>
      <c r="BA99" s="1425"/>
      <c r="BB99" s="1425"/>
      <c r="BC99" s="1425"/>
    </row>
    <row r="100" spans="1:55" ht="20.25" customHeight="1">
      <c r="A100" s="1425"/>
      <c r="B100" s="1425"/>
      <c r="C100" s="1425"/>
      <c r="D100" s="1425"/>
      <c r="E100" s="1425"/>
      <c r="F100" s="1425"/>
      <c r="G100" s="1425"/>
      <c r="H100" s="1425"/>
      <c r="I100" s="1425"/>
      <c r="J100" s="1425"/>
      <c r="K100" s="1425"/>
      <c r="L100" s="1425"/>
      <c r="M100" s="1425"/>
      <c r="N100" s="1425"/>
      <c r="O100" s="1425"/>
      <c r="P100" s="1425"/>
      <c r="Q100" s="1425"/>
      <c r="R100" s="1425"/>
      <c r="S100" s="1425"/>
      <c r="T100" s="1425"/>
      <c r="U100" s="1425"/>
      <c r="V100" s="1425"/>
      <c r="W100" s="1425"/>
      <c r="X100" s="1425"/>
      <c r="Y100" s="1425"/>
      <c r="Z100" s="1425"/>
      <c r="AA100" s="1425"/>
      <c r="AB100" s="1425"/>
      <c r="AC100" s="1425"/>
      <c r="AD100" s="1425"/>
      <c r="AE100" s="1425"/>
      <c r="AF100" s="1425"/>
      <c r="AG100" s="1425"/>
      <c r="AH100" s="1425"/>
      <c r="AI100" s="1425"/>
      <c r="AJ100" s="1425"/>
      <c r="AK100" s="1425"/>
      <c r="AL100" s="1425"/>
      <c r="AM100" s="1425"/>
      <c r="AN100" s="1425"/>
      <c r="AO100" s="1425"/>
      <c r="AP100" s="1425"/>
      <c r="AQ100" s="1425"/>
      <c r="AR100" s="1425"/>
      <c r="AS100" s="1425"/>
      <c r="AT100" s="1425"/>
      <c r="AU100" s="1425"/>
      <c r="AV100" s="1425"/>
      <c r="AW100" s="1425"/>
      <c r="AX100" s="1425"/>
      <c r="AY100" s="1425"/>
      <c r="AZ100" s="1425"/>
      <c r="BA100" s="1425"/>
      <c r="BB100" s="1425"/>
      <c r="BC100" s="1425"/>
    </row>
    <row r="101" spans="1:55" ht="20.25" customHeight="1">
      <c r="A101" s="1425"/>
      <c r="B101" s="1425"/>
      <c r="C101" s="1425"/>
      <c r="D101" s="1425"/>
      <c r="E101" s="1425"/>
      <c r="F101" s="1425"/>
      <c r="G101" s="1425"/>
      <c r="H101" s="1425"/>
      <c r="I101" s="1425"/>
      <c r="J101" s="1425"/>
      <c r="K101" s="1425"/>
      <c r="L101" s="1425"/>
      <c r="M101" s="1425"/>
      <c r="N101" s="1425"/>
      <c r="O101" s="1425"/>
      <c r="P101" s="1425"/>
      <c r="Q101" s="1425"/>
      <c r="R101" s="1425"/>
      <c r="S101" s="1425"/>
      <c r="T101" s="1425"/>
      <c r="U101" s="1425"/>
      <c r="V101" s="1425"/>
      <c r="W101" s="1425"/>
      <c r="X101" s="1425"/>
      <c r="Y101" s="1425"/>
      <c r="Z101" s="1425"/>
      <c r="AA101" s="1425"/>
      <c r="AB101" s="1425"/>
      <c r="AC101" s="1425"/>
      <c r="AD101" s="1425"/>
      <c r="AE101" s="1425"/>
      <c r="AF101" s="1425"/>
      <c r="AG101" s="1425"/>
      <c r="AH101" s="1425"/>
      <c r="AI101" s="1425"/>
      <c r="AJ101" s="1425"/>
      <c r="AK101" s="1425"/>
      <c r="AL101" s="1425"/>
      <c r="AM101" s="1425"/>
      <c r="AN101" s="1425"/>
      <c r="AO101" s="1425"/>
      <c r="AP101" s="1425"/>
      <c r="AQ101" s="1425"/>
      <c r="AR101" s="1425"/>
      <c r="AS101" s="1425"/>
      <c r="AT101" s="1425"/>
      <c r="AU101" s="1425"/>
      <c r="AV101" s="1425"/>
      <c r="AW101" s="1425"/>
      <c r="AX101" s="1425"/>
      <c r="AY101" s="1425"/>
      <c r="AZ101" s="1425"/>
      <c r="BA101" s="1425"/>
      <c r="BB101" s="1425"/>
      <c r="BC101" s="1425"/>
    </row>
    <row r="102" spans="1:55" ht="20.25" customHeight="1">
      <c r="A102" s="1425"/>
      <c r="B102" s="1425"/>
      <c r="C102" s="1425"/>
      <c r="D102" s="1425"/>
      <c r="E102" s="1425"/>
      <c r="F102" s="1425"/>
      <c r="G102" s="1425"/>
      <c r="H102" s="1425"/>
      <c r="I102" s="1425"/>
      <c r="J102" s="1425"/>
      <c r="K102" s="1425"/>
      <c r="L102" s="1425"/>
      <c r="M102" s="1425"/>
      <c r="N102" s="1425"/>
      <c r="O102" s="1425"/>
      <c r="P102" s="1425"/>
      <c r="Q102" s="1425"/>
      <c r="R102" s="1425"/>
      <c r="S102" s="1425"/>
      <c r="T102" s="1425"/>
      <c r="U102" s="1425"/>
      <c r="V102" s="1425"/>
      <c r="W102" s="1425"/>
      <c r="X102" s="1425"/>
      <c r="Y102" s="1425"/>
      <c r="Z102" s="1425"/>
      <c r="AA102" s="1425"/>
      <c r="AB102" s="1425"/>
      <c r="AC102" s="1425"/>
      <c r="AD102" s="1425"/>
      <c r="AE102" s="1425"/>
      <c r="AF102" s="1425"/>
      <c r="AG102" s="1425"/>
      <c r="AH102" s="1425"/>
      <c r="AI102" s="1425"/>
      <c r="AJ102" s="1425"/>
      <c r="AK102" s="1425"/>
      <c r="AL102" s="1425"/>
      <c r="AM102" s="1425"/>
      <c r="AN102" s="1425"/>
      <c r="AO102" s="1425"/>
      <c r="AP102" s="1425"/>
      <c r="AQ102" s="1425"/>
      <c r="AR102" s="1425"/>
      <c r="AS102" s="1425"/>
      <c r="AT102" s="1425"/>
      <c r="AU102" s="1425"/>
      <c r="AV102" s="1425"/>
      <c r="AW102" s="1425"/>
      <c r="AX102" s="1425"/>
      <c r="AY102" s="1425"/>
      <c r="AZ102" s="1425"/>
      <c r="BA102" s="1425"/>
      <c r="BB102" s="1425"/>
      <c r="BC102" s="1425"/>
    </row>
    <row r="103" spans="1:55" ht="20.25" customHeight="1">
      <c r="A103" s="1425"/>
      <c r="B103" s="1425"/>
      <c r="C103" s="1425"/>
      <c r="D103" s="1425"/>
      <c r="E103" s="1425"/>
      <c r="F103" s="1425"/>
      <c r="G103" s="1425"/>
      <c r="H103" s="1425"/>
      <c r="I103" s="1425"/>
      <c r="J103" s="1425"/>
      <c r="K103" s="1425"/>
      <c r="L103" s="1425"/>
      <c r="M103" s="1425"/>
      <c r="N103" s="1425"/>
      <c r="O103" s="1425"/>
      <c r="P103" s="1425"/>
      <c r="Q103" s="1425"/>
      <c r="R103" s="1425"/>
      <c r="S103" s="1425"/>
      <c r="T103" s="1425"/>
      <c r="U103" s="1425"/>
      <c r="V103" s="1425"/>
      <c r="W103" s="1425"/>
      <c r="X103" s="1425"/>
      <c r="Y103" s="1425"/>
      <c r="Z103" s="1425"/>
      <c r="AA103" s="1425"/>
      <c r="AB103" s="1425"/>
      <c r="AC103" s="1425"/>
      <c r="AD103" s="1425"/>
      <c r="AE103" s="1425"/>
      <c r="AF103" s="1425"/>
      <c r="AG103" s="1425"/>
      <c r="AH103" s="1425"/>
      <c r="AI103" s="1425"/>
      <c r="AJ103" s="1425"/>
      <c r="AK103" s="1425"/>
      <c r="AL103" s="1425"/>
      <c r="AM103" s="1425"/>
      <c r="AN103" s="1425"/>
      <c r="AO103" s="1425"/>
      <c r="AP103" s="1425"/>
      <c r="AQ103" s="1425"/>
      <c r="AR103" s="1425"/>
      <c r="AS103" s="1425"/>
      <c r="AT103" s="1425"/>
      <c r="AU103" s="1425"/>
      <c r="AV103" s="1425"/>
      <c r="AW103" s="1425"/>
      <c r="AX103" s="1425"/>
      <c r="AY103" s="1425"/>
      <c r="AZ103" s="1425"/>
      <c r="BA103" s="1425"/>
      <c r="BB103" s="1425"/>
      <c r="BC103" s="1425"/>
    </row>
    <row r="104" spans="1:55" ht="20.25" customHeight="1">
      <c r="A104" s="1425"/>
      <c r="B104" s="1425"/>
      <c r="C104" s="1425"/>
      <c r="D104" s="1425"/>
      <c r="E104" s="1425"/>
      <c r="F104" s="1425"/>
      <c r="G104" s="1425"/>
      <c r="H104" s="1425"/>
      <c r="I104" s="1425"/>
      <c r="J104" s="1425"/>
      <c r="K104" s="1425"/>
      <c r="L104" s="1425"/>
      <c r="M104" s="1425"/>
      <c r="N104" s="1425"/>
      <c r="O104" s="1425"/>
      <c r="P104" s="1425"/>
      <c r="Q104" s="1425"/>
      <c r="R104" s="1425"/>
      <c r="S104" s="1425"/>
      <c r="T104" s="1425"/>
      <c r="U104" s="1425"/>
      <c r="V104" s="1425"/>
      <c r="W104" s="1425"/>
      <c r="X104" s="1425"/>
      <c r="Y104" s="1425"/>
      <c r="Z104" s="1425"/>
      <c r="AA104" s="1425"/>
      <c r="AB104" s="1425"/>
      <c r="AC104" s="1425"/>
      <c r="AD104" s="1425"/>
      <c r="AE104" s="1425"/>
      <c r="AF104" s="1425"/>
      <c r="AG104" s="1425"/>
      <c r="AH104" s="1425"/>
      <c r="AI104" s="1425"/>
      <c r="AJ104" s="1425"/>
      <c r="AK104" s="1425"/>
      <c r="AL104" s="1425"/>
      <c r="AM104" s="1425"/>
      <c r="AN104" s="1425"/>
      <c r="AO104" s="1425"/>
      <c r="AP104" s="1425"/>
      <c r="AQ104" s="1425"/>
      <c r="AR104" s="1425"/>
      <c r="AS104" s="1425"/>
      <c r="AT104" s="1425"/>
      <c r="AU104" s="1425"/>
      <c r="AV104" s="1425"/>
      <c r="AW104" s="1425"/>
      <c r="AX104" s="1425"/>
      <c r="AY104" s="1425"/>
      <c r="AZ104" s="1425"/>
      <c r="BA104" s="1425"/>
      <c r="BB104" s="1425"/>
      <c r="BC104" s="1425"/>
    </row>
    <row r="105" spans="1:55" ht="20.25" customHeight="1">
      <c r="A105" s="1425"/>
      <c r="B105" s="1425"/>
      <c r="C105" s="1425"/>
      <c r="D105" s="1425"/>
      <c r="E105" s="1425"/>
      <c r="F105" s="1425"/>
      <c r="G105" s="1425"/>
      <c r="H105" s="1425"/>
      <c r="I105" s="1425"/>
      <c r="J105" s="1425"/>
      <c r="K105" s="1425"/>
      <c r="L105" s="1425"/>
      <c r="M105" s="1425"/>
      <c r="N105" s="1425"/>
      <c r="O105" s="1425"/>
      <c r="P105" s="1425"/>
      <c r="Q105" s="1425"/>
      <c r="R105" s="1425"/>
      <c r="S105" s="1425"/>
      <c r="T105" s="1425"/>
      <c r="U105" s="1425"/>
      <c r="V105" s="1425"/>
      <c r="W105" s="1425"/>
      <c r="X105" s="1425"/>
      <c r="Y105" s="1425"/>
      <c r="Z105" s="1425"/>
      <c r="AA105" s="1425"/>
      <c r="AB105" s="1425"/>
      <c r="AC105" s="1425"/>
      <c r="AD105" s="1425"/>
      <c r="AE105" s="1425"/>
      <c r="AF105" s="1425"/>
      <c r="AG105" s="1425"/>
      <c r="AH105" s="1425"/>
      <c r="AI105" s="1425"/>
      <c r="AJ105" s="1425"/>
      <c r="AK105" s="1425"/>
      <c r="AL105" s="1425"/>
      <c r="AM105" s="1425"/>
      <c r="AN105" s="1425"/>
      <c r="AO105" s="1425"/>
      <c r="AP105" s="1425"/>
      <c r="AQ105" s="1425"/>
      <c r="AR105" s="1425"/>
      <c r="AS105" s="1425"/>
      <c r="AT105" s="1425"/>
      <c r="AU105" s="1425"/>
      <c r="AV105" s="1425"/>
      <c r="AW105" s="1425"/>
      <c r="AX105" s="1425"/>
      <c r="AY105" s="1425"/>
      <c r="AZ105" s="1425"/>
      <c r="BA105" s="1425"/>
      <c r="BB105" s="1425"/>
      <c r="BC105" s="1425"/>
    </row>
    <row r="106" spans="1:55" ht="20.25" customHeight="1">
      <c r="A106" s="1425"/>
      <c r="B106" s="1425"/>
      <c r="C106" s="1425"/>
      <c r="D106" s="1425"/>
      <c r="E106" s="1425"/>
      <c r="F106" s="1425"/>
      <c r="G106" s="1425"/>
      <c r="H106" s="1425"/>
      <c r="I106" s="1425"/>
      <c r="J106" s="1425"/>
      <c r="K106" s="1425"/>
      <c r="L106" s="1425"/>
      <c r="M106" s="1425"/>
      <c r="N106" s="1425"/>
      <c r="O106" s="1425"/>
      <c r="P106" s="1425"/>
      <c r="Q106" s="1425"/>
      <c r="R106" s="1425"/>
      <c r="S106" s="1425"/>
      <c r="T106" s="1425"/>
      <c r="U106" s="1425"/>
      <c r="V106" s="1425"/>
      <c r="W106" s="1425"/>
      <c r="X106" s="1425"/>
      <c r="Y106" s="1425"/>
      <c r="Z106" s="1425"/>
      <c r="AA106" s="1425"/>
      <c r="AB106" s="1425"/>
      <c r="AC106" s="1425"/>
      <c r="AD106" s="1425"/>
      <c r="AE106" s="1425"/>
      <c r="AF106" s="1425"/>
      <c r="AG106" s="1425"/>
      <c r="AH106" s="1425"/>
      <c r="AI106" s="1425"/>
      <c r="AJ106" s="1425"/>
      <c r="AK106" s="1425"/>
      <c r="AL106" s="1425"/>
      <c r="AM106" s="1425"/>
      <c r="AN106" s="1425"/>
      <c r="AO106" s="1425"/>
      <c r="AP106" s="1425"/>
      <c r="AQ106" s="1425"/>
      <c r="AR106" s="1425"/>
      <c r="AS106" s="1425"/>
      <c r="AT106" s="1425"/>
      <c r="AU106" s="1425"/>
      <c r="AV106" s="1425"/>
      <c r="AW106" s="1425"/>
      <c r="AX106" s="1425"/>
      <c r="AY106" s="1425"/>
      <c r="AZ106" s="1425"/>
      <c r="BA106" s="1425"/>
      <c r="BB106" s="1425"/>
      <c r="BC106" s="1425"/>
    </row>
    <row r="107" spans="1:55" ht="20.25" customHeight="1">
      <c r="A107" s="1425"/>
      <c r="B107" s="1425"/>
      <c r="C107" s="1425"/>
      <c r="D107" s="1425"/>
      <c r="E107" s="1425"/>
      <c r="F107" s="1425"/>
      <c r="G107" s="1425"/>
      <c r="H107" s="1425"/>
      <c r="I107" s="1425"/>
      <c r="J107" s="1425"/>
      <c r="K107" s="1425"/>
      <c r="L107" s="1425"/>
      <c r="M107" s="1425"/>
      <c r="N107" s="1425"/>
      <c r="O107" s="1425"/>
      <c r="P107" s="1425"/>
      <c r="Q107" s="1425"/>
      <c r="R107" s="1425"/>
      <c r="S107" s="1425"/>
      <c r="T107" s="1425"/>
      <c r="U107" s="1425"/>
      <c r="V107" s="1425"/>
      <c r="W107" s="1425"/>
      <c r="X107" s="1425"/>
      <c r="Y107" s="1425"/>
      <c r="Z107" s="1425"/>
      <c r="AA107" s="1425"/>
      <c r="AB107" s="1425"/>
      <c r="AC107" s="1425"/>
      <c r="AD107" s="1425"/>
      <c r="AE107" s="1425"/>
      <c r="AF107" s="1425"/>
      <c r="AG107" s="1425"/>
      <c r="AH107" s="1425"/>
      <c r="AI107" s="1425"/>
      <c r="AJ107" s="1425"/>
      <c r="AK107" s="1425"/>
      <c r="AL107" s="1425"/>
      <c r="AM107" s="1425"/>
      <c r="AN107" s="1425"/>
      <c r="AO107" s="1425"/>
      <c r="AP107" s="1425"/>
      <c r="AQ107" s="1425"/>
      <c r="AR107" s="1425"/>
      <c r="AS107" s="1425"/>
      <c r="AT107" s="1425"/>
      <c r="AU107" s="1425"/>
      <c r="AV107" s="1425"/>
      <c r="AW107" s="1425"/>
      <c r="AX107" s="1425"/>
      <c r="AY107" s="1425"/>
      <c r="AZ107" s="1425"/>
      <c r="BA107" s="1425"/>
      <c r="BB107" s="1425"/>
      <c r="BC107" s="1425"/>
    </row>
    <row r="108" spans="1:55" ht="20.25" customHeight="1">
      <c r="A108" s="1425"/>
      <c r="B108" s="1425"/>
      <c r="C108" s="1425"/>
      <c r="D108" s="1425"/>
      <c r="E108" s="1425"/>
      <c r="F108" s="1425"/>
      <c r="G108" s="1425"/>
      <c r="H108" s="1425"/>
      <c r="I108" s="1425"/>
      <c r="J108" s="1425"/>
      <c r="K108" s="1425"/>
      <c r="L108" s="1425"/>
      <c r="M108" s="1425"/>
      <c r="N108" s="1425"/>
      <c r="O108" s="1425"/>
      <c r="P108" s="1425"/>
      <c r="Q108" s="1425"/>
      <c r="R108" s="1425"/>
      <c r="S108" s="1425"/>
      <c r="T108" s="1425"/>
      <c r="U108" s="1425"/>
      <c r="V108" s="1425"/>
      <c r="W108" s="1425"/>
      <c r="X108" s="1425"/>
      <c r="Y108" s="1425"/>
      <c r="Z108" s="1425"/>
      <c r="AA108" s="1425"/>
      <c r="AB108" s="1425"/>
      <c r="AC108" s="1425"/>
      <c r="AD108" s="1425"/>
      <c r="AE108" s="1425"/>
      <c r="AF108" s="1425"/>
      <c r="AG108" s="1425"/>
      <c r="AH108" s="1425"/>
      <c r="AI108" s="1425"/>
      <c r="AJ108" s="1425"/>
      <c r="AK108" s="1425"/>
      <c r="AL108" s="1425"/>
      <c r="AM108" s="1425"/>
      <c r="AN108" s="1425"/>
      <c r="AO108" s="1425"/>
      <c r="AP108" s="1425"/>
      <c r="AQ108" s="1425"/>
      <c r="AR108" s="1425"/>
      <c r="AS108" s="1425"/>
      <c r="AT108" s="1425"/>
      <c r="AU108" s="1425"/>
      <c r="AV108" s="1425"/>
      <c r="AW108" s="1425"/>
      <c r="AX108" s="1425"/>
      <c r="AY108" s="1425"/>
      <c r="AZ108" s="1425"/>
      <c r="BA108" s="1425"/>
      <c r="BB108" s="1425"/>
      <c r="BC108" s="1425"/>
    </row>
    <row r="109" spans="1:55" ht="20.25" customHeight="1">
      <c r="A109" s="1425"/>
      <c r="B109" s="1425"/>
      <c r="C109" s="1425"/>
      <c r="D109" s="1425"/>
      <c r="E109" s="1425"/>
      <c r="F109" s="1425"/>
      <c r="G109" s="1425"/>
      <c r="H109" s="1425"/>
      <c r="I109" s="1425"/>
      <c r="J109" s="1425"/>
      <c r="K109" s="1425"/>
      <c r="L109" s="1425"/>
      <c r="M109" s="1425"/>
      <c r="N109" s="1425"/>
      <c r="O109" s="1425"/>
      <c r="P109" s="1425"/>
      <c r="Q109" s="1425"/>
      <c r="R109" s="1425"/>
      <c r="S109" s="1425"/>
      <c r="T109" s="1425"/>
      <c r="U109" s="1425"/>
      <c r="V109" s="1425"/>
      <c r="W109" s="1425"/>
      <c r="X109" s="1425"/>
      <c r="Y109" s="1425"/>
      <c r="Z109" s="1425"/>
      <c r="AA109" s="1425"/>
      <c r="AB109" s="1425"/>
      <c r="AC109" s="1425"/>
      <c r="AD109" s="1425"/>
      <c r="AE109" s="1425"/>
      <c r="AF109" s="1425"/>
      <c r="AG109" s="1425"/>
      <c r="AH109" s="1425"/>
      <c r="AI109" s="1425"/>
      <c r="AJ109" s="1425"/>
      <c r="AK109" s="1425"/>
      <c r="AL109" s="1425"/>
      <c r="AM109" s="1425"/>
      <c r="AN109" s="1425"/>
      <c r="AO109" s="1425"/>
      <c r="AP109" s="1425"/>
      <c r="AQ109" s="1425"/>
      <c r="AR109" s="1425"/>
      <c r="AS109" s="1425"/>
      <c r="AT109" s="1425"/>
      <c r="AU109" s="1425"/>
      <c r="AV109" s="1425"/>
      <c r="AW109" s="1425"/>
      <c r="AX109" s="1425"/>
      <c r="AY109" s="1425"/>
      <c r="AZ109" s="1425"/>
      <c r="BA109" s="1425"/>
      <c r="BB109" s="1425"/>
      <c r="BC109" s="1425"/>
    </row>
    <row r="110" spans="1:55">
      <c r="A110" s="1425"/>
      <c r="B110" s="1425"/>
      <c r="C110" s="1425"/>
      <c r="D110" s="1425"/>
      <c r="E110" s="1425"/>
      <c r="F110" s="1425"/>
      <c r="G110" s="1425"/>
      <c r="H110" s="1425"/>
      <c r="I110" s="1425"/>
      <c r="J110" s="1425"/>
      <c r="K110" s="1425"/>
      <c r="L110" s="1425"/>
      <c r="M110" s="1425"/>
      <c r="N110" s="1425"/>
      <c r="O110" s="1425"/>
      <c r="P110" s="1425"/>
      <c r="Q110" s="1425"/>
      <c r="R110" s="1425"/>
      <c r="S110" s="1425"/>
      <c r="T110" s="1425"/>
      <c r="U110" s="1425"/>
      <c r="V110" s="1425"/>
      <c r="W110" s="1425"/>
      <c r="X110" s="1425"/>
      <c r="Y110" s="1425"/>
      <c r="Z110" s="1425"/>
      <c r="AA110" s="1425"/>
      <c r="AB110" s="1425"/>
      <c r="AC110" s="1425"/>
      <c r="AD110" s="1425"/>
      <c r="AE110" s="1425"/>
      <c r="AF110" s="1425"/>
      <c r="AG110" s="1425"/>
      <c r="AH110" s="1425"/>
      <c r="AI110" s="1425"/>
      <c r="AJ110" s="1425"/>
      <c r="AK110" s="1425"/>
      <c r="AL110" s="1425"/>
      <c r="AM110" s="1425"/>
      <c r="AN110" s="1425"/>
      <c r="AO110" s="1425"/>
      <c r="AP110" s="1425"/>
      <c r="AQ110" s="1425"/>
      <c r="AR110" s="1425"/>
      <c r="AS110" s="1425"/>
      <c r="AT110" s="1425"/>
      <c r="AU110" s="1425"/>
      <c r="AV110" s="1425"/>
      <c r="AW110" s="1425"/>
      <c r="AX110" s="1425"/>
      <c r="AY110" s="1425"/>
      <c r="AZ110" s="1425"/>
      <c r="BA110" s="1425"/>
      <c r="BB110" s="1425"/>
      <c r="BC110" s="1425"/>
    </row>
    <row r="111" spans="1:55">
      <c r="A111" s="1425"/>
      <c r="B111" s="1425"/>
      <c r="C111" s="1425"/>
      <c r="D111" s="1425"/>
      <c r="E111" s="1425"/>
      <c r="F111" s="1425"/>
      <c r="G111" s="1425"/>
      <c r="H111" s="1425"/>
      <c r="I111" s="1425"/>
      <c r="J111" s="1425"/>
      <c r="K111" s="1425"/>
      <c r="L111" s="1425"/>
      <c r="M111" s="1425"/>
      <c r="N111" s="1425"/>
      <c r="O111" s="1425"/>
      <c r="P111" s="1425"/>
      <c r="Q111" s="1425"/>
      <c r="R111" s="1425"/>
      <c r="S111" s="1425"/>
      <c r="T111" s="1425"/>
      <c r="U111" s="1425"/>
      <c r="V111" s="1425"/>
      <c r="W111" s="1425"/>
      <c r="X111" s="1425"/>
      <c r="Y111" s="1425"/>
      <c r="Z111" s="1425"/>
      <c r="AA111" s="1425"/>
      <c r="AB111" s="1425"/>
      <c r="AC111" s="1425"/>
      <c r="AD111" s="1425"/>
      <c r="AE111" s="1425"/>
      <c r="AF111" s="1425"/>
      <c r="AG111" s="1425"/>
      <c r="AH111" s="1425"/>
      <c r="AI111" s="1425"/>
      <c r="AJ111" s="1425"/>
      <c r="AK111" s="1425"/>
      <c r="AL111" s="1425"/>
      <c r="AM111" s="1425"/>
      <c r="AN111" s="1425"/>
      <c r="AO111" s="1425"/>
      <c r="AP111" s="1425"/>
      <c r="AQ111" s="1425"/>
      <c r="AR111" s="1425"/>
      <c r="AS111" s="1425"/>
      <c r="AT111" s="1425"/>
      <c r="AU111" s="1425"/>
      <c r="AV111" s="1425"/>
      <c r="AW111" s="1425"/>
      <c r="AX111" s="1425"/>
      <c r="AY111" s="1425"/>
      <c r="AZ111" s="1425"/>
      <c r="BA111" s="1425"/>
      <c r="BB111" s="1425"/>
      <c r="BC111" s="1425"/>
    </row>
    <row r="112" spans="1:55" ht="33.75" customHeight="1">
      <c r="A112" s="1425"/>
      <c r="B112" s="1425"/>
      <c r="C112" s="1425"/>
      <c r="D112" s="1425"/>
      <c r="E112" s="1425"/>
      <c r="F112" s="1425"/>
      <c r="G112" s="1425"/>
      <c r="H112" s="1425"/>
      <c r="I112" s="1425"/>
      <c r="J112" s="1425"/>
      <c r="K112" s="1425"/>
      <c r="L112" s="1425"/>
      <c r="M112" s="1425"/>
      <c r="N112" s="1425"/>
      <c r="O112" s="1425"/>
      <c r="P112" s="1425"/>
      <c r="Q112" s="1425"/>
      <c r="R112" s="1425"/>
      <c r="S112" s="1425"/>
      <c r="T112" s="1425"/>
      <c r="U112" s="1425"/>
      <c r="V112" s="1425"/>
      <c r="W112" s="1425"/>
      <c r="X112" s="1425"/>
      <c r="Y112" s="1425"/>
      <c r="Z112" s="1425"/>
      <c r="AA112" s="1425"/>
      <c r="AB112" s="1425"/>
      <c r="AC112" s="1425"/>
      <c r="AD112" s="1425"/>
      <c r="AE112" s="1425"/>
      <c r="AF112" s="1425"/>
      <c r="AG112" s="1425"/>
      <c r="AH112" s="1425"/>
      <c r="AI112" s="1425"/>
      <c r="AJ112" s="1425"/>
      <c r="AK112" s="1425"/>
      <c r="AL112" s="1425"/>
      <c r="AM112" s="1425"/>
      <c r="AN112" s="1425"/>
      <c r="AO112" s="1425"/>
      <c r="AP112" s="1425"/>
      <c r="AQ112" s="1425"/>
      <c r="AR112" s="1425"/>
      <c r="AS112" s="1425"/>
      <c r="AT112" s="1425"/>
      <c r="AU112" s="1425"/>
      <c r="AV112" s="1425"/>
      <c r="AW112" s="1425"/>
      <c r="AX112" s="1425"/>
      <c r="AY112" s="1425"/>
      <c r="AZ112" s="1425"/>
      <c r="BA112" s="1425"/>
      <c r="BB112" s="1425"/>
      <c r="BC112" s="1425"/>
    </row>
    <row r="113" spans="1:55" ht="16.8">
      <c r="A113" s="1423" t="s">
        <v>238</v>
      </c>
      <c r="B113" s="1423"/>
      <c r="C113" s="1423"/>
      <c r="D113" s="1423"/>
      <c r="E113" s="1423"/>
      <c r="F113" s="1423"/>
      <c r="G113" s="1423"/>
      <c r="H113" s="1423"/>
      <c r="I113" s="1423"/>
      <c r="J113" s="1423"/>
      <c r="K113" s="1423"/>
      <c r="L113" s="1423"/>
      <c r="M113" s="1423"/>
      <c r="N113" s="1423"/>
      <c r="O113" s="1423"/>
      <c r="P113" s="1423"/>
      <c r="Q113" s="1423"/>
      <c r="R113" s="1423"/>
      <c r="S113" s="1423"/>
      <c r="T113" s="1423"/>
      <c r="U113" s="1423"/>
      <c r="V113" s="1423"/>
      <c r="W113" s="1423"/>
      <c r="X113" s="1423"/>
      <c r="Y113" s="1423"/>
      <c r="Z113" s="1423"/>
      <c r="AA113" s="1423"/>
      <c r="AB113" s="1423"/>
      <c r="AC113" s="1423"/>
      <c r="AD113" s="1423"/>
      <c r="AE113" s="1423"/>
      <c r="AF113" s="1423"/>
      <c r="AG113" s="1423"/>
      <c r="AH113" s="1423"/>
      <c r="AI113" s="1423"/>
      <c r="AJ113" s="1423"/>
      <c r="AK113" s="1423"/>
      <c r="AL113" s="1423"/>
      <c r="AM113" s="1423"/>
      <c r="AN113" s="1423"/>
      <c r="AO113" s="1423"/>
      <c r="AP113" s="1423"/>
      <c r="AQ113" s="1423"/>
      <c r="AR113" s="1423"/>
      <c r="AS113" s="1423"/>
      <c r="AT113" s="1423"/>
      <c r="AU113" s="1423"/>
      <c r="AV113" s="1423"/>
      <c r="AW113" s="1423"/>
      <c r="AX113" s="1423"/>
      <c r="AY113" s="1423"/>
      <c r="AZ113" s="1423"/>
      <c r="BA113" s="1423"/>
      <c r="BB113" s="1423"/>
      <c r="BC113" s="1423"/>
    </row>
    <row r="114" spans="1:55" ht="20.25" customHeight="1">
      <c r="A114" s="1425" t="s">
        <v>239</v>
      </c>
      <c r="B114" s="1425"/>
      <c r="C114" s="1425"/>
      <c r="D114" s="1425"/>
      <c r="E114" s="1425"/>
      <c r="F114" s="1425"/>
      <c r="G114" s="1425"/>
      <c r="H114" s="1425"/>
      <c r="I114" s="1425"/>
      <c r="J114" s="1425"/>
      <c r="K114" s="1425"/>
      <c r="L114" s="1425"/>
      <c r="M114" s="1425"/>
      <c r="N114" s="1425"/>
      <c r="O114" s="1425"/>
      <c r="P114" s="1425"/>
      <c r="Q114" s="1425"/>
      <c r="R114" s="1425"/>
      <c r="S114" s="1425"/>
      <c r="T114" s="1425"/>
      <c r="U114" s="1425"/>
      <c r="V114" s="1425"/>
      <c r="W114" s="1425"/>
      <c r="X114" s="1425"/>
      <c r="Y114" s="1425"/>
      <c r="Z114" s="1425"/>
      <c r="AA114" s="1425"/>
      <c r="AB114" s="1425"/>
      <c r="AC114" s="1425"/>
      <c r="AD114" s="1425"/>
      <c r="AE114" s="1425"/>
      <c r="AF114" s="1425"/>
      <c r="AG114" s="1425"/>
      <c r="AH114" s="1425"/>
      <c r="AI114" s="1425"/>
      <c r="AJ114" s="1425"/>
      <c r="AK114" s="1425"/>
      <c r="AL114" s="1425"/>
      <c r="AM114" s="1425"/>
      <c r="AN114" s="1425"/>
      <c r="AO114" s="1425"/>
      <c r="AP114" s="1425"/>
      <c r="AQ114" s="1425"/>
      <c r="AR114" s="1425"/>
      <c r="AS114" s="1425"/>
      <c r="AT114" s="1425"/>
      <c r="AU114" s="1425"/>
      <c r="AV114" s="1425"/>
      <c r="AW114" s="1425"/>
      <c r="AX114" s="1425"/>
      <c r="AY114" s="1425"/>
      <c r="AZ114" s="1425"/>
      <c r="BA114" s="1425"/>
      <c r="BB114" s="1425"/>
      <c r="BC114" s="1425"/>
    </row>
    <row r="115" spans="1:55">
      <c r="A115" s="1425"/>
      <c r="B115" s="1425"/>
      <c r="C115" s="1425"/>
      <c r="D115" s="1425"/>
      <c r="E115" s="1425"/>
      <c r="F115" s="1425"/>
      <c r="G115" s="1425"/>
      <c r="H115" s="1425"/>
      <c r="I115" s="1425"/>
      <c r="J115" s="1425"/>
      <c r="K115" s="1425"/>
      <c r="L115" s="1425"/>
      <c r="M115" s="1425"/>
      <c r="N115" s="1425"/>
      <c r="O115" s="1425"/>
      <c r="P115" s="1425"/>
      <c r="Q115" s="1425"/>
      <c r="R115" s="1425"/>
      <c r="S115" s="1425"/>
      <c r="T115" s="1425"/>
      <c r="U115" s="1425"/>
      <c r="V115" s="1425"/>
      <c r="W115" s="1425"/>
      <c r="X115" s="1425"/>
      <c r="Y115" s="1425"/>
      <c r="Z115" s="1425"/>
      <c r="AA115" s="1425"/>
      <c r="AB115" s="1425"/>
      <c r="AC115" s="1425"/>
      <c r="AD115" s="1425"/>
      <c r="AE115" s="1425"/>
      <c r="AF115" s="1425"/>
      <c r="AG115" s="1425"/>
      <c r="AH115" s="1425"/>
      <c r="AI115" s="1425"/>
      <c r="AJ115" s="1425"/>
      <c r="AK115" s="1425"/>
      <c r="AL115" s="1425"/>
      <c r="AM115" s="1425"/>
      <c r="AN115" s="1425"/>
      <c r="AO115" s="1425"/>
      <c r="AP115" s="1425"/>
      <c r="AQ115" s="1425"/>
      <c r="AR115" s="1425"/>
      <c r="AS115" s="1425"/>
      <c r="AT115" s="1425"/>
      <c r="AU115" s="1425"/>
      <c r="AV115" s="1425"/>
      <c r="AW115" s="1425"/>
      <c r="AX115" s="1425"/>
      <c r="AY115" s="1425"/>
      <c r="AZ115" s="1425"/>
      <c r="BA115" s="1425"/>
      <c r="BB115" s="1425"/>
      <c r="BC115" s="1425"/>
    </row>
    <row r="116" spans="1:55">
      <c r="A116" s="1425"/>
      <c r="B116" s="1425"/>
      <c r="C116" s="1425"/>
      <c r="D116" s="1425"/>
      <c r="E116" s="1425"/>
      <c r="F116" s="1425"/>
      <c r="G116" s="1425"/>
      <c r="H116" s="1425"/>
      <c r="I116" s="1425"/>
      <c r="J116" s="1425"/>
      <c r="K116" s="1425"/>
      <c r="L116" s="1425"/>
      <c r="M116" s="1425"/>
      <c r="N116" s="1425"/>
      <c r="O116" s="1425"/>
      <c r="P116" s="1425"/>
      <c r="Q116" s="1425"/>
      <c r="R116" s="1425"/>
      <c r="S116" s="1425"/>
      <c r="T116" s="1425"/>
      <c r="U116" s="1425"/>
      <c r="V116" s="1425"/>
      <c r="W116" s="1425"/>
      <c r="X116" s="1425"/>
      <c r="Y116" s="1425"/>
      <c r="Z116" s="1425"/>
      <c r="AA116" s="1425"/>
      <c r="AB116" s="1425"/>
      <c r="AC116" s="1425"/>
      <c r="AD116" s="1425"/>
      <c r="AE116" s="1425"/>
      <c r="AF116" s="1425"/>
      <c r="AG116" s="1425"/>
      <c r="AH116" s="1425"/>
      <c r="AI116" s="1425"/>
      <c r="AJ116" s="1425"/>
      <c r="AK116" s="1425"/>
      <c r="AL116" s="1425"/>
      <c r="AM116" s="1425"/>
      <c r="AN116" s="1425"/>
      <c r="AO116" s="1425"/>
      <c r="AP116" s="1425"/>
      <c r="AQ116" s="1425"/>
      <c r="AR116" s="1425"/>
      <c r="AS116" s="1425"/>
      <c r="AT116" s="1425"/>
      <c r="AU116" s="1425"/>
      <c r="AV116" s="1425"/>
      <c r="AW116" s="1425"/>
      <c r="AX116" s="1425"/>
      <c r="AY116" s="1425"/>
      <c r="AZ116" s="1425"/>
      <c r="BA116" s="1425"/>
      <c r="BB116" s="1425"/>
      <c r="BC116" s="1425"/>
    </row>
    <row r="117" spans="1:55">
      <c r="A117" s="1425"/>
      <c r="B117" s="1425"/>
      <c r="C117" s="1425"/>
      <c r="D117" s="1425"/>
      <c r="E117" s="1425"/>
      <c r="F117" s="1425"/>
      <c r="G117" s="1425"/>
      <c r="H117" s="1425"/>
      <c r="I117" s="1425"/>
      <c r="J117" s="1425"/>
      <c r="K117" s="1425"/>
      <c r="L117" s="1425"/>
      <c r="M117" s="1425"/>
      <c r="N117" s="1425"/>
      <c r="O117" s="1425"/>
      <c r="P117" s="1425"/>
      <c r="Q117" s="1425"/>
      <c r="R117" s="1425"/>
      <c r="S117" s="1425"/>
      <c r="T117" s="1425"/>
      <c r="U117" s="1425"/>
      <c r="V117" s="1425"/>
      <c r="W117" s="1425"/>
      <c r="X117" s="1425"/>
      <c r="Y117" s="1425"/>
      <c r="Z117" s="1425"/>
      <c r="AA117" s="1425"/>
      <c r="AB117" s="1425"/>
      <c r="AC117" s="1425"/>
      <c r="AD117" s="1425"/>
      <c r="AE117" s="1425"/>
      <c r="AF117" s="1425"/>
      <c r="AG117" s="1425"/>
      <c r="AH117" s="1425"/>
      <c r="AI117" s="1425"/>
      <c r="AJ117" s="1425"/>
      <c r="AK117" s="1425"/>
      <c r="AL117" s="1425"/>
      <c r="AM117" s="1425"/>
      <c r="AN117" s="1425"/>
      <c r="AO117" s="1425"/>
      <c r="AP117" s="1425"/>
      <c r="AQ117" s="1425"/>
      <c r="AR117" s="1425"/>
      <c r="AS117" s="1425"/>
      <c r="AT117" s="1425"/>
      <c r="AU117" s="1425"/>
      <c r="AV117" s="1425"/>
      <c r="AW117" s="1425"/>
      <c r="AX117" s="1425"/>
      <c r="AY117" s="1425"/>
      <c r="AZ117" s="1425"/>
      <c r="BA117" s="1425"/>
      <c r="BB117" s="1425"/>
      <c r="BC117" s="1425"/>
    </row>
    <row r="118" spans="1:55">
      <c r="A118" s="1425"/>
      <c r="B118" s="1425"/>
      <c r="C118" s="1425"/>
      <c r="D118" s="1425"/>
      <c r="E118" s="1425"/>
      <c r="F118" s="1425"/>
      <c r="G118" s="1425"/>
      <c r="H118" s="1425"/>
      <c r="I118" s="1425"/>
      <c r="J118" s="1425"/>
      <c r="K118" s="1425"/>
      <c r="L118" s="1425"/>
      <c r="M118" s="1425"/>
      <c r="N118" s="1425"/>
      <c r="O118" s="1425"/>
      <c r="P118" s="1425"/>
      <c r="Q118" s="1425"/>
      <c r="R118" s="1425"/>
      <c r="S118" s="1425"/>
      <c r="T118" s="1425"/>
      <c r="U118" s="1425"/>
      <c r="V118" s="1425"/>
      <c r="W118" s="1425"/>
      <c r="X118" s="1425"/>
      <c r="Y118" s="1425"/>
      <c r="Z118" s="1425"/>
      <c r="AA118" s="1425"/>
      <c r="AB118" s="1425"/>
      <c r="AC118" s="1425"/>
      <c r="AD118" s="1425"/>
      <c r="AE118" s="1425"/>
      <c r="AF118" s="1425"/>
      <c r="AG118" s="1425"/>
      <c r="AH118" s="1425"/>
      <c r="AI118" s="1425"/>
      <c r="AJ118" s="1425"/>
      <c r="AK118" s="1425"/>
      <c r="AL118" s="1425"/>
      <c r="AM118" s="1425"/>
      <c r="AN118" s="1425"/>
      <c r="AO118" s="1425"/>
      <c r="AP118" s="1425"/>
      <c r="AQ118" s="1425"/>
      <c r="AR118" s="1425"/>
      <c r="AS118" s="1425"/>
      <c r="AT118" s="1425"/>
      <c r="AU118" s="1425"/>
      <c r="AV118" s="1425"/>
      <c r="AW118" s="1425"/>
      <c r="AX118" s="1425"/>
      <c r="AY118" s="1425"/>
      <c r="AZ118" s="1425"/>
      <c r="BA118" s="1425"/>
      <c r="BB118" s="1425"/>
      <c r="BC118" s="1425"/>
    </row>
    <row r="119" spans="1:55">
      <c r="A119" s="1425"/>
      <c r="B119" s="1425"/>
      <c r="C119" s="1425"/>
      <c r="D119" s="1425"/>
      <c r="E119" s="1425"/>
      <c r="F119" s="1425"/>
      <c r="G119" s="1425"/>
      <c r="H119" s="1425"/>
      <c r="I119" s="1425"/>
      <c r="J119" s="1425"/>
      <c r="K119" s="1425"/>
      <c r="L119" s="1425"/>
      <c r="M119" s="1425"/>
      <c r="N119" s="1425"/>
      <c r="O119" s="1425"/>
      <c r="P119" s="1425"/>
      <c r="Q119" s="1425"/>
      <c r="R119" s="1425"/>
      <c r="S119" s="1425"/>
      <c r="T119" s="1425"/>
      <c r="U119" s="1425"/>
      <c r="V119" s="1425"/>
      <c r="W119" s="1425"/>
      <c r="X119" s="1425"/>
      <c r="Y119" s="1425"/>
      <c r="Z119" s="1425"/>
      <c r="AA119" s="1425"/>
      <c r="AB119" s="1425"/>
      <c r="AC119" s="1425"/>
      <c r="AD119" s="1425"/>
      <c r="AE119" s="1425"/>
      <c r="AF119" s="1425"/>
      <c r="AG119" s="1425"/>
      <c r="AH119" s="1425"/>
      <c r="AI119" s="1425"/>
      <c r="AJ119" s="1425"/>
      <c r="AK119" s="1425"/>
      <c r="AL119" s="1425"/>
      <c r="AM119" s="1425"/>
      <c r="AN119" s="1425"/>
      <c r="AO119" s="1425"/>
      <c r="AP119" s="1425"/>
      <c r="AQ119" s="1425"/>
      <c r="AR119" s="1425"/>
      <c r="AS119" s="1425"/>
      <c r="AT119" s="1425"/>
      <c r="AU119" s="1425"/>
      <c r="AV119" s="1425"/>
      <c r="AW119" s="1425"/>
      <c r="AX119" s="1425"/>
      <c r="AY119" s="1425"/>
      <c r="AZ119" s="1425"/>
      <c r="BA119" s="1425"/>
      <c r="BB119" s="1425"/>
      <c r="BC119" s="1425"/>
    </row>
    <row r="120" spans="1:55">
      <c r="A120" s="1425"/>
      <c r="B120" s="1425"/>
      <c r="C120" s="1425"/>
      <c r="D120" s="1425"/>
      <c r="E120" s="1425"/>
      <c r="F120" s="1425"/>
      <c r="G120" s="1425"/>
      <c r="H120" s="1425"/>
      <c r="I120" s="1425"/>
      <c r="J120" s="1425"/>
      <c r="K120" s="1425"/>
      <c r="L120" s="1425"/>
      <c r="M120" s="1425"/>
      <c r="N120" s="1425"/>
      <c r="O120" s="1425"/>
      <c r="P120" s="1425"/>
      <c r="Q120" s="1425"/>
      <c r="R120" s="1425"/>
      <c r="S120" s="1425"/>
      <c r="T120" s="1425"/>
      <c r="U120" s="1425"/>
      <c r="V120" s="1425"/>
      <c r="W120" s="1425"/>
      <c r="X120" s="1425"/>
      <c r="Y120" s="1425"/>
      <c r="Z120" s="1425"/>
      <c r="AA120" s="1425"/>
      <c r="AB120" s="1425"/>
      <c r="AC120" s="1425"/>
      <c r="AD120" s="1425"/>
      <c r="AE120" s="1425"/>
      <c r="AF120" s="1425"/>
      <c r="AG120" s="1425"/>
      <c r="AH120" s="1425"/>
      <c r="AI120" s="1425"/>
      <c r="AJ120" s="1425"/>
      <c r="AK120" s="1425"/>
      <c r="AL120" s="1425"/>
      <c r="AM120" s="1425"/>
      <c r="AN120" s="1425"/>
      <c r="AO120" s="1425"/>
      <c r="AP120" s="1425"/>
      <c r="AQ120" s="1425"/>
      <c r="AR120" s="1425"/>
      <c r="AS120" s="1425"/>
      <c r="AT120" s="1425"/>
      <c r="AU120" s="1425"/>
      <c r="AV120" s="1425"/>
      <c r="AW120" s="1425"/>
      <c r="AX120" s="1425"/>
      <c r="AY120" s="1425"/>
      <c r="AZ120" s="1425"/>
      <c r="BA120" s="1425"/>
      <c r="BB120" s="1425"/>
      <c r="BC120" s="1425"/>
    </row>
    <row r="121" spans="1:55" ht="29.25" customHeight="1">
      <c r="A121" s="1425"/>
      <c r="B121" s="1425"/>
      <c r="C121" s="1425"/>
      <c r="D121" s="1425"/>
      <c r="E121" s="1425"/>
      <c r="F121" s="1425"/>
      <c r="G121" s="1425"/>
      <c r="H121" s="1425"/>
      <c r="I121" s="1425"/>
      <c r="J121" s="1425"/>
      <c r="K121" s="1425"/>
      <c r="L121" s="1425"/>
      <c r="M121" s="1425"/>
      <c r="N121" s="1425"/>
      <c r="O121" s="1425"/>
      <c r="P121" s="1425"/>
      <c r="Q121" s="1425"/>
      <c r="R121" s="1425"/>
      <c r="S121" s="1425"/>
      <c r="T121" s="1425"/>
      <c r="U121" s="1425"/>
      <c r="V121" s="1425"/>
      <c r="W121" s="1425"/>
      <c r="X121" s="1425"/>
      <c r="Y121" s="1425"/>
      <c r="Z121" s="1425"/>
      <c r="AA121" s="1425"/>
      <c r="AB121" s="1425"/>
      <c r="AC121" s="1425"/>
      <c r="AD121" s="1425"/>
      <c r="AE121" s="1425"/>
      <c r="AF121" s="1425"/>
      <c r="AG121" s="1425"/>
      <c r="AH121" s="1425"/>
      <c r="AI121" s="1425"/>
      <c r="AJ121" s="1425"/>
      <c r="AK121" s="1425"/>
      <c r="AL121" s="1425"/>
      <c r="AM121" s="1425"/>
      <c r="AN121" s="1425"/>
      <c r="AO121" s="1425"/>
      <c r="AP121" s="1425"/>
      <c r="AQ121" s="1425"/>
      <c r="AR121" s="1425"/>
      <c r="AS121" s="1425"/>
      <c r="AT121" s="1425"/>
      <c r="AU121" s="1425"/>
      <c r="AV121" s="1425"/>
      <c r="AW121" s="1425"/>
      <c r="AX121" s="1425"/>
      <c r="AY121" s="1425"/>
      <c r="AZ121" s="1425"/>
      <c r="BA121" s="1425"/>
      <c r="BB121" s="1425"/>
      <c r="BC121" s="1425"/>
    </row>
    <row r="122" spans="1:55" ht="16.8">
      <c r="A122" s="1423" t="s">
        <v>240</v>
      </c>
      <c r="B122" s="1423"/>
      <c r="C122" s="1423"/>
      <c r="D122" s="1423"/>
      <c r="E122" s="1423"/>
      <c r="F122" s="1423"/>
      <c r="G122" s="1423"/>
      <c r="H122" s="1423"/>
      <c r="I122" s="1423"/>
      <c r="J122" s="1423"/>
      <c r="K122" s="1423"/>
      <c r="L122" s="1423"/>
      <c r="M122" s="1423"/>
      <c r="N122" s="1423"/>
      <c r="O122" s="1423"/>
      <c r="P122" s="1423"/>
      <c r="Q122" s="1423"/>
      <c r="R122" s="1423"/>
      <c r="S122" s="1423"/>
      <c r="T122" s="1423"/>
      <c r="U122" s="1423"/>
      <c r="V122" s="1423"/>
      <c r="W122" s="1423"/>
      <c r="X122" s="1423"/>
      <c r="Y122" s="1423"/>
      <c r="Z122" s="1423"/>
      <c r="AA122" s="1423"/>
      <c r="AB122" s="1423"/>
      <c r="AC122" s="1423"/>
      <c r="AD122" s="1423"/>
      <c r="AE122" s="1423"/>
      <c r="AF122" s="1423"/>
      <c r="AG122" s="1423"/>
      <c r="AH122" s="1423"/>
      <c r="AI122" s="1423"/>
      <c r="AJ122" s="1423"/>
      <c r="AK122" s="1423"/>
      <c r="AL122" s="1423"/>
      <c r="AM122" s="1423"/>
      <c r="AN122" s="1423"/>
      <c r="AO122" s="1423"/>
      <c r="AP122" s="1423"/>
      <c r="AQ122" s="1423"/>
      <c r="AR122" s="1423"/>
      <c r="AS122" s="1423"/>
      <c r="AT122" s="1423"/>
      <c r="AU122" s="1423"/>
      <c r="AV122" s="1423"/>
      <c r="AW122" s="1423"/>
      <c r="AX122" s="1423"/>
      <c r="AY122" s="1423"/>
      <c r="AZ122" s="1423"/>
      <c r="BA122" s="1423"/>
      <c r="BB122" s="1423"/>
      <c r="BC122" s="1423"/>
    </row>
    <row r="123" spans="1:55" ht="20.25" customHeight="1">
      <c r="A123" s="1425" t="s">
        <v>241</v>
      </c>
      <c r="B123" s="1425"/>
      <c r="C123" s="1425"/>
      <c r="D123" s="1425"/>
      <c r="E123" s="1425"/>
      <c r="F123" s="1425"/>
      <c r="G123" s="1425"/>
      <c r="H123" s="1425"/>
      <c r="I123" s="1425"/>
      <c r="J123" s="1425"/>
      <c r="K123" s="1425"/>
      <c r="L123" s="1425"/>
      <c r="M123" s="1425"/>
      <c r="N123" s="1425"/>
      <c r="O123" s="1425"/>
      <c r="P123" s="1425"/>
      <c r="Q123" s="1425"/>
      <c r="R123" s="1425"/>
      <c r="S123" s="1425"/>
      <c r="T123" s="1425"/>
      <c r="U123" s="1425"/>
      <c r="V123" s="1425"/>
      <c r="W123" s="1425"/>
      <c r="X123" s="1425"/>
      <c r="Y123" s="1425"/>
      <c r="Z123" s="1425"/>
      <c r="AA123" s="1425"/>
      <c r="AB123" s="1425"/>
      <c r="AC123" s="1425"/>
      <c r="AD123" s="1425"/>
      <c r="AE123" s="1425"/>
      <c r="AF123" s="1425"/>
      <c r="AG123" s="1425"/>
      <c r="AH123" s="1425"/>
      <c r="AI123" s="1425"/>
      <c r="AJ123" s="1425"/>
      <c r="AK123" s="1425"/>
      <c r="AL123" s="1425"/>
      <c r="AM123" s="1425"/>
      <c r="AN123" s="1425"/>
      <c r="AO123" s="1425"/>
      <c r="AP123" s="1425"/>
      <c r="AQ123" s="1425"/>
      <c r="AR123" s="1425"/>
      <c r="AS123" s="1425"/>
      <c r="AT123" s="1425"/>
      <c r="AU123" s="1425"/>
      <c r="AV123" s="1425"/>
      <c r="AW123" s="1425"/>
      <c r="AX123" s="1425"/>
      <c r="AY123" s="1425"/>
      <c r="AZ123" s="1425"/>
      <c r="BA123" s="1425"/>
      <c r="BB123" s="1425"/>
      <c r="BC123" s="1425"/>
    </row>
    <row r="124" spans="1:55" ht="20.25" customHeight="1">
      <c r="A124" s="1425"/>
      <c r="B124" s="1425"/>
      <c r="C124" s="1425"/>
      <c r="D124" s="1425"/>
      <c r="E124" s="1425"/>
      <c r="F124" s="1425"/>
      <c r="G124" s="1425"/>
      <c r="H124" s="1425"/>
      <c r="I124" s="1425"/>
      <c r="J124" s="1425"/>
      <c r="K124" s="1425"/>
      <c r="L124" s="1425"/>
      <c r="M124" s="1425"/>
      <c r="N124" s="1425"/>
      <c r="O124" s="1425"/>
      <c r="P124" s="1425"/>
      <c r="Q124" s="1425"/>
      <c r="R124" s="1425"/>
      <c r="S124" s="1425"/>
      <c r="T124" s="1425"/>
      <c r="U124" s="1425"/>
      <c r="V124" s="1425"/>
      <c r="W124" s="1425"/>
      <c r="X124" s="1425"/>
      <c r="Y124" s="1425"/>
      <c r="Z124" s="1425"/>
      <c r="AA124" s="1425"/>
      <c r="AB124" s="1425"/>
      <c r="AC124" s="1425"/>
      <c r="AD124" s="1425"/>
      <c r="AE124" s="1425"/>
      <c r="AF124" s="1425"/>
      <c r="AG124" s="1425"/>
      <c r="AH124" s="1425"/>
      <c r="AI124" s="1425"/>
      <c r="AJ124" s="1425"/>
      <c r="AK124" s="1425"/>
      <c r="AL124" s="1425"/>
      <c r="AM124" s="1425"/>
      <c r="AN124" s="1425"/>
      <c r="AO124" s="1425"/>
      <c r="AP124" s="1425"/>
      <c r="AQ124" s="1425"/>
      <c r="AR124" s="1425"/>
      <c r="AS124" s="1425"/>
      <c r="AT124" s="1425"/>
      <c r="AU124" s="1425"/>
      <c r="AV124" s="1425"/>
      <c r="AW124" s="1425"/>
      <c r="AX124" s="1425"/>
      <c r="AY124" s="1425"/>
      <c r="AZ124" s="1425"/>
      <c r="BA124" s="1425"/>
      <c r="BB124" s="1425"/>
      <c r="BC124" s="1425"/>
    </row>
    <row r="125" spans="1:55" ht="20.25" customHeight="1">
      <c r="A125" s="1425"/>
      <c r="B125" s="1425"/>
      <c r="C125" s="1425"/>
      <c r="D125" s="1425"/>
      <c r="E125" s="1425"/>
      <c r="F125" s="1425"/>
      <c r="G125" s="1425"/>
      <c r="H125" s="1425"/>
      <c r="I125" s="1425"/>
      <c r="J125" s="1425"/>
      <c r="K125" s="1425"/>
      <c r="L125" s="1425"/>
      <c r="M125" s="1425"/>
      <c r="N125" s="1425"/>
      <c r="O125" s="1425"/>
      <c r="P125" s="1425"/>
      <c r="Q125" s="1425"/>
      <c r="R125" s="1425"/>
      <c r="S125" s="1425"/>
      <c r="T125" s="1425"/>
      <c r="U125" s="1425"/>
      <c r="V125" s="1425"/>
      <c r="W125" s="1425"/>
      <c r="X125" s="1425"/>
      <c r="Y125" s="1425"/>
      <c r="Z125" s="1425"/>
      <c r="AA125" s="1425"/>
      <c r="AB125" s="1425"/>
      <c r="AC125" s="1425"/>
      <c r="AD125" s="1425"/>
      <c r="AE125" s="1425"/>
      <c r="AF125" s="1425"/>
      <c r="AG125" s="1425"/>
      <c r="AH125" s="1425"/>
      <c r="AI125" s="1425"/>
      <c r="AJ125" s="1425"/>
      <c r="AK125" s="1425"/>
      <c r="AL125" s="1425"/>
      <c r="AM125" s="1425"/>
      <c r="AN125" s="1425"/>
      <c r="AO125" s="1425"/>
      <c r="AP125" s="1425"/>
      <c r="AQ125" s="1425"/>
      <c r="AR125" s="1425"/>
      <c r="AS125" s="1425"/>
      <c r="AT125" s="1425"/>
      <c r="AU125" s="1425"/>
      <c r="AV125" s="1425"/>
      <c r="AW125" s="1425"/>
      <c r="AX125" s="1425"/>
      <c r="AY125" s="1425"/>
      <c r="AZ125" s="1425"/>
      <c r="BA125" s="1425"/>
      <c r="BB125" s="1425"/>
      <c r="BC125" s="1425"/>
    </row>
    <row r="126" spans="1:55" ht="20.25" customHeight="1">
      <c r="A126" s="1425"/>
      <c r="B126" s="1425"/>
      <c r="C126" s="1425"/>
      <c r="D126" s="1425"/>
      <c r="E126" s="1425"/>
      <c r="F126" s="1425"/>
      <c r="G126" s="1425"/>
      <c r="H126" s="1425"/>
      <c r="I126" s="1425"/>
      <c r="J126" s="1425"/>
      <c r="K126" s="1425"/>
      <c r="L126" s="1425"/>
      <c r="M126" s="1425"/>
      <c r="N126" s="1425"/>
      <c r="O126" s="1425"/>
      <c r="P126" s="1425"/>
      <c r="Q126" s="1425"/>
      <c r="R126" s="1425"/>
      <c r="S126" s="1425"/>
      <c r="T126" s="1425"/>
      <c r="U126" s="1425"/>
      <c r="V126" s="1425"/>
      <c r="W126" s="1425"/>
      <c r="X126" s="1425"/>
      <c r="Y126" s="1425"/>
      <c r="Z126" s="1425"/>
      <c r="AA126" s="1425"/>
      <c r="AB126" s="1425"/>
      <c r="AC126" s="1425"/>
      <c r="AD126" s="1425"/>
      <c r="AE126" s="1425"/>
      <c r="AF126" s="1425"/>
      <c r="AG126" s="1425"/>
      <c r="AH126" s="1425"/>
      <c r="AI126" s="1425"/>
      <c r="AJ126" s="1425"/>
      <c r="AK126" s="1425"/>
      <c r="AL126" s="1425"/>
      <c r="AM126" s="1425"/>
      <c r="AN126" s="1425"/>
      <c r="AO126" s="1425"/>
      <c r="AP126" s="1425"/>
      <c r="AQ126" s="1425"/>
      <c r="AR126" s="1425"/>
      <c r="AS126" s="1425"/>
      <c r="AT126" s="1425"/>
      <c r="AU126" s="1425"/>
      <c r="AV126" s="1425"/>
      <c r="AW126" s="1425"/>
      <c r="AX126" s="1425"/>
      <c r="AY126" s="1425"/>
      <c r="AZ126" s="1425"/>
      <c r="BA126" s="1425"/>
      <c r="BB126" s="1425"/>
      <c r="BC126" s="1425"/>
    </row>
    <row r="127" spans="1:55" ht="20.25" customHeight="1">
      <c r="A127" s="1425"/>
      <c r="B127" s="1425"/>
      <c r="C127" s="1425"/>
      <c r="D127" s="1425"/>
      <c r="E127" s="1425"/>
      <c r="F127" s="1425"/>
      <c r="G127" s="1425"/>
      <c r="H127" s="1425"/>
      <c r="I127" s="1425"/>
      <c r="J127" s="1425"/>
      <c r="K127" s="1425"/>
      <c r="L127" s="1425"/>
      <c r="M127" s="1425"/>
      <c r="N127" s="1425"/>
      <c r="O127" s="1425"/>
      <c r="P127" s="1425"/>
      <c r="Q127" s="1425"/>
      <c r="R127" s="1425"/>
      <c r="S127" s="1425"/>
      <c r="T127" s="1425"/>
      <c r="U127" s="1425"/>
      <c r="V127" s="1425"/>
      <c r="W127" s="1425"/>
      <c r="X127" s="1425"/>
      <c r="Y127" s="1425"/>
      <c r="Z127" s="1425"/>
      <c r="AA127" s="1425"/>
      <c r="AB127" s="1425"/>
      <c r="AC127" s="1425"/>
      <c r="AD127" s="1425"/>
      <c r="AE127" s="1425"/>
      <c r="AF127" s="1425"/>
      <c r="AG127" s="1425"/>
      <c r="AH127" s="1425"/>
      <c r="AI127" s="1425"/>
      <c r="AJ127" s="1425"/>
      <c r="AK127" s="1425"/>
      <c r="AL127" s="1425"/>
      <c r="AM127" s="1425"/>
      <c r="AN127" s="1425"/>
      <c r="AO127" s="1425"/>
      <c r="AP127" s="1425"/>
      <c r="AQ127" s="1425"/>
      <c r="AR127" s="1425"/>
      <c r="AS127" s="1425"/>
      <c r="AT127" s="1425"/>
      <c r="AU127" s="1425"/>
      <c r="AV127" s="1425"/>
      <c r="AW127" s="1425"/>
      <c r="AX127" s="1425"/>
      <c r="AY127" s="1425"/>
      <c r="AZ127" s="1425"/>
      <c r="BA127" s="1425"/>
      <c r="BB127" s="1425"/>
      <c r="BC127" s="1425"/>
    </row>
    <row r="128" spans="1:55" ht="20.25" customHeight="1">
      <c r="A128" s="1425"/>
      <c r="B128" s="1425"/>
      <c r="C128" s="1425"/>
      <c r="D128" s="1425"/>
      <c r="E128" s="1425"/>
      <c r="F128" s="1425"/>
      <c r="G128" s="1425"/>
      <c r="H128" s="1425"/>
      <c r="I128" s="1425"/>
      <c r="J128" s="1425"/>
      <c r="K128" s="1425"/>
      <c r="L128" s="1425"/>
      <c r="M128" s="1425"/>
      <c r="N128" s="1425"/>
      <c r="O128" s="1425"/>
      <c r="P128" s="1425"/>
      <c r="Q128" s="1425"/>
      <c r="R128" s="1425"/>
      <c r="S128" s="1425"/>
      <c r="T128" s="1425"/>
      <c r="U128" s="1425"/>
      <c r="V128" s="1425"/>
      <c r="W128" s="1425"/>
      <c r="X128" s="1425"/>
      <c r="Y128" s="1425"/>
      <c r="Z128" s="1425"/>
      <c r="AA128" s="1425"/>
      <c r="AB128" s="1425"/>
      <c r="AC128" s="1425"/>
      <c r="AD128" s="1425"/>
      <c r="AE128" s="1425"/>
      <c r="AF128" s="1425"/>
      <c r="AG128" s="1425"/>
      <c r="AH128" s="1425"/>
      <c r="AI128" s="1425"/>
      <c r="AJ128" s="1425"/>
      <c r="AK128" s="1425"/>
      <c r="AL128" s="1425"/>
      <c r="AM128" s="1425"/>
      <c r="AN128" s="1425"/>
      <c r="AO128" s="1425"/>
      <c r="AP128" s="1425"/>
      <c r="AQ128" s="1425"/>
      <c r="AR128" s="1425"/>
      <c r="AS128" s="1425"/>
      <c r="AT128" s="1425"/>
      <c r="AU128" s="1425"/>
      <c r="AV128" s="1425"/>
      <c r="AW128" s="1425"/>
      <c r="AX128" s="1425"/>
      <c r="AY128" s="1425"/>
      <c r="AZ128" s="1425"/>
      <c r="BA128" s="1425"/>
      <c r="BB128" s="1425"/>
      <c r="BC128" s="1425"/>
    </row>
    <row r="129" spans="1:55" ht="20.25" customHeight="1">
      <c r="A129" s="1425"/>
      <c r="B129" s="1425"/>
      <c r="C129" s="1425"/>
      <c r="D129" s="1425"/>
      <c r="E129" s="1425"/>
      <c r="F129" s="1425"/>
      <c r="G129" s="1425"/>
      <c r="H129" s="1425"/>
      <c r="I129" s="1425"/>
      <c r="J129" s="1425"/>
      <c r="K129" s="1425"/>
      <c r="L129" s="1425"/>
      <c r="M129" s="1425"/>
      <c r="N129" s="1425"/>
      <c r="O129" s="1425"/>
      <c r="P129" s="1425"/>
      <c r="Q129" s="1425"/>
      <c r="R129" s="1425"/>
      <c r="S129" s="1425"/>
      <c r="T129" s="1425"/>
      <c r="U129" s="1425"/>
      <c r="V129" s="1425"/>
      <c r="W129" s="1425"/>
      <c r="X129" s="1425"/>
      <c r="Y129" s="1425"/>
      <c r="Z129" s="1425"/>
      <c r="AA129" s="1425"/>
      <c r="AB129" s="1425"/>
      <c r="AC129" s="1425"/>
      <c r="AD129" s="1425"/>
      <c r="AE129" s="1425"/>
      <c r="AF129" s="1425"/>
      <c r="AG129" s="1425"/>
      <c r="AH129" s="1425"/>
      <c r="AI129" s="1425"/>
      <c r="AJ129" s="1425"/>
      <c r="AK129" s="1425"/>
      <c r="AL129" s="1425"/>
      <c r="AM129" s="1425"/>
      <c r="AN129" s="1425"/>
      <c r="AO129" s="1425"/>
      <c r="AP129" s="1425"/>
      <c r="AQ129" s="1425"/>
      <c r="AR129" s="1425"/>
      <c r="AS129" s="1425"/>
      <c r="AT129" s="1425"/>
      <c r="AU129" s="1425"/>
      <c r="AV129" s="1425"/>
      <c r="AW129" s="1425"/>
      <c r="AX129" s="1425"/>
      <c r="AY129" s="1425"/>
      <c r="AZ129" s="1425"/>
      <c r="BA129" s="1425"/>
      <c r="BB129" s="1425"/>
      <c r="BC129" s="1425"/>
    </row>
    <row r="130" spans="1:55" ht="20.25" customHeight="1">
      <c r="A130" s="1425"/>
      <c r="B130" s="1425"/>
      <c r="C130" s="1425"/>
      <c r="D130" s="1425"/>
      <c r="E130" s="1425"/>
      <c r="F130" s="1425"/>
      <c r="G130" s="1425"/>
      <c r="H130" s="1425"/>
      <c r="I130" s="1425"/>
      <c r="J130" s="1425"/>
      <c r="K130" s="1425"/>
      <c r="L130" s="1425"/>
      <c r="M130" s="1425"/>
      <c r="N130" s="1425"/>
      <c r="O130" s="1425"/>
      <c r="P130" s="1425"/>
      <c r="Q130" s="1425"/>
      <c r="R130" s="1425"/>
      <c r="S130" s="1425"/>
      <c r="T130" s="1425"/>
      <c r="U130" s="1425"/>
      <c r="V130" s="1425"/>
      <c r="W130" s="1425"/>
      <c r="X130" s="1425"/>
      <c r="Y130" s="1425"/>
      <c r="Z130" s="1425"/>
      <c r="AA130" s="1425"/>
      <c r="AB130" s="1425"/>
      <c r="AC130" s="1425"/>
      <c r="AD130" s="1425"/>
      <c r="AE130" s="1425"/>
      <c r="AF130" s="1425"/>
      <c r="AG130" s="1425"/>
      <c r="AH130" s="1425"/>
      <c r="AI130" s="1425"/>
      <c r="AJ130" s="1425"/>
      <c r="AK130" s="1425"/>
      <c r="AL130" s="1425"/>
      <c r="AM130" s="1425"/>
      <c r="AN130" s="1425"/>
      <c r="AO130" s="1425"/>
      <c r="AP130" s="1425"/>
      <c r="AQ130" s="1425"/>
      <c r="AR130" s="1425"/>
      <c r="AS130" s="1425"/>
      <c r="AT130" s="1425"/>
      <c r="AU130" s="1425"/>
      <c r="AV130" s="1425"/>
      <c r="AW130" s="1425"/>
      <c r="AX130" s="1425"/>
      <c r="AY130" s="1425"/>
      <c r="AZ130" s="1425"/>
      <c r="BA130" s="1425"/>
      <c r="BB130" s="1425"/>
      <c r="BC130" s="1425"/>
    </row>
    <row r="131" spans="1:55" ht="20.25" customHeight="1">
      <c r="A131" s="1425"/>
      <c r="B131" s="1425"/>
      <c r="C131" s="1425"/>
      <c r="D131" s="1425"/>
      <c r="E131" s="1425"/>
      <c r="F131" s="1425"/>
      <c r="G131" s="1425"/>
      <c r="H131" s="1425"/>
      <c r="I131" s="1425"/>
      <c r="J131" s="1425"/>
      <c r="K131" s="1425"/>
      <c r="L131" s="1425"/>
      <c r="M131" s="1425"/>
      <c r="N131" s="1425"/>
      <c r="O131" s="1425"/>
      <c r="P131" s="1425"/>
      <c r="Q131" s="1425"/>
      <c r="R131" s="1425"/>
      <c r="S131" s="1425"/>
      <c r="T131" s="1425"/>
      <c r="U131" s="1425"/>
      <c r="V131" s="1425"/>
      <c r="W131" s="1425"/>
      <c r="X131" s="1425"/>
      <c r="Y131" s="1425"/>
      <c r="Z131" s="1425"/>
      <c r="AA131" s="1425"/>
      <c r="AB131" s="1425"/>
      <c r="AC131" s="1425"/>
      <c r="AD131" s="1425"/>
      <c r="AE131" s="1425"/>
      <c r="AF131" s="1425"/>
      <c r="AG131" s="1425"/>
      <c r="AH131" s="1425"/>
      <c r="AI131" s="1425"/>
      <c r="AJ131" s="1425"/>
      <c r="AK131" s="1425"/>
      <c r="AL131" s="1425"/>
      <c r="AM131" s="1425"/>
      <c r="AN131" s="1425"/>
      <c r="AO131" s="1425"/>
      <c r="AP131" s="1425"/>
      <c r="AQ131" s="1425"/>
      <c r="AR131" s="1425"/>
      <c r="AS131" s="1425"/>
      <c r="AT131" s="1425"/>
      <c r="AU131" s="1425"/>
      <c r="AV131" s="1425"/>
      <c r="AW131" s="1425"/>
      <c r="AX131" s="1425"/>
      <c r="AY131" s="1425"/>
      <c r="AZ131" s="1425"/>
      <c r="BA131" s="1425"/>
      <c r="BB131" s="1425"/>
      <c r="BC131" s="1425"/>
    </row>
    <row r="132" spans="1:55" ht="20.25" customHeight="1">
      <c r="A132" s="1425"/>
      <c r="B132" s="1425"/>
      <c r="C132" s="1425"/>
      <c r="D132" s="1425"/>
      <c r="E132" s="1425"/>
      <c r="F132" s="1425"/>
      <c r="G132" s="1425"/>
      <c r="H132" s="1425"/>
      <c r="I132" s="1425"/>
      <c r="J132" s="1425"/>
      <c r="K132" s="1425"/>
      <c r="L132" s="1425"/>
      <c r="M132" s="1425"/>
      <c r="N132" s="1425"/>
      <c r="O132" s="1425"/>
      <c r="P132" s="1425"/>
      <c r="Q132" s="1425"/>
      <c r="R132" s="1425"/>
      <c r="S132" s="1425"/>
      <c r="T132" s="1425"/>
      <c r="U132" s="1425"/>
      <c r="V132" s="1425"/>
      <c r="W132" s="1425"/>
      <c r="X132" s="1425"/>
      <c r="Y132" s="1425"/>
      <c r="Z132" s="1425"/>
      <c r="AA132" s="1425"/>
      <c r="AB132" s="1425"/>
      <c r="AC132" s="1425"/>
      <c r="AD132" s="1425"/>
      <c r="AE132" s="1425"/>
      <c r="AF132" s="1425"/>
      <c r="AG132" s="1425"/>
      <c r="AH132" s="1425"/>
      <c r="AI132" s="1425"/>
      <c r="AJ132" s="1425"/>
      <c r="AK132" s="1425"/>
      <c r="AL132" s="1425"/>
      <c r="AM132" s="1425"/>
      <c r="AN132" s="1425"/>
      <c r="AO132" s="1425"/>
      <c r="AP132" s="1425"/>
      <c r="AQ132" s="1425"/>
      <c r="AR132" s="1425"/>
      <c r="AS132" s="1425"/>
      <c r="AT132" s="1425"/>
      <c r="AU132" s="1425"/>
      <c r="AV132" s="1425"/>
      <c r="AW132" s="1425"/>
      <c r="AX132" s="1425"/>
      <c r="AY132" s="1425"/>
      <c r="AZ132" s="1425"/>
      <c r="BA132" s="1425"/>
      <c r="BB132" s="1425"/>
      <c r="BC132" s="1425"/>
    </row>
    <row r="133" spans="1:55" ht="20.25" customHeight="1">
      <c r="A133" s="1425"/>
      <c r="B133" s="1425"/>
      <c r="C133" s="1425"/>
      <c r="D133" s="1425"/>
      <c r="E133" s="1425"/>
      <c r="F133" s="1425"/>
      <c r="G133" s="1425"/>
      <c r="H133" s="1425"/>
      <c r="I133" s="1425"/>
      <c r="J133" s="1425"/>
      <c r="K133" s="1425"/>
      <c r="L133" s="1425"/>
      <c r="M133" s="1425"/>
      <c r="N133" s="1425"/>
      <c r="O133" s="1425"/>
      <c r="P133" s="1425"/>
      <c r="Q133" s="1425"/>
      <c r="R133" s="1425"/>
      <c r="S133" s="1425"/>
      <c r="T133" s="1425"/>
      <c r="U133" s="1425"/>
      <c r="V133" s="1425"/>
      <c r="W133" s="1425"/>
      <c r="X133" s="1425"/>
      <c r="Y133" s="1425"/>
      <c r="Z133" s="1425"/>
      <c r="AA133" s="1425"/>
      <c r="AB133" s="1425"/>
      <c r="AC133" s="1425"/>
      <c r="AD133" s="1425"/>
      <c r="AE133" s="1425"/>
      <c r="AF133" s="1425"/>
      <c r="AG133" s="1425"/>
      <c r="AH133" s="1425"/>
      <c r="AI133" s="1425"/>
      <c r="AJ133" s="1425"/>
      <c r="AK133" s="1425"/>
      <c r="AL133" s="1425"/>
      <c r="AM133" s="1425"/>
      <c r="AN133" s="1425"/>
      <c r="AO133" s="1425"/>
      <c r="AP133" s="1425"/>
      <c r="AQ133" s="1425"/>
      <c r="AR133" s="1425"/>
      <c r="AS133" s="1425"/>
      <c r="AT133" s="1425"/>
      <c r="AU133" s="1425"/>
      <c r="AV133" s="1425"/>
      <c r="AW133" s="1425"/>
      <c r="AX133" s="1425"/>
      <c r="AY133" s="1425"/>
      <c r="AZ133" s="1425"/>
      <c r="BA133" s="1425"/>
      <c r="BB133" s="1425"/>
      <c r="BC133" s="1425"/>
    </row>
    <row r="134" spans="1:55" ht="20.25" customHeight="1">
      <c r="A134" s="1425"/>
      <c r="B134" s="1425"/>
      <c r="C134" s="1425"/>
      <c r="D134" s="1425"/>
      <c r="E134" s="1425"/>
      <c r="F134" s="1425"/>
      <c r="G134" s="1425"/>
      <c r="H134" s="1425"/>
      <c r="I134" s="1425"/>
      <c r="J134" s="1425"/>
      <c r="K134" s="1425"/>
      <c r="L134" s="1425"/>
      <c r="M134" s="1425"/>
      <c r="N134" s="1425"/>
      <c r="O134" s="1425"/>
      <c r="P134" s="1425"/>
      <c r="Q134" s="1425"/>
      <c r="R134" s="1425"/>
      <c r="S134" s="1425"/>
      <c r="T134" s="1425"/>
      <c r="U134" s="1425"/>
      <c r="V134" s="1425"/>
      <c r="W134" s="1425"/>
      <c r="X134" s="1425"/>
      <c r="Y134" s="1425"/>
      <c r="Z134" s="1425"/>
      <c r="AA134" s="1425"/>
      <c r="AB134" s="1425"/>
      <c r="AC134" s="1425"/>
      <c r="AD134" s="1425"/>
      <c r="AE134" s="1425"/>
      <c r="AF134" s="1425"/>
      <c r="AG134" s="1425"/>
      <c r="AH134" s="1425"/>
      <c r="AI134" s="1425"/>
      <c r="AJ134" s="1425"/>
      <c r="AK134" s="1425"/>
      <c r="AL134" s="1425"/>
      <c r="AM134" s="1425"/>
      <c r="AN134" s="1425"/>
      <c r="AO134" s="1425"/>
      <c r="AP134" s="1425"/>
      <c r="AQ134" s="1425"/>
      <c r="AR134" s="1425"/>
      <c r="AS134" s="1425"/>
      <c r="AT134" s="1425"/>
      <c r="AU134" s="1425"/>
      <c r="AV134" s="1425"/>
      <c r="AW134" s="1425"/>
      <c r="AX134" s="1425"/>
      <c r="AY134" s="1425"/>
      <c r="AZ134" s="1425"/>
      <c r="BA134" s="1425"/>
      <c r="BB134" s="1425"/>
      <c r="BC134" s="1425"/>
    </row>
    <row r="135" spans="1:55" ht="20.25" customHeight="1">
      <c r="A135" s="1425"/>
      <c r="B135" s="1425"/>
      <c r="C135" s="1425"/>
      <c r="D135" s="1425"/>
      <c r="E135" s="1425"/>
      <c r="F135" s="1425"/>
      <c r="G135" s="1425"/>
      <c r="H135" s="1425"/>
      <c r="I135" s="1425"/>
      <c r="J135" s="1425"/>
      <c r="K135" s="1425"/>
      <c r="L135" s="1425"/>
      <c r="M135" s="1425"/>
      <c r="N135" s="1425"/>
      <c r="O135" s="1425"/>
      <c r="P135" s="1425"/>
      <c r="Q135" s="1425"/>
      <c r="R135" s="1425"/>
      <c r="S135" s="1425"/>
      <c r="T135" s="1425"/>
      <c r="U135" s="1425"/>
      <c r="V135" s="1425"/>
      <c r="W135" s="1425"/>
      <c r="X135" s="1425"/>
      <c r="Y135" s="1425"/>
      <c r="Z135" s="1425"/>
      <c r="AA135" s="1425"/>
      <c r="AB135" s="1425"/>
      <c r="AC135" s="1425"/>
      <c r="AD135" s="1425"/>
      <c r="AE135" s="1425"/>
      <c r="AF135" s="1425"/>
      <c r="AG135" s="1425"/>
      <c r="AH135" s="1425"/>
      <c r="AI135" s="1425"/>
      <c r="AJ135" s="1425"/>
      <c r="AK135" s="1425"/>
      <c r="AL135" s="1425"/>
      <c r="AM135" s="1425"/>
      <c r="AN135" s="1425"/>
      <c r="AO135" s="1425"/>
      <c r="AP135" s="1425"/>
      <c r="AQ135" s="1425"/>
      <c r="AR135" s="1425"/>
      <c r="AS135" s="1425"/>
      <c r="AT135" s="1425"/>
      <c r="AU135" s="1425"/>
      <c r="AV135" s="1425"/>
      <c r="AW135" s="1425"/>
      <c r="AX135" s="1425"/>
      <c r="AY135" s="1425"/>
      <c r="AZ135" s="1425"/>
      <c r="BA135" s="1425"/>
      <c r="BB135" s="1425"/>
      <c r="BC135" s="1425"/>
    </row>
    <row r="136" spans="1:55" ht="20.25" customHeight="1">
      <c r="A136" s="1425"/>
      <c r="B136" s="1425"/>
      <c r="C136" s="1425"/>
      <c r="D136" s="1425"/>
      <c r="E136" s="1425"/>
      <c r="F136" s="1425"/>
      <c r="G136" s="1425"/>
      <c r="H136" s="1425"/>
      <c r="I136" s="1425"/>
      <c r="J136" s="1425"/>
      <c r="K136" s="1425"/>
      <c r="L136" s="1425"/>
      <c r="M136" s="1425"/>
      <c r="N136" s="1425"/>
      <c r="O136" s="1425"/>
      <c r="P136" s="1425"/>
      <c r="Q136" s="1425"/>
      <c r="R136" s="1425"/>
      <c r="S136" s="1425"/>
      <c r="T136" s="1425"/>
      <c r="U136" s="1425"/>
      <c r="V136" s="1425"/>
      <c r="W136" s="1425"/>
      <c r="X136" s="1425"/>
      <c r="Y136" s="1425"/>
      <c r="Z136" s="1425"/>
      <c r="AA136" s="1425"/>
      <c r="AB136" s="1425"/>
      <c r="AC136" s="1425"/>
      <c r="AD136" s="1425"/>
      <c r="AE136" s="1425"/>
      <c r="AF136" s="1425"/>
      <c r="AG136" s="1425"/>
      <c r="AH136" s="1425"/>
      <c r="AI136" s="1425"/>
      <c r="AJ136" s="1425"/>
      <c r="AK136" s="1425"/>
      <c r="AL136" s="1425"/>
      <c r="AM136" s="1425"/>
      <c r="AN136" s="1425"/>
      <c r="AO136" s="1425"/>
      <c r="AP136" s="1425"/>
      <c r="AQ136" s="1425"/>
      <c r="AR136" s="1425"/>
      <c r="AS136" s="1425"/>
      <c r="AT136" s="1425"/>
      <c r="AU136" s="1425"/>
      <c r="AV136" s="1425"/>
      <c r="AW136" s="1425"/>
      <c r="AX136" s="1425"/>
      <c r="AY136" s="1425"/>
      <c r="AZ136" s="1425"/>
      <c r="BA136" s="1425"/>
      <c r="BB136" s="1425"/>
      <c r="BC136" s="1425"/>
    </row>
    <row r="137" spans="1:55" ht="20.25" customHeight="1">
      <c r="A137" s="1425"/>
      <c r="B137" s="1425"/>
      <c r="C137" s="1425"/>
      <c r="D137" s="1425"/>
      <c r="E137" s="1425"/>
      <c r="F137" s="1425"/>
      <c r="G137" s="1425"/>
      <c r="H137" s="1425"/>
      <c r="I137" s="1425"/>
      <c r="J137" s="1425"/>
      <c r="K137" s="1425"/>
      <c r="L137" s="1425"/>
      <c r="M137" s="1425"/>
      <c r="N137" s="1425"/>
      <c r="O137" s="1425"/>
      <c r="P137" s="1425"/>
      <c r="Q137" s="1425"/>
      <c r="R137" s="1425"/>
      <c r="S137" s="1425"/>
      <c r="T137" s="1425"/>
      <c r="U137" s="1425"/>
      <c r="V137" s="1425"/>
      <c r="W137" s="1425"/>
      <c r="X137" s="1425"/>
      <c r="Y137" s="1425"/>
      <c r="Z137" s="1425"/>
      <c r="AA137" s="1425"/>
      <c r="AB137" s="1425"/>
      <c r="AC137" s="1425"/>
      <c r="AD137" s="1425"/>
      <c r="AE137" s="1425"/>
      <c r="AF137" s="1425"/>
      <c r="AG137" s="1425"/>
      <c r="AH137" s="1425"/>
      <c r="AI137" s="1425"/>
      <c r="AJ137" s="1425"/>
      <c r="AK137" s="1425"/>
      <c r="AL137" s="1425"/>
      <c r="AM137" s="1425"/>
      <c r="AN137" s="1425"/>
      <c r="AO137" s="1425"/>
      <c r="AP137" s="1425"/>
      <c r="AQ137" s="1425"/>
      <c r="AR137" s="1425"/>
      <c r="AS137" s="1425"/>
      <c r="AT137" s="1425"/>
      <c r="AU137" s="1425"/>
      <c r="AV137" s="1425"/>
      <c r="AW137" s="1425"/>
      <c r="AX137" s="1425"/>
      <c r="AY137" s="1425"/>
      <c r="AZ137" s="1425"/>
      <c r="BA137" s="1425"/>
      <c r="BB137" s="1425"/>
      <c r="BC137" s="1425"/>
    </row>
    <row r="138" spans="1:55" ht="20.25" customHeight="1">
      <c r="A138" s="1425"/>
      <c r="B138" s="1425"/>
      <c r="C138" s="1425"/>
      <c r="D138" s="1425"/>
      <c r="E138" s="1425"/>
      <c r="F138" s="1425"/>
      <c r="G138" s="1425"/>
      <c r="H138" s="1425"/>
      <c r="I138" s="1425"/>
      <c r="J138" s="1425"/>
      <c r="K138" s="1425"/>
      <c r="L138" s="1425"/>
      <c r="M138" s="1425"/>
      <c r="N138" s="1425"/>
      <c r="O138" s="1425"/>
      <c r="P138" s="1425"/>
      <c r="Q138" s="1425"/>
      <c r="R138" s="1425"/>
      <c r="S138" s="1425"/>
      <c r="T138" s="1425"/>
      <c r="U138" s="1425"/>
      <c r="V138" s="1425"/>
      <c r="W138" s="1425"/>
      <c r="X138" s="1425"/>
      <c r="Y138" s="1425"/>
      <c r="Z138" s="1425"/>
      <c r="AA138" s="1425"/>
      <c r="AB138" s="1425"/>
      <c r="AC138" s="1425"/>
      <c r="AD138" s="1425"/>
      <c r="AE138" s="1425"/>
      <c r="AF138" s="1425"/>
      <c r="AG138" s="1425"/>
      <c r="AH138" s="1425"/>
      <c r="AI138" s="1425"/>
      <c r="AJ138" s="1425"/>
      <c r="AK138" s="1425"/>
      <c r="AL138" s="1425"/>
      <c r="AM138" s="1425"/>
      <c r="AN138" s="1425"/>
      <c r="AO138" s="1425"/>
      <c r="AP138" s="1425"/>
      <c r="AQ138" s="1425"/>
      <c r="AR138" s="1425"/>
      <c r="AS138" s="1425"/>
      <c r="AT138" s="1425"/>
      <c r="AU138" s="1425"/>
      <c r="AV138" s="1425"/>
      <c r="AW138" s="1425"/>
      <c r="AX138" s="1425"/>
      <c r="AY138" s="1425"/>
      <c r="AZ138" s="1425"/>
      <c r="BA138" s="1425"/>
      <c r="BB138" s="1425"/>
      <c r="BC138" s="1425"/>
    </row>
    <row r="139" spans="1:55" ht="20.25" customHeight="1">
      <c r="A139" s="1425"/>
      <c r="B139" s="1425"/>
      <c r="C139" s="1425"/>
      <c r="D139" s="1425"/>
      <c r="E139" s="1425"/>
      <c r="F139" s="1425"/>
      <c r="G139" s="1425"/>
      <c r="H139" s="1425"/>
      <c r="I139" s="1425"/>
      <c r="J139" s="1425"/>
      <c r="K139" s="1425"/>
      <c r="L139" s="1425"/>
      <c r="M139" s="1425"/>
      <c r="N139" s="1425"/>
      <c r="O139" s="1425"/>
      <c r="P139" s="1425"/>
      <c r="Q139" s="1425"/>
      <c r="R139" s="1425"/>
      <c r="S139" s="1425"/>
      <c r="T139" s="1425"/>
      <c r="U139" s="1425"/>
      <c r="V139" s="1425"/>
      <c r="W139" s="1425"/>
      <c r="X139" s="1425"/>
      <c r="Y139" s="1425"/>
      <c r="Z139" s="1425"/>
      <c r="AA139" s="1425"/>
      <c r="AB139" s="1425"/>
      <c r="AC139" s="1425"/>
      <c r="AD139" s="1425"/>
      <c r="AE139" s="1425"/>
      <c r="AF139" s="1425"/>
      <c r="AG139" s="1425"/>
      <c r="AH139" s="1425"/>
      <c r="AI139" s="1425"/>
      <c r="AJ139" s="1425"/>
      <c r="AK139" s="1425"/>
      <c r="AL139" s="1425"/>
      <c r="AM139" s="1425"/>
      <c r="AN139" s="1425"/>
      <c r="AO139" s="1425"/>
      <c r="AP139" s="1425"/>
      <c r="AQ139" s="1425"/>
      <c r="AR139" s="1425"/>
      <c r="AS139" s="1425"/>
      <c r="AT139" s="1425"/>
      <c r="AU139" s="1425"/>
      <c r="AV139" s="1425"/>
      <c r="AW139" s="1425"/>
      <c r="AX139" s="1425"/>
      <c r="AY139" s="1425"/>
      <c r="AZ139" s="1425"/>
      <c r="BA139" s="1425"/>
      <c r="BB139" s="1425"/>
      <c r="BC139" s="1425"/>
    </row>
    <row r="140" spans="1:55" ht="20.25" customHeight="1">
      <c r="A140" s="1425"/>
      <c r="B140" s="1425"/>
      <c r="C140" s="1425"/>
      <c r="D140" s="1425"/>
      <c r="E140" s="1425"/>
      <c r="F140" s="1425"/>
      <c r="G140" s="1425"/>
      <c r="H140" s="1425"/>
      <c r="I140" s="1425"/>
      <c r="J140" s="1425"/>
      <c r="K140" s="1425"/>
      <c r="L140" s="1425"/>
      <c r="M140" s="1425"/>
      <c r="N140" s="1425"/>
      <c r="O140" s="1425"/>
      <c r="P140" s="1425"/>
      <c r="Q140" s="1425"/>
      <c r="R140" s="1425"/>
      <c r="S140" s="1425"/>
      <c r="T140" s="1425"/>
      <c r="U140" s="1425"/>
      <c r="V140" s="1425"/>
      <c r="W140" s="1425"/>
      <c r="X140" s="1425"/>
      <c r="Y140" s="1425"/>
      <c r="Z140" s="1425"/>
      <c r="AA140" s="1425"/>
      <c r="AB140" s="1425"/>
      <c r="AC140" s="1425"/>
      <c r="AD140" s="1425"/>
      <c r="AE140" s="1425"/>
      <c r="AF140" s="1425"/>
      <c r="AG140" s="1425"/>
      <c r="AH140" s="1425"/>
      <c r="AI140" s="1425"/>
      <c r="AJ140" s="1425"/>
      <c r="AK140" s="1425"/>
      <c r="AL140" s="1425"/>
      <c r="AM140" s="1425"/>
      <c r="AN140" s="1425"/>
      <c r="AO140" s="1425"/>
      <c r="AP140" s="1425"/>
      <c r="AQ140" s="1425"/>
      <c r="AR140" s="1425"/>
      <c r="AS140" s="1425"/>
      <c r="AT140" s="1425"/>
      <c r="AU140" s="1425"/>
      <c r="AV140" s="1425"/>
      <c r="AW140" s="1425"/>
      <c r="AX140" s="1425"/>
      <c r="AY140" s="1425"/>
      <c r="AZ140" s="1425"/>
      <c r="BA140" s="1425"/>
      <c r="BB140" s="1425"/>
      <c r="BC140" s="1425"/>
    </row>
    <row r="141" spans="1:55" ht="20.25" customHeight="1">
      <c r="A141" s="1425"/>
      <c r="B141" s="1425"/>
      <c r="C141" s="1425"/>
      <c r="D141" s="1425"/>
      <c r="E141" s="1425"/>
      <c r="F141" s="1425"/>
      <c r="G141" s="1425"/>
      <c r="H141" s="1425"/>
      <c r="I141" s="1425"/>
      <c r="J141" s="1425"/>
      <c r="K141" s="1425"/>
      <c r="L141" s="1425"/>
      <c r="M141" s="1425"/>
      <c r="N141" s="1425"/>
      <c r="O141" s="1425"/>
      <c r="P141" s="1425"/>
      <c r="Q141" s="1425"/>
      <c r="R141" s="1425"/>
      <c r="S141" s="1425"/>
      <c r="T141" s="1425"/>
      <c r="U141" s="1425"/>
      <c r="V141" s="1425"/>
      <c r="W141" s="1425"/>
      <c r="X141" s="1425"/>
      <c r="Y141" s="1425"/>
      <c r="Z141" s="1425"/>
      <c r="AA141" s="1425"/>
      <c r="AB141" s="1425"/>
      <c r="AC141" s="1425"/>
      <c r="AD141" s="1425"/>
      <c r="AE141" s="1425"/>
      <c r="AF141" s="1425"/>
      <c r="AG141" s="1425"/>
      <c r="AH141" s="1425"/>
      <c r="AI141" s="1425"/>
      <c r="AJ141" s="1425"/>
      <c r="AK141" s="1425"/>
      <c r="AL141" s="1425"/>
      <c r="AM141" s="1425"/>
      <c r="AN141" s="1425"/>
      <c r="AO141" s="1425"/>
      <c r="AP141" s="1425"/>
      <c r="AQ141" s="1425"/>
      <c r="AR141" s="1425"/>
      <c r="AS141" s="1425"/>
      <c r="AT141" s="1425"/>
      <c r="AU141" s="1425"/>
      <c r="AV141" s="1425"/>
      <c r="AW141" s="1425"/>
      <c r="AX141" s="1425"/>
      <c r="AY141" s="1425"/>
      <c r="AZ141" s="1425"/>
      <c r="BA141" s="1425"/>
      <c r="BB141" s="1425"/>
      <c r="BC141" s="1425"/>
    </row>
    <row r="142" spans="1:55" ht="20.25" customHeight="1">
      <c r="A142" s="1425"/>
      <c r="B142" s="1425"/>
      <c r="C142" s="1425"/>
      <c r="D142" s="1425"/>
      <c r="E142" s="1425"/>
      <c r="F142" s="1425"/>
      <c r="G142" s="1425"/>
      <c r="H142" s="1425"/>
      <c r="I142" s="1425"/>
      <c r="J142" s="1425"/>
      <c r="K142" s="1425"/>
      <c r="L142" s="1425"/>
      <c r="M142" s="1425"/>
      <c r="N142" s="1425"/>
      <c r="O142" s="1425"/>
      <c r="P142" s="1425"/>
      <c r="Q142" s="1425"/>
      <c r="R142" s="1425"/>
      <c r="S142" s="1425"/>
      <c r="T142" s="1425"/>
      <c r="U142" s="1425"/>
      <c r="V142" s="1425"/>
      <c r="W142" s="1425"/>
      <c r="X142" s="1425"/>
      <c r="Y142" s="1425"/>
      <c r="Z142" s="1425"/>
      <c r="AA142" s="1425"/>
      <c r="AB142" s="1425"/>
      <c r="AC142" s="1425"/>
      <c r="AD142" s="1425"/>
      <c r="AE142" s="1425"/>
      <c r="AF142" s="1425"/>
      <c r="AG142" s="1425"/>
      <c r="AH142" s="1425"/>
      <c r="AI142" s="1425"/>
      <c r="AJ142" s="1425"/>
      <c r="AK142" s="1425"/>
      <c r="AL142" s="1425"/>
      <c r="AM142" s="1425"/>
      <c r="AN142" s="1425"/>
      <c r="AO142" s="1425"/>
      <c r="AP142" s="1425"/>
      <c r="AQ142" s="1425"/>
      <c r="AR142" s="1425"/>
      <c r="AS142" s="1425"/>
      <c r="AT142" s="1425"/>
      <c r="AU142" s="1425"/>
      <c r="AV142" s="1425"/>
      <c r="AW142" s="1425"/>
      <c r="AX142" s="1425"/>
      <c r="AY142" s="1425"/>
      <c r="AZ142" s="1425"/>
      <c r="BA142" s="1425"/>
      <c r="BB142" s="1425"/>
      <c r="BC142" s="1425"/>
    </row>
    <row r="143" spans="1:55" ht="20.25" customHeight="1">
      <c r="A143" s="1425"/>
      <c r="B143" s="1425"/>
      <c r="C143" s="1425"/>
      <c r="D143" s="1425"/>
      <c r="E143" s="1425"/>
      <c r="F143" s="1425"/>
      <c r="G143" s="1425"/>
      <c r="H143" s="1425"/>
      <c r="I143" s="1425"/>
      <c r="J143" s="1425"/>
      <c r="K143" s="1425"/>
      <c r="L143" s="1425"/>
      <c r="M143" s="1425"/>
      <c r="N143" s="1425"/>
      <c r="O143" s="1425"/>
      <c r="P143" s="1425"/>
      <c r="Q143" s="1425"/>
      <c r="R143" s="1425"/>
      <c r="S143" s="1425"/>
      <c r="T143" s="1425"/>
      <c r="U143" s="1425"/>
      <c r="V143" s="1425"/>
      <c r="W143" s="1425"/>
      <c r="X143" s="1425"/>
      <c r="Y143" s="1425"/>
      <c r="Z143" s="1425"/>
      <c r="AA143" s="1425"/>
      <c r="AB143" s="1425"/>
      <c r="AC143" s="1425"/>
      <c r="AD143" s="1425"/>
      <c r="AE143" s="1425"/>
      <c r="AF143" s="1425"/>
      <c r="AG143" s="1425"/>
      <c r="AH143" s="1425"/>
      <c r="AI143" s="1425"/>
      <c r="AJ143" s="1425"/>
      <c r="AK143" s="1425"/>
      <c r="AL143" s="1425"/>
      <c r="AM143" s="1425"/>
      <c r="AN143" s="1425"/>
      <c r="AO143" s="1425"/>
      <c r="AP143" s="1425"/>
      <c r="AQ143" s="1425"/>
      <c r="AR143" s="1425"/>
      <c r="AS143" s="1425"/>
      <c r="AT143" s="1425"/>
      <c r="AU143" s="1425"/>
      <c r="AV143" s="1425"/>
      <c r="AW143" s="1425"/>
      <c r="AX143" s="1425"/>
      <c r="AY143" s="1425"/>
      <c r="AZ143" s="1425"/>
      <c r="BA143" s="1425"/>
      <c r="BB143" s="1425"/>
      <c r="BC143" s="1425"/>
    </row>
    <row r="144" spans="1:55" ht="20.25" customHeight="1">
      <c r="A144" s="1425"/>
      <c r="B144" s="1425"/>
      <c r="C144" s="1425"/>
      <c r="D144" s="1425"/>
      <c r="E144" s="1425"/>
      <c r="F144" s="1425"/>
      <c r="G144" s="1425"/>
      <c r="H144" s="1425"/>
      <c r="I144" s="1425"/>
      <c r="J144" s="1425"/>
      <c r="K144" s="1425"/>
      <c r="L144" s="1425"/>
      <c r="M144" s="1425"/>
      <c r="N144" s="1425"/>
      <c r="O144" s="1425"/>
      <c r="P144" s="1425"/>
      <c r="Q144" s="1425"/>
      <c r="R144" s="1425"/>
      <c r="S144" s="1425"/>
      <c r="T144" s="1425"/>
      <c r="U144" s="1425"/>
      <c r="V144" s="1425"/>
      <c r="W144" s="1425"/>
      <c r="X144" s="1425"/>
      <c r="Y144" s="1425"/>
      <c r="Z144" s="1425"/>
      <c r="AA144" s="1425"/>
      <c r="AB144" s="1425"/>
      <c r="AC144" s="1425"/>
      <c r="AD144" s="1425"/>
      <c r="AE144" s="1425"/>
      <c r="AF144" s="1425"/>
      <c r="AG144" s="1425"/>
      <c r="AH144" s="1425"/>
      <c r="AI144" s="1425"/>
      <c r="AJ144" s="1425"/>
      <c r="AK144" s="1425"/>
      <c r="AL144" s="1425"/>
      <c r="AM144" s="1425"/>
      <c r="AN144" s="1425"/>
      <c r="AO144" s="1425"/>
      <c r="AP144" s="1425"/>
      <c r="AQ144" s="1425"/>
      <c r="AR144" s="1425"/>
      <c r="AS144" s="1425"/>
      <c r="AT144" s="1425"/>
      <c r="AU144" s="1425"/>
      <c r="AV144" s="1425"/>
      <c r="AW144" s="1425"/>
      <c r="AX144" s="1425"/>
      <c r="AY144" s="1425"/>
      <c r="AZ144" s="1425"/>
      <c r="BA144" s="1425"/>
      <c r="BB144" s="1425"/>
      <c r="BC144" s="1425"/>
    </row>
    <row r="145" spans="1:55" ht="20.25" customHeight="1">
      <c r="A145" s="1425"/>
      <c r="B145" s="1425"/>
      <c r="C145" s="1425"/>
      <c r="D145" s="1425"/>
      <c r="E145" s="1425"/>
      <c r="F145" s="1425"/>
      <c r="G145" s="1425"/>
      <c r="H145" s="1425"/>
      <c r="I145" s="1425"/>
      <c r="J145" s="1425"/>
      <c r="K145" s="1425"/>
      <c r="L145" s="1425"/>
      <c r="M145" s="1425"/>
      <c r="N145" s="1425"/>
      <c r="O145" s="1425"/>
      <c r="P145" s="1425"/>
      <c r="Q145" s="1425"/>
      <c r="R145" s="1425"/>
      <c r="S145" s="1425"/>
      <c r="T145" s="1425"/>
      <c r="U145" s="1425"/>
      <c r="V145" s="1425"/>
      <c r="W145" s="1425"/>
      <c r="X145" s="1425"/>
      <c r="Y145" s="1425"/>
      <c r="Z145" s="1425"/>
      <c r="AA145" s="1425"/>
      <c r="AB145" s="1425"/>
      <c r="AC145" s="1425"/>
      <c r="AD145" s="1425"/>
      <c r="AE145" s="1425"/>
      <c r="AF145" s="1425"/>
      <c r="AG145" s="1425"/>
      <c r="AH145" s="1425"/>
      <c r="AI145" s="1425"/>
      <c r="AJ145" s="1425"/>
      <c r="AK145" s="1425"/>
      <c r="AL145" s="1425"/>
      <c r="AM145" s="1425"/>
      <c r="AN145" s="1425"/>
      <c r="AO145" s="1425"/>
      <c r="AP145" s="1425"/>
      <c r="AQ145" s="1425"/>
      <c r="AR145" s="1425"/>
      <c r="AS145" s="1425"/>
      <c r="AT145" s="1425"/>
      <c r="AU145" s="1425"/>
      <c r="AV145" s="1425"/>
      <c r="AW145" s="1425"/>
      <c r="AX145" s="1425"/>
      <c r="AY145" s="1425"/>
      <c r="AZ145" s="1425"/>
      <c r="BA145" s="1425"/>
      <c r="BB145" s="1425"/>
      <c r="BC145" s="1425"/>
    </row>
    <row r="146" spans="1:55" ht="20.25" customHeight="1">
      <c r="A146" s="1425"/>
      <c r="B146" s="1425"/>
      <c r="C146" s="1425"/>
      <c r="D146" s="1425"/>
      <c r="E146" s="1425"/>
      <c r="F146" s="1425"/>
      <c r="G146" s="1425"/>
      <c r="H146" s="1425"/>
      <c r="I146" s="1425"/>
      <c r="J146" s="1425"/>
      <c r="K146" s="1425"/>
      <c r="L146" s="1425"/>
      <c r="M146" s="1425"/>
      <c r="N146" s="1425"/>
      <c r="O146" s="1425"/>
      <c r="P146" s="1425"/>
      <c r="Q146" s="1425"/>
      <c r="R146" s="1425"/>
      <c r="S146" s="1425"/>
      <c r="T146" s="1425"/>
      <c r="U146" s="1425"/>
      <c r="V146" s="1425"/>
      <c r="W146" s="1425"/>
      <c r="X146" s="1425"/>
      <c r="Y146" s="1425"/>
      <c r="Z146" s="1425"/>
      <c r="AA146" s="1425"/>
      <c r="AB146" s="1425"/>
      <c r="AC146" s="1425"/>
      <c r="AD146" s="1425"/>
      <c r="AE146" s="1425"/>
      <c r="AF146" s="1425"/>
      <c r="AG146" s="1425"/>
      <c r="AH146" s="1425"/>
      <c r="AI146" s="1425"/>
      <c r="AJ146" s="1425"/>
      <c r="AK146" s="1425"/>
      <c r="AL146" s="1425"/>
      <c r="AM146" s="1425"/>
      <c r="AN146" s="1425"/>
      <c r="AO146" s="1425"/>
      <c r="AP146" s="1425"/>
      <c r="AQ146" s="1425"/>
      <c r="AR146" s="1425"/>
      <c r="AS146" s="1425"/>
      <c r="AT146" s="1425"/>
      <c r="AU146" s="1425"/>
      <c r="AV146" s="1425"/>
      <c r="AW146" s="1425"/>
      <c r="AX146" s="1425"/>
      <c r="AY146" s="1425"/>
      <c r="AZ146" s="1425"/>
      <c r="BA146" s="1425"/>
      <c r="BB146" s="1425"/>
      <c r="BC146" s="1425"/>
    </row>
    <row r="147" spans="1:55" ht="20.25" customHeight="1">
      <c r="A147" s="1425"/>
      <c r="B147" s="1425"/>
      <c r="C147" s="1425"/>
      <c r="D147" s="1425"/>
      <c r="E147" s="1425"/>
      <c r="F147" s="1425"/>
      <c r="G147" s="1425"/>
      <c r="H147" s="1425"/>
      <c r="I147" s="1425"/>
      <c r="J147" s="1425"/>
      <c r="K147" s="1425"/>
      <c r="L147" s="1425"/>
      <c r="M147" s="1425"/>
      <c r="N147" s="1425"/>
      <c r="O147" s="1425"/>
      <c r="P147" s="1425"/>
      <c r="Q147" s="1425"/>
      <c r="R147" s="1425"/>
      <c r="S147" s="1425"/>
      <c r="T147" s="1425"/>
      <c r="U147" s="1425"/>
      <c r="V147" s="1425"/>
      <c r="W147" s="1425"/>
      <c r="X147" s="1425"/>
      <c r="Y147" s="1425"/>
      <c r="Z147" s="1425"/>
      <c r="AA147" s="1425"/>
      <c r="AB147" s="1425"/>
      <c r="AC147" s="1425"/>
      <c r="AD147" s="1425"/>
      <c r="AE147" s="1425"/>
      <c r="AF147" s="1425"/>
      <c r="AG147" s="1425"/>
      <c r="AH147" s="1425"/>
      <c r="AI147" s="1425"/>
      <c r="AJ147" s="1425"/>
      <c r="AK147" s="1425"/>
      <c r="AL147" s="1425"/>
      <c r="AM147" s="1425"/>
      <c r="AN147" s="1425"/>
      <c r="AO147" s="1425"/>
      <c r="AP147" s="1425"/>
      <c r="AQ147" s="1425"/>
      <c r="AR147" s="1425"/>
      <c r="AS147" s="1425"/>
      <c r="AT147" s="1425"/>
      <c r="AU147" s="1425"/>
      <c r="AV147" s="1425"/>
      <c r="AW147" s="1425"/>
      <c r="AX147" s="1425"/>
      <c r="AY147" s="1425"/>
      <c r="AZ147" s="1425"/>
      <c r="BA147" s="1425"/>
      <c r="BB147" s="1425"/>
      <c r="BC147" s="1425"/>
    </row>
    <row r="148" spans="1:55" ht="20.25" customHeight="1">
      <c r="A148" s="1425"/>
      <c r="B148" s="1425"/>
      <c r="C148" s="1425"/>
      <c r="D148" s="1425"/>
      <c r="E148" s="1425"/>
      <c r="F148" s="1425"/>
      <c r="G148" s="1425"/>
      <c r="H148" s="1425"/>
      <c r="I148" s="1425"/>
      <c r="J148" s="1425"/>
      <c r="K148" s="1425"/>
      <c r="L148" s="1425"/>
      <c r="M148" s="1425"/>
      <c r="N148" s="1425"/>
      <c r="O148" s="1425"/>
      <c r="P148" s="1425"/>
      <c r="Q148" s="1425"/>
      <c r="R148" s="1425"/>
      <c r="S148" s="1425"/>
      <c r="T148" s="1425"/>
      <c r="U148" s="1425"/>
      <c r="V148" s="1425"/>
      <c r="W148" s="1425"/>
      <c r="X148" s="1425"/>
      <c r="Y148" s="1425"/>
      <c r="Z148" s="1425"/>
      <c r="AA148" s="1425"/>
      <c r="AB148" s="1425"/>
      <c r="AC148" s="1425"/>
      <c r="AD148" s="1425"/>
      <c r="AE148" s="1425"/>
      <c r="AF148" s="1425"/>
      <c r="AG148" s="1425"/>
      <c r="AH148" s="1425"/>
      <c r="AI148" s="1425"/>
      <c r="AJ148" s="1425"/>
      <c r="AK148" s="1425"/>
      <c r="AL148" s="1425"/>
      <c r="AM148" s="1425"/>
      <c r="AN148" s="1425"/>
      <c r="AO148" s="1425"/>
      <c r="AP148" s="1425"/>
      <c r="AQ148" s="1425"/>
      <c r="AR148" s="1425"/>
      <c r="AS148" s="1425"/>
      <c r="AT148" s="1425"/>
      <c r="AU148" s="1425"/>
      <c r="AV148" s="1425"/>
      <c r="AW148" s="1425"/>
      <c r="AX148" s="1425"/>
      <c r="AY148" s="1425"/>
      <c r="AZ148" s="1425"/>
      <c r="BA148" s="1425"/>
      <c r="BB148" s="1425"/>
      <c r="BC148" s="1425"/>
    </row>
    <row r="149" spans="1:55" ht="20.25" customHeight="1">
      <c r="A149" s="1425"/>
      <c r="B149" s="1425"/>
      <c r="C149" s="1425"/>
      <c r="D149" s="1425"/>
      <c r="E149" s="1425"/>
      <c r="F149" s="1425"/>
      <c r="G149" s="1425"/>
      <c r="H149" s="1425"/>
      <c r="I149" s="1425"/>
      <c r="J149" s="1425"/>
      <c r="K149" s="1425"/>
      <c r="L149" s="1425"/>
      <c r="M149" s="1425"/>
      <c r="N149" s="1425"/>
      <c r="O149" s="1425"/>
      <c r="P149" s="1425"/>
      <c r="Q149" s="1425"/>
      <c r="R149" s="1425"/>
      <c r="S149" s="1425"/>
      <c r="T149" s="1425"/>
      <c r="U149" s="1425"/>
      <c r="V149" s="1425"/>
      <c r="W149" s="1425"/>
      <c r="X149" s="1425"/>
      <c r="Y149" s="1425"/>
      <c r="Z149" s="1425"/>
      <c r="AA149" s="1425"/>
      <c r="AB149" s="1425"/>
      <c r="AC149" s="1425"/>
      <c r="AD149" s="1425"/>
      <c r="AE149" s="1425"/>
      <c r="AF149" s="1425"/>
      <c r="AG149" s="1425"/>
      <c r="AH149" s="1425"/>
      <c r="AI149" s="1425"/>
      <c r="AJ149" s="1425"/>
      <c r="AK149" s="1425"/>
      <c r="AL149" s="1425"/>
      <c r="AM149" s="1425"/>
      <c r="AN149" s="1425"/>
      <c r="AO149" s="1425"/>
      <c r="AP149" s="1425"/>
      <c r="AQ149" s="1425"/>
      <c r="AR149" s="1425"/>
      <c r="AS149" s="1425"/>
      <c r="AT149" s="1425"/>
      <c r="AU149" s="1425"/>
      <c r="AV149" s="1425"/>
      <c r="AW149" s="1425"/>
      <c r="AX149" s="1425"/>
      <c r="AY149" s="1425"/>
      <c r="AZ149" s="1425"/>
      <c r="BA149" s="1425"/>
      <c r="BB149" s="1425"/>
      <c r="BC149" s="1425"/>
    </row>
    <row r="150" spans="1:55" ht="20.25" customHeight="1">
      <c r="A150" s="1427" t="s">
        <v>243</v>
      </c>
      <c r="B150" s="1427"/>
      <c r="C150" s="1427"/>
      <c r="D150" s="1427"/>
      <c r="E150" s="1427"/>
      <c r="F150" s="1427"/>
      <c r="G150" s="1427"/>
      <c r="H150" s="1427"/>
      <c r="I150" s="1427"/>
      <c r="J150" s="1427"/>
      <c r="K150" s="1427"/>
      <c r="L150" s="1427"/>
      <c r="M150" s="1427"/>
      <c r="N150" s="1427"/>
      <c r="O150" s="1427"/>
      <c r="P150" s="1427"/>
      <c r="Q150" s="1427"/>
      <c r="R150" s="1427"/>
      <c r="S150" s="1427"/>
      <c r="T150" s="1427"/>
      <c r="U150" s="1427"/>
      <c r="V150" s="1427"/>
      <c r="W150" s="1427"/>
      <c r="X150" s="1427"/>
      <c r="Y150" s="1427"/>
      <c r="Z150" s="1427"/>
      <c r="AA150" s="1427"/>
      <c r="AB150" s="1427"/>
      <c r="AC150" s="1427"/>
      <c r="AD150" s="1427"/>
      <c r="AE150" s="1427"/>
      <c r="AF150" s="1427"/>
      <c r="AG150" s="1427"/>
      <c r="AH150" s="1427"/>
      <c r="AI150" s="1427"/>
      <c r="AJ150" s="1427"/>
      <c r="AK150" s="1427"/>
      <c r="AL150" s="1427"/>
      <c r="AM150" s="1427"/>
      <c r="AN150" s="1427"/>
      <c r="AO150" s="1427"/>
      <c r="AP150" s="1427"/>
      <c r="AQ150" s="1427"/>
      <c r="AR150" s="1427"/>
      <c r="AS150" s="1427"/>
      <c r="AT150" s="1427"/>
      <c r="AU150" s="1427"/>
      <c r="AV150" s="1427"/>
      <c r="AW150" s="1427"/>
      <c r="AX150" s="1427"/>
      <c r="AY150" s="1427"/>
      <c r="AZ150" s="1427"/>
      <c r="BA150" s="1427"/>
      <c r="BB150" s="1427"/>
      <c r="BC150" s="1427"/>
    </row>
    <row r="151" spans="1:55">
      <c r="A151" s="1425" t="s">
        <v>242</v>
      </c>
      <c r="B151" s="1425"/>
      <c r="C151" s="1425"/>
      <c r="D151" s="1425"/>
      <c r="E151" s="1425"/>
      <c r="F151" s="1425"/>
      <c r="G151" s="1425"/>
      <c r="H151" s="1425"/>
      <c r="I151" s="1425"/>
      <c r="J151" s="1425"/>
      <c r="K151" s="1425"/>
      <c r="L151" s="1425"/>
      <c r="M151" s="1425"/>
      <c r="N151" s="1425"/>
      <c r="O151" s="1425"/>
      <c r="P151" s="1425"/>
      <c r="Q151" s="1425"/>
      <c r="R151" s="1425"/>
      <c r="S151" s="1425"/>
      <c r="T151" s="1425"/>
      <c r="U151" s="1425"/>
      <c r="V151" s="1425"/>
      <c r="W151" s="1425"/>
      <c r="X151" s="1425"/>
      <c r="Y151" s="1425"/>
      <c r="Z151" s="1425"/>
      <c r="AA151" s="1425"/>
      <c r="AB151" s="1425"/>
      <c r="AC151" s="1425"/>
      <c r="AD151" s="1425"/>
      <c r="AE151" s="1425"/>
      <c r="AF151" s="1425"/>
      <c r="AG151" s="1425"/>
      <c r="AH151" s="1425"/>
      <c r="AI151" s="1425"/>
      <c r="AJ151" s="1425"/>
      <c r="AK151" s="1425"/>
      <c r="AL151" s="1425"/>
      <c r="AM151" s="1425"/>
      <c r="AN151" s="1425"/>
      <c r="AO151" s="1425"/>
      <c r="AP151" s="1425"/>
      <c r="AQ151" s="1425"/>
      <c r="AR151" s="1425"/>
      <c r="AS151" s="1425"/>
      <c r="AT151" s="1425"/>
      <c r="AU151" s="1425"/>
      <c r="AV151" s="1425"/>
      <c r="AW151" s="1425"/>
      <c r="AX151" s="1425"/>
      <c r="AY151" s="1425"/>
      <c r="AZ151" s="1425"/>
      <c r="BA151" s="1425"/>
      <c r="BB151" s="1425"/>
      <c r="BC151" s="1425"/>
    </row>
    <row r="152" spans="1:55">
      <c r="A152" s="1425"/>
      <c r="B152" s="1425"/>
      <c r="C152" s="1425"/>
      <c r="D152" s="1425"/>
      <c r="E152" s="1425"/>
      <c r="F152" s="1425"/>
      <c r="G152" s="1425"/>
      <c r="H152" s="1425"/>
      <c r="I152" s="1425"/>
      <c r="J152" s="1425"/>
      <c r="K152" s="1425"/>
      <c r="L152" s="1425"/>
      <c r="M152" s="1425"/>
      <c r="N152" s="1425"/>
      <c r="O152" s="1425"/>
      <c r="P152" s="1425"/>
      <c r="Q152" s="1425"/>
      <c r="R152" s="1425"/>
      <c r="S152" s="1425"/>
      <c r="T152" s="1425"/>
      <c r="U152" s="1425"/>
      <c r="V152" s="1425"/>
      <c r="W152" s="1425"/>
      <c r="X152" s="1425"/>
      <c r="Y152" s="1425"/>
      <c r="Z152" s="1425"/>
      <c r="AA152" s="1425"/>
      <c r="AB152" s="1425"/>
      <c r="AC152" s="1425"/>
      <c r="AD152" s="1425"/>
      <c r="AE152" s="1425"/>
      <c r="AF152" s="1425"/>
      <c r="AG152" s="1425"/>
      <c r="AH152" s="1425"/>
      <c r="AI152" s="1425"/>
      <c r="AJ152" s="1425"/>
      <c r="AK152" s="1425"/>
      <c r="AL152" s="1425"/>
      <c r="AM152" s="1425"/>
      <c r="AN152" s="1425"/>
      <c r="AO152" s="1425"/>
      <c r="AP152" s="1425"/>
      <c r="AQ152" s="1425"/>
      <c r="AR152" s="1425"/>
      <c r="AS152" s="1425"/>
      <c r="AT152" s="1425"/>
      <c r="AU152" s="1425"/>
      <c r="AV152" s="1425"/>
      <c r="AW152" s="1425"/>
      <c r="AX152" s="1425"/>
      <c r="AY152" s="1425"/>
      <c r="AZ152" s="1425"/>
      <c r="BA152" s="1425"/>
      <c r="BB152" s="1425"/>
      <c r="BC152" s="1425"/>
    </row>
    <row r="153" spans="1:55">
      <c r="A153" s="1425"/>
      <c r="B153" s="1425"/>
      <c r="C153" s="1425"/>
      <c r="D153" s="1425"/>
      <c r="E153" s="1425"/>
      <c r="F153" s="1425"/>
      <c r="G153" s="1425"/>
      <c r="H153" s="1425"/>
      <c r="I153" s="1425"/>
      <c r="J153" s="1425"/>
      <c r="K153" s="1425"/>
      <c r="L153" s="1425"/>
      <c r="M153" s="1425"/>
      <c r="N153" s="1425"/>
      <c r="O153" s="1425"/>
      <c r="P153" s="1425"/>
      <c r="Q153" s="1425"/>
      <c r="R153" s="1425"/>
      <c r="S153" s="1425"/>
      <c r="T153" s="1425"/>
      <c r="U153" s="1425"/>
      <c r="V153" s="1425"/>
      <c r="W153" s="1425"/>
      <c r="X153" s="1425"/>
      <c r="Y153" s="1425"/>
      <c r="Z153" s="1425"/>
      <c r="AA153" s="1425"/>
      <c r="AB153" s="1425"/>
      <c r="AC153" s="1425"/>
      <c r="AD153" s="1425"/>
      <c r="AE153" s="1425"/>
      <c r="AF153" s="1425"/>
      <c r="AG153" s="1425"/>
      <c r="AH153" s="1425"/>
      <c r="AI153" s="1425"/>
      <c r="AJ153" s="1425"/>
      <c r="AK153" s="1425"/>
      <c r="AL153" s="1425"/>
      <c r="AM153" s="1425"/>
      <c r="AN153" s="1425"/>
      <c r="AO153" s="1425"/>
      <c r="AP153" s="1425"/>
      <c r="AQ153" s="1425"/>
      <c r="AR153" s="1425"/>
      <c r="AS153" s="1425"/>
      <c r="AT153" s="1425"/>
      <c r="AU153" s="1425"/>
      <c r="AV153" s="1425"/>
      <c r="AW153" s="1425"/>
      <c r="AX153" s="1425"/>
      <c r="AY153" s="1425"/>
      <c r="AZ153" s="1425"/>
      <c r="BA153" s="1425"/>
      <c r="BB153" s="1425"/>
      <c r="BC153" s="1425"/>
    </row>
    <row r="154" spans="1:55">
      <c r="A154" s="1425"/>
      <c r="B154" s="1425"/>
      <c r="C154" s="1425"/>
      <c r="D154" s="1425"/>
      <c r="E154" s="1425"/>
      <c r="F154" s="1425"/>
      <c r="G154" s="1425"/>
      <c r="H154" s="1425"/>
      <c r="I154" s="1425"/>
      <c r="J154" s="1425"/>
      <c r="K154" s="1425"/>
      <c r="L154" s="1425"/>
      <c r="M154" s="1425"/>
      <c r="N154" s="1425"/>
      <c r="O154" s="1425"/>
      <c r="P154" s="1425"/>
      <c r="Q154" s="1425"/>
      <c r="R154" s="1425"/>
      <c r="S154" s="1425"/>
      <c r="T154" s="1425"/>
      <c r="U154" s="1425"/>
      <c r="V154" s="1425"/>
      <c r="W154" s="1425"/>
      <c r="X154" s="1425"/>
      <c r="Y154" s="1425"/>
      <c r="Z154" s="1425"/>
      <c r="AA154" s="1425"/>
      <c r="AB154" s="1425"/>
      <c r="AC154" s="1425"/>
      <c r="AD154" s="1425"/>
      <c r="AE154" s="1425"/>
      <c r="AF154" s="1425"/>
      <c r="AG154" s="1425"/>
      <c r="AH154" s="1425"/>
      <c r="AI154" s="1425"/>
      <c r="AJ154" s="1425"/>
      <c r="AK154" s="1425"/>
      <c r="AL154" s="1425"/>
      <c r="AM154" s="1425"/>
      <c r="AN154" s="1425"/>
      <c r="AO154" s="1425"/>
      <c r="AP154" s="1425"/>
      <c r="AQ154" s="1425"/>
      <c r="AR154" s="1425"/>
      <c r="AS154" s="1425"/>
      <c r="AT154" s="1425"/>
      <c r="AU154" s="1425"/>
      <c r="AV154" s="1425"/>
      <c r="AW154" s="1425"/>
      <c r="AX154" s="1425"/>
      <c r="AY154" s="1425"/>
      <c r="AZ154" s="1425"/>
      <c r="BA154" s="1425"/>
      <c r="BB154" s="1425"/>
      <c r="BC154" s="1425"/>
    </row>
    <row r="155" spans="1:55">
      <c r="A155" s="1425"/>
      <c r="B155" s="1425"/>
      <c r="C155" s="1425"/>
      <c r="D155" s="1425"/>
      <c r="E155" s="1425"/>
      <c r="F155" s="1425"/>
      <c r="G155" s="1425"/>
      <c r="H155" s="1425"/>
      <c r="I155" s="1425"/>
      <c r="J155" s="1425"/>
      <c r="K155" s="1425"/>
      <c r="L155" s="1425"/>
      <c r="M155" s="1425"/>
      <c r="N155" s="1425"/>
      <c r="O155" s="1425"/>
      <c r="P155" s="1425"/>
      <c r="Q155" s="1425"/>
      <c r="R155" s="1425"/>
      <c r="S155" s="1425"/>
      <c r="T155" s="1425"/>
      <c r="U155" s="1425"/>
      <c r="V155" s="1425"/>
      <c r="W155" s="1425"/>
      <c r="X155" s="1425"/>
      <c r="Y155" s="1425"/>
      <c r="Z155" s="1425"/>
      <c r="AA155" s="1425"/>
      <c r="AB155" s="1425"/>
      <c r="AC155" s="1425"/>
      <c r="AD155" s="1425"/>
      <c r="AE155" s="1425"/>
      <c r="AF155" s="1425"/>
      <c r="AG155" s="1425"/>
      <c r="AH155" s="1425"/>
      <c r="AI155" s="1425"/>
      <c r="AJ155" s="1425"/>
      <c r="AK155" s="1425"/>
      <c r="AL155" s="1425"/>
      <c r="AM155" s="1425"/>
      <c r="AN155" s="1425"/>
      <c r="AO155" s="1425"/>
      <c r="AP155" s="1425"/>
      <c r="AQ155" s="1425"/>
      <c r="AR155" s="1425"/>
      <c r="AS155" s="1425"/>
      <c r="AT155" s="1425"/>
      <c r="AU155" s="1425"/>
      <c r="AV155" s="1425"/>
      <c r="AW155" s="1425"/>
      <c r="AX155" s="1425"/>
      <c r="AY155" s="1425"/>
      <c r="AZ155" s="1425"/>
      <c r="BA155" s="1425"/>
      <c r="BB155" s="1425"/>
      <c r="BC155" s="1425"/>
    </row>
    <row r="156" spans="1:55">
      <c r="A156" s="1425"/>
      <c r="B156" s="1425"/>
      <c r="C156" s="1425"/>
      <c r="D156" s="1425"/>
      <c r="E156" s="1425"/>
      <c r="F156" s="1425"/>
      <c r="G156" s="1425"/>
      <c r="H156" s="1425"/>
      <c r="I156" s="1425"/>
      <c r="J156" s="1425"/>
      <c r="K156" s="1425"/>
      <c r="L156" s="1425"/>
      <c r="M156" s="1425"/>
      <c r="N156" s="1425"/>
      <c r="O156" s="1425"/>
      <c r="P156" s="1425"/>
      <c r="Q156" s="1425"/>
      <c r="R156" s="1425"/>
      <c r="S156" s="1425"/>
      <c r="T156" s="1425"/>
      <c r="U156" s="1425"/>
      <c r="V156" s="1425"/>
      <c r="W156" s="1425"/>
      <c r="X156" s="1425"/>
      <c r="Y156" s="1425"/>
      <c r="Z156" s="1425"/>
      <c r="AA156" s="1425"/>
      <c r="AB156" s="1425"/>
      <c r="AC156" s="1425"/>
      <c r="AD156" s="1425"/>
      <c r="AE156" s="1425"/>
      <c r="AF156" s="1425"/>
      <c r="AG156" s="1425"/>
      <c r="AH156" s="1425"/>
      <c r="AI156" s="1425"/>
      <c r="AJ156" s="1425"/>
      <c r="AK156" s="1425"/>
      <c r="AL156" s="1425"/>
      <c r="AM156" s="1425"/>
      <c r="AN156" s="1425"/>
      <c r="AO156" s="1425"/>
      <c r="AP156" s="1425"/>
      <c r="AQ156" s="1425"/>
      <c r="AR156" s="1425"/>
      <c r="AS156" s="1425"/>
      <c r="AT156" s="1425"/>
      <c r="AU156" s="1425"/>
      <c r="AV156" s="1425"/>
      <c r="AW156" s="1425"/>
      <c r="AX156" s="1425"/>
      <c r="AY156" s="1425"/>
      <c r="AZ156" s="1425"/>
      <c r="BA156" s="1425"/>
      <c r="BB156" s="1425"/>
      <c r="BC156" s="1425"/>
    </row>
    <row r="157" spans="1:55">
      <c r="A157" s="1425"/>
      <c r="B157" s="1425"/>
      <c r="C157" s="1425"/>
      <c r="D157" s="1425"/>
      <c r="E157" s="1425"/>
      <c r="F157" s="1425"/>
      <c r="G157" s="1425"/>
      <c r="H157" s="1425"/>
      <c r="I157" s="1425"/>
      <c r="J157" s="1425"/>
      <c r="K157" s="1425"/>
      <c r="L157" s="1425"/>
      <c r="M157" s="1425"/>
      <c r="N157" s="1425"/>
      <c r="O157" s="1425"/>
      <c r="P157" s="1425"/>
      <c r="Q157" s="1425"/>
      <c r="R157" s="1425"/>
      <c r="S157" s="1425"/>
      <c r="T157" s="1425"/>
      <c r="U157" s="1425"/>
      <c r="V157" s="1425"/>
      <c r="W157" s="1425"/>
      <c r="X157" s="1425"/>
      <c r="Y157" s="1425"/>
      <c r="Z157" s="1425"/>
      <c r="AA157" s="1425"/>
      <c r="AB157" s="1425"/>
      <c r="AC157" s="1425"/>
      <c r="AD157" s="1425"/>
      <c r="AE157" s="1425"/>
      <c r="AF157" s="1425"/>
      <c r="AG157" s="1425"/>
      <c r="AH157" s="1425"/>
      <c r="AI157" s="1425"/>
      <c r="AJ157" s="1425"/>
      <c r="AK157" s="1425"/>
      <c r="AL157" s="1425"/>
      <c r="AM157" s="1425"/>
      <c r="AN157" s="1425"/>
      <c r="AO157" s="1425"/>
      <c r="AP157" s="1425"/>
      <c r="AQ157" s="1425"/>
      <c r="AR157" s="1425"/>
      <c r="AS157" s="1425"/>
      <c r="AT157" s="1425"/>
      <c r="AU157" s="1425"/>
      <c r="AV157" s="1425"/>
      <c r="AW157" s="1425"/>
      <c r="AX157" s="1425"/>
      <c r="AY157" s="1425"/>
      <c r="AZ157" s="1425"/>
      <c r="BA157" s="1425"/>
      <c r="BB157" s="1425"/>
      <c r="BC157" s="1425"/>
    </row>
    <row r="158" spans="1:55">
      <c r="A158" s="1425"/>
      <c r="B158" s="1425"/>
      <c r="C158" s="1425"/>
      <c r="D158" s="1425"/>
      <c r="E158" s="1425"/>
      <c r="F158" s="1425"/>
      <c r="G158" s="1425"/>
      <c r="H158" s="1425"/>
      <c r="I158" s="1425"/>
      <c r="J158" s="1425"/>
      <c r="K158" s="1425"/>
      <c r="L158" s="1425"/>
      <c r="M158" s="1425"/>
      <c r="N158" s="1425"/>
      <c r="O158" s="1425"/>
      <c r="P158" s="1425"/>
      <c r="Q158" s="1425"/>
      <c r="R158" s="1425"/>
      <c r="S158" s="1425"/>
      <c r="T158" s="1425"/>
      <c r="U158" s="1425"/>
      <c r="V158" s="1425"/>
      <c r="W158" s="1425"/>
      <c r="X158" s="1425"/>
      <c r="Y158" s="1425"/>
      <c r="Z158" s="1425"/>
      <c r="AA158" s="1425"/>
      <c r="AB158" s="1425"/>
      <c r="AC158" s="1425"/>
      <c r="AD158" s="1425"/>
      <c r="AE158" s="1425"/>
      <c r="AF158" s="1425"/>
      <c r="AG158" s="1425"/>
      <c r="AH158" s="1425"/>
      <c r="AI158" s="1425"/>
      <c r="AJ158" s="1425"/>
      <c r="AK158" s="1425"/>
      <c r="AL158" s="1425"/>
      <c r="AM158" s="1425"/>
      <c r="AN158" s="1425"/>
      <c r="AO158" s="1425"/>
      <c r="AP158" s="1425"/>
      <c r="AQ158" s="1425"/>
      <c r="AR158" s="1425"/>
      <c r="AS158" s="1425"/>
      <c r="AT158" s="1425"/>
      <c r="AU158" s="1425"/>
      <c r="AV158" s="1425"/>
      <c r="AW158" s="1425"/>
      <c r="AX158" s="1425"/>
      <c r="AY158" s="1425"/>
      <c r="AZ158" s="1425"/>
      <c r="BA158" s="1425"/>
      <c r="BB158" s="1425"/>
      <c r="BC158" s="1425"/>
    </row>
    <row r="159" spans="1:55">
      <c r="A159" s="1425"/>
      <c r="B159" s="1425"/>
      <c r="C159" s="1425"/>
      <c r="D159" s="1425"/>
      <c r="E159" s="1425"/>
      <c r="F159" s="1425"/>
      <c r="G159" s="1425"/>
      <c r="H159" s="1425"/>
      <c r="I159" s="1425"/>
      <c r="J159" s="1425"/>
      <c r="K159" s="1425"/>
      <c r="L159" s="1425"/>
      <c r="M159" s="1425"/>
      <c r="N159" s="1425"/>
      <c r="O159" s="1425"/>
      <c r="P159" s="1425"/>
      <c r="Q159" s="1425"/>
      <c r="R159" s="1425"/>
      <c r="S159" s="1425"/>
      <c r="T159" s="1425"/>
      <c r="U159" s="1425"/>
      <c r="V159" s="1425"/>
      <c r="W159" s="1425"/>
      <c r="X159" s="1425"/>
      <c r="Y159" s="1425"/>
      <c r="Z159" s="1425"/>
      <c r="AA159" s="1425"/>
      <c r="AB159" s="1425"/>
      <c r="AC159" s="1425"/>
      <c r="AD159" s="1425"/>
      <c r="AE159" s="1425"/>
      <c r="AF159" s="1425"/>
      <c r="AG159" s="1425"/>
      <c r="AH159" s="1425"/>
      <c r="AI159" s="1425"/>
      <c r="AJ159" s="1425"/>
      <c r="AK159" s="1425"/>
      <c r="AL159" s="1425"/>
      <c r="AM159" s="1425"/>
      <c r="AN159" s="1425"/>
      <c r="AO159" s="1425"/>
      <c r="AP159" s="1425"/>
      <c r="AQ159" s="1425"/>
      <c r="AR159" s="1425"/>
      <c r="AS159" s="1425"/>
      <c r="AT159" s="1425"/>
      <c r="AU159" s="1425"/>
      <c r="AV159" s="1425"/>
      <c r="AW159" s="1425"/>
      <c r="AX159" s="1425"/>
      <c r="AY159" s="1425"/>
      <c r="AZ159" s="1425"/>
      <c r="BA159" s="1425"/>
      <c r="BB159" s="1425"/>
      <c r="BC159" s="1425"/>
    </row>
    <row r="160" spans="1:55" ht="16.5" customHeight="1">
      <c r="A160" s="1425"/>
      <c r="B160" s="1425"/>
      <c r="C160" s="1425"/>
      <c r="D160" s="1425"/>
      <c r="E160" s="1425"/>
      <c r="F160" s="1425"/>
      <c r="G160" s="1425"/>
      <c r="H160" s="1425"/>
      <c r="I160" s="1425"/>
      <c r="J160" s="1425"/>
      <c r="K160" s="1425"/>
      <c r="L160" s="1425"/>
      <c r="M160" s="1425"/>
      <c r="N160" s="1425"/>
      <c r="O160" s="1425"/>
      <c r="P160" s="1425"/>
      <c r="Q160" s="1425"/>
      <c r="R160" s="1425"/>
      <c r="S160" s="1425"/>
      <c r="T160" s="1425"/>
      <c r="U160" s="1425"/>
      <c r="V160" s="1425"/>
      <c r="W160" s="1425"/>
      <c r="X160" s="1425"/>
      <c r="Y160" s="1425"/>
      <c r="Z160" s="1425"/>
      <c r="AA160" s="1425"/>
      <c r="AB160" s="1425"/>
      <c r="AC160" s="1425"/>
      <c r="AD160" s="1425"/>
      <c r="AE160" s="1425"/>
      <c r="AF160" s="1425"/>
      <c r="AG160" s="1425"/>
      <c r="AH160" s="1425"/>
      <c r="AI160" s="1425"/>
      <c r="AJ160" s="1425"/>
      <c r="AK160" s="1425"/>
      <c r="AL160" s="1425"/>
      <c r="AM160" s="1425"/>
      <c r="AN160" s="1425"/>
      <c r="AO160" s="1425"/>
      <c r="AP160" s="1425"/>
      <c r="AQ160" s="1425"/>
      <c r="AR160" s="1425"/>
      <c r="AS160" s="1425"/>
      <c r="AT160" s="1425"/>
      <c r="AU160" s="1425"/>
      <c r="AV160" s="1425"/>
      <c r="AW160" s="1425"/>
      <c r="AX160" s="1425"/>
      <c r="AY160" s="1425"/>
      <c r="AZ160" s="1425"/>
      <c r="BA160" s="1425"/>
      <c r="BB160" s="1425"/>
      <c r="BC160" s="1425"/>
    </row>
    <row r="161" spans="1:55">
      <c r="A161" s="1425"/>
      <c r="B161" s="1425"/>
      <c r="C161" s="1425"/>
      <c r="D161" s="1425"/>
      <c r="E161" s="1425"/>
      <c r="F161" s="1425"/>
      <c r="G161" s="1425"/>
      <c r="H161" s="1425"/>
      <c r="I161" s="1425"/>
      <c r="J161" s="1425"/>
      <c r="K161" s="1425"/>
      <c r="L161" s="1425"/>
      <c r="M161" s="1425"/>
      <c r="N161" s="1425"/>
      <c r="O161" s="1425"/>
      <c r="P161" s="1425"/>
      <c r="Q161" s="1425"/>
      <c r="R161" s="1425"/>
      <c r="S161" s="1425"/>
      <c r="T161" s="1425"/>
      <c r="U161" s="1425"/>
      <c r="V161" s="1425"/>
      <c r="W161" s="1425"/>
      <c r="X161" s="1425"/>
      <c r="Y161" s="1425"/>
      <c r="Z161" s="1425"/>
      <c r="AA161" s="1425"/>
      <c r="AB161" s="1425"/>
      <c r="AC161" s="1425"/>
      <c r="AD161" s="1425"/>
      <c r="AE161" s="1425"/>
      <c r="AF161" s="1425"/>
      <c r="AG161" s="1425"/>
      <c r="AH161" s="1425"/>
      <c r="AI161" s="1425"/>
      <c r="AJ161" s="1425"/>
      <c r="AK161" s="1425"/>
      <c r="AL161" s="1425"/>
      <c r="AM161" s="1425"/>
      <c r="AN161" s="1425"/>
      <c r="AO161" s="1425"/>
      <c r="AP161" s="1425"/>
      <c r="AQ161" s="1425"/>
      <c r="AR161" s="1425"/>
      <c r="AS161" s="1425"/>
      <c r="AT161" s="1425"/>
      <c r="AU161" s="1425"/>
      <c r="AV161" s="1425"/>
      <c r="AW161" s="1425"/>
      <c r="AX161" s="1425"/>
      <c r="AY161" s="1425"/>
      <c r="AZ161" s="1425"/>
      <c r="BA161" s="1425"/>
      <c r="BB161" s="1425"/>
      <c r="BC161" s="1425"/>
    </row>
    <row r="162" spans="1:55" ht="21">
      <c r="A162" s="1426" t="s">
        <v>244</v>
      </c>
      <c r="B162" s="1426"/>
      <c r="C162" s="1426"/>
      <c r="D162" s="1426"/>
      <c r="E162" s="1426"/>
      <c r="F162" s="1426"/>
      <c r="G162" s="1426"/>
      <c r="H162" s="1426"/>
      <c r="I162" s="1426"/>
      <c r="J162" s="1426"/>
      <c r="K162" s="1426"/>
      <c r="L162" s="1426"/>
      <c r="M162" s="1426"/>
      <c r="N162" s="1426"/>
      <c r="O162" s="1426"/>
      <c r="P162" s="1426"/>
      <c r="Q162" s="1426"/>
      <c r="R162" s="1426"/>
      <c r="S162" s="1426"/>
      <c r="T162" s="1426"/>
      <c r="U162" s="1426"/>
      <c r="V162" s="1426"/>
      <c r="W162" s="1426"/>
      <c r="X162" s="1426"/>
      <c r="Y162" s="1426"/>
      <c r="Z162" s="1426"/>
      <c r="AA162" s="1426"/>
      <c r="AB162" s="1426"/>
      <c r="AC162" s="1426"/>
      <c r="AD162" s="1426"/>
      <c r="AE162" s="1426"/>
      <c r="AF162" s="1426"/>
      <c r="AG162" s="1426"/>
      <c r="AH162" s="1426"/>
      <c r="AI162" s="1426"/>
      <c r="AJ162" s="1426"/>
      <c r="AK162" s="1426"/>
      <c r="AL162" s="1426"/>
      <c r="AM162" s="1426"/>
      <c r="AN162" s="1426"/>
      <c r="AO162" s="1426"/>
      <c r="AP162" s="1426"/>
      <c r="AQ162" s="1426"/>
      <c r="AR162" s="1426"/>
      <c r="AS162" s="1426"/>
      <c r="AT162" s="1426"/>
      <c r="AU162" s="1426"/>
      <c r="AV162" s="1426"/>
      <c r="AW162" s="1426"/>
      <c r="AX162" s="1426"/>
      <c r="AY162" s="1426"/>
      <c r="AZ162" s="1426"/>
      <c r="BA162" s="1426"/>
      <c r="BB162" s="1426"/>
      <c r="BC162" s="1426"/>
    </row>
    <row r="163" spans="1:55" ht="24" customHeight="1">
      <c r="A163" s="1427" t="s">
        <v>245</v>
      </c>
      <c r="B163" s="1427"/>
      <c r="C163" s="1427"/>
      <c r="D163" s="1427"/>
      <c r="E163" s="1427"/>
      <c r="F163" s="1427"/>
      <c r="G163" s="1427"/>
      <c r="H163" s="1427"/>
      <c r="I163" s="1427"/>
      <c r="J163" s="1427"/>
      <c r="K163" s="1427"/>
      <c r="L163" s="1427"/>
      <c r="M163" s="1427"/>
      <c r="N163" s="1427"/>
      <c r="O163" s="1427"/>
      <c r="P163" s="1427"/>
      <c r="Q163" s="1427"/>
      <c r="R163" s="1427"/>
      <c r="S163" s="1427"/>
      <c r="T163" s="1427"/>
      <c r="U163" s="1427"/>
      <c r="V163" s="1427"/>
      <c r="W163" s="1427"/>
      <c r="X163" s="1427"/>
      <c r="Y163" s="1427"/>
      <c r="Z163" s="1427"/>
      <c r="AA163" s="1427"/>
      <c r="AB163" s="1427"/>
      <c r="AC163" s="1427"/>
      <c r="AD163" s="1427"/>
      <c r="AE163" s="1427"/>
      <c r="AF163" s="1427"/>
      <c r="AG163" s="1427"/>
      <c r="AH163" s="1427"/>
      <c r="AI163" s="1427"/>
      <c r="AJ163" s="1427"/>
      <c r="AK163" s="1427"/>
      <c r="AL163" s="1427"/>
      <c r="AM163" s="1427"/>
      <c r="AN163" s="1427"/>
      <c r="AO163" s="1427"/>
      <c r="AP163" s="1427"/>
      <c r="AQ163" s="1427"/>
      <c r="AR163" s="1427"/>
      <c r="AS163" s="1427"/>
      <c r="AT163" s="1427"/>
      <c r="AU163" s="1427"/>
      <c r="AV163" s="1427"/>
      <c r="AW163" s="1427"/>
      <c r="AX163" s="1427"/>
      <c r="AY163" s="1427"/>
      <c r="AZ163" s="1427"/>
      <c r="BA163" s="1427"/>
      <c r="BB163" s="1427"/>
      <c r="BC163" s="1427"/>
    </row>
    <row r="164" spans="1:55">
      <c r="A164" s="1425" t="s">
        <v>112</v>
      </c>
      <c r="B164" s="1425"/>
      <c r="C164" s="1425"/>
      <c r="D164" s="1425"/>
      <c r="E164" s="1425"/>
      <c r="F164" s="1425"/>
      <c r="G164" s="1425"/>
      <c r="H164" s="1425"/>
      <c r="I164" s="1425"/>
      <c r="J164" s="1425"/>
      <c r="K164" s="1425"/>
      <c r="L164" s="1425"/>
      <c r="M164" s="1425"/>
      <c r="N164" s="1425"/>
      <c r="O164" s="1425"/>
      <c r="P164" s="1425"/>
      <c r="Q164" s="1425"/>
      <c r="R164" s="1425"/>
      <c r="S164" s="1425"/>
      <c r="T164" s="1425"/>
      <c r="U164" s="1425"/>
      <c r="V164" s="1425"/>
      <c r="W164" s="1425"/>
      <c r="X164" s="1425"/>
      <c r="Y164" s="1425"/>
      <c r="Z164" s="1425"/>
      <c r="AA164" s="1425"/>
      <c r="AB164" s="1425"/>
      <c r="AC164" s="1425"/>
      <c r="AD164" s="1425"/>
      <c r="AE164" s="1425"/>
      <c r="AF164" s="1425"/>
      <c r="AG164" s="1425"/>
      <c r="AH164" s="1425"/>
      <c r="AI164" s="1425"/>
      <c r="AJ164" s="1425"/>
      <c r="AK164" s="1425"/>
      <c r="AL164" s="1425"/>
      <c r="AM164" s="1425"/>
      <c r="AN164" s="1425"/>
      <c r="AO164" s="1425"/>
      <c r="AP164" s="1425"/>
      <c r="AQ164" s="1425"/>
      <c r="AR164" s="1425"/>
      <c r="AS164" s="1425"/>
      <c r="AT164" s="1425"/>
      <c r="AU164" s="1425"/>
      <c r="AV164" s="1425"/>
      <c r="AW164" s="1425"/>
      <c r="AX164" s="1425"/>
      <c r="AY164" s="1425"/>
      <c r="AZ164" s="1425"/>
      <c r="BA164" s="1425"/>
      <c r="BB164" s="1425"/>
      <c r="BC164" s="1425"/>
    </row>
    <row r="165" spans="1:55">
      <c r="A165" s="1425"/>
      <c r="B165" s="1425"/>
      <c r="C165" s="1425"/>
      <c r="D165" s="1425"/>
      <c r="E165" s="1425"/>
      <c r="F165" s="1425"/>
      <c r="G165" s="1425"/>
      <c r="H165" s="1425"/>
      <c r="I165" s="1425"/>
      <c r="J165" s="1425"/>
      <c r="K165" s="1425"/>
      <c r="L165" s="1425"/>
      <c r="M165" s="1425"/>
      <c r="N165" s="1425"/>
      <c r="O165" s="1425"/>
      <c r="P165" s="1425"/>
      <c r="Q165" s="1425"/>
      <c r="R165" s="1425"/>
      <c r="S165" s="1425"/>
      <c r="T165" s="1425"/>
      <c r="U165" s="1425"/>
      <c r="V165" s="1425"/>
      <c r="W165" s="1425"/>
      <c r="X165" s="1425"/>
      <c r="Y165" s="1425"/>
      <c r="Z165" s="1425"/>
      <c r="AA165" s="1425"/>
      <c r="AB165" s="1425"/>
      <c r="AC165" s="1425"/>
      <c r="AD165" s="1425"/>
      <c r="AE165" s="1425"/>
      <c r="AF165" s="1425"/>
      <c r="AG165" s="1425"/>
      <c r="AH165" s="1425"/>
      <c r="AI165" s="1425"/>
      <c r="AJ165" s="1425"/>
      <c r="AK165" s="1425"/>
      <c r="AL165" s="1425"/>
      <c r="AM165" s="1425"/>
      <c r="AN165" s="1425"/>
      <c r="AO165" s="1425"/>
      <c r="AP165" s="1425"/>
      <c r="AQ165" s="1425"/>
      <c r="AR165" s="1425"/>
      <c r="AS165" s="1425"/>
      <c r="AT165" s="1425"/>
      <c r="AU165" s="1425"/>
      <c r="AV165" s="1425"/>
      <c r="AW165" s="1425"/>
      <c r="AX165" s="1425"/>
      <c r="AY165" s="1425"/>
      <c r="AZ165" s="1425"/>
      <c r="BA165" s="1425"/>
      <c r="BB165" s="1425"/>
      <c r="BC165" s="1425"/>
    </row>
    <row r="166" spans="1:55">
      <c r="A166" s="1425"/>
      <c r="B166" s="1425"/>
      <c r="C166" s="1425"/>
      <c r="D166" s="1425"/>
      <c r="E166" s="1425"/>
      <c r="F166" s="1425"/>
      <c r="G166" s="1425"/>
      <c r="H166" s="1425"/>
      <c r="I166" s="1425"/>
      <c r="J166" s="1425"/>
      <c r="K166" s="1425"/>
      <c r="L166" s="1425"/>
      <c r="M166" s="1425"/>
      <c r="N166" s="1425"/>
      <c r="O166" s="1425"/>
      <c r="P166" s="1425"/>
      <c r="Q166" s="1425"/>
      <c r="R166" s="1425"/>
      <c r="S166" s="1425"/>
      <c r="T166" s="1425"/>
      <c r="U166" s="1425"/>
      <c r="V166" s="1425"/>
      <c r="W166" s="1425"/>
      <c r="X166" s="1425"/>
      <c r="Y166" s="1425"/>
      <c r="Z166" s="1425"/>
      <c r="AA166" s="1425"/>
      <c r="AB166" s="1425"/>
      <c r="AC166" s="1425"/>
      <c r="AD166" s="1425"/>
      <c r="AE166" s="1425"/>
      <c r="AF166" s="1425"/>
      <c r="AG166" s="1425"/>
      <c r="AH166" s="1425"/>
      <c r="AI166" s="1425"/>
      <c r="AJ166" s="1425"/>
      <c r="AK166" s="1425"/>
      <c r="AL166" s="1425"/>
      <c r="AM166" s="1425"/>
      <c r="AN166" s="1425"/>
      <c r="AO166" s="1425"/>
      <c r="AP166" s="1425"/>
      <c r="AQ166" s="1425"/>
      <c r="AR166" s="1425"/>
      <c r="AS166" s="1425"/>
      <c r="AT166" s="1425"/>
      <c r="AU166" s="1425"/>
      <c r="AV166" s="1425"/>
      <c r="AW166" s="1425"/>
      <c r="AX166" s="1425"/>
      <c r="AY166" s="1425"/>
      <c r="AZ166" s="1425"/>
      <c r="BA166" s="1425"/>
      <c r="BB166" s="1425"/>
      <c r="BC166" s="1425"/>
    </row>
    <row r="167" spans="1:55">
      <c r="A167" s="1425"/>
      <c r="B167" s="1425"/>
      <c r="C167" s="1425"/>
      <c r="D167" s="1425"/>
      <c r="E167" s="1425"/>
      <c r="F167" s="1425"/>
      <c r="G167" s="1425"/>
      <c r="H167" s="1425"/>
      <c r="I167" s="1425"/>
      <c r="J167" s="1425"/>
      <c r="K167" s="1425"/>
      <c r="L167" s="1425"/>
      <c r="M167" s="1425"/>
      <c r="N167" s="1425"/>
      <c r="O167" s="1425"/>
      <c r="P167" s="1425"/>
      <c r="Q167" s="1425"/>
      <c r="R167" s="1425"/>
      <c r="S167" s="1425"/>
      <c r="T167" s="1425"/>
      <c r="U167" s="1425"/>
      <c r="V167" s="1425"/>
      <c r="W167" s="1425"/>
      <c r="X167" s="1425"/>
      <c r="Y167" s="1425"/>
      <c r="Z167" s="1425"/>
      <c r="AA167" s="1425"/>
      <c r="AB167" s="1425"/>
      <c r="AC167" s="1425"/>
      <c r="AD167" s="1425"/>
      <c r="AE167" s="1425"/>
      <c r="AF167" s="1425"/>
      <c r="AG167" s="1425"/>
      <c r="AH167" s="1425"/>
      <c r="AI167" s="1425"/>
      <c r="AJ167" s="1425"/>
      <c r="AK167" s="1425"/>
      <c r="AL167" s="1425"/>
      <c r="AM167" s="1425"/>
      <c r="AN167" s="1425"/>
      <c r="AO167" s="1425"/>
      <c r="AP167" s="1425"/>
      <c r="AQ167" s="1425"/>
      <c r="AR167" s="1425"/>
      <c r="AS167" s="1425"/>
      <c r="AT167" s="1425"/>
      <c r="AU167" s="1425"/>
      <c r="AV167" s="1425"/>
      <c r="AW167" s="1425"/>
      <c r="AX167" s="1425"/>
      <c r="AY167" s="1425"/>
      <c r="AZ167" s="1425"/>
      <c r="BA167" s="1425"/>
      <c r="BB167" s="1425"/>
      <c r="BC167" s="1425"/>
    </row>
    <row r="168" spans="1:55" ht="9.75" customHeight="1">
      <c r="A168" s="1425"/>
      <c r="B168" s="1425"/>
      <c r="C168" s="1425"/>
      <c r="D168" s="1425"/>
      <c r="E168" s="1425"/>
      <c r="F168" s="1425"/>
      <c r="G168" s="1425"/>
      <c r="H168" s="1425"/>
      <c r="I168" s="1425"/>
      <c r="J168" s="1425"/>
      <c r="K168" s="1425"/>
      <c r="L168" s="1425"/>
      <c r="M168" s="1425"/>
      <c r="N168" s="1425"/>
      <c r="O168" s="1425"/>
      <c r="P168" s="1425"/>
      <c r="Q168" s="1425"/>
      <c r="R168" s="1425"/>
      <c r="S168" s="1425"/>
      <c r="T168" s="1425"/>
      <c r="U168" s="1425"/>
      <c r="V168" s="1425"/>
      <c r="W168" s="1425"/>
      <c r="X168" s="1425"/>
      <c r="Y168" s="1425"/>
      <c r="Z168" s="1425"/>
      <c r="AA168" s="1425"/>
      <c r="AB168" s="1425"/>
      <c r="AC168" s="1425"/>
      <c r="AD168" s="1425"/>
      <c r="AE168" s="1425"/>
      <c r="AF168" s="1425"/>
      <c r="AG168" s="1425"/>
      <c r="AH168" s="1425"/>
      <c r="AI168" s="1425"/>
      <c r="AJ168" s="1425"/>
      <c r="AK168" s="1425"/>
      <c r="AL168" s="1425"/>
      <c r="AM168" s="1425"/>
      <c r="AN168" s="1425"/>
      <c r="AO168" s="1425"/>
      <c r="AP168" s="1425"/>
      <c r="AQ168" s="1425"/>
      <c r="AR168" s="1425"/>
      <c r="AS168" s="1425"/>
      <c r="AT168" s="1425"/>
      <c r="AU168" s="1425"/>
      <c r="AV168" s="1425"/>
      <c r="AW168" s="1425"/>
      <c r="AX168" s="1425"/>
      <c r="AY168" s="1425"/>
      <c r="AZ168" s="1425"/>
      <c r="BA168" s="1425"/>
      <c r="BB168" s="1425"/>
      <c r="BC168" s="1425"/>
    </row>
    <row r="169" spans="1:55">
      <c r="A169" s="1425"/>
      <c r="B169" s="1425"/>
      <c r="C169" s="1425"/>
      <c r="D169" s="1425"/>
      <c r="E169" s="1425"/>
      <c r="F169" s="1425"/>
      <c r="G169" s="1425"/>
      <c r="H169" s="1425"/>
      <c r="I169" s="1425"/>
      <c r="J169" s="1425"/>
      <c r="K169" s="1425"/>
      <c r="L169" s="1425"/>
      <c r="M169" s="1425"/>
      <c r="N169" s="1425"/>
      <c r="O169" s="1425"/>
      <c r="P169" s="1425"/>
      <c r="Q169" s="1425"/>
      <c r="R169" s="1425"/>
      <c r="S169" s="1425"/>
      <c r="T169" s="1425"/>
      <c r="U169" s="1425"/>
      <c r="V169" s="1425"/>
      <c r="W169" s="1425"/>
      <c r="X169" s="1425"/>
      <c r="Y169" s="1425"/>
      <c r="Z169" s="1425"/>
      <c r="AA169" s="1425"/>
      <c r="AB169" s="1425"/>
      <c r="AC169" s="1425"/>
      <c r="AD169" s="1425"/>
      <c r="AE169" s="1425"/>
      <c r="AF169" s="1425"/>
      <c r="AG169" s="1425"/>
      <c r="AH169" s="1425"/>
      <c r="AI169" s="1425"/>
      <c r="AJ169" s="1425"/>
      <c r="AK169" s="1425"/>
      <c r="AL169" s="1425"/>
      <c r="AM169" s="1425"/>
      <c r="AN169" s="1425"/>
      <c r="AO169" s="1425"/>
      <c r="AP169" s="1425"/>
      <c r="AQ169" s="1425"/>
      <c r="AR169" s="1425"/>
      <c r="AS169" s="1425"/>
      <c r="AT169" s="1425"/>
      <c r="AU169" s="1425"/>
      <c r="AV169" s="1425"/>
      <c r="AW169" s="1425"/>
      <c r="AX169" s="1425"/>
      <c r="AY169" s="1425"/>
      <c r="AZ169" s="1425"/>
      <c r="BA169" s="1425"/>
      <c r="BB169" s="1425"/>
      <c r="BC169" s="1425"/>
    </row>
    <row r="170" spans="1:55" ht="20.25" customHeight="1">
      <c r="A170" s="1425"/>
      <c r="B170" s="1425"/>
      <c r="C170" s="1425"/>
      <c r="D170" s="1425"/>
      <c r="E170" s="1425"/>
      <c r="F170" s="1425"/>
      <c r="G170" s="1425"/>
      <c r="H170" s="1425"/>
      <c r="I170" s="1425"/>
      <c r="J170" s="1425"/>
      <c r="K170" s="1425"/>
      <c r="L170" s="1425"/>
      <c r="M170" s="1425"/>
      <c r="N170" s="1425"/>
      <c r="O170" s="1425"/>
      <c r="P170" s="1425"/>
      <c r="Q170" s="1425"/>
      <c r="R170" s="1425"/>
      <c r="S170" s="1425"/>
      <c r="T170" s="1425"/>
      <c r="U170" s="1425"/>
      <c r="V170" s="1425"/>
      <c r="W170" s="1425"/>
      <c r="X170" s="1425"/>
      <c r="Y170" s="1425"/>
      <c r="Z170" s="1425"/>
      <c r="AA170" s="1425"/>
      <c r="AB170" s="1425"/>
      <c r="AC170" s="1425"/>
      <c r="AD170" s="1425"/>
      <c r="AE170" s="1425"/>
      <c r="AF170" s="1425"/>
      <c r="AG170" s="1425"/>
      <c r="AH170" s="1425"/>
      <c r="AI170" s="1425"/>
      <c r="AJ170" s="1425"/>
      <c r="AK170" s="1425"/>
      <c r="AL170" s="1425"/>
      <c r="AM170" s="1425"/>
      <c r="AN170" s="1425"/>
      <c r="AO170" s="1425"/>
      <c r="AP170" s="1425"/>
      <c r="AQ170" s="1425"/>
      <c r="AR170" s="1425"/>
      <c r="AS170" s="1425"/>
      <c r="AT170" s="1425"/>
      <c r="AU170" s="1425"/>
      <c r="AV170" s="1425"/>
      <c r="AW170" s="1425"/>
      <c r="AX170" s="1425"/>
      <c r="AY170" s="1425"/>
      <c r="AZ170" s="1425"/>
      <c r="BA170" s="1425"/>
      <c r="BB170" s="1425"/>
      <c r="BC170" s="1425"/>
    </row>
    <row r="171" spans="1:55" ht="20.25" customHeight="1">
      <c r="A171" s="1427" t="s">
        <v>246</v>
      </c>
      <c r="B171" s="1427"/>
      <c r="C171" s="1427"/>
      <c r="D171" s="1427"/>
      <c r="E171" s="1427"/>
      <c r="F171" s="1427"/>
      <c r="G171" s="1427"/>
      <c r="H171" s="1427"/>
      <c r="I171" s="1427"/>
      <c r="J171" s="1427"/>
      <c r="K171" s="1427"/>
      <c r="L171" s="1427"/>
      <c r="M171" s="1427"/>
      <c r="N171" s="1427"/>
      <c r="O171" s="1427"/>
      <c r="P171" s="1427"/>
      <c r="Q171" s="1427"/>
      <c r="R171" s="1427"/>
      <c r="S171" s="1427"/>
      <c r="T171" s="1427"/>
      <c r="U171" s="1427"/>
      <c r="V171" s="1427"/>
      <c r="W171" s="1427"/>
      <c r="X171" s="1427"/>
      <c r="Y171" s="1427"/>
      <c r="Z171" s="1427"/>
      <c r="AA171" s="1427"/>
      <c r="AB171" s="1427"/>
      <c r="AC171" s="1427"/>
      <c r="AD171" s="1427"/>
      <c r="AE171" s="1427"/>
      <c r="AF171" s="1427"/>
      <c r="AG171" s="1427"/>
      <c r="AH171" s="1427"/>
      <c r="AI171" s="1427"/>
      <c r="AJ171" s="1427"/>
      <c r="AK171" s="1427"/>
      <c r="AL171" s="1427"/>
      <c r="AM171" s="1427"/>
      <c r="AN171" s="1427"/>
      <c r="AO171" s="1427"/>
      <c r="AP171" s="1427"/>
      <c r="AQ171" s="1427"/>
      <c r="AR171" s="1427"/>
      <c r="AS171" s="1427"/>
      <c r="AT171" s="1427"/>
      <c r="AU171" s="1427"/>
      <c r="AV171" s="1427"/>
      <c r="AW171" s="1427"/>
      <c r="AX171" s="1427"/>
      <c r="AY171" s="1427"/>
      <c r="AZ171" s="1427"/>
      <c r="BA171" s="1427"/>
      <c r="BB171" s="1427"/>
      <c r="BC171" s="1427"/>
    </row>
    <row r="172" spans="1:55">
      <c r="A172" s="1425" t="s">
        <v>113</v>
      </c>
      <c r="B172" s="1425"/>
      <c r="C172" s="1425"/>
      <c r="D172" s="1425"/>
      <c r="E172" s="1425"/>
      <c r="F172" s="1425"/>
      <c r="G172" s="1425"/>
      <c r="H172" s="1425"/>
      <c r="I172" s="1425"/>
      <c r="J172" s="1425"/>
      <c r="K172" s="1425"/>
      <c r="L172" s="1425"/>
      <c r="M172" s="1425"/>
      <c r="N172" s="1425"/>
      <c r="O172" s="1425"/>
      <c r="P172" s="1425"/>
      <c r="Q172" s="1425"/>
      <c r="R172" s="1425"/>
      <c r="S172" s="1425"/>
      <c r="T172" s="1425"/>
      <c r="U172" s="1425"/>
      <c r="V172" s="1425"/>
      <c r="W172" s="1425"/>
      <c r="X172" s="1425"/>
      <c r="Y172" s="1425"/>
      <c r="Z172" s="1425"/>
      <c r="AA172" s="1425"/>
      <c r="AB172" s="1425"/>
      <c r="AC172" s="1425"/>
      <c r="AD172" s="1425"/>
      <c r="AE172" s="1425"/>
      <c r="AF172" s="1425"/>
      <c r="AG172" s="1425"/>
      <c r="AH172" s="1425"/>
      <c r="AI172" s="1425"/>
      <c r="AJ172" s="1425"/>
      <c r="AK172" s="1425"/>
      <c r="AL172" s="1425"/>
      <c r="AM172" s="1425"/>
      <c r="AN172" s="1425"/>
      <c r="AO172" s="1425"/>
      <c r="AP172" s="1425"/>
      <c r="AQ172" s="1425"/>
      <c r="AR172" s="1425"/>
      <c r="AS172" s="1425"/>
      <c r="AT172" s="1425"/>
      <c r="AU172" s="1425"/>
      <c r="AV172" s="1425"/>
      <c r="AW172" s="1425"/>
      <c r="AX172" s="1425"/>
      <c r="AY172" s="1425"/>
      <c r="AZ172" s="1425"/>
      <c r="BA172" s="1425"/>
      <c r="BB172" s="1425"/>
      <c r="BC172" s="1425"/>
    </row>
    <row r="173" spans="1:55" ht="26.25" customHeight="1">
      <c r="A173" s="1425"/>
      <c r="B173" s="1425"/>
      <c r="C173" s="1425"/>
      <c r="D173" s="1425"/>
      <c r="E173" s="1425"/>
      <c r="F173" s="1425"/>
      <c r="G173" s="1425"/>
      <c r="H173" s="1425"/>
      <c r="I173" s="1425"/>
      <c r="J173" s="1425"/>
      <c r="K173" s="1425"/>
      <c r="L173" s="1425"/>
      <c r="M173" s="1425"/>
      <c r="N173" s="1425"/>
      <c r="O173" s="1425"/>
      <c r="P173" s="1425"/>
      <c r="Q173" s="1425"/>
      <c r="R173" s="1425"/>
      <c r="S173" s="1425"/>
      <c r="T173" s="1425"/>
      <c r="U173" s="1425"/>
      <c r="V173" s="1425"/>
      <c r="W173" s="1425"/>
      <c r="X173" s="1425"/>
      <c r="Y173" s="1425"/>
      <c r="Z173" s="1425"/>
      <c r="AA173" s="1425"/>
      <c r="AB173" s="1425"/>
      <c r="AC173" s="1425"/>
      <c r="AD173" s="1425"/>
      <c r="AE173" s="1425"/>
      <c r="AF173" s="1425"/>
      <c r="AG173" s="1425"/>
      <c r="AH173" s="1425"/>
      <c r="AI173" s="1425"/>
      <c r="AJ173" s="1425"/>
      <c r="AK173" s="1425"/>
      <c r="AL173" s="1425"/>
      <c r="AM173" s="1425"/>
      <c r="AN173" s="1425"/>
      <c r="AO173" s="1425"/>
      <c r="AP173" s="1425"/>
      <c r="AQ173" s="1425"/>
      <c r="AR173" s="1425"/>
      <c r="AS173" s="1425"/>
      <c r="AT173" s="1425"/>
      <c r="AU173" s="1425"/>
      <c r="AV173" s="1425"/>
      <c r="AW173" s="1425"/>
      <c r="AX173" s="1425"/>
      <c r="AY173" s="1425"/>
      <c r="AZ173" s="1425"/>
      <c r="BA173" s="1425"/>
      <c r="BB173" s="1425"/>
      <c r="BC173" s="1425"/>
    </row>
    <row r="174" spans="1:55">
      <c r="A174" s="1425"/>
      <c r="B174" s="1425"/>
      <c r="C174" s="1425"/>
      <c r="D174" s="1425"/>
      <c r="E174" s="1425"/>
      <c r="F174" s="1425"/>
      <c r="G174" s="1425"/>
      <c r="H174" s="1425"/>
      <c r="I174" s="1425"/>
      <c r="J174" s="1425"/>
      <c r="K174" s="1425"/>
      <c r="L174" s="1425"/>
      <c r="M174" s="1425"/>
      <c r="N174" s="1425"/>
      <c r="O174" s="1425"/>
      <c r="P174" s="1425"/>
      <c r="Q174" s="1425"/>
      <c r="R174" s="1425"/>
      <c r="S174" s="1425"/>
      <c r="T174" s="1425"/>
      <c r="U174" s="1425"/>
      <c r="V174" s="1425"/>
      <c r="W174" s="1425"/>
      <c r="X174" s="1425"/>
      <c r="Y174" s="1425"/>
      <c r="Z174" s="1425"/>
      <c r="AA174" s="1425"/>
      <c r="AB174" s="1425"/>
      <c r="AC174" s="1425"/>
      <c r="AD174" s="1425"/>
      <c r="AE174" s="1425"/>
      <c r="AF174" s="1425"/>
      <c r="AG174" s="1425"/>
      <c r="AH174" s="1425"/>
      <c r="AI174" s="1425"/>
      <c r="AJ174" s="1425"/>
      <c r="AK174" s="1425"/>
      <c r="AL174" s="1425"/>
      <c r="AM174" s="1425"/>
      <c r="AN174" s="1425"/>
      <c r="AO174" s="1425"/>
      <c r="AP174" s="1425"/>
      <c r="AQ174" s="1425"/>
      <c r="AR174" s="1425"/>
      <c r="AS174" s="1425"/>
      <c r="AT174" s="1425"/>
      <c r="AU174" s="1425"/>
      <c r="AV174" s="1425"/>
      <c r="AW174" s="1425"/>
      <c r="AX174" s="1425"/>
      <c r="AY174" s="1425"/>
      <c r="AZ174" s="1425"/>
      <c r="BA174" s="1425"/>
      <c r="BB174" s="1425"/>
      <c r="BC174" s="1425"/>
    </row>
    <row r="175" spans="1:55">
      <c r="A175" s="1425"/>
      <c r="B175" s="1425"/>
      <c r="C175" s="1425"/>
      <c r="D175" s="1425"/>
      <c r="E175" s="1425"/>
      <c r="F175" s="1425"/>
      <c r="G175" s="1425"/>
      <c r="H175" s="1425"/>
      <c r="I175" s="1425"/>
      <c r="J175" s="1425"/>
      <c r="K175" s="1425"/>
      <c r="L175" s="1425"/>
      <c r="M175" s="1425"/>
      <c r="N175" s="1425"/>
      <c r="O175" s="1425"/>
      <c r="P175" s="1425"/>
      <c r="Q175" s="1425"/>
      <c r="R175" s="1425"/>
      <c r="S175" s="1425"/>
      <c r="T175" s="1425"/>
      <c r="U175" s="1425"/>
      <c r="V175" s="1425"/>
      <c r="W175" s="1425"/>
      <c r="X175" s="1425"/>
      <c r="Y175" s="1425"/>
      <c r="Z175" s="1425"/>
      <c r="AA175" s="1425"/>
      <c r="AB175" s="1425"/>
      <c r="AC175" s="1425"/>
      <c r="AD175" s="1425"/>
      <c r="AE175" s="1425"/>
      <c r="AF175" s="1425"/>
      <c r="AG175" s="1425"/>
      <c r="AH175" s="1425"/>
      <c r="AI175" s="1425"/>
      <c r="AJ175" s="1425"/>
      <c r="AK175" s="1425"/>
      <c r="AL175" s="1425"/>
      <c r="AM175" s="1425"/>
      <c r="AN175" s="1425"/>
      <c r="AO175" s="1425"/>
      <c r="AP175" s="1425"/>
      <c r="AQ175" s="1425"/>
      <c r="AR175" s="1425"/>
      <c r="AS175" s="1425"/>
      <c r="AT175" s="1425"/>
      <c r="AU175" s="1425"/>
      <c r="AV175" s="1425"/>
      <c r="AW175" s="1425"/>
      <c r="AX175" s="1425"/>
      <c r="AY175" s="1425"/>
      <c r="AZ175" s="1425"/>
      <c r="BA175" s="1425"/>
      <c r="BB175" s="1425"/>
      <c r="BC175" s="1425"/>
    </row>
    <row r="176" spans="1:55" ht="21">
      <c r="A176" s="1426" t="s">
        <v>247</v>
      </c>
      <c r="B176" s="1426"/>
      <c r="C176" s="1426"/>
      <c r="D176" s="1426"/>
      <c r="E176" s="1426"/>
      <c r="F176" s="1426"/>
      <c r="G176" s="1426"/>
      <c r="H176" s="1426"/>
      <c r="I176" s="1426"/>
      <c r="J176" s="1426"/>
      <c r="K176" s="1426"/>
      <c r="L176" s="1426"/>
      <c r="M176" s="1426"/>
      <c r="N176" s="1426"/>
      <c r="O176" s="1426"/>
      <c r="P176" s="1426"/>
      <c r="Q176" s="1426"/>
      <c r="R176" s="1426"/>
      <c r="S176" s="1426"/>
      <c r="T176" s="1426"/>
      <c r="U176" s="1426"/>
      <c r="V176" s="1426"/>
      <c r="W176" s="1426"/>
      <c r="X176" s="1426"/>
      <c r="Y176" s="1426"/>
      <c r="Z176" s="1426"/>
      <c r="AA176" s="1426"/>
      <c r="AB176" s="1426"/>
      <c r="AC176" s="1426"/>
      <c r="AD176" s="1426"/>
      <c r="AE176" s="1426"/>
      <c r="AF176" s="1426"/>
      <c r="AG176" s="1426"/>
      <c r="AH176" s="1426"/>
      <c r="AI176" s="1426"/>
      <c r="AJ176" s="1426"/>
      <c r="AK176" s="1426"/>
      <c r="AL176" s="1426"/>
      <c r="AM176" s="1426"/>
      <c r="AN176" s="1426"/>
      <c r="AO176" s="1426"/>
      <c r="AP176" s="1426"/>
      <c r="AQ176" s="1426"/>
      <c r="AR176" s="1426"/>
      <c r="AS176" s="1426"/>
      <c r="AT176" s="1426"/>
      <c r="AU176" s="1426"/>
      <c r="AV176" s="1426"/>
      <c r="AW176" s="1426"/>
      <c r="AX176" s="1426"/>
      <c r="AY176" s="1426"/>
      <c r="AZ176" s="1426"/>
      <c r="BA176" s="1426"/>
      <c r="BB176" s="1426"/>
      <c r="BC176" s="1426"/>
    </row>
    <row r="177" spans="1:55" ht="17.399999999999999">
      <c r="A177" s="1427" t="s">
        <v>248</v>
      </c>
      <c r="B177" s="1427"/>
      <c r="C177" s="1427"/>
      <c r="D177" s="1427"/>
      <c r="E177" s="1427"/>
      <c r="F177" s="1427"/>
      <c r="G177" s="1427"/>
      <c r="H177" s="1427"/>
      <c r="I177" s="1427"/>
      <c r="J177" s="1427"/>
      <c r="K177" s="1427"/>
      <c r="L177" s="1427"/>
      <c r="M177" s="1427"/>
      <c r="N177" s="1427"/>
      <c r="O177" s="1427"/>
      <c r="P177" s="1427"/>
      <c r="Q177" s="1427"/>
      <c r="R177" s="1427"/>
      <c r="S177" s="1427"/>
      <c r="T177" s="1427"/>
      <c r="U177" s="1427"/>
      <c r="V177" s="1427"/>
      <c r="W177" s="1427"/>
      <c r="X177" s="1427"/>
      <c r="Y177" s="1427"/>
      <c r="Z177" s="1427"/>
      <c r="AA177" s="1427"/>
      <c r="AB177" s="1427"/>
      <c r="AC177" s="1427"/>
      <c r="AD177" s="1427"/>
      <c r="AE177" s="1427"/>
      <c r="AF177" s="1427"/>
      <c r="AG177" s="1427"/>
      <c r="AH177" s="1427"/>
      <c r="AI177" s="1427"/>
      <c r="AJ177" s="1427"/>
      <c r="AK177" s="1427"/>
      <c r="AL177" s="1427"/>
      <c r="AM177" s="1427"/>
      <c r="AN177" s="1427"/>
      <c r="AO177" s="1427"/>
      <c r="AP177" s="1427"/>
      <c r="AQ177" s="1427"/>
      <c r="AR177" s="1427"/>
      <c r="AS177" s="1427"/>
      <c r="AT177" s="1427"/>
      <c r="AU177" s="1427"/>
      <c r="AV177" s="1427"/>
      <c r="AW177" s="1427"/>
      <c r="AX177" s="1427"/>
      <c r="AY177" s="1427"/>
      <c r="AZ177" s="1427"/>
      <c r="BA177" s="1427"/>
      <c r="BB177" s="1427"/>
      <c r="BC177" s="1427"/>
    </row>
    <row r="178" spans="1:55">
      <c r="A178" s="1425" t="s">
        <v>114</v>
      </c>
      <c r="B178" s="1425"/>
      <c r="C178" s="1425"/>
      <c r="D178" s="1425"/>
      <c r="E178" s="1425"/>
      <c r="F178" s="1425"/>
      <c r="G178" s="1425"/>
      <c r="H178" s="1425"/>
      <c r="I178" s="1425"/>
      <c r="J178" s="1425"/>
      <c r="K178" s="1425"/>
      <c r="L178" s="1425"/>
      <c r="M178" s="1425"/>
      <c r="N178" s="1425"/>
      <c r="O178" s="1425"/>
      <c r="P178" s="1425"/>
      <c r="Q178" s="1425"/>
      <c r="R178" s="1425"/>
      <c r="S178" s="1425"/>
      <c r="T178" s="1425"/>
      <c r="U178" s="1425"/>
      <c r="V178" s="1425"/>
      <c r="W178" s="1425"/>
      <c r="X178" s="1425"/>
      <c r="Y178" s="1425"/>
      <c r="Z178" s="1425"/>
      <c r="AA178" s="1425"/>
      <c r="AB178" s="1425"/>
      <c r="AC178" s="1425"/>
      <c r="AD178" s="1425"/>
      <c r="AE178" s="1425"/>
      <c r="AF178" s="1425"/>
      <c r="AG178" s="1425"/>
      <c r="AH178" s="1425"/>
      <c r="AI178" s="1425"/>
      <c r="AJ178" s="1425"/>
      <c r="AK178" s="1425"/>
      <c r="AL178" s="1425"/>
      <c r="AM178" s="1425"/>
      <c r="AN178" s="1425"/>
      <c r="AO178" s="1425"/>
      <c r="AP178" s="1425"/>
      <c r="AQ178" s="1425"/>
      <c r="AR178" s="1425"/>
      <c r="AS178" s="1425"/>
      <c r="AT178" s="1425"/>
      <c r="AU178" s="1425"/>
      <c r="AV178" s="1425"/>
      <c r="AW178" s="1425"/>
      <c r="AX178" s="1425"/>
      <c r="AY178" s="1425"/>
      <c r="AZ178" s="1425"/>
      <c r="BA178" s="1425"/>
      <c r="BB178" s="1425"/>
      <c r="BC178" s="1425"/>
    </row>
    <row r="179" spans="1:55" ht="28.5" customHeight="1">
      <c r="A179" s="1425"/>
      <c r="B179" s="1425"/>
      <c r="C179" s="1425"/>
      <c r="D179" s="1425"/>
      <c r="E179" s="1425"/>
      <c r="F179" s="1425"/>
      <c r="G179" s="1425"/>
      <c r="H179" s="1425"/>
      <c r="I179" s="1425"/>
      <c r="J179" s="1425"/>
      <c r="K179" s="1425"/>
      <c r="L179" s="1425"/>
      <c r="M179" s="1425"/>
      <c r="N179" s="1425"/>
      <c r="O179" s="1425"/>
      <c r="P179" s="1425"/>
      <c r="Q179" s="1425"/>
      <c r="R179" s="1425"/>
      <c r="S179" s="1425"/>
      <c r="T179" s="1425"/>
      <c r="U179" s="1425"/>
      <c r="V179" s="1425"/>
      <c r="W179" s="1425"/>
      <c r="X179" s="1425"/>
      <c r="Y179" s="1425"/>
      <c r="Z179" s="1425"/>
      <c r="AA179" s="1425"/>
      <c r="AB179" s="1425"/>
      <c r="AC179" s="1425"/>
      <c r="AD179" s="1425"/>
      <c r="AE179" s="1425"/>
      <c r="AF179" s="1425"/>
      <c r="AG179" s="1425"/>
      <c r="AH179" s="1425"/>
      <c r="AI179" s="1425"/>
      <c r="AJ179" s="1425"/>
      <c r="AK179" s="1425"/>
      <c r="AL179" s="1425"/>
      <c r="AM179" s="1425"/>
      <c r="AN179" s="1425"/>
      <c r="AO179" s="1425"/>
      <c r="AP179" s="1425"/>
      <c r="AQ179" s="1425"/>
      <c r="AR179" s="1425"/>
      <c r="AS179" s="1425"/>
      <c r="AT179" s="1425"/>
      <c r="AU179" s="1425"/>
      <c r="AV179" s="1425"/>
      <c r="AW179" s="1425"/>
      <c r="AX179" s="1425"/>
      <c r="AY179" s="1425"/>
      <c r="AZ179" s="1425"/>
      <c r="BA179" s="1425"/>
      <c r="BB179" s="1425"/>
      <c r="BC179" s="1425"/>
    </row>
    <row r="180" spans="1:55" ht="18" customHeight="1">
      <c r="A180" s="1425"/>
      <c r="B180" s="1425"/>
      <c r="C180" s="1425"/>
      <c r="D180" s="1425"/>
      <c r="E180" s="1425"/>
      <c r="F180" s="1425"/>
      <c r="G180" s="1425"/>
      <c r="H180" s="1425"/>
      <c r="I180" s="1425"/>
      <c r="J180" s="1425"/>
      <c r="K180" s="1425"/>
      <c r="L180" s="1425"/>
      <c r="M180" s="1425"/>
      <c r="N180" s="1425"/>
      <c r="O180" s="1425"/>
      <c r="P180" s="1425"/>
      <c r="Q180" s="1425"/>
      <c r="R180" s="1425"/>
      <c r="S180" s="1425"/>
      <c r="T180" s="1425"/>
      <c r="U180" s="1425"/>
      <c r="V180" s="1425"/>
      <c r="W180" s="1425"/>
      <c r="X180" s="1425"/>
      <c r="Y180" s="1425"/>
      <c r="Z180" s="1425"/>
      <c r="AA180" s="1425"/>
      <c r="AB180" s="1425"/>
      <c r="AC180" s="1425"/>
      <c r="AD180" s="1425"/>
      <c r="AE180" s="1425"/>
      <c r="AF180" s="1425"/>
      <c r="AG180" s="1425"/>
      <c r="AH180" s="1425"/>
      <c r="AI180" s="1425"/>
      <c r="AJ180" s="1425"/>
      <c r="AK180" s="1425"/>
      <c r="AL180" s="1425"/>
      <c r="AM180" s="1425"/>
      <c r="AN180" s="1425"/>
      <c r="AO180" s="1425"/>
      <c r="AP180" s="1425"/>
      <c r="AQ180" s="1425"/>
      <c r="AR180" s="1425"/>
      <c r="AS180" s="1425"/>
      <c r="AT180" s="1425"/>
      <c r="AU180" s="1425"/>
      <c r="AV180" s="1425"/>
      <c r="AW180" s="1425"/>
      <c r="AX180" s="1425"/>
      <c r="AY180" s="1425"/>
      <c r="AZ180" s="1425"/>
      <c r="BA180" s="1425"/>
      <c r="BB180" s="1425"/>
      <c r="BC180" s="1425"/>
    </row>
    <row r="181" spans="1:55" ht="20.25" customHeight="1">
      <c r="A181" s="1425"/>
      <c r="B181" s="1425"/>
      <c r="C181" s="1425"/>
      <c r="D181" s="1425"/>
      <c r="E181" s="1425"/>
      <c r="F181" s="1425"/>
      <c r="G181" s="1425"/>
      <c r="H181" s="1425"/>
      <c r="I181" s="1425"/>
      <c r="J181" s="1425"/>
      <c r="K181" s="1425"/>
      <c r="L181" s="1425"/>
      <c r="M181" s="1425"/>
      <c r="N181" s="1425"/>
      <c r="O181" s="1425"/>
      <c r="P181" s="1425"/>
      <c r="Q181" s="1425"/>
      <c r="R181" s="1425"/>
      <c r="S181" s="1425"/>
      <c r="T181" s="1425"/>
      <c r="U181" s="1425"/>
      <c r="V181" s="1425"/>
      <c r="W181" s="1425"/>
      <c r="X181" s="1425"/>
      <c r="Y181" s="1425"/>
      <c r="Z181" s="1425"/>
      <c r="AA181" s="1425"/>
      <c r="AB181" s="1425"/>
      <c r="AC181" s="1425"/>
      <c r="AD181" s="1425"/>
      <c r="AE181" s="1425"/>
      <c r="AF181" s="1425"/>
      <c r="AG181" s="1425"/>
      <c r="AH181" s="1425"/>
      <c r="AI181" s="1425"/>
      <c r="AJ181" s="1425"/>
      <c r="AK181" s="1425"/>
      <c r="AL181" s="1425"/>
      <c r="AM181" s="1425"/>
      <c r="AN181" s="1425"/>
      <c r="AO181" s="1425"/>
      <c r="AP181" s="1425"/>
      <c r="AQ181" s="1425"/>
      <c r="AR181" s="1425"/>
      <c r="AS181" s="1425"/>
      <c r="AT181" s="1425"/>
      <c r="AU181" s="1425"/>
      <c r="AV181" s="1425"/>
      <c r="AW181" s="1425"/>
      <c r="AX181" s="1425"/>
      <c r="AY181" s="1425"/>
      <c r="AZ181" s="1425"/>
      <c r="BA181" s="1425"/>
      <c r="BB181" s="1425"/>
      <c r="BC181" s="1425"/>
    </row>
    <row r="182" spans="1:55" ht="20.25" customHeight="1">
      <c r="A182" s="1425"/>
      <c r="B182" s="1425"/>
      <c r="C182" s="1425"/>
      <c r="D182" s="1425"/>
      <c r="E182" s="1425"/>
      <c r="F182" s="1425"/>
      <c r="G182" s="1425"/>
      <c r="H182" s="1425"/>
      <c r="I182" s="1425"/>
      <c r="J182" s="1425"/>
      <c r="K182" s="1425"/>
      <c r="L182" s="1425"/>
      <c r="M182" s="1425"/>
      <c r="N182" s="1425"/>
      <c r="O182" s="1425"/>
      <c r="P182" s="1425"/>
      <c r="Q182" s="1425"/>
      <c r="R182" s="1425"/>
      <c r="S182" s="1425"/>
      <c r="T182" s="1425"/>
      <c r="U182" s="1425"/>
      <c r="V182" s="1425"/>
      <c r="W182" s="1425"/>
      <c r="X182" s="1425"/>
      <c r="Y182" s="1425"/>
      <c r="Z182" s="1425"/>
      <c r="AA182" s="1425"/>
      <c r="AB182" s="1425"/>
      <c r="AC182" s="1425"/>
      <c r="AD182" s="1425"/>
      <c r="AE182" s="1425"/>
      <c r="AF182" s="1425"/>
      <c r="AG182" s="1425"/>
      <c r="AH182" s="1425"/>
      <c r="AI182" s="1425"/>
      <c r="AJ182" s="1425"/>
      <c r="AK182" s="1425"/>
      <c r="AL182" s="1425"/>
      <c r="AM182" s="1425"/>
      <c r="AN182" s="1425"/>
      <c r="AO182" s="1425"/>
      <c r="AP182" s="1425"/>
      <c r="AQ182" s="1425"/>
      <c r="AR182" s="1425"/>
      <c r="AS182" s="1425"/>
      <c r="AT182" s="1425"/>
      <c r="AU182" s="1425"/>
      <c r="AV182" s="1425"/>
      <c r="AW182" s="1425"/>
      <c r="AX182" s="1425"/>
      <c r="AY182" s="1425"/>
      <c r="AZ182" s="1425"/>
      <c r="BA182" s="1425"/>
      <c r="BB182" s="1425"/>
      <c r="BC182" s="1425"/>
    </row>
    <row r="183" spans="1:55" ht="20.25" customHeight="1">
      <c r="A183" s="1427" t="s">
        <v>249</v>
      </c>
      <c r="B183" s="1427"/>
      <c r="C183" s="1427"/>
      <c r="D183" s="1427"/>
      <c r="E183" s="1427"/>
      <c r="F183" s="1427"/>
      <c r="G183" s="1427"/>
      <c r="H183" s="1427"/>
      <c r="I183" s="1427"/>
      <c r="J183" s="1427"/>
      <c r="K183" s="1427"/>
      <c r="L183" s="1427"/>
      <c r="M183" s="1427"/>
      <c r="N183" s="1427"/>
      <c r="O183" s="1427"/>
      <c r="P183" s="1427"/>
      <c r="Q183" s="1427"/>
      <c r="R183" s="1427"/>
      <c r="S183" s="1427"/>
      <c r="T183" s="1427"/>
      <c r="U183" s="1427"/>
      <c r="V183" s="1427"/>
      <c r="W183" s="1427"/>
      <c r="X183" s="1427"/>
      <c r="Y183" s="1427"/>
      <c r="Z183" s="1427"/>
      <c r="AA183" s="1427"/>
      <c r="AB183" s="1427"/>
      <c r="AC183" s="1427"/>
      <c r="AD183" s="1427"/>
      <c r="AE183" s="1427"/>
      <c r="AF183" s="1427"/>
      <c r="AG183" s="1427"/>
      <c r="AH183" s="1427"/>
      <c r="AI183" s="1427"/>
      <c r="AJ183" s="1427"/>
      <c r="AK183" s="1427"/>
      <c r="AL183" s="1427"/>
      <c r="AM183" s="1427"/>
      <c r="AN183" s="1427"/>
      <c r="AO183" s="1427"/>
      <c r="AP183" s="1427"/>
      <c r="AQ183" s="1427"/>
      <c r="AR183" s="1427"/>
      <c r="AS183" s="1427"/>
      <c r="AT183" s="1427"/>
      <c r="AU183" s="1427"/>
      <c r="AV183" s="1427"/>
      <c r="AW183" s="1427"/>
      <c r="AX183" s="1427"/>
      <c r="AY183" s="1427"/>
      <c r="AZ183" s="1427"/>
      <c r="BA183" s="1427"/>
      <c r="BB183" s="1427"/>
      <c r="BC183" s="1427"/>
    </row>
    <row r="184" spans="1:55" ht="20.25" customHeight="1">
      <c r="A184" s="1425" t="s">
        <v>597</v>
      </c>
      <c r="B184" s="1425"/>
      <c r="C184" s="1425"/>
      <c r="D184" s="1425"/>
      <c r="E184" s="1425"/>
      <c r="F184" s="1425"/>
      <c r="G184" s="1425"/>
      <c r="H184" s="1425"/>
      <c r="I184" s="1425"/>
      <c r="J184" s="1425"/>
      <c r="K184" s="1425"/>
      <c r="L184" s="1425"/>
      <c r="M184" s="1425"/>
      <c r="N184" s="1425"/>
      <c r="O184" s="1425"/>
      <c r="P184" s="1425"/>
      <c r="Q184" s="1425"/>
      <c r="R184" s="1425"/>
      <c r="S184" s="1425"/>
      <c r="T184" s="1425"/>
      <c r="U184" s="1425"/>
      <c r="V184" s="1425"/>
      <c r="W184" s="1425"/>
      <c r="X184" s="1425"/>
      <c r="Y184" s="1425"/>
      <c r="Z184" s="1425"/>
      <c r="AA184" s="1425"/>
      <c r="AB184" s="1425"/>
      <c r="AC184" s="1425"/>
      <c r="AD184" s="1425"/>
      <c r="AE184" s="1425"/>
      <c r="AF184" s="1425"/>
      <c r="AG184" s="1425"/>
      <c r="AH184" s="1425"/>
      <c r="AI184" s="1425"/>
      <c r="AJ184" s="1425"/>
      <c r="AK184" s="1425"/>
      <c r="AL184" s="1425"/>
      <c r="AM184" s="1425"/>
      <c r="AN184" s="1425"/>
      <c r="AO184" s="1425"/>
      <c r="AP184" s="1425"/>
      <c r="AQ184" s="1425"/>
      <c r="AR184" s="1425"/>
      <c r="AS184" s="1425"/>
      <c r="AT184" s="1425"/>
      <c r="AU184" s="1425"/>
      <c r="AV184" s="1425"/>
      <c r="AW184" s="1425"/>
      <c r="AX184" s="1425"/>
      <c r="AY184" s="1425"/>
      <c r="AZ184" s="1425"/>
      <c r="BA184" s="1425"/>
      <c r="BB184" s="1425"/>
      <c r="BC184" s="1425"/>
    </row>
    <row r="185" spans="1:55" ht="20.25" customHeight="1">
      <c r="A185" s="1425"/>
      <c r="B185" s="1425"/>
      <c r="C185" s="1425"/>
      <c r="D185" s="1425"/>
      <c r="E185" s="1425"/>
      <c r="F185" s="1425"/>
      <c r="G185" s="1425"/>
      <c r="H185" s="1425"/>
      <c r="I185" s="1425"/>
      <c r="J185" s="1425"/>
      <c r="K185" s="1425"/>
      <c r="L185" s="1425"/>
      <c r="M185" s="1425"/>
      <c r="N185" s="1425"/>
      <c r="O185" s="1425"/>
      <c r="P185" s="1425"/>
      <c r="Q185" s="1425"/>
      <c r="R185" s="1425"/>
      <c r="S185" s="1425"/>
      <c r="T185" s="1425"/>
      <c r="U185" s="1425"/>
      <c r="V185" s="1425"/>
      <c r="W185" s="1425"/>
      <c r="X185" s="1425"/>
      <c r="Y185" s="1425"/>
      <c r="Z185" s="1425"/>
      <c r="AA185" s="1425"/>
      <c r="AB185" s="1425"/>
      <c r="AC185" s="1425"/>
      <c r="AD185" s="1425"/>
      <c r="AE185" s="1425"/>
      <c r="AF185" s="1425"/>
      <c r="AG185" s="1425"/>
      <c r="AH185" s="1425"/>
      <c r="AI185" s="1425"/>
      <c r="AJ185" s="1425"/>
      <c r="AK185" s="1425"/>
      <c r="AL185" s="1425"/>
      <c r="AM185" s="1425"/>
      <c r="AN185" s="1425"/>
      <c r="AO185" s="1425"/>
      <c r="AP185" s="1425"/>
      <c r="AQ185" s="1425"/>
      <c r="AR185" s="1425"/>
      <c r="AS185" s="1425"/>
      <c r="AT185" s="1425"/>
      <c r="AU185" s="1425"/>
      <c r="AV185" s="1425"/>
      <c r="AW185" s="1425"/>
      <c r="AX185" s="1425"/>
      <c r="AY185" s="1425"/>
      <c r="AZ185" s="1425"/>
      <c r="BA185" s="1425"/>
      <c r="BB185" s="1425"/>
      <c r="BC185" s="1425"/>
    </row>
    <row r="186" spans="1:55" ht="20.25" customHeight="1">
      <c r="A186" s="1425"/>
      <c r="B186" s="1425"/>
      <c r="C186" s="1425"/>
      <c r="D186" s="1425"/>
      <c r="E186" s="1425"/>
      <c r="F186" s="1425"/>
      <c r="G186" s="1425"/>
      <c r="H186" s="1425"/>
      <c r="I186" s="1425"/>
      <c r="J186" s="1425"/>
      <c r="K186" s="1425"/>
      <c r="L186" s="1425"/>
      <c r="M186" s="1425"/>
      <c r="N186" s="1425"/>
      <c r="O186" s="1425"/>
      <c r="P186" s="1425"/>
      <c r="Q186" s="1425"/>
      <c r="R186" s="1425"/>
      <c r="S186" s="1425"/>
      <c r="T186" s="1425"/>
      <c r="U186" s="1425"/>
      <c r="V186" s="1425"/>
      <c r="W186" s="1425"/>
      <c r="X186" s="1425"/>
      <c r="Y186" s="1425"/>
      <c r="Z186" s="1425"/>
      <c r="AA186" s="1425"/>
      <c r="AB186" s="1425"/>
      <c r="AC186" s="1425"/>
      <c r="AD186" s="1425"/>
      <c r="AE186" s="1425"/>
      <c r="AF186" s="1425"/>
      <c r="AG186" s="1425"/>
      <c r="AH186" s="1425"/>
      <c r="AI186" s="1425"/>
      <c r="AJ186" s="1425"/>
      <c r="AK186" s="1425"/>
      <c r="AL186" s="1425"/>
      <c r="AM186" s="1425"/>
      <c r="AN186" s="1425"/>
      <c r="AO186" s="1425"/>
      <c r="AP186" s="1425"/>
      <c r="AQ186" s="1425"/>
      <c r="AR186" s="1425"/>
      <c r="AS186" s="1425"/>
      <c r="AT186" s="1425"/>
      <c r="AU186" s="1425"/>
      <c r="AV186" s="1425"/>
      <c r="AW186" s="1425"/>
      <c r="AX186" s="1425"/>
      <c r="AY186" s="1425"/>
      <c r="AZ186" s="1425"/>
      <c r="BA186" s="1425"/>
      <c r="BB186" s="1425"/>
      <c r="BC186" s="1425"/>
    </row>
    <row r="187" spans="1:55" ht="20.25" customHeight="1">
      <c r="A187" s="1425"/>
      <c r="B187" s="1425"/>
      <c r="C187" s="1425"/>
      <c r="D187" s="1425"/>
      <c r="E187" s="1425"/>
      <c r="F187" s="1425"/>
      <c r="G187" s="1425"/>
      <c r="H187" s="1425"/>
      <c r="I187" s="1425"/>
      <c r="J187" s="1425"/>
      <c r="K187" s="1425"/>
      <c r="L187" s="1425"/>
      <c r="M187" s="1425"/>
      <c r="N187" s="1425"/>
      <c r="O187" s="1425"/>
      <c r="P187" s="1425"/>
      <c r="Q187" s="1425"/>
      <c r="R187" s="1425"/>
      <c r="S187" s="1425"/>
      <c r="T187" s="1425"/>
      <c r="U187" s="1425"/>
      <c r="V187" s="1425"/>
      <c r="W187" s="1425"/>
      <c r="X187" s="1425"/>
      <c r="Y187" s="1425"/>
      <c r="Z187" s="1425"/>
      <c r="AA187" s="1425"/>
      <c r="AB187" s="1425"/>
      <c r="AC187" s="1425"/>
      <c r="AD187" s="1425"/>
      <c r="AE187" s="1425"/>
      <c r="AF187" s="1425"/>
      <c r="AG187" s="1425"/>
      <c r="AH187" s="1425"/>
      <c r="AI187" s="1425"/>
      <c r="AJ187" s="1425"/>
      <c r="AK187" s="1425"/>
      <c r="AL187" s="1425"/>
      <c r="AM187" s="1425"/>
      <c r="AN187" s="1425"/>
      <c r="AO187" s="1425"/>
      <c r="AP187" s="1425"/>
      <c r="AQ187" s="1425"/>
      <c r="AR187" s="1425"/>
      <c r="AS187" s="1425"/>
      <c r="AT187" s="1425"/>
      <c r="AU187" s="1425"/>
      <c r="AV187" s="1425"/>
      <c r="AW187" s="1425"/>
      <c r="AX187" s="1425"/>
      <c r="AY187" s="1425"/>
      <c r="AZ187" s="1425"/>
      <c r="BA187" s="1425"/>
      <c r="BB187" s="1425"/>
      <c r="BC187" s="1425"/>
    </row>
    <row r="188" spans="1:55" ht="20.25" customHeight="1">
      <c r="A188" s="1425"/>
      <c r="B188" s="1425"/>
      <c r="C188" s="1425"/>
      <c r="D188" s="1425"/>
      <c r="E188" s="1425"/>
      <c r="F188" s="1425"/>
      <c r="G188" s="1425"/>
      <c r="H188" s="1425"/>
      <c r="I188" s="1425"/>
      <c r="J188" s="1425"/>
      <c r="K188" s="1425"/>
      <c r="L188" s="1425"/>
      <c r="M188" s="1425"/>
      <c r="N188" s="1425"/>
      <c r="O188" s="1425"/>
      <c r="P188" s="1425"/>
      <c r="Q188" s="1425"/>
      <c r="R188" s="1425"/>
      <c r="S188" s="1425"/>
      <c r="T188" s="1425"/>
      <c r="U188" s="1425"/>
      <c r="V188" s="1425"/>
      <c r="W188" s="1425"/>
      <c r="X188" s="1425"/>
      <c r="Y188" s="1425"/>
      <c r="Z188" s="1425"/>
      <c r="AA188" s="1425"/>
      <c r="AB188" s="1425"/>
      <c r="AC188" s="1425"/>
      <c r="AD188" s="1425"/>
      <c r="AE188" s="1425"/>
      <c r="AF188" s="1425"/>
      <c r="AG188" s="1425"/>
      <c r="AH188" s="1425"/>
      <c r="AI188" s="1425"/>
      <c r="AJ188" s="1425"/>
      <c r="AK188" s="1425"/>
      <c r="AL188" s="1425"/>
      <c r="AM188" s="1425"/>
      <c r="AN188" s="1425"/>
      <c r="AO188" s="1425"/>
      <c r="AP188" s="1425"/>
      <c r="AQ188" s="1425"/>
      <c r="AR188" s="1425"/>
      <c r="AS188" s="1425"/>
      <c r="AT188" s="1425"/>
      <c r="AU188" s="1425"/>
      <c r="AV188" s="1425"/>
      <c r="AW188" s="1425"/>
      <c r="AX188" s="1425"/>
      <c r="AY188" s="1425"/>
      <c r="AZ188" s="1425"/>
      <c r="BA188" s="1425"/>
      <c r="BB188" s="1425"/>
      <c r="BC188" s="1425"/>
    </row>
    <row r="189" spans="1:55" ht="20.25" customHeight="1">
      <c r="A189" s="1425"/>
      <c r="B189" s="1425"/>
      <c r="C189" s="1425"/>
      <c r="D189" s="1425"/>
      <c r="E189" s="1425"/>
      <c r="F189" s="1425"/>
      <c r="G189" s="1425"/>
      <c r="H189" s="1425"/>
      <c r="I189" s="1425"/>
      <c r="J189" s="1425"/>
      <c r="K189" s="1425"/>
      <c r="L189" s="1425"/>
      <c r="M189" s="1425"/>
      <c r="N189" s="1425"/>
      <c r="O189" s="1425"/>
      <c r="P189" s="1425"/>
      <c r="Q189" s="1425"/>
      <c r="R189" s="1425"/>
      <c r="S189" s="1425"/>
      <c r="T189" s="1425"/>
      <c r="U189" s="1425"/>
      <c r="V189" s="1425"/>
      <c r="W189" s="1425"/>
      <c r="X189" s="1425"/>
      <c r="Y189" s="1425"/>
      <c r="Z189" s="1425"/>
      <c r="AA189" s="1425"/>
      <c r="AB189" s="1425"/>
      <c r="AC189" s="1425"/>
      <c r="AD189" s="1425"/>
      <c r="AE189" s="1425"/>
      <c r="AF189" s="1425"/>
      <c r="AG189" s="1425"/>
      <c r="AH189" s="1425"/>
      <c r="AI189" s="1425"/>
      <c r="AJ189" s="1425"/>
      <c r="AK189" s="1425"/>
      <c r="AL189" s="1425"/>
      <c r="AM189" s="1425"/>
      <c r="AN189" s="1425"/>
      <c r="AO189" s="1425"/>
      <c r="AP189" s="1425"/>
      <c r="AQ189" s="1425"/>
      <c r="AR189" s="1425"/>
      <c r="AS189" s="1425"/>
      <c r="AT189" s="1425"/>
      <c r="AU189" s="1425"/>
      <c r="AV189" s="1425"/>
      <c r="AW189" s="1425"/>
      <c r="AX189" s="1425"/>
      <c r="AY189" s="1425"/>
      <c r="AZ189" s="1425"/>
      <c r="BA189" s="1425"/>
      <c r="BB189" s="1425"/>
      <c r="BC189" s="1425"/>
    </row>
    <row r="190" spans="1:55" ht="20.25" customHeight="1">
      <c r="A190" s="1425"/>
      <c r="B190" s="1425"/>
      <c r="C190" s="1425"/>
      <c r="D190" s="1425"/>
      <c r="E190" s="1425"/>
      <c r="F190" s="1425"/>
      <c r="G190" s="1425"/>
      <c r="H190" s="1425"/>
      <c r="I190" s="1425"/>
      <c r="J190" s="1425"/>
      <c r="K190" s="1425"/>
      <c r="L190" s="1425"/>
      <c r="M190" s="1425"/>
      <c r="N190" s="1425"/>
      <c r="O190" s="1425"/>
      <c r="P190" s="1425"/>
      <c r="Q190" s="1425"/>
      <c r="R190" s="1425"/>
      <c r="S190" s="1425"/>
      <c r="T190" s="1425"/>
      <c r="U190" s="1425"/>
      <c r="V190" s="1425"/>
      <c r="W190" s="1425"/>
      <c r="X190" s="1425"/>
      <c r="Y190" s="1425"/>
      <c r="Z190" s="1425"/>
      <c r="AA190" s="1425"/>
      <c r="AB190" s="1425"/>
      <c r="AC190" s="1425"/>
      <c r="AD190" s="1425"/>
      <c r="AE190" s="1425"/>
      <c r="AF190" s="1425"/>
      <c r="AG190" s="1425"/>
      <c r="AH190" s="1425"/>
      <c r="AI190" s="1425"/>
      <c r="AJ190" s="1425"/>
      <c r="AK190" s="1425"/>
      <c r="AL190" s="1425"/>
      <c r="AM190" s="1425"/>
      <c r="AN190" s="1425"/>
      <c r="AO190" s="1425"/>
      <c r="AP190" s="1425"/>
      <c r="AQ190" s="1425"/>
      <c r="AR190" s="1425"/>
      <c r="AS190" s="1425"/>
      <c r="AT190" s="1425"/>
      <c r="AU190" s="1425"/>
      <c r="AV190" s="1425"/>
      <c r="AW190" s="1425"/>
      <c r="AX190" s="1425"/>
      <c r="AY190" s="1425"/>
      <c r="AZ190" s="1425"/>
      <c r="BA190" s="1425"/>
      <c r="BB190" s="1425"/>
      <c r="BC190" s="1425"/>
    </row>
    <row r="191" spans="1:55" ht="20.25" customHeight="1">
      <c r="A191" s="1425"/>
      <c r="B191" s="1425"/>
      <c r="C191" s="1425"/>
      <c r="D191" s="1425"/>
      <c r="E191" s="1425"/>
      <c r="F191" s="1425"/>
      <c r="G191" s="1425"/>
      <c r="H191" s="1425"/>
      <c r="I191" s="1425"/>
      <c r="J191" s="1425"/>
      <c r="K191" s="1425"/>
      <c r="L191" s="1425"/>
      <c r="M191" s="1425"/>
      <c r="N191" s="1425"/>
      <c r="O191" s="1425"/>
      <c r="P191" s="1425"/>
      <c r="Q191" s="1425"/>
      <c r="R191" s="1425"/>
      <c r="S191" s="1425"/>
      <c r="T191" s="1425"/>
      <c r="U191" s="1425"/>
      <c r="V191" s="1425"/>
      <c r="W191" s="1425"/>
      <c r="X191" s="1425"/>
      <c r="Y191" s="1425"/>
      <c r="Z191" s="1425"/>
      <c r="AA191" s="1425"/>
      <c r="AB191" s="1425"/>
      <c r="AC191" s="1425"/>
      <c r="AD191" s="1425"/>
      <c r="AE191" s="1425"/>
      <c r="AF191" s="1425"/>
      <c r="AG191" s="1425"/>
      <c r="AH191" s="1425"/>
      <c r="AI191" s="1425"/>
      <c r="AJ191" s="1425"/>
      <c r="AK191" s="1425"/>
      <c r="AL191" s="1425"/>
      <c r="AM191" s="1425"/>
      <c r="AN191" s="1425"/>
      <c r="AO191" s="1425"/>
      <c r="AP191" s="1425"/>
      <c r="AQ191" s="1425"/>
      <c r="AR191" s="1425"/>
      <c r="AS191" s="1425"/>
      <c r="AT191" s="1425"/>
      <c r="AU191" s="1425"/>
      <c r="AV191" s="1425"/>
      <c r="AW191" s="1425"/>
      <c r="AX191" s="1425"/>
      <c r="AY191" s="1425"/>
      <c r="AZ191" s="1425"/>
      <c r="BA191" s="1425"/>
      <c r="BB191" s="1425"/>
      <c r="BC191" s="1425"/>
    </row>
    <row r="192" spans="1:55" ht="20.25" customHeight="1">
      <c r="A192" s="1425"/>
      <c r="B192" s="1425"/>
      <c r="C192" s="1425"/>
      <c r="D192" s="1425"/>
      <c r="E192" s="1425"/>
      <c r="F192" s="1425"/>
      <c r="G192" s="1425"/>
      <c r="H192" s="1425"/>
      <c r="I192" s="1425"/>
      <c r="J192" s="1425"/>
      <c r="K192" s="1425"/>
      <c r="L192" s="1425"/>
      <c r="M192" s="1425"/>
      <c r="N192" s="1425"/>
      <c r="O192" s="1425"/>
      <c r="P192" s="1425"/>
      <c r="Q192" s="1425"/>
      <c r="R192" s="1425"/>
      <c r="S192" s="1425"/>
      <c r="T192" s="1425"/>
      <c r="U192" s="1425"/>
      <c r="V192" s="1425"/>
      <c r="W192" s="1425"/>
      <c r="X192" s="1425"/>
      <c r="Y192" s="1425"/>
      <c r="Z192" s="1425"/>
      <c r="AA192" s="1425"/>
      <c r="AB192" s="1425"/>
      <c r="AC192" s="1425"/>
      <c r="AD192" s="1425"/>
      <c r="AE192" s="1425"/>
      <c r="AF192" s="1425"/>
      <c r="AG192" s="1425"/>
      <c r="AH192" s="1425"/>
      <c r="AI192" s="1425"/>
      <c r="AJ192" s="1425"/>
      <c r="AK192" s="1425"/>
      <c r="AL192" s="1425"/>
      <c r="AM192" s="1425"/>
      <c r="AN192" s="1425"/>
      <c r="AO192" s="1425"/>
      <c r="AP192" s="1425"/>
      <c r="AQ192" s="1425"/>
      <c r="AR192" s="1425"/>
      <c r="AS192" s="1425"/>
      <c r="AT192" s="1425"/>
      <c r="AU192" s="1425"/>
      <c r="AV192" s="1425"/>
      <c r="AW192" s="1425"/>
      <c r="AX192" s="1425"/>
      <c r="AY192" s="1425"/>
      <c r="AZ192" s="1425"/>
      <c r="BA192" s="1425"/>
      <c r="BB192" s="1425"/>
      <c r="BC192" s="1425"/>
    </row>
    <row r="193" spans="1:55" ht="20.25" customHeight="1">
      <c r="A193" s="1425"/>
      <c r="B193" s="1425"/>
      <c r="C193" s="1425"/>
      <c r="D193" s="1425"/>
      <c r="E193" s="1425"/>
      <c r="F193" s="1425"/>
      <c r="G193" s="1425"/>
      <c r="H193" s="1425"/>
      <c r="I193" s="1425"/>
      <c r="J193" s="1425"/>
      <c r="K193" s="1425"/>
      <c r="L193" s="1425"/>
      <c r="M193" s="1425"/>
      <c r="N193" s="1425"/>
      <c r="O193" s="1425"/>
      <c r="P193" s="1425"/>
      <c r="Q193" s="1425"/>
      <c r="R193" s="1425"/>
      <c r="S193" s="1425"/>
      <c r="T193" s="1425"/>
      <c r="U193" s="1425"/>
      <c r="V193" s="1425"/>
      <c r="W193" s="1425"/>
      <c r="X193" s="1425"/>
      <c r="Y193" s="1425"/>
      <c r="Z193" s="1425"/>
      <c r="AA193" s="1425"/>
      <c r="AB193" s="1425"/>
      <c r="AC193" s="1425"/>
      <c r="AD193" s="1425"/>
      <c r="AE193" s="1425"/>
      <c r="AF193" s="1425"/>
      <c r="AG193" s="1425"/>
      <c r="AH193" s="1425"/>
      <c r="AI193" s="1425"/>
      <c r="AJ193" s="1425"/>
      <c r="AK193" s="1425"/>
      <c r="AL193" s="1425"/>
      <c r="AM193" s="1425"/>
      <c r="AN193" s="1425"/>
      <c r="AO193" s="1425"/>
      <c r="AP193" s="1425"/>
      <c r="AQ193" s="1425"/>
      <c r="AR193" s="1425"/>
      <c r="AS193" s="1425"/>
      <c r="AT193" s="1425"/>
      <c r="AU193" s="1425"/>
      <c r="AV193" s="1425"/>
      <c r="AW193" s="1425"/>
      <c r="AX193" s="1425"/>
      <c r="AY193" s="1425"/>
      <c r="AZ193" s="1425"/>
      <c r="BA193" s="1425"/>
      <c r="BB193" s="1425"/>
      <c r="BC193" s="1425"/>
    </row>
    <row r="194" spans="1:55" ht="20.25" customHeight="1">
      <c r="A194" s="1425"/>
      <c r="B194" s="1425"/>
      <c r="C194" s="1425"/>
      <c r="D194" s="1425"/>
      <c r="E194" s="1425"/>
      <c r="F194" s="1425"/>
      <c r="G194" s="1425"/>
      <c r="H194" s="1425"/>
      <c r="I194" s="1425"/>
      <c r="J194" s="1425"/>
      <c r="K194" s="1425"/>
      <c r="L194" s="1425"/>
      <c r="M194" s="1425"/>
      <c r="N194" s="1425"/>
      <c r="O194" s="1425"/>
      <c r="P194" s="1425"/>
      <c r="Q194" s="1425"/>
      <c r="R194" s="1425"/>
      <c r="S194" s="1425"/>
      <c r="T194" s="1425"/>
      <c r="U194" s="1425"/>
      <c r="V194" s="1425"/>
      <c r="W194" s="1425"/>
      <c r="X194" s="1425"/>
      <c r="Y194" s="1425"/>
      <c r="Z194" s="1425"/>
      <c r="AA194" s="1425"/>
      <c r="AB194" s="1425"/>
      <c r="AC194" s="1425"/>
      <c r="AD194" s="1425"/>
      <c r="AE194" s="1425"/>
      <c r="AF194" s="1425"/>
      <c r="AG194" s="1425"/>
      <c r="AH194" s="1425"/>
      <c r="AI194" s="1425"/>
      <c r="AJ194" s="1425"/>
      <c r="AK194" s="1425"/>
      <c r="AL194" s="1425"/>
      <c r="AM194" s="1425"/>
      <c r="AN194" s="1425"/>
      <c r="AO194" s="1425"/>
      <c r="AP194" s="1425"/>
      <c r="AQ194" s="1425"/>
      <c r="AR194" s="1425"/>
      <c r="AS194" s="1425"/>
      <c r="AT194" s="1425"/>
      <c r="AU194" s="1425"/>
      <c r="AV194" s="1425"/>
      <c r="AW194" s="1425"/>
      <c r="AX194" s="1425"/>
      <c r="AY194" s="1425"/>
      <c r="AZ194" s="1425"/>
      <c r="BA194" s="1425"/>
      <c r="BB194" s="1425"/>
      <c r="BC194" s="1425"/>
    </row>
    <row r="195" spans="1:55" ht="20.25" customHeight="1">
      <c r="A195" s="1425"/>
      <c r="B195" s="1425"/>
      <c r="C195" s="1425"/>
      <c r="D195" s="1425"/>
      <c r="E195" s="1425"/>
      <c r="F195" s="1425"/>
      <c r="G195" s="1425"/>
      <c r="H195" s="1425"/>
      <c r="I195" s="1425"/>
      <c r="J195" s="1425"/>
      <c r="K195" s="1425"/>
      <c r="L195" s="1425"/>
      <c r="M195" s="1425"/>
      <c r="N195" s="1425"/>
      <c r="O195" s="1425"/>
      <c r="P195" s="1425"/>
      <c r="Q195" s="1425"/>
      <c r="R195" s="1425"/>
      <c r="S195" s="1425"/>
      <c r="T195" s="1425"/>
      <c r="U195" s="1425"/>
      <c r="V195" s="1425"/>
      <c r="W195" s="1425"/>
      <c r="X195" s="1425"/>
      <c r="Y195" s="1425"/>
      <c r="Z195" s="1425"/>
      <c r="AA195" s="1425"/>
      <c r="AB195" s="1425"/>
      <c r="AC195" s="1425"/>
      <c r="AD195" s="1425"/>
      <c r="AE195" s="1425"/>
      <c r="AF195" s="1425"/>
      <c r="AG195" s="1425"/>
      <c r="AH195" s="1425"/>
      <c r="AI195" s="1425"/>
      <c r="AJ195" s="1425"/>
      <c r="AK195" s="1425"/>
      <c r="AL195" s="1425"/>
      <c r="AM195" s="1425"/>
      <c r="AN195" s="1425"/>
      <c r="AO195" s="1425"/>
      <c r="AP195" s="1425"/>
      <c r="AQ195" s="1425"/>
      <c r="AR195" s="1425"/>
      <c r="AS195" s="1425"/>
      <c r="AT195" s="1425"/>
      <c r="AU195" s="1425"/>
      <c r="AV195" s="1425"/>
      <c r="AW195" s="1425"/>
      <c r="AX195" s="1425"/>
      <c r="AY195" s="1425"/>
      <c r="AZ195" s="1425"/>
      <c r="BA195" s="1425"/>
      <c r="BB195" s="1425"/>
      <c r="BC195" s="1425"/>
    </row>
    <row r="196" spans="1:55" ht="20.25" customHeight="1">
      <c r="A196" s="1425"/>
      <c r="B196" s="1425"/>
      <c r="C196" s="1425"/>
      <c r="D196" s="1425"/>
      <c r="E196" s="1425"/>
      <c r="F196" s="1425"/>
      <c r="G196" s="1425"/>
      <c r="H196" s="1425"/>
      <c r="I196" s="1425"/>
      <c r="J196" s="1425"/>
      <c r="K196" s="1425"/>
      <c r="L196" s="1425"/>
      <c r="M196" s="1425"/>
      <c r="N196" s="1425"/>
      <c r="O196" s="1425"/>
      <c r="P196" s="1425"/>
      <c r="Q196" s="1425"/>
      <c r="R196" s="1425"/>
      <c r="S196" s="1425"/>
      <c r="T196" s="1425"/>
      <c r="U196" s="1425"/>
      <c r="V196" s="1425"/>
      <c r="W196" s="1425"/>
      <c r="X196" s="1425"/>
      <c r="Y196" s="1425"/>
      <c r="Z196" s="1425"/>
      <c r="AA196" s="1425"/>
      <c r="AB196" s="1425"/>
      <c r="AC196" s="1425"/>
      <c r="AD196" s="1425"/>
      <c r="AE196" s="1425"/>
      <c r="AF196" s="1425"/>
      <c r="AG196" s="1425"/>
      <c r="AH196" s="1425"/>
      <c r="AI196" s="1425"/>
      <c r="AJ196" s="1425"/>
      <c r="AK196" s="1425"/>
      <c r="AL196" s="1425"/>
      <c r="AM196" s="1425"/>
      <c r="AN196" s="1425"/>
      <c r="AO196" s="1425"/>
      <c r="AP196" s="1425"/>
      <c r="AQ196" s="1425"/>
      <c r="AR196" s="1425"/>
      <c r="AS196" s="1425"/>
      <c r="AT196" s="1425"/>
      <c r="AU196" s="1425"/>
      <c r="AV196" s="1425"/>
      <c r="AW196" s="1425"/>
      <c r="AX196" s="1425"/>
      <c r="AY196" s="1425"/>
      <c r="AZ196" s="1425"/>
      <c r="BA196" s="1425"/>
      <c r="BB196" s="1425"/>
      <c r="BC196" s="1425"/>
    </row>
    <row r="197" spans="1:55" ht="20.25" customHeight="1">
      <c r="A197" s="1425"/>
      <c r="B197" s="1425"/>
      <c r="C197" s="1425"/>
      <c r="D197" s="1425"/>
      <c r="E197" s="1425"/>
      <c r="F197" s="1425"/>
      <c r="G197" s="1425"/>
      <c r="H197" s="1425"/>
      <c r="I197" s="1425"/>
      <c r="J197" s="1425"/>
      <c r="K197" s="1425"/>
      <c r="L197" s="1425"/>
      <c r="M197" s="1425"/>
      <c r="N197" s="1425"/>
      <c r="O197" s="1425"/>
      <c r="P197" s="1425"/>
      <c r="Q197" s="1425"/>
      <c r="R197" s="1425"/>
      <c r="S197" s="1425"/>
      <c r="T197" s="1425"/>
      <c r="U197" s="1425"/>
      <c r="V197" s="1425"/>
      <c r="W197" s="1425"/>
      <c r="X197" s="1425"/>
      <c r="Y197" s="1425"/>
      <c r="Z197" s="1425"/>
      <c r="AA197" s="1425"/>
      <c r="AB197" s="1425"/>
      <c r="AC197" s="1425"/>
      <c r="AD197" s="1425"/>
      <c r="AE197" s="1425"/>
      <c r="AF197" s="1425"/>
      <c r="AG197" s="1425"/>
      <c r="AH197" s="1425"/>
      <c r="AI197" s="1425"/>
      <c r="AJ197" s="1425"/>
      <c r="AK197" s="1425"/>
      <c r="AL197" s="1425"/>
      <c r="AM197" s="1425"/>
      <c r="AN197" s="1425"/>
      <c r="AO197" s="1425"/>
      <c r="AP197" s="1425"/>
      <c r="AQ197" s="1425"/>
      <c r="AR197" s="1425"/>
      <c r="AS197" s="1425"/>
      <c r="AT197" s="1425"/>
      <c r="AU197" s="1425"/>
      <c r="AV197" s="1425"/>
      <c r="AW197" s="1425"/>
      <c r="AX197" s="1425"/>
      <c r="AY197" s="1425"/>
      <c r="AZ197" s="1425"/>
      <c r="BA197" s="1425"/>
      <c r="BB197" s="1425"/>
      <c r="BC197" s="1425"/>
    </row>
    <row r="198" spans="1:55" ht="20.25" customHeight="1">
      <c r="A198" s="1425"/>
      <c r="B198" s="1425"/>
      <c r="C198" s="1425"/>
      <c r="D198" s="1425"/>
      <c r="E198" s="1425"/>
      <c r="F198" s="1425"/>
      <c r="G198" s="1425"/>
      <c r="H198" s="1425"/>
      <c r="I198" s="1425"/>
      <c r="J198" s="1425"/>
      <c r="K198" s="1425"/>
      <c r="L198" s="1425"/>
      <c r="M198" s="1425"/>
      <c r="N198" s="1425"/>
      <c r="O198" s="1425"/>
      <c r="P198" s="1425"/>
      <c r="Q198" s="1425"/>
      <c r="R198" s="1425"/>
      <c r="S198" s="1425"/>
      <c r="T198" s="1425"/>
      <c r="U198" s="1425"/>
      <c r="V198" s="1425"/>
      <c r="W198" s="1425"/>
      <c r="X198" s="1425"/>
      <c r="Y198" s="1425"/>
      <c r="Z198" s="1425"/>
      <c r="AA198" s="1425"/>
      <c r="AB198" s="1425"/>
      <c r="AC198" s="1425"/>
      <c r="AD198" s="1425"/>
      <c r="AE198" s="1425"/>
      <c r="AF198" s="1425"/>
      <c r="AG198" s="1425"/>
      <c r="AH198" s="1425"/>
      <c r="AI198" s="1425"/>
      <c r="AJ198" s="1425"/>
      <c r="AK198" s="1425"/>
      <c r="AL198" s="1425"/>
      <c r="AM198" s="1425"/>
      <c r="AN198" s="1425"/>
      <c r="AO198" s="1425"/>
      <c r="AP198" s="1425"/>
      <c r="AQ198" s="1425"/>
      <c r="AR198" s="1425"/>
      <c r="AS198" s="1425"/>
      <c r="AT198" s="1425"/>
      <c r="AU198" s="1425"/>
      <c r="AV198" s="1425"/>
      <c r="AW198" s="1425"/>
      <c r="AX198" s="1425"/>
      <c r="AY198" s="1425"/>
      <c r="AZ198" s="1425"/>
      <c r="BA198" s="1425"/>
      <c r="BB198" s="1425"/>
      <c r="BC198" s="1425"/>
    </row>
    <row r="199" spans="1:55" ht="4.5" customHeight="1">
      <c r="A199" s="1425"/>
      <c r="B199" s="1425"/>
      <c r="C199" s="1425"/>
      <c r="D199" s="1425"/>
      <c r="E199" s="1425"/>
      <c r="F199" s="1425"/>
      <c r="G199" s="1425"/>
      <c r="H199" s="1425"/>
      <c r="I199" s="1425"/>
      <c r="J199" s="1425"/>
      <c r="K199" s="1425"/>
      <c r="L199" s="1425"/>
      <c r="M199" s="1425"/>
      <c r="N199" s="1425"/>
      <c r="O199" s="1425"/>
      <c r="P199" s="1425"/>
      <c r="Q199" s="1425"/>
      <c r="R199" s="1425"/>
      <c r="S199" s="1425"/>
      <c r="T199" s="1425"/>
      <c r="U199" s="1425"/>
      <c r="V199" s="1425"/>
      <c r="W199" s="1425"/>
      <c r="X199" s="1425"/>
      <c r="Y199" s="1425"/>
      <c r="Z199" s="1425"/>
      <c r="AA199" s="1425"/>
      <c r="AB199" s="1425"/>
      <c r="AC199" s="1425"/>
      <c r="AD199" s="1425"/>
      <c r="AE199" s="1425"/>
      <c r="AF199" s="1425"/>
      <c r="AG199" s="1425"/>
      <c r="AH199" s="1425"/>
      <c r="AI199" s="1425"/>
      <c r="AJ199" s="1425"/>
      <c r="AK199" s="1425"/>
      <c r="AL199" s="1425"/>
      <c r="AM199" s="1425"/>
      <c r="AN199" s="1425"/>
      <c r="AO199" s="1425"/>
      <c r="AP199" s="1425"/>
      <c r="AQ199" s="1425"/>
      <c r="AR199" s="1425"/>
      <c r="AS199" s="1425"/>
      <c r="AT199" s="1425"/>
      <c r="AU199" s="1425"/>
      <c r="AV199" s="1425"/>
      <c r="AW199" s="1425"/>
      <c r="AX199" s="1425"/>
      <c r="AY199" s="1425"/>
      <c r="AZ199" s="1425"/>
      <c r="BA199" s="1425"/>
      <c r="BB199" s="1425"/>
      <c r="BC199" s="1425"/>
    </row>
    <row r="200" spans="1:55" ht="9" customHeight="1">
      <c r="A200" s="1425"/>
      <c r="B200" s="1425"/>
      <c r="C200" s="1425"/>
      <c r="D200" s="1425"/>
      <c r="E200" s="1425"/>
      <c r="F200" s="1425"/>
      <c r="G200" s="1425"/>
      <c r="H200" s="1425"/>
      <c r="I200" s="1425"/>
      <c r="J200" s="1425"/>
      <c r="K200" s="1425"/>
      <c r="L200" s="1425"/>
      <c r="M200" s="1425"/>
      <c r="N200" s="1425"/>
      <c r="O200" s="1425"/>
      <c r="P200" s="1425"/>
      <c r="Q200" s="1425"/>
      <c r="R200" s="1425"/>
      <c r="S200" s="1425"/>
      <c r="T200" s="1425"/>
      <c r="U200" s="1425"/>
      <c r="V200" s="1425"/>
      <c r="W200" s="1425"/>
      <c r="X200" s="1425"/>
      <c r="Y200" s="1425"/>
      <c r="Z200" s="1425"/>
      <c r="AA200" s="1425"/>
      <c r="AB200" s="1425"/>
      <c r="AC200" s="1425"/>
      <c r="AD200" s="1425"/>
      <c r="AE200" s="1425"/>
      <c r="AF200" s="1425"/>
      <c r="AG200" s="1425"/>
      <c r="AH200" s="1425"/>
      <c r="AI200" s="1425"/>
      <c r="AJ200" s="1425"/>
      <c r="AK200" s="1425"/>
      <c r="AL200" s="1425"/>
      <c r="AM200" s="1425"/>
      <c r="AN200" s="1425"/>
      <c r="AO200" s="1425"/>
      <c r="AP200" s="1425"/>
      <c r="AQ200" s="1425"/>
      <c r="AR200" s="1425"/>
      <c r="AS200" s="1425"/>
      <c r="AT200" s="1425"/>
      <c r="AU200" s="1425"/>
      <c r="AV200" s="1425"/>
      <c r="AW200" s="1425"/>
      <c r="AX200" s="1425"/>
      <c r="AY200" s="1425"/>
      <c r="AZ200" s="1425"/>
      <c r="BA200" s="1425"/>
      <c r="BB200" s="1425"/>
      <c r="BC200" s="1425"/>
    </row>
    <row r="201" spans="1:55" ht="1.5" customHeight="1">
      <c r="A201" s="1425"/>
      <c r="B201" s="1425"/>
      <c r="C201" s="1425"/>
      <c r="D201" s="1425"/>
      <c r="E201" s="1425"/>
      <c r="F201" s="1425"/>
      <c r="G201" s="1425"/>
      <c r="H201" s="1425"/>
      <c r="I201" s="1425"/>
      <c r="J201" s="1425"/>
      <c r="K201" s="1425"/>
      <c r="L201" s="1425"/>
      <c r="M201" s="1425"/>
      <c r="N201" s="1425"/>
      <c r="O201" s="1425"/>
      <c r="P201" s="1425"/>
      <c r="Q201" s="1425"/>
      <c r="R201" s="1425"/>
      <c r="S201" s="1425"/>
      <c r="T201" s="1425"/>
      <c r="U201" s="1425"/>
      <c r="V201" s="1425"/>
      <c r="W201" s="1425"/>
      <c r="X201" s="1425"/>
      <c r="Y201" s="1425"/>
      <c r="Z201" s="1425"/>
      <c r="AA201" s="1425"/>
      <c r="AB201" s="1425"/>
      <c r="AC201" s="1425"/>
      <c r="AD201" s="1425"/>
      <c r="AE201" s="1425"/>
      <c r="AF201" s="1425"/>
      <c r="AG201" s="1425"/>
      <c r="AH201" s="1425"/>
      <c r="AI201" s="1425"/>
      <c r="AJ201" s="1425"/>
      <c r="AK201" s="1425"/>
      <c r="AL201" s="1425"/>
      <c r="AM201" s="1425"/>
      <c r="AN201" s="1425"/>
      <c r="AO201" s="1425"/>
      <c r="AP201" s="1425"/>
      <c r="AQ201" s="1425"/>
      <c r="AR201" s="1425"/>
      <c r="AS201" s="1425"/>
      <c r="AT201" s="1425"/>
      <c r="AU201" s="1425"/>
      <c r="AV201" s="1425"/>
      <c r="AW201" s="1425"/>
      <c r="AX201" s="1425"/>
      <c r="AY201" s="1425"/>
      <c r="AZ201" s="1425"/>
      <c r="BA201" s="1425"/>
      <c r="BB201" s="1425"/>
      <c r="BC201" s="1425"/>
    </row>
    <row r="202" spans="1:55">
      <c r="A202" s="1425"/>
      <c r="B202" s="1425"/>
      <c r="C202" s="1425"/>
      <c r="D202" s="1425"/>
      <c r="E202" s="1425"/>
      <c r="F202" s="1425"/>
      <c r="G202" s="1425"/>
      <c r="H202" s="1425"/>
      <c r="I202" s="1425"/>
      <c r="J202" s="1425"/>
      <c r="K202" s="1425"/>
      <c r="L202" s="1425"/>
      <c r="M202" s="1425"/>
      <c r="N202" s="1425"/>
      <c r="O202" s="1425"/>
      <c r="P202" s="1425"/>
      <c r="Q202" s="1425"/>
      <c r="R202" s="1425"/>
      <c r="S202" s="1425"/>
      <c r="T202" s="1425"/>
      <c r="U202" s="1425"/>
      <c r="V202" s="1425"/>
      <c r="W202" s="1425"/>
      <c r="X202" s="1425"/>
      <c r="Y202" s="1425"/>
      <c r="Z202" s="1425"/>
      <c r="AA202" s="1425"/>
      <c r="AB202" s="1425"/>
      <c r="AC202" s="1425"/>
      <c r="AD202" s="1425"/>
      <c r="AE202" s="1425"/>
      <c r="AF202" s="1425"/>
      <c r="AG202" s="1425"/>
      <c r="AH202" s="1425"/>
      <c r="AI202" s="1425"/>
      <c r="AJ202" s="1425"/>
      <c r="AK202" s="1425"/>
      <c r="AL202" s="1425"/>
      <c r="AM202" s="1425"/>
      <c r="AN202" s="1425"/>
      <c r="AO202" s="1425"/>
      <c r="AP202" s="1425"/>
      <c r="AQ202" s="1425"/>
      <c r="AR202" s="1425"/>
      <c r="AS202" s="1425"/>
      <c r="AT202" s="1425"/>
      <c r="AU202" s="1425"/>
      <c r="AV202" s="1425"/>
      <c r="AW202" s="1425"/>
      <c r="AX202" s="1425"/>
      <c r="AY202" s="1425"/>
      <c r="AZ202" s="1425"/>
      <c r="BA202" s="1425"/>
      <c r="BB202" s="1425"/>
      <c r="BC202" s="1425"/>
    </row>
    <row r="203" spans="1:55" ht="21.75" customHeight="1">
      <c r="A203" s="1425"/>
      <c r="B203" s="1425"/>
      <c r="C203" s="1425"/>
      <c r="D203" s="1425"/>
      <c r="E203" s="1425"/>
      <c r="F203" s="1425"/>
      <c r="G203" s="1425"/>
      <c r="H203" s="1425"/>
      <c r="I203" s="1425"/>
      <c r="J203" s="1425"/>
      <c r="K203" s="1425"/>
      <c r="L203" s="1425"/>
      <c r="M203" s="1425"/>
      <c r="N203" s="1425"/>
      <c r="O203" s="1425"/>
      <c r="P203" s="1425"/>
      <c r="Q203" s="1425"/>
      <c r="R203" s="1425"/>
      <c r="S203" s="1425"/>
      <c r="T203" s="1425"/>
      <c r="U203" s="1425"/>
      <c r="V203" s="1425"/>
      <c r="W203" s="1425"/>
      <c r="X203" s="1425"/>
      <c r="Y203" s="1425"/>
      <c r="Z203" s="1425"/>
      <c r="AA203" s="1425"/>
      <c r="AB203" s="1425"/>
      <c r="AC203" s="1425"/>
      <c r="AD203" s="1425"/>
      <c r="AE203" s="1425"/>
      <c r="AF203" s="1425"/>
      <c r="AG203" s="1425"/>
      <c r="AH203" s="1425"/>
      <c r="AI203" s="1425"/>
      <c r="AJ203" s="1425"/>
      <c r="AK203" s="1425"/>
      <c r="AL203" s="1425"/>
      <c r="AM203" s="1425"/>
      <c r="AN203" s="1425"/>
      <c r="AO203" s="1425"/>
      <c r="AP203" s="1425"/>
      <c r="AQ203" s="1425"/>
      <c r="AR203" s="1425"/>
      <c r="AS203" s="1425"/>
      <c r="AT203" s="1425"/>
      <c r="AU203" s="1425"/>
      <c r="AV203" s="1425"/>
      <c r="AW203" s="1425"/>
      <c r="AX203" s="1425"/>
      <c r="AY203" s="1425"/>
      <c r="AZ203" s="1425"/>
      <c r="BA203" s="1425"/>
      <c r="BB203" s="1425"/>
      <c r="BC203" s="1425"/>
    </row>
    <row r="204" spans="1:55">
      <c r="A204" s="1425"/>
      <c r="B204" s="1425"/>
      <c r="C204" s="1425"/>
      <c r="D204" s="1425"/>
      <c r="E204" s="1425"/>
      <c r="F204" s="1425"/>
      <c r="G204" s="1425"/>
      <c r="H204" s="1425"/>
      <c r="I204" s="1425"/>
      <c r="J204" s="1425"/>
      <c r="K204" s="1425"/>
      <c r="L204" s="1425"/>
      <c r="M204" s="1425"/>
      <c r="N204" s="1425"/>
      <c r="O204" s="1425"/>
      <c r="P204" s="1425"/>
      <c r="Q204" s="1425"/>
      <c r="R204" s="1425"/>
      <c r="S204" s="1425"/>
      <c r="T204" s="1425"/>
      <c r="U204" s="1425"/>
      <c r="V204" s="1425"/>
      <c r="W204" s="1425"/>
      <c r="X204" s="1425"/>
      <c r="Y204" s="1425"/>
      <c r="Z204" s="1425"/>
      <c r="AA204" s="1425"/>
      <c r="AB204" s="1425"/>
      <c r="AC204" s="1425"/>
      <c r="AD204" s="1425"/>
      <c r="AE204" s="1425"/>
      <c r="AF204" s="1425"/>
      <c r="AG204" s="1425"/>
      <c r="AH204" s="1425"/>
      <c r="AI204" s="1425"/>
      <c r="AJ204" s="1425"/>
      <c r="AK204" s="1425"/>
      <c r="AL204" s="1425"/>
      <c r="AM204" s="1425"/>
      <c r="AN204" s="1425"/>
      <c r="AO204" s="1425"/>
      <c r="AP204" s="1425"/>
      <c r="AQ204" s="1425"/>
      <c r="AR204" s="1425"/>
      <c r="AS204" s="1425"/>
      <c r="AT204" s="1425"/>
      <c r="AU204" s="1425"/>
      <c r="AV204" s="1425"/>
      <c r="AW204" s="1425"/>
      <c r="AX204" s="1425"/>
      <c r="AY204" s="1425"/>
      <c r="AZ204" s="1425"/>
      <c r="BA204" s="1425"/>
      <c r="BB204" s="1425"/>
      <c r="BC204" s="1425"/>
    </row>
    <row r="205" spans="1:55" ht="20.25" customHeight="1">
      <c r="A205" s="1426" t="s">
        <v>250</v>
      </c>
      <c r="B205" s="1426"/>
      <c r="C205" s="1426"/>
      <c r="D205" s="1426"/>
      <c r="E205" s="1426"/>
      <c r="F205" s="1426"/>
      <c r="G205" s="1426"/>
      <c r="H205" s="1426"/>
      <c r="I205" s="1426"/>
      <c r="J205" s="1426"/>
      <c r="K205" s="1426"/>
      <c r="L205" s="1426"/>
      <c r="M205" s="1426"/>
      <c r="N205" s="1426"/>
      <c r="O205" s="1426"/>
      <c r="P205" s="1426"/>
      <c r="Q205" s="1426"/>
      <c r="R205" s="1426"/>
      <c r="S205" s="1426"/>
      <c r="T205" s="1426"/>
      <c r="U205" s="1426"/>
      <c r="V205" s="1426"/>
      <c r="W205" s="1426"/>
      <c r="X205" s="1426"/>
      <c r="Y205" s="1426"/>
      <c r="Z205" s="1426"/>
      <c r="AA205" s="1426"/>
      <c r="AB205" s="1426"/>
      <c r="AC205" s="1426"/>
      <c r="AD205" s="1426"/>
      <c r="AE205" s="1426"/>
      <c r="AF205" s="1426"/>
      <c r="AG205" s="1426"/>
      <c r="AH205" s="1426"/>
      <c r="AI205" s="1426"/>
      <c r="AJ205" s="1426"/>
      <c r="AK205" s="1426"/>
      <c r="AL205" s="1426"/>
      <c r="AM205" s="1426"/>
      <c r="AN205" s="1426"/>
      <c r="AO205" s="1426"/>
      <c r="AP205" s="1426"/>
      <c r="AQ205" s="1426"/>
      <c r="AR205" s="1426"/>
      <c r="AS205" s="1426"/>
      <c r="AT205" s="1426"/>
      <c r="AU205" s="1426"/>
      <c r="AV205" s="1426"/>
      <c r="AW205" s="1426"/>
      <c r="AX205" s="1426"/>
      <c r="AY205" s="1426"/>
      <c r="AZ205" s="1426"/>
      <c r="BA205" s="1426"/>
      <c r="BB205" s="1426"/>
      <c r="BC205" s="1426"/>
    </row>
    <row r="206" spans="1:55">
      <c r="A206" s="1425" t="s">
        <v>251</v>
      </c>
      <c r="B206" s="1428"/>
      <c r="C206" s="1428"/>
      <c r="D206" s="1428"/>
      <c r="E206" s="1428"/>
      <c r="F206" s="1428"/>
      <c r="G206" s="1428"/>
      <c r="H206" s="1428"/>
      <c r="I206" s="1428"/>
      <c r="J206" s="1428"/>
      <c r="K206" s="1428"/>
      <c r="L206" s="1428"/>
      <c r="M206" s="1428"/>
      <c r="N206" s="1428"/>
      <c r="O206" s="1428"/>
      <c r="P206" s="1428"/>
      <c r="Q206" s="1428"/>
      <c r="R206" s="1428"/>
      <c r="S206" s="1428"/>
      <c r="T206" s="1428"/>
      <c r="U206" s="1428"/>
      <c r="V206" s="1428"/>
      <c r="W206" s="1428"/>
      <c r="X206" s="1428"/>
      <c r="Y206" s="1428"/>
      <c r="Z206" s="1428"/>
      <c r="AA206" s="1428"/>
      <c r="AB206" s="1428"/>
      <c r="AC206" s="1428"/>
      <c r="AD206" s="1428"/>
      <c r="AE206" s="1428"/>
      <c r="AF206" s="1428"/>
      <c r="AG206" s="1428"/>
      <c r="AH206" s="1428"/>
      <c r="AI206" s="1428"/>
      <c r="AJ206" s="1428"/>
      <c r="AK206" s="1428"/>
      <c r="AL206" s="1428"/>
      <c r="AM206" s="1428"/>
      <c r="AN206" s="1428"/>
      <c r="AO206" s="1428"/>
      <c r="AP206" s="1428"/>
      <c r="AQ206" s="1428"/>
      <c r="AR206" s="1428"/>
      <c r="AS206" s="1428"/>
      <c r="AT206" s="1428"/>
      <c r="AU206" s="1428"/>
      <c r="AV206" s="1428"/>
      <c r="AW206" s="1428"/>
      <c r="AX206" s="1428"/>
      <c r="AY206" s="1428"/>
      <c r="AZ206" s="1428"/>
      <c r="BA206" s="1428"/>
      <c r="BB206" s="1428"/>
      <c r="BC206" s="1428"/>
    </row>
    <row r="207" spans="1:55">
      <c r="A207" s="1428"/>
      <c r="B207" s="1428"/>
      <c r="C207" s="1428"/>
      <c r="D207" s="1428"/>
      <c r="E207" s="1428"/>
      <c r="F207" s="1428"/>
      <c r="G207" s="1428"/>
      <c r="H207" s="1428"/>
      <c r="I207" s="1428"/>
      <c r="J207" s="1428"/>
      <c r="K207" s="1428"/>
      <c r="L207" s="1428"/>
      <c r="M207" s="1428"/>
      <c r="N207" s="1428"/>
      <c r="O207" s="1428"/>
      <c r="P207" s="1428"/>
      <c r="Q207" s="1428"/>
      <c r="R207" s="1428"/>
      <c r="S207" s="1428"/>
      <c r="T207" s="1428"/>
      <c r="U207" s="1428"/>
      <c r="V207" s="1428"/>
      <c r="W207" s="1428"/>
      <c r="X207" s="1428"/>
      <c r="Y207" s="1428"/>
      <c r="Z207" s="1428"/>
      <c r="AA207" s="1428"/>
      <c r="AB207" s="1428"/>
      <c r="AC207" s="1428"/>
      <c r="AD207" s="1428"/>
      <c r="AE207" s="1428"/>
      <c r="AF207" s="1428"/>
      <c r="AG207" s="1428"/>
      <c r="AH207" s="1428"/>
      <c r="AI207" s="1428"/>
      <c r="AJ207" s="1428"/>
      <c r="AK207" s="1428"/>
      <c r="AL207" s="1428"/>
      <c r="AM207" s="1428"/>
      <c r="AN207" s="1428"/>
      <c r="AO207" s="1428"/>
      <c r="AP207" s="1428"/>
      <c r="AQ207" s="1428"/>
      <c r="AR207" s="1428"/>
      <c r="AS207" s="1428"/>
      <c r="AT207" s="1428"/>
      <c r="AU207" s="1428"/>
      <c r="AV207" s="1428"/>
      <c r="AW207" s="1428"/>
      <c r="AX207" s="1428"/>
      <c r="AY207" s="1428"/>
      <c r="AZ207" s="1428"/>
      <c r="BA207" s="1428"/>
      <c r="BB207" s="1428"/>
      <c r="BC207" s="1428"/>
    </row>
    <row r="208" spans="1:55">
      <c r="A208" s="1428"/>
      <c r="B208" s="1428"/>
      <c r="C208" s="1428"/>
      <c r="D208" s="1428"/>
      <c r="E208" s="1428"/>
      <c r="F208" s="1428"/>
      <c r="G208" s="1428"/>
      <c r="H208" s="1428"/>
      <c r="I208" s="1428"/>
      <c r="J208" s="1428"/>
      <c r="K208" s="1428"/>
      <c r="L208" s="1428"/>
      <c r="M208" s="1428"/>
      <c r="N208" s="1428"/>
      <c r="O208" s="1428"/>
      <c r="P208" s="1428"/>
      <c r="Q208" s="1428"/>
      <c r="R208" s="1428"/>
      <c r="S208" s="1428"/>
      <c r="T208" s="1428"/>
      <c r="U208" s="1428"/>
      <c r="V208" s="1428"/>
      <c r="W208" s="1428"/>
      <c r="X208" s="1428"/>
      <c r="Y208" s="1428"/>
      <c r="Z208" s="1428"/>
      <c r="AA208" s="1428"/>
      <c r="AB208" s="1428"/>
      <c r="AC208" s="1428"/>
      <c r="AD208" s="1428"/>
      <c r="AE208" s="1428"/>
      <c r="AF208" s="1428"/>
      <c r="AG208" s="1428"/>
      <c r="AH208" s="1428"/>
      <c r="AI208" s="1428"/>
      <c r="AJ208" s="1428"/>
      <c r="AK208" s="1428"/>
      <c r="AL208" s="1428"/>
      <c r="AM208" s="1428"/>
      <c r="AN208" s="1428"/>
      <c r="AO208" s="1428"/>
      <c r="AP208" s="1428"/>
      <c r="AQ208" s="1428"/>
      <c r="AR208" s="1428"/>
      <c r="AS208" s="1428"/>
      <c r="AT208" s="1428"/>
      <c r="AU208" s="1428"/>
      <c r="AV208" s="1428"/>
      <c r="AW208" s="1428"/>
      <c r="AX208" s="1428"/>
      <c r="AY208" s="1428"/>
      <c r="AZ208" s="1428"/>
      <c r="BA208" s="1428"/>
      <c r="BB208" s="1428"/>
      <c r="BC208" s="1428"/>
    </row>
    <row r="209" spans="1:55">
      <c r="A209" s="1428"/>
      <c r="B209" s="1428"/>
      <c r="C209" s="1428"/>
      <c r="D209" s="1428"/>
      <c r="E209" s="1428"/>
      <c r="F209" s="1428"/>
      <c r="G209" s="1428"/>
      <c r="H209" s="1428"/>
      <c r="I209" s="1428"/>
      <c r="J209" s="1428"/>
      <c r="K209" s="1428"/>
      <c r="L209" s="1428"/>
      <c r="M209" s="1428"/>
      <c r="N209" s="1428"/>
      <c r="O209" s="1428"/>
      <c r="P209" s="1428"/>
      <c r="Q209" s="1428"/>
      <c r="R209" s="1428"/>
      <c r="S209" s="1428"/>
      <c r="T209" s="1428"/>
      <c r="U209" s="1428"/>
      <c r="V209" s="1428"/>
      <c r="W209" s="1428"/>
      <c r="X209" s="1428"/>
      <c r="Y209" s="1428"/>
      <c r="Z209" s="1428"/>
      <c r="AA209" s="1428"/>
      <c r="AB209" s="1428"/>
      <c r="AC209" s="1428"/>
      <c r="AD209" s="1428"/>
      <c r="AE209" s="1428"/>
      <c r="AF209" s="1428"/>
      <c r="AG209" s="1428"/>
      <c r="AH209" s="1428"/>
      <c r="AI209" s="1428"/>
      <c r="AJ209" s="1428"/>
      <c r="AK209" s="1428"/>
      <c r="AL209" s="1428"/>
      <c r="AM209" s="1428"/>
      <c r="AN209" s="1428"/>
      <c r="AO209" s="1428"/>
      <c r="AP209" s="1428"/>
      <c r="AQ209" s="1428"/>
      <c r="AR209" s="1428"/>
      <c r="AS209" s="1428"/>
      <c r="AT209" s="1428"/>
      <c r="AU209" s="1428"/>
      <c r="AV209" s="1428"/>
      <c r="AW209" s="1428"/>
      <c r="AX209" s="1428"/>
      <c r="AY209" s="1428"/>
      <c r="AZ209" s="1428"/>
      <c r="BA209" s="1428"/>
      <c r="BB209" s="1428"/>
      <c r="BC209" s="1428"/>
    </row>
    <row r="210" spans="1:55">
      <c r="A210" s="1428"/>
      <c r="B210" s="1428"/>
      <c r="C210" s="1428"/>
      <c r="D210" s="1428"/>
      <c r="E210" s="1428"/>
      <c r="F210" s="1428"/>
      <c r="G210" s="1428"/>
      <c r="H210" s="1428"/>
      <c r="I210" s="1428"/>
      <c r="J210" s="1428"/>
      <c r="K210" s="1428"/>
      <c r="L210" s="1428"/>
      <c r="M210" s="1428"/>
      <c r="N210" s="1428"/>
      <c r="O210" s="1428"/>
      <c r="P210" s="1428"/>
      <c r="Q210" s="1428"/>
      <c r="R210" s="1428"/>
      <c r="S210" s="1428"/>
      <c r="T210" s="1428"/>
      <c r="U210" s="1428"/>
      <c r="V210" s="1428"/>
      <c r="W210" s="1428"/>
      <c r="X210" s="1428"/>
      <c r="Y210" s="1428"/>
      <c r="Z210" s="1428"/>
      <c r="AA210" s="1428"/>
      <c r="AB210" s="1428"/>
      <c r="AC210" s="1428"/>
      <c r="AD210" s="1428"/>
      <c r="AE210" s="1428"/>
      <c r="AF210" s="1428"/>
      <c r="AG210" s="1428"/>
      <c r="AH210" s="1428"/>
      <c r="AI210" s="1428"/>
      <c r="AJ210" s="1428"/>
      <c r="AK210" s="1428"/>
      <c r="AL210" s="1428"/>
      <c r="AM210" s="1428"/>
      <c r="AN210" s="1428"/>
      <c r="AO210" s="1428"/>
      <c r="AP210" s="1428"/>
      <c r="AQ210" s="1428"/>
      <c r="AR210" s="1428"/>
      <c r="AS210" s="1428"/>
      <c r="AT210" s="1428"/>
      <c r="AU210" s="1428"/>
      <c r="AV210" s="1428"/>
      <c r="AW210" s="1428"/>
      <c r="AX210" s="1428"/>
      <c r="AY210" s="1428"/>
      <c r="AZ210" s="1428"/>
      <c r="BA210" s="1428"/>
      <c r="BB210" s="1428"/>
      <c r="BC210" s="1428"/>
    </row>
    <row r="211" spans="1:55" ht="34.5" customHeight="1">
      <c r="A211" s="1428"/>
      <c r="B211" s="1428"/>
      <c r="C211" s="1428"/>
      <c r="D211" s="1428"/>
      <c r="E211" s="1428"/>
      <c r="F211" s="1428"/>
      <c r="G211" s="1428"/>
      <c r="H211" s="1428"/>
      <c r="I211" s="1428"/>
      <c r="J211" s="1428"/>
      <c r="K211" s="1428"/>
      <c r="L211" s="1428"/>
      <c r="M211" s="1428"/>
      <c r="N211" s="1428"/>
      <c r="O211" s="1428"/>
      <c r="P211" s="1428"/>
      <c r="Q211" s="1428"/>
      <c r="R211" s="1428"/>
      <c r="S211" s="1428"/>
      <c r="T211" s="1428"/>
      <c r="U211" s="1428"/>
      <c r="V211" s="1428"/>
      <c r="W211" s="1428"/>
      <c r="X211" s="1428"/>
      <c r="Y211" s="1428"/>
      <c r="Z211" s="1428"/>
      <c r="AA211" s="1428"/>
      <c r="AB211" s="1428"/>
      <c r="AC211" s="1428"/>
      <c r="AD211" s="1428"/>
      <c r="AE211" s="1428"/>
      <c r="AF211" s="1428"/>
      <c r="AG211" s="1428"/>
      <c r="AH211" s="1428"/>
      <c r="AI211" s="1428"/>
      <c r="AJ211" s="1428"/>
      <c r="AK211" s="1428"/>
      <c r="AL211" s="1428"/>
      <c r="AM211" s="1428"/>
      <c r="AN211" s="1428"/>
      <c r="AO211" s="1428"/>
      <c r="AP211" s="1428"/>
      <c r="AQ211" s="1428"/>
      <c r="AR211" s="1428"/>
      <c r="AS211" s="1428"/>
      <c r="AT211" s="1428"/>
      <c r="AU211" s="1428"/>
      <c r="AV211" s="1428"/>
      <c r="AW211" s="1428"/>
      <c r="AX211" s="1428"/>
      <c r="AY211" s="1428"/>
      <c r="AZ211" s="1428"/>
      <c r="BA211" s="1428"/>
      <c r="BB211" s="1428"/>
      <c r="BC211" s="1428"/>
    </row>
    <row r="212" spans="1:55">
      <c r="A212" s="1428"/>
      <c r="B212" s="1428"/>
      <c r="C212" s="1428"/>
      <c r="D212" s="1428"/>
      <c r="E212" s="1428"/>
      <c r="F212" s="1428"/>
      <c r="G212" s="1428"/>
      <c r="H212" s="1428"/>
      <c r="I212" s="1428"/>
      <c r="J212" s="1428"/>
      <c r="K212" s="1428"/>
      <c r="L212" s="1428"/>
      <c r="M212" s="1428"/>
      <c r="N212" s="1428"/>
      <c r="O212" s="1428"/>
      <c r="P212" s="1428"/>
      <c r="Q212" s="1428"/>
      <c r="R212" s="1428"/>
      <c r="S212" s="1428"/>
      <c r="T212" s="1428"/>
      <c r="U212" s="1428"/>
      <c r="V212" s="1428"/>
      <c r="W212" s="1428"/>
      <c r="X212" s="1428"/>
      <c r="Y212" s="1428"/>
      <c r="Z212" s="1428"/>
      <c r="AA212" s="1428"/>
      <c r="AB212" s="1428"/>
      <c r="AC212" s="1428"/>
      <c r="AD212" s="1428"/>
      <c r="AE212" s="1428"/>
      <c r="AF212" s="1428"/>
      <c r="AG212" s="1428"/>
      <c r="AH212" s="1428"/>
      <c r="AI212" s="1428"/>
      <c r="AJ212" s="1428"/>
      <c r="AK212" s="1428"/>
      <c r="AL212" s="1428"/>
      <c r="AM212" s="1428"/>
      <c r="AN212" s="1428"/>
      <c r="AO212" s="1428"/>
      <c r="AP212" s="1428"/>
      <c r="AQ212" s="1428"/>
      <c r="AR212" s="1428"/>
      <c r="AS212" s="1428"/>
      <c r="AT212" s="1428"/>
      <c r="AU212" s="1428"/>
      <c r="AV212" s="1428"/>
      <c r="AW212" s="1428"/>
      <c r="AX212" s="1428"/>
      <c r="AY212" s="1428"/>
      <c r="AZ212" s="1428"/>
      <c r="BA212" s="1428"/>
      <c r="BB212" s="1428"/>
      <c r="BC212" s="1428"/>
    </row>
    <row r="213" spans="1:55" ht="20.25" customHeight="1">
      <c r="A213" s="1428"/>
      <c r="B213" s="1428"/>
      <c r="C213" s="1428"/>
      <c r="D213" s="1428"/>
      <c r="E213" s="1428"/>
      <c r="F213" s="1428"/>
      <c r="G213" s="1428"/>
      <c r="H213" s="1428"/>
      <c r="I213" s="1428"/>
      <c r="J213" s="1428"/>
      <c r="K213" s="1428"/>
      <c r="L213" s="1428"/>
      <c r="M213" s="1428"/>
      <c r="N213" s="1428"/>
      <c r="O213" s="1428"/>
      <c r="P213" s="1428"/>
      <c r="Q213" s="1428"/>
      <c r="R213" s="1428"/>
      <c r="S213" s="1428"/>
      <c r="T213" s="1428"/>
      <c r="U213" s="1428"/>
      <c r="V213" s="1428"/>
      <c r="W213" s="1428"/>
      <c r="X213" s="1428"/>
      <c r="Y213" s="1428"/>
      <c r="Z213" s="1428"/>
      <c r="AA213" s="1428"/>
      <c r="AB213" s="1428"/>
      <c r="AC213" s="1428"/>
      <c r="AD213" s="1428"/>
      <c r="AE213" s="1428"/>
      <c r="AF213" s="1428"/>
      <c r="AG213" s="1428"/>
      <c r="AH213" s="1428"/>
      <c r="AI213" s="1428"/>
      <c r="AJ213" s="1428"/>
      <c r="AK213" s="1428"/>
      <c r="AL213" s="1428"/>
      <c r="AM213" s="1428"/>
      <c r="AN213" s="1428"/>
      <c r="AO213" s="1428"/>
      <c r="AP213" s="1428"/>
      <c r="AQ213" s="1428"/>
      <c r="AR213" s="1428"/>
      <c r="AS213" s="1428"/>
      <c r="AT213" s="1428"/>
      <c r="AU213" s="1428"/>
      <c r="AV213" s="1428"/>
      <c r="AW213" s="1428"/>
      <c r="AX213" s="1428"/>
      <c r="AY213" s="1428"/>
      <c r="AZ213" s="1428"/>
      <c r="BA213" s="1428"/>
      <c r="BB213" s="1428"/>
      <c r="BC213" s="1428"/>
    </row>
    <row r="214" spans="1:55" ht="63" customHeight="1">
      <c r="A214" s="1428"/>
      <c r="B214" s="1428"/>
      <c r="C214" s="1428"/>
      <c r="D214" s="1428"/>
      <c r="E214" s="1428"/>
      <c r="F214" s="1428"/>
      <c r="G214" s="1428"/>
      <c r="H214" s="1428"/>
      <c r="I214" s="1428"/>
      <c r="J214" s="1428"/>
      <c r="K214" s="1428"/>
      <c r="L214" s="1428"/>
      <c r="M214" s="1428"/>
      <c r="N214" s="1428"/>
      <c r="O214" s="1428"/>
      <c r="P214" s="1428"/>
      <c r="Q214" s="1428"/>
      <c r="R214" s="1428"/>
      <c r="S214" s="1428"/>
      <c r="T214" s="1428"/>
      <c r="U214" s="1428"/>
      <c r="V214" s="1428"/>
      <c r="W214" s="1428"/>
      <c r="X214" s="1428"/>
      <c r="Y214" s="1428"/>
      <c r="Z214" s="1428"/>
      <c r="AA214" s="1428"/>
      <c r="AB214" s="1428"/>
      <c r="AC214" s="1428"/>
      <c r="AD214" s="1428"/>
      <c r="AE214" s="1428"/>
      <c r="AF214" s="1428"/>
      <c r="AG214" s="1428"/>
      <c r="AH214" s="1428"/>
      <c r="AI214" s="1428"/>
      <c r="AJ214" s="1428"/>
      <c r="AK214" s="1428"/>
      <c r="AL214" s="1428"/>
      <c r="AM214" s="1428"/>
      <c r="AN214" s="1428"/>
      <c r="AO214" s="1428"/>
      <c r="AP214" s="1428"/>
      <c r="AQ214" s="1428"/>
      <c r="AR214" s="1428"/>
      <c r="AS214" s="1428"/>
      <c r="AT214" s="1428"/>
      <c r="AU214" s="1428"/>
      <c r="AV214" s="1428"/>
      <c r="AW214" s="1428"/>
      <c r="AX214" s="1428"/>
      <c r="AY214" s="1428"/>
      <c r="AZ214" s="1428"/>
      <c r="BA214" s="1428"/>
      <c r="BB214" s="1428"/>
      <c r="BC214" s="1428"/>
    </row>
    <row r="215" spans="1:55" ht="20.25" customHeight="1">
      <c r="A215" s="1426" t="s">
        <v>593</v>
      </c>
      <c r="B215" s="1426"/>
      <c r="C215" s="1426"/>
      <c r="D215" s="1426"/>
      <c r="E215" s="1426"/>
      <c r="F215" s="1426"/>
      <c r="G215" s="1426"/>
      <c r="H215" s="1426"/>
      <c r="I215" s="1426"/>
      <c r="J215" s="1426"/>
      <c r="K215" s="1426"/>
      <c r="L215" s="1426"/>
      <c r="M215" s="1426"/>
      <c r="N215" s="1426"/>
      <c r="O215" s="1426"/>
      <c r="P215" s="1426"/>
      <c r="Q215" s="1426"/>
      <c r="R215" s="1426"/>
      <c r="S215" s="1426"/>
      <c r="T215" s="1426"/>
      <c r="U215" s="1426"/>
      <c r="V215" s="1426"/>
      <c r="W215" s="1426"/>
      <c r="X215" s="1426"/>
      <c r="Y215" s="1426"/>
      <c r="Z215" s="1426"/>
      <c r="AA215" s="1426"/>
      <c r="AB215" s="1426"/>
      <c r="AC215" s="1426"/>
      <c r="AD215" s="1426"/>
      <c r="AE215" s="1426"/>
      <c r="AF215" s="1426"/>
      <c r="AG215" s="1426"/>
      <c r="AH215" s="1426"/>
      <c r="AI215" s="1426"/>
      <c r="AJ215" s="1426"/>
      <c r="AK215" s="1426"/>
      <c r="AL215" s="1426"/>
      <c r="AM215" s="1426"/>
      <c r="AN215" s="1426"/>
      <c r="AO215" s="1426"/>
      <c r="AP215" s="1426"/>
      <c r="AQ215" s="1426"/>
      <c r="AR215" s="1426"/>
      <c r="AS215" s="1426"/>
      <c r="AT215" s="1426"/>
      <c r="AU215" s="1426"/>
      <c r="AV215" s="1426"/>
      <c r="AW215" s="1426"/>
      <c r="AX215" s="1426"/>
      <c r="AY215" s="1426"/>
      <c r="AZ215" s="1426"/>
      <c r="BA215" s="1426"/>
      <c r="BB215" s="1426"/>
      <c r="BC215" s="1426"/>
    </row>
    <row r="216" spans="1:55">
      <c r="A216" s="1425" t="s">
        <v>594</v>
      </c>
      <c r="B216" s="1425"/>
      <c r="C216" s="1425"/>
      <c r="D216" s="1425"/>
      <c r="E216" s="1425"/>
      <c r="F216" s="1425"/>
      <c r="G216" s="1425"/>
      <c r="H216" s="1425"/>
      <c r="I216" s="1425"/>
      <c r="J216" s="1425"/>
      <c r="K216" s="1425"/>
      <c r="L216" s="1425"/>
      <c r="M216" s="1425"/>
      <c r="N216" s="1425"/>
      <c r="O216" s="1425"/>
      <c r="P216" s="1425"/>
      <c r="Q216" s="1425"/>
      <c r="R216" s="1425"/>
      <c r="S216" s="1425"/>
      <c r="T216" s="1425"/>
      <c r="U216" s="1425"/>
      <c r="V216" s="1425"/>
      <c r="W216" s="1425"/>
      <c r="X216" s="1425"/>
      <c r="Y216" s="1425"/>
      <c r="Z216" s="1425"/>
      <c r="AA216" s="1425"/>
      <c r="AB216" s="1425"/>
      <c r="AC216" s="1425"/>
      <c r="AD216" s="1425"/>
      <c r="AE216" s="1425"/>
      <c r="AF216" s="1425"/>
      <c r="AG216" s="1425"/>
      <c r="AH216" s="1425"/>
      <c r="AI216" s="1425"/>
      <c r="AJ216" s="1425"/>
      <c r="AK216" s="1425"/>
      <c r="AL216" s="1425"/>
      <c r="AM216" s="1425"/>
      <c r="AN216" s="1425"/>
      <c r="AO216" s="1425"/>
      <c r="AP216" s="1425"/>
      <c r="AQ216" s="1425"/>
      <c r="AR216" s="1425"/>
      <c r="AS216" s="1425"/>
      <c r="AT216" s="1425"/>
      <c r="AU216" s="1425"/>
      <c r="AV216" s="1425"/>
      <c r="AW216" s="1425"/>
      <c r="AX216" s="1425"/>
      <c r="AY216" s="1425"/>
      <c r="AZ216" s="1425"/>
      <c r="BA216" s="1425"/>
      <c r="BB216" s="1425"/>
      <c r="BC216" s="1425"/>
    </row>
    <row r="217" spans="1:55">
      <c r="A217" s="1425"/>
      <c r="B217" s="1425"/>
      <c r="C217" s="1425"/>
      <c r="D217" s="1425"/>
      <c r="E217" s="1425"/>
      <c r="F217" s="1425"/>
      <c r="G217" s="1425"/>
      <c r="H217" s="1425"/>
      <c r="I217" s="1425"/>
      <c r="J217" s="1425"/>
      <c r="K217" s="1425"/>
      <c r="L217" s="1425"/>
      <c r="M217" s="1425"/>
      <c r="N217" s="1425"/>
      <c r="O217" s="1425"/>
      <c r="P217" s="1425"/>
      <c r="Q217" s="1425"/>
      <c r="R217" s="1425"/>
      <c r="S217" s="1425"/>
      <c r="T217" s="1425"/>
      <c r="U217" s="1425"/>
      <c r="V217" s="1425"/>
      <c r="W217" s="1425"/>
      <c r="X217" s="1425"/>
      <c r="Y217" s="1425"/>
      <c r="Z217" s="1425"/>
      <c r="AA217" s="1425"/>
      <c r="AB217" s="1425"/>
      <c r="AC217" s="1425"/>
      <c r="AD217" s="1425"/>
      <c r="AE217" s="1425"/>
      <c r="AF217" s="1425"/>
      <c r="AG217" s="1425"/>
      <c r="AH217" s="1425"/>
      <c r="AI217" s="1425"/>
      <c r="AJ217" s="1425"/>
      <c r="AK217" s="1425"/>
      <c r="AL217" s="1425"/>
      <c r="AM217" s="1425"/>
      <c r="AN217" s="1425"/>
      <c r="AO217" s="1425"/>
      <c r="AP217" s="1425"/>
      <c r="AQ217" s="1425"/>
      <c r="AR217" s="1425"/>
      <c r="AS217" s="1425"/>
      <c r="AT217" s="1425"/>
      <c r="AU217" s="1425"/>
      <c r="AV217" s="1425"/>
      <c r="AW217" s="1425"/>
      <c r="AX217" s="1425"/>
      <c r="AY217" s="1425"/>
      <c r="AZ217" s="1425"/>
      <c r="BA217" s="1425"/>
      <c r="BB217" s="1425"/>
      <c r="BC217" s="1425"/>
    </row>
    <row r="218" spans="1:55">
      <c r="A218" s="1425"/>
      <c r="B218" s="1425"/>
      <c r="C218" s="1425"/>
      <c r="D218" s="1425"/>
      <c r="E218" s="1425"/>
      <c r="F218" s="1425"/>
      <c r="G218" s="1425"/>
      <c r="H218" s="1425"/>
      <c r="I218" s="1425"/>
      <c r="J218" s="1425"/>
      <c r="K218" s="1425"/>
      <c r="L218" s="1425"/>
      <c r="M218" s="1425"/>
      <c r="N218" s="1425"/>
      <c r="O218" s="1425"/>
      <c r="P218" s="1425"/>
      <c r="Q218" s="1425"/>
      <c r="R218" s="1425"/>
      <c r="S218" s="1425"/>
      <c r="T218" s="1425"/>
      <c r="U218" s="1425"/>
      <c r="V218" s="1425"/>
      <c r="W218" s="1425"/>
      <c r="X218" s="1425"/>
      <c r="Y218" s="1425"/>
      <c r="Z218" s="1425"/>
      <c r="AA218" s="1425"/>
      <c r="AB218" s="1425"/>
      <c r="AC218" s="1425"/>
      <c r="AD218" s="1425"/>
      <c r="AE218" s="1425"/>
      <c r="AF218" s="1425"/>
      <c r="AG218" s="1425"/>
      <c r="AH218" s="1425"/>
      <c r="AI218" s="1425"/>
      <c r="AJ218" s="1425"/>
      <c r="AK218" s="1425"/>
      <c r="AL218" s="1425"/>
      <c r="AM218" s="1425"/>
      <c r="AN218" s="1425"/>
      <c r="AO218" s="1425"/>
      <c r="AP218" s="1425"/>
      <c r="AQ218" s="1425"/>
      <c r="AR218" s="1425"/>
      <c r="AS218" s="1425"/>
      <c r="AT218" s="1425"/>
      <c r="AU218" s="1425"/>
      <c r="AV218" s="1425"/>
      <c r="AW218" s="1425"/>
      <c r="AX218" s="1425"/>
      <c r="AY218" s="1425"/>
      <c r="AZ218" s="1425"/>
      <c r="BA218" s="1425"/>
      <c r="BB218" s="1425"/>
      <c r="BC218" s="1425"/>
    </row>
    <row r="219" spans="1:55">
      <c r="A219" s="1425"/>
      <c r="B219" s="1425"/>
      <c r="C219" s="1425"/>
      <c r="D219" s="1425"/>
      <c r="E219" s="1425"/>
      <c r="F219" s="1425"/>
      <c r="G219" s="1425"/>
      <c r="H219" s="1425"/>
      <c r="I219" s="1425"/>
      <c r="J219" s="1425"/>
      <c r="K219" s="1425"/>
      <c r="L219" s="1425"/>
      <c r="M219" s="1425"/>
      <c r="N219" s="1425"/>
      <c r="O219" s="1425"/>
      <c r="P219" s="1425"/>
      <c r="Q219" s="1425"/>
      <c r="R219" s="1425"/>
      <c r="S219" s="1425"/>
      <c r="T219" s="1425"/>
      <c r="U219" s="1425"/>
      <c r="V219" s="1425"/>
      <c r="W219" s="1425"/>
      <c r="X219" s="1425"/>
      <c r="Y219" s="1425"/>
      <c r="Z219" s="1425"/>
      <c r="AA219" s="1425"/>
      <c r="AB219" s="1425"/>
      <c r="AC219" s="1425"/>
      <c r="AD219" s="1425"/>
      <c r="AE219" s="1425"/>
      <c r="AF219" s="1425"/>
      <c r="AG219" s="1425"/>
      <c r="AH219" s="1425"/>
      <c r="AI219" s="1425"/>
      <c r="AJ219" s="1425"/>
      <c r="AK219" s="1425"/>
      <c r="AL219" s="1425"/>
      <c r="AM219" s="1425"/>
      <c r="AN219" s="1425"/>
      <c r="AO219" s="1425"/>
      <c r="AP219" s="1425"/>
      <c r="AQ219" s="1425"/>
      <c r="AR219" s="1425"/>
      <c r="AS219" s="1425"/>
      <c r="AT219" s="1425"/>
      <c r="AU219" s="1425"/>
      <c r="AV219" s="1425"/>
      <c r="AW219" s="1425"/>
      <c r="AX219" s="1425"/>
      <c r="AY219" s="1425"/>
      <c r="AZ219" s="1425"/>
      <c r="BA219" s="1425"/>
      <c r="BB219" s="1425"/>
      <c r="BC219" s="1425"/>
    </row>
    <row r="220" spans="1:55">
      <c r="A220" s="1425"/>
      <c r="B220" s="1425"/>
      <c r="C220" s="1425"/>
      <c r="D220" s="1425"/>
      <c r="E220" s="1425"/>
      <c r="F220" s="1425"/>
      <c r="G220" s="1425"/>
      <c r="H220" s="1425"/>
      <c r="I220" s="1425"/>
      <c r="J220" s="1425"/>
      <c r="K220" s="1425"/>
      <c r="L220" s="1425"/>
      <c r="M220" s="1425"/>
      <c r="N220" s="1425"/>
      <c r="O220" s="1425"/>
      <c r="P220" s="1425"/>
      <c r="Q220" s="1425"/>
      <c r="R220" s="1425"/>
      <c r="S220" s="1425"/>
      <c r="T220" s="1425"/>
      <c r="U220" s="1425"/>
      <c r="V220" s="1425"/>
      <c r="W220" s="1425"/>
      <c r="X220" s="1425"/>
      <c r="Y220" s="1425"/>
      <c r="Z220" s="1425"/>
      <c r="AA220" s="1425"/>
      <c r="AB220" s="1425"/>
      <c r="AC220" s="1425"/>
      <c r="AD220" s="1425"/>
      <c r="AE220" s="1425"/>
      <c r="AF220" s="1425"/>
      <c r="AG220" s="1425"/>
      <c r="AH220" s="1425"/>
      <c r="AI220" s="1425"/>
      <c r="AJ220" s="1425"/>
      <c r="AK220" s="1425"/>
      <c r="AL220" s="1425"/>
      <c r="AM220" s="1425"/>
      <c r="AN220" s="1425"/>
      <c r="AO220" s="1425"/>
      <c r="AP220" s="1425"/>
      <c r="AQ220" s="1425"/>
      <c r="AR220" s="1425"/>
      <c r="AS220" s="1425"/>
      <c r="AT220" s="1425"/>
      <c r="AU220" s="1425"/>
      <c r="AV220" s="1425"/>
      <c r="AW220" s="1425"/>
      <c r="AX220" s="1425"/>
      <c r="AY220" s="1425"/>
      <c r="AZ220" s="1425"/>
      <c r="BA220" s="1425"/>
      <c r="BB220" s="1425"/>
      <c r="BC220" s="1425"/>
    </row>
    <row r="221" spans="1:55" ht="15.75" customHeight="1">
      <c r="A221" s="1425"/>
      <c r="B221" s="1425"/>
      <c r="C221" s="1425"/>
      <c r="D221" s="1425"/>
      <c r="E221" s="1425"/>
      <c r="F221" s="1425"/>
      <c r="G221" s="1425"/>
      <c r="H221" s="1425"/>
      <c r="I221" s="1425"/>
      <c r="J221" s="1425"/>
      <c r="K221" s="1425"/>
      <c r="L221" s="1425"/>
      <c r="M221" s="1425"/>
      <c r="N221" s="1425"/>
      <c r="O221" s="1425"/>
      <c r="P221" s="1425"/>
      <c r="Q221" s="1425"/>
      <c r="R221" s="1425"/>
      <c r="S221" s="1425"/>
      <c r="T221" s="1425"/>
      <c r="U221" s="1425"/>
      <c r="V221" s="1425"/>
      <c r="W221" s="1425"/>
      <c r="X221" s="1425"/>
      <c r="Y221" s="1425"/>
      <c r="Z221" s="1425"/>
      <c r="AA221" s="1425"/>
      <c r="AB221" s="1425"/>
      <c r="AC221" s="1425"/>
      <c r="AD221" s="1425"/>
      <c r="AE221" s="1425"/>
      <c r="AF221" s="1425"/>
      <c r="AG221" s="1425"/>
      <c r="AH221" s="1425"/>
      <c r="AI221" s="1425"/>
      <c r="AJ221" s="1425"/>
      <c r="AK221" s="1425"/>
      <c r="AL221" s="1425"/>
      <c r="AM221" s="1425"/>
      <c r="AN221" s="1425"/>
      <c r="AO221" s="1425"/>
      <c r="AP221" s="1425"/>
      <c r="AQ221" s="1425"/>
      <c r="AR221" s="1425"/>
      <c r="AS221" s="1425"/>
      <c r="AT221" s="1425"/>
      <c r="AU221" s="1425"/>
      <c r="AV221" s="1425"/>
      <c r="AW221" s="1425"/>
      <c r="AX221" s="1425"/>
      <c r="AY221" s="1425"/>
      <c r="AZ221" s="1425"/>
      <c r="BA221" s="1425"/>
      <c r="BB221" s="1425"/>
      <c r="BC221" s="1425"/>
    </row>
    <row r="222" spans="1:55" ht="1.5" customHeight="1">
      <c r="A222" s="1425"/>
      <c r="B222" s="1425"/>
      <c r="C222" s="1425"/>
      <c r="D222" s="1425"/>
      <c r="E222" s="1425"/>
      <c r="F222" s="1425"/>
      <c r="G222" s="1425"/>
      <c r="H222" s="1425"/>
      <c r="I222" s="1425"/>
      <c r="J222" s="1425"/>
      <c r="K222" s="1425"/>
      <c r="L222" s="1425"/>
      <c r="M222" s="1425"/>
      <c r="N222" s="1425"/>
      <c r="O222" s="1425"/>
      <c r="P222" s="1425"/>
      <c r="Q222" s="1425"/>
      <c r="R222" s="1425"/>
      <c r="S222" s="1425"/>
      <c r="T222" s="1425"/>
      <c r="U222" s="1425"/>
      <c r="V222" s="1425"/>
      <c r="W222" s="1425"/>
      <c r="X222" s="1425"/>
      <c r="Y222" s="1425"/>
      <c r="Z222" s="1425"/>
      <c r="AA222" s="1425"/>
      <c r="AB222" s="1425"/>
      <c r="AC222" s="1425"/>
      <c r="AD222" s="1425"/>
      <c r="AE222" s="1425"/>
      <c r="AF222" s="1425"/>
      <c r="AG222" s="1425"/>
      <c r="AH222" s="1425"/>
      <c r="AI222" s="1425"/>
      <c r="AJ222" s="1425"/>
      <c r="AK222" s="1425"/>
      <c r="AL222" s="1425"/>
      <c r="AM222" s="1425"/>
      <c r="AN222" s="1425"/>
      <c r="AO222" s="1425"/>
      <c r="AP222" s="1425"/>
      <c r="AQ222" s="1425"/>
      <c r="AR222" s="1425"/>
      <c r="AS222" s="1425"/>
      <c r="AT222" s="1425"/>
      <c r="AU222" s="1425"/>
      <c r="AV222" s="1425"/>
      <c r="AW222" s="1425"/>
      <c r="AX222" s="1425"/>
      <c r="AY222" s="1425"/>
      <c r="AZ222" s="1425"/>
      <c r="BA222" s="1425"/>
      <c r="BB222" s="1425"/>
      <c r="BC222" s="1425"/>
    </row>
    <row r="223" spans="1:55">
      <c r="A223" s="1425"/>
      <c r="B223" s="1425"/>
      <c r="C223" s="1425"/>
      <c r="D223" s="1425"/>
      <c r="E223" s="1425"/>
      <c r="F223" s="1425"/>
      <c r="G223" s="1425"/>
      <c r="H223" s="1425"/>
      <c r="I223" s="1425"/>
      <c r="J223" s="1425"/>
      <c r="K223" s="1425"/>
      <c r="L223" s="1425"/>
      <c r="M223" s="1425"/>
      <c r="N223" s="1425"/>
      <c r="O223" s="1425"/>
      <c r="P223" s="1425"/>
      <c r="Q223" s="1425"/>
      <c r="R223" s="1425"/>
      <c r="S223" s="1425"/>
      <c r="T223" s="1425"/>
      <c r="U223" s="1425"/>
      <c r="V223" s="1425"/>
      <c r="W223" s="1425"/>
      <c r="X223" s="1425"/>
      <c r="Y223" s="1425"/>
      <c r="Z223" s="1425"/>
      <c r="AA223" s="1425"/>
      <c r="AB223" s="1425"/>
      <c r="AC223" s="1425"/>
      <c r="AD223" s="1425"/>
      <c r="AE223" s="1425"/>
      <c r="AF223" s="1425"/>
      <c r="AG223" s="1425"/>
      <c r="AH223" s="1425"/>
      <c r="AI223" s="1425"/>
      <c r="AJ223" s="1425"/>
      <c r="AK223" s="1425"/>
      <c r="AL223" s="1425"/>
      <c r="AM223" s="1425"/>
      <c r="AN223" s="1425"/>
      <c r="AO223" s="1425"/>
      <c r="AP223" s="1425"/>
      <c r="AQ223" s="1425"/>
      <c r="AR223" s="1425"/>
      <c r="AS223" s="1425"/>
      <c r="AT223" s="1425"/>
      <c r="AU223" s="1425"/>
      <c r="AV223" s="1425"/>
      <c r="AW223" s="1425"/>
      <c r="AX223" s="1425"/>
      <c r="AY223" s="1425"/>
      <c r="AZ223" s="1425"/>
      <c r="BA223" s="1425"/>
      <c r="BB223" s="1425"/>
      <c r="BC223" s="1425"/>
    </row>
    <row r="224" spans="1:55" ht="20.25" customHeight="1">
      <c r="A224" s="1425"/>
      <c r="B224" s="1425"/>
      <c r="C224" s="1425"/>
      <c r="D224" s="1425"/>
      <c r="E224" s="1425"/>
      <c r="F224" s="1425"/>
      <c r="G224" s="1425"/>
      <c r="H224" s="1425"/>
      <c r="I224" s="1425"/>
      <c r="J224" s="1425"/>
      <c r="K224" s="1425"/>
      <c r="L224" s="1425"/>
      <c r="M224" s="1425"/>
      <c r="N224" s="1425"/>
      <c r="O224" s="1425"/>
      <c r="P224" s="1425"/>
      <c r="Q224" s="1425"/>
      <c r="R224" s="1425"/>
      <c r="S224" s="1425"/>
      <c r="T224" s="1425"/>
      <c r="U224" s="1425"/>
      <c r="V224" s="1425"/>
      <c r="W224" s="1425"/>
      <c r="X224" s="1425"/>
      <c r="Y224" s="1425"/>
      <c r="Z224" s="1425"/>
      <c r="AA224" s="1425"/>
      <c r="AB224" s="1425"/>
      <c r="AC224" s="1425"/>
      <c r="AD224" s="1425"/>
      <c r="AE224" s="1425"/>
      <c r="AF224" s="1425"/>
      <c r="AG224" s="1425"/>
      <c r="AH224" s="1425"/>
      <c r="AI224" s="1425"/>
      <c r="AJ224" s="1425"/>
      <c r="AK224" s="1425"/>
      <c r="AL224" s="1425"/>
      <c r="AM224" s="1425"/>
      <c r="AN224" s="1425"/>
      <c r="AO224" s="1425"/>
      <c r="AP224" s="1425"/>
      <c r="AQ224" s="1425"/>
      <c r="AR224" s="1425"/>
      <c r="AS224" s="1425"/>
      <c r="AT224" s="1425"/>
      <c r="AU224" s="1425"/>
      <c r="AV224" s="1425"/>
      <c r="AW224" s="1425"/>
      <c r="AX224" s="1425"/>
      <c r="AY224" s="1425"/>
      <c r="AZ224" s="1425"/>
      <c r="BA224" s="1425"/>
      <c r="BB224" s="1425"/>
      <c r="BC224" s="1425"/>
    </row>
    <row r="225" spans="1:55" ht="55.5" customHeight="1">
      <c r="A225" s="1425"/>
      <c r="B225" s="1425"/>
      <c r="C225" s="1425"/>
      <c r="D225" s="1425"/>
      <c r="E225" s="1425"/>
      <c r="F225" s="1425"/>
      <c r="G225" s="1425"/>
      <c r="H225" s="1425"/>
      <c r="I225" s="1425"/>
      <c r="J225" s="1425"/>
      <c r="K225" s="1425"/>
      <c r="L225" s="1425"/>
      <c r="M225" s="1425"/>
      <c r="N225" s="1425"/>
      <c r="O225" s="1425"/>
      <c r="P225" s="1425"/>
      <c r="Q225" s="1425"/>
      <c r="R225" s="1425"/>
      <c r="S225" s="1425"/>
      <c r="T225" s="1425"/>
      <c r="U225" s="1425"/>
      <c r="V225" s="1425"/>
      <c r="W225" s="1425"/>
      <c r="X225" s="1425"/>
      <c r="Y225" s="1425"/>
      <c r="Z225" s="1425"/>
      <c r="AA225" s="1425"/>
      <c r="AB225" s="1425"/>
      <c r="AC225" s="1425"/>
      <c r="AD225" s="1425"/>
      <c r="AE225" s="1425"/>
      <c r="AF225" s="1425"/>
      <c r="AG225" s="1425"/>
      <c r="AH225" s="1425"/>
      <c r="AI225" s="1425"/>
      <c r="AJ225" s="1425"/>
      <c r="AK225" s="1425"/>
      <c r="AL225" s="1425"/>
      <c r="AM225" s="1425"/>
      <c r="AN225" s="1425"/>
      <c r="AO225" s="1425"/>
      <c r="AP225" s="1425"/>
      <c r="AQ225" s="1425"/>
      <c r="AR225" s="1425"/>
      <c r="AS225" s="1425"/>
      <c r="AT225" s="1425"/>
      <c r="AU225" s="1425"/>
      <c r="AV225" s="1425"/>
      <c r="AW225" s="1425"/>
      <c r="AX225" s="1425"/>
      <c r="AY225" s="1425"/>
      <c r="AZ225" s="1425"/>
      <c r="BA225" s="1425"/>
      <c r="BB225" s="1425"/>
      <c r="BC225" s="1425"/>
    </row>
    <row r="226" spans="1:55" ht="20.25" customHeight="1">
      <c r="A226" s="1426" t="s">
        <v>253</v>
      </c>
      <c r="B226" s="1426"/>
      <c r="C226" s="1426"/>
      <c r="D226" s="1426"/>
      <c r="E226" s="1426"/>
      <c r="F226" s="1426"/>
      <c r="G226" s="1426"/>
      <c r="H226" s="1426"/>
      <c r="I226" s="1426"/>
      <c r="J226" s="1426"/>
      <c r="K226" s="1426"/>
      <c r="L226" s="1426"/>
      <c r="M226" s="1426"/>
      <c r="N226" s="1426"/>
      <c r="O226" s="1426"/>
      <c r="P226" s="1426"/>
      <c r="Q226" s="1426"/>
      <c r="R226" s="1426"/>
      <c r="S226" s="1426"/>
      <c r="T226" s="1426"/>
      <c r="U226" s="1426"/>
      <c r="V226" s="1426"/>
      <c r="W226" s="1426"/>
      <c r="X226" s="1426"/>
      <c r="Y226" s="1426"/>
      <c r="Z226" s="1426"/>
      <c r="AA226" s="1426"/>
      <c r="AB226" s="1426"/>
      <c r="AC226" s="1426"/>
      <c r="AD226" s="1426"/>
      <c r="AE226" s="1426"/>
      <c r="AF226" s="1426"/>
      <c r="AG226" s="1426"/>
      <c r="AH226" s="1426"/>
      <c r="AI226" s="1426"/>
      <c r="AJ226" s="1426"/>
      <c r="AK226" s="1426"/>
      <c r="AL226" s="1426"/>
      <c r="AM226" s="1426"/>
      <c r="AN226" s="1426"/>
      <c r="AO226" s="1426"/>
      <c r="AP226" s="1426"/>
      <c r="AQ226" s="1426"/>
      <c r="AR226" s="1426"/>
      <c r="AS226" s="1426"/>
      <c r="AT226" s="1426"/>
      <c r="AU226" s="1426"/>
      <c r="AV226" s="1426"/>
      <c r="AW226" s="1426"/>
      <c r="AX226" s="1426"/>
      <c r="AY226" s="1426"/>
      <c r="AZ226" s="1426"/>
      <c r="BA226" s="1426"/>
      <c r="BB226" s="1426"/>
      <c r="BC226" s="1426"/>
    </row>
    <row r="227" spans="1:55">
      <c r="A227" s="1425" t="s">
        <v>255</v>
      </c>
      <c r="B227" s="1425"/>
      <c r="C227" s="1425"/>
      <c r="D227" s="1425"/>
      <c r="E227" s="1425"/>
      <c r="F227" s="1425"/>
      <c r="G227" s="1425"/>
      <c r="H227" s="1425"/>
      <c r="I227" s="1425"/>
      <c r="J227" s="1425"/>
      <c r="K227" s="1425"/>
      <c r="L227" s="1425"/>
      <c r="M227" s="1425"/>
      <c r="N227" s="1425"/>
      <c r="O227" s="1425"/>
      <c r="P227" s="1425"/>
      <c r="Q227" s="1425"/>
      <c r="R227" s="1425"/>
      <c r="S227" s="1425"/>
      <c r="T227" s="1425"/>
      <c r="U227" s="1425"/>
      <c r="V227" s="1425"/>
      <c r="W227" s="1425"/>
      <c r="X227" s="1425"/>
      <c r="Y227" s="1425"/>
      <c r="Z227" s="1425"/>
      <c r="AA227" s="1425"/>
      <c r="AB227" s="1425"/>
      <c r="AC227" s="1425"/>
      <c r="AD227" s="1425"/>
      <c r="AE227" s="1425"/>
      <c r="AF227" s="1425"/>
      <c r="AG227" s="1425"/>
      <c r="AH227" s="1425"/>
      <c r="AI227" s="1425"/>
      <c r="AJ227" s="1425"/>
      <c r="AK227" s="1425"/>
      <c r="AL227" s="1425"/>
      <c r="AM227" s="1425"/>
      <c r="AN227" s="1425"/>
      <c r="AO227" s="1425"/>
      <c r="AP227" s="1425"/>
      <c r="AQ227" s="1425"/>
      <c r="AR227" s="1425"/>
      <c r="AS227" s="1425"/>
      <c r="AT227" s="1425"/>
      <c r="AU227" s="1425"/>
      <c r="AV227" s="1425"/>
      <c r="AW227" s="1425"/>
      <c r="AX227" s="1425"/>
      <c r="AY227" s="1425"/>
      <c r="AZ227" s="1425"/>
      <c r="BA227" s="1425"/>
      <c r="BB227" s="1425"/>
      <c r="BC227" s="1425"/>
    </row>
    <row r="228" spans="1:55">
      <c r="A228" s="1425"/>
      <c r="B228" s="1425"/>
      <c r="C228" s="1425"/>
      <c r="D228" s="1425"/>
      <c r="E228" s="1425"/>
      <c r="F228" s="1425"/>
      <c r="G228" s="1425"/>
      <c r="H228" s="1425"/>
      <c r="I228" s="1425"/>
      <c r="J228" s="1425"/>
      <c r="K228" s="1425"/>
      <c r="L228" s="1425"/>
      <c r="M228" s="1425"/>
      <c r="N228" s="1425"/>
      <c r="O228" s="1425"/>
      <c r="P228" s="1425"/>
      <c r="Q228" s="1425"/>
      <c r="R228" s="1425"/>
      <c r="S228" s="1425"/>
      <c r="T228" s="1425"/>
      <c r="U228" s="1425"/>
      <c r="V228" s="1425"/>
      <c r="W228" s="1425"/>
      <c r="X228" s="1425"/>
      <c r="Y228" s="1425"/>
      <c r="Z228" s="1425"/>
      <c r="AA228" s="1425"/>
      <c r="AB228" s="1425"/>
      <c r="AC228" s="1425"/>
      <c r="AD228" s="1425"/>
      <c r="AE228" s="1425"/>
      <c r="AF228" s="1425"/>
      <c r="AG228" s="1425"/>
      <c r="AH228" s="1425"/>
      <c r="AI228" s="1425"/>
      <c r="AJ228" s="1425"/>
      <c r="AK228" s="1425"/>
      <c r="AL228" s="1425"/>
      <c r="AM228" s="1425"/>
      <c r="AN228" s="1425"/>
      <c r="AO228" s="1425"/>
      <c r="AP228" s="1425"/>
      <c r="AQ228" s="1425"/>
      <c r="AR228" s="1425"/>
      <c r="AS228" s="1425"/>
      <c r="AT228" s="1425"/>
      <c r="AU228" s="1425"/>
      <c r="AV228" s="1425"/>
      <c r="AW228" s="1425"/>
      <c r="AX228" s="1425"/>
      <c r="AY228" s="1425"/>
      <c r="AZ228" s="1425"/>
      <c r="BA228" s="1425"/>
      <c r="BB228" s="1425"/>
      <c r="BC228" s="1425"/>
    </row>
    <row r="229" spans="1:55">
      <c r="A229" s="1425"/>
      <c r="B229" s="1425"/>
      <c r="C229" s="1425"/>
      <c r="D229" s="1425"/>
      <c r="E229" s="1425"/>
      <c r="F229" s="1425"/>
      <c r="G229" s="1425"/>
      <c r="H229" s="1425"/>
      <c r="I229" s="1425"/>
      <c r="J229" s="1425"/>
      <c r="K229" s="1425"/>
      <c r="L229" s="1425"/>
      <c r="M229" s="1425"/>
      <c r="N229" s="1425"/>
      <c r="O229" s="1425"/>
      <c r="P229" s="1425"/>
      <c r="Q229" s="1425"/>
      <c r="R229" s="1425"/>
      <c r="S229" s="1425"/>
      <c r="T229" s="1425"/>
      <c r="U229" s="1425"/>
      <c r="V229" s="1425"/>
      <c r="W229" s="1425"/>
      <c r="X229" s="1425"/>
      <c r="Y229" s="1425"/>
      <c r="Z229" s="1425"/>
      <c r="AA229" s="1425"/>
      <c r="AB229" s="1425"/>
      <c r="AC229" s="1425"/>
      <c r="AD229" s="1425"/>
      <c r="AE229" s="1425"/>
      <c r="AF229" s="1425"/>
      <c r="AG229" s="1425"/>
      <c r="AH229" s="1425"/>
      <c r="AI229" s="1425"/>
      <c r="AJ229" s="1425"/>
      <c r="AK229" s="1425"/>
      <c r="AL229" s="1425"/>
      <c r="AM229" s="1425"/>
      <c r="AN229" s="1425"/>
      <c r="AO229" s="1425"/>
      <c r="AP229" s="1425"/>
      <c r="AQ229" s="1425"/>
      <c r="AR229" s="1425"/>
      <c r="AS229" s="1425"/>
      <c r="AT229" s="1425"/>
      <c r="AU229" s="1425"/>
      <c r="AV229" s="1425"/>
      <c r="AW229" s="1425"/>
      <c r="AX229" s="1425"/>
      <c r="AY229" s="1425"/>
      <c r="AZ229" s="1425"/>
      <c r="BA229" s="1425"/>
      <c r="BB229" s="1425"/>
      <c r="BC229" s="1425"/>
    </row>
    <row r="230" spans="1:55">
      <c r="A230" s="1425"/>
      <c r="B230" s="1425"/>
      <c r="C230" s="1425"/>
      <c r="D230" s="1425"/>
      <c r="E230" s="1425"/>
      <c r="F230" s="1425"/>
      <c r="G230" s="1425"/>
      <c r="H230" s="1425"/>
      <c r="I230" s="1425"/>
      <c r="J230" s="1425"/>
      <c r="K230" s="1425"/>
      <c r="L230" s="1425"/>
      <c r="M230" s="1425"/>
      <c r="N230" s="1425"/>
      <c r="O230" s="1425"/>
      <c r="P230" s="1425"/>
      <c r="Q230" s="1425"/>
      <c r="R230" s="1425"/>
      <c r="S230" s="1425"/>
      <c r="T230" s="1425"/>
      <c r="U230" s="1425"/>
      <c r="V230" s="1425"/>
      <c r="W230" s="1425"/>
      <c r="X230" s="1425"/>
      <c r="Y230" s="1425"/>
      <c r="Z230" s="1425"/>
      <c r="AA230" s="1425"/>
      <c r="AB230" s="1425"/>
      <c r="AC230" s="1425"/>
      <c r="AD230" s="1425"/>
      <c r="AE230" s="1425"/>
      <c r="AF230" s="1425"/>
      <c r="AG230" s="1425"/>
      <c r="AH230" s="1425"/>
      <c r="AI230" s="1425"/>
      <c r="AJ230" s="1425"/>
      <c r="AK230" s="1425"/>
      <c r="AL230" s="1425"/>
      <c r="AM230" s="1425"/>
      <c r="AN230" s="1425"/>
      <c r="AO230" s="1425"/>
      <c r="AP230" s="1425"/>
      <c r="AQ230" s="1425"/>
      <c r="AR230" s="1425"/>
      <c r="AS230" s="1425"/>
      <c r="AT230" s="1425"/>
      <c r="AU230" s="1425"/>
      <c r="AV230" s="1425"/>
      <c r="AW230" s="1425"/>
      <c r="AX230" s="1425"/>
      <c r="AY230" s="1425"/>
      <c r="AZ230" s="1425"/>
      <c r="BA230" s="1425"/>
      <c r="BB230" s="1425"/>
      <c r="BC230" s="1425"/>
    </row>
    <row r="231" spans="1:55" ht="54" customHeight="1">
      <c r="A231" s="1425"/>
      <c r="B231" s="1425"/>
      <c r="C231" s="1425"/>
      <c r="D231" s="1425"/>
      <c r="E231" s="1425"/>
      <c r="F231" s="1425"/>
      <c r="G231" s="1425"/>
      <c r="H231" s="1425"/>
      <c r="I231" s="1425"/>
      <c r="J231" s="1425"/>
      <c r="K231" s="1425"/>
      <c r="L231" s="1425"/>
      <c r="M231" s="1425"/>
      <c r="N231" s="1425"/>
      <c r="O231" s="1425"/>
      <c r="P231" s="1425"/>
      <c r="Q231" s="1425"/>
      <c r="R231" s="1425"/>
      <c r="S231" s="1425"/>
      <c r="T231" s="1425"/>
      <c r="U231" s="1425"/>
      <c r="V231" s="1425"/>
      <c r="W231" s="1425"/>
      <c r="X231" s="1425"/>
      <c r="Y231" s="1425"/>
      <c r="Z231" s="1425"/>
      <c r="AA231" s="1425"/>
      <c r="AB231" s="1425"/>
      <c r="AC231" s="1425"/>
      <c r="AD231" s="1425"/>
      <c r="AE231" s="1425"/>
      <c r="AF231" s="1425"/>
      <c r="AG231" s="1425"/>
      <c r="AH231" s="1425"/>
      <c r="AI231" s="1425"/>
      <c r="AJ231" s="1425"/>
      <c r="AK231" s="1425"/>
      <c r="AL231" s="1425"/>
      <c r="AM231" s="1425"/>
      <c r="AN231" s="1425"/>
      <c r="AO231" s="1425"/>
      <c r="AP231" s="1425"/>
      <c r="AQ231" s="1425"/>
      <c r="AR231" s="1425"/>
      <c r="AS231" s="1425"/>
      <c r="AT231" s="1425"/>
      <c r="AU231" s="1425"/>
      <c r="AV231" s="1425"/>
      <c r="AW231" s="1425"/>
      <c r="AX231" s="1425"/>
      <c r="AY231" s="1425"/>
      <c r="AZ231" s="1425"/>
      <c r="BA231" s="1425"/>
      <c r="BB231" s="1425"/>
      <c r="BC231" s="1425"/>
    </row>
    <row r="232" spans="1:55">
      <c r="A232" s="1425"/>
      <c r="B232" s="1425"/>
      <c r="C232" s="1425"/>
      <c r="D232" s="1425"/>
      <c r="E232" s="1425"/>
      <c r="F232" s="1425"/>
      <c r="G232" s="1425"/>
      <c r="H232" s="1425"/>
      <c r="I232" s="1425"/>
      <c r="J232" s="1425"/>
      <c r="K232" s="1425"/>
      <c r="L232" s="1425"/>
      <c r="M232" s="1425"/>
      <c r="N232" s="1425"/>
      <c r="O232" s="1425"/>
      <c r="P232" s="1425"/>
      <c r="Q232" s="1425"/>
      <c r="R232" s="1425"/>
      <c r="S232" s="1425"/>
      <c r="T232" s="1425"/>
      <c r="U232" s="1425"/>
      <c r="V232" s="1425"/>
      <c r="W232" s="1425"/>
      <c r="X232" s="1425"/>
      <c r="Y232" s="1425"/>
      <c r="Z232" s="1425"/>
      <c r="AA232" s="1425"/>
      <c r="AB232" s="1425"/>
      <c r="AC232" s="1425"/>
      <c r="AD232" s="1425"/>
      <c r="AE232" s="1425"/>
      <c r="AF232" s="1425"/>
      <c r="AG232" s="1425"/>
      <c r="AH232" s="1425"/>
      <c r="AI232" s="1425"/>
      <c r="AJ232" s="1425"/>
      <c r="AK232" s="1425"/>
      <c r="AL232" s="1425"/>
      <c r="AM232" s="1425"/>
      <c r="AN232" s="1425"/>
      <c r="AO232" s="1425"/>
      <c r="AP232" s="1425"/>
      <c r="AQ232" s="1425"/>
      <c r="AR232" s="1425"/>
      <c r="AS232" s="1425"/>
      <c r="AT232" s="1425"/>
      <c r="AU232" s="1425"/>
      <c r="AV232" s="1425"/>
      <c r="AW232" s="1425"/>
      <c r="AX232" s="1425"/>
      <c r="AY232" s="1425"/>
      <c r="AZ232" s="1425"/>
      <c r="BA232" s="1425"/>
      <c r="BB232" s="1425"/>
      <c r="BC232" s="1425"/>
    </row>
    <row r="233" spans="1:55" ht="20.25" customHeight="1">
      <c r="A233" s="1426" t="s">
        <v>254</v>
      </c>
      <c r="B233" s="1426"/>
      <c r="C233" s="1426"/>
      <c r="D233" s="1426"/>
      <c r="E233" s="1426"/>
      <c r="F233" s="1426"/>
      <c r="G233" s="1426"/>
      <c r="H233" s="1426"/>
      <c r="I233" s="1426"/>
      <c r="J233" s="1426"/>
      <c r="K233" s="1426"/>
      <c r="L233" s="1426"/>
      <c r="M233" s="1426"/>
      <c r="N233" s="1426"/>
      <c r="O233" s="1426"/>
      <c r="P233" s="1426"/>
      <c r="Q233" s="1426"/>
      <c r="R233" s="1426"/>
      <c r="S233" s="1426"/>
      <c r="T233" s="1426"/>
      <c r="U233" s="1426"/>
      <c r="V233" s="1426"/>
      <c r="W233" s="1426"/>
      <c r="X233" s="1426"/>
      <c r="Y233" s="1426"/>
      <c r="Z233" s="1426"/>
      <c r="AA233" s="1426"/>
      <c r="AB233" s="1426"/>
      <c r="AC233" s="1426"/>
      <c r="AD233" s="1426"/>
      <c r="AE233" s="1426"/>
      <c r="AF233" s="1426"/>
      <c r="AG233" s="1426"/>
      <c r="AH233" s="1426"/>
      <c r="AI233" s="1426"/>
      <c r="AJ233" s="1426"/>
      <c r="AK233" s="1426"/>
      <c r="AL233" s="1426"/>
      <c r="AM233" s="1426"/>
      <c r="AN233" s="1426"/>
      <c r="AO233" s="1426"/>
      <c r="AP233" s="1426"/>
      <c r="AQ233" s="1426"/>
      <c r="AR233" s="1426"/>
      <c r="AS233" s="1426"/>
      <c r="AT233" s="1426"/>
      <c r="AU233" s="1426"/>
      <c r="AV233" s="1426"/>
      <c r="AW233" s="1426"/>
      <c r="AX233" s="1426"/>
      <c r="AY233" s="1426"/>
      <c r="AZ233" s="1426"/>
      <c r="BA233" s="1426"/>
      <c r="BB233" s="1426"/>
      <c r="BC233" s="1426"/>
    </row>
    <row r="234" spans="1:55">
      <c r="A234" s="1425" t="s">
        <v>590</v>
      </c>
      <c r="B234" s="1425"/>
      <c r="C234" s="1425"/>
      <c r="D234" s="1425"/>
      <c r="E234" s="1425"/>
      <c r="F234" s="1425"/>
      <c r="G234" s="1425"/>
      <c r="H234" s="1425"/>
      <c r="I234" s="1425"/>
      <c r="J234" s="1425"/>
      <c r="K234" s="1425"/>
      <c r="L234" s="1425"/>
      <c r="M234" s="1425"/>
      <c r="N234" s="1425"/>
      <c r="O234" s="1425"/>
      <c r="P234" s="1425"/>
      <c r="Q234" s="1425"/>
      <c r="R234" s="1425"/>
      <c r="S234" s="1425"/>
      <c r="T234" s="1425"/>
      <c r="U234" s="1425"/>
      <c r="V234" s="1425"/>
      <c r="W234" s="1425"/>
      <c r="X234" s="1425"/>
      <c r="Y234" s="1425"/>
      <c r="Z234" s="1425"/>
      <c r="AA234" s="1425"/>
      <c r="AB234" s="1425"/>
      <c r="AC234" s="1425"/>
      <c r="AD234" s="1425"/>
      <c r="AE234" s="1425"/>
      <c r="AF234" s="1425"/>
      <c r="AG234" s="1425"/>
      <c r="AH234" s="1425"/>
      <c r="AI234" s="1425"/>
      <c r="AJ234" s="1425"/>
      <c r="AK234" s="1425"/>
      <c r="AL234" s="1425"/>
      <c r="AM234" s="1425"/>
      <c r="AN234" s="1425"/>
      <c r="AO234" s="1425"/>
      <c r="AP234" s="1425"/>
      <c r="AQ234" s="1425"/>
      <c r="AR234" s="1425"/>
      <c r="AS234" s="1425"/>
      <c r="AT234" s="1425"/>
      <c r="AU234" s="1425"/>
      <c r="AV234" s="1425"/>
      <c r="AW234" s="1425"/>
      <c r="AX234" s="1425"/>
      <c r="AY234" s="1425"/>
      <c r="AZ234" s="1425"/>
      <c r="BA234" s="1425"/>
      <c r="BB234" s="1425"/>
      <c r="BC234" s="1425"/>
    </row>
    <row r="235" spans="1:55">
      <c r="A235" s="1425"/>
      <c r="B235" s="1425"/>
      <c r="C235" s="1425"/>
      <c r="D235" s="1425"/>
      <c r="E235" s="1425"/>
      <c r="F235" s="1425"/>
      <c r="G235" s="1425"/>
      <c r="H235" s="1425"/>
      <c r="I235" s="1425"/>
      <c r="J235" s="1425"/>
      <c r="K235" s="1425"/>
      <c r="L235" s="1425"/>
      <c r="M235" s="1425"/>
      <c r="N235" s="1425"/>
      <c r="O235" s="1425"/>
      <c r="P235" s="1425"/>
      <c r="Q235" s="1425"/>
      <c r="R235" s="1425"/>
      <c r="S235" s="1425"/>
      <c r="T235" s="1425"/>
      <c r="U235" s="1425"/>
      <c r="V235" s="1425"/>
      <c r="W235" s="1425"/>
      <c r="X235" s="1425"/>
      <c r="Y235" s="1425"/>
      <c r="Z235" s="1425"/>
      <c r="AA235" s="1425"/>
      <c r="AB235" s="1425"/>
      <c r="AC235" s="1425"/>
      <c r="AD235" s="1425"/>
      <c r="AE235" s="1425"/>
      <c r="AF235" s="1425"/>
      <c r="AG235" s="1425"/>
      <c r="AH235" s="1425"/>
      <c r="AI235" s="1425"/>
      <c r="AJ235" s="1425"/>
      <c r="AK235" s="1425"/>
      <c r="AL235" s="1425"/>
      <c r="AM235" s="1425"/>
      <c r="AN235" s="1425"/>
      <c r="AO235" s="1425"/>
      <c r="AP235" s="1425"/>
      <c r="AQ235" s="1425"/>
      <c r="AR235" s="1425"/>
      <c r="AS235" s="1425"/>
      <c r="AT235" s="1425"/>
      <c r="AU235" s="1425"/>
      <c r="AV235" s="1425"/>
      <c r="AW235" s="1425"/>
      <c r="AX235" s="1425"/>
      <c r="AY235" s="1425"/>
      <c r="AZ235" s="1425"/>
      <c r="BA235" s="1425"/>
      <c r="BB235" s="1425"/>
      <c r="BC235" s="1425"/>
    </row>
    <row r="236" spans="1:55">
      <c r="A236" s="1425"/>
      <c r="B236" s="1425"/>
      <c r="C236" s="1425"/>
      <c r="D236" s="1425"/>
      <c r="E236" s="1425"/>
      <c r="F236" s="1425"/>
      <c r="G236" s="1425"/>
      <c r="H236" s="1425"/>
      <c r="I236" s="1425"/>
      <c r="J236" s="1425"/>
      <c r="K236" s="1425"/>
      <c r="L236" s="1425"/>
      <c r="M236" s="1425"/>
      <c r="N236" s="1425"/>
      <c r="O236" s="1425"/>
      <c r="P236" s="1425"/>
      <c r="Q236" s="1425"/>
      <c r="R236" s="1425"/>
      <c r="S236" s="1425"/>
      <c r="T236" s="1425"/>
      <c r="U236" s="1425"/>
      <c r="V236" s="1425"/>
      <c r="W236" s="1425"/>
      <c r="X236" s="1425"/>
      <c r="Y236" s="1425"/>
      <c r="Z236" s="1425"/>
      <c r="AA236" s="1425"/>
      <c r="AB236" s="1425"/>
      <c r="AC236" s="1425"/>
      <c r="AD236" s="1425"/>
      <c r="AE236" s="1425"/>
      <c r="AF236" s="1425"/>
      <c r="AG236" s="1425"/>
      <c r="AH236" s="1425"/>
      <c r="AI236" s="1425"/>
      <c r="AJ236" s="1425"/>
      <c r="AK236" s="1425"/>
      <c r="AL236" s="1425"/>
      <c r="AM236" s="1425"/>
      <c r="AN236" s="1425"/>
      <c r="AO236" s="1425"/>
      <c r="AP236" s="1425"/>
      <c r="AQ236" s="1425"/>
      <c r="AR236" s="1425"/>
      <c r="AS236" s="1425"/>
      <c r="AT236" s="1425"/>
      <c r="AU236" s="1425"/>
      <c r="AV236" s="1425"/>
      <c r="AW236" s="1425"/>
      <c r="AX236" s="1425"/>
      <c r="AY236" s="1425"/>
      <c r="AZ236" s="1425"/>
      <c r="BA236" s="1425"/>
      <c r="BB236" s="1425"/>
      <c r="BC236" s="1425"/>
    </row>
    <row r="237" spans="1:55">
      <c r="A237" s="1425"/>
      <c r="B237" s="1425"/>
      <c r="C237" s="1425"/>
      <c r="D237" s="1425"/>
      <c r="E237" s="1425"/>
      <c r="F237" s="1425"/>
      <c r="G237" s="1425"/>
      <c r="H237" s="1425"/>
      <c r="I237" s="1425"/>
      <c r="J237" s="1425"/>
      <c r="K237" s="1425"/>
      <c r="L237" s="1425"/>
      <c r="M237" s="1425"/>
      <c r="N237" s="1425"/>
      <c r="O237" s="1425"/>
      <c r="P237" s="1425"/>
      <c r="Q237" s="1425"/>
      <c r="R237" s="1425"/>
      <c r="S237" s="1425"/>
      <c r="T237" s="1425"/>
      <c r="U237" s="1425"/>
      <c r="V237" s="1425"/>
      <c r="W237" s="1425"/>
      <c r="X237" s="1425"/>
      <c r="Y237" s="1425"/>
      <c r="Z237" s="1425"/>
      <c r="AA237" s="1425"/>
      <c r="AB237" s="1425"/>
      <c r="AC237" s="1425"/>
      <c r="AD237" s="1425"/>
      <c r="AE237" s="1425"/>
      <c r="AF237" s="1425"/>
      <c r="AG237" s="1425"/>
      <c r="AH237" s="1425"/>
      <c r="AI237" s="1425"/>
      <c r="AJ237" s="1425"/>
      <c r="AK237" s="1425"/>
      <c r="AL237" s="1425"/>
      <c r="AM237" s="1425"/>
      <c r="AN237" s="1425"/>
      <c r="AO237" s="1425"/>
      <c r="AP237" s="1425"/>
      <c r="AQ237" s="1425"/>
      <c r="AR237" s="1425"/>
      <c r="AS237" s="1425"/>
      <c r="AT237" s="1425"/>
      <c r="AU237" s="1425"/>
      <c r="AV237" s="1425"/>
      <c r="AW237" s="1425"/>
      <c r="AX237" s="1425"/>
      <c r="AY237" s="1425"/>
      <c r="AZ237" s="1425"/>
      <c r="BA237" s="1425"/>
      <c r="BB237" s="1425"/>
      <c r="BC237" s="1425"/>
    </row>
    <row r="238" spans="1:55">
      <c r="A238" s="1425"/>
      <c r="B238" s="1425"/>
      <c r="C238" s="1425"/>
      <c r="D238" s="1425"/>
      <c r="E238" s="1425"/>
      <c r="F238" s="1425"/>
      <c r="G238" s="1425"/>
      <c r="H238" s="1425"/>
      <c r="I238" s="1425"/>
      <c r="J238" s="1425"/>
      <c r="K238" s="1425"/>
      <c r="L238" s="1425"/>
      <c r="M238" s="1425"/>
      <c r="N238" s="1425"/>
      <c r="O238" s="1425"/>
      <c r="P238" s="1425"/>
      <c r="Q238" s="1425"/>
      <c r="R238" s="1425"/>
      <c r="S238" s="1425"/>
      <c r="T238" s="1425"/>
      <c r="U238" s="1425"/>
      <c r="V238" s="1425"/>
      <c r="W238" s="1425"/>
      <c r="X238" s="1425"/>
      <c r="Y238" s="1425"/>
      <c r="Z238" s="1425"/>
      <c r="AA238" s="1425"/>
      <c r="AB238" s="1425"/>
      <c r="AC238" s="1425"/>
      <c r="AD238" s="1425"/>
      <c r="AE238" s="1425"/>
      <c r="AF238" s="1425"/>
      <c r="AG238" s="1425"/>
      <c r="AH238" s="1425"/>
      <c r="AI238" s="1425"/>
      <c r="AJ238" s="1425"/>
      <c r="AK238" s="1425"/>
      <c r="AL238" s="1425"/>
      <c r="AM238" s="1425"/>
      <c r="AN238" s="1425"/>
      <c r="AO238" s="1425"/>
      <c r="AP238" s="1425"/>
      <c r="AQ238" s="1425"/>
      <c r="AR238" s="1425"/>
      <c r="AS238" s="1425"/>
      <c r="AT238" s="1425"/>
      <c r="AU238" s="1425"/>
      <c r="AV238" s="1425"/>
      <c r="AW238" s="1425"/>
      <c r="AX238" s="1425"/>
      <c r="AY238" s="1425"/>
      <c r="AZ238" s="1425"/>
      <c r="BA238" s="1425"/>
      <c r="BB238" s="1425"/>
      <c r="BC238" s="1425"/>
    </row>
    <row r="239" spans="1:55">
      <c r="A239" s="1425"/>
      <c r="B239" s="1425"/>
      <c r="C239" s="1425"/>
      <c r="D239" s="1425"/>
      <c r="E239" s="1425"/>
      <c r="F239" s="1425"/>
      <c r="G239" s="1425"/>
      <c r="H239" s="1425"/>
      <c r="I239" s="1425"/>
      <c r="J239" s="1425"/>
      <c r="K239" s="1425"/>
      <c r="L239" s="1425"/>
      <c r="M239" s="1425"/>
      <c r="N239" s="1425"/>
      <c r="O239" s="1425"/>
      <c r="P239" s="1425"/>
      <c r="Q239" s="1425"/>
      <c r="R239" s="1425"/>
      <c r="S239" s="1425"/>
      <c r="T239" s="1425"/>
      <c r="U239" s="1425"/>
      <c r="V239" s="1425"/>
      <c r="W239" s="1425"/>
      <c r="X239" s="1425"/>
      <c r="Y239" s="1425"/>
      <c r="Z239" s="1425"/>
      <c r="AA239" s="1425"/>
      <c r="AB239" s="1425"/>
      <c r="AC239" s="1425"/>
      <c r="AD239" s="1425"/>
      <c r="AE239" s="1425"/>
      <c r="AF239" s="1425"/>
      <c r="AG239" s="1425"/>
      <c r="AH239" s="1425"/>
      <c r="AI239" s="1425"/>
      <c r="AJ239" s="1425"/>
      <c r="AK239" s="1425"/>
      <c r="AL239" s="1425"/>
      <c r="AM239" s="1425"/>
      <c r="AN239" s="1425"/>
      <c r="AO239" s="1425"/>
      <c r="AP239" s="1425"/>
      <c r="AQ239" s="1425"/>
      <c r="AR239" s="1425"/>
      <c r="AS239" s="1425"/>
      <c r="AT239" s="1425"/>
      <c r="AU239" s="1425"/>
      <c r="AV239" s="1425"/>
      <c r="AW239" s="1425"/>
      <c r="AX239" s="1425"/>
      <c r="AY239" s="1425"/>
      <c r="AZ239" s="1425"/>
      <c r="BA239" s="1425"/>
      <c r="BB239" s="1425"/>
      <c r="BC239" s="1425"/>
    </row>
    <row r="240" spans="1:55">
      <c r="A240" s="1425"/>
      <c r="B240" s="1425"/>
      <c r="C240" s="1425"/>
      <c r="D240" s="1425"/>
      <c r="E240" s="1425"/>
      <c r="F240" s="1425"/>
      <c r="G240" s="1425"/>
      <c r="H240" s="1425"/>
      <c r="I240" s="1425"/>
      <c r="J240" s="1425"/>
      <c r="K240" s="1425"/>
      <c r="L240" s="1425"/>
      <c r="M240" s="1425"/>
      <c r="N240" s="1425"/>
      <c r="O240" s="1425"/>
      <c r="P240" s="1425"/>
      <c r="Q240" s="1425"/>
      <c r="R240" s="1425"/>
      <c r="S240" s="1425"/>
      <c r="T240" s="1425"/>
      <c r="U240" s="1425"/>
      <c r="V240" s="1425"/>
      <c r="W240" s="1425"/>
      <c r="X240" s="1425"/>
      <c r="Y240" s="1425"/>
      <c r="Z240" s="1425"/>
      <c r="AA240" s="1425"/>
      <c r="AB240" s="1425"/>
      <c r="AC240" s="1425"/>
      <c r="AD240" s="1425"/>
      <c r="AE240" s="1425"/>
      <c r="AF240" s="1425"/>
      <c r="AG240" s="1425"/>
      <c r="AH240" s="1425"/>
      <c r="AI240" s="1425"/>
      <c r="AJ240" s="1425"/>
      <c r="AK240" s="1425"/>
      <c r="AL240" s="1425"/>
      <c r="AM240" s="1425"/>
      <c r="AN240" s="1425"/>
      <c r="AO240" s="1425"/>
      <c r="AP240" s="1425"/>
      <c r="AQ240" s="1425"/>
      <c r="AR240" s="1425"/>
      <c r="AS240" s="1425"/>
      <c r="AT240" s="1425"/>
      <c r="AU240" s="1425"/>
      <c r="AV240" s="1425"/>
      <c r="AW240" s="1425"/>
      <c r="AX240" s="1425"/>
      <c r="AY240" s="1425"/>
      <c r="AZ240" s="1425"/>
      <c r="BA240" s="1425"/>
      <c r="BB240" s="1425"/>
      <c r="BC240" s="1425"/>
    </row>
    <row r="241" spans="1:55">
      <c r="A241" s="1425"/>
      <c r="B241" s="1425"/>
      <c r="C241" s="1425"/>
      <c r="D241" s="1425"/>
      <c r="E241" s="1425"/>
      <c r="F241" s="1425"/>
      <c r="G241" s="1425"/>
      <c r="H241" s="1425"/>
      <c r="I241" s="1425"/>
      <c r="J241" s="1425"/>
      <c r="K241" s="1425"/>
      <c r="L241" s="1425"/>
      <c r="M241" s="1425"/>
      <c r="N241" s="1425"/>
      <c r="O241" s="1425"/>
      <c r="P241" s="1425"/>
      <c r="Q241" s="1425"/>
      <c r="R241" s="1425"/>
      <c r="S241" s="1425"/>
      <c r="T241" s="1425"/>
      <c r="U241" s="1425"/>
      <c r="V241" s="1425"/>
      <c r="W241" s="1425"/>
      <c r="X241" s="1425"/>
      <c r="Y241" s="1425"/>
      <c r="Z241" s="1425"/>
      <c r="AA241" s="1425"/>
      <c r="AB241" s="1425"/>
      <c r="AC241" s="1425"/>
      <c r="AD241" s="1425"/>
      <c r="AE241" s="1425"/>
      <c r="AF241" s="1425"/>
      <c r="AG241" s="1425"/>
      <c r="AH241" s="1425"/>
      <c r="AI241" s="1425"/>
      <c r="AJ241" s="1425"/>
      <c r="AK241" s="1425"/>
      <c r="AL241" s="1425"/>
      <c r="AM241" s="1425"/>
      <c r="AN241" s="1425"/>
      <c r="AO241" s="1425"/>
      <c r="AP241" s="1425"/>
      <c r="AQ241" s="1425"/>
      <c r="AR241" s="1425"/>
      <c r="AS241" s="1425"/>
      <c r="AT241" s="1425"/>
      <c r="AU241" s="1425"/>
      <c r="AV241" s="1425"/>
      <c r="AW241" s="1425"/>
      <c r="AX241" s="1425"/>
      <c r="AY241" s="1425"/>
      <c r="AZ241" s="1425"/>
      <c r="BA241" s="1425"/>
      <c r="BB241" s="1425"/>
      <c r="BC241" s="1425"/>
    </row>
    <row r="242" spans="1:55">
      <c r="A242" s="1425"/>
      <c r="B242" s="1425"/>
      <c r="C242" s="1425"/>
      <c r="D242" s="1425"/>
      <c r="E242" s="1425"/>
      <c r="F242" s="1425"/>
      <c r="G242" s="1425"/>
      <c r="H242" s="1425"/>
      <c r="I242" s="1425"/>
      <c r="J242" s="1425"/>
      <c r="K242" s="1425"/>
      <c r="L242" s="1425"/>
      <c r="M242" s="1425"/>
      <c r="N242" s="1425"/>
      <c r="O242" s="1425"/>
      <c r="P242" s="1425"/>
      <c r="Q242" s="1425"/>
      <c r="R242" s="1425"/>
      <c r="S242" s="1425"/>
      <c r="T242" s="1425"/>
      <c r="U242" s="1425"/>
      <c r="V242" s="1425"/>
      <c r="W242" s="1425"/>
      <c r="X242" s="1425"/>
      <c r="Y242" s="1425"/>
      <c r="Z242" s="1425"/>
      <c r="AA242" s="1425"/>
      <c r="AB242" s="1425"/>
      <c r="AC242" s="1425"/>
      <c r="AD242" s="1425"/>
      <c r="AE242" s="1425"/>
      <c r="AF242" s="1425"/>
      <c r="AG242" s="1425"/>
      <c r="AH242" s="1425"/>
      <c r="AI242" s="1425"/>
      <c r="AJ242" s="1425"/>
      <c r="AK242" s="1425"/>
      <c r="AL242" s="1425"/>
      <c r="AM242" s="1425"/>
      <c r="AN242" s="1425"/>
      <c r="AO242" s="1425"/>
      <c r="AP242" s="1425"/>
      <c r="AQ242" s="1425"/>
      <c r="AR242" s="1425"/>
      <c r="AS242" s="1425"/>
      <c r="AT242" s="1425"/>
      <c r="AU242" s="1425"/>
      <c r="AV242" s="1425"/>
      <c r="AW242" s="1425"/>
      <c r="AX242" s="1425"/>
      <c r="AY242" s="1425"/>
      <c r="AZ242" s="1425"/>
      <c r="BA242" s="1425"/>
      <c r="BB242" s="1425"/>
      <c r="BC242" s="1425"/>
    </row>
    <row r="243" spans="1:55" ht="20.25" customHeight="1">
      <c r="A243" s="1425"/>
      <c r="B243" s="1425"/>
      <c r="C243" s="1425"/>
      <c r="D243" s="1425"/>
      <c r="E243" s="1425"/>
      <c r="F243" s="1425"/>
      <c r="G243" s="1425"/>
      <c r="H243" s="1425"/>
      <c r="I243" s="1425"/>
      <c r="J243" s="1425"/>
      <c r="K243" s="1425"/>
      <c r="L243" s="1425"/>
      <c r="M243" s="1425"/>
      <c r="N243" s="1425"/>
      <c r="O243" s="1425"/>
      <c r="P243" s="1425"/>
      <c r="Q243" s="1425"/>
      <c r="R243" s="1425"/>
      <c r="S243" s="1425"/>
      <c r="T243" s="1425"/>
      <c r="U243" s="1425"/>
      <c r="V243" s="1425"/>
      <c r="W243" s="1425"/>
      <c r="X243" s="1425"/>
      <c r="Y243" s="1425"/>
      <c r="Z243" s="1425"/>
      <c r="AA243" s="1425"/>
      <c r="AB243" s="1425"/>
      <c r="AC243" s="1425"/>
      <c r="AD243" s="1425"/>
      <c r="AE243" s="1425"/>
      <c r="AF243" s="1425"/>
      <c r="AG243" s="1425"/>
      <c r="AH243" s="1425"/>
      <c r="AI243" s="1425"/>
      <c r="AJ243" s="1425"/>
      <c r="AK243" s="1425"/>
      <c r="AL243" s="1425"/>
      <c r="AM243" s="1425"/>
      <c r="AN243" s="1425"/>
      <c r="AO243" s="1425"/>
      <c r="AP243" s="1425"/>
      <c r="AQ243" s="1425"/>
      <c r="AR243" s="1425"/>
      <c r="AS243" s="1425"/>
      <c r="AT243" s="1425"/>
      <c r="AU243" s="1425"/>
      <c r="AV243" s="1425"/>
      <c r="AW243" s="1425"/>
      <c r="AX243" s="1425"/>
      <c r="AY243" s="1425"/>
      <c r="AZ243" s="1425"/>
      <c r="BA243" s="1425"/>
      <c r="BB243" s="1425"/>
      <c r="BC243" s="1425"/>
    </row>
    <row r="244" spans="1:55" ht="87" customHeight="1">
      <c r="A244" s="1425"/>
      <c r="B244" s="1425"/>
      <c r="C244" s="1425"/>
      <c r="D244" s="1425"/>
      <c r="E244" s="1425"/>
      <c r="F244" s="1425"/>
      <c r="G244" s="1425"/>
      <c r="H244" s="1425"/>
      <c r="I244" s="1425"/>
      <c r="J244" s="1425"/>
      <c r="K244" s="1425"/>
      <c r="L244" s="1425"/>
      <c r="M244" s="1425"/>
      <c r="N244" s="1425"/>
      <c r="O244" s="1425"/>
      <c r="P244" s="1425"/>
      <c r="Q244" s="1425"/>
      <c r="R244" s="1425"/>
      <c r="S244" s="1425"/>
      <c r="T244" s="1425"/>
      <c r="U244" s="1425"/>
      <c r="V244" s="1425"/>
      <c r="W244" s="1425"/>
      <c r="X244" s="1425"/>
      <c r="Y244" s="1425"/>
      <c r="Z244" s="1425"/>
      <c r="AA244" s="1425"/>
      <c r="AB244" s="1425"/>
      <c r="AC244" s="1425"/>
      <c r="AD244" s="1425"/>
      <c r="AE244" s="1425"/>
      <c r="AF244" s="1425"/>
      <c r="AG244" s="1425"/>
      <c r="AH244" s="1425"/>
      <c r="AI244" s="1425"/>
      <c r="AJ244" s="1425"/>
      <c r="AK244" s="1425"/>
      <c r="AL244" s="1425"/>
      <c r="AM244" s="1425"/>
      <c r="AN244" s="1425"/>
      <c r="AO244" s="1425"/>
      <c r="AP244" s="1425"/>
      <c r="AQ244" s="1425"/>
      <c r="AR244" s="1425"/>
      <c r="AS244" s="1425"/>
      <c r="AT244" s="1425"/>
      <c r="AU244" s="1425"/>
      <c r="AV244" s="1425"/>
      <c r="AW244" s="1425"/>
      <c r="AX244" s="1425"/>
      <c r="AY244" s="1425"/>
      <c r="AZ244" s="1425"/>
      <c r="BA244" s="1425"/>
      <c r="BB244" s="1425"/>
      <c r="BC244" s="1425"/>
    </row>
    <row r="245" spans="1:55" ht="21">
      <c r="A245" s="1426" t="s">
        <v>256</v>
      </c>
      <c r="B245" s="1426"/>
      <c r="C245" s="1426"/>
      <c r="D245" s="1426"/>
      <c r="E245" s="1426"/>
      <c r="F245" s="1426"/>
      <c r="G245" s="1426"/>
      <c r="H245" s="1426"/>
      <c r="I245" s="1426"/>
      <c r="J245" s="1426"/>
      <c r="K245" s="1426"/>
      <c r="L245" s="1426"/>
      <c r="M245" s="1426"/>
      <c r="N245" s="1426"/>
      <c r="O245" s="1426"/>
      <c r="P245" s="1426"/>
      <c r="Q245" s="1426"/>
      <c r="R245" s="1426"/>
      <c r="S245" s="1426"/>
      <c r="T245" s="1426"/>
      <c r="U245" s="1426"/>
      <c r="V245" s="1426"/>
      <c r="W245" s="1426"/>
      <c r="X245" s="1426"/>
      <c r="Y245" s="1426"/>
      <c r="Z245" s="1426"/>
      <c r="AA245" s="1426"/>
      <c r="AB245" s="1426"/>
      <c r="AC245" s="1426"/>
      <c r="AD245" s="1426"/>
      <c r="AE245" s="1426"/>
      <c r="AF245" s="1426"/>
      <c r="AG245" s="1426"/>
      <c r="AH245" s="1426"/>
      <c r="AI245" s="1426"/>
      <c r="AJ245" s="1426"/>
      <c r="AK245" s="1426"/>
      <c r="AL245" s="1426"/>
      <c r="AM245" s="1426"/>
      <c r="AN245" s="1426"/>
      <c r="AO245" s="1426"/>
      <c r="AP245" s="1426"/>
      <c r="AQ245" s="1426"/>
      <c r="AR245" s="1426"/>
      <c r="AS245" s="1426"/>
      <c r="AT245" s="1426"/>
      <c r="AU245" s="1426"/>
      <c r="AV245" s="1426"/>
      <c r="AW245" s="1426"/>
      <c r="AX245" s="1426"/>
      <c r="AY245" s="1426"/>
      <c r="AZ245" s="1426"/>
      <c r="BA245" s="1426"/>
      <c r="BB245" s="1426"/>
      <c r="BC245" s="1426"/>
    </row>
    <row r="246" spans="1:55">
      <c r="A246" s="1425" t="s">
        <v>257</v>
      </c>
      <c r="B246" s="1425"/>
      <c r="C246" s="1425"/>
      <c r="D246" s="1425"/>
      <c r="E246" s="1425"/>
      <c r="F246" s="1425"/>
      <c r="G246" s="1425"/>
      <c r="H246" s="1425"/>
      <c r="I246" s="1425"/>
      <c r="J246" s="1425"/>
      <c r="K246" s="1425"/>
      <c r="L246" s="1425"/>
      <c r="M246" s="1425"/>
      <c r="N246" s="1425"/>
      <c r="O246" s="1425"/>
      <c r="P246" s="1425"/>
      <c r="Q246" s="1425"/>
      <c r="R246" s="1425"/>
      <c r="S246" s="1425"/>
      <c r="T246" s="1425"/>
      <c r="U246" s="1425"/>
      <c r="V246" s="1425"/>
      <c r="W246" s="1425"/>
      <c r="X246" s="1425"/>
      <c r="Y246" s="1425"/>
      <c r="Z246" s="1425"/>
      <c r="AA246" s="1425"/>
      <c r="AB246" s="1425"/>
      <c r="AC246" s="1425"/>
      <c r="AD246" s="1425"/>
      <c r="AE246" s="1425"/>
      <c r="AF246" s="1425"/>
      <c r="AG246" s="1425"/>
      <c r="AH246" s="1425"/>
      <c r="AI246" s="1425"/>
      <c r="AJ246" s="1425"/>
      <c r="AK246" s="1425"/>
      <c r="AL246" s="1425"/>
      <c r="AM246" s="1425"/>
      <c r="AN246" s="1425"/>
      <c r="AO246" s="1425"/>
      <c r="AP246" s="1425"/>
      <c r="AQ246" s="1425"/>
      <c r="AR246" s="1425"/>
      <c r="AS246" s="1425"/>
      <c r="AT246" s="1425"/>
      <c r="AU246" s="1425"/>
      <c r="AV246" s="1425"/>
      <c r="AW246" s="1425"/>
      <c r="AX246" s="1425"/>
      <c r="AY246" s="1425"/>
      <c r="AZ246" s="1425"/>
      <c r="BA246" s="1425"/>
      <c r="BB246" s="1425"/>
      <c r="BC246" s="1425"/>
    </row>
    <row r="247" spans="1:55">
      <c r="A247" s="1425"/>
      <c r="B247" s="1425"/>
      <c r="C247" s="1425"/>
      <c r="D247" s="1425"/>
      <c r="E247" s="1425"/>
      <c r="F247" s="1425"/>
      <c r="G247" s="1425"/>
      <c r="H247" s="1425"/>
      <c r="I247" s="1425"/>
      <c r="J247" s="1425"/>
      <c r="K247" s="1425"/>
      <c r="L247" s="1425"/>
      <c r="M247" s="1425"/>
      <c r="N247" s="1425"/>
      <c r="O247" s="1425"/>
      <c r="P247" s="1425"/>
      <c r="Q247" s="1425"/>
      <c r="R247" s="1425"/>
      <c r="S247" s="1425"/>
      <c r="T247" s="1425"/>
      <c r="U247" s="1425"/>
      <c r="V247" s="1425"/>
      <c r="W247" s="1425"/>
      <c r="X247" s="1425"/>
      <c r="Y247" s="1425"/>
      <c r="Z247" s="1425"/>
      <c r="AA247" s="1425"/>
      <c r="AB247" s="1425"/>
      <c r="AC247" s="1425"/>
      <c r="AD247" s="1425"/>
      <c r="AE247" s="1425"/>
      <c r="AF247" s="1425"/>
      <c r="AG247" s="1425"/>
      <c r="AH247" s="1425"/>
      <c r="AI247" s="1425"/>
      <c r="AJ247" s="1425"/>
      <c r="AK247" s="1425"/>
      <c r="AL247" s="1425"/>
      <c r="AM247" s="1425"/>
      <c r="AN247" s="1425"/>
      <c r="AO247" s="1425"/>
      <c r="AP247" s="1425"/>
      <c r="AQ247" s="1425"/>
      <c r="AR247" s="1425"/>
      <c r="AS247" s="1425"/>
      <c r="AT247" s="1425"/>
      <c r="AU247" s="1425"/>
      <c r="AV247" s="1425"/>
      <c r="AW247" s="1425"/>
      <c r="AX247" s="1425"/>
      <c r="AY247" s="1425"/>
      <c r="AZ247" s="1425"/>
      <c r="BA247" s="1425"/>
      <c r="BB247" s="1425"/>
      <c r="BC247" s="1425"/>
    </row>
    <row r="248" spans="1:55">
      <c r="A248" s="1425"/>
      <c r="B248" s="1425"/>
      <c r="C248" s="1425"/>
      <c r="D248" s="1425"/>
      <c r="E248" s="1425"/>
      <c r="F248" s="1425"/>
      <c r="G248" s="1425"/>
      <c r="H248" s="1425"/>
      <c r="I248" s="1425"/>
      <c r="J248" s="1425"/>
      <c r="K248" s="1425"/>
      <c r="L248" s="1425"/>
      <c r="M248" s="1425"/>
      <c r="N248" s="1425"/>
      <c r="O248" s="1425"/>
      <c r="P248" s="1425"/>
      <c r="Q248" s="1425"/>
      <c r="R248" s="1425"/>
      <c r="S248" s="1425"/>
      <c r="T248" s="1425"/>
      <c r="U248" s="1425"/>
      <c r="V248" s="1425"/>
      <c r="W248" s="1425"/>
      <c r="X248" s="1425"/>
      <c r="Y248" s="1425"/>
      <c r="Z248" s="1425"/>
      <c r="AA248" s="1425"/>
      <c r="AB248" s="1425"/>
      <c r="AC248" s="1425"/>
      <c r="AD248" s="1425"/>
      <c r="AE248" s="1425"/>
      <c r="AF248" s="1425"/>
      <c r="AG248" s="1425"/>
      <c r="AH248" s="1425"/>
      <c r="AI248" s="1425"/>
      <c r="AJ248" s="1425"/>
      <c r="AK248" s="1425"/>
      <c r="AL248" s="1425"/>
      <c r="AM248" s="1425"/>
      <c r="AN248" s="1425"/>
      <c r="AO248" s="1425"/>
      <c r="AP248" s="1425"/>
      <c r="AQ248" s="1425"/>
      <c r="AR248" s="1425"/>
      <c r="AS248" s="1425"/>
      <c r="AT248" s="1425"/>
      <c r="AU248" s="1425"/>
      <c r="AV248" s="1425"/>
      <c r="AW248" s="1425"/>
      <c r="AX248" s="1425"/>
      <c r="AY248" s="1425"/>
      <c r="AZ248" s="1425"/>
      <c r="BA248" s="1425"/>
      <c r="BB248" s="1425"/>
      <c r="BC248" s="1425"/>
    </row>
    <row r="249" spans="1:55">
      <c r="A249" s="1425"/>
      <c r="B249" s="1425"/>
      <c r="C249" s="1425"/>
      <c r="D249" s="1425"/>
      <c r="E249" s="1425"/>
      <c r="F249" s="1425"/>
      <c r="G249" s="1425"/>
      <c r="H249" s="1425"/>
      <c r="I249" s="1425"/>
      <c r="J249" s="1425"/>
      <c r="K249" s="1425"/>
      <c r="L249" s="1425"/>
      <c r="M249" s="1425"/>
      <c r="N249" s="1425"/>
      <c r="O249" s="1425"/>
      <c r="P249" s="1425"/>
      <c r="Q249" s="1425"/>
      <c r="R249" s="1425"/>
      <c r="S249" s="1425"/>
      <c r="T249" s="1425"/>
      <c r="U249" s="1425"/>
      <c r="V249" s="1425"/>
      <c r="W249" s="1425"/>
      <c r="X249" s="1425"/>
      <c r="Y249" s="1425"/>
      <c r="Z249" s="1425"/>
      <c r="AA249" s="1425"/>
      <c r="AB249" s="1425"/>
      <c r="AC249" s="1425"/>
      <c r="AD249" s="1425"/>
      <c r="AE249" s="1425"/>
      <c r="AF249" s="1425"/>
      <c r="AG249" s="1425"/>
      <c r="AH249" s="1425"/>
      <c r="AI249" s="1425"/>
      <c r="AJ249" s="1425"/>
      <c r="AK249" s="1425"/>
      <c r="AL249" s="1425"/>
      <c r="AM249" s="1425"/>
      <c r="AN249" s="1425"/>
      <c r="AO249" s="1425"/>
      <c r="AP249" s="1425"/>
      <c r="AQ249" s="1425"/>
      <c r="AR249" s="1425"/>
      <c r="AS249" s="1425"/>
      <c r="AT249" s="1425"/>
      <c r="AU249" s="1425"/>
      <c r="AV249" s="1425"/>
      <c r="AW249" s="1425"/>
      <c r="AX249" s="1425"/>
      <c r="AY249" s="1425"/>
      <c r="AZ249" s="1425"/>
      <c r="BA249" s="1425"/>
      <c r="BB249" s="1425"/>
      <c r="BC249" s="1425"/>
    </row>
    <row r="250" spans="1:55">
      <c r="A250" s="1425"/>
      <c r="B250" s="1425"/>
      <c r="C250" s="1425"/>
      <c r="D250" s="1425"/>
      <c r="E250" s="1425"/>
      <c r="F250" s="1425"/>
      <c r="G250" s="1425"/>
      <c r="H250" s="1425"/>
      <c r="I250" s="1425"/>
      <c r="J250" s="1425"/>
      <c r="K250" s="1425"/>
      <c r="L250" s="1425"/>
      <c r="M250" s="1425"/>
      <c r="N250" s="1425"/>
      <c r="O250" s="1425"/>
      <c r="P250" s="1425"/>
      <c r="Q250" s="1425"/>
      <c r="R250" s="1425"/>
      <c r="S250" s="1425"/>
      <c r="T250" s="1425"/>
      <c r="U250" s="1425"/>
      <c r="V250" s="1425"/>
      <c r="W250" s="1425"/>
      <c r="X250" s="1425"/>
      <c r="Y250" s="1425"/>
      <c r="Z250" s="1425"/>
      <c r="AA250" s="1425"/>
      <c r="AB250" s="1425"/>
      <c r="AC250" s="1425"/>
      <c r="AD250" s="1425"/>
      <c r="AE250" s="1425"/>
      <c r="AF250" s="1425"/>
      <c r="AG250" s="1425"/>
      <c r="AH250" s="1425"/>
      <c r="AI250" s="1425"/>
      <c r="AJ250" s="1425"/>
      <c r="AK250" s="1425"/>
      <c r="AL250" s="1425"/>
      <c r="AM250" s="1425"/>
      <c r="AN250" s="1425"/>
      <c r="AO250" s="1425"/>
      <c r="AP250" s="1425"/>
      <c r="AQ250" s="1425"/>
      <c r="AR250" s="1425"/>
      <c r="AS250" s="1425"/>
      <c r="AT250" s="1425"/>
      <c r="AU250" s="1425"/>
      <c r="AV250" s="1425"/>
      <c r="AW250" s="1425"/>
      <c r="AX250" s="1425"/>
      <c r="AY250" s="1425"/>
      <c r="AZ250" s="1425"/>
      <c r="BA250" s="1425"/>
      <c r="BB250" s="1425"/>
      <c r="BC250" s="1425"/>
    </row>
    <row r="251" spans="1:55">
      <c r="A251" s="1425"/>
      <c r="B251" s="1425"/>
      <c r="C251" s="1425"/>
      <c r="D251" s="1425"/>
      <c r="E251" s="1425"/>
      <c r="F251" s="1425"/>
      <c r="G251" s="1425"/>
      <c r="H251" s="1425"/>
      <c r="I251" s="1425"/>
      <c r="J251" s="1425"/>
      <c r="K251" s="1425"/>
      <c r="L251" s="1425"/>
      <c r="M251" s="1425"/>
      <c r="N251" s="1425"/>
      <c r="O251" s="1425"/>
      <c r="P251" s="1425"/>
      <c r="Q251" s="1425"/>
      <c r="R251" s="1425"/>
      <c r="S251" s="1425"/>
      <c r="T251" s="1425"/>
      <c r="U251" s="1425"/>
      <c r="V251" s="1425"/>
      <c r="W251" s="1425"/>
      <c r="X251" s="1425"/>
      <c r="Y251" s="1425"/>
      <c r="Z251" s="1425"/>
      <c r="AA251" s="1425"/>
      <c r="AB251" s="1425"/>
      <c r="AC251" s="1425"/>
      <c r="AD251" s="1425"/>
      <c r="AE251" s="1425"/>
      <c r="AF251" s="1425"/>
      <c r="AG251" s="1425"/>
      <c r="AH251" s="1425"/>
      <c r="AI251" s="1425"/>
      <c r="AJ251" s="1425"/>
      <c r="AK251" s="1425"/>
      <c r="AL251" s="1425"/>
      <c r="AM251" s="1425"/>
      <c r="AN251" s="1425"/>
      <c r="AO251" s="1425"/>
      <c r="AP251" s="1425"/>
      <c r="AQ251" s="1425"/>
      <c r="AR251" s="1425"/>
      <c r="AS251" s="1425"/>
      <c r="AT251" s="1425"/>
      <c r="AU251" s="1425"/>
      <c r="AV251" s="1425"/>
      <c r="AW251" s="1425"/>
      <c r="AX251" s="1425"/>
      <c r="AY251" s="1425"/>
      <c r="AZ251" s="1425"/>
      <c r="BA251" s="1425"/>
      <c r="BB251" s="1425"/>
      <c r="BC251" s="1425"/>
    </row>
    <row r="252" spans="1:55">
      <c r="A252" s="1425"/>
      <c r="B252" s="1425"/>
      <c r="C252" s="1425"/>
      <c r="D252" s="1425"/>
      <c r="E252" s="1425"/>
      <c r="F252" s="1425"/>
      <c r="G252" s="1425"/>
      <c r="H252" s="1425"/>
      <c r="I252" s="1425"/>
      <c r="J252" s="1425"/>
      <c r="K252" s="1425"/>
      <c r="L252" s="1425"/>
      <c r="M252" s="1425"/>
      <c r="N252" s="1425"/>
      <c r="O252" s="1425"/>
      <c r="P252" s="1425"/>
      <c r="Q252" s="1425"/>
      <c r="R252" s="1425"/>
      <c r="S252" s="1425"/>
      <c r="T252" s="1425"/>
      <c r="U252" s="1425"/>
      <c r="V252" s="1425"/>
      <c r="W252" s="1425"/>
      <c r="X252" s="1425"/>
      <c r="Y252" s="1425"/>
      <c r="Z252" s="1425"/>
      <c r="AA252" s="1425"/>
      <c r="AB252" s="1425"/>
      <c r="AC252" s="1425"/>
      <c r="AD252" s="1425"/>
      <c r="AE252" s="1425"/>
      <c r="AF252" s="1425"/>
      <c r="AG252" s="1425"/>
      <c r="AH252" s="1425"/>
      <c r="AI252" s="1425"/>
      <c r="AJ252" s="1425"/>
      <c r="AK252" s="1425"/>
      <c r="AL252" s="1425"/>
      <c r="AM252" s="1425"/>
      <c r="AN252" s="1425"/>
      <c r="AO252" s="1425"/>
      <c r="AP252" s="1425"/>
      <c r="AQ252" s="1425"/>
      <c r="AR252" s="1425"/>
      <c r="AS252" s="1425"/>
      <c r="AT252" s="1425"/>
      <c r="AU252" s="1425"/>
      <c r="AV252" s="1425"/>
      <c r="AW252" s="1425"/>
      <c r="AX252" s="1425"/>
      <c r="AY252" s="1425"/>
      <c r="AZ252" s="1425"/>
      <c r="BA252" s="1425"/>
      <c r="BB252" s="1425"/>
      <c r="BC252" s="1425"/>
    </row>
    <row r="253" spans="1:55">
      <c r="A253" s="1425"/>
      <c r="B253" s="1425"/>
      <c r="C253" s="1425"/>
      <c r="D253" s="1425"/>
      <c r="E253" s="1425"/>
      <c r="F253" s="1425"/>
      <c r="G253" s="1425"/>
      <c r="H253" s="1425"/>
      <c r="I253" s="1425"/>
      <c r="J253" s="1425"/>
      <c r="K253" s="1425"/>
      <c r="L253" s="1425"/>
      <c r="M253" s="1425"/>
      <c r="N253" s="1425"/>
      <c r="O253" s="1425"/>
      <c r="P253" s="1425"/>
      <c r="Q253" s="1425"/>
      <c r="R253" s="1425"/>
      <c r="S253" s="1425"/>
      <c r="T253" s="1425"/>
      <c r="U253" s="1425"/>
      <c r="V253" s="1425"/>
      <c r="W253" s="1425"/>
      <c r="X253" s="1425"/>
      <c r="Y253" s="1425"/>
      <c r="Z253" s="1425"/>
      <c r="AA253" s="1425"/>
      <c r="AB253" s="1425"/>
      <c r="AC253" s="1425"/>
      <c r="AD253" s="1425"/>
      <c r="AE253" s="1425"/>
      <c r="AF253" s="1425"/>
      <c r="AG253" s="1425"/>
      <c r="AH253" s="1425"/>
      <c r="AI253" s="1425"/>
      <c r="AJ253" s="1425"/>
      <c r="AK253" s="1425"/>
      <c r="AL253" s="1425"/>
      <c r="AM253" s="1425"/>
      <c r="AN253" s="1425"/>
      <c r="AO253" s="1425"/>
      <c r="AP253" s="1425"/>
      <c r="AQ253" s="1425"/>
      <c r="AR253" s="1425"/>
      <c r="AS253" s="1425"/>
      <c r="AT253" s="1425"/>
      <c r="AU253" s="1425"/>
      <c r="AV253" s="1425"/>
      <c r="AW253" s="1425"/>
      <c r="AX253" s="1425"/>
      <c r="AY253" s="1425"/>
      <c r="AZ253" s="1425"/>
      <c r="BA253" s="1425"/>
      <c r="BB253" s="1425"/>
      <c r="BC253" s="1425"/>
    </row>
    <row r="254" spans="1:55">
      <c r="A254" s="1425"/>
      <c r="B254" s="1425"/>
      <c r="C254" s="1425"/>
      <c r="D254" s="1425"/>
      <c r="E254" s="1425"/>
      <c r="F254" s="1425"/>
      <c r="G254" s="1425"/>
      <c r="H254" s="1425"/>
      <c r="I254" s="1425"/>
      <c r="J254" s="1425"/>
      <c r="K254" s="1425"/>
      <c r="L254" s="1425"/>
      <c r="M254" s="1425"/>
      <c r="N254" s="1425"/>
      <c r="O254" s="1425"/>
      <c r="P254" s="1425"/>
      <c r="Q254" s="1425"/>
      <c r="R254" s="1425"/>
      <c r="S254" s="1425"/>
      <c r="T254" s="1425"/>
      <c r="U254" s="1425"/>
      <c r="V254" s="1425"/>
      <c r="W254" s="1425"/>
      <c r="X254" s="1425"/>
      <c r="Y254" s="1425"/>
      <c r="Z254" s="1425"/>
      <c r="AA254" s="1425"/>
      <c r="AB254" s="1425"/>
      <c r="AC254" s="1425"/>
      <c r="AD254" s="1425"/>
      <c r="AE254" s="1425"/>
      <c r="AF254" s="1425"/>
      <c r="AG254" s="1425"/>
      <c r="AH254" s="1425"/>
      <c r="AI254" s="1425"/>
      <c r="AJ254" s="1425"/>
      <c r="AK254" s="1425"/>
      <c r="AL254" s="1425"/>
      <c r="AM254" s="1425"/>
      <c r="AN254" s="1425"/>
      <c r="AO254" s="1425"/>
      <c r="AP254" s="1425"/>
      <c r="AQ254" s="1425"/>
      <c r="AR254" s="1425"/>
      <c r="AS254" s="1425"/>
      <c r="AT254" s="1425"/>
      <c r="AU254" s="1425"/>
      <c r="AV254" s="1425"/>
      <c r="AW254" s="1425"/>
      <c r="AX254" s="1425"/>
      <c r="AY254" s="1425"/>
      <c r="AZ254" s="1425"/>
      <c r="BA254" s="1425"/>
      <c r="BB254" s="1425"/>
      <c r="BC254" s="1425"/>
    </row>
    <row r="255" spans="1:55">
      <c r="A255" s="1425"/>
      <c r="B255" s="1425"/>
      <c r="C255" s="1425"/>
      <c r="D255" s="1425"/>
      <c r="E255" s="1425"/>
      <c r="F255" s="1425"/>
      <c r="G255" s="1425"/>
      <c r="H255" s="1425"/>
      <c r="I255" s="1425"/>
      <c r="J255" s="1425"/>
      <c r="K255" s="1425"/>
      <c r="L255" s="1425"/>
      <c r="M255" s="1425"/>
      <c r="N255" s="1425"/>
      <c r="O255" s="1425"/>
      <c r="P255" s="1425"/>
      <c r="Q255" s="1425"/>
      <c r="R255" s="1425"/>
      <c r="S255" s="1425"/>
      <c r="T255" s="1425"/>
      <c r="U255" s="1425"/>
      <c r="V255" s="1425"/>
      <c r="W255" s="1425"/>
      <c r="X255" s="1425"/>
      <c r="Y255" s="1425"/>
      <c r="Z255" s="1425"/>
      <c r="AA255" s="1425"/>
      <c r="AB255" s="1425"/>
      <c r="AC255" s="1425"/>
      <c r="AD255" s="1425"/>
      <c r="AE255" s="1425"/>
      <c r="AF255" s="1425"/>
      <c r="AG255" s="1425"/>
      <c r="AH255" s="1425"/>
      <c r="AI255" s="1425"/>
      <c r="AJ255" s="1425"/>
      <c r="AK255" s="1425"/>
      <c r="AL255" s="1425"/>
      <c r="AM255" s="1425"/>
      <c r="AN255" s="1425"/>
      <c r="AO255" s="1425"/>
      <c r="AP255" s="1425"/>
      <c r="AQ255" s="1425"/>
      <c r="AR255" s="1425"/>
      <c r="AS255" s="1425"/>
      <c r="AT255" s="1425"/>
      <c r="AU255" s="1425"/>
      <c r="AV255" s="1425"/>
      <c r="AW255" s="1425"/>
      <c r="AX255" s="1425"/>
      <c r="AY255" s="1425"/>
      <c r="AZ255" s="1425"/>
      <c r="BA255" s="1425"/>
      <c r="BB255" s="1425"/>
      <c r="BC255" s="1425"/>
    </row>
    <row r="256" spans="1:55" ht="70.5" customHeight="1">
      <c r="A256" s="1425"/>
      <c r="B256" s="1425"/>
      <c r="C256" s="1425"/>
      <c r="D256" s="1425"/>
      <c r="E256" s="1425"/>
      <c r="F256" s="1425"/>
      <c r="G256" s="1425"/>
      <c r="H256" s="1425"/>
      <c r="I256" s="1425"/>
      <c r="J256" s="1425"/>
      <c r="K256" s="1425"/>
      <c r="L256" s="1425"/>
      <c r="M256" s="1425"/>
      <c r="N256" s="1425"/>
      <c r="O256" s="1425"/>
      <c r="P256" s="1425"/>
      <c r="Q256" s="1425"/>
      <c r="R256" s="1425"/>
      <c r="S256" s="1425"/>
      <c r="T256" s="1425"/>
      <c r="U256" s="1425"/>
      <c r="V256" s="1425"/>
      <c r="W256" s="1425"/>
      <c r="X256" s="1425"/>
      <c r="Y256" s="1425"/>
      <c r="Z256" s="1425"/>
      <c r="AA256" s="1425"/>
      <c r="AB256" s="1425"/>
      <c r="AC256" s="1425"/>
      <c r="AD256" s="1425"/>
      <c r="AE256" s="1425"/>
      <c r="AF256" s="1425"/>
      <c r="AG256" s="1425"/>
      <c r="AH256" s="1425"/>
      <c r="AI256" s="1425"/>
      <c r="AJ256" s="1425"/>
      <c r="AK256" s="1425"/>
      <c r="AL256" s="1425"/>
      <c r="AM256" s="1425"/>
      <c r="AN256" s="1425"/>
      <c r="AO256" s="1425"/>
      <c r="AP256" s="1425"/>
      <c r="AQ256" s="1425"/>
      <c r="AR256" s="1425"/>
      <c r="AS256" s="1425"/>
      <c r="AT256" s="1425"/>
      <c r="AU256" s="1425"/>
      <c r="AV256" s="1425"/>
      <c r="AW256" s="1425"/>
      <c r="AX256" s="1425"/>
      <c r="AY256" s="1425"/>
      <c r="AZ256" s="1425"/>
      <c r="BA256" s="1425"/>
      <c r="BB256" s="1425"/>
      <c r="BC256" s="1425"/>
    </row>
    <row r="257" spans="1:55">
      <c r="A257" s="1425"/>
      <c r="B257" s="1425"/>
      <c r="C257" s="1425"/>
      <c r="D257" s="1425"/>
      <c r="E257" s="1425"/>
      <c r="F257" s="1425"/>
      <c r="G257" s="1425"/>
      <c r="H257" s="1425"/>
      <c r="I257" s="1425"/>
      <c r="J257" s="1425"/>
      <c r="K257" s="1425"/>
      <c r="L257" s="1425"/>
      <c r="M257" s="1425"/>
      <c r="N257" s="1425"/>
      <c r="O257" s="1425"/>
      <c r="P257" s="1425"/>
      <c r="Q257" s="1425"/>
      <c r="R257" s="1425"/>
      <c r="S257" s="1425"/>
      <c r="T257" s="1425"/>
      <c r="U257" s="1425"/>
      <c r="V257" s="1425"/>
      <c r="W257" s="1425"/>
      <c r="X257" s="1425"/>
      <c r="Y257" s="1425"/>
      <c r="Z257" s="1425"/>
      <c r="AA257" s="1425"/>
      <c r="AB257" s="1425"/>
      <c r="AC257" s="1425"/>
      <c r="AD257" s="1425"/>
      <c r="AE257" s="1425"/>
      <c r="AF257" s="1425"/>
      <c r="AG257" s="1425"/>
      <c r="AH257" s="1425"/>
      <c r="AI257" s="1425"/>
      <c r="AJ257" s="1425"/>
      <c r="AK257" s="1425"/>
      <c r="AL257" s="1425"/>
      <c r="AM257" s="1425"/>
      <c r="AN257" s="1425"/>
      <c r="AO257" s="1425"/>
      <c r="AP257" s="1425"/>
      <c r="AQ257" s="1425"/>
      <c r="AR257" s="1425"/>
      <c r="AS257" s="1425"/>
      <c r="AT257" s="1425"/>
      <c r="AU257" s="1425"/>
      <c r="AV257" s="1425"/>
      <c r="AW257" s="1425"/>
      <c r="AX257" s="1425"/>
      <c r="AY257" s="1425"/>
      <c r="AZ257" s="1425"/>
      <c r="BA257" s="1425"/>
      <c r="BB257" s="1425"/>
      <c r="BC257" s="1425"/>
    </row>
    <row r="258" spans="1:55" ht="20.25" customHeight="1">
      <c r="A258" s="1425"/>
      <c r="B258" s="1425"/>
      <c r="C258" s="1425"/>
      <c r="D258" s="1425"/>
      <c r="E258" s="1425"/>
      <c r="F258" s="1425"/>
      <c r="G258" s="1425"/>
      <c r="H258" s="1425"/>
      <c r="I258" s="1425"/>
      <c r="J258" s="1425"/>
      <c r="K258" s="1425"/>
      <c r="L258" s="1425"/>
      <c r="M258" s="1425"/>
      <c r="N258" s="1425"/>
      <c r="O258" s="1425"/>
      <c r="P258" s="1425"/>
      <c r="Q258" s="1425"/>
      <c r="R258" s="1425"/>
      <c r="S258" s="1425"/>
      <c r="T258" s="1425"/>
      <c r="U258" s="1425"/>
      <c r="V258" s="1425"/>
      <c r="W258" s="1425"/>
      <c r="X258" s="1425"/>
      <c r="Y258" s="1425"/>
      <c r="Z258" s="1425"/>
      <c r="AA258" s="1425"/>
      <c r="AB258" s="1425"/>
      <c r="AC258" s="1425"/>
      <c r="AD258" s="1425"/>
      <c r="AE258" s="1425"/>
      <c r="AF258" s="1425"/>
      <c r="AG258" s="1425"/>
      <c r="AH258" s="1425"/>
      <c r="AI258" s="1425"/>
      <c r="AJ258" s="1425"/>
      <c r="AK258" s="1425"/>
      <c r="AL258" s="1425"/>
      <c r="AM258" s="1425"/>
      <c r="AN258" s="1425"/>
      <c r="AO258" s="1425"/>
      <c r="AP258" s="1425"/>
      <c r="AQ258" s="1425"/>
      <c r="AR258" s="1425"/>
      <c r="AS258" s="1425"/>
      <c r="AT258" s="1425"/>
      <c r="AU258" s="1425"/>
      <c r="AV258" s="1425"/>
      <c r="AW258" s="1425"/>
      <c r="AX258" s="1425"/>
      <c r="AY258" s="1425"/>
      <c r="AZ258" s="1425"/>
      <c r="BA258" s="1425"/>
      <c r="BB258" s="1425"/>
      <c r="BC258" s="1425"/>
    </row>
    <row r="259" spans="1:55" ht="20.25" customHeight="1">
      <c r="A259" s="1425"/>
      <c r="B259" s="1425"/>
      <c r="C259" s="1425"/>
      <c r="D259" s="1425"/>
      <c r="E259" s="1425"/>
      <c r="F259" s="1425"/>
      <c r="G259" s="1425"/>
      <c r="H259" s="1425"/>
      <c r="I259" s="1425"/>
      <c r="J259" s="1425"/>
      <c r="K259" s="1425"/>
      <c r="L259" s="1425"/>
      <c r="M259" s="1425"/>
      <c r="N259" s="1425"/>
      <c r="O259" s="1425"/>
      <c r="P259" s="1425"/>
      <c r="Q259" s="1425"/>
      <c r="R259" s="1425"/>
      <c r="S259" s="1425"/>
      <c r="T259" s="1425"/>
      <c r="U259" s="1425"/>
      <c r="V259" s="1425"/>
      <c r="W259" s="1425"/>
      <c r="X259" s="1425"/>
      <c r="Y259" s="1425"/>
      <c r="Z259" s="1425"/>
      <c r="AA259" s="1425"/>
      <c r="AB259" s="1425"/>
      <c r="AC259" s="1425"/>
      <c r="AD259" s="1425"/>
      <c r="AE259" s="1425"/>
      <c r="AF259" s="1425"/>
      <c r="AG259" s="1425"/>
      <c r="AH259" s="1425"/>
      <c r="AI259" s="1425"/>
      <c r="AJ259" s="1425"/>
      <c r="AK259" s="1425"/>
      <c r="AL259" s="1425"/>
      <c r="AM259" s="1425"/>
      <c r="AN259" s="1425"/>
      <c r="AO259" s="1425"/>
      <c r="AP259" s="1425"/>
      <c r="AQ259" s="1425"/>
      <c r="AR259" s="1425"/>
      <c r="AS259" s="1425"/>
      <c r="AT259" s="1425"/>
      <c r="AU259" s="1425"/>
      <c r="AV259" s="1425"/>
      <c r="AW259" s="1425"/>
      <c r="AX259" s="1425"/>
      <c r="AY259" s="1425"/>
      <c r="AZ259" s="1425"/>
      <c r="BA259" s="1425"/>
      <c r="BB259" s="1425"/>
      <c r="BC259" s="1425"/>
    </row>
    <row r="260" spans="1:55" ht="20.25" customHeight="1">
      <c r="A260" s="1426" t="s">
        <v>258</v>
      </c>
      <c r="B260" s="1426"/>
      <c r="C260" s="1426"/>
      <c r="D260" s="1426"/>
      <c r="E260" s="1426"/>
      <c r="F260" s="1426"/>
      <c r="G260" s="1426"/>
      <c r="H260" s="1426"/>
      <c r="I260" s="1426"/>
      <c r="J260" s="1426"/>
      <c r="K260" s="1426"/>
      <c r="L260" s="1426"/>
      <c r="M260" s="1426"/>
      <c r="N260" s="1426"/>
      <c r="O260" s="1426"/>
      <c r="P260" s="1426"/>
      <c r="Q260" s="1426"/>
      <c r="R260" s="1426"/>
      <c r="S260" s="1426"/>
      <c r="T260" s="1426"/>
      <c r="U260" s="1426"/>
      <c r="V260" s="1426"/>
      <c r="W260" s="1426"/>
      <c r="X260" s="1426"/>
      <c r="Y260" s="1426"/>
      <c r="Z260" s="1426"/>
      <c r="AA260" s="1426"/>
      <c r="AB260" s="1426"/>
      <c r="AC260" s="1426"/>
      <c r="AD260" s="1426"/>
      <c r="AE260" s="1426"/>
      <c r="AF260" s="1426"/>
      <c r="AG260" s="1426"/>
      <c r="AH260" s="1426"/>
      <c r="AI260" s="1426"/>
      <c r="AJ260" s="1426"/>
      <c r="AK260" s="1426"/>
      <c r="AL260" s="1426"/>
      <c r="AM260" s="1426"/>
      <c r="AN260" s="1426"/>
      <c r="AO260" s="1426"/>
      <c r="AP260" s="1426"/>
      <c r="AQ260" s="1426"/>
      <c r="AR260" s="1426"/>
      <c r="AS260" s="1426"/>
      <c r="AT260" s="1426"/>
      <c r="AU260" s="1426"/>
      <c r="AV260" s="1426"/>
      <c r="AW260" s="1426"/>
      <c r="AX260" s="1426"/>
      <c r="AY260" s="1426"/>
      <c r="AZ260" s="1426"/>
      <c r="BA260" s="1426"/>
      <c r="BB260" s="1426"/>
      <c r="BC260" s="1426"/>
    </row>
    <row r="261" spans="1:55" ht="20.25" customHeight="1">
      <c r="A261" s="1425" t="s">
        <v>115</v>
      </c>
      <c r="B261" s="1425"/>
      <c r="C261" s="1425"/>
      <c r="D261" s="1425"/>
      <c r="E261" s="1425"/>
      <c r="F261" s="1425"/>
      <c r="G261" s="1425"/>
      <c r="H261" s="1425"/>
      <c r="I261" s="1425"/>
      <c r="J261" s="1425"/>
      <c r="K261" s="1425"/>
      <c r="L261" s="1425"/>
      <c r="M261" s="1425"/>
      <c r="N261" s="1425"/>
      <c r="O261" s="1425"/>
      <c r="P261" s="1425"/>
      <c r="Q261" s="1425"/>
      <c r="R261" s="1425"/>
      <c r="S261" s="1425"/>
      <c r="T261" s="1425"/>
      <c r="U261" s="1425"/>
      <c r="V261" s="1425"/>
      <c r="W261" s="1425"/>
      <c r="X261" s="1425"/>
      <c r="Y261" s="1425"/>
      <c r="Z261" s="1425"/>
      <c r="AA261" s="1425"/>
      <c r="AB261" s="1425"/>
      <c r="AC261" s="1425"/>
      <c r="AD261" s="1425"/>
      <c r="AE261" s="1425"/>
      <c r="AF261" s="1425"/>
      <c r="AG261" s="1425"/>
      <c r="AH261" s="1425"/>
      <c r="AI261" s="1425"/>
      <c r="AJ261" s="1425"/>
      <c r="AK261" s="1425"/>
      <c r="AL261" s="1425"/>
      <c r="AM261" s="1425"/>
      <c r="AN261" s="1425"/>
      <c r="AO261" s="1425"/>
      <c r="AP261" s="1425"/>
      <c r="AQ261" s="1425"/>
      <c r="AR261" s="1425"/>
      <c r="AS261" s="1425"/>
      <c r="AT261" s="1425"/>
      <c r="AU261" s="1425"/>
      <c r="AV261" s="1425"/>
      <c r="AW261" s="1425"/>
      <c r="AX261" s="1425"/>
      <c r="AY261" s="1425"/>
      <c r="AZ261" s="1425"/>
      <c r="BA261" s="1425"/>
      <c r="BB261" s="1425"/>
      <c r="BC261" s="1425"/>
    </row>
    <row r="262" spans="1:55" ht="20.25" customHeight="1">
      <c r="A262" s="1425"/>
      <c r="B262" s="1425"/>
      <c r="C262" s="1425"/>
      <c r="D262" s="1425"/>
      <c r="E262" s="1425"/>
      <c r="F262" s="1425"/>
      <c r="G262" s="1425"/>
      <c r="H262" s="1425"/>
      <c r="I262" s="1425"/>
      <c r="J262" s="1425"/>
      <c r="K262" s="1425"/>
      <c r="L262" s="1425"/>
      <c r="M262" s="1425"/>
      <c r="N262" s="1425"/>
      <c r="O262" s="1425"/>
      <c r="P262" s="1425"/>
      <c r="Q262" s="1425"/>
      <c r="R262" s="1425"/>
      <c r="S262" s="1425"/>
      <c r="T262" s="1425"/>
      <c r="U262" s="1425"/>
      <c r="V262" s="1425"/>
      <c r="W262" s="1425"/>
      <c r="X262" s="1425"/>
      <c r="Y262" s="1425"/>
      <c r="Z262" s="1425"/>
      <c r="AA262" s="1425"/>
      <c r="AB262" s="1425"/>
      <c r="AC262" s="1425"/>
      <c r="AD262" s="1425"/>
      <c r="AE262" s="1425"/>
      <c r="AF262" s="1425"/>
      <c r="AG262" s="1425"/>
      <c r="AH262" s="1425"/>
      <c r="AI262" s="1425"/>
      <c r="AJ262" s="1425"/>
      <c r="AK262" s="1425"/>
      <c r="AL262" s="1425"/>
      <c r="AM262" s="1425"/>
      <c r="AN262" s="1425"/>
      <c r="AO262" s="1425"/>
      <c r="AP262" s="1425"/>
      <c r="AQ262" s="1425"/>
      <c r="AR262" s="1425"/>
      <c r="AS262" s="1425"/>
      <c r="AT262" s="1425"/>
      <c r="AU262" s="1425"/>
      <c r="AV262" s="1425"/>
      <c r="AW262" s="1425"/>
      <c r="AX262" s="1425"/>
      <c r="AY262" s="1425"/>
      <c r="AZ262" s="1425"/>
      <c r="BA262" s="1425"/>
      <c r="BB262" s="1425"/>
      <c r="BC262" s="1425"/>
    </row>
    <row r="263" spans="1:55" ht="20.25" customHeight="1">
      <c r="A263" s="1425"/>
      <c r="B263" s="1425"/>
      <c r="C263" s="1425"/>
      <c r="D263" s="1425"/>
      <c r="E263" s="1425"/>
      <c r="F263" s="1425"/>
      <c r="G263" s="1425"/>
      <c r="H263" s="1425"/>
      <c r="I263" s="1425"/>
      <c r="J263" s="1425"/>
      <c r="K263" s="1425"/>
      <c r="L263" s="1425"/>
      <c r="M263" s="1425"/>
      <c r="N263" s="1425"/>
      <c r="O263" s="1425"/>
      <c r="P263" s="1425"/>
      <c r="Q263" s="1425"/>
      <c r="R263" s="1425"/>
      <c r="S263" s="1425"/>
      <c r="T263" s="1425"/>
      <c r="U263" s="1425"/>
      <c r="V263" s="1425"/>
      <c r="W263" s="1425"/>
      <c r="X263" s="1425"/>
      <c r="Y263" s="1425"/>
      <c r="Z263" s="1425"/>
      <c r="AA263" s="1425"/>
      <c r="AB263" s="1425"/>
      <c r="AC263" s="1425"/>
      <c r="AD263" s="1425"/>
      <c r="AE263" s="1425"/>
      <c r="AF263" s="1425"/>
      <c r="AG263" s="1425"/>
      <c r="AH263" s="1425"/>
      <c r="AI263" s="1425"/>
      <c r="AJ263" s="1425"/>
      <c r="AK263" s="1425"/>
      <c r="AL263" s="1425"/>
      <c r="AM263" s="1425"/>
      <c r="AN263" s="1425"/>
      <c r="AO263" s="1425"/>
      <c r="AP263" s="1425"/>
      <c r="AQ263" s="1425"/>
      <c r="AR263" s="1425"/>
      <c r="AS263" s="1425"/>
      <c r="AT263" s="1425"/>
      <c r="AU263" s="1425"/>
      <c r="AV263" s="1425"/>
      <c r="AW263" s="1425"/>
      <c r="AX263" s="1425"/>
      <c r="AY263" s="1425"/>
      <c r="AZ263" s="1425"/>
      <c r="BA263" s="1425"/>
      <c r="BB263" s="1425"/>
      <c r="BC263" s="1425"/>
    </row>
    <row r="264" spans="1:55" ht="20.25" customHeight="1">
      <c r="A264" s="1425"/>
      <c r="B264" s="1425"/>
      <c r="C264" s="1425"/>
      <c r="D264" s="1425"/>
      <c r="E264" s="1425"/>
      <c r="F264" s="1425"/>
      <c r="G264" s="1425"/>
      <c r="H264" s="1425"/>
      <c r="I264" s="1425"/>
      <c r="J264" s="1425"/>
      <c r="K264" s="1425"/>
      <c r="L264" s="1425"/>
      <c r="M264" s="1425"/>
      <c r="N264" s="1425"/>
      <c r="O264" s="1425"/>
      <c r="P264" s="1425"/>
      <c r="Q264" s="1425"/>
      <c r="R264" s="1425"/>
      <c r="S264" s="1425"/>
      <c r="T264" s="1425"/>
      <c r="U264" s="1425"/>
      <c r="V264" s="1425"/>
      <c r="W264" s="1425"/>
      <c r="X264" s="1425"/>
      <c r="Y264" s="1425"/>
      <c r="Z264" s="1425"/>
      <c r="AA264" s="1425"/>
      <c r="AB264" s="1425"/>
      <c r="AC264" s="1425"/>
      <c r="AD264" s="1425"/>
      <c r="AE264" s="1425"/>
      <c r="AF264" s="1425"/>
      <c r="AG264" s="1425"/>
      <c r="AH264" s="1425"/>
      <c r="AI264" s="1425"/>
      <c r="AJ264" s="1425"/>
      <c r="AK264" s="1425"/>
      <c r="AL264" s="1425"/>
      <c r="AM264" s="1425"/>
      <c r="AN264" s="1425"/>
      <c r="AO264" s="1425"/>
      <c r="AP264" s="1425"/>
      <c r="AQ264" s="1425"/>
      <c r="AR264" s="1425"/>
      <c r="AS264" s="1425"/>
      <c r="AT264" s="1425"/>
      <c r="AU264" s="1425"/>
      <c r="AV264" s="1425"/>
      <c r="AW264" s="1425"/>
      <c r="AX264" s="1425"/>
      <c r="AY264" s="1425"/>
      <c r="AZ264" s="1425"/>
      <c r="BA264" s="1425"/>
      <c r="BB264" s="1425"/>
      <c r="BC264" s="1425"/>
    </row>
    <row r="265" spans="1:55" ht="20.25" customHeight="1">
      <c r="A265" s="1425"/>
      <c r="B265" s="1425"/>
      <c r="C265" s="1425"/>
      <c r="D265" s="1425"/>
      <c r="E265" s="1425"/>
      <c r="F265" s="1425"/>
      <c r="G265" s="1425"/>
      <c r="H265" s="1425"/>
      <c r="I265" s="1425"/>
      <c r="J265" s="1425"/>
      <c r="K265" s="1425"/>
      <c r="L265" s="1425"/>
      <c r="M265" s="1425"/>
      <c r="N265" s="1425"/>
      <c r="O265" s="1425"/>
      <c r="P265" s="1425"/>
      <c r="Q265" s="1425"/>
      <c r="R265" s="1425"/>
      <c r="S265" s="1425"/>
      <c r="T265" s="1425"/>
      <c r="U265" s="1425"/>
      <c r="V265" s="1425"/>
      <c r="W265" s="1425"/>
      <c r="X265" s="1425"/>
      <c r="Y265" s="1425"/>
      <c r="Z265" s="1425"/>
      <c r="AA265" s="1425"/>
      <c r="AB265" s="1425"/>
      <c r="AC265" s="1425"/>
      <c r="AD265" s="1425"/>
      <c r="AE265" s="1425"/>
      <c r="AF265" s="1425"/>
      <c r="AG265" s="1425"/>
      <c r="AH265" s="1425"/>
      <c r="AI265" s="1425"/>
      <c r="AJ265" s="1425"/>
      <c r="AK265" s="1425"/>
      <c r="AL265" s="1425"/>
      <c r="AM265" s="1425"/>
      <c r="AN265" s="1425"/>
      <c r="AO265" s="1425"/>
      <c r="AP265" s="1425"/>
      <c r="AQ265" s="1425"/>
      <c r="AR265" s="1425"/>
      <c r="AS265" s="1425"/>
      <c r="AT265" s="1425"/>
      <c r="AU265" s="1425"/>
      <c r="AV265" s="1425"/>
      <c r="AW265" s="1425"/>
      <c r="AX265" s="1425"/>
      <c r="AY265" s="1425"/>
      <c r="AZ265" s="1425"/>
      <c r="BA265" s="1425"/>
      <c r="BB265" s="1425"/>
      <c r="BC265" s="1425"/>
    </row>
    <row r="266" spans="1:55" ht="20.25" customHeight="1">
      <c r="A266" s="1425"/>
      <c r="B266" s="1425"/>
      <c r="C266" s="1425"/>
      <c r="D266" s="1425"/>
      <c r="E266" s="1425"/>
      <c r="F266" s="1425"/>
      <c r="G266" s="1425"/>
      <c r="H266" s="1425"/>
      <c r="I266" s="1425"/>
      <c r="J266" s="1425"/>
      <c r="K266" s="1425"/>
      <c r="L266" s="1425"/>
      <c r="M266" s="1425"/>
      <c r="N266" s="1425"/>
      <c r="O266" s="1425"/>
      <c r="P266" s="1425"/>
      <c r="Q266" s="1425"/>
      <c r="R266" s="1425"/>
      <c r="S266" s="1425"/>
      <c r="T266" s="1425"/>
      <c r="U266" s="1425"/>
      <c r="V266" s="1425"/>
      <c r="W266" s="1425"/>
      <c r="X266" s="1425"/>
      <c r="Y266" s="1425"/>
      <c r="Z266" s="1425"/>
      <c r="AA266" s="1425"/>
      <c r="AB266" s="1425"/>
      <c r="AC266" s="1425"/>
      <c r="AD266" s="1425"/>
      <c r="AE266" s="1425"/>
      <c r="AF266" s="1425"/>
      <c r="AG266" s="1425"/>
      <c r="AH266" s="1425"/>
      <c r="AI266" s="1425"/>
      <c r="AJ266" s="1425"/>
      <c r="AK266" s="1425"/>
      <c r="AL266" s="1425"/>
      <c r="AM266" s="1425"/>
      <c r="AN266" s="1425"/>
      <c r="AO266" s="1425"/>
      <c r="AP266" s="1425"/>
      <c r="AQ266" s="1425"/>
      <c r="AR266" s="1425"/>
      <c r="AS266" s="1425"/>
      <c r="AT266" s="1425"/>
      <c r="AU266" s="1425"/>
      <c r="AV266" s="1425"/>
      <c r="AW266" s="1425"/>
      <c r="AX266" s="1425"/>
      <c r="AY266" s="1425"/>
      <c r="AZ266" s="1425"/>
      <c r="BA266" s="1425"/>
      <c r="BB266" s="1425"/>
      <c r="BC266" s="1425"/>
    </row>
    <row r="267" spans="1:55">
      <c r="A267" s="1425"/>
      <c r="B267" s="1425"/>
      <c r="C267" s="1425"/>
      <c r="D267" s="1425"/>
      <c r="E267" s="1425"/>
      <c r="F267" s="1425"/>
      <c r="G267" s="1425"/>
      <c r="H267" s="1425"/>
      <c r="I267" s="1425"/>
      <c r="J267" s="1425"/>
      <c r="K267" s="1425"/>
      <c r="L267" s="1425"/>
      <c r="M267" s="1425"/>
      <c r="N267" s="1425"/>
      <c r="O267" s="1425"/>
      <c r="P267" s="1425"/>
      <c r="Q267" s="1425"/>
      <c r="R267" s="1425"/>
      <c r="S267" s="1425"/>
      <c r="T267" s="1425"/>
      <c r="U267" s="1425"/>
      <c r="V267" s="1425"/>
      <c r="W267" s="1425"/>
      <c r="X267" s="1425"/>
      <c r="Y267" s="1425"/>
      <c r="Z267" s="1425"/>
      <c r="AA267" s="1425"/>
      <c r="AB267" s="1425"/>
      <c r="AC267" s="1425"/>
      <c r="AD267" s="1425"/>
      <c r="AE267" s="1425"/>
      <c r="AF267" s="1425"/>
      <c r="AG267" s="1425"/>
      <c r="AH267" s="1425"/>
      <c r="AI267" s="1425"/>
      <c r="AJ267" s="1425"/>
      <c r="AK267" s="1425"/>
      <c r="AL267" s="1425"/>
      <c r="AM267" s="1425"/>
      <c r="AN267" s="1425"/>
      <c r="AO267" s="1425"/>
      <c r="AP267" s="1425"/>
      <c r="AQ267" s="1425"/>
      <c r="AR267" s="1425"/>
      <c r="AS267" s="1425"/>
      <c r="AT267" s="1425"/>
      <c r="AU267" s="1425"/>
      <c r="AV267" s="1425"/>
      <c r="AW267" s="1425"/>
      <c r="AX267" s="1425"/>
      <c r="AY267" s="1425"/>
      <c r="AZ267" s="1425"/>
      <c r="BA267" s="1425"/>
      <c r="BB267" s="1425"/>
      <c r="BC267" s="1425"/>
    </row>
    <row r="268" spans="1:55">
      <c r="A268" s="1425"/>
      <c r="B268" s="1425"/>
      <c r="C268" s="1425"/>
      <c r="D268" s="1425"/>
      <c r="E268" s="1425"/>
      <c r="F268" s="1425"/>
      <c r="G268" s="1425"/>
      <c r="H268" s="1425"/>
      <c r="I268" s="1425"/>
      <c r="J268" s="1425"/>
      <c r="K268" s="1425"/>
      <c r="L268" s="1425"/>
      <c r="M268" s="1425"/>
      <c r="N268" s="1425"/>
      <c r="O268" s="1425"/>
      <c r="P268" s="1425"/>
      <c r="Q268" s="1425"/>
      <c r="R268" s="1425"/>
      <c r="S268" s="1425"/>
      <c r="T268" s="1425"/>
      <c r="U268" s="1425"/>
      <c r="V268" s="1425"/>
      <c r="W268" s="1425"/>
      <c r="X268" s="1425"/>
      <c r="Y268" s="1425"/>
      <c r="Z268" s="1425"/>
      <c r="AA268" s="1425"/>
      <c r="AB268" s="1425"/>
      <c r="AC268" s="1425"/>
      <c r="AD268" s="1425"/>
      <c r="AE268" s="1425"/>
      <c r="AF268" s="1425"/>
      <c r="AG268" s="1425"/>
      <c r="AH268" s="1425"/>
      <c r="AI268" s="1425"/>
      <c r="AJ268" s="1425"/>
      <c r="AK268" s="1425"/>
      <c r="AL268" s="1425"/>
      <c r="AM268" s="1425"/>
      <c r="AN268" s="1425"/>
      <c r="AO268" s="1425"/>
      <c r="AP268" s="1425"/>
      <c r="AQ268" s="1425"/>
      <c r="AR268" s="1425"/>
      <c r="AS268" s="1425"/>
      <c r="AT268" s="1425"/>
      <c r="AU268" s="1425"/>
      <c r="AV268" s="1425"/>
      <c r="AW268" s="1425"/>
      <c r="AX268" s="1425"/>
      <c r="AY268" s="1425"/>
      <c r="AZ268" s="1425"/>
      <c r="BA268" s="1425"/>
      <c r="BB268" s="1425"/>
      <c r="BC268" s="1425"/>
    </row>
    <row r="269" spans="1:55">
      <c r="A269" s="1425"/>
      <c r="B269" s="1425"/>
      <c r="C269" s="1425"/>
      <c r="D269" s="1425"/>
      <c r="E269" s="1425"/>
      <c r="F269" s="1425"/>
      <c r="G269" s="1425"/>
      <c r="H269" s="1425"/>
      <c r="I269" s="1425"/>
      <c r="J269" s="1425"/>
      <c r="K269" s="1425"/>
      <c r="L269" s="1425"/>
      <c r="M269" s="1425"/>
      <c r="N269" s="1425"/>
      <c r="O269" s="1425"/>
      <c r="P269" s="1425"/>
      <c r="Q269" s="1425"/>
      <c r="R269" s="1425"/>
      <c r="S269" s="1425"/>
      <c r="T269" s="1425"/>
      <c r="U269" s="1425"/>
      <c r="V269" s="1425"/>
      <c r="W269" s="1425"/>
      <c r="X269" s="1425"/>
      <c r="Y269" s="1425"/>
      <c r="Z269" s="1425"/>
      <c r="AA269" s="1425"/>
      <c r="AB269" s="1425"/>
      <c r="AC269" s="1425"/>
      <c r="AD269" s="1425"/>
      <c r="AE269" s="1425"/>
      <c r="AF269" s="1425"/>
      <c r="AG269" s="1425"/>
      <c r="AH269" s="1425"/>
      <c r="AI269" s="1425"/>
      <c r="AJ269" s="1425"/>
      <c r="AK269" s="1425"/>
      <c r="AL269" s="1425"/>
      <c r="AM269" s="1425"/>
      <c r="AN269" s="1425"/>
      <c r="AO269" s="1425"/>
      <c r="AP269" s="1425"/>
      <c r="AQ269" s="1425"/>
      <c r="AR269" s="1425"/>
      <c r="AS269" s="1425"/>
      <c r="AT269" s="1425"/>
      <c r="AU269" s="1425"/>
      <c r="AV269" s="1425"/>
      <c r="AW269" s="1425"/>
      <c r="AX269" s="1425"/>
      <c r="AY269" s="1425"/>
      <c r="AZ269" s="1425"/>
      <c r="BA269" s="1425"/>
      <c r="BB269" s="1425"/>
      <c r="BC269" s="1425"/>
    </row>
    <row r="270" spans="1:55" ht="19.5" customHeight="1">
      <c r="A270" s="1425"/>
      <c r="B270" s="1425"/>
      <c r="C270" s="1425"/>
      <c r="D270" s="1425"/>
      <c r="E270" s="1425"/>
      <c r="F270" s="1425"/>
      <c r="G270" s="1425"/>
      <c r="H270" s="1425"/>
      <c r="I270" s="1425"/>
      <c r="J270" s="1425"/>
      <c r="K270" s="1425"/>
      <c r="L270" s="1425"/>
      <c r="M270" s="1425"/>
      <c r="N270" s="1425"/>
      <c r="O270" s="1425"/>
      <c r="P270" s="1425"/>
      <c r="Q270" s="1425"/>
      <c r="R270" s="1425"/>
      <c r="S270" s="1425"/>
      <c r="T270" s="1425"/>
      <c r="U270" s="1425"/>
      <c r="V270" s="1425"/>
      <c r="W270" s="1425"/>
      <c r="X270" s="1425"/>
      <c r="Y270" s="1425"/>
      <c r="Z270" s="1425"/>
      <c r="AA270" s="1425"/>
      <c r="AB270" s="1425"/>
      <c r="AC270" s="1425"/>
      <c r="AD270" s="1425"/>
      <c r="AE270" s="1425"/>
      <c r="AF270" s="1425"/>
      <c r="AG270" s="1425"/>
      <c r="AH270" s="1425"/>
      <c r="AI270" s="1425"/>
      <c r="AJ270" s="1425"/>
      <c r="AK270" s="1425"/>
      <c r="AL270" s="1425"/>
      <c r="AM270" s="1425"/>
      <c r="AN270" s="1425"/>
      <c r="AO270" s="1425"/>
      <c r="AP270" s="1425"/>
      <c r="AQ270" s="1425"/>
      <c r="AR270" s="1425"/>
      <c r="AS270" s="1425"/>
      <c r="AT270" s="1425"/>
      <c r="AU270" s="1425"/>
      <c r="AV270" s="1425"/>
      <c r="AW270" s="1425"/>
      <c r="AX270" s="1425"/>
      <c r="AY270" s="1425"/>
      <c r="AZ270" s="1425"/>
      <c r="BA270" s="1425"/>
      <c r="BB270" s="1425"/>
      <c r="BC270" s="1425"/>
    </row>
    <row r="271" spans="1:55">
      <c r="A271" s="1431" t="s">
        <v>261</v>
      </c>
      <c r="B271" s="1431"/>
      <c r="C271" s="1431"/>
      <c r="D271" s="1431"/>
      <c r="E271" s="1431"/>
      <c r="F271" s="1431"/>
      <c r="G271" s="1431"/>
      <c r="H271" s="1431"/>
      <c r="I271" s="1431"/>
      <c r="J271" s="1431"/>
      <c r="K271" s="1431"/>
      <c r="L271" s="1431"/>
      <c r="M271" s="1431"/>
      <c r="N271" s="1431"/>
      <c r="O271" s="1431"/>
      <c r="P271" s="1431"/>
      <c r="Q271" s="1431"/>
      <c r="R271" s="1431"/>
      <c r="S271" s="1431"/>
      <c r="T271" s="1431"/>
      <c r="U271" s="1431"/>
      <c r="V271" s="1431"/>
      <c r="W271" s="1431"/>
      <c r="X271" s="1431"/>
      <c r="Y271" s="1431"/>
      <c r="Z271" s="1431"/>
      <c r="AA271" s="1431"/>
      <c r="AB271" s="1431"/>
      <c r="AC271" s="1431"/>
      <c r="AD271" s="1431"/>
      <c r="AE271" s="1431"/>
      <c r="AF271" s="1431"/>
      <c r="AG271" s="1431"/>
      <c r="AH271" s="1431"/>
      <c r="AI271" s="1431"/>
      <c r="AJ271" s="1431"/>
      <c r="AK271" s="1431"/>
      <c r="AL271" s="1431"/>
      <c r="AM271" s="1431"/>
      <c r="AN271" s="1431"/>
      <c r="AO271" s="1431"/>
      <c r="AP271" s="1431"/>
      <c r="AQ271" s="1431"/>
      <c r="AR271" s="1431"/>
      <c r="AS271" s="1431"/>
      <c r="AT271" s="1431"/>
      <c r="AU271" s="1431"/>
      <c r="AV271" s="1431"/>
      <c r="AW271" s="1431"/>
      <c r="AX271" s="1431"/>
      <c r="AY271" s="1431"/>
      <c r="AZ271" s="1431"/>
      <c r="BA271" s="1431"/>
      <c r="BB271" s="1431"/>
      <c r="BC271" s="1431"/>
    </row>
    <row r="272" spans="1:55">
      <c r="A272" s="10"/>
    </row>
    <row r="273" spans="1:55">
      <c r="A273" s="1430" t="s">
        <v>267</v>
      </c>
      <c r="B273" s="1430"/>
      <c r="C273" s="1430"/>
      <c r="D273" s="1430"/>
      <c r="E273" s="1430"/>
      <c r="F273" s="1430"/>
      <c r="G273" s="1430"/>
      <c r="H273" s="1430"/>
      <c r="I273" s="1430"/>
      <c r="J273" s="1430"/>
      <c r="K273" s="1430"/>
      <c r="L273" s="1430"/>
      <c r="M273" s="1430"/>
      <c r="N273" s="1430"/>
      <c r="O273" s="1430"/>
      <c r="P273" s="1430"/>
      <c r="Q273" s="1430"/>
      <c r="R273" s="1430"/>
      <c r="S273" s="1430"/>
      <c r="T273" s="1430"/>
      <c r="U273" s="1430"/>
      <c r="V273" s="1430"/>
      <c r="W273" s="1430"/>
      <c r="X273" s="1430"/>
      <c r="Y273" s="1430"/>
      <c r="Z273" s="1430"/>
      <c r="AA273" s="1430"/>
      <c r="AB273" s="1430"/>
      <c r="AC273" s="1430"/>
      <c r="AD273" s="1430"/>
      <c r="AE273" s="1430"/>
      <c r="AF273" s="1430"/>
      <c r="AG273" s="1430"/>
      <c r="AH273" s="1430"/>
      <c r="AI273" s="1430"/>
      <c r="AJ273" s="1430"/>
      <c r="AK273" s="1430"/>
      <c r="AL273" s="1430"/>
      <c r="AM273" s="1430"/>
      <c r="AN273" s="1430"/>
      <c r="AO273" s="1430"/>
      <c r="AP273" s="1430"/>
      <c r="AQ273" s="1430"/>
      <c r="AR273" s="1430"/>
      <c r="AS273" s="1430"/>
      <c r="AT273" s="1430"/>
      <c r="AU273" s="1430"/>
      <c r="AV273" s="1430"/>
      <c r="AW273" s="1430"/>
      <c r="AX273" s="1430"/>
      <c r="AY273" s="1430"/>
      <c r="AZ273" s="1430"/>
      <c r="BA273" s="1430"/>
      <c r="BB273" s="1430"/>
      <c r="BC273" s="1430"/>
    </row>
    <row r="274" spans="1:55">
      <c r="A274" s="10"/>
    </row>
    <row r="275" spans="1:55" ht="22.8">
      <c r="A275" s="1072" t="s">
        <v>120</v>
      </c>
      <c r="B275" s="1072"/>
      <c r="C275" s="1072"/>
      <c r="D275" s="1072"/>
      <c r="E275" s="1072"/>
      <c r="F275" s="1072"/>
      <c r="G275" s="1072"/>
      <c r="H275" s="1072"/>
      <c r="I275" s="1072"/>
      <c r="J275" s="1072"/>
      <c r="K275" s="1072"/>
      <c r="L275" s="1072"/>
      <c r="M275" s="1072"/>
      <c r="N275" s="1072"/>
      <c r="O275" s="1072"/>
      <c r="P275" s="1072"/>
      <c r="Q275" s="1072"/>
      <c r="R275" s="1072"/>
      <c r="S275" s="1072" t="s">
        <v>268</v>
      </c>
      <c r="T275" s="1072"/>
      <c r="U275" s="1072"/>
      <c r="V275" s="1072"/>
      <c r="W275" s="1072"/>
      <c r="X275" s="1072"/>
      <c r="Y275" s="1072"/>
      <c r="Z275" s="1072"/>
      <c r="AA275" s="1072"/>
      <c r="AB275" s="1072"/>
      <c r="AC275" s="1072"/>
      <c r="AD275" s="1072"/>
      <c r="AE275" s="1072"/>
      <c r="AF275" s="1072"/>
      <c r="AG275" s="1072"/>
      <c r="AH275" s="1072"/>
      <c r="AI275" s="1072"/>
      <c r="AJ275" s="1072"/>
      <c r="AK275" s="1072"/>
      <c r="AL275" s="1072" t="s">
        <v>269</v>
      </c>
      <c r="AM275" s="1072"/>
      <c r="AN275" s="1072"/>
      <c r="AO275" s="1072"/>
      <c r="AP275" s="1072"/>
      <c r="AQ275" s="1072"/>
      <c r="AR275" s="1072"/>
      <c r="AS275" s="1072"/>
      <c r="AT275" s="1072"/>
      <c r="AU275" s="1072"/>
      <c r="AV275" s="1072"/>
      <c r="AW275" s="1072"/>
      <c r="AX275" s="1072"/>
      <c r="AY275" s="1072"/>
      <c r="AZ275" s="1072"/>
      <c r="BA275" s="1072"/>
      <c r="BB275" s="1072"/>
      <c r="BC275" s="1072"/>
    </row>
    <row r="276" spans="1:55" ht="17.399999999999999">
      <c r="A276" s="1075" t="str">
        <f>المدخلات!P3</f>
        <v>احمد ابراهيم النعيمي</v>
      </c>
      <c r="B276" s="1075"/>
      <c r="C276" s="1075"/>
      <c r="D276" s="1075"/>
      <c r="E276" s="1075"/>
      <c r="F276" s="1075"/>
      <c r="G276" s="1075"/>
      <c r="H276" s="1075"/>
      <c r="I276" s="1075"/>
      <c r="J276" s="1075"/>
      <c r="K276" s="1075"/>
      <c r="L276" s="1075"/>
      <c r="M276" s="1075"/>
      <c r="N276" s="1075"/>
      <c r="O276" s="1075"/>
      <c r="P276" s="1075"/>
      <c r="Q276" s="1075"/>
      <c r="R276" s="1075"/>
      <c r="S276" s="1075" t="s">
        <v>270</v>
      </c>
      <c r="T276" s="1075"/>
      <c r="U276" s="1075"/>
      <c r="V276" s="1075"/>
      <c r="W276" s="1075"/>
      <c r="X276" s="1075"/>
      <c r="Y276" s="1075"/>
      <c r="Z276" s="1075"/>
      <c r="AA276" s="1075"/>
      <c r="AB276" s="1075"/>
      <c r="AC276" s="1075"/>
      <c r="AD276" s="1075"/>
      <c r="AE276" s="1075"/>
      <c r="AF276" s="1075"/>
      <c r="AG276" s="1075"/>
      <c r="AH276" s="1075"/>
      <c r="AI276" s="1075"/>
      <c r="AJ276" s="1075"/>
      <c r="AK276" s="1075"/>
      <c r="AL276" s="1075">
        <f>المدخلات!$AR$10</f>
        <v>0</v>
      </c>
      <c r="AM276" s="1075"/>
      <c r="AN276" s="1075"/>
      <c r="AO276" s="1075"/>
      <c r="AP276" s="1075"/>
      <c r="AQ276" s="1075"/>
      <c r="AR276" s="1075"/>
      <c r="AS276" s="1075"/>
      <c r="AT276" s="1075"/>
      <c r="AU276" s="1075"/>
      <c r="AV276" s="1075"/>
      <c r="AW276" s="1075"/>
      <c r="AX276" s="1075"/>
      <c r="AY276" s="1075"/>
      <c r="AZ276" s="1075"/>
      <c r="BA276" s="1075"/>
      <c r="BB276" s="1075"/>
      <c r="BC276" s="1075"/>
    </row>
    <row r="277" spans="1:55">
      <c r="A277" s="1072"/>
      <c r="B277" s="1072"/>
      <c r="C277" s="1072"/>
      <c r="D277" s="1072"/>
      <c r="E277" s="1072"/>
      <c r="F277" s="1072"/>
      <c r="G277" s="1072"/>
      <c r="H277" s="1072"/>
      <c r="I277" s="1072"/>
      <c r="J277" s="1072"/>
      <c r="K277" s="1072"/>
      <c r="L277" s="1072"/>
      <c r="M277" s="1072"/>
      <c r="N277" s="1072"/>
      <c r="O277" s="1072"/>
      <c r="P277" s="1072"/>
      <c r="Q277" s="1072"/>
      <c r="R277" s="1072"/>
      <c r="S277" s="1072"/>
      <c r="T277" s="1072"/>
      <c r="U277" s="1072"/>
      <c r="V277" s="1072"/>
      <c r="W277" s="1072"/>
      <c r="X277" s="1072"/>
      <c r="Y277" s="1072"/>
      <c r="Z277" s="1072"/>
      <c r="AA277" s="1072"/>
      <c r="AB277" s="1072"/>
      <c r="AC277" s="1072"/>
      <c r="AD277" s="1072"/>
      <c r="AE277" s="1072"/>
      <c r="AF277" s="1072"/>
      <c r="AG277" s="1072"/>
      <c r="AH277" s="1072"/>
      <c r="AI277" s="1072"/>
      <c r="AJ277" s="1072"/>
      <c r="AK277" s="1072"/>
      <c r="AL277" s="1072"/>
      <c r="AM277" s="1072"/>
      <c r="AN277" s="1072"/>
      <c r="AO277" s="1072"/>
      <c r="AP277" s="1072"/>
      <c r="AQ277" s="1072"/>
      <c r="AR277" s="1072"/>
      <c r="AS277" s="1072"/>
      <c r="AT277" s="1072"/>
      <c r="AU277" s="1072"/>
      <c r="AV277" s="1072"/>
      <c r="AW277" s="1072"/>
      <c r="AX277" s="1072"/>
      <c r="AY277" s="1072"/>
      <c r="AZ277" s="1072"/>
      <c r="BA277" s="1072"/>
      <c r="BB277" s="1072"/>
      <c r="BC277" s="1072"/>
    </row>
    <row r="278" spans="1:55">
      <c r="A278" s="1072"/>
      <c r="B278" s="1072"/>
      <c r="C278" s="1072"/>
      <c r="D278" s="1072"/>
      <c r="E278" s="1072"/>
      <c r="F278" s="1072"/>
      <c r="G278" s="1072"/>
      <c r="H278" s="1072"/>
      <c r="I278" s="1072"/>
      <c r="J278" s="1072"/>
      <c r="K278" s="1072"/>
      <c r="L278" s="1072"/>
      <c r="M278" s="1072"/>
      <c r="N278" s="1072"/>
      <c r="O278" s="1072"/>
      <c r="P278" s="1072"/>
      <c r="Q278" s="1072"/>
      <c r="R278" s="1072"/>
      <c r="S278" s="1072"/>
      <c r="T278" s="1072"/>
      <c r="U278" s="1072"/>
      <c r="V278" s="1072"/>
      <c r="W278" s="1072"/>
      <c r="X278" s="1072"/>
      <c r="Y278" s="1072"/>
      <c r="Z278" s="1072"/>
      <c r="AA278" s="1072"/>
      <c r="AB278" s="1072"/>
      <c r="AC278" s="1072"/>
      <c r="AD278" s="1072"/>
      <c r="AE278" s="1072"/>
      <c r="AF278" s="1072"/>
      <c r="AG278" s="1072"/>
      <c r="AH278" s="1072"/>
      <c r="AI278" s="1072"/>
      <c r="AJ278" s="1072"/>
      <c r="AK278" s="1072"/>
      <c r="AL278" s="1072"/>
      <c r="AM278" s="1072"/>
      <c r="AN278" s="1072"/>
      <c r="AO278" s="1072"/>
      <c r="AP278" s="1072"/>
      <c r="AQ278" s="1072"/>
      <c r="AR278" s="1072"/>
      <c r="AS278" s="1072"/>
      <c r="AT278" s="1072"/>
      <c r="AU278" s="1072"/>
      <c r="AV278" s="1072"/>
      <c r="AW278" s="1072"/>
      <c r="AX278" s="1072"/>
      <c r="AY278" s="1072"/>
      <c r="AZ278" s="1072"/>
      <c r="BA278" s="1072"/>
      <c r="BB278" s="1072"/>
      <c r="BC278" s="1072"/>
    </row>
    <row r="279" spans="1:55">
      <c r="A279" s="1072"/>
      <c r="B279" s="1072"/>
      <c r="C279" s="1072"/>
      <c r="D279" s="1072"/>
      <c r="E279" s="1072"/>
      <c r="F279" s="1072"/>
      <c r="G279" s="1072"/>
      <c r="H279" s="1072"/>
      <c r="I279" s="1072"/>
      <c r="J279" s="1072"/>
      <c r="K279" s="1072"/>
      <c r="L279" s="1072"/>
      <c r="M279" s="1072"/>
      <c r="N279" s="1072"/>
      <c r="O279" s="1072"/>
      <c r="P279" s="1072"/>
      <c r="Q279" s="1072"/>
      <c r="R279" s="1072"/>
      <c r="S279" s="1072"/>
      <c r="T279" s="1072"/>
      <c r="U279" s="1072"/>
      <c r="V279" s="1072"/>
      <c r="W279" s="1072"/>
      <c r="X279" s="1072"/>
      <c r="Y279" s="1072"/>
      <c r="Z279" s="1072"/>
      <c r="AA279" s="1072"/>
      <c r="AB279" s="1072"/>
      <c r="AC279" s="1072"/>
      <c r="AD279" s="1072"/>
      <c r="AE279" s="1072"/>
      <c r="AF279" s="1072"/>
      <c r="AG279" s="1072"/>
      <c r="AH279" s="1072"/>
      <c r="AI279" s="1072"/>
      <c r="AJ279" s="1072"/>
      <c r="AK279" s="1072"/>
      <c r="AL279" s="1072"/>
      <c r="AM279" s="1072"/>
      <c r="AN279" s="1072"/>
      <c r="AO279" s="1072"/>
      <c r="AP279" s="1072"/>
      <c r="AQ279" s="1072"/>
      <c r="AR279" s="1072"/>
      <c r="AS279" s="1072"/>
      <c r="AT279" s="1072"/>
      <c r="AU279" s="1072"/>
      <c r="AV279" s="1072"/>
      <c r="AW279" s="1072"/>
      <c r="AX279" s="1072"/>
      <c r="AY279" s="1072"/>
      <c r="AZ279" s="1072"/>
      <c r="BA279" s="1072"/>
      <c r="BB279" s="1072"/>
      <c r="BC279" s="1072"/>
    </row>
    <row r="280" spans="1:55">
      <c r="A280" s="1072"/>
      <c r="B280" s="1072"/>
      <c r="C280" s="1072"/>
      <c r="D280" s="1072"/>
      <c r="E280" s="1072"/>
      <c r="F280" s="1072"/>
      <c r="G280" s="1072"/>
      <c r="H280" s="1072"/>
      <c r="I280" s="1072"/>
      <c r="J280" s="1072"/>
      <c r="K280" s="1072"/>
      <c r="L280" s="1072"/>
      <c r="M280" s="1072"/>
      <c r="N280" s="1072"/>
      <c r="O280" s="1072"/>
      <c r="P280" s="1072"/>
      <c r="Q280" s="1072"/>
      <c r="R280" s="1072"/>
      <c r="S280" s="1072"/>
      <c r="T280" s="1072"/>
      <c r="U280" s="1072"/>
      <c r="V280" s="1072"/>
      <c r="W280" s="1072"/>
      <c r="X280" s="1072"/>
      <c r="Y280" s="1072"/>
      <c r="Z280" s="1072"/>
      <c r="AA280" s="1072"/>
      <c r="AB280" s="1072"/>
      <c r="AC280" s="1072"/>
      <c r="AD280" s="1072"/>
      <c r="AE280" s="1072"/>
      <c r="AF280" s="1072"/>
      <c r="AG280" s="1072"/>
      <c r="AH280" s="1072"/>
      <c r="AI280" s="1072"/>
      <c r="AJ280" s="1072"/>
      <c r="AK280" s="1072"/>
      <c r="AL280" s="1072"/>
      <c r="AM280" s="1072"/>
      <c r="AN280" s="1072"/>
      <c r="AO280" s="1072"/>
      <c r="AP280" s="1072"/>
      <c r="AQ280" s="1072"/>
      <c r="AR280" s="1072"/>
      <c r="AS280" s="1072"/>
      <c r="AT280" s="1072"/>
      <c r="AU280" s="1072"/>
      <c r="AV280" s="1072"/>
      <c r="AW280" s="1072"/>
      <c r="AX280" s="1072"/>
      <c r="AY280" s="1072"/>
      <c r="AZ280" s="1072"/>
      <c r="BA280" s="1072"/>
      <c r="BB280" s="1072"/>
      <c r="BC280" s="1072"/>
    </row>
    <row r="281" spans="1:55">
      <c r="A281" s="1072"/>
      <c r="B281" s="1072"/>
      <c r="C281" s="1072"/>
      <c r="D281" s="1072"/>
      <c r="E281" s="1072"/>
      <c r="F281" s="1072"/>
      <c r="G281" s="1072"/>
      <c r="H281" s="1072"/>
      <c r="I281" s="1072"/>
      <c r="J281" s="1072"/>
      <c r="K281" s="1072"/>
      <c r="L281" s="1072"/>
      <c r="M281" s="1072"/>
      <c r="N281" s="1072"/>
      <c r="O281" s="1072"/>
      <c r="P281" s="1072"/>
      <c r="Q281" s="1072"/>
      <c r="R281" s="1072"/>
      <c r="S281" s="1072"/>
      <c r="T281" s="1072"/>
      <c r="U281" s="1072"/>
      <c r="V281" s="1072"/>
      <c r="W281" s="1072"/>
      <c r="X281" s="1072"/>
      <c r="Y281" s="1072"/>
      <c r="Z281" s="1072"/>
      <c r="AA281" s="1072"/>
      <c r="AB281" s="1072"/>
      <c r="AC281" s="1072"/>
      <c r="AD281" s="1072"/>
      <c r="AE281" s="1072"/>
      <c r="AF281" s="1072"/>
      <c r="AG281" s="1072"/>
      <c r="AH281" s="1072"/>
      <c r="AI281" s="1072"/>
      <c r="AJ281" s="1072"/>
      <c r="AK281" s="1072"/>
      <c r="AL281" s="1072"/>
      <c r="AM281" s="1072"/>
      <c r="AN281" s="1072"/>
      <c r="AO281" s="1072"/>
      <c r="AP281" s="1072"/>
      <c r="AQ281" s="1072"/>
      <c r="AR281" s="1072"/>
      <c r="AS281" s="1072"/>
      <c r="AT281" s="1072"/>
      <c r="AU281" s="1072"/>
      <c r="AV281" s="1072"/>
      <c r="AW281" s="1072"/>
      <c r="AX281" s="1072"/>
      <c r="AY281" s="1072"/>
      <c r="AZ281" s="1072"/>
      <c r="BA281" s="1072"/>
      <c r="BB281" s="1072"/>
      <c r="BC281" s="1072"/>
    </row>
    <row r="282" spans="1:55">
      <c r="A282" s="1072"/>
      <c r="B282" s="1072"/>
      <c r="C282" s="1072"/>
      <c r="D282" s="1072"/>
      <c r="E282" s="1072"/>
      <c r="F282" s="1072"/>
      <c r="G282" s="1072"/>
      <c r="H282" s="1072"/>
      <c r="I282" s="1072"/>
      <c r="J282" s="1072"/>
      <c r="K282" s="1072"/>
      <c r="L282" s="1072"/>
      <c r="M282" s="1072"/>
      <c r="N282" s="1072"/>
      <c r="O282" s="1072"/>
      <c r="P282" s="1072"/>
      <c r="Q282" s="1072"/>
      <c r="R282" s="1072"/>
      <c r="S282" s="1072"/>
      <c r="T282" s="1072"/>
      <c r="U282" s="1072"/>
      <c r="V282" s="1072"/>
      <c r="W282" s="1072"/>
      <c r="X282" s="1072"/>
      <c r="Y282" s="1072"/>
      <c r="Z282" s="1072"/>
      <c r="AA282" s="1072"/>
      <c r="AB282" s="1072"/>
      <c r="AC282" s="1072"/>
      <c r="AD282" s="1072"/>
      <c r="AE282" s="1072"/>
      <c r="AF282" s="1072"/>
      <c r="AG282" s="1072"/>
      <c r="AH282" s="1072"/>
      <c r="AI282" s="1072"/>
      <c r="AJ282" s="1072"/>
      <c r="AK282" s="1072"/>
      <c r="AL282" s="1072"/>
      <c r="AM282" s="1072"/>
      <c r="AN282" s="1072"/>
      <c r="AO282" s="1072"/>
      <c r="AP282" s="1072"/>
      <c r="AQ282" s="1072"/>
      <c r="AR282" s="1072"/>
      <c r="AS282" s="1072"/>
      <c r="AT282" s="1072"/>
      <c r="AU282" s="1072"/>
      <c r="AV282" s="1072"/>
      <c r="AW282" s="1072"/>
      <c r="AX282" s="1072"/>
      <c r="AY282" s="1072"/>
      <c r="AZ282" s="1072"/>
      <c r="BA282" s="1072"/>
      <c r="BB282" s="1072"/>
      <c r="BC282" s="1072"/>
    </row>
    <row r="283" spans="1:55">
      <c r="A283" s="10"/>
    </row>
    <row r="284" spans="1:55">
      <c r="A284" s="10"/>
    </row>
    <row r="285" spans="1:55">
      <c r="A285" s="10"/>
    </row>
    <row r="286" spans="1:55">
      <c r="A286" s="10"/>
    </row>
    <row r="287" spans="1:55">
      <c r="A287" s="10"/>
    </row>
    <row r="288" spans="1:55">
      <c r="A288" s="10"/>
    </row>
    <row r="289" spans="1:1">
      <c r="A289" s="10"/>
    </row>
    <row r="290" spans="1:1">
      <c r="A290" s="10"/>
    </row>
    <row r="291" spans="1:1">
      <c r="A291" s="10"/>
    </row>
    <row r="292" spans="1:1">
      <c r="A292" s="10"/>
    </row>
    <row r="293" spans="1:1">
      <c r="A293" s="10"/>
    </row>
    <row r="294" spans="1:1">
      <c r="A294" s="10"/>
    </row>
    <row r="295" spans="1:1">
      <c r="A295" s="10"/>
    </row>
    <row r="296" spans="1:1">
      <c r="A296" s="10"/>
    </row>
    <row r="297" spans="1:1">
      <c r="A297" s="10"/>
    </row>
    <row r="298" spans="1:1">
      <c r="A298" s="10"/>
    </row>
    <row r="299" spans="1:1">
      <c r="A299" s="10"/>
    </row>
    <row r="300" spans="1:1">
      <c r="A300" s="10"/>
    </row>
    <row r="301" spans="1:1">
      <c r="A301" s="10"/>
    </row>
    <row r="302" spans="1:1">
      <c r="A302" s="10"/>
    </row>
    <row r="303" spans="1:1">
      <c r="A303" s="10"/>
    </row>
    <row r="304" spans="1:1">
      <c r="A304" s="10"/>
    </row>
    <row r="305" spans="1:1">
      <c r="A305" s="10"/>
    </row>
    <row r="306" spans="1:1">
      <c r="A306" s="10"/>
    </row>
    <row r="307" spans="1:1">
      <c r="A307" s="10"/>
    </row>
    <row r="308" spans="1:1">
      <c r="A308" s="10"/>
    </row>
    <row r="309" spans="1:1">
      <c r="A309" s="10"/>
    </row>
    <row r="310" spans="1:1">
      <c r="A310" s="10"/>
    </row>
    <row r="311" spans="1:1">
      <c r="A311" s="10"/>
    </row>
    <row r="312" spans="1:1">
      <c r="A312" s="10"/>
    </row>
    <row r="313" spans="1:1">
      <c r="A313" s="10"/>
    </row>
    <row r="314" spans="1:1">
      <c r="A314" s="10"/>
    </row>
    <row r="315" spans="1:1">
      <c r="A315" s="10"/>
    </row>
    <row r="316" spans="1:1">
      <c r="A316" s="10"/>
    </row>
    <row r="317" spans="1:1">
      <c r="A317" s="10"/>
    </row>
    <row r="318" spans="1:1">
      <c r="A318" s="10"/>
    </row>
    <row r="319" spans="1:1">
      <c r="A319" s="10"/>
    </row>
    <row r="320" spans="1:1">
      <c r="A320" s="10"/>
    </row>
    <row r="321" spans="1:1">
      <c r="A321" s="10"/>
    </row>
    <row r="322" spans="1:1">
      <c r="A322" s="10"/>
    </row>
    <row r="323" spans="1:1">
      <c r="A323" s="10"/>
    </row>
    <row r="324" spans="1:1">
      <c r="A324" s="10"/>
    </row>
    <row r="325" spans="1:1">
      <c r="A325" s="10"/>
    </row>
    <row r="326" spans="1:1">
      <c r="A326" s="10"/>
    </row>
    <row r="327" spans="1:1">
      <c r="A327" s="10"/>
    </row>
    <row r="328" spans="1:1">
      <c r="A328" s="10"/>
    </row>
    <row r="329" spans="1:1">
      <c r="A329" s="10"/>
    </row>
    <row r="330" spans="1:1">
      <c r="A330" s="10"/>
    </row>
    <row r="331" spans="1:1">
      <c r="A331" s="10"/>
    </row>
    <row r="332" spans="1:1">
      <c r="A332" s="10"/>
    </row>
    <row r="333" spans="1:1">
      <c r="A333" s="10"/>
    </row>
    <row r="334" spans="1:1">
      <c r="A334" s="10"/>
    </row>
    <row r="335" spans="1:1">
      <c r="A335" s="10"/>
    </row>
    <row r="336" spans="1:1">
      <c r="A336" s="10"/>
    </row>
    <row r="337" spans="1:1">
      <c r="A337" s="10"/>
    </row>
    <row r="338" spans="1:1">
      <c r="A338" s="10"/>
    </row>
    <row r="339" spans="1:1">
      <c r="A339" s="10"/>
    </row>
    <row r="340" spans="1:1">
      <c r="A340" s="10"/>
    </row>
    <row r="341" spans="1:1">
      <c r="A341" s="10"/>
    </row>
    <row r="342" spans="1:1">
      <c r="A342" s="10"/>
    </row>
    <row r="343" spans="1:1">
      <c r="A343" s="10"/>
    </row>
    <row r="344" spans="1:1">
      <c r="A344" s="10"/>
    </row>
    <row r="345" spans="1:1">
      <c r="A345" s="10"/>
    </row>
    <row r="346" spans="1:1">
      <c r="A346" s="10"/>
    </row>
    <row r="347" spans="1:1">
      <c r="A347" s="10"/>
    </row>
    <row r="348" spans="1:1">
      <c r="A348" s="10"/>
    </row>
    <row r="349" spans="1:1">
      <c r="A349" s="10"/>
    </row>
    <row r="350" spans="1:1">
      <c r="A350" s="10"/>
    </row>
    <row r="351" spans="1:1">
      <c r="A351" s="10"/>
    </row>
    <row r="352" spans="1:1">
      <c r="A352" s="10"/>
    </row>
    <row r="353" spans="1:1">
      <c r="A353" s="10"/>
    </row>
    <row r="354" spans="1:1">
      <c r="A354" s="10"/>
    </row>
    <row r="355" spans="1:1">
      <c r="A355" s="10"/>
    </row>
    <row r="356" spans="1:1">
      <c r="A356" s="10"/>
    </row>
    <row r="357" spans="1:1">
      <c r="A357" s="10"/>
    </row>
    <row r="358" spans="1:1">
      <c r="A358" s="10"/>
    </row>
    <row r="359" spans="1:1">
      <c r="A359" s="10"/>
    </row>
    <row r="360" spans="1:1">
      <c r="A360" s="10"/>
    </row>
    <row r="361" spans="1:1">
      <c r="A361" s="10"/>
    </row>
    <row r="362" spans="1:1">
      <c r="A362" s="10"/>
    </row>
    <row r="363" spans="1:1">
      <c r="A363" s="10"/>
    </row>
    <row r="364" spans="1:1">
      <c r="A364" s="10"/>
    </row>
    <row r="365" spans="1:1">
      <c r="A365" s="10"/>
    </row>
    <row r="366" spans="1:1">
      <c r="A366" s="10"/>
    </row>
    <row r="367" spans="1:1">
      <c r="A367" s="10"/>
    </row>
    <row r="368" spans="1:1">
      <c r="A368" s="10"/>
    </row>
    <row r="369" spans="1:1">
      <c r="A369" s="10"/>
    </row>
    <row r="370" spans="1:1">
      <c r="A370" s="10"/>
    </row>
    <row r="371" spans="1:1">
      <c r="A371" s="10"/>
    </row>
    <row r="372" spans="1:1">
      <c r="A372" s="10"/>
    </row>
    <row r="373" spans="1:1">
      <c r="A373" s="10"/>
    </row>
    <row r="374" spans="1:1">
      <c r="A374" s="10"/>
    </row>
    <row r="375" spans="1:1">
      <c r="A375" s="10"/>
    </row>
    <row r="376" spans="1:1">
      <c r="A376" s="10"/>
    </row>
    <row r="377" spans="1:1">
      <c r="A377" s="10"/>
    </row>
    <row r="378" spans="1:1">
      <c r="A378" s="10"/>
    </row>
    <row r="379" spans="1:1">
      <c r="A379" s="10"/>
    </row>
    <row r="380" spans="1:1">
      <c r="A380" s="10"/>
    </row>
    <row r="381" spans="1:1">
      <c r="A381" s="10"/>
    </row>
    <row r="382" spans="1:1">
      <c r="A382" s="10"/>
    </row>
    <row r="383" spans="1:1">
      <c r="A383" s="10"/>
    </row>
    <row r="384" spans="1:1">
      <c r="A384" s="10"/>
    </row>
    <row r="385" spans="1:1">
      <c r="A385" s="10"/>
    </row>
    <row r="386" spans="1:1">
      <c r="A386" s="10"/>
    </row>
    <row r="387" spans="1:1">
      <c r="A387" s="10"/>
    </row>
    <row r="388" spans="1:1">
      <c r="A388" s="10"/>
    </row>
    <row r="389" spans="1:1">
      <c r="A389" s="10"/>
    </row>
    <row r="390" spans="1:1">
      <c r="A390" s="10"/>
    </row>
    <row r="391" spans="1:1">
      <c r="A391" s="10"/>
    </row>
    <row r="392" spans="1:1">
      <c r="A392" s="10"/>
    </row>
    <row r="393" spans="1:1">
      <c r="A393" s="10"/>
    </row>
    <row r="394" spans="1:1">
      <c r="A394" s="10"/>
    </row>
    <row r="395" spans="1:1">
      <c r="A395" s="10"/>
    </row>
    <row r="396" spans="1:1">
      <c r="A396" s="10"/>
    </row>
    <row r="397" spans="1:1">
      <c r="A397" s="10"/>
    </row>
    <row r="398" spans="1:1">
      <c r="A398" s="10"/>
    </row>
    <row r="399" spans="1:1">
      <c r="A399" s="10"/>
    </row>
    <row r="400" spans="1:1">
      <c r="A400" s="10"/>
    </row>
    <row r="401" spans="1:1">
      <c r="A401" s="10"/>
    </row>
    <row r="402" spans="1:1">
      <c r="A402" s="10"/>
    </row>
    <row r="403" spans="1:1">
      <c r="A403" s="10"/>
    </row>
    <row r="404" spans="1:1">
      <c r="A404" s="10"/>
    </row>
    <row r="405" spans="1:1">
      <c r="A405" s="10"/>
    </row>
    <row r="406" spans="1:1">
      <c r="A406" s="10"/>
    </row>
    <row r="407" spans="1:1">
      <c r="A407" s="10"/>
    </row>
    <row r="408" spans="1:1">
      <c r="A408" s="10"/>
    </row>
    <row r="409" spans="1:1">
      <c r="A409" s="10"/>
    </row>
    <row r="410" spans="1:1">
      <c r="A410" s="10"/>
    </row>
    <row r="411" spans="1:1">
      <c r="A411" s="10"/>
    </row>
    <row r="412" spans="1:1">
      <c r="A412" s="10"/>
    </row>
    <row r="413" spans="1:1">
      <c r="A413" s="10"/>
    </row>
    <row r="414" spans="1:1">
      <c r="A414" s="10"/>
    </row>
    <row r="415" spans="1:1">
      <c r="A415" s="10"/>
    </row>
    <row r="416" spans="1:1">
      <c r="A416" s="10"/>
    </row>
    <row r="417" spans="1:1">
      <c r="A417" s="10"/>
    </row>
    <row r="418" spans="1:1">
      <c r="A418" s="10"/>
    </row>
    <row r="419" spans="1:1">
      <c r="A419" s="10"/>
    </row>
    <row r="420" spans="1:1">
      <c r="A420" s="10"/>
    </row>
    <row r="421" spans="1:1">
      <c r="A421" s="10"/>
    </row>
    <row r="422" spans="1:1">
      <c r="A422" s="10"/>
    </row>
    <row r="423" spans="1:1">
      <c r="A423" s="10"/>
    </row>
    <row r="424" spans="1:1">
      <c r="A424" s="10"/>
    </row>
    <row r="425" spans="1:1">
      <c r="A425" s="10"/>
    </row>
    <row r="426" spans="1:1">
      <c r="A426" s="10"/>
    </row>
    <row r="427" spans="1:1">
      <c r="A427" s="10"/>
    </row>
    <row r="428" spans="1:1">
      <c r="A428" s="10"/>
    </row>
    <row r="429" spans="1:1">
      <c r="A429" s="10"/>
    </row>
    <row r="430" spans="1:1">
      <c r="A430" s="10"/>
    </row>
    <row r="431" spans="1:1">
      <c r="A431" s="10"/>
    </row>
    <row r="432" spans="1:1">
      <c r="A432" s="10"/>
    </row>
    <row r="433" spans="1:1">
      <c r="A433" s="10"/>
    </row>
    <row r="434" spans="1:1">
      <c r="A434" s="10"/>
    </row>
    <row r="435" spans="1:1">
      <c r="A435" s="10"/>
    </row>
    <row r="436" spans="1:1">
      <c r="A436" s="10"/>
    </row>
    <row r="437" spans="1:1">
      <c r="A437" s="10"/>
    </row>
    <row r="438" spans="1:1">
      <c r="A438" s="10"/>
    </row>
    <row r="439" spans="1:1">
      <c r="A439" s="10"/>
    </row>
    <row r="440" spans="1:1">
      <c r="A440" s="10"/>
    </row>
    <row r="441" spans="1:1">
      <c r="A441" s="10"/>
    </row>
    <row r="442" spans="1:1">
      <c r="A442" s="10"/>
    </row>
    <row r="443" spans="1:1">
      <c r="A443" s="10"/>
    </row>
    <row r="444" spans="1:1">
      <c r="A444" s="10"/>
    </row>
    <row r="445" spans="1:1">
      <c r="A445" s="10"/>
    </row>
    <row r="446" spans="1:1">
      <c r="A446" s="10"/>
    </row>
    <row r="447" spans="1:1">
      <c r="A447" s="10"/>
    </row>
    <row r="448" spans="1:1">
      <c r="A448" s="10"/>
    </row>
    <row r="449" spans="1:1">
      <c r="A449" s="10"/>
    </row>
    <row r="450" spans="1:1">
      <c r="A450" s="10"/>
    </row>
    <row r="451" spans="1:1">
      <c r="A451" s="10"/>
    </row>
    <row r="452" spans="1:1">
      <c r="A452" s="10"/>
    </row>
    <row r="453" spans="1:1">
      <c r="A453" s="10"/>
    </row>
    <row r="454" spans="1:1">
      <c r="A454" s="10"/>
    </row>
    <row r="455" spans="1:1">
      <c r="A455" s="10"/>
    </row>
    <row r="456" spans="1:1">
      <c r="A456" s="10"/>
    </row>
    <row r="457" spans="1:1">
      <c r="A457" s="10"/>
    </row>
    <row r="458" spans="1:1">
      <c r="A458" s="10"/>
    </row>
    <row r="459" spans="1:1">
      <c r="A459" s="10"/>
    </row>
    <row r="460" spans="1:1">
      <c r="A460" s="10"/>
    </row>
    <row r="461" spans="1:1">
      <c r="A461" s="10"/>
    </row>
    <row r="462" spans="1:1">
      <c r="A462" s="10"/>
    </row>
    <row r="463" spans="1:1">
      <c r="A463" s="10"/>
    </row>
    <row r="464" spans="1:1">
      <c r="A464" s="10"/>
    </row>
    <row r="465" spans="1:1">
      <c r="A465" s="10"/>
    </row>
    <row r="466" spans="1:1">
      <c r="A466" s="10"/>
    </row>
    <row r="467" spans="1:1">
      <c r="A467" s="10"/>
    </row>
    <row r="468" spans="1:1">
      <c r="A468" s="10"/>
    </row>
    <row r="469" spans="1:1">
      <c r="A469" s="10"/>
    </row>
    <row r="470" spans="1:1">
      <c r="A470" s="10"/>
    </row>
    <row r="471" spans="1:1">
      <c r="A471" s="10"/>
    </row>
    <row r="472" spans="1:1">
      <c r="A472" s="10"/>
    </row>
    <row r="473" spans="1:1">
      <c r="A473" s="10"/>
    </row>
    <row r="474" spans="1:1">
      <c r="A474" s="10"/>
    </row>
    <row r="475" spans="1:1">
      <c r="A475" s="10"/>
    </row>
    <row r="476" spans="1:1">
      <c r="A476" s="10"/>
    </row>
    <row r="477" spans="1:1">
      <c r="A477" s="10"/>
    </row>
    <row r="478" spans="1:1">
      <c r="A478" s="10"/>
    </row>
    <row r="479" spans="1:1">
      <c r="A479" s="10"/>
    </row>
    <row r="480" spans="1:1">
      <c r="A480" s="10"/>
    </row>
    <row r="481" spans="1:1">
      <c r="A481" s="10"/>
    </row>
    <row r="482" spans="1:1">
      <c r="A482" s="10"/>
    </row>
    <row r="483" spans="1:1">
      <c r="A483" s="10"/>
    </row>
    <row r="484" spans="1:1">
      <c r="A484" s="10"/>
    </row>
    <row r="485" spans="1:1">
      <c r="A485" s="10"/>
    </row>
    <row r="486" spans="1:1">
      <c r="A486" s="10"/>
    </row>
    <row r="487" spans="1:1">
      <c r="A487" s="10"/>
    </row>
    <row r="488" spans="1:1">
      <c r="A488" s="10"/>
    </row>
    <row r="489" spans="1:1">
      <c r="A489" s="10"/>
    </row>
    <row r="490" spans="1:1">
      <c r="A490" s="10"/>
    </row>
    <row r="491" spans="1:1">
      <c r="A491" s="10"/>
    </row>
    <row r="492" spans="1:1">
      <c r="A492" s="10"/>
    </row>
    <row r="493" spans="1:1">
      <c r="A493" s="10"/>
    </row>
    <row r="494" spans="1:1">
      <c r="A494" s="10"/>
    </row>
    <row r="495" spans="1:1">
      <c r="A495" s="10"/>
    </row>
    <row r="496" spans="1:1">
      <c r="A496" s="10"/>
    </row>
    <row r="497" spans="1:1">
      <c r="A497" s="10"/>
    </row>
    <row r="498" spans="1:1">
      <c r="A498" s="10"/>
    </row>
    <row r="499" spans="1:1">
      <c r="A499" s="10"/>
    </row>
    <row r="500" spans="1:1">
      <c r="A500" s="10"/>
    </row>
    <row r="501" spans="1:1">
      <c r="A501" s="10"/>
    </row>
    <row r="502" spans="1:1">
      <c r="A502" s="10"/>
    </row>
    <row r="503" spans="1:1">
      <c r="A503" s="10"/>
    </row>
    <row r="504" spans="1:1">
      <c r="A504" s="10"/>
    </row>
    <row r="505" spans="1:1">
      <c r="A505" s="10"/>
    </row>
    <row r="506" spans="1:1">
      <c r="A506" s="10"/>
    </row>
    <row r="507" spans="1:1">
      <c r="A507" s="10"/>
    </row>
    <row r="508" spans="1:1">
      <c r="A508" s="10"/>
    </row>
    <row r="509" spans="1:1">
      <c r="A509" s="10"/>
    </row>
    <row r="510" spans="1:1">
      <c r="A510" s="10"/>
    </row>
    <row r="511" spans="1:1">
      <c r="A511" s="10"/>
    </row>
    <row r="512" spans="1:1">
      <c r="A512" s="10"/>
    </row>
    <row r="513" spans="1:1">
      <c r="A513" s="10"/>
    </row>
    <row r="514" spans="1:1">
      <c r="A514" s="10"/>
    </row>
    <row r="515" spans="1:1">
      <c r="A515" s="10"/>
    </row>
    <row r="516" spans="1:1">
      <c r="A516" s="10"/>
    </row>
    <row r="517" spans="1:1">
      <c r="A517" s="10"/>
    </row>
    <row r="518" spans="1:1">
      <c r="A518" s="10"/>
    </row>
    <row r="519" spans="1:1">
      <c r="A519" s="10"/>
    </row>
    <row r="520" spans="1:1">
      <c r="A520" s="10"/>
    </row>
    <row r="521" spans="1:1">
      <c r="A521" s="10"/>
    </row>
    <row r="522" spans="1:1">
      <c r="A522" s="10"/>
    </row>
    <row r="523" spans="1:1">
      <c r="A523" s="10"/>
    </row>
    <row r="524" spans="1:1">
      <c r="A524" s="10"/>
    </row>
    <row r="525" spans="1:1">
      <c r="A525" s="10"/>
    </row>
    <row r="526" spans="1:1">
      <c r="A526" s="10"/>
    </row>
    <row r="527" spans="1:1">
      <c r="A527" s="10"/>
    </row>
    <row r="528" spans="1:1">
      <c r="A528" s="10"/>
    </row>
    <row r="529" spans="1:1">
      <c r="A529" s="10"/>
    </row>
    <row r="530" spans="1:1">
      <c r="A530" s="10"/>
    </row>
    <row r="531" spans="1:1">
      <c r="A531" s="10"/>
    </row>
    <row r="532" spans="1:1">
      <c r="A532" s="10"/>
    </row>
    <row r="533" spans="1:1">
      <c r="A533" s="10"/>
    </row>
    <row r="534" spans="1:1">
      <c r="A534" s="10"/>
    </row>
    <row r="535" spans="1:1">
      <c r="A535" s="10"/>
    </row>
    <row r="536" spans="1:1">
      <c r="A536" s="10"/>
    </row>
    <row r="537" spans="1:1">
      <c r="A537" s="10"/>
    </row>
    <row r="538" spans="1:1">
      <c r="A538" s="10"/>
    </row>
    <row r="539" spans="1:1">
      <c r="A539" s="10"/>
    </row>
    <row r="540" spans="1:1">
      <c r="A540" s="10"/>
    </row>
    <row r="541" spans="1:1">
      <c r="A541" s="10"/>
    </row>
    <row r="542" spans="1:1">
      <c r="A542" s="10"/>
    </row>
    <row r="543" spans="1:1">
      <c r="A543" s="10"/>
    </row>
    <row r="544" spans="1:1">
      <c r="A544" s="10"/>
    </row>
    <row r="545" spans="1:1">
      <c r="A545" s="10"/>
    </row>
    <row r="546" spans="1:1">
      <c r="A546" s="10"/>
    </row>
    <row r="547" spans="1:1">
      <c r="A547" s="10"/>
    </row>
    <row r="548" spans="1:1">
      <c r="A548" s="10"/>
    </row>
    <row r="549" spans="1:1">
      <c r="A549" s="10"/>
    </row>
    <row r="550" spans="1:1">
      <c r="A550" s="10"/>
    </row>
    <row r="551" spans="1:1">
      <c r="A551" s="10"/>
    </row>
    <row r="552" spans="1:1">
      <c r="A552" s="10"/>
    </row>
    <row r="553" spans="1:1">
      <c r="A553" s="10"/>
    </row>
    <row r="554" spans="1:1">
      <c r="A554" s="10"/>
    </row>
    <row r="555" spans="1:1">
      <c r="A555" s="10"/>
    </row>
    <row r="556" spans="1:1">
      <c r="A556" s="10"/>
    </row>
    <row r="557" spans="1:1">
      <c r="A557" s="10"/>
    </row>
    <row r="558" spans="1:1">
      <c r="A558" s="10"/>
    </row>
    <row r="559" spans="1:1">
      <c r="A559" s="10"/>
    </row>
    <row r="560" spans="1:1">
      <c r="A560" s="10"/>
    </row>
    <row r="561" spans="1:1">
      <c r="A561" s="10"/>
    </row>
    <row r="562" spans="1:1">
      <c r="A562" s="10"/>
    </row>
    <row r="563" spans="1:1">
      <c r="A563" s="10"/>
    </row>
    <row r="564" spans="1:1">
      <c r="A564" s="10"/>
    </row>
    <row r="565" spans="1:1">
      <c r="A565" s="10"/>
    </row>
    <row r="566" spans="1:1">
      <c r="A566" s="10"/>
    </row>
    <row r="567" spans="1:1">
      <c r="A567" s="10"/>
    </row>
    <row r="568" spans="1:1">
      <c r="A568" s="10"/>
    </row>
    <row r="569" spans="1:1">
      <c r="A569" s="10"/>
    </row>
    <row r="570" spans="1:1">
      <c r="A570" s="10"/>
    </row>
    <row r="571" spans="1:1">
      <c r="A571" s="10"/>
    </row>
    <row r="572" spans="1:1">
      <c r="A572" s="10"/>
    </row>
    <row r="573" spans="1:1">
      <c r="A573" s="10"/>
    </row>
    <row r="574" spans="1:1">
      <c r="A574" s="10"/>
    </row>
    <row r="575" spans="1:1">
      <c r="A575" s="10"/>
    </row>
    <row r="576" spans="1:1">
      <c r="A576" s="10"/>
    </row>
    <row r="577" spans="1:1">
      <c r="A577" s="10"/>
    </row>
    <row r="578" spans="1:1">
      <c r="A578" s="10"/>
    </row>
    <row r="579" spans="1:1">
      <c r="A579" s="10"/>
    </row>
    <row r="580" spans="1:1">
      <c r="A580" s="10"/>
    </row>
    <row r="581" spans="1:1">
      <c r="A581" s="10"/>
    </row>
    <row r="582" spans="1:1">
      <c r="A582" s="10"/>
    </row>
    <row r="583" spans="1:1">
      <c r="A583" s="10"/>
    </row>
    <row r="584" spans="1:1">
      <c r="A584" s="10"/>
    </row>
    <row r="585" spans="1:1">
      <c r="A585" s="10"/>
    </row>
    <row r="586" spans="1:1">
      <c r="A586" s="10"/>
    </row>
    <row r="587" spans="1:1">
      <c r="A587" s="10"/>
    </row>
    <row r="588" spans="1:1">
      <c r="A588" s="10"/>
    </row>
    <row r="589" spans="1:1">
      <c r="A589" s="10"/>
    </row>
    <row r="590" spans="1:1">
      <c r="A590" s="10"/>
    </row>
    <row r="591" spans="1:1">
      <c r="A591" s="10"/>
    </row>
    <row r="592" spans="1:1">
      <c r="A592" s="10"/>
    </row>
    <row r="593" spans="1:1">
      <c r="A593" s="10"/>
    </row>
    <row r="594" spans="1:1">
      <c r="A594" s="10"/>
    </row>
    <row r="595" spans="1:1">
      <c r="A595" s="10"/>
    </row>
    <row r="596" spans="1:1">
      <c r="A596" s="10"/>
    </row>
    <row r="597" spans="1:1">
      <c r="A597" s="10"/>
    </row>
    <row r="598" spans="1:1">
      <c r="A598" s="10"/>
    </row>
    <row r="599" spans="1:1">
      <c r="A599" s="10"/>
    </row>
    <row r="600" spans="1:1">
      <c r="A600" s="10"/>
    </row>
    <row r="601" spans="1:1">
      <c r="A601" s="10"/>
    </row>
    <row r="602" spans="1:1">
      <c r="A602" s="10"/>
    </row>
    <row r="603" spans="1:1">
      <c r="A603" s="10"/>
    </row>
    <row r="604" spans="1:1">
      <c r="A604" s="10"/>
    </row>
    <row r="605" spans="1:1">
      <c r="A605" s="10"/>
    </row>
    <row r="606" spans="1:1">
      <c r="A606" s="10"/>
    </row>
    <row r="607" spans="1:1">
      <c r="A607" s="10"/>
    </row>
    <row r="608" spans="1:1">
      <c r="A608" s="10"/>
    </row>
    <row r="609" spans="1:1">
      <c r="A609" s="10"/>
    </row>
    <row r="610" spans="1:1">
      <c r="A610" s="10"/>
    </row>
    <row r="611" spans="1:1">
      <c r="A611" s="10"/>
    </row>
    <row r="612" spans="1:1">
      <c r="A612" s="10"/>
    </row>
    <row r="613" spans="1:1">
      <c r="A613" s="10"/>
    </row>
    <row r="614" spans="1:1">
      <c r="A614" s="10"/>
    </row>
    <row r="615" spans="1:1">
      <c r="A615" s="10"/>
    </row>
    <row r="616" spans="1:1">
      <c r="A616" s="10"/>
    </row>
    <row r="617" spans="1:1">
      <c r="A617" s="10"/>
    </row>
    <row r="618" spans="1:1">
      <c r="A618" s="10"/>
    </row>
    <row r="619" spans="1:1">
      <c r="A619" s="10"/>
    </row>
    <row r="620" spans="1:1">
      <c r="A620" s="10"/>
    </row>
    <row r="621" spans="1:1">
      <c r="A621" s="10"/>
    </row>
    <row r="622" spans="1:1">
      <c r="A622" s="10"/>
    </row>
    <row r="623" spans="1:1">
      <c r="A623" s="10"/>
    </row>
    <row r="624" spans="1:1">
      <c r="A624" s="10"/>
    </row>
    <row r="625" spans="1:1">
      <c r="A625" s="10"/>
    </row>
    <row r="626" spans="1:1">
      <c r="A626" s="10"/>
    </row>
    <row r="627" spans="1:1">
      <c r="A627" s="10"/>
    </row>
    <row r="628" spans="1:1">
      <c r="A628" s="10"/>
    </row>
    <row r="629" spans="1:1">
      <c r="A629" s="10"/>
    </row>
    <row r="630" spans="1:1">
      <c r="A630" s="10"/>
    </row>
    <row r="631" spans="1:1">
      <c r="A631" s="10"/>
    </row>
    <row r="632" spans="1:1">
      <c r="A632" s="10"/>
    </row>
    <row r="633" spans="1:1">
      <c r="A633" s="10"/>
    </row>
    <row r="634" spans="1:1">
      <c r="A634" s="10"/>
    </row>
    <row r="635" spans="1:1">
      <c r="A635" s="10"/>
    </row>
    <row r="636" spans="1:1">
      <c r="A636" s="10"/>
    </row>
    <row r="637" spans="1:1">
      <c r="A637" s="10"/>
    </row>
    <row r="638" spans="1:1">
      <c r="A638" s="10"/>
    </row>
    <row r="639" spans="1:1">
      <c r="A639" s="10"/>
    </row>
    <row r="640" spans="1:1">
      <c r="A640" s="10"/>
    </row>
    <row r="641" spans="1:1">
      <c r="A641" s="10"/>
    </row>
    <row r="642" spans="1:1">
      <c r="A642" s="10"/>
    </row>
    <row r="643" spans="1:1">
      <c r="A643" s="10"/>
    </row>
    <row r="644" spans="1:1">
      <c r="A644" s="10"/>
    </row>
    <row r="645" spans="1:1">
      <c r="A645" s="10"/>
    </row>
    <row r="646" spans="1:1">
      <c r="A646" s="10"/>
    </row>
    <row r="647" spans="1:1">
      <c r="A647" s="10"/>
    </row>
    <row r="648" spans="1:1">
      <c r="A648" s="10"/>
    </row>
    <row r="649" spans="1:1">
      <c r="A649" s="10"/>
    </row>
    <row r="650" spans="1:1">
      <c r="A650" s="10"/>
    </row>
    <row r="651" spans="1:1">
      <c r="A651" s="10"/>
    </row>
    <row r="652" spans="1:1">
      <c r="A652" s="10"/>
    </row>
    <row r="653" spans="1:1">
      <c r="A653" s="10"/>
    </row>
    <row r="654" spans="1:1">
      <c r="A654" s="10"/>
    </row>
    <row r="655" spans="1:1">
      <c r="A655" s="10"/>
    </row>
    <row r="656" spans="1:1">
      <c r="A656" s="10"/>
    </row>
    <row r="657" spans="1:1">
      <c r="A657" s="10"/>
    </row>
    <row r="658" spans="1:1">
      <c r="A658" s="10"/>
    </row>
    <row r="659" spans="1:1">
      <c r="A659" s="10"/>
    </row>
    <row r="660" spans="1:1">
      <c r="A660" s="10"/>
    </row>
    <row r="661" spans="1:1">
      <c r="A661" s="10"/>
    </row>
    <row r="662" spans="1:1">
      <c r="A662" s="10"/>
    </row>
    <row r="663" spans="1:1">
      <c r="A663" s="10"/>
    </row>
    <row r="664" spans="1:1">
      <c r="A664" s="10"/>
    </row>
    <row r="665" spans="1:1">
      <c r="A665" s="10"/>
    </row>
    <row r="666" spans="1:1">
      <c r="A666" s="10"/>
    </row>
    <row r="667" spans="1:1">
      <c r="A667" s="10"/>
    </row>
    <row r="668" spans="1:1">
      <c r="A668" s="10"/>
    </row>
    <row r="669" spans="1:1">
      <c r="A669" s="10"/>
    </row>
    <row r="670" spans="1:1">
      <c r="A670" s="10"/>
    </row>
    <row r="671" spans="1:1">
      <c r="A671" s="10"/>
    </row>
    <row r="672" spans="1:1">
      <c r="A672" s="10"/>
    </row>
    <row r="673" spans="1:1">
      <c r="A673" s="10"/>
    </row>
    <row r="674" spans="1:1">
      <c r="A674" s="10"/>
    </row>
    <row r="675" spans="1:1">
      <c r="A675" s="10"/>
    </row>
    <row r="676" spans="1:1">
      <c r="A676" s="10"/>
    </row>
    <row r="677" spans="1:1">
      <c r="A677" s="10"/>
    </row>
    <row r="678" spans="1:1">
      <c r="A678" s="10"/>
    </row>
    <row r="679" spans="1:1">
      <c r="A679" s="10"/>
    </row>
    <row r="680" spans="1:1">
      <c r="A680" s="10"/>
    </row>
    <row r="681" spans="1:1">
      <c r="A681" s="10"/>
    </row>
    <row r="682" spans="1:1">
      <c r="A682" s="10"/>
    </row>
    <row r="683" spans="1:1">
      <c r="A683" s="10"/>
    </row>
    <row r="684" spans="1:1">
      <c r="A684" s="10"/>
    </row>
    <row r="685" spans="1:1">
      <c r="A685" s="10"/>
    </row>
    <row r="686" spans="1:1">
      <c r="A686" s="10"/>
    </row>
    <row r="687" spans="1:1">
      <c r="A687" s="10"/>
    </row>
    <row r="688" spans="1:1">
      <c r="A688" s="10"/>
    </row>
    <row r="689" spans="1:1">
      <c r="A689" s="10"/>
    </row>
    <row r="690" spans="1:1">
      <c r="A690" s="10"/>
    </row>
    <row r="691" spans="1:1">
      <c r="A691" s="10"/>
    </row>
    <row r="692" spans="1:1">
      <c r="A692" s="10"/>
    </row>
    <row r="693" spans="1:1">
      <c r="A693" s="10"/>
    </row>
    <row r="694" spans="1:1">
      <c r="A694" s="10"/>
    </row>
    <row r="695" spans="1:1">
      <c r="A695" s="10"/>
    </row>
    <row r="696" spans="1:1">
      <c r="A696" s="10"/>
    </row>
    <row r="697" spans="1:1">
      <c r="A697" s="10"/>
    </row>
    <row r="698" spans="1:1">
      <c r="A698" s="10"/>
    </row>
    <row r="699" spans="1:1">
      <c r="A699" s="10"/>
    </row>
    <row r="700" spans="1:1">
      <c r="A700" s="10"/>
    </row>
    <row r="701" spans="1:1">
      <c r="A701" s="10"/>
    </row>
    <row r="702" spans="1:1">
      <c r="A702" s="10"/>
    </row>
    <row r="703" spans="1:1">
      <c r="A703" s="10"/>
    </row>
    <row r="704" spans="1:1">
      <c r="A704" s="10"/>
    </row>
    <row r="705" spans="1:1">
      <c r="A705" s="10"/>
    </row>
    <row r="706" spans="1:1">
      <c r="A706" s="10"/>
    </row>
    <row r="707" spans="1:1">
      <c r="A707" s="10"/>
    </row>
    <row r="708" spans="1:1">
      <c r="A708" s="10"/>
    </row>
    <row r="709" spans="1:1">
      <c r="A709" s="10"/>
    </row>
    <row r="710" spans="1:1">
      <c r="A710" s="10"/>
    </row>
    <row r="711" spans="1:1">
      <c r="A711" s="10"/>
    </row>
    <row r="712" spans="1:1">
      <c r="A712" s="10"/>
    </row>
    <row r="713" spans="1:1">
      <c r="A713" s="10"/>
    </row>
    <row r="714" spans="1:1">
      <c r="A714" s="10"/>
    </row>
    <row r="715" spans="1:1">
      <c r="A715" s="10"/>
    </row>
    <row r="716" spans="1:1">
      <c r="A716" s="10"/>
    </row>
    <row r="717" spans="1:1">
      <c r="A717" s="10"/>
    </row>
    <row r="718" spans="1:1">
      <c r="A718" s="10"/>
    </row>
    <row r="719" spans="1:1">
      <c r="A719" s="10"/>
    </row>
    <row r="720" spans="1:1">
      <c r="A720" s="10"/>
    </row>
    <row r="721" spans="1:1">
      <c r="A721" s="10"/>
    </row>
    <row r="722" spans="1:1">
      <c r="A722" s="10"/>
    </row>
    <row r="723" spans="1:1">
      <c r="A723" s="10"/>
    </row>
    <row r="724" spans="1:1">
      <c r="A724" s="10"/>
    </row>
    <row r="725" spans="1:1">
      <c r="A725" s="10"/>
    </row>
    <row r="726" spans="1:1">
      <c r="A726" s="10"/>
    </row>
    <row r="727" spans="1:1">
      <c r="A727" s="10"/>
    </row>
    <row r="728" spans="1:1">
      <c r="A728" s="10"/>
    </row>
    <row r="729" spans="1:1">
      <c r="A729" s="10"/>
    </row>
    <row r="730" spans="1:1">
      <c r="A730" s="10"/>
    </row>
    <row r="731" spans="1:1">
      <c r="A731" s="10"/>
    </row>
    <row r="732" spans="1:1">
      <c r="A732" s="10"/>
    </row>
    <row r="733" spans="1:1">
      <c r="A733" s="10"/>
    </row>
    <row r="734" spans="1:1">
      <c r="A734" s="10"/>
    </row>
    <row r="735" spans="1:1">
      <c r="A735" s="10"/>
    </row>
    <row r="736" spans="1:1">
      <c r="A736" s="10"/>
    </row>
    <row r="737" spans="1:1">
      <c r="A737" s="10"/>
    </row>
    <row r="738" spans="1:1">
      <c r="A738" s="10"/>
    </row>
    <row r="739" spans="1:1">
      <c r="A739" s="10"/>
    </row>
    <row r="740" spans="1:1">
      <c r="A740" s="10"/>
    </row>
    <row r="741" spans="1:1">
      <c r="A741" s="10"/>
    </row>
    <row r="742" spans="1:1">
      <c r="A742" s="10"/>
    </row>
    <row r="743" spans="1:1">
      <c r="A743" s="10"/>
    </row>
    <row r="744" spans="1:1">
      <c r="A744" s="10"/>
    </row>
    <row r="745" spans="1:1">
      <c r="A745" s="10"/>
    </row>
    <row r="746" spans="1:1">
      <c r="A746" s="10"/>
    </row>
    <row r="747" spans="1:1">
      <c r="A747" s="10"/>
    </row>
    <row r="748" spans="1:1">
      <c r="A748" s="10"/>
    </row>
    <row r="749" spans="1:1">
      <c r="A749" s="10"/>
    </row>
    <row r="750" spans="1:1">
      <c r="A750" s="10"/>
    </row>
    <row r="751" spans="1:1">
      <c r="A751" s="10"/>
    </row>
    <row r="752" spans="1:1">
      <c r="A752" s="10"/>
    </row>
    <row r="753" spans="1:1">
      <c r="A753" s="10"/>
    </row>
    <row r="754" spans="1:1">
      <c r="A754" s="10"/>
    </row>
    <row r="755" spans="1:1">
      <c r="A755" s="10"/>
    </row>
    <row r="756" spans="1:1">
      <c r="A756" s="10"/>
    </row>
    <row r="757" spans="1:1">
      <c r="A757" s="10"/>
    </row>
    <row r="758" spans="1:1">
      <c r="A758" s="10"/>
    </row>
    <row r="759" spans="1:1">
      <c r="A759" s="10"/>
    </row>
    <row r="760" spans="1:1">
      <c r="A760" s="10"/>
    </row>
    <row r="761" spans="1:1">
      <c r="A761" s="10"/>
    </row>
    <row r="762" spans="1:1">
      <c r="A762" s="10"/>
    </row>
    <row r="763" spans="1:1">
      <c r="A763" s="10"/>
    </row>
    <row r="764" spans="1:1">
      <c r="A764" s="10"/>
    </row>
    <row r="765" spans="1:1">
      <c r="A765" s="10"/>
    </row>
    <row r="766" spans="1:1">
      <c r="A766" s="10"/>
    </row>
    <row r="767" spans="1:1">
      <c r="A767" s="10"/>
    </row>
    <row r="768" spans="1:1">
      <c r="A768" s="10"/>
    </row>
    <row r="769" spans="1:1">
      <c r="A769" s="10"/>
    </row>
    <row r="770" spans="1:1">
      <c r="A770" s="10"/>
    </row>
    <row r="771" spans="1:1">
      <c r="A771" s="10"/>
    </row>
    <row r="772" spans="1:1">
      <c r="A772" s="10"/>
    </row>
    <row r="773" spans="1:1">
      <c r="A773" s="10"/>
    </row>
    <row r="774" spans="1:1">
      <c r="A774" s="10"/>
    </row>
    <row r="775" spans="1:1">
      <c r="A775" s="10"/>
    </row>
    <row r="776" spans="1:1">
      <c r="A776" s="10"/>
    </row>
    <row r="777" spans="1:1">
      <c r="A777" s="10"/>
    </row>
    <row r="778" spans="1:1">
      <c r="A778" s="10"/>
    </row>
    <row r="779" spans="1:1">
      <c r="A779" s="10"/>
    </row>
    <row r="780" spans="1:1">
      <c r="A780" s="10"/>
    </row>
    <row r="781" spans="1:1">
      <c r="A781" s="10"/>
    </row>
    <row r="782" spans="1:1">
      <c r="A782" s="10"/>
    </row>
    <row r="783" spans="1:1">
      <c r="A783" s="10"/>
    </row>
    <row r="784" spans="1:1">
      <c r="A784" s="10"/>
    </row>
    <row r="785" spans="1:1">
      <c r="A785" s="10"/>
    </row>
    <row r="786" spans="1:1">
      <c r="A786" s="10"/>
    </row>
    <row r="787" spans="1:1">
      <c r="A787" s="10"/>
    </row>
    <row r="788" spans="1:1">
      <c r="A788" s="10"/>
    </row>
    <row r="789" spans="1:1">
      <c r="A789" s="10"/>
    </row>
    <row r="790" spans="1:1">
      <c r="A790" s="10"/>
    </row>
    <row r="791" spans="1:1">
      <c r="A791" s="10"/>
    </row>
    <row r="792" spans="1:1">
      <c r="A792" s="10"/>
    </row>
    <row r="793" spans="1:1">
      <c r="A793" s="10"/>
    </row>
    <row r="794" spans="1:1">
      <c r="A794" s="10"/>
    </row>
    <row r="795" spans="1:1">
      <c r="A795" s="10"/>
    </row>
    <row r="796" spans="1:1">
      <c r="A796" s="10"/>
    </row>
    <row r="797" spans="1:1">
      <c r="A797" s="10"/>
    </row>
    <row r="798" spans="1:1">
      <c r="A798" s="10"/>
    </row>
    <row r="799" spans="1:1">
      <c r="A799" s="10"/>
    </row>
    <row r="800" spans="1:1">
      <c r="A800" s="10"/>
    </row>
    <row r="801" spans="1:1">
      <c r="A801" s="10"/>
    </row>
    <row r="802" spans="1:1">
      <c r="A802" s="10"/>
    </row>
    <row r="803" spans="1:1">
      <c r="A803" s="10"/>
    </row>
    <row r="804" spans="1:1">
      <c r="A804" s="10"/>
    </row>
    <row r="805" spans="1:1">
      <c r="A805" s="10"/>
    </row>
    <row r="806" spans="1:1">
      <c r="A806" s="10"/>
    </row>
    <row r="807" spans="1:1">
      <c r="A807" s="10"/>
    </row>
    <row r="808" spans="1:1">
      <c r="A808" s="10"/>
    </row>
    <row r="809" spans="1:1">
      <c r="A809" s="10"/>
    </row>
    <row r="810" spans="1:1">
      <c r="A810" s="10"/>
    </row>
    <row r="811" spans="1:1">
      <c r="A811" s="10"/>
    </row>
    <row r="812" spans="1:1">
      <c r="A812" s="10"/>
    </row>
    <row r="813" spans="1:1">
      <c r="A813" s="10"/>
    </row>
    <row r="814" spans="1:1">
      <c r="A814" s="10"/>
    </row>
    <row r="815" spans="1:1">
      <c r="A815" s="10"/>
    </row>
    <row r="816" spans="1:1">
      <c r="A816" s="10"/>
    </row>
    <row r="817" spans="1:1">
      <c r="A817" s="10"/>
    </row>
    <row r="818" spans="1:1">
      <c r="A818" s="10"/>
    </row>
    <row r="819" spans="1:1">
      <c r="A819" s="10"/>
    </row>
    <row r="820" spans="1:1">
      <c r="A820" s="10"/>
    </row>
    <row r="821" spans="1:1">
      <c r="A821" s="10"/>
    </row>
    <row r="822" spans="1:1">
      <c r="A822" s="10"/>
    </row>
    <row r="823" spans="1:1">
      <c r="A823" s="10"/>
    </row>
    <row r="824" spans="1:1">
      <c r="A824" s="10"/>
    </row>
    <row r="825" spans="1:1">
      <c r="A825" s="10"/>
    </row>
    <row r="826" spans="1:1">
      <c r="A826" s="10"/>
    </row>
    <row r="827" spans="1:1">
      <c r="A827" s="10"/>
    </row>
    <row r="828" spans="1:1">
      <c r="A828" s="10"/>
    </row>
    <row r="829" spans="1:1">
      <c r="A829" s="10"/>
    </row>
    <row r="830" spans="1:1">
      <c r="A830" s="10"/>
    </row>
    <row r="831" spans="1:1">
      <c r="A831" s="10"/>
    </row>
    <row r="832" spans="1:1">
      <c r="A832" s="10"/>
    </row>
    <row r="833" spans="1:1">
      <c r="A833" s="10"/>
    </row>
    <row r="834" spans="1:1">
      <c r="A834" s="10"/>
    </row>
    <row r="835" spans="1:1">
      <c r="A835" s="10"/>
    </row>
    <row r="836" spans="1:1">
      <c r="A836" s="10"/>
    </row>
    <row r="837" spans="1:1">
      <c r="A837" s="10"/>
    </row>
    <row r="838" spans="1:1">
      <c r="A838" s="10"/>
    </row>
    <row r="839" spans="1:1">
      <c r="A839" s="10"/>
    </row>
    <row r="840" spans="1:1">
      <c r="A840" s="10"/>
    </row>
    <row r="841" spans="1:1">
      <c r="A841" s="10"/>
    </row>
    <row r="842" spans="1:1">
      <c r="A842" s="10"/>
    </row>
    <row r="843" spans="1:1">
      <c r="A843" s="10"/>
    </row>
    <row r="844" spans="1:1">
      <c r="A844" s="10"/>
    </row>
    <row r="845" spans="1:1">
      <c r="A845" s="10"/>
    </row>
    <row r="846" spans="1:1">
      <c r="A846" s="10"/>
    </row>
    <row r="847" spans="1:1">
      <c r="A847" s="10"/>
    </row>
    <row r="848" spans="1:1">
      <c r="A848" s="10"/>
    </row>
    <row r="849" spans="1:1">
      <c r="A849" s="10"/>
    </row>
    <row r="850" spans="1:1">
      <c r="A850" s="10"/>
    </row>
    <row r="851" spans="1:1">
      <c r="A851" s="10"/>
    </row>
    <row r="852" spans="1:1">
      <c r="A852" s="10"/>
    </row>
    <row r="853" spans="1:1">
      <c r="A853" s="10"/>
    </row>
    <row r="854" spans="1:1">
      <c r="A854" s="10"/>
    </row>
    <row r="855" spans="1:1">
      <c r="A855" s="10"/>
    </row>
    <row r="856" spans="1:1">
      <c r="A856" s="10"/>
    </row>
    <row r="857" spans="1:1">
      <c r="A857" s="10"/>
    </row>
    <row r="858" spans="1:1">
      <c r="A858" s="10"/>
    </row>
    <row r="859" spans="1:1">
      <c r="A859" s="10"/>
    </row>
    <row r="860" spans="1:1">
      <c r="A860" s="10"/>
    </row>
    <row r="861" spans="1:1">
      <c r="A861" s="10"/>
    </row>
    <row r="862" spans="1:1">
      <c r="A862" s="10"/>
    </row>
    <row r="863" spans="1:1">
      <c r="A863" s="10"/>
    </row>
    <row r="864" spans="1:1">
      <c r="A864" s="10"/>
    </row>
    <row r="865" spans="1:1">
      <c r="A865" s="10"/>
    </row>
    <row r="866" spans="1:1">
      <c r="A866" s="10"/>
    </row>
    <row r="867" spans="1:1">
      <c r="A867" s="10"/>
    </row>
    <row r="868" spans="1:1">
      <c r="A868" s="10"/>
    </row>
    <row r="869" spans="1:1">
      <c r="A869" s="10"/>
    </row>
    <row r="870" spans="1:1">
      <c r="A870" s="10"/>
    </row>
    <row r="871" spans="1:1">
      <c r="A871" s="10"/>
    </row>
    <row r="872" spans="1:1">
      <c r="A872" s="10"/>
    </row>
    <row r="873" spans="1:1">
      <c r="A873" s="10"/>
    </row>
    <row r="874" spans="1:1">
      <c r="A874" s="10"/>
    </row>
    <row r="875" spans="1:1">
      <c r="A875" s="10"/>
    </row>
    <row r="876" spans="1:1">
      <c r="A876" s="10"/>
    </row>
    <row r="877" spans="1:1">
      <c r="A877" s="10"/>
    </row>
    <row r="878" spans="1:1">
      <c r="A878" s="10"/>
    </row>
    <row r="879" spans="1:1">
      <c r="A879" s="10"/>
    </row>
    <row r="880" spans="1:1">
      <c r="A880" s="10"/>
    </row>
    <row r="881" spans="1:1">
      <c r="A881" s="10"/>
    </row>
    <row r="882" spans="1:1">
      <c r="A882" s="10"/>
    </row>
    <row r="883" spans="1:1">
      <c r="A883" s="10"/>
    </row>
    <row r="884" spans="1:1">
      <c r="A884" s="10"/>
    </row>
    <row r="885" spans="1:1">
      <c r="A885" s="10"/>
    </row>
    <row r="886" spans="1:1">
      <c r="A886" s="10"/>
    </row>
    <row r="887" spans="1:1">
      <c r="A887" s="10"/>
    </row>
    <row r="888" spans="1:1">
      <c r="A888" s="10"/>
    </row>
    <row r="889" spans="1:1">
      <c r="A889" s="10"/>
    </row>
    <row r="890" spans="1:1">
      <c r="A890" s="10"/>
    </row>
    <row r="891" spans="1:1">
      <c r="A891" s="10"/>
    </row>
    <row r="892" spans="1:1">
      <c r="A892" s="10"/>
    </row>
    <row r="893" spans="1:1">
      <c r="A893" s="10"/>
    </row>
    <row r="894" spans="1:1">
      <c r="A894" s="10"/>
    </row>
    <row r="895" spans="1:1">
      <c r="A895" s="10"/>
    </row>
    <row r="896" spans="1:1">
      <c r="A896" s="10"/>
    </row>
    <row r="897" spans="1:1">
      <c r="A897" s="10"/>
    </row>
    <row r="898" spans="1:1">
      <c r="A898" s="10"/>
    </row>
    <row r="899" spans="1:1">
      <c r="A899" s="10"/>
    </row>
    <row r="900" spans="1:1">
      <c r="A900" s="10"/>
    </row>
    <row r="901" spans="1:1">
      <c r="A901" s="10"/>
    </row>
    <row r="902" spans="1:1">
      <c r="A902" s="10"/>
    </row>
    <row r="903" spans="1:1">
      <c r="A903" s="10"/>
    </row>
    <row r="904" spans="1:1">
      <c r="A904" s="10"/>
    </row>
    <row r="905" spans="1:1">
      <c r="A905" s="10"/>
    </row>
    <row r="906" spans="1:1">
      <c r="A906" s="10"/>
    </row>
    <row r="907" spans="1:1">
      <c r="A907" s="10"/>
    </row>
    <row r="908" spans="1:1">
      <c r="A908" s="10"/>
    </row>
    <row r="909" spans="1:1">
      <c r="A909" s="10"/>
    </row>
    <row r="910" spans="1:1">
      <c r="A910" s="10"/>
    </row>
    <row r="911" spans="1:1">
      <c r="A911" s="10"/>
    </row>
    <row r="912" spans="1:1">
      <c r="A912" s="10"/>
    </row>
    <row r="913" spans="1:1">
      <c r="A913" s="10"/>
    </row>
    <row r="914" spans="1:1">
      <c r="A914" s="10"/>
    </row>
    <row r="915" spans="1:1">
      <c r="A915" s="10"/>
    </row>
    <row r="916" spans="1:1">
      <c r="A916" s="10"/>
    </row>
    <row r="917" spans="1:1">
      <c r="A917" s="10"/>
    </row>
    <row r="918" spans="1:1">
      <c r="A918" s="10"/>
    </row>
    <row r="919" spans="1:1">
      <c r="A919" s="10"/>
    </row>
    <row r="920" spans="1:1">
      <c r="A920" s="10"/>
    </row>
    <row r="921" spans="1:1">
      <c r="A921" s="10"/>
    </row>
    <row r="922" spans="1:1">
      <c r="A922" s="10"/>
    </row>
    <row r="923" spans="1:1">
      <c r="A923" s="10"/>
    </row>
    <row r="924" spans="1:1">
      <c r="A924" s="10"/>
    </row>
    <row r="925" spans="1:1">
      <c r="A925" s="10"/>
    </row>
    <row r="926" spans="1:1">
      <c r="A926" s="10"/>
    </row>
    <row r="927" spans="1:1">
      <c r="A927" s="10"/>
    </row>
    <row r="928" spans="1:1">
      <c r="A928" s="10"/>
    </row>
    <row r="929" spans="1:1">
      <c r="A929" s="10"/>
    </row>
    <row r="930" spans="1:1">
      <c r="A930" s="10"/>
    </row>
    <row r="931" spans="1:1">
      <c r="A931" s="10"/>
    </row>
    <row r="932" spans="1:1">
      <c r="A932" s="10"/>
    </row>
    <row r="933" spans="1:1">
      <c r="A933" s="10"/>
    </row>
    <row r="934" spans="1:1">
      <c r="A934" s="10"/>
    </row>
    <row r="935" spans="1:1">
      <c r="A935" s="10"/>
    </row>
    <row r="936" spans="1:1">
      <c r="A936" s="10"/>
    </row>
    <row r="937" spans="1:1">
      <c r="A937" s="10"/>
    </row>
    <row r="938" spans="1:1">
      <c r="A938" s="10"/>
    </row>
    <row r="939" spans="1:1">
      <c r="A939" s="10"/>
    </row>
    <row r="940" spans="1:1">
      <c r="A940" s="10"/>
    </row>
    <row r="941" spans="1:1">
      <c r="A941" s="10"/>
    </row>
    <row r="942" spans="1:1">
      <c r="A942" s="10"/>
    </row>
    <row r="943" spans="1:1">
      <c r="A943" s="10"/>
    </row>
    <row r="944" spans="1:1">
      <c r="A944" s="10"/>
    </row>
    <row r="945" spans="1:1">
      <c r="A945" s="10"/>
    </row>
    <row r="946" spans="1:1">
      <c r="A946" s="10"/>
    </row>
    <row r="947" spans="1:1">
      <c r="A947" s="10"/>
    </row>
    <row r="948" spans="1:1">
      <c r="A948" s="10"/>
    </row>
    <row r="949" spans="1:1">
      <c r="A949" s="10"/>
    </row>
    <row r="950" spans="1:1">
      <c r="A950" s="10"/>
    </row>
    <row r="951" spans="1:1">
      <c r="A951" s="10"/>
    </row>
    <row r="952" spans="1:1">
      <c r="A952" s="10"/>
    </row>
    <row r="953" spans="1:1">
      <c r="A953" s="10"/>
    </row>
    <row r="954" spans="1:1">
      <c r="A954" s="10"/>
    </row>
    <row r="955" spans="1:1">
      <c r="A955" s="10"/>
    </row>
    <row r="956" spans="1:1">
      <c r="A956" s="10"/>
    </row>
    <row r="957" spans="1:1">
      <c r="A957" s="10"/>
    </row>
    <row r="958" spans="1:1">
      <c r="A958" s="10"/>
    </row>
    <row r="959" spans="1:1">
      <c r="A959" s="10"/>
    </row>
    <row r="960" spans="1:1">
      <c r="A960" s="10"/>
    </row>
    <row r="961" spans="1:1">
      <c r="A961" s="10"/>
    </row>
    <row r="962" spans="1:1">
      <c r="A962" s="10"/>
    </row>
    <row r="963" spans="1:1">
      <c r="A963" s="10"/>
    </row>
    <row r="964" spans="1:1">
      <c r="A964" s="10"/>
    </row>
    <row r="965" spans="1:1">
      <c r="A965" s="10"/>
    </row>
    <row r="966" spans="1:1">
      <c r="A966" s="10"/>
    </row>
    <row r="967" spans="1:1">
      <c r="A967" s="10"/>
    </row>
    <row r="968" spans="1:1">
      <c r="A968" s="10"/>
    </row>
    <row r="969" spans="1:1">
      <c r="A969" s="10"/>
    </row>
    <row r="970" spans="1:1">
      <c r="A970" s="10"/>
    </row>
    <row r="971" spans="1:1">
      <c r="A971" s="10"/>
    </row>
    <row r="972" spans="1:1">
      <c r="A972" s="10"/>
    </row>
    <row r="973" spans="1:1">
      <c r="A973" s="10"/>
    </row>
    <row r="974" spans="1:1">
      <c r="A974" s="10"/>
    </row>
    <row r="975" spans="1:1">
      <c r="A975" s="10"/>
    </row>
    <row r="976" spans="1:1">
      <c r="A976" s="10"/>
    </row>
    <row r="977" spans="1:1">
      <c r="A977" s="10"/>
    </row>
    <row r="978" spans="1:1">
      <c r="A978" s="10"/>
    </row>
    <row r="979" spans="1:1">
      <c r="A979" s="10"/>
    </row>
    <row r="980" spans="1:1">
      <c r="A980" s="10"/>
    </row>
    <row r="981" spans="1:1">
      <c r="A981" s="10"/>
    </row>
    <row r="982" spans="1:1">
      <c r="A982" s="10"/>
    </row>
    <row r="983" spans="1:1">
      <c r="A983" s="10"/>
    </row>
    <row r="984" spans="1:1">
      <c r="A984" s="10"/>
    </row>
    <row r="985" spans="1:1">
      <c r="A985" s="10"/>
    </row>
    <row r="986" spans="1:1">
      <c r="A986" s="10"/>
    </row>
    <row r="987" spans="1:1">
      <c r="A987" s="10"/>
    </row>
    <row r="988" spans="1:1">
      <c r="A988" s="10"/>
    </row>
    <row r="989" spans="1:1">
      <c r="A989" s="10"/>
    </row>
    <row r="990" spans="1:1">
      <c r="A990" s="10"/>
    </row>
    <row r="991" spans="1:1">
      <c r="A991" s="10"/>
    </row>
    <row r="992" spans="1:1">
      <c r="A992" s="10"/>
    </row>
    <row r="993" spans="1:1">
      <c r="A993" s="10"/>
    </row>
    <row r="994" spans="1:1">
      <c r="A994" s="10"/>
    </row>
    <row r="995" spans="1:1">
      <c r="A995" s="10"/>
    </row>
    <row r="996" spans="1:1">
      <c r="A996" s="10"/>
    </row>
    <row r="997" spans="1:1">
      <c r="A997" s="10"/>
    </row>
    <row r="998" spans="1:1">
      <c r="A998" s="10"/>
    </row>
    <row r="999" spans="1:1">
      <c r="A999" s="10"/>
    </row>
    <row r="1000" spans="1:1">
      <c r="A1000" s="10"/>
    </row>
    <row r="1001" spans="1:1">
      <c r="A1001" s="10"/>
    </row>
    <row r="1002" spans="1:1">
      <c r="A1002" s="10"/>
    </row>
    <row r="1003" spans="1:1">
      <c r="A1003" s="10"/>
    </row>
    <row r="1004" spans="1:1">
      <c r="A1004" s="10"/>
    </row>
    <row r="1005" spans="1:1">
      <c r="A1005" s="10"/>
    </row>
    <row r="1006" spans="1:1">
      <c r="A1006" s="10"/>
    </row>
    <row r="1007" spans="1:1">
      <c r="A1007" s="10"/>
    </row>
    <row r="1008" spans="1:1">
      <c r="A1008" s="10"/>
    </row>
    <row r="1009" spans="1:1">
      <c r="A1009" s="10"/>
    </row>
    <row r="1010" spans="1:1">
      <c r="A1010" s="10"/>
    </row>
    <row r="1011" spans="1:1">
      <c r="A1011" s="10"/>
    </row>
    <row r="1012" spans="1:1">
      <c r="A1012" s="10"/>
    </row>
    <row r="1013" spans="1:1">
      <c r="A1013" s="10"/>
    </row>
    <row r="1014" spans="1:1">
      <c r="A1014" s="10"/>
    </row>
    <row r="1015" spans="1:1">
      <c r="A1015" s="10"/>
    </row>
    <row r="1016" spans="1:1">
      <c r="A1016" s="10"/>
    </row>
    <row r="1017" spans="1:1">
      <c r="A1017" s="10"/>
    </row>
    <row r="1018" spans="1:1">
      <c r="A1018" s="10"/>
    </row>
    <row r="1019" spans="1:1">
      <c r="A1019" s="10"/>
    </row>
    <row r="1020" spans="1:1">
      <c r="A1020" s="10"/>
    </row>
    <row r="1021" spans="1:1">
      <c r="A1021" s="10"/>
    </row>
    <row r="1022" spans="1:1">
      <c r="A1022" s="10"/>
    </row>
    <row r="1023" spans="1:1">
      <c r="A1023" s="10"/>
    </row>
    <row r="1024" spans="1:1">
      <c r="A1024" s="10"/>
    </row>
    <row r="1025" spans="1:1">
      <c r="A1025" s="10"/>
    </row>
    <row r="1026" spans="1:1">
      <c r="A1026" s="10"/>
    </row>
    <row r="1027" spans="1:1">
      <c r="A1027" s="10"/>
    </row>
    <row r="1028" spans="1:1">
      <c r="A1028" s="10"/>
    </row>
    <row r="1029" spans="1:1">
      <c r="A1029" s="10"/>
    </row>
    <row r="1030" spans="1:1">
      <c r="A1030" s="10"/>
    </row>
    <row r="1031" spans="1:1">
      <c r="A1031" s="10"/>
    </row>
    <row r="1032" spans="1:1">
      <c r="A1032" s="10"/>
    </row>
    <row r="1033" spans="1:1">
      <c r="A1033" s="10"/>
    </row>
    <row r="1034" spans="1:1">
      <c r="A1034" s="10"/>
    </row>
    <row r="1035" spans="1:1">
      <c r="A1035" s="10"/>
    </row>
    <row r="1036" spans="1:1">
      <c r="A1036" s="10"/>
    </row>
    <row r="1037" spans="1:1">
      <c r="A1037" s="10"/>
    </row>
    <row r="1038" spans="1:1">
      <c r="A1038" s="10"/>
    </row>
    <row r="1039" spans="1:1">
      <c r="A1039" s="10"/>
    </row>
    <row r="1040" spans="1:1">
      <c r="A1040" s="10"/>
    </row>
    <row r="1041" spans="1:1">
      <c r="A1041" s="10"/>
    </row>
    <row r="1042" spans="1:1">
      <c r="A1042" s="10"/>
    </row>
    <row r="1043" spans="1:1">
      <c r="A1043" s="10"/>
    </row>
    <row r="1044" spans="1:1">
      <c r="A1044" s="10"/>
    </row>
    <row r="1045" spans="1:1">
      <c r="A1045" s="10"/>
    </row>
    <row r="1046" spans="1:1">
      <c r="A1046" s="10"/>
    </row>
    <row r="1047" spans="1:1">
      <c r="A1047" s="10"/>
    </row>
    <row r="1048" spans="1:1">
      <c r="A1048" s="10"/>
    </row>
    <row r="1049" spans="1:1">
      <c r="A1049" s="10"/>
    </row>
    <row r="1050" spans="1:1">
      <c r="A1050" s="10"/>
    </row>
    <row r="1051" spans="1:1">
      <c r="A1051" s="10"/>
    </row>
    <row r="1052" spans="1:1">
      <c r="A1052" s="10"/>
    </row>
    <row r="1053" spans="1:1">
      <c r="A1053" s="10"/>
    </row>
    <row r="1054" spans="1:1">
      <c r="A1054" s="10"/>
    </row>
    <row r="1055" spans="1:1">
      <c r="A1055" s="10"/>
    </row>
    <row r="1056" spans="1:1">
      <c r="A1056" s="10"/>
    </row>
    <row r="1057" spans="1:1">
      <c r="A1057" s="10"/>
    </row>
    <row r="1058" spans="1:1">
      <c r="A1058" s="10"/>
    </row>
    <row r="1059" spans="1:1">
      <c r="A1059" s="10"/>
    </row>
    <row r="1060" spans="1:1">
      <c r="A1060" s="10"/>
    </row>
    <row r="1061" spans="1:1">
      <c r="A1061" s="10"/>
    </row>
    <row r="1062" spans="1:1">
      <c r="A1062" s="10"/>
    </row>
    <row r="1063" spans="1:1">
      <c r="A1063" s="10"/>
    </row>
    <row r="1064" spans="1:1">
      <c r="A1064" s="10"/>
    </row>
    <row r="1065" spans="1:1">
      <c r="A1065" s="10"/>
    </row>
    <row r="1066" spans="1:1">
      <c r="A1066" s="10"/>
    </row>
    <row r="1067" spans="1:1">
      <c r="A1067" s="10"/>
    </row>
    <row r="1068" spans="1:1">
      <c r="A1068" s="10"/>
    </row>
    <row r="1069" spans="1:1">
      <c r="A1069" s="10"/>
    </row>
    <row r="1070" spans="1:1">
      <c r="A1070" s="10"/>
    </row>
    <row r="1071" spans="1:1">
      <c r="A1071" s="10"/>
    </row>
    <row r="1072" spans="1:1">
      <c r="A1072" s="10"/>
    </row>
    <row r="1073" spans="1:1">
      <c r="A1073" s="10"/>
    </row>
    <row r="1074" spans="1:1">
      <c r="A1074" s="10"/>
    </row>
    <row r="1075" spans="1:1">
      <c r="A1075" s="10"/>
    </row>
    <row r="1076" spans="1:1">
      <c r="A1076" s="10"/>
    </row>
    <row r="1077" spans="1:1">
      <c r="A1077" s="10"/>
    </row>
    <row r="1078" spans="1:1">
      <c r="A1078" s="10"/>
    </row>
    <row r="1079" spans="1:1">
      <c r="A1079" s="10"/>
    </row>
    <row r="1080" spans="1:1">
      <c r="A1080" s="10"/>
    </row>
    <row r="1081" spans="1:1">
      <c r="A1081" s="10"/>
    </row>
    <row r="1082" spans="1:1">
      <c r="A1082" s="10"/>
    </row>
    <row r="1083" spans="1:1">
      <c r="A1083" s="10"/>
    </row>
    <row r="1084" spans="1:1">
      <c r="A1084" s="10"/>
    </row>
    <row r="1085" spans="1:1">
      <c r="A1085" s="10"/>
    </row>
    <row r="1086" spans="1:1">
      <c r="A1086" s="10"/>
    </row>
    <row r="1087" spans="1:1">
      <c r="A1087" s="10"/>
    </row>
    <row r="1088" spans="1:1">
      <c r="A1088" s="10"/>
    </row>
    <row r="1089" spans="1:1">
      <c r="A1089" s="10"/>
    </row>
    <row r="1090" spans="1:1">
      <c r="A1090" s="10"/>
    </row>
    <row r="1091" spans="1:1">
      <c r="A1091" s="10"/>
    </row>
    <row r="1092" spans="1:1">
      <c r="A1092" s="10"/>
    </row>
    <row r="1093" spans="1:1">
      <c r="A1093" s="10"/>
    </row>
    <row r="1094" spans="1:1">
      <c r="A1094" s="10"/>
    </row>
    <row r="1095" spans="1:1">
      <c r="A1095" s="10"/>
    </row>
    <row r="1096" spans="1:1">
      <c r="A1096" s="10"/>
    </row>
    <row r="1097" spans="1:1">
      <c r="A1097" s="10"/>
    </row>
    <row r="1098" spans="1:1">
      <c r="A1098" s="10"/>
    </row>
    <row r="1099" spans="1:1">
      <c r="A1099" s="10"/>
    </row>
    <row r="1100" spans="1:1">
      <c r="A1100" s="10"/>
    </row>
    <row r="1101" spans="1:1">
      <c r="A1101" s="10"/>
    </row>
    <row r="1102" spans="1:1">
      <c r="A1102" s="10"/>
    </row>
    <row r="1103" spans="1:1">
      <c r="A1103" s="10"/>
    </row>
    <row r="1104" spans="1:1">
      <c r="A1104" s="10"/>
    </row>
    <row r="1105" spans="1:1">
      <c r="A1105" s="10"/>
    </row>
    <row r="1106" spans="1:1">
      <c r="A1106" s="10"/>
    </row>
    <row r="1107" spans="1:1">
      <c r="A1107" s="10"/>
    </row>
    <row r="1108" spans="1:1">
      <c r="A1108" s="10"/>
    </row>
    <row r="1109" spans="1:1">
      <c r="A1109" s="10"/>
    </row>
    <row r="1110" spans="1:1">
      <c r="A1110" s="10"/>
    </row>
    <row r="1111" spans="1:1">
      <c r="A1111" s="10"/>
    </row>
    <row r="1112" spans="1:1">
      <c r="A1112" s="10"/>
    </row>
    <row r="1113" spans="1:1">
      <c r="A1113" s="10"/>
    </row>
    <row r="1114" spans="1:1">
      <c r="A1114" s="10"/>
    </row>
    <row r="1115" spans="1:1">
      <c r="A1115" s="10"/>
    </row>
    <row r="1116" spans="1:1">
      <c r="A1116" s="10"/>
    </row>
    <row r="1117" spans="1:1">
      <c r="A1117" s="10"/>
    </row>
    <row r="1118" spans="1:1">
      <c r="A1118" s="10"/>
    </row>
    <row r="1119" spans="1:1">
      <c r="A1119" s="10"/>
    </row>
    <row r="1120" spans="1:1">
      <c r="A1120" s="10"/>
    </row>
    <row r="1121" spans="1:1">
      <c r="A1121" s="10"/>
    </row>
    <row r="1122" spans="1:1">
      <c r="A1122" s="10"/>
    </row>
    <row r="1123" spans="1:1">
      <c r="A1123" s="10"/>
    </row>
    <row r="1124" spans="1:1">
      <c r="A1124" s="10"/>
    </row>
    <row r="1125" spans="1:1">
      <c r="A1125" s="10"/>
    </row>
    <row r="1126" spans="1:1">
      <c r="A1126" s="10"/>
    </row>
    <row r="1127" spans="1:1">
      <c r="A1127" s="10"/>
    </row>
    <row r="1128" spans="1:1">
      <c r="A1128" s="10"/>
    </row>
    <row r="1129" spans="1:1">
      <c r="A1129" s="10"/>
    </row>
    <row r="1130" spans="1:1">
      <c r="A1130" s="10"/>
    </row>
    <row r="1131" spans="1:1">
      <c r="A1131" s="10"/>
    </row>
    <row r="1132" spans="1:1">
      <c r="A1132" s="10"/>
    </row>
    <row r="1133" spans="1:1">
      <c r="A1133" s="10"/>
    </row>
    <row r="1134" spans="1:1">
      <c r="A1134" s="10"/>
    </row>
    <row r="1135" spans="1:1">
      <c r="A1135" s="10"/>
    </row>
    <row r="1136" spans="1:1">
      <c r="A1136" s="10"/>
    </row>
    <row r="1137" spans="1:1">
      <c r="A1137" s="10"/>
    </row>
    <row r="1138" spans="1:1">
      <c r="A1138" s="10"/>
    </row>
    <row r="1139" spans="1:1">
      <c r="A1139" s="10"/>
    </row>
    <row r="1140" spans="1:1">
      <c r="A1140" s="10"/>
    </row>
    <row r="1141" spans="1:1">
      <c r="A1141" s="10"/>
    </row>
    <row r="1142" spans="1:1">
      <c r="A1142" s="10"/>
    </row>
    <row r="1143" spans="1:1">
      <c r="A1143" s="10"/>
    </row>
    <row r="1144" spans="1:1">
      <c r="A1144" s="10"/>
    </row>
    <row r="1145" spans="1:1">
      <c r="A1145" s="10"/>
    </row>
    <row r="1146" spans="1:1">
      <c r="A1146" s="10"/>
    </row>
    <row r="1147" spans="1:1">
      <c r="A1147" s="10"/>
    </row>
    <row r="1148" spans="1:1">
      <c r="A1148" s="10"/>
    </row>
    <row r="1149" spans="1:1">
      <c r="A1149" s="10"/>
    </row>
    <row r="1150" spans="1:1">
      <c r="A1150" s="10"/>
    </row>
    <row r="1151" spans="1:1">
      <c r="A1151" s="10"/>
    </row>
    <row r="1152" spans="1:1">
      <c r="A1152" s="10"/>
    </row>
    <row r="1153" spans="1:1">
      <c r="A1153" s="10"/>
    </row>
    <row r="1154" spans="1:1">
      <c r="A1154" s="10"/>
    </row>
    <row r="1155" spans="1:1">
      <c r="A1155" s="10"/>
    </row>
    <row r="1156" spans="1:1">
      <c r="A1156" s="10"/>
    </row>
    <row r="1157" spans="1:1">
      <c r="A1157" s="10"/>
    </row>
    <row r="1158" spans="1:1">
      <c r="A1158" s="10"/>
    </row>
    <row r="1159" spans="1:1">
      <c r="A1159" s="10"/>
    </row>
    <row r="1160" spans="1:1">
      <c r="A1160" s="10"/>
    </row>
    <row r="1161" spans="1:1">
      <c r="A1161" s="10"/>
    </row>
    <row r="1162" spans="1:1">
      <c r="A1162" s="10"/>
    </row>
    <row r="1163" spans="1:1">
      <c r="A1163" s="10"/>
    </row>
    <row r="1164" spans="1:1">
      <c r="A1164" s="10"/>
    </row>
    <row r="1165" spans="1:1">
      <c r="A1165" s="10"/>
    </row>
    <row r="1166" spans="1:1">
      <c r="A1166" s="10"/>
    </row>
    <row r="1167" spans="1:1">
      <c r="A1167" s="10"/>
    </row>
    <row r="1168" spans="1:1">
      <c r="A1168" s="10"/>
    </row>
    <row r="1169" spans="1:1">
      <c r="A1169" s="10"/>
    </row>
    <row r="1170" spans="1:1">
      <c r="A1170" s="10"/>
    </row>
    <row r="1171" spans="1:1">
      <c r="A1171" s="10"/>
    </row>
    <row r="1172" spans="1:1">
      <c r="A1172" s="10"/>
    </row>
    <row r="1173" spans="1:1">
      <c r="A1173" s="10"/>
    </row>
    <row r="1174" spans="1:1">
      <c r="A1174" s="10"/>
    </row>
    <row r="1175" spans="1:1">
      <c r="A1175" s="10"/>
    </row>
    <row r="1176" spans="1:1">
      <c r="A1176" s="10"/>
    </row>
    <row r="1177" spans="1:1">
      <c r="A1177" s="10"/>
    </row>
    <row r="1178" spans="1:1">
      <c r="A1178" s="10"/>
    </row>
    <row r="1179" spans="1:1">
      <c r="A1179" s="10"/>
    </row>
    <row r="1180" spans="1:1">
      <c r="A1180" s="10"/>
    </row>
    <row r="1181" spans="1:1">
      <c r="A1181" s="10"/>
    </row>
    <row r="1182" spans="1:1">
      <c r="A1182" s="10"/>
    </row>
    <row r="1183" spans="1:1">
      <c r="A1183" s="10"/>
    </row>
    <row r="1184" spans="1:1">
      <c r="A1184" s="10"/>
    </row>
    <row r="1185" spans="1:1">
      <c r="A1185" s="10"/>
    </row>
    <row r="1186" spans="1:1">
      <c r="A1186" s="10"/>
    </row>
    <row r="1187" spans="1:1">
      <c r="A1187" s="10"/>
    </row>
    <row r="1188" spans="1:1">
      <c r="A1188" s="10"/>
    </row>
    <row r="1189" spans="1:1">
      <c r="A1189" s="10"/>
    </row>
    <row r="1190" spans="1:1">
      <c r="A1190" s="10"/>
    </row>
    <row r="1191" spans="1:1">
      <c r="A1191" s="10"/>
    </row>
    <row r="1192" spans="1:1">
      <c r="A1192" s="10"/>
    </row>
    <row r="1193" spans="1:1">
      <c r="A1193" s="10"/>
    </row>
    <row r="1194" spans="1:1">
      <c r="A1194" s="10"/>
    </row>
    <row r="1195" spans="1:1">
      <c r="A1195" s="10"/>
    </row>
    <row r="1196" spans="1:1">
      <c r="A1196" s="10"/>
    </row>
    <row r="1197" spans="1:1">
      <c r="A1197" s="10"/>
    </row>
    <row r="1198" spans="1:1">
      <c r="A1198" s="10"/>
    </row>
    <row r="1199" spans="1:1">
      <c r="A1199" s="10"/>
    </row>
    <row r="1200" spans="1:1">
      <c r="A1200" s="10"/>
    </row>
    <row r="1201" spans="1:1">
      <c r="A1201" s="10"/>
    </row>
    <row r="1202" spans="1:1">
      <c r="A1202" s="10"/>
    </row>
    <row r="1203" spans="1:1">
      <c r="A1203" s="10"/>
    </row>
    <row r="1204" spans="1:1">
      <c r="A1204" s="10"/>
    </row>
    <row r="1205" spans="1:1">
      <c r="A1205" s="10"/>
    </row>
    <row r="1206" spans="1:1">
      <c r="A1206" s="10"/>
    </row>
    <row r="1207" spans="1:1">
      <c r="A1207" s="10"/>
    </row>
    <row r="1208" spans="1:1">
      <c r="A1208" s="10"/>
    </row>
    <row r="1209" spans="1:1">
      <c r="A1209" s="10"/>
    </row>
    <row r="1210" spans="1:1">
      <c r="A1210" s="10"/>
    </row>
    <row r="1211" spans="1:1">
      <c r="A1211" s="10"/>
    </row>
    <row r="1212" spans="1:1">
      <c r="A1212" s="10"/>
    </row>
    <row r="1213" spans="1:1">
      <c r="A1213" s="10"/>
    </row>
    <row r="1214" spans="1:1">
      <c r="A1214" s="10"/>
    </row>
    <row r="1215" spans="1:1">
      <c r="A1215" s="10"/>
    </row>
    <row r="1216" spans="1:1">
      <c r="A1216" s="10"/>
    </row>
    <row r="1217" spans="1:1">
      <c r="A1217" s="10"/>
    </row>
    <row r="1218" spans="1:1">
      <c r="A1218" s="10"/>
    </row>
    <row r="1219" spans="1:1">
      <c r="A1219" s="10"/>
    </row>
    <row r="1220" spans="1:1">
      <c r="A1220" s="10"/>
    </row>
    <row r="1221" spans="1:1">
      <c r="A1221" s="10"/>
    </row>
    <row r="1222" spans="1:1">
      <c r="A1222" s="10"/>
    </row>
    <row r="1223" spans="1:1">
      <c r="A1223" s="10"/>
    </row>
    <row r="1224" spans="1:1">
      <c r="A1224" s="10"/>
    </row>
    <row r="1225" spans="1:1">
      <c r="A1225" s="10"/>
    </row>
    <row r="1226" spans="1:1">
      <c r="A1226" s="10"/>
    </row>
    <row r="1227" spans="1:1">
      <c r="A1227" s="10"/>
    </row>
    <row r="1228" spans="1:1">
      <c r="A1228" s="10"/>
    </row>
    <row r="1229" spans="1:1">
      <c r="A1229" s="10"/>
    </row>
    <row r="1230" spans="1:1">
      <c r="A1230" s="10"/>
    </row>
    <row r="1231" spans="1:1">
      <c r="A1231" s="10"/>
    </row>
    <row r="1232" spans="1:1">
      <c r="A1232" s="10"/>
    </row>
    <row r="1233" spans="1:1">
      <c r="A1233" s="10"/>
    </row>
    <row r="1234" spans="1:1">
      <c r="A1234" s="10"/>
    </row>
    <row r="1235" spans="1:1">
      <c r="A1235" s="10"/>
    </row>
    <row r="1236" spans="1:1">
      <c r="A1236" s="10"/>
    </row>
    <row r="1237" spans="1:1">
      <c r="A1237" s="10"/>
    </row>
    <row r="1238" spans="1:1">
      <c r="A1238" s="10"/>
    </row>
    <row r="1239" spans="1:1">
      <c r="A1239" s="10"/>
    </row>
    <row r="1240" spans="1:1">
      <c r="A1240" s="10"/>
    </row>
    <row r="1241" spans="1:1">
      <c r="A1241" s="10"/>
    </row>
    <row r="1242" spans="1:1">
      <c r="A1242" s="10"/>
    </row>
    <row r="1243" spans="1:1">
      <c r="A1243" s="10"/>
    </row>
    <row r="1244" spans="1:1">
      <c r="A1244" s="10"/>
    </row>
    <row r="1245" spans="1:1">
      <c r="A1245" s="10"/>
    </row>
    <row r="1246" spans="1:1">
      <c r="A1246" s="10"/>
    </row>
    <row r="1247" spans="1:1">
      <c r="A1247" s="10"/>
    </row>
    <row r="1248" spans="1:1">
      <c r="A1248" s="10"/>
    </row>
    <row r="1249" spans="1:1">
      <c r="A1249" s="10"/>
    </row>
    <row r="1250" spans="1:1">
      <c r="A1250" s="10"/>
    </row>
    <row r="1251" spans="1:1">
      <c r="A1251" s="10"/>
    </row>
    <row r="1252" spans="1:1">
      <c r="A1252" s="10"/>
    </row>
    <row r="1253" spans="1:1">
      <c r="A1253" s="10"/>
    </row>
    <row r="1254" spans="1:1">
      <c r="A1254" s="10"/>
    </row>
    <row r="1255" spans="1:1">
      <c r="A1255" s="10"/>
    </row>
    <row r="1256" spans="1:1">
      <c r="A1256" s="10"/>
    </row>
    <row r="1257" spans="1:1">
      <c r="A1257" s="10"/>
    </row>
    <row r="1258" spans="1:1">
      <c r="A1258" s="10"/>
    </row>
    <row r="1259" spans="1:1">
      <c r="A1259" s="10"/>
    </row>
    <row r="1260" spans="1:1">
      <c r="A1260" s="10"/>
    </row>
    <row r="1261" spans="1:1">
      <c r="A1261" s="10"/>
    </row>
    <row r="1262" spans="1:1">
      <c r="A1262" s="10"/>
    </row>
    <row r="1263" spans="1:1">
      <c r="A1263" s="10"/>
    </row>
    <row r="1264" spans="1:1">
      <c r="A1264" s="10"/>
    </row>
    <row r="1265" spans="1:1">
      <c r="A1265" s="10"/>
    </row>
    <row r="1266" spans="1:1">
      <c r="A1266" s="10"/>
    </row>
    <row r="1267" spans="1:1">
      <c r="A1267" s="10"/>
    </row>
    <row r="1268" spans="1:1">
      <c r="A1268" s="10"/>
    </row>
    <row r="1269" spans="1:1">
      <c r="A1269" s="10"/>
    </row>
    <row r="1270" spans="1:1">
      <c r="A1270" s="10"/>
    </row>
    <row r="1271" spans="1:1">
      <c r="A1271" s="10"/>
    </row>
    <row r="1272" spans="1:1">
      <c r="A1272" s="10"/>
    </row>
    <row r="1273" spans="1:1">
      <c r="A1273" s="10"/>
    </row>
    <row r="1274" spans="1:1">
      <c r="A1274" s="10"/>
    </row>
    <row r="1275" spans="1:1">
      <c r="A1275" s="10"/>
    </row>
    <row r="1276" spans="1:1">
      <c r="A1276" s="10"/>
    </row>
    <row r="1277" spans="1:1">
      <c r="A1277" s="10"/>
    </row>
    <row r="1278" spans="1:1">
      <c r="A1278" s="10"/>
    </row>
    <row r="1279" spans="1:1">
      <c r="A1279" s="10"/>
    </row>
    <row r="1280" spans="1:1">
      <c r="A1280" s="10"/>
    </row>
    <row r="1281" spans="1:1">
      <c r="A1281" s="10"/>
    </row>
    <row r="1282" spans="1:1">
      <c r="A1282" s="10"/>
    </row>
    <row r="1283" spans="1:1">
      <c r="A1283" s="10"/>
    </row>
    <row r="1284" spans="1:1">
      <c r="A1284" s="10"/>
    </row>
    <row r="1285" spans="1:1">
      <c r="A1285" s="10"/>
    </row>
    <row r="1286" spans="1:1">
      <c r="A1286" s="10"/>
    </row>
    <row r="1287" spans="1:1">
      <c r="A1287" s="10"/>
    </row>
    <row r="1288" spans="1:1">
      <c r="A1288" s="10"/>
    </row>
    <row r="1289" spans="1:1">
      <c r="A1289" s="10"/>
    </row>
    <row r="1290" spans="1:1">
      <c r="A1290" s="10"/>
    </row>
    <row r="1291" spans="1:1">
      <c r="A1291" s="10"/>
    </row>
    <row r="1292" spans="1:1">
      <c r="A1292" s="10"/>
    </row>
    <row r="1293" spans="1:1">
      <c r="A1293" s="10"/>
    </row>
    <row r="1294" spans="1:1">
      <c r="A1294" s="10"/>
    </row>
    <row r="1295" spans="1:1">
      <c r="A1295" s="10"/>
    </row>
    <row r="1296" spans="1:1">
      <c r="A1296" s="10"/>
    </row>
    <row r="1297" spans="1:1">
      <c r="A1297" s="10"/>
    </row>
    <row r="1298" spans="1:1">
      <c r="A1298" s="10"/>
    </row>
    <row r="1299" spans="1:1">
      <c r="A1299" s="10"/>
    </row>
    <row r="1300" spans="1:1">
      <c r="A1300" s="10"/>
    </row>
    <row r="1301" spans="1:1">
      <c r="A1301" s="10"/>
    </row>
    <row r="1302" spans="1:1">
      <c r="A1302" s="10"/>
    </row>
    <row r="1303" spans="1:1">
      <c r="A1303" s="10"/>
    </row>
    <row r="1304" spans="1:1">
      <c r="A1304" s="10"/>
    </row>
    <row r="1305" spans="1:1">
      <c r="A1305" s="10"/>
    </row>
    <row r="1306" spans="1:1">
      <c r="A1306" s="10"/>
    </row>
    <row r="1307" spans="1:1">
      <c r="A1307" s="10"/>
    </row>
    <row r="1308" spans="1:1">
      <c r="A1308" s="10"/>
    </row>
    <row r="1309" spans="1:1">
      <c r="A1309" s="10"/>
    </row>
    <row r="1310" spans="1:1">
      <c r="A1310" s="10"/>
    </row>
    <row r="1311" spans="1:1">
      <c r="A1311" s="10"/>
    </row>
    <row r="1312" spans="1:1">
      <c r="A1312" s="10"/>
    </row>
    <row r="1313" spans="1:1">
      <c r="A1313" s="10"/>
    </row>
    <row r="1314" spans="1:1">
      <c r="A1314" s="10"/>
    </row>
    <row r="1315" spans="1:1">
      <c r="A1315" s="10"/>
    </row>
    <row r="1316" spans="1:1">
      <c r="A1316" s="10"/>
    </row>
    <row r="1317" spans="1:1">
      <c r="A1317" s="10"/>
    </row>
    <row r="1318" spans="1:1">
      <c r="A1318" s="10"/>
    </row>
    <row r="1319" spans="1:1">
      <c r="A1319" s="10"/>
    </row>
    <row r="1320" spans="1:1">
      <c r="A1320" s="10"/>
    </row>
    <row r="1321" spans="1:1">
      <c r="A1321" s="10"/>
    </row>
    <row r="1322" spans="1:1">
      <c r="A1322" s="10"/>
    </row>
    <row r="1323" spans="1:1">
      <c r="A1323" s="10"/>
    </row>
    <row r="1324" spans="1:1">
      <c r="A1324" s="10"/>
    </row>
    <row r="1325" spans="1:1">
      <c r="A1325" s="10"/>
    </row>
    <row r="1326" spans="1:1">
      <c r="A1326" s="10"/>
    </row>
    <row r="1327" spans="1:1">
      <c r="A1327" s="10"/>
    </row>
    <row r="1328" spans="1:1">
      <c r="A1328" s="10"/>
    </row>
    <row r="1329" spans="1:1">
      <c r="A1329" s="10"/>
    </row>
    <row r="1330" spans="1:1">
      <c r="A1330" s="10"/>
    </row>
    <row r="1331" spans="1:1">
      <c r="A1331" s="10"/>
    </row>
    <row r="1332" spans="1:1">
      <c r="A1332" s="10"/>
    </row>
    <row r="1333" spans="1:1">
      <c r="A1333" s="10"/>
    </row>
    <row r="1334" spans="1:1">
      <c r="A1334" s="10"/>
    </row>
    <row r="1335" spans="1:1">
      <c r="A1335" s="10"/>
    </row>
    <row r="1336" spans="1:1">
      <c r="A1336" s="10"/>
    </row>
    <row r="1337" spans="1:1">
      <c r="A1337" s="10"/>
    </row>
    <row r="1338" spans="1:1">
      <c r="A1338" s="10"/>
    </row>
    <row r="1339" spans="1:1">
      <c r="A1339" s="10"/>
    </row>
    <row r="1340" spans="1:1">
      <c r="A1340" s="10"/>
    </row>
    <row r="1341" spans="1:1">
      <c r="A1341" s="10"/>
    </row>
    <row r="1342" spans="1:1">
      <c r="A1342" s="10"/>
    </row>
    <row r="1343" spans="1:1">
      <c r="A1343" s="10"/>
    </row>
    <row r="1344" spans="1:1">
      <c r="A1344" s="10"/>
    </row>
    <row r="1345" spans="1:1">
      <c r="A1345" s="10"/>
    </row>
    <row r="1346" spans="1:1">
      <c r="A1346" s="10"/>
    </row>
    <row r="1347" spans="1:1">
      <c r="A1347" s="10"/>
    </row>
    <row r="1348" spans="1:1">
      <c r="A1348" s="10"/>
    </row>
    <row r="1349" spans="1:1">
      <c r="A1349" s="10"/>
    </row>
    <row r="1350" spans="1:1">
      <c r="A1350" s="10"/>
    </row>
    <row r="1351" spans="1:1">
      <c r="A1351" s="10"/>
    </row>
    <row r="1352" spans="1:1">
      <c r="A1352" s="10"/>
    </row>
    <row r="1353" spans="1:1">
      <c r="A1353" s="10"/>
    </row>
    <row r="1354" spans="1:1">
      <c r="A1354" s="10"/>
    </row>
    <row r="1355" spans="1:1">
      <c r="A1355" s="10"/>
    </row>
    <row r="1356" spans="1:1">
      <c r="A1356" s="10"/>
    </row>
    <row r="1357" spans="1:1">
      <c r="A1357" s="10"/>
    </row>
    <row r="1358" spans="1:1">
      <c r="A1358" s="10"/>
    </row>
    <row r="1359" spans="1:1">
      <c r="A1359" s="10"/>
    </row>
    <row r="1360" spans="1:1">
      <c r="A1360" s="10"/>
    </row>
    <row r="1361" spans="1:1">
      <c r="A1361" s="10"/>
    </row>
    <row r="1362" spans="1:1">
      <c r="A1362" s="10"/>
    </row>
    <row r="1363" spans="1:1">
      <c r="A1363" s="10"/>
    </row>
  </sheetData>
  <sheetProtection algorithmName="SHA-512" hashValue="Ywgp/IrRloljohnZeNZ4mo144lge8cQn71B4DnONqTSPfGRQYO4QWNCLm/fO2RCsVFvehv2cI3OPkWghefiA6A==" saltValue="s9zpGSGWDoHYIWCwiWE2cw==" spinCount="100000" sheet="1" formatCells="0" formatColumns="0" formatRows="0" insertColumns="0" insertRows="0" insertHyperlinks="0" deleteColumns="0" deleteRows="0" sort="0" autoFilter="0" pivotTables="0"/>
  <mergeCells count="73">
    <mergeCell ref="AL277:BC282"/>
    <mergeCell ref="S277:AK282"/>
    <mergeCell ref="A277:R282"/>
    <mergeCell ref="A275:R275"/>
    <mergeCell ref="S275:AK275"/>
    <mergeCell ref="AL275:BC275"/>
    <mergeCell ref="A273:BC273"/>
    <mergeCell ref="A276:R276"/>
    <mergeCell ref="S276:AK276"/>
    <mergeCell ref="AL276:BC276"/>
    <mergeCell ref="A271:BC271"/>
    <mergeCell ref="A65:BC65"/>
    <mergeCell ref="A67:BC70"/>
    <mergeCell ref="A66:BC66"/>
    <mergeCell ref="A39:BC39"/>
    <mergeCell ref="A40:BC40"/>
    <mergeCell ref="A41:BC41"/>
    <mergeCell ref="A42:BC42"/>
    <mergeCell ref="A43:BC43"/>
    <mergeCell ref="A44:BC44"/>
    <mergeCell ref="A45:BC45"/>
    <mergeCell ref="A46:BC46"/>
    <mergeCell ref="A261:BC270"/>
    <mergeCell ref="A226:BC226"/>
    <mergeCell ref="A227:BC232"/>
    <mergeCell ref="A233:BC233"/>
    <mergeCell ref="A234:BC244"/>
    <mergeCell ref="A245:BC245"/>
    <mergeCell ref="A246:BC259"/>
    <mergeCell ref="A260:BC260"/>
    <mergeCell ref="A205:BC205"/>
    <mergeCell ref="A206:BC214"/>
    <mergeCell ref="A215:BC215"/>
    <mergeCell ref="A216:BC225"/>
    <mergeCell ref="A183:BC183"/>
    <mergeCell ref="A184:BC204"/>
    <mergeCell ref="A83:BC83"/>
    <mergeCell ref="A84:BC89"/>
    <mergeCell ref="A90:BC90"/>
    <mergeCell ref="A178:BC182"/>
    <mergeCell ref="A150:BC150"/>
    <mergeCell ref="A151:BC161"/>
    <mergeCell ref="A164:BC170"/>
    <mergeCell ref="A171:BC171"/>
    <mergeCell ref="A163:BC163"/>
    <mergeCell ref="A162:BC162"/>
    <mergeCell ref="A176:BC176"/>
    <mergeCell ref="A172:BC175"/>
    <mergeCell ref="A177:BC177"/>
    <mergeCell ref="A122:BC122"/>
    <mergeCell ref="A97:BC97"/>
    <mergeCell ref="A96:BC96"/>
    <mergeCell ref="A98:BC112"/>
    <mergeCell ref="A123:BC149"/>
    <mergeCell ref="A113:BC113"/>
    <mergeCell ref="A114:BC121"/>
    <mergeCell ref="A91:BC95"/>
    <mergeCell ref="A76:BC76"/>
    <mergeCell ref="A77:BC82"/>
    <mergeCell ref="A10:BC14"/>
    <mergeCell ref="A16:BC17"/>
    <mergeCell ref="A18:BC19"/>
    <mergeCell ref="A71:BC71"/>
    <mergeCell ref="A72:BC75"/>
    <mergeCell ref="A20:BC23"/>
    <mergeCell ref="A59:BC59"/>
    <mergeCell ref="A60:BC60"/>
    <mergeCell ref="A34:BC34"/>
    <mergeCell ref="A36:BC36"/>
    <mergeCell ref="A37:BC37"/>
    <mergeCell ref="A38:BC38"/>
    <mergeCell ref="A61:BC61"/>
    <mergeCell ref="A62:BC64"/>
  </mergeCells>
  <pageMargins left="0.39370078740157483" right="0.39370078740157483" top="1.1023622047244095" bottom="0.39370078740157483" header="7.874015748031496E-2" footer="0.11811023622047245"/>
  <pageSetup paperSize="9" fitToHeight="0" orientation="portrait" r:id="rId1"/>
  <headerFooter>
    <oddHeader>&amp;C&amp;"Aljazeera,Regular"&amp;16&amp;G</oddHeader>
    <oddFooter>&amp;C&amp;P OF &amp;N</oddFooter>
  </headerFooter>
  <rowBreaks count="8" manualBreakCount="8">
    <brk id="32" max="54" man="1"/>
    <brk id="58" max="54" man="1"/>
    <brk id="89" max="54" man="1"/>
    <brk id="121" max="54" man="1"/>
    <brk id="149" max="54" man="1"/>
    <brk id="182" max="54" man="1"/>
    <brk id="214" max="54" man="1"/>
    <brk id="244" max="54"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S253"/>
  <sheetViews>
    <sheetView rightToLeft="1" tabSelected="1" view="pageBreakPreview" topLeftCell="A207" zoomScaleNormal="100" zoomScaleSheetLayoutView="100" workbookViewId="0">
      <selection activeCell="J243" sqref="J243"/>
    </sheetView>
  </sheetViews>
  <sheetFormatPr defaultRowHeight="14.4"/>
  <cols>
    <col min="1" max="1" width="13.5546875" customWidth="1"/>
    <col min="2" max="2" width="10.33203125" customWidth="1"/>
    <col min="3" max="3" width="9" customWidth="1"/>
    <col min="4" max="4" width="19.109375" customWidth="1"/>
    <col min="5" max="5" width="4" customWidth="1"/>
    <col min="6" max="6" width="12" customWidth="1"/>
    <col min="7" max="7" width="4.6640625" customWidth="1"/>
    <col min="8" max="8" width="8.44140625" customWidth="1"/>
    <col min="9" max="9" width="13.44140625" customWidth="1"/>
  </cols>
  <sheetData>
    <row r="1" spans="1:9" ht="45.75" customHeight="1">
      <c r="A1" s="1520" t="s">
        <v>839</v>
      </c>
      <c r="B1" s="1521"/>
      <c r="C1" s="1521"/>
      <c r="D1" s="1521"/>
      <c r="E1" s="1521"/>
      <c r="F1" s="1521"/>
      <c r="G1" s="1521"/>
      <c r="H1" s="1521"/>
      <c r="I1" s="1522"/>
    </row>
    <row r="2" spans="1:9" ht="25.8">
      <c r="A2" s="215"/>
      <c r="B2" s="134"/>
      <c r="C2" s="134"/>
      <c r="D2" s="134"/>
      <c r="E2" s="134"/>
      <c r="F2" s="134"/>
      <c r="G2" s="134"/>
      <c r="H2" s="134"/>
      <c r="I2" s="216"/>
    </row>
    <row r="3" spans="1:9" ht="30.75" customHeight="1">
      <c r="A3" s="1564" t="s">
        <v>890</v>
      </c>
      <c r="B3" s="1565"/>
      <c r="C3" s="1565"/>
      <c r="D3" s="1565"/>
      <c r="E3" s="1565"/>
      <c r="F3" s="1565"/>
      <c r="G3" s="1565"/>
      <c r="H3" s="1565"/>
      <c r="I3" s="1566"/>
    </row>
    <row r="4" spans="1:9" ht="31.5" customHeight="1">
      <c r="A4" s="1567" t="s">
        <v>891</v>
      </c>
      <c r="B4" s="1568"/>
      <c r="C4" s="1568"/>
      <c r="D4" s="1568"/>
      <c r="E4" s="1568"/>
      <c r="F4" s="1568"/>
      <c r="G4" s="1568"/>
      <c r="H4" s="1568"/>
      <c r="I4" s="1569"/>
    </row>
    <row r="5" spans="1:9" ht="18">
      <c r="A5" s="217"/>
      <c r="B5" s="141"/>
      <c r="C5" s="141"/>
      <c r="D5" s="141"/>
      <c r="E5" s="141"/>
      <c r="F5" s="141"/>
      <c r="G5" s="141"/>
      <c r="H5" s="141"/>
      <c r="I5" s="216"/>
    </row>
    <row r="6" spans="1:9" ht="18">
      <c r="A6" s="1570" t="s">
        <v>843</v>
      </c>
      <c r="B6" s="1571"/>
      <c r="C6" s="1571"/>
      <c r="D6" s="1571"/>
      <c r="E6" s="1571"/>
      <c r="F6" s="1571"/>
      <c r="G6" s="1571"/>
      <c r="H6" s="1571"/>
      <c r="I6" s="1572"/>
    </row>
    <row r="7" spans="1:9" ht="18">
      <c r="A7" s="1570">
        <v>525015080</v>
      </c>
      <c r="B7" s="1571"/>
      <c r="C7" s="1571"/>
      <c r="D7" s="1571"/>
      <c r="E7" s="1571"/>
      <c r="F7" s="1571"/>
      <c r="G7" s="1571"/>
      <c r="H7" s="1571"/>
      <c r="I7" s="1572"/>
    </row>
    <row r="8" spans="1:9" ht="18">
      <c r="A8" s="217"/>
      <c r="B8" s="141"/>
      <c r="C8" s="141"/>
      <c r="D8" s="141"/>
      <c r="E8" s="141"/>
      <c r="F8" s="141"/>
      <c r="G8" s="141"/>
      <c r="H8" s="141"/>
      <c r="I8" s="216"/>
    </row>
    <row r="9" spans="1:9" ht="18">
      <c r="A9" s="1567" t="s">
        <v>840</v>
      </c>
      <c r="B9" s="1568"/>
      <c r="C9" s="1568"/>
      <c r="D9" s="1568"/>
      <c r="E9" s="1568"/>
      <c r="F9" s="1568"/>
      <c r="G9" s="1568"/>
      <c r="H9" s="1568"/>
      <c r="I9" s="1569"/>
    </row>
    <row r="10" spans="1:9" ht="30" customHeight="1">
      <c r="A10" s="299" t="s">
        <v>841</v>
      </c>
      <c r="B10" s="1558" t="s">
        <v>120</v>
      </c>
      <c r="C10" s="1559"/>
      <c r="D10" s="1560" t="str">
        <f>المدخلات!$P$3</f>
        <v>احمد ابراهيم النعيمي</v>
      </c>
      <c r="E10" s="1561"/>
      <c r="F10" s="1561"/>
      <c r="G10" s="1561"/>
      <c r="H10" s="1561"/>
      <c r="I10" s="1562"/>
    </row>
    <row r="11" spans="1:9" ht="33.75" customHeight="1">
      <c r="A11" s="298" t="s">
        <v>888</v>
      </c>
      <c r="B11" s="1563">
        <f>المدخلات!AD10</f>
        <v>0</v>
      </c>
      <c r="C11" s="1563"/>
      <c r="D11" s="1563">
        <f>المدخلات!$AR$10</f>
        <v>0</v>
      </c>
      <c r="E11" s="1563"/>
      <c r="F11" s="1563"/>
      <c r="G11" s="1563"/>
      <c r="H11" s="1563"/>
      <c r="I11" s="1563"/>
    </row>
    <row r="12" spans="1:9" ht="29.25" customHeight="1">
      <c r="A12" s="299" t="s">
        <v>889</v>
      </c>
      <c r="B12" s="1563" t="s">
        <v>894</v>
      </c>
      <c r="C12" s="1563"/>
      <c r="D12" s="1563" t="s">
        <v>270</v>
      </c>
      <c r="E12" s="1563"/>
      <c r="F12" s="1563"/>
      <c r="G12" s="1563"/>
      <c r="H12" s="1563"/>
      <c r="I12" s="1563"/>
    </row>
    <row r="13" spans="1:9" ht="18">
      <c r="A13" s="1549"/>
      <c r="B13" s="1550"/>
      <c r="C13" s="1550"/>
      <c r="D13" s="1550"/>
      <c r="E13" s="1550"/>
      <c r="F13" s="1550"/>
      <c r="G13" s="1550"/>
      <c r="H13" s="1550"/>
      <c r="I13" s="1551"/>
    </row>
    <row r="14" spans="1:9" ht="23.4">
      <c r="A14" s="1552" t="s">
        <v>895</v>
      </c>
      <c r="B14" s="1553"/>
      <c r="C14" s="1553"/>
      <c r="D14" s="1553"/>
      <c r="E14" s="1553"/>
      <c r="F14" s="1553"/>
      <c r="G14" s="1553"/>
      <c r="H14" s="1553"/>
      <c r="I14" s="1554"/>
    </row>
    <row r="15" spans="1:9" ht="23.4">
      <c r="A15" s="1539" t="s">
        <v>116</v>
      </c>
      <c r="B15" s="1539"/>
      <c r="C15" s="1539"/>
      <c r="D15" s="1555" t="str">
        <f>المدخلات!$P$4</f>
        <v xml:space="preserve">فيلا دور أرضي و اول وسور </v>
      </c>
      <c r="E15" s="1556"/>
      <c r="F15" s="1556"/>
      <c r="G15" s="1556"/>
      <c r="H15" s="1556"/>
      <c r="I15" s="1557"/>
    </row>
    <row r="16" spans="1:9" ht="23.4">
      <c r="A16" s="1539" t="s">
        <v>118</v>
      </c>
      <c r="B16" s="1539"/>
      <c r="C16" s="1539"/>
      <c r="D16" s="1540">
        <f>المدخلات!$AR$3</f>
        <v>0</v>
      </c>
      <c r="E16" s="1540"/>
      <c r="F16" s="1540"/>
      <c r="G16" s="1540"/>
      <c r="H16" s="1540"/>
      <c r="I16" s="1540"/>
    </row>
    <row r="17" spans="1:9" ht="23.4">
      <c r="A17" s="1539" t="s">
        <v>119</v>
      </c>
      <c r="B17" s="1539"/>
      <c r="C17" s="1539"/>
      <c r="D17" s="1540">
        <f>المدخلات!AR4</f>
        <v>0</v>
      </c>
      <c r="E17" s="1540"/>
      <c r="F17" s="1540"/>
      <c r="G17" s="1540"/>
      <c r="H17" s="1540"/>
      <c r="I17" s="1540"/>
    </row>
    <row r="18" spans="1:9" ht="23.4">
      <c r="A18" s="1523"/>
      <c r="B18" s="1524"/>
      <c r="C18" s="1524"/>
      <c r="D18" s="1524"/>
      <c r="E18" s="1524"/>
      <c r="F18" s="1524"/>
      <c r="G18" s="1524"/>
      <c r="H18" s="1524"/>
      <c r="I18" s="1525"/>
    </row>
    <row r="19" spans="1:9" ht="21">
      <c r="A19" s="1541" t="str">
        <f>'[3]حساب الكميات'!AO270</f>
        <v>سعر  الفيلا مع السور(بدون الضريبة)</v>
      </c>
      <c r="B19" s="1542"/>
      <c r="C19" s="1542"/>
      <c r="D19" s="1542"/>
      <c r="E19" s="1543"/>
      <c r="F19" s="1544"/>
      <c r="G19" s="1544"/>
      <c r="H19" s="1544"/>
      <c r="I19" s="1545"/>
    </row>
    <row r="20" spans="1:9">
      <c r="A20" s="1546"/>
      <c r="B20" s="1547"/>
      <c r="C20" s="1547"/>
      <c r="D20" s="1547"/>
      <c r="E20" s="1547"/>
      <c r="F20" s="1547"/>
      <c r="G20" s="1547"/>
      <c r="H20" s="1547"/>
      <c r="I20" s="1548"/>
    </row>
    <row r="21" spans="1:9" ht="21">
      <c r="A21" s="1526" t="s">
        <v>898</v>
      </c>
      <c r="B21" s="1527"/>
      <c r="C21" s="1527"/>
      <c r="D21" s="1527"/>
      <c r="E21" s="1527"/>
      <c r="F21" s="1527"/>
      <c r="G21" s="1527"/>
      <c r="H21" s="1527"/>
      <c r="I21" s="1528"/>
    </row>
    <row r="22" spans="1:9" ht="21">
      <c r="A22" s="1529" t="s">
        <v>1221</v>
      </c>
      <c r="B22" s="1530"/>
      <c r="C22" s="1530"/>
      <c r="D22" s="1530"/>
      <c r="E22" s="1530"/>
      <c r="F22" s="1530"/>
      <c r="G22" s="1530"/>
      <c r="H22" s="1530"/>
      <c r="I22" s="1531"/>
    </row>
    <row r="23" spans="1:9" ht="21">
      <c r="A23" s="1532" t="s">
        <v>842</v>
      </c>
      <c r="B23" s="1533"/>
      <c r="C23" s="1533"/>
      <c r="D23" s="1533"/>
      <c r="E23" s="1533"/>
      <c r="F23" s="1533"/>
      <c r="G23" s="1533"/>
      <c r="H23" s="1533"/>
      <c r="I23" s="1534"/>
    </row>
    <row r="24" spans="1:9" ht="21">
      <c r="A24" s="1535"/>
      <c r="B24" s="1536"/>
      <c r="C24" s="1536"/>
      <c r="D24" s="1536"/>
      <c r="E24" s="1536"/>
      <c r="F24" s="1536"/>
      <c r="G24" s="1536"/>
      <c r="H24" s="1536"/>
      <c r="I24" s="1537"/>
    </row>
    <row r="25" spans="1:9" ht="21" customHeight="1">
      <c r="A25" s="1538" t="s">
        <v>886</v>
      </c>
      <c r="B25" s="1538"/>
      <c r="C25" s="1538"/>
      <c r="D25" s="1538" t="s">
        <v>887</v>
      </c>
      <c r="E25" s="1538"/>
      <c r="F25" s="1538"/>
      <c r="G25" s="1538" t="s">
        <v>107</v>
      </c>
      <c r="H25" s="1538"/>
      <c r="I25" s="1538"/>
    </row>
    <row r="26" spans="1:9" ht="84" customHeight="1">
      <c r="A26" s="1517"/>
      <c r="B26" s="1517"/>
      <c r="C26" s="1517"/>
      <c r="D26" s="1517"/>
      <c r="E26" s="1517"/>
      <c r="F26" s="1517"/>
      <c r="G26" s="1517"/>
      <c r="H26" s="1517"/>
      <c r="I26" s="1517"/>
    </row>
    <row r="27" spans="1:9">
      <c r="A27" s="1518"/>
      <c r="B27" s="1518"/>
      <c r="C27" s="1518"/>
      <c r="D27" s="1518"/>
      <c r="E27" s="1518"/>
      <c r="F27" s="1518"/>
      <c r="G27" s="1518"/>
      <c r="H27" s="1518"/>
      <c r="I27" s="1518"/>
    </row>
    <row r="28" spans="1:9">
      <c r="A28" s="1518"/>
      <c r="B28" s="1518"/>
      <c r="C28" s="1518"/>
      <c r="D28" s="1518"/>
      <c r="E28" s="1518"/>
      <c r="F28" s="1518"/>
      <c r="G28" s="1518"/>
      <c r="H28" s="1518"/>
      <c r="I28" s="1518"/>
    </row>
    <row r="29" spans="1:9">
      <c r="A29" s="1519"/>
      <c r="B29" s="1519"/>
      <c r="C29" s="1519"/>
      <c r="D29" s="1519"/>
      <c r="E29" s="1519"/>
      <c r="F29" s="1519"/>
      <c r="G29" s="1519"/>
      <c r="H29" s="1519"/>
      <c r="I29" s="1519"/>
    </row>
    <row r="30" spans="1:9">
      <c r="A30" s="1439"/>
      <c r="B30" s="1443"/>
      <c r="C30" s="1443"/>
      <c r="D30" s="1443"/>
      <c r="E30" s="1443"/>
      <c r="F30" s="1443"/>
      <c r="G30" s="1443"/>
      <c r="H30" s="1443"/>
      <c r="I30" s="1440"/>
    </row>
    <row r="31" spans="1:9" ht="33.75" customHeight="1">
      <c r="A31" s="1520"/>
      <c r="B31" s="1521"/>
      <c r="C31" s="1521"/>
      <c r="D31" s="1521"/>
      <c r="E31" s="1521"/>
      <c r="F31" s="1521"/>
      <c r="G31" s="1521"/>
      <c r="H31" s="1521"/>
      <c r="I31" s="1522"/>
    </row>
    <row r="32" spans="1:9" ht="21" customHeight="1">
      <c r="A32" s="1523" t="s">
        <v>897</v>
      </c>
      <c r="B32" s="1524"/>
      <c r="C32" s="1524"/>
      <c r="D32" s="1524"/>
      <c r="E32" s="1524"/>
      <c r="F32" s="1524"/>
      <c r="G32" s="1524"/>
      <c r="H32" s="1524"/>
      <c r="I32" s="1525"/>
    </row>
    <row r="33" spans="1:9" ht="30" customHeight="1">
      <c r="A33" s="1511"/>
      <c r="B33" s="1512"/>
      <c r="C33" s="1512"/>
      <c r="D33" s="1512"/>
      <c r="E33" s="1512"/>
      <c r="F33" s="1512"/>
      <c r="G33" s="1512"/>
      <c r="H33" s="1512"/>
      <c r="I33" s="1513"/>
    </row>
    <row r="34" spans="1:9" ht="143.25" customHeight="1">
      <c r="A34" s="1514" t="s">
        <v>844</v>
      </c>
      <c r="B34" s="1515"/>
      <c r="C34" s="1515"/>
      <c r="D34" s="1515"/>
      <c r="E34" s="1515"/>
      <c r="F34" s="1515"/>
      <c r="G34" s="1515"/>
      <c r="H34" s="1515"/>
      <c r="I34" s="1516"/>
    </row>
    <row r="35" spans="1:9" ht="21" customHeight="1">
      <c r="A35" s="220"/>
      <c r="B35" s="137"/>
      <c r="C35" s="137"/>
      <c r="D35" s="137"/>
      <c r="E35" s="137"/>
      <c r="F35" s="137"/>
      <c r="G35" s="137"/>
      <c r="H35" s="137"/>
      <c r="I35" s="216"/>
    </row>
    <row r="36" spans="1:9" ht="30" customHeight="1">
      <c r="A36" s="221">
        <v>1</v>
      </c>
      <c r="B36" s="1445" t="s">
        <v>389</v>
      </c>
      <c r="C36" s="1445"/>
      <c r="D36" s="1445"/>
      <c r="E36" s="1445"/>
      <c r="F36" s="1445"/>
      <c r="G36" s="1445"/>
      <c r="H36" s="1445"/>
      <c r="I36" s="222">
        <f>A36</f>
        <v>1</v>
      </c>
    </row>
    <row r="37" spans="1:9" ht="168" customHeight="1">
      <c r="A37" s="1489" t="s">
        <v>592</v>
      </c>
      <c r="B37" s="1490"/>
      <c r="C37" s="1490"/>
      <c r="D37" s="1490"/>
      <c r="E37" s="1490"/>
      <c r="F37" s="1490"/>
      <c r="G37" s="1490"/>
      <c r="H37" s="1490"/>
      <c r="I37" s="1491"/>
    </row>
    <row r="38" spans="1:9" ht="29.25" customHeight="1">
      <c r="A38" s="218"/>
      <c r="B38" s="1445" t="s">
        <v>321</v>
      </c>
      <c r="C38" s="1445"/>
      <c r="D38" s="1445" t="s">
        <v>321</v>
      </c>
      <c r="E38" s="1445"/>
      <c r="F38" s="1445"/>
      <c r="G38" s="1445"/>
      <c r="H38" s="1445"/>
      <c r="I38" s="219"/>
    </row>
    <row r="39" spans="1:9" ht="44.25" customHeight="1">
      <c r="A39" s="1456" t="s">
        <v>322</v>
      </c>
      <c r="B39" s="1457"/>
      <c r="C39" s="1457"/>
      <c r="D39" s="1457"/>
      <c r="E39" s="1457"/>
      <c r="F39" s="1457"/>
      <c r="G39" s="1457"/>
      <c r="H39" s="1457"/>
      <c r="I39" s="1458"/>
    </row>
    <row r="40" spans="1:9" ht="30" customHeight="1">
      <c r="A40" s="218">
        <v>2</v>
      </c>
      <c r="B40" s="1445" t="s">
        <v>323</v>
      </c>
      <c r="C40" s="1445"/>
      <c r="D40" s="1445"/>
      <c r="E40" s="1445"/>
      <c r="F40" s="1445"/>
      <c r="G40" s="1445">
        <v>2</v>
      </c>
      <c r="H40" s="1445"/>
      <c r="I40" s="219">
        <f>A40</f>
        <v>2</v>
      </c>
    </row>
    <row r="41" spans="1:9" ht="48.75" customHeight="1">
      <c r="A41" s="1481" t="s">
        <v>847</v>
      </c>
      <c r="B41" s="1482"/>
      <c r="C41" s="1482"/>
      <c r="D41" s="1482"/>
      <c r="E41" s="1482"/>
      <c r="F41" s="1482"/>
      <c r="G41" s="1482"/>
      <c r="H41" s="1482"/>
      <c r="I41" s="1483"/>
    </row>
    <row r="42" spans="1:9" ht="42.75" customHeight="1">
      <c r="A42" s="1453" t="s">
        <v>845</v>
      </c>
      <c r="B42" s="1454"/>
      <c r="C42" s="1454"/>
      <c r="D42" s="1454"/>
      <c r="E42" s="1454"/>
      <c r="F42" s="1454"/>
      <c r="G42" s="1454"/>
      <c r="H42" s="1454"/>
      <c r="I42" s="1455"/>
    </row>
    <row r="43" spans="1:9" ht="45" customHeight="1">
      <c r="A43" s="1465" t="s">
        <v>846</v>
      </c>
      <c r="B43" s="1466"/>
      <c r="C43" s="1466"/>
      <c r="D43" s="1466"/>
      <c r="E43" s="1466"/>
      <c r="F43" s="1466"/>
      <c r="G43" s="1466"/>
      <c r="H43" s="1466"/>
      <c r="I43" s="1467"/>
    </row>
    <row r="44" spans="1:9" ht="45" customHeight="1">
      <c r="A44" s="1478"/>
      <c r="B44" s="1479"/>
      <c r="C44" s="1479"/>
      <c r="D44" s="1479"/>
      <c r="E44" s="1479"/>
      <c r="F44" s="1479"/>
      <c r="G44" s="1479"/>
      <c r="H44" s="1479"/>
      <c r="I44" s="1480"/>
    </row>
    <row r="45" spans="1:9" ht="30" customHeight="1">
      <c r="A45" s="218">
        <v>3</v>
      </c>
      <c r="B45" s="1445" t="s">
        <v>856</v>
      </c>
      <c r="C45" s="1445"/>
      <c r="D45" s="1445"/>
      <c r="E45" s="1445"/>
      <c r="F45" s="1445"/>
      <c r="G45" s="1445">
        <v>3</v>
      </c>
      <c r="H45" s="1445"/>
      <c r="I45" s="219">
        <f>A45</f>
        <v>3</v>
      </c>
    </row>
    <row r="46" spans="1:9" ht="30" customHeight="1">
      <c r="A46" s="1508" t="s">
        <v>900</v>
      </c>
      <c r="B46" s="1509"/>
      <c r="C46" s="1509"/>
      <c r="D46" s="1509"/>
      <c r="E46" s="1509"/>
      <c r="F46" s="1509"/>
      <c r="G46" s="1509"/>
      <c r="H46" s="1509"/>
      <c r="I46" s="1510"/>
    </row>
    <row r="47" spans="1:9" ht="21.75" customHeight="1">
      <c r="A47" s="1453" t="s">
        <v>972</v>
      </c>
      <c r="B47" s="1454"/>
      <c r="C47" s="1454"/>
      <c r="D47" s="1454"/>
      <c r="E47" s="1454"/>
      <c r="F47" s="1454"/>
      <c r="G47" s="1454"/>
      <c r="H47" s="1454"/>
      <c r="I47" s="1455"/>
    </row>
    <row r="48" spans="1:9" ht="45" customHeight="1">
      <c r="A48" s="1453" t="s">
        <v>849</v>
      </c>
      <c r="B48" s="1454"/>
      <c r="C48" s="1454"/>
      <c r="D48" s="1454"/>
      <c r="E48" s="1454"/>
      <c r="F48" s="1454"/>
      <c r="G48" s="1454"/>
      <c r="H48" s="1454"/>
      <c r="I48" s="1455"/>
    </row>
    <row r="49" spans="1:9" ht="44.25" customHeight="1">
      <c r="A49" s="1505" t="s">
        <v>975</v>
      </c>
      <c r="B49" s="1506"/>
      <c r="C49" s="1506"/>
      <c r="D49" s="1506"/>
      <c r="E49" s="1506"/>
      <c r="F49" s="1506"/>
      <c r="G49" s="1506"/>
      <c r="H49" s="1506"/>
      <c r="I49" s="1507"/>
    </row>
    <row r="50" spans="1:9" ht="48" customHeight="1">
      <c r="A50" s="1453" t="s">
        <v>851</v>
      </c>
      <c r="B50" s="1454"/>
      <c r="C50" s="1454"/>
      <c r="D50" s="1454"/>
      <c r="E50" s="1454"/>
      <c r="F50" s="1454"/>
      <c r="G50" s="1454"/>
      <c r="H50" s="1454"/>
      <c r="I50" s="1455"/>
    </row>
    <row r="51" spans="1:9" ht="28.5" customHeight="1">
      <c r="A51" s="1453" t="s">
        <v>852</v>
      </c>
      <c r="B51" s="1454"/>
      <c r="C51" s="1454"/>
      <c r="D51" s="1454"/>
      <c r="E51" s="1454"/>
      <c r="F51" s="1454"/>
      <c r="G51" s="1454"/>
      <c r="H51" s="1454"/>
      <c r="I51" s="1455"/>
    </row>
    <row r="52" spans="1:9" ht="27.75" customHeight="1">
      <c r="A52" s="1453" t="s">
        <v>853</v>
      </c>
      <c r="B52" s="1454"/>
      <c r="C52" s="1454"/>
      <c r="D52" s="1454"/>
      <c r="E52" s="1454"/>
      <c r="F52" s="1454"/>
      <c r="G52" s="1454"/>
      <c r="H52" s="1454"/>
      <c r="I52" s="1455"/>
    </row>
    <row r="53" spans="1:9" ht="65.25" customHeight="1">
      <c r="A53" s="1502" t="s">
        <v>976</v>
      </c>
      <c r="B53" s="1503"/>
      <c r="C53" s="1503"/>
      <c r="D53" s="1503"/>
      <c r="E53" s="1503"/>
      <c r="F53" s="1503"/>
      <c r="G53" s="1503"/>
      <c r="H53" s="1503"/>
      <c r="I53" s="1504"/>
    </row>
    <row r="54" spans="1:9" ht="60" customHeight="1">
      <c r="A54" s="1471" t="s">
        <v>977</v>
      </c>
      <c r="B54" s="1472"/>
      <c r="C54" s="1472"/>
      <c r="D54" s="1472"/>
      <c r="E54" s="1472"/>
      <c r="F54" s="1472"/>
      <c r="G54" s="1472"/>
      <c r="H54" s="1472"/>
      <c r="I54" s="1473"/>
    </row>
    <row r="55" spans="1:9" ht="30" customHeight="1">
      <c r="A55" s="218">
        <v>4</v>
      </c>
      <c r="B55" s="1445" t="s">
        <v>857</v>
      </c>
      <c r="C55" s="1445"/>
      <c r="D55" s="1445"/>
      <c r="E55" s="1445"/>
      <c r="F55" s="1445"/>
      <c r="G55" s="1445">
        <v>4</v>
      </c>
      <c r="H55" s="1445"/>
      <c r="I55" s="219">
        <f>A55</f>
        <v>4</v>
      </c>
    </row>
    <row r="56" spans="1:9" ht="30" customHeight="1">
      <c r="A56" s="1453" t="s">
        <v>858</v>
      </c>
      <c r="B56" s="1454"/>
      <c r="C56" s="1454"/>
      <c r="D56" s="1454"/>
      <c r="E56" s="1454"/>
      <c r="F56" s="1454"/>
      <c r="G56" s="1454"/>
      <c r="H56" s="1454"/>
      <c r="I56" s="1455"/>
    </row>
    <row r="57" spans="1:9" ht="80.25" customHeight="1">
      <c r="A57" s="1453" t="s">
        <v>859</v>
      </c>
      <c r="B57" s="1454"/>
      <c r="C57" s="1454"/>
      <c r="D57" s="1454"/>
      <c r="E57" s="1454"/>
      <c r="F57" s="1454"/>
      <c r="G57" s="1454"/>
      <c r="H57" s="1454"/>
      <c r="I57" s="1455"/>
    </row>
    <row r="58" spans="1:9" ht="53.25" customHeight="1">
      <c r="A58" s="1465" t="s">
        <v>978</v>
      </c>
      <c r="B58" s="1466"/>
      <c r="C58" s="1466"/>
      <c r="D58" s="1466"/>
      <c r="E58" s="1466"/>
      <c r="F58" s="1466"/>
      <c r="G58" s="1466"/>
      <c r="H58" s="1466"/>
      <c r="I58" s="1467"/>
    </row>
    <row r="59" spans="1:9" ht="30" customHeight="1">
      <c r="A59" s="218">
        <v>5</v>
      </c>
      <c r="B59" s="1445" t="s">
        <v>328</v>
      </c>
      <c r="C59" s="1445"/>
      <c r="D59" s="1445"/>
      <c r="E59" s="1445"/>
      <c r="F59" s="1445"/>
      <c r="G59" s="1445">
        <f>A59</f>
        <v>5</v>
      </c>
      <c r="H59" s="1445"/>
      <c r="I59" s="219">
        <f>A59</f>
        <v>5</v>
      </c>
    </row>
    <row r="60" spans="1:9" ht="60" customHeight="1">
      <c r="A60" s="1492" t="s">
        <v>329</v>
      </c>
      <c r="B60" s="1493"/>
      <c r="C60" s="1493"/>
      <c r="D60" s="1493"/>
      <c r="E60" s="1493"/>
      <c r="F60" s="1493"/>
      <c r="G60" s="1493"/>
      <c r="H60" s="1493"/>
      <c r="I60" s="1494"/>
    </row>
    <row r="61" spans="1:9" ht="60" hidden="1" customHeight="1">
      <c r="A61" s="1492"/>
      <c r="B61" s="1493"/>
      <c r="C61" s="1493"/>
      <c r="D61" s="1493"/>
      <c r="E61" s="1493"/>
      <c r="F61" s="1493"/>
      <c r="G61" s="1493"/>
      <c r="H61" s="1493"/>
      <c r="I61" s="1494"/>
    </row>
    <row r="62" spans="1:9" ht="60" hidden="1" customHeight="1">
      <c r="A62" s="1492"/>
      <c r="B62" s="1493"/>
      <c r="C62" s="1493"/>
      <c r="D62" s="1493"/>
      <c r="E62" s="1493"/>
      <c r="F62" s="1493"/>
      <c r="G62" s="1493"/>
      <c r="H62" s="1493"/>
      <c r="I62" s="1494"/>
    </row>
    <row r="63" spans="1:9" ht="33" hidden="1" customHeight="1">
      <c r="A63" s="1492"/>
      <c r="B63" s="1493"/>
      <c r="C63" s="1493"/>
      <c r="D63" s="1493"/>
      <c r="E63" s="1493"/>
      <c r="F63" s="1493"/>
      <c r="G63" s="1493"/>
      <c r="H63" s="1493"/>
      <c r="I63" s="1494"/>
    </row>
    <row r="64" spans="1:9" ht="33" customHeight="1">
      <c r="A64" s="1492"/>
      <c r="B64" s="1493"/>
      <c r="C64" s="1493"/>
      <c r="D64" s="1493"/>
      <c r="E64" s="1493"/>
      <c r="F64" s="1493"/>
      <c r="G64" s="1493"/>
      <c r="H64" s="1493"/>
      <c r="I64" s="1494"/>
    </row>
    <row r="65" spans="1:9" ht="33" customHeight="1">
      <c r="A65" s="1496"/>
      <c r="B65" s="1497"/>
      <c r="C65" s="1497"/>
      <c r="D65" s="1497"/>
      <c r="E65" s="1497"/>
      <c r="F65" s="1497"/>
      <c r="G65" s="1497"/>
      <c r="H65" s="1497"/>
      <c r="I65" s="1498"/>
    </row>
    <row r="66" spans="1:9" ht="30" customHeight="1">
      <c r="A66" s="218">
        <v>6</v>
      </c>
      <c r="B66" s="1445" t="s">
        <v>330</v>
      </c>
      <c r="C66" s="1445"/>
      <c r="D66" s="1445"/>
      <c r="E66" s="1445"/>
      <c r="F66" s="1445"/>
      <c r="G66" s="1445">
        <f>A66</f>
        <v>6</v>
      </c>
      <c r="H66" s="1445"/>
      <c r="I66" s="219">
        <f>A66</f>
        <v>6</v>
      </c>
    </row>
    <row r="67" spans="1:9" ht="133.5" customHeight="1">
      <c r="A67" s="1453" t="s">
        <v>331</v>
      </c>
      <c r="B67" s="1454"/>
      <c r="C67" s="1454"/>
      <c r="D67" s="1454"/>
      <c r="E67" s="1454"/>
      <c r="F67" s="1454"/>
      <c r="G67" s="1454"/>
      <c r="H67" s="1454"/>
      <c r="I67" s="1455"/>
    </row>
    <row r="68" spans="1:9" ht="28.5" customHeight="1">
      <c r="A68" s="218">
        <v>7</v>
      </c>
      <c r="B68" s="1445" t="s">
        <v>332</v>
      </c>
      <c r="C68" s="1445"/>
      <c r="D68" s="1445"/>
      <c r="E68" s="1445"/>
      <c r="F68" s="1445"/>
      <c r="G68" s="1445">
        <f>A68</f>
        <v>7</v>
      </c>
      <c r="H68" s="1445"/>
      <c r="I68" s="219">
        <f>A68</f>
        <v>7</v>
      </c>
    </row>
    <row r="69" spans="1:9" ht="219.75" customHeight="1">
      <c r="A69" s="1499" t="s">
        <v>333</v>
      </c>
      <c r="B69" s="1500"/>
      <c r="C69" s="1500"/>
      <c r="D69" s="1500"/>
      <c r="E69" s="1500"/>
      <c r="F69" s="1500"/>
      <c r="G69" s="1500"/>
      <c r="H69" s="1500"/>
      <c r="I69" s="1501"/>
    </row>
    <row r="70" spans="1:9" ht="30" customHeight="1">
      <c r="A70" s="218">
        <v>8</v>
      </c>
      <c r="B70" s="1445" t="s">
        <v>334</v>
      </c>
      <c r="C70" s="1445"/>
      <c r="D70" s="1445"/>
      <c r="E70" s="1445"/>
      <c r="F70" s="1445"/>
      <c r="G70" s="1445">
        <f>A70</f>
        <v>8</v>
      </c>
      <c r="H70" s="1445"/>
      <c r="I70" s="219">
        <f>A70</f>
        <v>8</v>
      </c>
    </row>
    <row r="71" spans="1:9" ht="124.5" customHeight="1">
      <c r="A71" s="1474" t="s">
        <v>979</v>
      </c>
      <c r="B71" s="1475"/>
      <c r="C71" s="1475"/>
      <c r="D71" s="1475"/>
      <c r="E71" s="1475"/>
      <c r="F71" s="1475"/>
      <c r="G71" s="1475"/>
      <c r="H71" s="1475"/>
      <c r="I71" s="1476"/>
    </row>
    <row r="72" spans="1:9" ht="60" customHeight="1">
      <c r="A72" s="1453" t="s">
        <v>862</v>
      </c>
      <c r="B72" s="1454"/>
      <c r="C72" s="1454"/>
      <c r="D72" s="1454"/>
      <c r="E72" s="1454"/>
      <c r="F72" s="1454"/>
      <c r="G72" s="1454"/>
      <c r="H72" s="1454"/>
      <c r="I72" s="1455"/>
    </row>
    <row r="73" spans="1:9" ht="60" customHeight="1">
      <c r="A73" s="1471" t="s">
        <v>863</v>
      </c>
      <c r="B73" s="1472"/>
      <c r="C73" s="1472"/>
      <c r="D73" s="1472"/>
      <c r="E73" s="1472"/>
      <c r="F73" s="1472"/>
      <c r="G73" s="1472"/>
      <c r="H73" s="1472"/>
      <c r="I73" s="1473"/>
    </row>
    <row r="74" spans="1:9" ht="111.75" customHeight="1">
      <c r="A74" s="1465" t="s">
        <v>864</v>
      </c>
      <c r="B74" s="1466"/>
      <c r="C74" s="1466"/>
      <c r="D74" s="1466"/>
      <c r="E74" s="1466"/>
      <c r="F74" s="1466"/>
      <c r="G74" s="1466"/>
      <c r="H74" s="1466"/>
      <c r="I74" s="1467"/>
    </row>
    <row r="75" spans="1:9" ht="69.75" customHeight="1">
      <c r="A75" s="1453" t="s">
        <v>865</v>
      </c>
      <c r="B75" s="1454"/>
      <c r="C75" s="1454"/>
      <c r="D75" s="1454"/>
      <c r="E75" s="1454"/>
      <c r="F75" s="1454"/>
      <c r="G75" s="1454"/>
      <c r="H75" s="1454"/>
      <c r="I75" s="1455"/>
    </row>
    <row r="76" spans="1:9" ht="60" customHeight="1">
      <c r="A76" s="1453" t="s">
        <v>866</v>
      </c>
      <c r="B76" s="1454"/>
      <c r="C76" s="1454"/>
      <c r="D76" s="1454"/>
      <c r="E76" s="1454"/>
      <c r="F76" s="1454"/>
      <c r="G76" s="1454"/>
      <c r="H76" s="1454"/>
      <c r="I76" s="1455"/>
    </row>
    <row r="77" spans="1:9" ht="32.25" customHeight="1">
      <c r="A77" s="218">
        <v>9</v>
      </c>
      <c r="B77" s="1445" t="s">
        <v>335</v>
      </c>
      <c r="C77" s="1445"/>
      <c r="D77" s="1445"/>
      <c r="E77" s="1445"/>
      <c r="F77" s="1445"/>
      <c r="G77" s="1445">
        <f>A77</f>
        <v>9</v>
      </c>
      <c r="H77" s="1445"/>
      <c r="I77" s="219">
        <f>A77</f>
        <v>9</v>
      </c>
    </row>
    <row r="78" spans="1:9" ht="108.75" customHeight="1">
      <c r="A78" s="1453" t="s">
        <v>980</v>
      </c>
      <c r="B78" s="1454"/>
      <c r="C78" s="1454"/>
      <c r="D78" s="1454"/>
      <c r="E78" s="1454"/>
      <c r="F78" s="1454"/>
      <c r="G78" s="1454"/>
      <c r="H78" s="1454"/>
      <c r="I78" s="1455"/>
    </row>
    <row r="79" spans="1:9" ht="23.4">
      <c r="A79" s="218">
        <v>10</v>
      </c>
      <c r="B79" s="1445" t="s">
        <v>337</v>
      </c>
      <c r="C79" s="1445"/>
      <c r="D79" s="1445"/>
      <c r="E79" s="1445"/>
      <c r="F79" s="1445"/>
      <c r="G79" s="1445">
        <f>A79</f>
        <v>10</v>
      </c>
      <c r="H79" s="1445"/>
      <c r="I79" s="219">
        <f>A79</f>
        <v>10</v>
      </c>
    </row>
    <row r="80" spans="1:9" ht="121.5" customHeight="1">
      <c r="A80" s="1453" t="s">
        <v>817</v>
      </c>
      <c r="B80" s="1454"/>
      <c r="C80" s="1454"/>
      <c r="D80" s="1454"/>
      <c r="E80" s="1454"/>
      <c r="F80" s="1454"/>
      <c r="G80" s="1454"/>
      <c r="H80" s="1454"/>
      <c r="I80" s="1455"/>
    </row>
    <row r="81" spans="1:9" ht="23.4">
      <c r="A81" s="218">
        <v>11</v>
      </c>
      <c r="B81" s="1445" t="s">
        <v>339</v>
      </c>
      <c r="C81" s="1445"/>
      <c r="D81" s="1445"/>
      <c r="E81" s="1445"/>
      <c r="F81" s="1445"/>
      <c r="G81" s="1445">
        <f>A81</f>
        <v>11</v>
      </c>
      <c r="H81" s="1445"/>
      <c r="I81" s="219">
        <f>A81</f>
        <v>11</v>
      </c>
    </row>
    <row r="82" spans="1:9" ht="30.75" customHeight="1">
      <c r="A82" s="1486" t="s">
        <v>340</v>
      </c>
      <c r="B82" s="1487"/>
      <c r="C82" s="1487"/>
      <c r="D82" s="1487"/>
      <c r="E82" s="1487"/>
      <c r="F82" s="1487"/>
      <c r="G82" s="1487"/>
      <c r="H82" s="1487"/>
      <c r="I82" s="1488"/>
    </row>
    <row r="83" spans="1:9" ht="23.4">
      <c r="A83" s="218">
        <v>12</v>
      </c>
      <c r="B83" s="1445" t="s">
        <v>341</v>
      </c>
      <c r="C83" s="1445"/>
      <c r="D83" s="1445"/>
      <c r="E83" s="1445"/>
      <c r="F83" s="1445"/>
      <c r="G83" s="1445">
        <f>A83</f>
        <v>12</v>
      </c>
      <c r="H83" s="1445"/>
      <c r="I83" s="219">
        <f>A83</f>
        <v>12</v>
      </c>
    </row>
    <row r="84" spans="1:9" ht="70.5" customHeight="1">
      <c r="A84" s="1492" t="s">
        <v>981</v>
      </c>
      <c r="B84" s="1493"/>
      <c r="C84" s="1493"/>
      <c r="D84" s="1493"/>
      <c r="E84" s="1493"/>
      <c r="F84" s="1493"/>
      <c r="G84" s="1493"/>
      <c r="H84" s="1493"/>
      <c r="I84" s="1494"/>
    </row>
    <row r="85" spans="1:9" ht="54" customHeight="1">
      <c r="A85" s="226"/>
      <c r="B85" s="227"/>
      <c r="C85" s="227"/>
      <c r="D85" s="227"/>
      <c r="E85" s="227"/>
      <c r="F85" s="227"/>
      <c r="G85" s="227"/>
      <c r="H85" s="227"/>
      <c r="I85" s="228"/>
    </row>
    <row r="86" spans="1:9" ht="34.5" customHeight="1">
      <c r="A86" s="218">
        <v>13</v>
      </c>
      <c r="B86" s="1445" t="s">
        <v>343</v>
      </c>
      <c r="C86" s="1445"/>
      <c r="D86" s="1445"/>
      <c r="E86" s="1445"/>
      <c r="F86" s="1445"/>
      <c r="G86" s="1445">
        <f>A86</f>
        <v>13</v>
      </c>
      <c r="H86" s="1445"/>
      <c r="I86" s="219">
        <f>A86</f>
        <v>13</v>
      </c>
    </row>
    <row r="87" spans="1:9" ht="112.5" customHeight="1">
      <c r="A87" s="1453" t="s">
        <v>344</v>
      </c>
      <c r="B87" s="1454"/>
      <c r="C87" s="1454"/>
      <c r="D87" s="1454"/>
      <c r="E87" s="1454"/>
      <c r="F87" s="1454"/>
      <c r="G87" s="1454"/>
      <c r="H87" s="1454"/>
      <c r="I87" s="1455"/>
    </row>
    <row r="88" spans="1:9" ht="30" customHeight="1">
      <c r="A88" s="218">
        <v>14</v>
      </c>
      <c r="B88" s="1445" t="s">
        <v>345</v>
      </c>
      <c r="C88" s="1445"/>
      <c r="D88" s="1445"/>
      <c r="E88" s="1445"/>
      <c r="F88" s="1445"/>
      <c r="G88" s="1445">
        <f>A88</f>
        <v>14</v>
      </c>
      <c r="H88" s="1445"/>
      <c r="I88" s="219">
        <f>A88</f>
        <v>14</v>
      </c>
    </row>
    <row r="89" spans="1:9" ht="60" customHeight="1">
      <c r="A89" s="1465" t="s">
        <v>820</v>
      </c>
      <c r="B89" s="1466"/>
      <c r="C89" s="1466"/>
      <c r="D89" s="1466"/>
      <c r="E89" s="1466"/>
      <c r="F89" s="1466"/>
      <c r="G89" s="1466"/>
      <c r="H89" s="1466"/>
      <c r="I89" s="1467"/>
    </row>
    <row r="90" spans="1:9" ht="30" customHeight="1">
      <c r="A90" s="218">
        <v>15</v>
      </c>
      <c r="B90" s="1445" t="s">
        <v>347</v>
      </c>
      <c r="C90" s="1445"/>
      <c r="D90" s="1445"/>
      <c r="E90" s="1445"/>
      <c r="F90" s="1445"/>
      <c r="G90" s="1445">
        <f>A90</f>
        <v>15</v>
      </c>
      <c r="H90" s="1445"/>
      <c r="I90" s="219">
        <f>A90</f>
        <v>15</v>
      </c>
    </row>
    <row r="91" spans="1:9" ht="60" customHeight="1">
      <c r="A91" s="1459" t="s">
        <v>982</v>
      </c>
      <c r="B91" s="1460"/>
      <c r="C91" s="1460"/>
      <c r="D91" s="1460"/>
      <c r="E91" s="1460"/>
      <c r="F91" s="1460"/>
      <c r="G91" s="1460"/>
      <c r="H91" s="1460"/>
      <c r="I91" s="1461"/>
    </row>
    <row r="92" spans="1:9" ht="30" customHeight="1">
      <c r="A92" s="218">
        <v>16</v>
      </c>
      <c r="B92" s="1445" t="s">
        <v>349</v>
      </c>
      <c r="C92" s="1445"/>
      <c r="D92" s="1445"/>
      <c r="E92" s="1445"/>
      <c r="F92" s="1445"/>
      <c r="G92" s="1445">
        <f>A92</f>
        <v>16</v>
      </c>
      <c r="H92" s="1445"/>
      <c r="I92" s="219">
        <f>A92</f>
        <v>16</v>
      </c>
    </row>
    <row r="93" spans="1:9" ht="79.5" customHeight="1">
      <c r="A93" s="1459" t="s">
        <v>983</v>
      </c>
      <c r="B93" s="1460"/>
      <c r="C93" s="1460"/>
      <c r="D93" s="1460"/>
      <c r="E93" s="1460"/>
      <c r="F93" s="1460"/>
      <c r="G93" s="1460"/>
      <c r="H93" s="1460"/>
      <c r="I93" s="1461"/>
    </row>
    <row r="94" spans="1:9" ht="30" customHeight="1">
      <c r="A94" s="218">
        <v>17</v>
      </c>
      <c r="B94" s="1445" t="s">
        <v>351</v>
      </c>
      <c r="C94" s="1445"/>
      <c r="D94" s="1445"/>
      <c r="E94" s="1445"/>
      <c r="F94" s="1445"/>
      <c r="G94" s="1445">
        <f>A94</f>
        <v>17</v>
      </c>
      <c r="H94" s="1445"/>
      <c r="I94" s="219">
        <f>A94</f>
        <v>17</v>
      </c>
    </row>
    <row r="95" spans="1:9" ht="60" customHeight="1">
      <c r="A95" s="1453" t="s">
        <v>823</v>
      </c>
      <c r="B95" s="1454"/>
      <c r="C95" s="1454"/>
      <c r="D95" s="1454"/>
      <c r="E95" s="1454"/>
      <c r="F95" s="1454"/>
      <c r="G95" s="1454"/>
      <c r="H95" s="1454"/>
      <c r="I95" s="1455"/>
    </row>
    <row r="96" spans="1:9" ht="30" customHeight="1">
      <c r="A96" s="218">
        <v>18</v>
      </c>
      <c r="B96" s="1445" t="s">
        <v>353</v>
      </c>
      <c r="C96" s="1445"/>
      <c r="D96" s="1445"/>
      <c r="E96" s="1445"/>
      <c r="F96" s="1445"/>
      <c r="G96" s="1445"/>
      <c r="H96" s="1445"/>
      <c r="I96" s="219">
        <f>A96</f>
        <v>18</v>
      </c>
    </row>
    <row r="97" spans="1:9" ht="60" customHeight="1">
      <c r="A97" s="1453" t="s">
        <v>354</v>
      </c>
      <c r="B97" s="1454"/>
      <c r="C97" s="1454"/>
      <c r="D97" s="1454"/>
      <c r="E97" s="1454"/>
      <c r="F97" s="1454"/>
      <c r="G97" s="1454"/>
      <c r="H97" s="1454"/>
      <c r="I97" s="1455"/>
    </row>
    <row r="98" spans="1:9" ht="30" customHeight="1">
      <c r="A98" s="308" t="s">
        <v>236</v>
      </c>
      <c r="B98" s="1445" t="s">
        <v>355</v>
      </c>
      <c r="C98" s="1445"/>
      <c r="D98" s="1445"/>
      <c r="E98" s="1445"/>
      <c r="F98" s="1445"/>
      <c r="G98" s="1445" t="str">
        <f>A98</f>
        <v>على المقاول تزويد الموقع بالكوادر الفنية والعمالة اللازمة لتنفيذ المشروع بالمستوى المطلوب مع مراعاة مايلي :
1 – جميع عناصر الكادر الفني والعمالة الفنية يجب أن يكونوا من المؤهلين ومن ذوي الخبرة والكفاءة كلاً حسب اختصاصه وحسب متطلبات العمل والتنفيذ ( من حيث العدد والتوزيع ).
2- يتم اعتماد الكوادر الفنية من قبل الاستشاري قبل مباشرتهم للعمل، ويجب أن تكون الكوادر الفنية من ذوي الخبرة بأعمال مماثلة.
3 – يحق للإستشاري الطلب من المقاول إبعاد/استبدال أي شخص مستخدم من قبله إذا رأى الاستشاري أن ذلك الشخص ليس بالمستوى المطلوب من حيث السلوك أو الخبرة لتنفيذ الأعمال. 
4 – على المقاول تقديم جدول بأعداد العمالة العادية والفنية العاملة في الموقع بشكل أسبوعي.
5 – يشتمل الكادر الفني (المطلوب من المقاول توفيره كحد أدنى) على :
•	 مدير للمشروع.
•	 مهندس موقع ( Site Engineer   )مسؤول عن تنفيذ المشروع للتعامل مع الاستشاري
•	 مراقب فني (Forman) لكل نوع من أنواع الأعمال.
•	أي كوادر فنية أخرى يطلبها الاستشاري ويرى أنها لازمة لتنفيذ المشروع بالمستوى المطلوب.
•	مقاول باطن اعمال الالكتروميكانيك يجب ان يكون معتمد من الاستشاري و الـ  FEWA.</v>
      </c>
      <c r="H98" s="1445"/>
      <c r="I98" s="219" t="str">
        <f>A98</f>
        <v>على المقاول تزويد الموقع بالكوادر الفنية والعمالة اللازمة لتنفيذ المشروع بالمستوى المطلوب مع مراعاة مايلي :
1 – جميع عناصر الكادر الفني والعمالة الفنية يجب أن يكونوا من المؤهلين ومن ذوي الخبرة والكفاءة كلاً حسب اختصاصه وحسب متطلبات العمل والتنفيذ ( من حيث العدد والتوزيع ).
2- يتم اعتماد الكوادر الفنية من قبل الاستشاري قبل مباشرتهم للعمل، ويجب أن تكون الكوادر الفنية من ذوي الخبرة بأعمال مماثلة.
3 – يحق للإستشاري الطلب من المقاول إبعاد/استبدال أي شخص مستخدم من قبله إذا رأى الاستشاري أن ذلك الشخص ليس بالمستوى المطلوب من حيث السلوك أو الخبرة لتنفيذ الأعمال. 
4 – على المقاول تقديم جدول بأعداد العمالة العادية والفنية العاملة في الموقع بشكل أسبوعي.
5 – يشتمل الكادر الفني (المطلوب من المقاول توفيره كحد أدنى) على :
•	 مدير للمشروع.
•	 مهندس موقع ( Site Engineer   )مسؤول عن تنفيذ المشروع للتعامل مع الاستشاري
•	 مراقب فني (Forman) لكل نوع من أنواع الأعمال.
•	أي كوادر فنية أخرى يطلبها الاستشاري ويرى أنها لازمة لتنفيذ المشروع بالمستوى المطلوب.
•	مقاول باطن اعمال الالكتروميكانيك يجب ان يكون معتمد من الاستشاري و الـ  FEWA.</v>
      </c>
    </row>
    <row r="99" spans="1:9" ht="43.5" customHeight="1">
      <c r="A99" s="1492" t="s">
        <v>984</v>
      </c>
      <c r="B99" s="1493"/>
      <c r="C99" s="1493"/>
      <c r="D99" s="1493"/>
      <c r="E99" s="1493"/>
      <c r="F99" s="1493"/>
      <c r="G99" s="1493"/>
      <c r="H99" s="1493"/>
      <c r="I99" s="1494"/>
    </row>
    <row r="100" spans="1:9" ht="38.25" customHeight="1">
      <c r="A100" s="226"/>
      <c r="B100" s="227"/>
      <c r="C100" s="227"/>
      <c r="D100" s="227"/>
      <c r="E100" s="227"/>
      <c r="F100" s="227"/>
      <c r="G100" s="227"/>
      <c r="H100" s="227"/>
      <c r="I100" s="228"/>
    </row>
    <row r="101" spans="1:9" ht="41.25" customHeight="1">
      <c r="A101" s="230">
        <v>20</v>
      </c>
      <c r="B101" s="1495" t="s">
        <v>356</v>
      </c>
      <c r="C101" s="1495"/>
      <c r="D101" s="1495"/>
      <c r="E101" s="1495"/>
      <c r="F101" s="1495"/>
      <c r="G101" s="1495">
        <f>A101</f>
        <v>20</v>
      </c>
      <c r="H101" s="1495"/>
      <c r="I101" s="231">
        <f>A101</f>
        <v>20</v>
      </c>
    </row>
    <row r="102" spans="1:9" ht="60" customHeight="1">
      <c r="A102" s="1453" t="s">
        <v>868</v>
      </c>
      <c r="B102" s="1454"/>
      <c r="C102" s="1454"/>
      <c r="D102" s="1454"/>
      <c r="E102" s="1454"/>
      <c r="F102" s="1454"/>
      <c r="G102" s="1454"/>
      <c r="H102" s="1454"/>
      <c r="I102" s="1455"/>
    </row>
    <row r="103" spans="1:9" ht="30.75" customHeight="1">
      <c r="A103" s="218">
        <v>21</v>
      </c>
      <c r="B103" s="1445" t="s">
        <v>358</v>
      </c>
      <c r="C103" s="1445"/>
      <c r="D103" s="1445"/>
      <c r="E103" s="1445"/>
      <c r="F103" s="1445"/>
      <c r="G103" s="1445">
        <f>A103</f>
        <v>21</v>
      </c>
      <c r="H103" s="1445"/>
      <c r="I103" s="219">
        <f>A103</f>
        <v>21</v>
      </c>
    </row>
    <row r="104" spans="1:9" ht="60.75" customHeight="1">
      <c r="A104" s="1453" t="s">
        <v>359</v>
      </c>
      <c r="B104" s="1454"/>
      <c r="C104" s="1454"/>
      <c r="D104" s="1454"/>
      <c r="E104" s="1454"/>
      <c r="F104" s="1454"/>
      <c r="G104" s="1454"/>
      <c r="H104" s="1454"/>
      <c r="I104" s="1455"/>
    </row>
    <row r="105" spans="1:9" ht="39" customHeight="1">
      <c r="A105" s="218">
        <v>22</v>
      </c>
      <c r="B105" s="1445" t="s">
        <v>360</v>
      </c>
      <c r="C105" s="1445"/>
      <c r="D105" s="1445"/>
      <c r="E105" s="1445"/>
      <c r="F105" s="1445"/>
      <c r="G105" s="1445">
        <f>A105</f>
        <v>22</v>
      </c>
      <c r="H105" s="1445"/>
      <c r="I105" s="219">
        <f>A105</f>
        <v>22</v>
      </c>
    </row>
    <row r="106" spans="1:9" ht="61.5" customHeight="1">
      <c r="A106" s="1465" t="s">
        <v>361</v>
      </c>
      <c r="B106" s="1466"/>
      <c r="C106" s="1466"/>
      <c r="D106" s="1466"/>
      <c r="E106" s="1466"/>
      <c r="F106" s="1466"/>
      <c r="G106" s="1466"/>
      <c r="H106" s="1466"/>
      <c r="I106" s="1467"/>
    </row>
    <row r="107" spans="1:9" ht="29.25" customHeight="1">
      <c r="A107" s="218">
        <v>23</v>
      </c>
      <c r="B107" s="1445" t="s">
        <v>362</v>
      </c>
      <c r="C107" s="1445"/>
      <c r="D107" s="1445"/>
      <c r="E107" s="1445"/>
      <c r="F107" s="1445"/>
      <c r="G107" s="1445">
        <f>A107</f>
        <v>23</v>
      </c>
      <c r="H107" s="1445"/>
      <c r="I107" s="219">
        <f>A107</f>
        <v>23</v>
      </c>
    </row>
    <row r="108" spans="1:9" ht="60.75" customHeight="1">
      <c r="A108" s="1453" t="s">
        <v>363</v>
      </c>
      <c r="B108" s="1454"/>
      <c r="C108" s="1454"/>
      <c r="D108" s="1454"/>
      <c r="E108" s="1454"/>
      <c r="F108" s="1454"/>
      <c r="G108" s="1454"/>
      <c r="H108" s="1454"/>
      <c r="I108" s="1455"/>
    </row>
    <row r="109" spans="1:9" ht="29.25" customHeight="1">
      <c r="A109" s="218">
        <v>24</v>
      </c>
      <c r="B109" s="1445" t="s">
        <v>364</v>
      </c>
      <c r="C109" s="1445"/>
      <c r="D109" s="1445"/>
      <c r="E109" s="1445"/>
      <c r="F109" s="1445"/>
      <c r="G109" s="1445">
        <f>A109</f>
        <v>24</v>
      </c>
      <c r="H109" s="1445"/>
      <c r="I109" s="219">
        <f>A109</f>
        <v>24</v>
      </c>
    </row>
    <row r="110" spans="1:9" ht="30" customHeight="1">
      <c r="A110" s="1489" t="s">
        <v>869</v>
      </c>
      <c r="B110" s="1490"/>
      <c r="C110" s="1490"/>
      <c r="D110" s="1490"/>
      <c r="E110" s="1490"/>
      <c r="F110" s="1490"/>
      <c r="G110" s="1490"/>
      <c r="H110" s="1490"/>
      <c r="I110" s="1491"/>
    </row>
    <row r="111" spans="1:9" ht="30" customHeight="1">
      <c r="A111" s="1453" t="s">
        <v>870</v>
      </c>
      <c r="B111" s="1454"/>
      <c r="C111" s="1454"/>
      <c r="D111" s="1454"/>
      <c r="E111" s="1454"/>
      <c r="F111" s="1454"/>
      <c r="G111" s="1454"/>
      <c r="H111" s="1454"/>
      <c r="I111" s="1455"/>
    </row>
    <row r="112" spans="1:9" ht="30" customHeight="1">
      <c r="A112" s="1453" t="s">
        <v>871</v>
      </c>
      <c r="B112" s="1454"/>
      <c r="C112" s="1454"/>
      <c r="D112" s="1454"/>
      <c r="E112" s="1454"/>
      <c r="F112" s="1454"/>
      <c r="G112" s="1454"/>
      <c r="H112" s="1454"/>
      <c r="I112" s="1455"/>
    </row>
    <row r="113" spans="1:9" ht="30" customHeight="1">
      <c r="A113" s="1453" t="s">
        <v>872</v>
      </c>
      <c r="B113" s="1454"/>
      <c r="C113" s="1454"/>
      <c r="D113" s="1454"/>
      <c r="E113" s="1454"/>
      <c r="F113" s="1454"/>
      <c r="G113" s="1454"/>
      <c r="H113" s="1454"/>
      <c r="I113" s="1455"/>
    </row>
    <row r="114" spans="1:9" ht="30" customHeight="1">
      <c r="A114" s="1453" t="s">
        <v>873</v>
      </c>
      <c r="B114" s="1454"/>
      <c r="C114" s="1454"/>
      <c r="D114" s="1454"/>
      <c r="E114" s="1454"/>
      <c r="F114" s="1454"/>
      <c r="G114" s="1454"/>
      <c r="H114" s="1454"/>
      <c r="I114" s="1455"/>
    </row>
    <row r="115" spans="1:9" ht="30" customHeight="1">
      <c r="A115" s="1486" t="s">
        <v>874</v>
      </c>
      <c r="B115" s="1487"/>
      <c r="C115" s="1487"/>
      <c r="D115" s="1487"/>
      <c r="E115" s="1487"/>
      <c r="F115" s="1487"/>
      <c r="G115" s="1487"/>
      <c r="H115" s="1487"/>
      <c r="I115" s="1488"/>
    </row>
    <row r="116" spans="1:9" ht="30" customHeight="1">
      <c r="A116" s="1453" t="s">
        <v>875</v>
      </c>
      <c r="B116" s="1454"/>
      <c r="C116" s="1454"/>
      <c r="D116" s="1454"/>
      <c r="E116" s="1454"/>
      <c r="F116" s="1454"/>
      <c r="G116" s="1454"/>
      <c r="H116" s="1454"/>
      <c r="I116" s="1455"/>
    </row>
    <row r="117" spans="1:9" ht="30" customHeight="1">
      <c r="A117" s="1453" t="s">
        <v>876</v>
      </c>
      <c r="B117" s="1454"/>
      <c r="C117" s="1454"/>
      <c r="D117" s="1454"/>
      <c r="E117" s="1454"/>
      <c r="F117" s="1454"/>
      <c r="G117" s="1454"/>
      <c r="H117" s="1454"/>
      <c r="I117" s="1455"/>
    </row>
    <row r="118" spans="1:9" ht="60" customHeight="1">
      <c r="A118" s="1453" t="s">
        <v>877</v>
      </c>
      <c r="B118" s="1454"/>
      <c r="C118" s="1454"/>
      <c r="D118" s="1454"/>
      <c r="E118" s="1454"/>
      <c r="F118" s="1454"/>
      <c r="G118" s="1454"/>
      <c r="H118" s="1454"/>
      <c r="I118" s="1455"/>
    </row>
    <row r="119" spans="1:9" ht="30.75" customHeight="1">
      <c r="A119" s="1462"/>
      <c r="B119" s="1463"/>
      <c r="C119" s="1463"/>
      <c r="D119" s="1463"/>
      <c r="E119" s="1463"/>
      <c r="F119" s="1463"/>
      <c r="G119" s="1463"/>
      <c r="H119" s="1463"/>
      <c r="I119" s="1464"/>
    </row>
    <row r="120" spans="1:9" ht="12.75" customHeight="1">
      <c r="A120" s="223"/>
      <c r="B120" s="214"/>
      <c r="C120" s="214"/>
      <c r="D120" s="214"/>
      <c r="E120" s="214"/>
      <c r="F120" s="214"/>
      <c r="G120" s="214"/>
      <c r="H120" s="214"/>
      <c r="I120" s="224"/>
    </row>
    <row r="121" spans="1:9" ht="31.5" customHeight="1">
      <c r="A121" s="218">
        <v>25</v>
      </c>
      <c r="B121" s="1445" t="s">
        <v>366</v>
      </c>
      <c r="C121" s="1445"/>
      <c r="D121" s="1445"/>
      <c r="E121" s="1445"/>
      <c r="F121" s="1445"/>
      <c r="G121" s="1445">
        <f>A121</f>
        <v>25</v>
      </c>
      <c r="H121" s="1445"/>
      <c r="I121" s="219">
        <f>A121</f>
        <v>25</v>
      </c>
    </row>
    <row r="122" spans="1:9" ht="101.25" customHeight="1">
      <c r="A122" s="1453" t="s">
        <v>878</v>
      </c>
      <c r="B122" s="1454"/>
      <c r="C122" s="1454"/>
      <c r="D122" s="1454"/>
      <c r="E122" s="1454"/>
      <c r="F122" s="1454"/>
      <c r="G122" s="1454"/>
      <c r="H122" s="1454"/>
      <c r="I122" s="1455"/>
    </row>
    <row r="123" spans="1:9" ht="30.75" customHeight="1">
      <c r="A123" s="218">
        <v>26</v>
      </c>
      <c r="B123" s="1445" t="s">
        <v>368</v>
      </c>
      <c r="C123" s="1445"/>
      <c r="D123" s="1445"/>
      <c r="E123" s="1445"/>
      <c r="F123" s="1445"/>
      <c r="G123" s="1445">
        <f>A123</f>
        <v>26</v>
      </c>
      <c r="H123" s="1445"/>
      <c r="I123" s="219">
        <f>A123</f>
        <v>26</v>
      </c>
    </row>
    <row r="124" spans="1:9" ht="60" customHeight="1">
      <c r="A124" s="1453" t="s">
        <v>985</v>
      </c>
      <c r="B124" s="1454"/>
      <c r="C124" s="1454"/>
      <c r="D124" s="1454"/>
      <c r="E124" s="1454"/>
      <c r="F124" s="1454"/>
      <c r="G124" s="1454"/>
      <c r="H124" s="1454"/>
      <c r="I124" s="1455"/>
    </row>
    <row r="125" spans="1:9" ht="29.25" customHeight="1">
      <c r="A125" s="218">
        <v>27</v>
      </c>
      <c r="B125" s="1445" t="s">
        <v>370</v>
      </c>
      <c r="C125" s="1445"/>
      <c r="D125" s="1445"/>
      <c r="E125" s="1445"/>
      <c r="F125" s="1445"/>
      <c r="G125" s="1445">
        <f>A125</f>
        <v>27</v>
      </c>
      <c r="H125" s="1445"/>
      <c r="I125" s="219">
        <f>A125</f>
        <v>27</v>
      </c>
    </row>
    <row r="126" spans="1:9" ht="54.75" customHeight="1">
      <c r="A126" s="229" t="s">
        <v>879</v>
      </c>
      <c r="B126" s="225" t="str">
        <f>المدخلات!AR9</f>
        <v>14 شهر</v>
      </c>
      <c r="C126" s="1484" t="s">
        <v>986</v>
      </c>
      <c r="D126" s="1484"/>
      <c r="E126" s="1484"/>
      <c r="F126" s="1484"/>
      <c r="G126" s="1484"/>
      <c r="H126" s="1484"/>
      <c r="I126" s="1485"/>
    </row>
    <row r="127" spans="1:9" ht="29.25" customHeight="1">
      <c r="A127" s="218">
        <v>28</v>
      </c>
      <c r="B127" s="1445" t="s">
        <v>371</v>
      </c>
      <c r="C127" s="1445"/>
      <c r="D127" s="1445"/>
      <c r="E127" s="1445"/>
      <c r="F127" s="1445"/>
      <c r="G127" s="1445">
        <f>A127</f>
        <v>28</v>
      </c>
      <c r="H127" s="1445"/>
      <c r="I127" s="219">
        <f>A127</f>
        <v>28</v>
      </c>
    </row>
    <row r="128" spans="1:9" ht="96" customHeight="1">
      <c r="A128" s="1453" t="s">
        <v>372</v>
      </c>
      <c r="B128" s="1454"/>
      <c r="C128" s="1454"/>
      <c r="D128" s="1454"/>
      <c r="E128" s="1454"/>
      <c r="F128" s="1454"/>
      <c r="G128" s="1454"/>
      <c r="H128" s="1454"/>
      <c r="I128" s="1455"/>
    </row>
    <row r="129" spans="1:9" ht="29.25" customHeight="1">
      <c r="A129" s="218">
        <v>29</v>
      </c>
      <c r="B129" s="1445" t="s">
        <v>373</v>
      </c>
      <c r="C129" s="1445"/>
      <c r="D129" s="1445"/>
      <c r="E129" s="1445"/>
      <c r="F129" s="1445"/>
      <c r="G129" s="1445">
        <f>A129</f>
        <v>29</v>
      </c>
      <c r="H129" s="1445"/>
      <c r="I129" s="219">
        <f>A129</f>
        <v>29</v>
      </c>
    </row>
    <row r="130" spans="1:9" ht="93" customHeight="1">
      <c r="A130" s="1453" t="s">
        <v>374</v>
      </c>
      <c r="B130" s="1454"/>
      <c r="C130" s="1454"/>
      <c r="D130" s="1454"/>
      <c r="E130" s="1454"/>
      <c r="F130" s="1454"/>
      <c r="G130" s="1454"/>
      <c r="H130" s="1454"/>
      <c r="I130" s="1455"/>
    </row>
    <row r="131" spans="1:9" ht="29.25" customHeight="1">
      <c r="A131" s="218">
        <v>30</v>
      </c>
      <c r="B131" s="1445" t="s">
        <v>375</v>
      </c>
      <c r="C131" s="1445"/>
      <c r="D131" s="1445"/>
      <c r="E131" s="1445"/>
      <c r="F131" s="1445"/>
      <c r="G131" s="1445">
        <f>A131</f>
        <v>30</v>
      </c>
      <c r="H131" s="1445"/>
      <c r="I131" s="219">
        <f>A131</f>
        <v>30</v>
      </c>
    </row>
    <row r="132" spans="1:9" ht="88.5" customHeight="1">
      <c r="A132" s="1453" t="s">
        <v>987</v>
      </c>
      <c r="B132" s="1454"/>
      <c r="C132" s="1454"/>
      <c r="D132" s="1454"/>
      <c r="E132" s="1454"/>
      <c r="F132" s="1454"/>
      <c r="G132" s="1454"/>
      <c r="H132" s="1454"/>
      <c r="I132" s="1455"/>
    </row>
    <row r="133" spans="1:9" ht="24" customHeight="1">
      <c r="A133" s="1465" t="s">
        <v>988</v>
      </c>
      <c r="B133" s="1466"/>
      <c r="C133" s="1466"/>
      <c r="D133" s="1466"/>
      <c r="E133" s="1466"/>
      <c r="F133" s="1466"/>
      <c r="G133" s="1466"/>
      <c r="H133" s="1466"/>
      <c r="I133" s="1467"/>
    </row>
    <row r="134" spans="1:9" ht="15" customHeight="1">
      <c r="A134" s="1465"/>
      <c r="B134" s="1466"/>
      <c r="C134" s="1466"/>
      <c r="D134" s="1466"/>
      <c r="E134" s="1466"/>
      <c r="F134" s="1466"/>
      <c r="G134" s="1466"/>
      <c r="H134" s="1466"/>
      <c r="I134" s="1467"/>
    </row>
    <row r="135" spans="1:9" ht="21" customHeight="1">
      <c r="A135" s="1478"/>
      <c r="B135" s="1479"/>
      <c r="C135" s="1479"/>
      <c r="D135" s="1479"/>
      <c r="E135" s="1479"/>
      <c r="F135" s="1479"/>
      <c r="G135" s="1479"/>
      <c r="H135" s="1479"/>
      <c r="I135" s="1480"/>
    </row>
    <row r="136" spans="1:9" ht="29.25" customHeight="1">
      <c r="A136" s="218">
        <v>31</v>
      </c>
      <c r="B136" s="1445" t="s">
        <v>377</v>
      </c>
      <c r="C136" s="1445"/>
      <c r="D136" s="1445"/>
      <c r="E136" s="1445"/>
      <c r="F136" s="1445"/>
      <c r="G136" s="1445">
        <f>A136</f>
        <v>31</v>
      </c>
      <c r="H136" s="1445"/>
      <c r="I136" s="219">
        <f>A136</f>
        <v>31</v>
      </c>
    </row>
    <row r="137" spans="1:9" ht="102.75" customHeight="1">
      <c r="A137" s="1481" t="s">
        <v>378</v>
      </c>
      <c r="B137" s="1482"/>
      <c r="C137" s="1482"/>
      <c r="D137" s="1482"/>
      <c r="E137" s="1482"/>
      <c r="F137" s="1482"/>
      <c r="G137" s="1482"/>
      <c r="H137" s="1482"/>
      <c r="I137" s="1483"/>
    </row>
    <row r="138" spans="1:9" ht="24.75" customHeight="1">
      <c r="A138" s="1453"/>
      <c r="B138" s="1454"/>
      <c r="C138" s="1454"/>
      <c r="D138" s="1454"/>
      <c r="E138" s="1454"/>
      <c r="F138" s="1454"/>
      <c r="G138" s="1454"/>
      <c r="H138" s="1454"/>
      <c r="I138" s="1455"/>
    </row>
    <row r="139" spans="1:9" ht="30" customHeight="1">
      <c r="A139" s="218">
        <v>32</v>
      </c>
      <c r="B139" s="1445" t="s">
        <v>379</v>
      </c>
      <c r="C139" s="1445"/>
      <c r="D139" s="1445"/>
      <c r="E139" s="1445"/>
      <c r="F139" s="1445"/>
      <c r="G139" s="1445">
        <f>A139</f>
        <v>32</v>
      </c>
      <c r="H139" s="1445"/>
      <c r="I139" s="219">
        <f>A139</f>
        <v>32</v>
      </c>
    </row>
    <row r="140" spans="1:9" ht="59.25" customHeight="1">
      <c r="A140" s="1453" t="s">
        <v>380</v>
      </c>
      <c r="B140" s="1454"/>
      <c r="C140" s="1454"/>
      <c r="D140" s="1454"/>
      <c r="E140" s="1454"/>
      <c r="F140" s="1454"/>
      <c r="G140" s="1454"/>
      <c r="H140" s="1454"/>
      <c r="I140" s="1455"/>
    </row>
    <row r="141" spans="1:9" ht="29.25" customHeight="1">
      <c r="A141" s="218">
        <f>A139+1</f>
        <v>33</v>
      </c>
      <c r="B141" s="1445" t="s">
        <v>381</v>
      </c>
      <c r="C141" s="1445"/>
      <c r="D141" s="1445"/>
      <c r="E141" s="1445"/>
      <c r="F141" s="1445"/>
      <c r="G141" s="1445">
        <f>A141</f>
        <v>33</v>
      </c>
      <c r="H141" s="1445"/>
      <c r="I141" s="219">
        <f>A141</f>
        <v>33</v>
      </c>
    </row>
    <row r="142" spans="1:9" ht="89.25" customHeight="1">
      <c r="A142" s="1459" t="s">
        <v>989</v>
      </c>
      <c r="B142" s="1460"/>
      <c r="C142" s="1460"/>
      <c r="D142" s="1460"/>
      <c r="E142" s="1460"/>
      <c r="F142" s="1460"/>
      <c r="G142" s="1460"/>
      <c r="H142" s="1460"/>
      <c r="I142" s="1461"/>
    </row>
    <row r="143" spans="1:9" ht="29.25" customHeight="1">
      <c r="A143" s="218">
        <f>A141+1</f>
        <v>34</v>
      </c>
      <c r="B143" s="1445" t="s">
        <v>383</v>
      </c>
      <c r="C143" s="1445"/>
      <c r="D143" s="1445"/>
      <c r="E143" s="1445"/>
      <c r="F143" s="1445"/>
      <c r="G143" s="1445">
        <f>A143</f>
        <v>34</v>
      </c>
      <c r="H143" s="1445"/>
      <c r="I143" s="219">
        <f>A143</f>
        <v>34</v>
      </c>
    </row>
    <row r="144" spans="1:9" ht="113.25" customHeight="1">
      <c r="A144" s="1453" t="s">
        <v>384</v>
      </c>
      <c r="B144" s="1454"/>
      <c r="C144" s="1454"/>
      <c r="D144" s="1454"/>
      <c r="E144" s="1454"/>
      <c r="F144" s="1454"/>
      <c r="G144" s="1454"/>
      <c r="H144" s="1454"/>
      <c r="I144" s="1455"/>
    </row>
    <row r="145" spans="1:9" ht="29.25" customHeight="1">
      <c r="A145" s="218">
        <f>A143+1</f>
        <v>35</v>
      </c>
      <c r="B145" s="1445" t="s">
        <v>385</v>
      </c>
      <c r="C145" s="1445"/>
      <c r="D145" s="1445"/>
      <c r="E145" s="1445"/>
      <c r="F145" s="1445"/>
      <c r="G145" s="1445">
        <f>A145</f>
        <v>35</v>
      </c>
      <c r="H145" s="1445"/>
      <c r="I145" s="219">
        <f>A145</f>
        <v>35</v>
      </c>
    </row>
    <row r="146" spans="1:9" ht="90.75" customHeight="1">
      <c r="A146" s="1465" t="s">
        <v>386</v>
      </c>
      <c r="B146" s="1466"/>
      <c r="C146" s="1466"/>
      <c r="D146" s="1466"/>
      <c r="E146" s="1466"/>
      <c r="F146" s="1466"/>
      <c r="G146" s="1466"/>
      <c r="H146" s="1466"/>
      <c r="I146" s="1467"/>
    </row>
    <row r="147" spans="1:9" ht="51.75" customHeight="1">
      <c r="A147" s="1465"/>
      <c r="B147" s="1466"/>
      <c r="C147" s="1466"/>
      <c r="D147" s="1466"/>
      <c r="E147" s="1466"/>
      <c r="F147" s="1466"/>
      <c r="G147" s="1466"/>
      <c r="H147" s="1466"/>
      <c r="I147" s="1467"/>
    </row>
    <row r="148" spans="1:9" ht="71.25" customHeight="1">
      <c r="A148" s="1465"/>
      <c r="B148" s="1466"/>
      <c r="C148" s="1466"/>
      <c r="D148" s="1466"/>
      <c r="E148" s="1466"/>
      <c r="F148" s="1466"/>
      <c r="G148" s="1466"/>
      <c r="H148" s="1466"/>
      <c r="I148" s="1467"/>
    </row>
    <row r="149" spans="1:9" ht="30" customHeight="1">
      <c r="A149" s="232">
        <v>36</v>
      </c>
      <c r="B149" s="1477" t="s">
        <v>387</v>
      </c>
      <c r="C149" s="1477"/>
      <c r="D149" s="1477"/>
      <c r="E149" s="1477"/>
      <c r="F149" s="1477"/>
      <c r="G149" s="1477">
        <f>A149</f>
        <v>36</v>
      </c>
      <c r="H149" s="1477"/>
      <c r="I149" s="233">
        <f>A149</f>
        <v>36</v>
      </c>
    </row>
    <row r="150" spans="1:9" ht="133.5" customHeight="1">
      <c r="A150" s="1465" t="s">
        <v>990</v>
      </c>
      <c r="B150" s="1466"/>
      <c r="C150" s="1466"/>
      <c r="D150" s="1466"/>
      <c r="E150" s="1466"/>
      <c r="F150" s="1466"/>
      <c r="G150" s="1466"/>
      <c r="H150" s="1466"/>
      <c r="I150" s="1467"/>
    </row>
    <row r="151" spans="1:9" ht="30.75" customHeight="1">
      <c r="A151" s="218">
        <v>38</v>
      </c>
      <c r="B151" s="1445" t="s">
        <v>390</v>
      </c>
      <c r="C151" s="1445"/>
      <c r="D151" s="1445"/>
      <c r="E151" s="1445"/>
      <c r="F151" s="1445"/>
      <c r="G151" s="1445">
        <f>A151</f>
        <v>38</v>
      </c>
      <c r="H151" s="1445"/>
      <c r="I151" s="219">
        <f>A151</f>
        <v>38</v>
      </c>
    </row>
    <row r="152" spans="1:9" ht="53.25" customHeight="1">
      <c r="A152" s="1453" t="s">
        <v>391</v>
      </c>
      <c r="B152" s="1454"/>
      <c r="C152" s="1454"/>
      <c r="D152" s="1454"/>
      <c r="E152" s="1454"/>
      <c r="F152" s="1454"/>
      <c r="G152" s="1454"/>
      <c r="H152" s="1454"/>
      <c r="I152" s="1455"/>
    </row>
    <row r="153" spans="1:9" ht="23.4">
      <c r="A153" s="218">
        <v>39</v>
      </c>
      <c r="B153" s="1445" t="s">
        <v>392</v>
      </c>
      <c r="C153" s="1445"/>
      <c r="D153" s="1445"/>
      <c r="E153" s="1445"/>
      <c r="F153" s="1445"/>
      <c r="G153" s="1445">
        <f>A153</f>
        <v>39</v>
      </c>
      <c r="H153" s="1445"/>
      <c r="I153" s="219">
        <f>A153</f>
        <v>39</v>
      </c>
    </row>
    <row r="154" spans="1:9" ht="60.75" customHeight="1">
      <c r="A154" s="1453" t="s">
        <v>393</v>
      </c>
      <c r="B154" s="1454"/>
      <c r="C154" s="1454"/>
      <c r="D154" s="1454"/>
      <c r="E154" s="1454"/>
      <c r="F154" s="1454"/>
      <c r="G154" s="1454"/>
      <c r="H154" s="1454"/>
      <c r="I154" s="1455"/>
    </row>
    <row r="155" spans="1:9" ht="30.75" customHeight="1">
      <c r="A155" s="218">
        <v>40</v>
      </c>
      <c r="B155" s="1445" t="s">
        <v>394</v>
      </c>
      <c r="C155" s="1445"/>
      <c r="D155" s="1445"/>
      <c r="E155" s="1445"/>
      <c r="F155" s="1445"/>
      <c r="G155" s="1445">
        <f>A155</f>
        <v>40</v>
      </c>
      <c r="H155" s="1445"/>
      <c r="I155" s="219">
        <f>A155</f>
        <v>40</v>
      </c>
    </row>
    <row r="156" spans="1:9" ht="59.25" customHeight="1">
      <c r="A156" s="1474" t="s">
        <v>991</v>
      </c>
      <c r="B156" s="1475"/>
      <c r="C156" s="1475"/>
      <c r="D156" s="1475"/>
      <c r="E156" s="1475"/>
      <c r="F156" s="1475"/>
      <c r="G156" s="1475"/>
      <c r="H156" s="1475"/>
      <c r="I156" s="1476"/>
    </row>
    <row r="157" spans="1:9" ht="30" customHeight="1">
      <c r="A157" s="218">
        <v>41</v>
      </c>
      <c r="B157" s="1445" t="s">
        <v>396</v>
      </c>
      <c r="C157" s="1445"/>
      <c r="D157" s="1445"/>
      <c r="E157" s="1445"/>
      <c r="F157" s="1445"/>
      <c r="G157" s="1445">
        <f>A157</f>
        <v>41</v>
      </c>
      <c r="H157" s="1445"/>
      <c r="I157" s="219">
        <f>A157</f>
        <v>41</v>
      </c>
    </row>
    <row r="158" spans="1:9" ht="60" customHeight="1">
      <c r="A158" s="1453" t="s">
        <v>881</v>
      </c>
      <c r="B158" s="1454"/>
      <c r="C158" s="1454"/>
      <c r="D158" s="1454"/>
      <c r="E158" s="1454"/>
      <c r="F158" s="1454"/>
      <c r="G158" s="1454"/>
      <c r="H158" s="1454"/>
      <c r="I158" s="1455"/>
    </row>
    <row r="159" spans="1:9" ht="60" customHeight="1">
      <c r="A159" s="1453" t="s">
        <v>882</v>
      </c>
      <c r="B159" s="1454"/>
      <c r="C159" s="1454"/>
      <c r="D159" s="1454"/>
      <c r="E159" s="1454"/>
      <c r="F159" s="1454"/>
      <c r="G159" s="1454"/>
      <c r="H159" s="1454"/>
      <c r="I159" s="1455"/>
    </row>
    <row r="160" spans="1:9" ht="30" customHeight="1">
      <c r="A160" s="218">
        <v>42</v>
      </c>
      <c r="B160" s="1445" t="s">
        <v>398</v>
      </c>
      <c r="C160" s="1445"/>
      <c r="D160" s="1445"/>
      <c r="E160" s="1445"/>
      <c r="F160" s="1445"/>
      <c r="G160" s="1445">
        <f>A160</f>
        <v>42</v>
      </c>
      <c r="H160" s="1445"/>
      <c r="I160" s="219">
        <f>A160</f>
        <v>42</v>
      </c>
    </row>
    <row r="161" spans="1:9" ht="30" customHeight="1">
      <c r="A161" s="1465" t="s">
        <v>399</v>
      </c>
      <c r="B161" s="1466"/>
      <c r="C161" s="1466"/>
      <c r="D161" s="1466"/>
      <c r="E161" s="1466"/>
      <c r="F161" s="1466"/>
      <c r="G161" s="1466"/>
      <c r="H161" s="1466"/>
      <c r="I161" s="1467"/>
    </row>
    <row r="162" spans="1:9" ht="29.25" customHeight="1">
      <c r="A162" s="218">
        <v>43</v>
      </c>
      <c r="B162" s="1445" t="s">
        <v>400</v>
      </c>
      <c r="C162" s="1445"/>
      <c r="D162" s="1445"/>
      <c r="E162" s="1445"/>
      <c r="F162" s="1445"/>
      <c r="G162" s="1445">
        <f>A162</f>
        <v>43</v>
      </c>
      <c r="H162" s="1445"/>
      <c r="I162" s="219">
        <f>A162</f>
        <v>43</v>
      </c>
    </row>
    <row r="163" spans="1:9" ht="69" customHeight="1">
      <c r="A163" s="1471" t="s">
        <v>992</v>
      </c>
      <c r="B163" s="1472"/>
      <c r="C163" s="1472"/>
      <c r="D163" s="1472"/>
      <c r="E163" s="1472"/>
      <c r="F163" s="1472"/>
      <c r="G163" s="1472"/>
      <c r="H163" s="1472"/>
      <c r="I163" s="1473"/>
    </row>
    <row r="164" spans="1:9" ht="29.25" customHeight="1">
      <c r="A164" s="218">
        <v>44</v>
      </c>
      <c r="B164" s="1445" t="s">
        <v>402</v>
      </c>
      <c r="C164" s="1445"/>
      <c r="D164" s="1445"/>
      <c r="E164" s="1445"/>
      <c r="F164" s="1445"/>
      <c r="G164" s="1445">
        <f>A164</f>
        <v>44</v>
      </c>
      <c r="H164" s="1445"/>
      <c r="I164" s="219">
        <f>A164</f>
        <v>44</v>
      </c>
    </row>
    <row r="165" spans="1:9" ht="67.5" customHeight="1">
      <c r="A165" s="1453" t="s">
        <v>403</v>
      </c>
      <c r="B165" s="1454"/>
      <c r="C165" s="1454"/>
      <c r="D165" s="1454"/>
      <c r="E165" s="1454"/>
      <c r="F165" s="1454"/>
      <c r="G165" s="1454"/>
      <c r="H165" s="1454"/>
      <c r="I165" s="1455"/>
    </row>
    <row r="166" spans="1:9" ht="29.25" customHeight="1">
      <c r="A166" s="218">
        <v>45</v>
      </c>
      <c r="B166" s="1445" t="s">
        <v>404</v>
      </c>
      <c r="C166" s="1445"/>
      <c r="D166" s="1445"/>
      <c r="E166" s="1445"/>
      <c r="F166" s="1445"/>
      <c r="G166" s="1445">
        <f>A166</f>
        <v>45</v>
      </c>
      <c r="H166" s="1445"/>
      <c r="I166" s="219">
        <f>A166</f>
        <v>45</v>
      </c>
    </row>
    <row r="167" spans="1:9" ht="71.25" customHeight="1">
      <c r="A167" s="1453" t="s">
        <v>405</v>
      </c>
      <c r="B167" s="1454"/>
      <c r="C167" s="1454"/>
      <c r="D167" s="1454"/>
      <c r="E167" s="1454"/>
      <c r="F167" s="1454"/>
      <c r="G167" s="1454"/>
      <c r="H167" s="1454"/>
      <c r="I167" s="1455"/>
    </row>
    <row r="168" spans="1:9" ht="29.25" customHeight="1">
      <c r="A168" s="218">
        <v>46</v>
      </c>
      <c r="B168" s="1445" t="s">
        <v>406</v>
      </c>
      <c r="C168" s="1445"/>
      <c r="D168" s="1445"/>
      <c r="E168" s="1445"/>
      <c r="F168" s="1445"/>
      <c r="G168" s="1445">
        <f>A168</f>
        <v>46</v>
      </c>
      <c r="H168" s="1445"/>
      <c r="I168" s="219">
        <f>A168</f>
        <v>46</v>
      </c>
    </row>
    <row r="169" spans="1:9" ht="60" customHeight="1">
      <c r="A169" s="1453" t="s">
        <v>407</v>
      </c>
      <c r="B169" s="1454"/>
      <c r="C169" s="1454"/>
      <c r="D169" s="1454"/>
      <c r="E169" s="1454"/>
      <c r="F169" s="1454"/>
      <c r="G169" s="1454"/>
      <c r="H169" s="1454"/>
      <c r="I169" s="1455"/>
    </row>
    <row r="170" spans="1:9" ht="29.25" customHeight="1">
      <c r="A170" s="218">
        <v>47</v>
      </c>
      <c r="B170" s="1445" t="s">
        <v>408</v>
      </c>
      <c r="C170" s="1445"/>
      <c r="D170" s="1445"/>
      <c r="E170" s="1445"/>
      <c r="F170" s="1445"/>
      <c r="G170" s="1445">
        <f>A170</f>
        <v>47</v>
      </c>
      <c r="H170" s="1445"/>
      <c r="I170" s="219">
        <f>A170</f>
        <v>47</v>
      </c>
    </row>
    <row r="171" spans="1:9" ht="60" customHeight="1">
      <c r="A171" s="1453" t="s">
        <v>409</v>
      </c>
      <c r="B171" s="1454"/>
      <c r="C171" s="1454"/>
      <c r="D171" s="1454"/>
      <c r="E171" s="1454"/>
      <c r="F171" s="1454"/>
      <c r="G171" s="1454"/>
      <c r="H171" s="1454"/>
      <c r="I171" s="1455"/>
    </row>
    <row r="172" spans="1:9" ht="29.25" customHeight="1">
      <c r="A172" s="218">
        <v>48</v>
      </c>
      <c r="B172" s="1445" t="s">
        <v>410</v>
      </c>
      <c r="C172" s="1445"/>
      <c r="D172" s="1445"/>
      <c r="E172" s="1445"/>
      <c r="F172" s="1445"/>
      <c r="G172" s="1445">
        <f>A172</f>
        <v>48</v>
      </c>
      <c r="H172" s="1445"/>
      <c r="I172" s="219">
        <f>A172</f>
        <v>48</v>
      </c>
    </row>
    <row r="173" spans="1:9" ht="60" customHeight="1">
      <c r="A173" s="1453" t="s">
        <v>411</v>
      </c>
      <c r="B173" s="1454"/>
      <c r="C173" s="1454"/>
      <c r="D173" s="1454"/>
      <c r="E173" s="1454"/>
      <c r="F173" s="1454"/>
      <c r="G173" s="1454"/>
      <c r="H173" s="1454"/>
      <c r="I173" s="1455"/>
    </row>
    <row r="174" spans="1:9" ht="29.25" customHeight="1">
      <c r="A174" s="218">
        <v>49</v>
      </c>
      <c r="B174" s="1445" t="s">
        <v>412</v>
      </c>
      <c r="C174" s="1445"/>
      <c r="D174" s="1445"/>
      <c r="E174" s="1445"/>
      <c r="F174" s="1445"/>
      <c r="G174" s="1445">
        <f>A174</f>
        <v>49</v>
      </c>
      <c r="H174" s="1445"/>
      <c r="I174" s="219">
        <f>A174</f>
        <v>49</v>
      </c>
    </row>
    <row r="175" spans="1:9" ht="60" customHeight="1">
      <c r="A175" s="1453" t="s">
        <v>413</v>
      </c>
      <c r="B175" s="1454"/>
      <c r="C175" s="1454"/>
      <c r="D175" s="1454"/>
      <c r="E175" s="1454"/>
      <c r="F175" s="1454"/>
      <c r="G175" s="1454"/>
      <c r="H175" s="1454"/>
      <c r="I175" s="1455"/>
    </row>
    <row r="176" spans="1:9" ht="28.5" customHeight="1">
      <c r="A176" s="218">
        <v>50</v>
      </c>
      <c r="B176" s="1445" t="s">
        <v>414</v>
      </c>
      <c r="C176" s="1445"/>
      <c r="D176" s="1445"/>
      <c r="E176" s="1445"/>
      <c r="F176" s="1445"/>
      <c r="G176" s="1445">
        <f>A176</f>
        <v>50</v>
      </c>
      <c r="H176" s="1445"/>
      <c r="I176" s="219">
        <f>A176</f>
        <v>50</v>
      </c>
    </row>
    <row r="177" spans="1:9" ht="64.5" customHeight="1">
      <c r="A177" s="1459" t="s">
        <v>415</v>
      </c>
      <c r="B177" s="1460"/>
      <c r="C177" s="1460"/>
      <c r="D177" s="1460"/>
      <c r="E177" s="1460"/>
      <c r="F177" s="1460"/>
      <c r="G177" s="1460"/>
      <c r="H177" s="1460"/>
      <c r="I177" s="1461"/>
    </row>
    <row r="178" spans="1:9" ht="27.75" customHeight="1">
      <c r="A178" s="218">
        <v>51</v>
      </c>
      <c r="B178" s="1445" t="s">
        <v>416</v>
      </c>
      <c r="C178" s="1445"/>
      <c r="D178" s="1445"/>
      <c r="E178" s="1445"/>
      <c r="F178" s="1445"/>
      <c r="G178" s="1445">
        <f>A178</f>
        <v>51</v>
      </c>
      <c r="H178" s="1445"/>
      <c r="I178" s="219">
        <f>A178</f>
        <v>51</v>
      </c>
    </row>
    <row r="179" spans="1:9" ht="49.5" customHeight="1">
      <c r="A179" s="1468" t="s">
        <v>829</v>
      </c>
      <c r="B179" s="1469"/>
      <c r="C179" s="1469"/>
      <c r="D179" s="1469"/>
      <c r="E179" s="1469"/>
      <c r="F179" s="1469"/>
      <c r="G179" s="1469"/>
      <c r="H179" s="1469"/>
      <c r="I179" s="1470"/>
    </row>
    <row r="180" spans="1:9" ht="37.5" customHeight="1">
      <c r="A180" s="218">
        <v>52</v>
      </c>
      <c r="B180" s="1445" t="s">
        <v>418</v>
      </c>
      <c r="C180" s="1445"/>
      <c r="D180" s="1445"/>
      <c r="E180" s="1445"/>
      <c r="F180" s="1445"/>
      <c r="G180" s="1445">
        <f>A180</f>
        <v>52</v>
      </c>
      <c r="H180" s="1445"/>
      <c r="I180" s="219">
        <f>A180</f>
        <v>52</v>
      </c>
    </row>
    <row r="181" spans="1:9" ht="105" customHeight="1">
      <c r="A181" s="1459" t="s">
        <v>830</v>
      </c>
      <c r="B181" s="1460"/>
      <c r="C181" s="1460"/>
      <c r="D181" s="1460"/>
      <c r="E181" s="1460"/>
      <c r="F181" s="1460"/>
      <c r="G181" s="1460"/>
      <c r="H181" s="1460"/>
      <c r="I181" s="1461"/>
    </row>
    <row r="182" spans="1:9" ht="30" customHeight="1">
      <c r="A182" s="218">
        <v>53</v>
      </c>
      <c r="B182" s="1445" t="s">
        <v>420</v>
      </c>
      <c r="C182" s="1445"/>
      <c r="D182" s="1445"/>
      <c r="E182" s="1445"/>
      <c r="F182" s="1445"/>
      <c r="G182" s="1445">
        <f>A182</f>
        <v>53</v>
      </c>
      <c r="H182" s="1445"/>
      <c r="I182" s="219">
        <f>A182</f>
        <v>53</v>
      </c>
    </row>
    <row r="183" spans="1:9" ht="60" customHeight="1">
      <c r="A183" s="1453" t="s">
        <v>421</v>
      </c>
      <c r="B183" s="1454"/>
      <c r="C183" s="1454"/>
      <c r="D183" s="1454"/>
      <c r="E183" s="1454"/>
      <c r="F183" s="1454"/>
      <c r="G183" s="1454"/>
      <c r="H183" s="1454"/>
      <c r="I183" s="1455"/>
    </row>
    <row r="184" spans="1:9" ht="29.25" customHeight="1">
      <c r="A184" s="218">
        <v>54</v>
      </c>
      <c r="B184" s="1445" t="s">
        <v>422</v>
      </c>
      <c r="C184" s="1445"/>
      <c r="D184" s="1445"/>
      <c r="E184" s="1445"/>
      <c r="F184" s="1445"/>
      <c r="G184" s="1445">
        <f>A184</f>
        <v>54</v>
      </c>
      <c r="H184" s="1445"/>
      <c r="I184" s="219">
        <f>A184</f>
        <v>54</v>
      </c>
    </row>
    <row r="185" spans="1:9" ht="119.25" customHeight="1">
      <c r="A185" s="1459" t="s">
        <v>993</v>
      </c>
      <c r="B185" s="1460"/>
      <c r="C185" s="1460"/>
      <c r="D185" s="1460"/>
      <c r="E185" s="1460"/>
      <c r="F185" s="1460"/>
      <c r="G185" s="1460"/>
      <c r="H185" s="1460"/>
      <c r="I185" s="1461"/>
    </row>
    <row r="186" spans="1:9" ht="29.25" customHeight="1">
      <c r="A186" s="218">
        <v>55</v>
      </c>
      <c r="B186" s="1445" t="s">
        <v>423</v>
      </c>
      <c r="C186" s="1445"/>
      <c r="D186" s="1445"/>
      <c r="E186" s="1445"/>
      <c r="F186" s="1445"/>
      <c r="G186" s="1445">
        <f>A186</f>
        <v>55</v>
      </c>
      <c r="H186" s="1445"/>
      <c r="I186" s="219">
        <f>A186</f>
        <v>55</v>
      </c>
    </row>
    <row r="187" spans="1:9" ht="59.25" customHeight="1">
      <c r="A187" s="1453" t="s">
        <v>994</v>
      </c>
      <c r="B187" s="1454"/>
      <c r="C187" s="1454"/>
      <c r="D187" s="1454"/>
      <c r="E187" s="1454"/>
      <c r="F187" s="1454"/>
      <c r="G187" s="1454"/>
      <c r="H187" s="1454"/>
      <c r="I187" s="1455"/>
    </row>
    <row r="188" spans="1:9" ht="35.25" customHeight="1">
      <c r="A188" s="1453" t="s">
        <v>995</v>
      </c>
      <c r="B188" s="1454"/>
      <c r="C188" s="1454"/>
      <c r="D188" s="1454"/>
      <c r="E188" s="1454"/>
      <c r="F188" s="1454"/>
      <c r="G188" s="1454"/>
      <c r="H188" s="1454"/>
      <c r="I188" s="1455"/>
    </row>
    <row r="189" spans="1:9" ht="33" customHeight="1">
      <c r="A189" s="1465" t="s">
        <v>996</v>
      </c>
      <c r="B189" s="1466"/>
      <c r="C189" s="1466"/>
      <c r="D189" s="1466"/>
      <c r="E189" s="1466"/>
      <c r="F189" s="1466"/>
      <c r="G189" s="1466"/>
      <c r="H189" s="1466"/>
      <c r="I189" s="1467"/>
    </row>
    <row r="190" spans="1:9" ht="29.25" customHeight="1">
      <c r="A190" s="218">
        <v>56</v>
      </c>
      <c r="B190" s="1445" t="s">
        <v>425</v>
      </c>
      <c r="C190" s="1445"/>
      <c r="D190" s="1445"/>
      <c r="E190" s="1445"/>
      <c r="F190" s="1445"/>
      <c r="G190" s="1445">
        <f>A190</f>
        <v>56</v>
      </c>
      <c r="H190" s="1445"/>
      <c r="I190" s="219">
        <f>A190</f>
        <v>56</v>
      </c>
    </row>
    <row r="191" spans="1:9" ht="54.75" customHeight="1">
      <c r="A191" s="1453" t="s">
        <v>426</v>
      </c>
      <c r="B191" s="1454"/>
      <c r="C191" s="1454"/>
      <c r="D191" s="1454"/>
      <c r="E191" s="1454"/>
      <c r="F191" s="1454"/>
      <c r="G191" s="1454"/>
      <c r="H191" s="1454"/>
      <c r="I191" s="1455"/>
    </row>
    <row r="192" spans="1:9" ht="29.25" customHeight="1">
      <c r="A192" s="218">
        <v>57</v>
      </c>
      <c r="B192" s="1445" t="s">
        <v>427</v>
      </c>
      <c r="C192" s="1445"/>
      <c r="D192" s="1445"/>
      <c r="E192" s="1445"/>
      <c r="F192" s="1445"/>
      <c r="G192" s="1445">
        <f>A192</f>
        <v>57</v>
      </c>
      <c r="H192" s="1445"/>
      <c r="I192" s="219">
        <f>A192</f>
        <v>57</v>
      </c>
    </row>
    <row r="193" spans="1:9" ht="56.25" customHeight="1">
      <c r="A193" s="1459" t="s">
        <v>428</v>
      </c>
      <c r="B193" s="1460"/>
      <c r="C193" s="1460"/>
      <c r="D193" s="1460"/>
      <c r="E193" s="1460"/>
      <c r="F193" s="1460"/>
      <c r="G193" s="1460"/>
      <c r="H193" s="1460"/>
      <c r="I193" s="1461"/>
    </row>
    <row r="194" spans="1:9" ht="23.25" customHeight="1">
      <c r="A194" s="234"/>
      <c r="B194" s="235"/>
      <c r="C194" s="235"/>
      <c r="D194" s="235"/>
      <c r="E194" s="235"/>
      <c r="F194" s="235"/>
      <c r="G194" s="235"/>
      <c r="H194" s="235"/>
      <c r="I194" s="236"/>
    </row>
    <row r="195" spans="1:9" ht="28.5" customHeight="1">
      <c r="A195" s="218">
        <v>58</v>
      </c>
      <c r="B195" s="1445" t="s">
        <v>429</v>
      </c>
      <c r="C195" s="1445"/>
      <c r="D195" s="1445"/>
      <c r="E195" s="1445"/>
      <c r="F195" s="1445"/>
      <c r="G195" s="1445">
        <f>A195</f>
        <v>58</v>
      </c>
      <c r="H195" s="1445"/>
      <c r="I195" s="219">
        <f>A195</f>
        <v>58</v>
      </c>
    </row>
    <row r="196" spans="1:9" ht="59.25" customHeight="1">
      <c r="A196" s="1459" t="s">
        <v>997</v>
      </c>
      <c r="B196" s="1460"/>
      <c r="C196" s="1460"/>
      <c r="D196" s="1460"/>
      <c r="E196" s="1460"/>
      <c r="F196" s="1460"/>
      <c r="G196" s="1460"/>
      <c r="H196" s="1460"/>
      <c r="I196" s="1461"/>
    </row>
    <row r="197" spans="1:9" ht="29.25" customHeight="1">
      <c r="A197" s="218">
        <v>59</v>
      </c>
      <c r="B197" s="1445" t="s">
        <v>430</v>
      </c>
      <c r="C197" s="1445"/>
      <c r="D197" s="1445"/>
      <c r="E197" s="1445"/>
      <c r="F197" s="1445"/>
      <c r="G197" s="1445">
        <f>A197</f>
        <v>59</v>
      </c>
      <c r="H197" s="1445"/>
      <c r="I197" s="219">
        <f>A197</f>
        <v>59</v>
      </c>
    </row>
    <row r="198" spans="1:9" ht="43.5" customHeight="1">
      <c r="A198" s="1459" t="s">
        <v>431</v>
      </c>
      <c r="B198" s="1460"/>
      <c r="C198" s="1460"/>
      <c r="D198" s="1460"/>
      <c r="E198" s="1460"/>
      <c r="F198" s="1460"/>
      <c r="G198" s="1460"/>
      <c r="H198" s="1460"/>
      <c r="I198" s="1461"/>
    </row>
    <row r="199" spans="1:9" ht="29.25" customHeight="1">
      <c r="A199" s="218">
        <v>60</v>
      </c>
      <c r="B199" s="1445" t="s">
        <v>432</v>
      </c>
      <c r="C199" s="1445"/>
      <c r="D199" s="1445"/>
      <c r="E199" s="1445"/>
      <c r="F199" s="1445"/>
      <c r="G199" s="1445">
        <f>A199</f>
        <v>60</v>
      </c>
      <c r="H199" s="1445"/>
      <c r="I199" s="219">
        <f>A199</f>
        <v>60</v>
      </c>
    </row>
    <row r="200" spans="1:9" ht="157.5" customHeight="1">
      <c r="A200" s="1459" t="s">
        <v>998</v>
      </c>
      <c r="B200" s="1460"/>
      <c r="C200" s="1460"/>
      <c r="D200" s="1460"/>
      <c r="E200" s="1460"/>
      <c r="F200" s="1460"/>
      <c r="G200" s="1460"/>
      <c r="H200" s="1460"/>
      <c r="I200" s="1461"/>
    </row>
    <row r="201" spans="1:9" ht="29.25" customHeight="1">
      <c r="A201" s="218">
        <v>61</v>
      </c>
      <c r="B201" s="1445" t="s">
        <v>434</v>
      </c>
      <c r="C201" s="1445"/>
      <c r="D201" s="1445"/>
      <c r="E201" s="1445"/>
      <c r="F201" s="1445"/>
      <c r="G201" s="1445">
        <f>A201</f>
        <v>61</v>
      </c>
      <c r="H201" s="1445"/>
      <c r="I201" s="219">
        <f>A201</f>
        <v>61</v>
      </c>
    </row>
    <row r="202" spans="1:9" ht="60" customHeight="1">
      <c r="A202" s="1453" t="s">
        <v>435</v>
      </c>
      <c r="B202" s="1454"/>
      <c r="C202" s="1454"/>
      <c r="D202" s="1454"/>
      <c r="E202" s="1454"/>
      <c r="F202" s="1454"/>
      <c r="G202" s="1454"/>
      <c r="H202" s="1454"/>
      <c r="I202" s="1455"/>
    </row>
    <row r="203" spans="1:9" ht="29.25" customHeight="1">
      <c r="A203" s="218">
        <v>62</v>
      </c>
      <c r="B203" s="1445" t="s">
        <v>436</v>
      </c>
      <c r="C203" s="1445"/>
      <c r="D203" s="1445"/>
      <c r="E203" s="1445"/>
      <c r="F203" s="1445"/>
      <c r="G203" s="1445">
        <f>A203</f>
        <v>62</v>
      </c>
      <c r="H203" s="1445"/>
      <c r="I203" s="219">
        <f>A203</f>
        <v>62</v>
      </c>
    </row>
    <row r="204" spans="1:9" ht="60" customHeight="1">
      <c r="A204" s="1453" t="s">
        <v>883</v>
      </c>
      <c r="B204" s="1454"/>
      <c r="C204" s="1454"/>
      <c r="D204" s="1454"/>
      <c r="E204" s="1454"/>
      <c r="F204" s="1454"/>
      <c r="G204" s="1454"/>
      <c r="H204" s="1454"/>
      <c r="I204" s="1455"/>
    </row>
    <row r="205" spans="1:9" ht="29.25" customHeight="1">
      <c r="A205" s="218">
        <v>63</v>
      </c>
      <c r="B205" s="1445" t="s">
        <v>437</v>
      </c>
      <c r="C205" s="1445"/>
      <c r="D205" s="1445"/>
      <c r="E205" s="1445"/>
      <c r="F205" s="1445"/>
      <c r="G205" s="1445">
        <f>A205</f>
        <v>63</v>
      </c>
      <c r="H205" s="1445"/>
      <c r="I205" s="219">
        <f>A205</f>
        <v>63</v>
      </c>
    </row>
    <row r="206" spans="1:9" ht="60" customHeight="1">
      <c r="A206" s="1459" t="s">
        <v>999</v>
      </c>
      <c r="B206" s="1460"/>
      <c r="C206" s="1460"/>
      <c r="D206" s="1460"/>
      <c r="E206" s="1460"/>
      <c r="F206" s="1460"/>
      <c r="G206" s="1460"/>
      <c r="H206" s="1460"/>
      <c r="I206" s="1461"/>
    </row>
    <row r="207" spans="1:9" ht="29.25" customHeight="1">
      <c r="A207" s="218">
        <v>64</v>
      </c>
      <c r="B207" s="1445" t="s">
        <v>439</v>
      </c>
      <c r="C207" s="1445"/>
      <c r="D207" s="1445"/>
      <c r="E207" s="1445"/>
      <c r="F207" s="1445"/>
      <c r="G207" s="1445">
        <f>A207</f>
        <v>64</v>
      </c>
      <c r="H207" s="1445"/>
      <c r="I207" s="219">
        <f>A207</f>
        <v>64</v>
      </c>
    </row>
    <row r="208" spans="1:9" ht="60" customHeight="1">
      <c r="A208" s="1453" t="s">
        <v>440</v>
      </c>
      <c r="B208" s="1454"/>
      <c r="C208" s="1454"/>
      <c r="D208" s="1454"/>
      <c r="E208" s="1454"/>
      <c r="F208" s="1454"/>
      <c r="G208" s="1454"/>
      <c r="H208" s="1454"/>
      <c r="I208" s="1455"/>
    </row>
    <row r="209" spans="1:9" ht="32.25" customHeight="1">
      <c r="A209" s="1462"/>
      <c r="B209" s="1463"/>
      <c r="C209" s="1463"/>
      <c r="D209" s="1463"/>
      <c r="E209" s="1463"/>
      <c r="F209" s="1463"/>
      <c r="G209" s="1463"/>
      <c r="H209" s="1463"/>
      <c r="I209" s="1464"/>
    </row>
    <row r="210" spans="1:9" ht="30.75" customHeight="1">
      <c r="A210" s="218">
        <v>65</v>
      </c>
      <c r="B210" s="1445" t="s">
        <v>441</v>
      </c>
      <c r="C210" s="1445"/>
      <c r="D210" s="1445"/>
      <c r="E210" s="1445"/>
      <c r="F210" s="1445"/>
      <c r="G210" s="1445">
        <f>A210</f>
        <v>65</v>
      </c>
      <c r="H210" s="1445"/>
      <c r="I210" s="219">
        <f>A210</f>
        <v>65</v>
      </c>
    </row>
    <row r="211" spans="1:9" ht="60" customHeight="1">
      <c r="A211" s="1453" t="s">
        <v>442</v>
      </c>
      <c r="B211" s="1454"/>
      <c r="C211" s="1454"/>
      <c r="D211" s="1454"/>
      <c r="E211" s="1454"/>
      <c r="F211" s="1454"/>
      <c r="G211" s="1454"/>
      <c r="H211" s="1454"/>
      <c r="I211" s="1455"/>
    </row>
    <row r="212" spans="1:9" ht="29.25" customHeight="1">
      <c r="A212" s="218">
        <v>66</v>
      </c>
      <c r="B212" s="1445" t="s">
        <v>613</v>
      </c>
      <c r="C212" s="1445"/>
      <c r="D212" s="1445"/>
      <c r="E212" s="1445"/>
      <c r="F212" s="1445"/>
      <c r="G212" s="1445">
        <f>A212</f>
        <v>66</v>
      </c>
      <c r="H212" s="1445"/>
      <c r="I212" s="219">
        <f>A212</f>
        <v>66</v>
      </c>
    </row>
    <row r="213" spans="1:9" ht="36" customHeight="1">
      <c r="A213" s="1459" t="s">
        <v>1000</v>
      </c>
      <c r="B213" s="1460"/>
      <c r="C213" s="1460"/>
      <c r="D213" s="1460"/>
      <c r="E213" s="1460"/>
      <c r="F213" s="1460"/>
      <c r="G213" s="1460"/>
      <c r="H213" s="1460"/>
      <c r="I213" s="1461"/>
    </row>
    <row r="214" spans="1:9" ht="29.25" customHeight="1">
      <c r="A214" s="218">
        <v>67</v>
      </c>
      <c r="B214" s="1445" t="s">
        <v>443</v>
      </c>
      <c r="C214" s="1445"/>
      <c r="D214" s="1445"/>
      <c r="E214" s="1445"/>
      <c r="F214" s="1445"/>
      <c r="G214" s="1445">
        <f>A214</f>
        <v>67</v>
      </c>
      <c r="H214" s="1445"/>
      <c r="I214" s="219">
        <f>A214</f>
        <v>67</v>
      </c>
    </row>
    <row r="215" spans="1:9" ht="60" customHeight="1">
      <c r="A215" s="1453" t="s">
        <v>444</v>
      </c>
      <c r="B215" s="1454"/>
      <c r="C215" s="1454"/>
      <c r="D215" s="1454"/>
      <c r="E215" s="1454"/>
      <c r="F215" s="1454"/>
      <c r="G215" s="1454"/>
      <c r="H215" s="1454"/>
      <c r="I215" s="1455"/>
    </row>
    <row r="216" spans="1:9" ht="29.25" customHeight="1">
      <c r="A216" s="218">
        <v>68</v>
      </c>
      <c r="B216" s="1445" t="s">
        <v>1001</v>
      </c>
      <c r="C216" s="1445"/>
      <c r="D216" s="1445"/>
      <c r="E216" s="1445"/>
      <c r="F216" s="1445"/>
      <c r="G216" s="1445">
        <f>A216</f>
        <v>68</v>
      </c>
      <c r="H216" s="1445"/>
      <c r="I216" s="219">
        <f>A216</f>
        <v>68</v>
      </c>
    </row>
    <row r="217" spans="1:9" ht="60" customHeight="1">
      <c r="A217" s="1453" t="s">
        <v>1002</v>
      </c>
      <c r="B217" s="1454"/>
      <c r="C217" s="1454"/>
      <c r="D217" s="1454"/>
      <c r="E217" s="1454"/>
      <c r="F217" s="1454"/>
      <c r="G217" s="1454"/>
      <c r="H217" s="1454"/>
      <c r="I217" s="1455"/>
    </row>
    <row r="218" spans="1:9" ht="29.25" customHeight="1">
      <c r="A218" s="218">
        <v>69</v>
      </c>
      <c r="B218" s="1445" t="s">
        <v>837</v>
      </c>
      <c r="C218" s="1445"/>
      <c r="D218" s="1445"/>
      <c r="E218" s="1445"/>
      <c r="F218" s="1445"/>
      <c r="G218" s="1445">
        <f>A218</f>
        <v>69</v>
      </c>
      <c r="H218" s="1445"/>
      <c r="I218" s="219">
        <f>A218</f>
        <v>69</v>
      </c>
    </row>
    <row r="219" spans="1:9" ht="50.25" customHeight="1">
      <c r="A219" s="1453" t="s">
        <v>838</v>
      </c>
      <c r="B219" s="1454"/>
      <c r="C219" s="1454"/>
      <c r="D219" s="1454"/>
      <c r="E219" s="1454"/>
      <c r="F219" s="1454"/>
      <c r="G219" s="1454"/>
      <c r="H219" s="1454"/>
      <c r="I219" s="1455"/>
    </row>
    <row r="220" spans="1:9" ht="36" customHeight="1">
      <c r="A220" s="1453" t="s">
        <v>1003</v>
      </c>
      <c r="B220" s="1454"/>
      <c r="C220" s="1454"/>
      <c r="D220" s="1454"/>
      <c r="E220" s="1454"/>
      <c r="F220" s="1454"/>
      <c r="G220" s="1454"/>
      <c r="H220" s="1454"/>
      <c r="I220" s="1455"/>
    </row>
    <row r="221" spans="1:9" ht="29.25" customHeight="1">
      <c r="A221" s="218">
        <v>70</v>
      </c>
      <c r="B221" s="1445" t="s">
        <v>362</v>
      </c>
      <c r="C221" s="1445"/>
      <c r="D221" s="1445"/>
      <c r="E221" s="1445"/>
      <c r="F221" s="1445"/>
      <c r="G221" s="1445">
        <f>A221</f>
        <v>70</v>
      </c>
      <c r="H221" s="1445"/>
      <c r="I221" s="219">
        <f>A221</f>
        <v>70</v>
      </c>
    </row>
    <row r="222" spans="1:9" ht="60.75" customHeight="1">
      <c r="A222" s="1453" t="s">
        <v>449</v>
      </c>
      <c r="B222" s="1454"/>
      <c r="C222" s="1454"/>
      <c r="D222" s="1454"/>
      <c r="E222" s="1454"/>
      <c r="F222" s="1454"/>
      <c r="G222" s="1454"/>
      <c r="H222" s="1454"/>
      <c r="I222" s="1455"/>
    </row>
    <row r="223" spans="1:9" ht="29.25" customHeight="1">
      <c r="A223" s="218">
        <v>71</v>
      </c>
      <c r="B223" s="1445" t="s">
        <v>450</v>
      </c>
      <c r="C223" s="1445"/>
      <c r="D223" s="1445"/>
      <c r="E223" s="1445"/>
      <c r="F223" s="1445"/>
      <c r="G223" s="1445">
        <f>A223</f>
        <v>71</v>
      </c>
      <c r="H223" s="1445"/>
      <c r="I223" s="219">
        <f>A223</f>
        <v>71</v>
      </c>
    </row>
    <row r="224" spans="1:9" ht="60.75" customHeight="1">
      <c r="A224" s="1453" t="s">
        <v>451</v>
      </c>
      <c r="B224" s="1454"/>
      <c r="C224" s="1454"/>
      <c r="D224" s="1454"/>
      <c r="E224" s="1454"/>
      <c r="F224" s="1454"/>
      <c r="G224" s="1454"/>
      <c r="H224" s="1454"/>
      <c r="I224" s="1455"/>
    </row>
    <row r="225" spans="1:9" ht="29.25" customHeight="1">
      <c r="A225" s="218">
        <v>72</v>
      </c>
      <c r="B225" s="1445" t="s">
        <v>452</v>
      </c>
      <c r="C225" s="1445"/>
      <c r="D225" s="1445"/>
      <c r="E225" s="1445"/>
      <c r="F225" s="1445"/>
      <c r="G225" s="1445">
        <f>A225</f>
        <v>72</v>
      </c>
      <c r="H225" s="1445"/>
      <c r="I225" s="219">
        <f>A225</f>
        <v>72</v>
      </c>
    </row>
    <row r="226" spans="1:9" ht="60.75" customHeight="1">
      <c r="A226" s="1453" t="s">
        <v>453</v>
      </c>
      <c r="B226" s="1454"/>
      <c r="C226" s="1454"/>
      <c r="D226" s="1454"/>
      <c r="E226" s="1454"/>
      <c r="F226" s="1454"/>
      <c r="G226" s="1454"/>
      <c r="H226" s="1454"/>
      <c r="I226" s="1455"/>
    </row>
    <row r="227" spans="1:9" ht="38.25" customHeight="1">
      <c r="A227" s="218">
        <v>73</v>
      </c>
      <c r="B227" s="1445" t="s">
        <v>454</v>
      </c>
      <c r="C227" s="1445"/>
      <c r="D227" s="1445"/>
      <c r="E227" s="1445"/>
      <c r="F227" s="1445"/>
      <c r="G227" s="1445">
        <f>A227</f>
        <v>73</v>
      </c>
      <c r="H227" s="1445"/>
      <c r="I227" s="219">
        <f>A227</f>
        <v>73</v>
      </c>
    </row>
    <row r="228" spans="1:9" ht="60" customHeight="1">
      <c r="A228" s="1453" t="s">
        <v>455</v>
      </c>
      <c r="B228" s="1454"/>
      <c r="C228" s="1454"/>
      <c r="D228" s="1454"/>
      <c r="E228" s="1454"/>
      <c r="F228" s="1454"/>
      <c r="G228" s="1454"/>
      <c r="H228" s="1454"/>
      <c r="I228" s="1455"/>
    </row>
    <row r="229" spans="1:9" ht="30" customHeight="1">
      <c r="A229" s="218">
        <v>74</v>
      </c>
      <c r="B229" s="1445" t="s">
        <v>456</v>
      </c>
      <c r="C229" s="1445"/>
      <c r="D229" s="1445"/>
      <c r="E229" s="1445"/>
      <c r="F229" s="1445"/>
      <c r="G229" s="1445">
        <f>A229</f>
        <v>74</v>
      </c>
      <c r="H229" s="1445"/>
      <c r="I229" s="219">
        <f>A229</f>
        <v>74</v>
      </c>
    </row>
    <row r="230" spans="1:9" ht="30.75" customHeight="1">
      <c r="A230" s="1453" t="s">
        <v>457</v>
      </c>
      <c r="B230" s="1454"/>
      <c r="C230" s="1454"/>
      <c r="D230" s="1454"/>
      <c r="E230" s="1454"/>
      <c r="F230" s="1454"/>
      <c r="G230" s="1454"/>
      <c r="H230" s="1454"/>
      <c r="I230" s="1455"/>
    </row>
    <row r="231" spans="1:9" ht="30.75" customHeight="1">
      <c r="A231" s="218">
        <v>75</v>
      </c>
      <c r="B231" s="1445" t="s">
        <v>458</v>
      </c>
      <c r="C231" s="1445"/>
      <c r="D231" s="1445"/>
      <c r="E231" s="1445"/>
      <c r="F231" s="1445"/>
      <c r="G231" s="1445">
        <f>A231</f>
        <v>75</v>
      </c>
      <c r="H231" s="1445"/>
      <c r="I231" s="219">
        <f>A231</f>
        <v>75</v>
      </c>
    </row>
    <row r="232" spans="1:9" ht="30" customHeight="1">
      <c r="A232" s="1453" t="s">
        <v>459</v>
      </c>
      <c r="B232" s="1454"/>
      <c r="C232" s="1454"/>
      <c r="D232" s="1454"/>
      <c r="E232" s="1454"/>
      <c r="F232" s="1454"/>
      <c r="G232" s="1454"/>
      <c r="H232" s="1454"/>
      <c r="I232" s="1455"/>
    </row>
    <row r="233" spans="1:9" ht="25.5" customHeight="1">
      <c r="A233" s="218">
        <v>76</v>
      </c>
      <c r="B233" s="1445" t="s">
        <v>460</v>
      </c>
      <c r="C233" s="1445"/>
      <c r="D233" s="1445"/>
      <c r="E233" s="1445"/>
      <c r="F233" s="1445"/>
      <c r="G233" s="1445">
        <f>A233</f>
        <v>76</v>
      </c>
      <c r="H233" s="1445"/>
      <c r="I233" s="219">
        <f>A233</f>
        <v>76</v>
      </c>
    </row>
    <row r="234" spans="1:9" ht="45" customHeight="1">
      <c r="A234" s="1453" t="s">
        <v>509</v>
      </c>
      <c r="B234" s="1454"/>
      <c r="C234" s="1454"/>
      <c r="D234" s="1454"/>
      <c r="E234" s="1454"/>
      <c r="F234" s="1454"/>
      <c r="G234" s="1454"/>
      <c r="H234" s="1454"/>
      <c r="I234" s="1455"/>
    </row>
    <row r="235" spans="1:9" ht="29.25" customHeight="1">
      <c r="A235" s="218">
        <v>77</v>
      </c>
      <c r="B235" s="1445" t="s">
        <v>461</v>
      </c>
      <c r="C235" s="1445"/>
      <c r="D235" s="1445"/>
      <c r="E235" s="1445"/>
      <c r="F235" s="1445"/>
      <c r="G235" s="1445">
        <f>A235</f>
        <v>77</v>
      </c>
      <c r="H235" s="1445"/>
      <c r="I235" s="219">
        <f>A235</f>
        <v>77</v>
      </c>
    </row>
    <row r="236" spans="1:9" ht="71.25" customHeight="1">
      <c r="A236" s="1453" t="s">
        <v>501</v>
      </c>
      <c r="B236" s="1454"/>
      <c r="C236" s="1454"/>
      <c r="D236" s="1454"/>
      <c r="E236" s="1454"/>
      <c r="F236" s="1454"/>
      <c r="G236" s="1454"/>
      <c r="H236" s="1454"/>
      <c r="I236" s="1455"/>
    </row>
    <row r="237" spans="1:9" ht="30.75" customHeight="1">
      <c r="A237" s="218">
        <v>78</v>
      </c>
      <c r="B237" s="1445" t="s">
        <v>462</v>
      </c>
      <c r="C237" s="1445"/>
      <c r="D237" s="1445"/>
      <c r="E237" s="1445"/>
      <c r="F237" s="1445"/>
      <c r="G237" s="1445">
        <f>A237</f>
        <v>78</v>
      </c>
      <c r="H237" s="1445"/>
      <c r="I237" s="219">
        <f>A237</f>
        <v>78</v>
      </c>
    </row>
    <row r="238" spans="1:9" ht="102" customHeight="1">
      <c r="A238" s="1453" t="s">
        <v>463</v>
      </c>
      <c r="B238" s="1454"/>
      <c r="C238" s="1454"/>
      <c r="D238" s="1454"/>
      <c r="E238" s="1454"/>
      <c r="F238" s="1454"/>
      <c r="G238" s="1454"/>
      <c r="H238" s="1454"/>
      <c r="I238" s="1455"/>
    </row>
    <row r="239" spans="1:9" ht="31.5" customHeight="1">
      <c r="A239" s="218">
        <f>A237+1</f>
        <v>79</v>
      </c>
      <c r="B239" s="1445"/>
      <c r="C239" s="1445"/>
      <c r="D239" s="1445"/>
      <c r="E239" s="1445"/>
      <c r="F239" s="1445"/>
      <c r="G239" s="1445">
        <f>A239</f>
        <v>79</v>
      </c>
      <c r="H239" s="1445"/>
      <c r="I239" s="219">
        <f>A239</f>
        <v>79</v>
      </c>
    </row>
    <row r="240" spans="1:9" ht="49.5" customHeight="1">
      <c r="A240" s="1456"/>
      <c r="B240" s="1457"/>
      <c r="C240" s="1457"/>
      <c r="D240" s="1457"/>
      <c r="E240" s="1457"/>
      <c r="F240" s="1457"/>
      <c r="G240" s="1457"/>
      <c r="H240" s="1457"/>
      <c r="I240" s="1458"/>
    </row>
    <row r="241" spans="1:19" ht="38.25" customHeight="1">
      <c r="A241" s="1444" t="s">
        <v>267</v>
      </c>
      <c r="B241" s="1445"/>
      <c r="C241" s="1445"/>
      <c r="D241" s="1445"/>
      <c r="E241" s="1445"/>
      <c r="F241" s="1445"/>
      <c r="G241" s="1445"/>
      <c r="H241" s="1445"/>
      <c r="I241" s="1446"/>
    </row>
    <row r="242" spans="1:19" ht="15.75" customHeight="1">
      <c r="A242" s="1439"/>
      <c r="B242" s="1443"/>
      <c r="C242" s="1443"/>
      <c r="D242" s="1443"/>
      <c r="E242" s="1443"/>
      <c r="F242" s="1443"/>
      <c r="G242" s="1443"/>
      <c r="H242" s="1443"/>
      <c r="I242" s="1440"/>
    </row>
    <row r="243" spans="1:19" ht="27.75" customHeight="1">
      <c r="A243" s="1447" t="s">
        <v>886</v>
      </c>
      <c r="B243" s="1447"/>
      <c r="C243" s="1447" t="s">
        <v>885</v>
      </c>
      <c r="D243" s="1447"/>
      <c r="E243" s="1447"/>
      <c r="F243" s="1447" t="s">
        <v>887</v>
      </c>
      <c r="G243" s="1447"/>
      <c r="H243" s="1447"/>
      <c r="I243" s="1447"/>
    </row>
    <row r="244" spans="1:19" ht="18" customHeight="1">
      <c r="A244" s="1448">
        <f>المدخلات!AR10</f>
        <v>0</v>
      </c>
      <c r="B244" s="1448"/>
      <c r="C244" s="1449" t="s">
        <v>270</v>
      </c>
      <c r="D244" s="1449"/>
      <c r="E244" s="1449"/>
      <c r="F244" s="1450" t="str">
        <f>المدخلات!P3</f>
        <v>احمد ابراهيم النعيمي</v>
      </c>
      <c r="G244" s="1451"/>
      <c r="H244" s="1451"/>
      <c r="I244" s="1452"/>
      <c r="J244" s="253"/>
      <c r="K244" s="253"/>
      <c r="L244" s="253"/>
      <c r="M244" s="253"/>
      <c r="N244" s="253"/>
      <c r="O244" s="253"/>
      <c r="P244" s="253"/>
      <c r="Q244" s="253"/>
      <c r="R244" s="253"/>
      <c r="S244" s="253"/>
    </row>
    <row r="245" spans="1:19">
      <c r="A245" s="1435"/>
      <c r="B245" s="1436"/>
      <c r="C245" s="1435"/>
      <c r="D245" s="1441"/>
      <c r="E245" s="1436"/>
      <c r="F245" s="1435"/>
      <c r="G245" s="1441"/>
      <c r="H245" s="1441"/>
      <c r="I245" s="1436"/>
    </row>
    <row r="246" spans="1:19">
      <c r="A246" s="1437"/>
      <c r="B246" s="1438"/>
      <c r="C246" s="1437"/>
      <c r="D246" s="1442"/>
      <c r="E246" s="1438"/>
      <c r="F246" s="1437"/>
      <c r="G246" s="1442"/>
      <c r="H246" s="1442"/>
      <c r="I246" s="1438"/>
    </row>
    <row r="247" spans="1:19">
      <c r="A247" s="1437"/>
      <c r="B247" s="1438"/>
      <c r="C247" s="1437"/>
      <c r="D247" s="1442"/>
      <c r="E247" s="1438"/>
      <c r="F247" s="1437"/>
      <c r="G247" s="1442"/>
      <c r="H247" s="1442"/>
      <c r="I247" s="1438"/>
    </row>
    <row r="248" spans="1:19">
      <c r="A248" s="1437"/>
      <c r="B248" s="1438"/>
      <c r="C248" s="1437"/>
      <c r="D248" s="1442"/>
      <c r="E248" s="1438"/>
      <c r="F248" s="1437"/>
      <c r="G248" s="1442"/>
      <c r="H248" s="1442"/>
      <c r="I248" s="1438"/>
    </row>
    <row r="249" spans="1:19" ht="8.25" customHeight="1">
      <c r="A249" s="1437"/>
      <c r="B249" s="1438"/>
      <c r="C249" s="1437"/>
      <c r="D249" s="1442"/>
      <c r="E249" s="1438"/>
      <c r="F249" s="1437"/>
      <c r="G249" s="1442"/>
      <c r="H249" s="1442"/>
      <c r="I249" s="1438"/>
    </row>
    <row r="250" spans="1:19" ht="9.75" customHeight="1">
      <c r="A250" s="1437"/>
      <c r="B250" s="1438"/>
      <c r="C250" s="1437"/>
      <c r="D250" s="1442"/>
      <c r="E250" s="1438"/>
      <c r="F250" s="1437"/>
      <c r="G250" s="1442"/>
      <c r="H250" s="1442"/>
      <c r="I250" s="1438"/>
    </row>
    <row r="251" spans="1:19" hidden="1">
      <c r="A251" s="1437"/>
      <c r="B251" s="1438"/>
      <c r="C251" s="1437"/>
      <c r="D251" s="1442"/>
      <c r="E251" s="1438"/>
      <c r="F251" s="1437"/>
      <c r="G251" s="1442"/>
      <c r="H251" s="1442"/>
      <c r="I251" s="1438"/>
    </row>
    <row r="252" spans="1:19" ht="3" customHeight="1">
      <c r="A252" s="1439"/>
      <c r="B252" s="1440"/>
      <c r="C252" s="1439"/>
      <c r="D252" s="1443"/>
      <c r="E252" s="1440"/>
      <c r="F252" s="1439"/>
      <c r="G252" s="1443"/>
      <c r="H252" s="1443"/>
      <c r="I252" s="1440"/>
    </row>
    <row r="253" spans="1:19" ht="19.5" customHeight="1">
      <c r="A253" s="1441"/>
      <c r="B253" s="1441"/>
      <c r="C253" s="1441"/>
      <c r="D253" s="1441"/>
      <c r="E253" s="1441"/>
      <c r="F253" s="1441"/>
      <c r="G253" s="1441"/>
      <c r="H253" s="1441"/>
      <c r="I253" s="1441"/>
    </row>
  </sheetData>
  <mergeCells count="241">
    <mergeCell ref="B10:C10"/>
    <mergeCell ref="D10:I10"/>
    <mergeCell ref="B11:C11"/>
    <mergeCell ref="D11:I11"/>
    <mergeCell ref="B12:C12"/>
    <mergeCell ref="D12:I12"/>
    <mergeCell ref="A1:I1"/>
    <mergeCell ref="A3:I3"/>
    <mergeCell ref="A4:I4"/>
    <mergeCell ref="A6:I6"/>
    <mergeCell ref="A7:I7"/>
    <mergeCell ref="A9:I9"/>
    <mergeCell ref="A17:C17"/>
    <mergeCell ref="D17:I17"/>
    <mergeCell ref="A18:I18"/>
    <mergeCell ref="A19:D19"/>
    <mergeCell ref="E19:I19"/>
    <mergeCell ref="A20:I20"/>
    <mergeCell ref="A13:I13"/>
    <mergeCell ref="A14:I14"/>
    <mergeCell ref="A15:C15"/>
    <mergeCell ref="D15:I15"/>
    <mergeCell ref="A16:C16"/>
    <mergeCell ref="D16:I16"/>
    <mergeCell ref="A26:C29"/>
    <mergeCell ref="D26:F29"/>
    <mergeCell ref="G26:I29"/>
    <mergeCell ref="A30:I30"/>
    <mergeCell ref="A31:I31"/>
    <mergeCell ref="A32:I32"/>
    <mergeCell ref="A21:I21"/>
    <mergeCell ref="A22:I22"/>
    <mergeCell ref="A23:I23"/>
    <mergeCell ref="A24:I24"/>
    <mergeCell ref="A25:C25"/>
    <mergeCell ref="D25:F25"/>
    <mergeCell ref="G25:I25"/>
    <mergeCell ref="B40:H40"/>
    <mergeCell ref="A41:I41"/>
    <mergeCell ref="A42:I42"/>
    <mergeCell ref="A43:I44"/>
    <mergeCell ref="B45:H45"/>
    <mergeCell ref="A46:I46"/>
    <mergeCell ref="A33:I33"/>
    <mergeCell ref="A34:I34"/>
    <mergeCell ref="B36:H36"/>
    <mergeCell ref="A37:I37"/>
    <mergeCell ref="B38:H38"/>
    <mergeCell ref="A39:I39"/>
    <mergeCell ref="A53:I53"/>
    <mergeCell ref="A54:I54"/>
    <mergeCell ref="B55:H55"/>
    <mergeCell ref="A56:I56"/>
    <mergeCell ref="A57:I57"/>
    <mergeCell ref="A58:I58"/>
    <mergeCell ref="A47:I47"/>
    <mergeCell ref="A48:I48"/>
    <mergeCell ref="A49:I49"/>
    <mergeCell ref="A50:I50"/>
    <mergeCell ref="A51:I51"/>
    <mergeCell ref="A52:I52"/>
    <mergeCell ref="B70:H70"/>
    <mergeCell ref="A71:I71"/>
    <mergeCell ref="A72:I72"/>
    <mergeCell ref="A73:I73"/>
    <mergeCell ref="A74:I74"/>
    <mergeCell ref="A75:I75"/>
    <mergeCell ref="B59:H59"/>
    <mergeCell ref="A60:I65"/>
    <mergeCell ref="B66:H66"/>
    <mergeCell ref="A67:I67"/>
    <mergeCell ref="B68:H68"/>
    <mergeCell ref="A69:I69"/>
    <mergeCell ref="A82:I82"/>
    <mergeCell ref="B83:H83"/>
    <mergeCell ref="A84:I84"/>
    <mergeCell ref="B86:H86"/>
    <mergeCell ref="A87:I87"/>
    <mergeCell ref="B88:H88"/>
    <mergeCell ref="A76:I76"/>
    <mergeCell ref="B77:H77"/>
    <mergeCell ref="A78:I78"/>
    <mergeCell ref="B79:H79"/>
    <mergeCell ref="A80:I80"/>
    <mergeCell ref="B81:H81"/>
    <mergeCell ref="A95:I95"/>
    <mergeCell ref="B96:H96"/>
    <mergeCell ref="A97:I97"/>
    <mergeCell ref="B98:H98"/>
    <mergeCell ref="A99:I99"/>
    <mergeCell ref="B101:H101"/>
    <mergeCell ref="A89:I89"/>
    <mergeCell ref="B90:H90"/>
    <mergeCell ref="A91:I91"/>
    <mergeCell ref="B92:H92"/>
    <mergeCell ref="A93:I93"/>
    <mergeCell ref="B94:H94"/>
    <mergeCell ref="A108:I108"/>
    <mergeCell ref="B109:H109"/>
    <mergeCell ref="A110:I110"/>
    <mergeCell ref="A111:I111"/>
    <mergeCell ref="A112:I112"/>
    <mergeCell ref="A113:I113"/>
    <mergeCell ref="A102:I102"/>
    <mergeCell ref="B103:H103"/>
    <mergeCell ref="A104:I104"/>
    <mergeCell ref="B105:H105"/>
    <mergeCell ref="A106:I106"/>
    <mergeCell ref="B107:H107"/>
    <mergeCell ref="B121:H121"/>
    <mergeCell ref="A122:I122"/>
    <mergeCell ref="B123:H123"/>
    <mergeCell ref="A124:I124"/>
    <mergeCell ref="B125:H125"/>
    <mergeCell ref="C126:I126"/>
    <mergeCell ref="A114:I114"/>
    <mergeCell ref="A115:I115"/>
    <mergeCell ref="A116:I116"/>
    <mergeCell ref="A117:I117"/>
    <mergeCell ref="A118:I118"/>
    <mergeCell ref="A119:I119"/>
    <mergeCell ref="A133:I135"/>
    <mergeCell ref="B136:H136"/>
    <mergeCell ref="A137:I138"/>
    <mergeCell ref="B139:H139"/>
    <mergeCell ref="A140:I140"/>
    <mergeCell ref="B141:H141"/>
    <mergeCell ref="B127:H127"/>
    <mergeCell ref="A128:I128"/>
    <mergeCell ref="B129:H129"/>
    <mergeCell ref="A130:I130"/>
    <mergeCell ref="B131:H131"/>
    <mergeCell ref="A132:I132"/>
    <mergeCell ref="A150:I150"/>
    <mergeCell ref="B151:H151"/>
    <mergeCell ref="A152:I152"/>
    <mergeCell ref="B153:H153"/>
    <mergeCell ref="A154:I154"/>
    <mergeCell ref="B155:H155"/>
    <mergeCell ref="A142:I142"/>
    <mergeCell ref="B143:H143"/>
    <mergeCell ref="A144:I144"/>
    <mergeCell ref="B145:H145"/>
    <mergeCell ref="A146:I148"/>
    <mergeCell ref="B149:H149"/>
    <mergeCell ref="B162:H162"/>
    <mergeCell ref="A163:I163"/>
    <mergeCell ref="B164:H164"/>
    <mergeCell ref="A165:I165"/>
    <mergeCell ref="B166:H166"/>
    <mergeCell ref="A167:I167"/>
    <mergeCell ref="A156:I156"/>
    <mergeCell ref="B157:H157"/>
    <mergeCell ref="A158:I158"/>
    <mergeCell ref="A159:I159"/>
    <mergeCell ref="B160:H160"/>
    <mergeCell ref="A161:I161"/>
    <mergeCell ref="B174:H174"/>
    <mergeCell ref="A175:I175"/>
    <mergeCell ref="B176:H176"/>
    <mergeCell ref="A177:I177"/>
    <mergeCell ref="B178:H178"/>
    <mergeCell ref="A179:I179"/>
    <mergeCell ref="B168:H168"/>
    <mergeCell ref="A169:I169"/>
    <mergeCell ref="B170:H170"/>
    <mergeCell ref="A171:I171"/>
    <mergeCell ref="B172:H172"/>
    <mergeCell ref="A173:I173"/>
    <mergeCell ref="B186:H186"/>
    <mergeCell ref="A187:I187"/>
    <mergeCell ref="A188:I188"/>
    <mergeCell ref="A189:I189"/>
    <mergeCell ref="B190:H190"/>
    <mergeCell ref="A191:I191"/>
    <mergeCell ref="B180:H180"/>
    <mergeCell ref="A181:I181"/>
    <mergeCell ref="B182:H182"/>
    <mergeCell ref="A183:I183"/>
    <mergeCell ref="B184:H184"/>
    <mergeCell ref="A185:I185"/>
    <mergeCell ref="B199:H199"/>
    <mergeCell ref="A200:I200"/>
    <mergeCell ref="B201:H201"/>
    <mergeCell ref="A202:I202"/>
    <mergeCell ref="B203:H203"/>
    <mergeCell ref="A204:I204"/>
    <mergeCell ref="B192:H192"/>
    <mergeCell ref="A193:I193"/>
    <mergeCell ref="B195:H195"/>
    <mergeCell ref="A196:I196"/>
    <mergeCell ref="B197:H197"/>
    <mergeCell ref="A198:I198"/>
    <mergeCell ref="A211:I211"/>
    <mergeCell ref="B212:H212"/>
    <mergeCell ref="A213:I213"/>
    <mergeCell ref="B214:H214"/>
    <mergeCell ref="A215:I215"/>
    <mergeCell ref="B216:H216"/>
    <mergeCell ref="B205:H205"/>
    <mergeCell ref="A206:I206"/>
    <mergeCell ref="B207:H207"/>
    <mergeCell ref="A208:I208"/>
    <mergeCell ref="A209:I209"/>
    <mergeCell ref="B210:H210"/>
    <mergeCell ref="B223:H223"/>
    <mergeCell ref="A224:I224"/>
    <mergeCell ref="B225:H225"/>
    <mergeCell ref="A226:I226"/>
    <mergeCell ref="B227:H227"/>
    <mergeCell ref="A228:I228"/>
    <mergeCell ref="A217:I217"/>
    <mergeCell ref="B218:H218"/>
    <mergeCell ref="A219:I219"/>
    <mergeCell ref="A220:I220"/>
    <mergeCell ref="B221:H221"/>
    <mergeCell ref="A222:I222"/>
    <mergeCell ref="B235:H235"/>
    <mergeCell ref="A236:I236"/>
    <mergeCell ref="B237:H237"/>
    <mergeCell ref="A238:I238"/>
    <mergeCell ref="B239:H239"/>
    <mergeCell ref="A240:I240"/>
    <mergeCell ref="B229:H229"/>
    <mergeCell ref="A230:I230"/>
    <mergeCell ref="B231:H231"/>
    <mergeCell ref="A232:I232"/>
    <mergeCell ref="B233:H233"/>
    <mergeCell ref="A234:I234"/>
    <mergeCell ref="A245:B252"/>
    <mergeCell ref="C245:E252"/>
    <mergeCell ref="F245:I252"/>
    <mergeCell ref="A253:I253"/>
    <mergeCell ref="A241:I241"/>
    <mergeCell ref="A242:I242"/>
    <mergeCell ref="A243:B243"/>
    <mergeCell ref="C243:E243"/>
    <mergeCell ref="F243:I243"/>
    <mergeCell ref="A244:B244"/>
    <mergeCell ref="C244:E244"/>
    <mergeCell ref="F244:I244"/>
  </mergeCells>
  <printOptions horizontalCentered="1"/>
  <pageMargins left="0.39" right="0.39799978127733998" top="1.25" bottom="0.23599956255468099" header="7.8E-2" footer="3.98042432195976E-2"/>
  <pageSetup paperSize="9" fitToWidth="0" fitToHeight="0" orientation="portrait" r:id="rId1"/>
  <headerFooter>
    <oddHeader>&amp;Cعقد اتفاق- Agreement &amp;G</oddHeader>
    <oddFooter>&amp;C&amp;P / &amp;N</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45660-3043-41C6-BF59-10811AC1EDE1}">
  <sheetPr>
    <tabColor rgb="FFFFFF00"/>
    <pageSetUpPr fitToPage="1"/>
  </sheetPr>
  <dimension ref="A1:FG36"/>
  <sheetViews>
    <sheetView rightToLeft="1" view="pageBreakPreview" zoomScaleNormal="100" zoomScaleSheetLayoutView="100" workbookViewId="0">
      <selection activeCell="C26" sqref="C26:BN26"/>
    </sheetView>
  </sheetViews>
  <sheetFormatPr defaultColWidth="1.6640625" defaultRowHeight="16.8"/>
  <cols>
    <col min="1" max="1" width="1.6640625" style="26"/>
    <col min="2" max="2" width="3.6640625" style="26" customWidth="1"/>
    <col min="3" max="4" width="1.6640625" style="26"/>
    <col min="5" max="5" width="3.5546875" style="26" customWidth="1"/>
    <col min="6" max="10" width="1.6640625" style="26"/>
    <col min="11" max="11" width="3.33203125" style="26" customWidth="1"/>
    <col min="12" max="12" width="1.6640625" style="26"/>
    <col min="13" max="13" width="1" style="26" customWidth="1"/>
    <col min="14" max="14" width="1.6640625" style="26"/>
    <col min="15" max="15" width="2.5546875" style="26" customWidth="1"/>
    <col min="16" max="19" width="1.6640625" style="26"/>
    <col min="20" max="20" width="2.44140625" style="26" customWidth="1"/>
    <col min="21" max="26" width="1.6640625" style="26"/>
    <col min="27" max="27" width="2" style="26" bestFit="1" customWidth="1"/>
    <col min="28" max="29" width="1.6640625" style="26"/>
    <col min="30" max="32" width="0" style="26" hidden="1" customWidth="1"/>
    <col min="33" max="33" width="1.5546875" style="26" hidden="1" customWidth="1"/>
    <col min="34" max="34" width="1.33203125" style="26" customWidth="1"/>
    <col min="35" max="54" width="1.6640625" style="26"/>
    <col min="55" max="55" width="13" style="26" customWidth="1"/>
    <col min="56" max="61" width="0" style="26" hidden="1" customWidth="1"/>
    <col min="62" max="62" width="1.33203125" style="26" customWidth="1"/>
    <col min="63" max="74" width="1.6640625" style="26"/>
    <col min="75" max="75" width="12.88671875" style="26" bestFit="1" customWidth="1"/>
    <col min="76" max="90" width="1.6640625" style="26"/>
    <col min="91" max="91" width="10.33203125" style="26" bestFit="1" customWidth="1"/>
    <col min="92" max="118" width="1.6640625" style="26"/>
    <col min="119" max="119" width="5.109375" style="26" bestFit="1" customWidth="1"/>
    <col min="120" max="16384" width="1.6640625" style="26"/>
  </cols>
  <sheetData>
    <row r="1" spans="1:163" ht="25.5" customHeight="1">
      <c r="B1" s="1641" t="s">
        <v>1558</v>
      </c>
      <c r="C1" s="1641"/>
      <c r="D1" s="1641"/>
      <c r="E1" s="1641"/>
      <c r="F1" s="1641"/>
      <c r="G1" s="1641"/>
      <c r="H1" s="1641"/>
      <c r="I1" s="1641"/>
      <c r="J1" s="1641"/>
      <c r="K1" s="1641"/>
      <c r="L1" s="1641"/>
      <c r="M1" s="1641"/>
      <c r="N1" s="1641"/>
      <c r="O1" s="1641"/>
      <c r="P1" s="1641"/>
      <c r="Q1" s="1641"/>
      <c r="R1" s="1641"/>
      <c r="S1" s="1641"/>
      <c r="T1" s="1641"/>
      <c r="U1" s="1641"/>
      <c r="V1" s="1641"/>
      <c r="W1" s="1641"/>
      <c r="X1" s="1641"/>
      <c r="Y1" s="1641"/>
      <c r="Z1" s="1641"/>
      <c r="AA1" s="1641"/>
      <c r="AB1" s="1641"/>
      <c r="AC1" s="1641"/>
      <c r="AD1" s="1641"/>
      <c r="AE1" s="1641"/>
      <c r="AF1" s="1641"/>
      <c r="AG1" s="1641"/>
      <c r="AH1" s="1641"/>
      <c r="AI1" s="1641"/>
      <c r="AJ1" s="1641"/>
      <c r="AK1" s="1641"/>
      <c r="AL1" s="1641"/>
      <c r="AM1" s="1641"/>
      <c r="AN1" s="1641"/>
      <c r="AO1" s="1641"/>
      <c r="AP1" s="1641"/>
      <c r="AQ1" s="1641"/>
      <c r="AR1" s="1641"/>
      <c r="AS1" s="1641"/>
      <c r="AT1" s="1641"/>
      <c r="AU1" s="1641"/>
      <c r="AV1" s="1641"/>
      <c r="AW1" s="1641"/>
      <c r="AX1" s="1641"/>
      <c r="AY1" s="1641"/>
      <c r="AZ1" s="1641"/>
      <c r="BA1" s="1641"/>
      <c r="BB1" s="1641"/>
      <c r="BC1" s="1641"/>
      <c r="BD1" s="1641"/>
      <c r="BE1" s="1641"/>
      <c r="BF1" s="1641"/>
      <c r="BG1" s="1641"/>
      <c r="BH1" s="1641"/>
      <c r="BI1" s="1641"/>
    </row>
    <row r="2" spans="1:163" ht="6.75" customHeight="1">
      <c r="B2" s="1642" t="s">
        <v>649</v>
      </c>
      <c r="C2" s="1643"/>
      <c r="D2" s="1643"/>
      <c r="E2" s="1643"/>
      <c r="F2" s="1646" t="str">
        <f>المدخلات!$P$8</f>
        <v>الاريعاء</v>
      </c>
      <c r="G2" s="1646"/>
      <c r="H2" s="1646"/>
      <c r="I2" s="1646"/>
      <c r="J2" s="1646"/>
      <c r="K2" s="1643" t="s">
        <v>1006</v>
      </c>
      <c r="L2" s="1643"/>
      <c r="M2" s="1643"/>
      <c r="N2" s="1648">
        <f>المدخلات!$P$7</f>
        <v>0</v>
      </c>
      <c r="O2" s="1648"/>
      <c r="P2" s="1648"/>
      <c r="Q2" s="1648"/>
      <c r="R2" s="1648"/>
      <c r="S2" s="1648"/>
      <c r="T2" s="1648"/>
      <c r="U2" s="1650" t="s">
        <v>623</v>
      </c>
      <c r="V2" s="1650"/>
      <c r="W2" s="1650"/>
      <c r="X2" s="1650"/>
      <c r="Y2" s="1650"/>
      <c r="Z2" s="1650"/>
      <c r="AA2" s="1650"/>
      <c r="AB2" s="1650"/>
      <c r="AC2" s="1650"/>
      <c r="AD2" s="1650"/>
      <c r="AE2" s="1650"/>
      <c r="AF2" s="1650"/>
      <c r="AG2" s="1650"/>
      <c r="AH2" s="1650"/>
      <c r="AI2" s="1650"/>
      <c r="AJ2" s="1650"/>
      <c r="AK2" s="1650"/>
      <c r="AL2" s="1650"/>
      <c r="AM2" s="1650"/>
      <c r="AN2" s="1650"/>
      <c r="AO2" s="1650"/>
      <c r="AP2" s="1650"/>
      <c r="AQ2" s="1650"/>
      <c r="AR2" s="1650"/>
      <c r="AS2" s="1650"/>
      <c r="AT2" s="1650"/>
      <c r="AU2" s="1650"/>
      <c r="AV2" s="1650"/>
      <c r="AW2" s="1650"/>
      <c r="AX2" s="1650"/>
      <c r="AY2" s="1650"/>
      <c r="AZ2" s="1650"/>
      <c r="BA2" s="1650"/>
      <c r="BB2" s="1650"/>
      <c r="BC2" s="1650"/>
      <c r="BD2" s="344"/>
      <c r="BE2" s="344"/>
      <c r="BF2" s="344"/>
      <c r="BG2" s="344"/>
      <c r="BH2" s="344"/>
      <c r="BI2" s="344"/>
      <c r="BJ2" s="345"/>
      <c r="BK2" s="345"/>
      <c r="BL2" s="345"/>
      <c r="BM2" s="345"/>
      <c r="BN2" s="346"/>
    </row>
    <row r="3" spans="1:163" ht="24" customHeight="1">
      <c r="B3" s="1644"/>
      <c r="C3" s="1645"/>
      <c r="D3" s="1645"/>
      <c r="E3" s="1645"/>
      <c r="F3" s="1647"/>
      <c r="G3" s="1647"/>
      <c r="H3" s="1647"/>
      <c r="I3" s="1647"/>
      <c r="J3" s="1647"/>
      <c r="K3" s="1645"/>
      <c r="L3" s="1645"/>
      <c r="M3" s="1645"/>
      <c r="N3" s="1649"/>
      <c r="O3" s="1649"/>
      <c r="P3" s="1649"/>
      <c r="Q3" s="1649"/>
      <c r="R3" s="1649"/>
      <c r="S3" s="1649"/>
      <c r="T3" s="1649"/>
      <c r="U3" s="1651"/>
      <c r="V3" s="1651"/>
      <c r="W3" s="1651"/>
      <c r="X3" s="1651"/>
      <c r="Y3" s="1651"/>
      <c r="Z3" s="1651"/>
      <c r="AA3" s="1651"/>
      <c r="AB3" s="1651"/>
      <c r="AC3" s="1651"/>
      <c r="AD3" s="1651"/>
      <c r="AE3" s="1651"/>
      <c r="AF3" s="1651"/>
      <c r="AG3" s="1651"/>
      <c r="AH3" s="1651"/>
      <c r="AI3" s="1651"/>
      <c r="AJ3" s="1651"/>
      <c r="AK3" s="1651"/>
      <c r="AL3" s="1651"/>
      <c r="AM3" s="1651"/>
      <c r="AN3" s="1651"/>
      <c r="AO3" s="1651"/>
      <c r="AP3" s="1651"/>
      <c r="AQ3" s="1651"/>
      <c r="AR3" s="1651"/>
      <c r="AS3" s="1651"/>
      <c r="AT3" s="1651"/>
      <c r="AU3" s="1651"/>
      <c r="AV3" s="1651"/>
      <c r="AW3" s="1651"/>
      <c r="AX3" s="1651"/>
      <c r="AY3" s="1651"/>
      <c r="AZ3" s="1651"/>
      <c r="BA3" s="1651"/>
      <c r="BB3" s="1651"/>
      <c r="BC3" s="1651"/>
      <c r="BD3" s="347"/>
      <c r="BE3" s="347"/>
      <c r="BF3" s="347"/>
      <c r="BG3" s="347"/>
      <c r="BH3" s="347"/>
      <c r="BI3" s="347"/>
      <c r="BJ3" s="347"/>
      <c r="BK3" s="347"/>
      <c r="BL3" s="347"/>
      <c r="BM3" s="347"/>
      <c r="BN3" s="348"/>
    </row>
    <row r="4" spans="1:163" ht="40.5" customHeight="1">
      <c r="A4" s="325"/>
      <c r="B4" s="321" t="s">
        <v>624</v>
      </c>
      <c r="C4" s="1624" t="str">
        <f>"الطرف الأول السيد:"&amp;" "&amp;TEXT(المدخلات!P3,0)&amp;" "&amp;"مالك المشروع,قسيمة رقم :"&amp;TEXT(المدخلات!AR4,0)&amp;" منطقة "&amp;TEXT(المدخلات!AR3,0)&amp;" بإمارة رأس الخيمة"</f>
        <v>الطرف الأول السيد: احمد ابراهيم النعيمي مالك المشروع,قسيمة رقم :0 منطقة 0 بإمارة رأس الخيمة</v>
      </c>
      <c r="D4" s="1625"/>
      <c r="E4" s="1625"/>
      <c r="F4" s="1625"/>
      <c r="G4" s="1625"/>
      <c r="H4" s="1625"/>
      <c r="I4" s="1625"/>
      <c r="J4" s="1625"/>
      <c r="K4" s="1625"/>
      <c r="L4" s="1625"/>
      <c r="M4" s="1625"/>
      <c r="N4" s="1625"/>
      <c r="O4" s="1625"/>
      <c r="P4" s="1625"/>
      <c r="Q4" s="1625"/>
      <c r="R4" s="1625"/>
      <c r="S4" s="1625"/>
      <c r="T4" s="1625"/>
      <c r="U4" s="1625"/>
      <c r="V4" s="1625"/>
      <c r="W4" s="1625"/>
      <c r="X4" s="1625"/>
      <c r="Y4" s="1625"/>
      <c r="Z4" s="1625"/>
      <c r="AA4" s="1625"/>
      <c r="AB4" s="1625"/>
      <c r="AC4" s="1625"/>
      <c r="AD4" s="1625"/>
      <c r="AE4" s="1625"/>
      <c r="AF4" s="1625"/>
      <c r="AG4" s="1625"/>
      <c r="AH4" s="1625"/>
      <c r="AI4" s="1625"/>
      <c r="AJ4" s="1625"/>
      <c r="AK4" s="1625"/>
      <c r="AL4" s="1625"/>
      <c r="AM4" s="1625"/>
      <c r="AN4" s="1625"/>
      <c r="AO4" s="1625"/>
      <c r="AP4" s="1625"/>
      <c r="AQ4" s="1625"/>
      <c r="AR4" s="1625"/>
      <c r="AS4" s="1625"/>
      <c r="AT4" s="1625"/>
      <c r="AU4" s="1625"/>
      <c r="AV4" s="1625"/>
      <c r="AW4" s="1625"/>
      <c r="AX4" s="1625"/>
      <c r="AY4" s="1625"/>
      <c r="AZ4" s="1625"/>
      <c r="BA4" s="1625"/>
      <c r="BB4" s="1625"/>
      <c r="BC4" s="1625"/>
      <c r="BD4" s="1625"/>
      <c r="BE4" s="1625"/>
      <c r="BF4" s="1625"/>
      <c r="BG4" s="1625"/>
      <c r="BH4" s="1625"/>
      <c r="BI4" s="1625"/>
      <c r="BJ4" s="1625"/>
      <c r="BK4" s="1625"/>
      <c r="BL4" s="1625"/>
      <c r="BM4" s="1625"/>
      <c r="BN4" s="1626"/>
      <c r="DM4" s="28"/>
      <c r="DN4" s="28"/>
      <c r="DO4" s="28"/>
      <c r="DP4" s="28"/>
      <c r="DQ4" s="28"/>
      <c r="DR4" s="28"/>
      <c r="DS4" s="28"/>
      <c r="DT4" s="28"/>
      <c r="DU4" s="28"/>
      <c r="DV4" s="28"/>
      <c r="DW4" s="28"/>
      <c r="DX4" s="28"/>
      <c r="DY4" s="28"/>
      <c r="DZ4" s="28"/>
      <c r="EA4" s="28"/>
      <c r="EB4" s="28"/>
      <c r="EC4" s="28"/>
      <c r="ED4" s="28"/>
      <c r="EE4" s="28"/>
      <c r="EF4" s="28"/>
      <c r="EG4" s="28"/>
      <c r="EH4" s="28"/>
      <c r="EI4" s="28"/>
      <c r="EJ4" s="28"/>
      <c r="EK4" s="28"/>
      <c r="EL4" s="28"/>
      <c r="EM4" s="28"/>
      <c r="EN4" s="28"/>
      <c r="EO4" s="28"/>
      <c r="EP4" s="28"/>
      <c r="EQ4" s="28"/>
      <c r="ER4" s="28"/>
      <c r="ES4" s="28"/>
      <c r="ET4" s="28"/>
      <c r="EU4" s="28"/>
      <c r="EV4" s="28"/>
      <c r="EW4" s="28"/>
      <c r="EX4" s="28"/>
      <c r="EY4" s="28"/>
    </row>
    <row r="5" spans="1:163" ht="23.25" customHeight="1">
      <c r="A5" s="328"/>
      <c r="B5" s="1627" t="s">
        <v>624</v>
      </c>
      <c r="C5" s="1630" t="s">
        <v>1562</v>
      </c>
      <c r="D5" s="1631"/>
      <c r="E5" s="1631"/>
      <c r="F5" s="1631"/>
      <c r="G5" s="1631"/>
      <c r="H5" s="1631"/>
      <c r="I5" s="1631"/>
      <c r="J5" s="1631"/>
      <c r="K5" s="1631"/>
      <c r="L5" s="1631"/>
      <c r="M5" s="1631"/>
      <c r="N5" s="1631"/>
      <c r="O5" s="1631"/>
      <c r="P5" s="1631"/>
      <c r="Q5" s="1631"/>
      <c r="R5" s="1631"/>
      <c r="S5" s="1631"/>
      <c r="T5" s="1631"/>
      <c r="U5" s="1631"/>
      <c r="V5" s="1631"/>
      <c r="W5" s="1631"/>
      <c r="X5" s="1631"/>
      <c r="Y5" s="1631"/>
      <c r="Z5" s="1631"/>
      <c r="AA5" s="1631"/>
      <c r="AB5" s="1631"/>
      <c r="AC5" s="1631"/>
      <c r="AD5" s="1631"/>
      <c r="AE5" s="1631"/>
      <c r="AF5" s="1631"/>
      <c r="AG5" s="1631"/>
      <c r="AH5" s="1631"/>
      <c r="AI5" s="1631"/>
      <c r="AJ5" s="1631"/>
      <c r="AK5" s="1631"/>
      <c r="AL5" s="1631"/>
      <c r="AM5" s="1631"/>
      <c r="AN5" s="1631"/>
      <c r="AO5" s="1631"/>
      <c r="AP5" s="1631"/>
      <c r="AQ5" s="1631"/>
      <c r="AR5" s="1631"/>
      <c r="AS5" s="1631"/>
      <c r="AT5" s="1631"/>
      <c r="AU5" s="1631"/>
      <c r="AV5" s="1631"/>
      <c r="AW5" s="1631"/>
      <c r="AX5" s="1631"/>
      <c r="AY5" s="1631"/>
      <c r="AZ5" s="1631"/>
      <c r="BA5" s="1631"/>
      <c r="BB5" s="1631"/>
      <c r="BC5" s="1631"/>
      <c r="BD5" s="1631"/>
      <c r="BE5" s="1631"/>
      <c r="BF5" s="1631"/>
      <c r="BG5" s="1631"/>
      <c r="BH5" s="1631"/>
      <c r="BI5" s="1631"/>
      <c r="BJ5" s="1631"/>
      <c r="BK5" s="1631"/>
      <c r="BL5" s="1631"/>
      <c r="BM5" s="1631"/>
      <c r="BN5" s="1632"/>
    </row>
    <row r="6" spans="1:163" ht="18" customHeight="1">
      <c r="A6" s="328"/>
      <c r="B6" s="1628"/>
      <c r="C6" s="1633"/>
      <c r="D6" s="1634"/>
      <c r="E6" s="1634"/>
      <c r="F6" s="1634"/>
      <c r="G6" s="1634"/>
      <c r="H6" s="1634"/>
      <c r="I6" s="1634"/>
      <c r="J6" s="1634"/>
      <c r="K6" s="1634"/>
      <c r="L6" s="1634"/>
      <c r="M6" s="1634"/>
      <c r="N6" s="1634"/>
      <c r="O6" s="1634"/>
      <c r="P6" s="1634"/>
      <c r="Q6" s="1634"/>
      <c r="R6" s="1634"/>
      <c r="S6" s="1634"/>
      <c r="T6" s="1634"/>
      <c r="U6" s="1634"/>
      <c r="V6" s="1634"/>
      <c r="W6" s="1634"/>
      <c r="X6" s="1634"/>
      <c r="Y6" s="1634"/>
      <c r="Z6" s="1634"/>
      <c r="AA6" s="1634"/>
      <c r="AB6" s="1634"/>
      <c r="AC6" s="1634"/>
      <c r="AD6" s="1634"/>
      <c r="AE6" s="1634"/>
      <c r="AF6" s="1634"/>
      <c r="AG6" s="1634"/>
      <c r="AH6" s="1634"/>
      <c r="AI6" s="1634"/>
      <c r="AJ6" s="1634"/>
      <c r="AK6" s="1634"/>
      <c r="AL6" s="1634"/>
      <c r="AM6" s="1634"/>
      <c r="AN6" s="1634"/>
      <c r="AO6" s="1634"/>
      <c r="AP6" s="1634"/>
      <c r="AQ6" s="1634"/>
      <c r="AR6" s="1634"/>
      <c r="AS6" s="1634"/>
      <c r="AT6" s="1634"/>
      <c r="AU6" s="1634"/>
      <c r="AV6" s="1634"/>
      <c r="AW6" s="1634"/>
      <c r="AX6" s="1634"/>
      <c r="AY6" s="1634"/>
      <c r="AZ6" s="1634"/>
      <c r="BA6" s="1634"/>
      <c r="BB6" s="1634"/>
      <c r="BC6" s="1634"/>
      <c r="BD6" s="1634"/>
      <c r="BE6" s="1634"/>
      <c r="BF6" s="1634"/>
      <c r="BG6" s="1634"/>
      <c r="BH6" s="1634"/>
      <c r="BI6" s="1634"/>
      <c r="BJ6" s="1634"/>
      <c r="BK6" s="1634"/>
      <c r="BL6" s="1634"/>
      <c r="BM6" s="1634"/>
      <c r="BN6" s="1635"/>
      <c r="DA6" s="1639"/>
      <c r="DB6" s="1639"/>
      <c r="DC6" s="1639"/>
      <c r="DD6" s="1639"/>
      <c r="DE6" s="1639"/>
      <c r="DF6" s="1639"/>
      <c r="DG6" s="1639"/>
      <c r="DH6" s="1639"/>
      <c r="DI6" s="1639"/>
      <c r="DJ6" s="1639"/>
      <c r="DK6" s="1639"/>
      <c r="DL6" s="1639"/>
      <c r="DM6" s="1639"/>
      <c r="DN6" s="1639"/>
      <c r="DO6" s="1639"/>
      <c r="DP6" s="1639"/>
      <c r="DQ6" s="1639"/>
      <c r="DR6" s="1639"/>
      <c r="DS6" s="1639"/>
      <c r="DT6" s="1639"/>
      <c r="DU6" s="1639"/>
      <c r="DV6" s="1639"/>
      <c r="DW6" s="1639"/>
      <c r="DX6" s="1639"/>
      <c r="DY6" s="1639"/>
      <c r="DZ6" s="1639"/>
      <c r="EA6" s="1639"/>
      <c r="EB6" s="1639"/>
      <c r="EC6" s="1639"/>
      <c r="ED6" s="1639"/>
      <c r="EE6" s="1639"/>
      <c r="EF6" s="1639"/>
      <c r="EG6" s="1639"/>
      <c r="EH6" s="1639"/>
      <c r="EI6" s="1639"/>
      <c r="EJ6" s="1639"/>
      <c r="EK6" s="1639"/>
      <c r="EL6" s="1639"/>
      <c r="EM6" s="1639"/>
      <c r="EN6" s="1639"/>
      <c r="EO6" s="1639"/>
      <c r="EP6" s="1639"/>
      <c r="EQ6" s="1639"/>
      <c r="ER6" s="1639"/>
      <c r="ES6" s="1639"/>
      <c r="ET6" s="1639"/>
      <c r="EU6" s="1639"/>
      <c r="EV6" s="1639"/>
      <c r="EW6" s="1639"/>
      <c r="EX6" s="1639"/>
      <c r="EY6" s="1639"/>
      <c r="EZ6" s="1639"/>
      <c r="FA6" s="1639"/>
      <c r="FB6" s="1639"/>
      <c r="FC6" s="1639"/>
      <c r="FD6" s="1639"/>
      <c r="FE6" s="1639"/>
      <c r="FF6" s="1639"/>
      <c r="FG6" s="1639"/>
    </row>
    <row r="7" spans="1:163" ht="23.25" customHeight="1">
      <c r="A7" s="326"/>
      <c r="B7" s="1629"/>
      <c r="C7" s="1636"/>
      <c r="D7" s="1637"/>
      <c r="E7" s="1637"/>
      <c r="F7" s="1637"/>
      <c r="G7" s="1637"/>
      <c r="H7" s="1637"/>
      <c r="I7" s="1637"/>
      <c r="J7" s="1637"/>
      <c r="K7" s="1637"/>
      <c r="L7" s="1637"/>
      <c r="M7" s="1637"/>
      <c r="N7" s="1637"/>
      <c r="O7" s="1637"/>
      <c r="P7" s="1637"/>
      <c r="Q7" s="1637"/>
      <c r="R7" s="1637"/>
      <c r="S7" s="1637"/>
      <c r="T7" s="1637"/>
      <c r="U7" s="1637"/>
      <c r="V7" s="1637"/>
      <c r="W7" s="1637"/>
      <c r="X7" s="1637"/>
      <c r="Y7" s="1637"/>
      <c r="Z7" s="1637"/>
      <c r="AA7" s="1637"/>
      <c r="AB7" s="1637"/>
      <c r="AC7" s="1637"/>
      <c r="AD7" s="1637"/>
      <c r="AE7" s="1637"/>
      <c r="AF7" s="1637"/>
      <c r="AG7" s="1637"/>
      <c r="AH7" s="1637"/>
      <c r="AI7" s="1637"/>
      <c r="AJ7" s="1637"/>
      <c r="AK7" s="1637"/>
      <c r="AL7" s="1637"/>
      <c r="AM7" s="1637"/>
      <c r="AN7" s="1637"/>
      <c r="AO7" s="1637"/>
      <c r="AP7" s="1637"/>
      <c r="AQ7" s="1637"/>
      <c r="AR7" s="1637"/>
      <c r="AS7" s="1637"/>
      <c r="AT7" s="1637"/>
      <c r="AU7" s="1637"/>
      <c r="AV7" s="1637"/>
      <c r="AW7" s="1637"/>
      <c r="AX7" s="1637"/>
      <c r="AY7" s="1637"/>
      <c r="AZ7" s="1637"/>
      <c r="BA7" s="1637"/>
      <c r="BB7" s="1637"/>
      <c r="BC7" s="1637"/>
      <c r="BD7" s="1637"/>
      <c r="BE7" s="1637"/>
      <c r="BF7" s="1637"/>
      <c r="BG7" s="1637"/>
      <c r="BH7" s="1637"/>
      <c r="BI7" s="1637"/>
      <c r="BJ7" s="1637"/>
      <c r="BK7" s="1637"/>
      <c r="BL7" s="1637"/>
      <c r="BM7" s="1637"/>
      <c r="BN7" s="1638"/>
      <c r="DA7" s="1609"/>
      <c r="DB7" s="1609"/>
      <c r="DC7" s="1609"/>
      <c r="DD7" s="1609"/>
      <c r="DE7" s="1609"/>
      <c r="DF7" s="1609"/>
      <c r="DG7" s="1609"/>
      <c r="DH7" s="1609"/>
      <c r="DI7" s="1640"/>
      <c r="DJ7" s="1640"/>
      <c r="DK7" s="1640"/>
      <c r="DL7" s="1640"/>
      <c r="DM7" s="1640"/>
      <c r="DN7" s="1640"/>
      <c r="DO7" s="1640"/>
      <c r="DP7" s="1640"/>
      <c r="DQ7" s="1640"/>
      <c r="DR7" s="1640"/>
      <c r="DS7" s="1640"/>
      <c r="DT7" s="1640"/>
      <c r="DU7" s="1640"/>
      <c r="DV7" s="1640"/>
      <c r="DW7" s="1640"/>
      <c r="DX7" s="1640"/>
      <c r="DY7" s="1640"/>
      <c r="DZ7" s="1640"/>
      <c r="EA7" s="1640"/>
      <c r="EB7" s="1640"/>
      <c r="EC7" s="1640"/>
      <c r="ED7" s="1640"/>
      <c r="EE7" s="1640"/>
      <c r="EF7" s="1640"/>
      <c r="EG7" s="1640"/>
      <c r="EH7" s="1640"/>
      <c r="EI7" s="1640"/>
      <c r="EJ7" s="1640"/>
      <c r="EK7" s="1640"/>
      <c r="EL7" s="1640"/>
      <c r="EM7" s="1640"/>
      <c r="EN7" s="1640"/>
      <c r="EO7" s="1640"/>
      <c r="EP7" s="1640"/>
      <c r="EQ7" s="1640"/>
      <c r="ER7" s="1640"/>
      <c r="ES7" s="1640"/>
      <c r="ET7" s="1640"/>
      <c r="EU7" s="1640"/>
      <c r="EV7" s="1640"/>
      <c r="EW7" s="1640"/>
      <c r="EX7" s="1640"/>
      <c r="EY7" s="1640"/>
      <c r="EZ7" s="1640"/>
      <c r="FA7" s="1640"/>
      <c r="FB7" s="29"/>
      <c r="FC7" s="29"/>
      <c r="FD7" s="29"/>
      <c r="FE7" s="29"/>
      <c r="FF7" s="29"/>
      <c r="FG7" s="29"/>
    </row>
    <row r="8" spans="1:163" ht="27" customHeight="1">
      <c r="A8" s="325"/>
      <c r="B8" s="1621">
        <v>1</v>
      </c>
      <c r="C8" s="1590" t="s">
        <v>1560</v>
      </c>
      <c r="D8" s="1591"/>
      <c r="E8" s="1591"/>
      <c r="F8" s="1591"/>
      <c r="G8" s="1591"/>
      <c r="H8" s="1591"/>
      <c r="I8" s="1591"/>
      <c r="J8" s="1591"/>
      <c r="K8" s="1591"/>
      <c r="L8" s="1591"/>
      <c r="M8" s="1591"/>
      <c r="N8" s="1591"/>
      <c r="O8" s="1591"/>
      <c r="P8" s="1591"/>
      <c r="Q8" s="1591"/>
      <c r="R8" s="1591"/>
      <c r="S8" s="1591"/>
      <c r="T8" s="1591"/>
      <c r="U8" s="1591"/>
      <c r="V8" s="1591"/>
      <c r="W8" s="1591"/>
      <c r="X8" s="1591"/>
      <c r="Y8" s="1591"/>
      <c r="Z8" s="1591"/>
      <c r="AA8" s="1591"/>
      <c r="AB8" s="1591"/>
      <c r="AC8" s="1591"/>
      <c r="AD8" s="1591"/>
      <c r="AE8" s="1591"/>
      <c r="AF8" s="1591"/>
      <c r="AG8" s="1591"/>
      <c r="AH8" s="1591"/>
      <c r="AI8" s="1591"/>
      <c r="AJ8" s="1591"/>
      <c r="AK8" s="1591"/>
      <c r="AL8" s="1591"/>
      <c r="AM8" s="1591"/>
      <c r="AN8" s="1591"/>
      <c r="AO8" s="1591"/>
      <c r="AP8" s="1591"/>
      <c r="AQ8" s="1591"/>
      <c r="AR8" s="1591"/>
      <c r="AS8" s="1591"/>
      <c r="AT8" s="1591"/>
      <c r="AU8" s="1591"/>
      <c r="AV8" s="1591"/>
      <c r="AW8" s="1591"/>
      <c r="AX8" s="1591"/>
      <c r="AY8" s="1591"/>
      <c r="AZ8" s="1591"/>
      <c r="BA8" s="1591"/>
      <c r="BB8" s="1591"/>
      <c r="BC8" s="1591"/>
      <c r="BD8" s="1591"/>
      <c r="BE8" s="1591"/>
      <c r="BF8" s="1591"/>
      <c r="BG8" s="1591"/>
      <c r="BH8" s="1591"/>
      <c r="BI8" s="1591"/>
      <c r="BJ8" s="1591"/>
      <c r="BK8" s="1591"/>
      <c r="BL8" s="1591"/>
      <c r="BM8" s="1591"/>
      <c r="BN8" s="1592"/>
    </row>
    <row r="9" spans="1:163" ht="20.25" customHeight="1">
      <c r="A9" s="326"/>
      <c r="B9" s="1622"/>
      <c r="C9" s="1593"/>
      <c r="D9" s="1594"/>
      <c r="E9" s="1594"/>
      <c r="F9" s="1594"/>
      <c r="G9" s="1594"/>
      <c r="H9" s="1594"/>
      <c r="I9" s="1594"/>
      <c r="J9" s="1594"/>
      <c r="K9" s="1594"/>
      <c r="L9" s="1594"/>
      <c r="M9" s="1594"/>
      <c r="N9" s="1594"/>
      <c r="O9" s="1594"/>
      <c r="P9" s="1594"/>
      <c r="Q9" s="1594"/>
      <c r="R9" s="1594"/>
      <c r="S9" s="1594"/>
      <c r="T9" s="1594"/>
      <c r="U9" s="1594"/>
      <c r="V9" s="1594"/>
      <c r="W9" s="1594"/>
      <c r="X9" s="1594"/>
      <c r="Y9" s="1594"/>
      <c r="Z9" s="1594"/>
      <c r="AA9" s="1594"/>
      <c r="AB9" s="1594"/>
      <c r="AC9" s="1594"/>
      <c r="AD9" s="1594"/>
      <c r="AE9" s="1594"/>
      <c r="AF9" s="1594"/>
      <c r="AG9" s="1594"/>
      <c r="AH9" s="1594"/>
      <c r="AI9" s="1594"/>
      <c r="AJ9" s="1594"/>
      <c r="AK9" s="1594"/>
      <c r="AL9" s="1594"/>
      <c r="AM9" s="1594"/>
      <c r="AN9" s="1594"/>
      <c r="AO9" s="1594"/>
      <c r="AP9" s="1594"/>
      <c r="AQ9" s="1594"/>
      <c r="AR9" s="1594"/>
      <c r="AS9" s="1594"/>
      <c r="AT9" s="1594"/>
      <c r="AU9" s="1594"/>
      <c r="AV9" s="1594"/>
      <c r="AW9" s="1594"/>
      <c r="AX9" s="1594"/>
      <c r="AY9" s="1594"/>
      <c r="AZ9" s="1594"/>
      <c r="BA9" s="1594"/>
      <c r="BB9" s="1594"/>
      <c r="BC9" s="1594"/>
      <c r="BD9" s="1594"/>
      <c r="BE9" s="1594"/>
      <c r="BF9" s="1594"/>
      <c r="BG9" s="1594"/>
      <c r="BH9" s="1594"/>
      <c r="BI9" s="1594"/>
      <c r="BJ9" s="1594"/>
      <c r="BK9" s="1594"/>
      <c r="BL9" s="1594"/>
      <c r="BM9" s="1594"/>
      <c r="BN9" s="1595"/>
      <c r="BW9" s="51"/>
      <c r="CN9" s="1623"/>
      <c r="CO9" s="1623"/>
      <c r="CP9" s="1623"/>
      <c r="CQ9" s="1623"/>
      <c r="CR9" s="1623"/>
      <c r="CS9" s="1623"/>
      <c r="CT9" s="1623"/>
      <c r="CU9" s="1623"/>
      <c r="CV9" s="1623"/>
      <c r="CW9" s="1623"/>
      <c r="CX9" s="1623"/>
      <c r="CY9" s="1609"/>
      <c r="CZ9" s="1609"/>
      <c r="DA9" s="1609"/>
      <c r="DB9" s="1609"/>
      <c r="DC9" s="1609"/>
      <c r="DD9" s="1609"/>
      <c r="DE9" s="1609"/>
      <c r="DF9" s="1609"/>
      <c r="DG9" s="1609"/>
      <c r="DH9" s="1609"/>
      <c r="DI9" s="1609"/>
      <c r="DJ9" s="1620"/>
      <c r="DK9" s="1620"/>
      <c r="DL9" s="1620"/>
      <c r="DM9" s="1620"/>
      <c r="DN9" s="1620"/>
      <c r="DO9" s="1620"/>
      <c r="DP9" s="1620"/>
      <c r="DQ9" s="1620"/>
      <c r="DR9" s="1620"/>
      <c r="DS9" s="1620"/>
      <c r="DT9" s="1620"/>
      <c r="DU9" s="1620"/>
      <c r="DV9" s="1620"/>
      <c r="DW9" s="1620"/>
      <c r="DX9" s="1620"/>
      <c r="DY9" s="1620"/>
      <c r="DZ9" s="1620"/>
      <c r="EA9" s="1620"/>
      <c r="EB9" s="1620"/>
      <c r="EC9" s="1620"/>
      <c r="ED9" s="1609"/>
      <c r="EE9" s="1609"/>
      <c r="EF9" s="1609"/>
      <c r="EG9" s="1609"/>
      <c r="EH9" s="1609"/>
      <c r="EI9" s="1609"/>
      <c r="EJ9" s="1616"/>
      <c r="EK9" s="1616"/>
      <c r="EL9" s="1616"/>
      <c r="EM9" s="1616"/>
      <c r="EN9" s="30"/>
    </row>
    <row r="10" spans="1:163" ht="27.75" customHeight="1">
      <c r="A10" s="329"/>
      <c r="B10" s="338">
        <v>2</v>
      </c>
      <c r="C10" s="1617" t="str">
        <f>"يلتزم الطرف الأول بدفع مبلغ وقدره "&amp;" "&amp;TEXT(المدخلات!P9,0)&amp;" "&amp;"درهم غير شامل الضريبة, للطرف الثاني مقابل أعمال التصاميم"</f>
        <v>يلتزم الطرف الأول بدفع مبلغ وقدره  0 درهم غير شامل الضريبة, للطرف الثاني مقابل أعمال التصاميم</v>
      </c>
      <c r="D10" s="1618"/>
      <c r="E10" s="1618"/>
      <c r="F10" s="1618"/>
      <c r="G10" s="1618"/>
      <c r="H10" s="1618"/>
      <c r="I10" s="1618"/>
      <c r="J10" s="1618"/>
      <c r="K10" s="1618"/>
      <c r="L10" s="1618"/>
      <c r="M10" s="1618"/>
      <c r="N10" s="1618"/>
      <c r="O10" s="1618"/>
      <c r="P10" s="1618"/>
      <c r="Q10" s="1618"/>
      <c r="R10" s="1618"/>
      <c r="S10" s="1618"/>
      <c r="T10" s="1618"/>
      <c r="U10" s="1618"/>
      <c r="V10" s="1618"/>
      <c r="W10" s="1618"/>
      <c r="X10" s="1618"/>
      <c r="Y10" s="1618"/>
      <c r="Z10" s="1618"/>
      <c r="AA10" s="1618"/>
      <c r="AB10" s="1618"/>
      <c r="AC10" s="1618"/>
      <c r="AD10" s="1618"/>
      <c r="AE10" s="1618"/>
      <c r="AF10" s="1618"/>
      <c r="AG10" s="1618"/>
      <c r="AH10" s="1618"/>
      <c r="AI10" s="1618"/>
      <c r="AJ10" s="1618"/>
      <c r="AK10" s="1618"/>
      <c r="AL10" s="1618"/>
      <c r="AM10" s="1618"/>
      <c r="AN10" s="1618"/>
      <c r="AO10" s="1618"/>
      <c r="AP10" s="1618"/>
      <c r="AQ10" s="1618"/>
      <c r="AR10" s="1618"/>
      <c r="AS10" s="1618"/>
      <c r="AT10" s="1618"/>
      <c r="AU10" s="1618"/>
      <c r="AV10" s="1618"/>
      <c r="AW10" s="1618"/>
      <c r="AX10" s="1618"/>
      <c r="AY10" s="1618"/>
      <c r="AZ10" s="1618"/>
      <c r="BA10" s="1618"/>
      <c r="BB10" s="1618"/>
      <c r="BC10" s="1618"/>
      <c r="BD10" s="1618"/>
      <c r="BE10" s="1618"/>
      <c r="BF10" s="1618"/>
      <c r="BG10" s="1618"/>
      <c r="BH10" s="1618"/>
      <c r="BI10" s="1618"/>
      <c r="BJ10" s="1618"/>
      <c r="BK10" s="1618"/>
      <c r="BL10" s="1618"/>
      <c r="BM10" s="1618"/>
      <c r="BN10" s="1619"/>
      <c r="BW10" s="51"/>
      <c r="CN10" s="1620"/>
      <c r="CO10" s="1620"/>
      <c r="CP10" s="1620"/>
      <c r="CQ10" s="1620"/>
      <c r="CR10" s="1620"/>
      <c r="CS10" s="1620"/>
      <c r="CT10" s="1620"/>
      <c r="CU10" s="1620"/>
      <c r="CV10" s="1620"/>
      <c r="CW10" s="1620"/>
      <c r="CX10" s="1620"/>
      <c r="CY10" s="1620"/>
      <c r="CZ10" s="1620"/>
      <c r="DA10" s="1620"/>
      <c r="DB10" s="1620"/>
      <c r="DC10" s="1620"/>
      <c r="DD10" s="1620"/>
      <c r="DE10" s="1620"/>
      <c r="DF10" s="1620"/>
      <c r="DG10" s="1620"/>
      <c r="DH10" s="1620"/>
      <c r="DI10" s="1620"/>
      <c r="DJ10" s="1620"/>
      <c r="DK10" s="1620"/>
      <c r="DL10" s="1620"/>
      <c r="DM10" s="1620"/>
      <c r="DN10" s="1620"/>
      <c r="DO10" s="1620"/>
      <c r="DP10" s="1620"/>
      <c r="DQ10" s="1620"/>
      <c r="DR10" s="1620"/>
      <c r="DS10" s="1620"/>
      <c r="DT10" s="1620"/>
      <c r="DU10" s="1620"/>
      <c r="DV10" s="1620"/>
      <c r="DW10" s="1620"/>
      <c r="DX10" s="1620"/>
      <c r="DY10" s="1620"/>
      <c r="DZ10" s="1620"/>
      <c r="EA10" s="1620"/>
      <c r="EB10" s="1620"/>
      <c r="EC10" s="1620"/>
      <c r="ED10" s="1620"/>
      <c r="EE10" s="1620"/>
      <c r="EF10" s="1620"/>
      <c r="EG10" s="1620"/>
      <c r="EH10" s="1620"/>
      <c r="EI10" s="1620"/>
      <c r="EJ10" s="1620"/>
      <c r="EK10" s="1620"/>
      <c r="EL10" s="1620"/>
      <c r="EM10" s="1620"/>
      <c r="EN10" s="1620"/>
    </row>
    <row r="11" spans="1:163" ht="18" customHeight="1">
      <c r="A11" s="325"/>
      <c r="B11" s="1588">
        <v>3</v>
      </c>
      <c r="C11" s="1590" t="s">
        <v>625</v>
      </c>
      <c r="D11" s="1591"/>
      <c r="E11" s="1591"/>
      <c r="F11" s="1591"/>
      <c r="G11" s="1591"/>
      <c r="H11" s="1591"/>
      <c r="I11" s="1591"/>
      <c r="J11" s="1591"/>
      <c r="K11" s="1591"/>
      <c r="L11" s="1591"/>
      <c r="M11" s="1591"/>
      <c r="N11" s="1591"/>
      <c r="O11" s="1591"/>
      <c r="P11" s="1591"/>
      <c r="Q11" s="1591"/>
      <c r="R11" s="1591"/>
      <c r="S11" s="1591"/>
      <c r="T11" s="1591"/>
      <c r="U11" s="1591"/>
      <c r="V11" s="1591"/>
      <c r="W11" s="1591"/>
      <c r="X11" s="1591"/>
      <c r="Y11" s="1591"/>
      <c r="Z11" s="1591"/>
      <c r="AA11" s="1591"/>
      <c r="AB11" s="1591"/>
      <c r="AC11" s="1591"/>
      <c r="AD11" s="1591"/>
      <c r="AE11" s="1591"/>
      <c r="AF11" s="1591"/>
      <c r="AG11" s="1591"/>
      <c r="AH11" s="1591"/>
      <c r="AI11" s="1591"/>
      <c r="AJ11" s="1591"/>
      <c r="AK11" s="1591"/>
      <c r="AL11" s="1591"/>
      <c r="AM11" s="1591"/>
      <c r="AN11" s="1591"/>
      <c r="AO11" s="1591"/>
      <c r="AP11" s="1591"/>
      <c r="AQ11" s="1591"/>
      <c r="AR11" s="1591"/>
      <c r="AS11" s="1591"/>
      <c r="AT11" s="1591"/>
      <c r="AU11" s="1591"/>
      <c r="AV11" s="1591"/>
      <c r="AW11" s="1591"/>
      <c r="AX11" s="1591"/>
      <c r="AY11" s="1591"/>
      <c r="AZ11" s="1591"/>
      <c r="BA11" s="1591"/>
      <c r="BB11" s="1591"/>
      <c r="BC11" s="1591"/>
      <c r="BD11" s="1591"/>
      <c r="BE11" s="1591"/>
      <c r="BF11" s="1591"/>
      <c r="BG11" s="1591"/>
      <c r="BH11" s="1591"/>
      <c r="BI11" s="1591"/>
      <c r="BJ11" s="1591"/>
      <c r="BK11" s="1591"/>
      <c r="BL11" s="1591"/>
      <c r="BM11" s="1591"/>
      <c r="BN11" s="1592"/>
      <c r="BW11" s="51"/>
    </row>
    <row r="12" spans="1:163" ht="21.75" customHeight="1">
      <c r="A12" s="326"/>
      <c r="B12" s="1589"/>
      <c r="C12" s="1593"/>
      <c r="D12" s="1594"/>
      <c r="E12" s="1594"/>
      <c r="F12" s="1594"/>
      <c r="G12" s="1594"/>
      <c r="H12" s="1594"/>
      <c r="I12" s="1594"/>
      <c r="J12" s="1594"/>
      <c r="K12" s="1594"/>
      <c r="L12" s="1594"/>
      <c r="M12" s="1594"/>
      <c r="N12" s="1594"/>
      <c r="O12" s="1594"/>
      <c r="P12" s="1594"/>
      <c r="Q12" s="1594"/>
      <c r="R12" s="1594"/>
      <c r="S12" s="1594"/>
      <c r="T12" s="1594"/>
      <c r="U12" s="1594"/>
      <c r="V12" s="1594"/>
      <c r="W12" s="1594"/>
      <c r="X12" s="1594"/>
      <c r="Y12" s="1594"/>
      <c r="Z12" s="1594"/>
      <c r="AA12" s="1594"/>
      <c r="AB12" s="1594"/>
      <c r="AC12" s="1594"/>
      <c r="AD12" s="1594"/>
      <c r="AE12" s="1594"/>
      <c r="AF12" s="1594"/>
      <c r="AG12" s="1594"/>
      <c r="AH12" s="1594"/>
      <c r="AI12" s="1594"/>
      <c r="AJ12" s="1594"/>
      <c r="AK12" s="1594"/>
      <c r="AL12" s="1594"/>
      <c r="AM12" s="1594"/>
      <c r="AN12" s="1594"/>
      <c r="AO12" s="1594"/>
      <c r="AP12" s="1594"/>
      <c r="AQ12" s="1594"/>
      <c r="AR12" s="1594"/>
      <c r="AS12" s="1594"/>
      <c r="AT12" s="1594"/>
      <c r="AU12" s="1594"/>
      <c r="AV12" s="1594"/>
      <c r="AW12" s="1594"/>
      <c r="AX12" s="1594"/>
      <c r="AY12" s="1594"/>
      <c r="AZ12" s="1594"/>
      <c r="BA12" s="1594"/>
      <c r="BB12" s="1594"/>
      <c r="BC12" s="1594"/>
      <c r="BD12" s="1594"/>
      <c r="BE12" s="1594"/>
      <c r="BF12" s="1594"/>
      <c r="BG12" s="1594"/>
      <c r="BH12" s="1594"/>
      <c r="BI12" s="1594"/>
      <c r="BJ12" s="1594"/>
      <c r="BK12" s="1594"/>
      <c r="BL12" s="1594"/>
      <c r="BM12" s="1594"/>
      <c r="BN12" s="1595"/>
    </row>
    <row r="13" spans="1:163" ht="32.25" customHeight="1">
      <c r="A13" s="329"/>
      <c r="B13" s="338">
        <v>4</v>
      </c>
      <c r="C13" s="1599" t="s">
        <v>1561</v>
      </c>
      <c r="D13" s="1600"/>
      <c r="E13" s="1600"/>
      <c r="F13" s="1600"/>
      <c r="G13" s="1600"/>
      <c r="H13" s="1600"/>
      <c r="I13" s="1600"/>
      <c r="J13" s="1600"/>
      <c r="K13" s="1600"/>
      <c r="L13" s="1600"/>
      <c r="M13" s="1600"/>
      <c r="N13" s="1600"/>
      <c r="O13" s="1600"/>
      <c r="P13" s="1600"/>
      <c r="Q13" s="1600"/>
      <c r="R13" s="1600"/>
      <c r="S13" s="1600"/>
      <c r="T13" s="1600"/>
      <c r="U13" s="1600"/>
      <c r="V13" s="1600"/>
      <c r="W13" s="1600"/>
      <c r="X13" s="1600"/>
      <c r="Y13" s="1600"/>
      <c r="Z13" s="1600"/>
      <c r="AA13" s="1600"/>
      <c r="AB13" s="1600"/>
      <c r="AC13" s="1600"/>
      <c r="AD13" s="1600"/>
      <c r="AE13" s="1600"/>
      <c r="AF13" s="1600"/>
      <c r="AG13" s="1600"/>
      <c r="AH13" s="1600"/>
      <c r="AI13" s="1600"/>
      <c r="AJ13" s="1600"/>
      <c r="AK13" s="1600"/>
      <c r="AL13" s="1600"/>
      <c r="AM13" s="1600"/>
      <c r="AN13" s="1600"/>
      <c r="AO13" s="1600"/>
      <c r="AP13" s="1600"/>
      <c r="AQ13" s="1600"/>
      <c r="AR13" s="1600"/>
      <c r="AS13" s="1600"/>
      <c r="AT13" s="1600"/>
      <c r="AU13" s="1600"/>
      <c r="AV13" s="1600"/>
      <c r="AW13" s="1600"/>
      <c r="AX13" s="1600"/>
      <c r="AY13" s="1600"/>
      <c r="AZ13" s="1600"/>
      <c r="BA13" s="1600"/>
      <c r="BB13" s="1600"/>
      <c r="BC13" s="1600"/>
      <c r="BD13" s="1600"/>
      <c r="BE13" s="1600"/>
      <c r="BF13" s="1600"/>
      <c r="BG13" s="1600"/>
      <c r="BH13" s="1600"/>
      <c r="BI13" s="1600"/>
      <c r="BJ13" s="1600"/>
      <c r="BK13" s="1600"/>
      <c r="BL13" s="1600"/>
      <c r="BM13" s="1600"/>
      <c r="BN13" s="1601"/>
    </row>
    <row r="14" spans="1:163" ht="27" customHeight="1">
      <c r="A14" s="325"/>
      <c r="B14" s="1588">
        <v>5</v>
      </c>
      <c r="C14" s="1590" t="s">
        <v>626</v>
      </c>
      <c r="D14" s="1591"/>
      <c r="E14" s="1591"/>
      <c r="F14" s="1591"/>
      <c r="G14" s="1591"/>
      <c r="H14" s="1591"/>
      <c r="I14" s="1591"/>
      <c r="J14" s="1591"/>
      <c r="K14" s="1591"/>
      <c r="L14" s="1591"/>
      <c r="M14" s="1591"/>
      <c r="N14" s="1591"/>
      <c r="O14" s="1591"/>
      <c r="P14" s="1591"/>
      <c r="Q14" s="1591"/>
      <c r="R14" s="1591"/>
      <c r="S14" s="1591"/>
      <c r="T14" s="1591"/>
      <c r="U14" s="1591"/>
      <c r="V14" s="1591"/>
      <c r="W14" s="1591"/>
      <c r="X14" s="1591"/>
      <c r="Y14" s="1591"/>
      <c r="Z14" s="1591"/>
      <c r="AA14" s="1591"/>
      <c r="AB14" s="1591"/>
      <c r="AC14" s="1591"/>
      <c r="AD14" s="1591"/>
      <c r="AE14" s="1591"/>
      <c r="AF14" s="1591"/>
      <c r="AG14" s="1591"/>
      <c r="AH14" s="1591"/>
      <c r="AI14" s="1591"/>
      <c r="AJ14" s="1591"/>
      <c r="AK14" s="1591"/>
      <c r="AL14" s="1591"/>
      <c r="AM14" s="1591"/>
      <c r="AN14" s="1591"/>
      <c r="AO14" s="1591"/>
      <c r="AP14" s="1591"/>
      <c r="AQ14" s="1591"/>
      <c r="AR14" s="1591"/>
      <c r="AS14" s="1591"/>
      <c r="AT14" s="1591"/>
      <c r="AU14" s="1591"/>
      <c r="AV14" s="1591"/>
      <c r="AW14" s="1591"/>
      <c r="AX14" s="1591"/>
      <c r="AY14" s="1591"/>
      <c r="AZ14" s="1591"/>
      <c r="BA14" s="1591"/>
      <c r="BB14" s="1591"/>
      <c r="BC14" s="1591"/>
      <c r="BD14" s="1591"/>
      <c r="BE14" s="1591"/>
      <c r="BF14" s="1591"/>
      <c r="BG14" s="1591"/>
      <c r="BH14" s="1591"/>
      <c r="BI14" s="1591"/>
      <c r="BJ14" s="1591"/>
      <c r="BK14" s="1591"/>
      <c r="BL14" s="1591"/>
      <c r="BM14" s="1591"/>
      <c r="BN14" s="1592"/>
    </row>
    <row r="15" spans="1:163" ht="15.75" customHeight="1">
      <c r="A15" s="326"/>
      <c r="B15" s="1589"/>
      <c r="C15" s="1593"/>
      <c r="D15" s="1594"/>
      <c r="E15" s="1594"/>
      <c r="F15" s="1594"/>
      <c r="G15" s="1594"/>
      <c r="H15" s="1594"/>
      <c r="I15" s="1594"/>
      <c r="J15" s="1594"/>
      <c r="K15" s="1594"/>
      <c r="L15" s="1594"/>
      <c r="M15" s="1594"/>
      <c r="N15" s="1594"/>
      <c r="O15" s="1594"/>
      <c r="P15" s="1594"/>
      <c r="Q15" s="1594"/>
      <c r="R15" s="1594"/>
      <c r="S15" s="1594"/>
      <c r="T15" s="1594"/>
      <c r="U15" s="1594"/>
      <c r="V15" s="1594"/>
      <c r="W15" s="1594"/>
      <c r="X15" s="1594"/>
      <c r="Y15" s="1594"/>
      <c r="Z15" s="1594"/>
      <c r="AA15" s="1594"/>
      <c r="AB15" s="1594"/>
      <c r="AC15" s="1594"/>
      <c r="AD15" s="1594"/>
      <c r="AE15" s="1594"/>
      <c r="AF15" s="1594"/>
      <c r="AG15" s="1594"/>
      <c r="AH15" s="1594"/>
      <c r="AI15" s="1594"/>
      <c r="AJ15" s="1594"/>
      <c r="AK15" s="1594"/>
      <c r="AL15" s="1594"/>
      <c r="AM15" s="1594"/>
      <c r="AN15" s="1594"/>
      <c r="AO15" s="1594"/>
      <c r="AP15" s="1594"/>
      <c r="AQ15" s="1594"/>
      <c r="AR15" s="1594"/>
      <c r="AS15" s="1594"/>
      <c r="AT15" s="1594"/>
      <c r="AU15" s="1594"/>
      <c r="AV15" s="1594"/>
      <c r="AW15" s="1594"/>
      <c r="AX15" s="1594"/>
      <c r="AY15" s="1594"/>
      <c r="AZ15" s="1594"/>
      <c r="BA15" s="1594"/>
      <c r="BB15" s="1594"/>
      <c r="BC15" s="1594"/>
      <c r="BD15" s="1594"/>
      <c r="BE15" s="1594"/>
      <c r="BF15" s="1594"/>
      <c r="BG15" s="1594"/>
      <c r="BH15" s="1594"/>
      <c r="BI15" s="1594"/>
      <c r="BJ15" s="1594"/>
      <c r="BK15" s="1594"/>
      <c r="BL15" s="1594"/>
      <c r="BM15" s="1594"/>
      <c r="BN15" s="1595"/>
    </row>
    <row r="16" spans="1:163" ht="27" customHeight="1">
      <c r="A16" s="330"/>
      <c r="B16" s="1573">
        <v>6</v>
      </c>
      <c r="C16" s="1575" t="s">
        <v>627</v>
      </c>
      <c r="D16" s="1576"/>
      <c r="E16" s="1576"/>
      <c r="F16" s="1576"/>
      <c r="G16" s="1576"/>
      <c r="H16" s="1576"/>
      <c r="I16" s="1576"/>
      <c r="J16" s="1576"/>
      <c r="K16" s="1576"/>
      <c r="L16" s="1576"/>
      <c r="M16" s="1576"/>
      <c r="N16" s="1576"/>
      <c r="O16" s="1576"/>
      <c r="P16" s="1576"/>
      <c r="Q16" s="1576"/>
      <c r="R16" s="1576"/>
      <c r="S16" s="1576"/>
      <c r="T16" s="1576"/>
      <c r="U16" s="1576"/>
      <c r="V16" s="1576"/>
      <c r="W16" s="1576"/>
      <c r="X16" s="1576"/>
      <c r="Y16" s="1576"/>
      <c r="Z16" s="1576"/>
      <c r="AA16" s="1576"/>
      <c r="AB16" s="1576"/>
      <c r="AC16" s="1576"/>
      <c r="AD16" s="1576"/>
      <c r="AE16" s="1576"/>
      <c r="AF16" s="1576"/>
      <c r="AG16" s="1576"/>
      <c r="AH16" s="1576"/>
      <c r="AI16" s="1576"/>
      <c r="AJ16" s="1576"/>
      <c r="AK16" s="1576"/>
      <c r="AL16" s="1576"/>
      <c r="AM16" s="1576"/>
      <c r="AN16" s="1576"/>
      <c r="AO16" s="1576"/>
      <c r="AP16" s="1576"/>
      <c r="AQ16" s="1576"/>
      <c r="AR16" s="1576"/>
      <c r="AS16" s="1576"/>
      <c r="AT16" s="1576"/>
      <c r="AU16" s="1576"/>
      <c r="AV16" s="1576"/>
      <c r="AW16" s="1576"/>
      <c r="AX16" s="1576"/>
      <c r="AY16" s="1576"/>
      <c r="AZ16" s="1576"/>
      <c r="BA16" s="1576"/>
      <c r="BB16" s="1576"/>
      <c r="BC16" s="1576"/>
      <c r="BD16" s="1576"/>
      <c r="BE16" s="1576"/>
      <c r="BF16" s="1576"/>
      <c r="BG16" s="1576"/>
      <c r="BH16" s="1576"/>
      <c r="BI16" s="1576"/>
      <c r="BJ16" s="1576"/>
      <c r="BK16" s="1576"/>
      <c r="BL16" s="1576"/>
      <c r="BM16" s="1576"/>
      <c r="BN16" s="1577"/>
    </row>
    <row r="17" spans="1:66" ht="30.75" customHeight="1">
      <c r="A17" s="331"/>
      <c r="B17" s="1574"/>
      <c r="C17" s="1578"/>
      <c r="D17" s="1579"/>
      <c r="E17" s="1579"/>
      <c r="F17" s="1579"/>
      <c r="G17" s="1579"/>
      <c r="H17" s="1579"/>
      <c r="I17" s="1579"/>
      <c r="J17" s="1579"/>
      <c r="K17" s="1579"/>
      <c r="L17" s="1579"/>
      <c r="M17" s="1579"/>
      <c r="N17" s="1579"/>
      <c r="O17" s="1579"/>
      <c r="P17" s="1579"/>
      <c r="Q17" s="1579"/>
      <c r="R17" s="1579"/>
      <c r="S17" s="1579"/>
      <c r="T17" s="1579"/>
      <c r="U17" s="1579"/>
      <c r="V17" s="1579"/>
      <c r="W17" s="1579"/>
      <c r="X17" s="1579"/>
      <c r="Y17" s="1579"/>
      <c r="Z17" s="1579"/>
      <c r="AA17" s="1579"/>
      <c r="AB17" s="1579"/>
      <c r="AC17" s="1579"/>
      <c r="AD17" s="1579"/>
      <c r="AE17" s="1579"/>
      <c r="AF17" s="1579"/>
      <c r="AG17" s="1579"/>
      <c r="AH17" s="1579"/>
      <c r="AI17" s="1579"/>
      <c r="AJ17" s="1579"/>
      <c r="AK17" s="1579"/>
      <c r="AL17" s="1579"/>
      <c r="AM17" s="1579"/>
      <c r="AN17" s="1579"/>
      <c r="AO17" s="1579"/>
      <c r="AP17" s="1579"/>
      <c r="AQ17" s="1579"/>
      <c r="AR17" s="1579"/>
      <c r="AS17" s="1579"/>
      <c r="AT17" s="1579"/>
      <c r="AU17" s="1579"/>
      <c r="AV17" s="1579"/>
      <c r="AW17" s="1579"/>
      <c r="AX17" s="1579"/>
      <c r="AY17" s="1579"/>
      <c r="AZ17" s="1579"/>
      <c r="BA17" s="1579"/>
      <c r="BB17" s="1579"/>
      <c r="BC17" s="1579"/>
      <c r="BD17" s="1579"/>
      <c r="BE17" s="1579"/>
      <c r="BF17" s="1579"/>
      <c r="BG17" s="1579"/>
      <c r="BH17" s="1579"/>
      <c r="BI17" s="1579"/>
      <c r="BJ17" s="1579"/>
      <c r="BK17" s="1579"/>
      <c r="BL17" s="1579"/>
      <c r="BM17" s="1579"/>
      <c r="BN17" s="1580"/>
    </row>
    <row r="18" spans="1:66" ht="21.75" customHeight="1">
      <c r="A18" s="327"/>
      <c r="B18" s="322">
        <v>7</v>
      </c>
      <c r="C18" s="1581" t="s">
        <v>1557</v>
      </c>
      <c r="D18" s="1582"/>
      <c r="E18" s="1582"/>
      <c r="F18" s="1582"/>
      <c r="G18" s="1582"/>
      <c r="H18" s="1582"/>
      <c r="I18" s="1582"/>
      <c r="J18" s="1582"/>
      <c r="K18" s="1582"/>
      <c r="L18" s="1582"/>
      <c r="M18" s="1582"/>
      <c r="N18" s="1582"/>
      <c r="O18" s="1582"/>
      <c r="P18" s="1582"/>
      <c r="Q18" s="1582"/>
      <c r="R18" s="1582"/>
      <c r="S18" s="1582"/>
      <c r="T18" s="1582"/>
      <c r="U18" s="1582"/>
      <c r="V18" s="1582"/>
      <c r="W18" s="1582"/>
      <c r="X18" s="1582"/>
      <c r="Y18" s="1582"/>
      <c r="Z18" s="1582"/>
      <c r="AA18" s="1582"/>
      <c r="AB18" s="1582"/>
      <c r="AC18" s="1582"/>
      <c r="AD18" s="1582"/>
      <c r="AE18" s="1582"/>
      <c r="AF18" s="1582"/>
      <c r="AG18" s="1582"/>
      <c r="AH18" s="1582"/>
      <c r="AI18" s="1582"/>
      <c r="AJ18" s="1582"/>
      <c r="AK18" s="1582"/>
      <c r="AL18" s="1582"/>
      <c r="AM18" s="1582"/>
      <c r="AN18" s="1582"/>
      <c r="AO18" s="1582"/>
      <c r="AP18" s="1582"/>
      <c r="AQ18" s="1582"/>
      <c r="AR18" s="1582"/>
      <c r="AS18" s="1582"/>
      <c r="AT18" s="1582"/>
      <c r="AU18" s="1582"/>
      <c r="AV18" s="1582"/>
      <c r="AW18" s="1582"/>
      <c r="AX18" s="1582"/>
      <c r="AY18" s="1582"/>
      <c r="AZ18" s="1582"/>
      <c r="BA18" s="1582"/>
      <c r="BB18" s="1582"/>
      <c r="BC18" s="1582"/>
      <c r="BD18" s="1582"/>
      <c r="BE18" s="1582"/>
      <c r="BF18" s="1582"/>
      <c r="BG18" s="1582"/>
      <c r="BH18" s="1582"/>
      <c r="BI18" s="1582"/>
      <c r="BJ18" s="1582"/>
      <c r="BK18" s="1582"/>
      <c r="BL18" s="1582"/>
      <c r="BM18" s="1582"/>
      <c r="BN18" s="1583"/>
    </row>
    <row r="19" spans="1:66" s="29" customFormat="1" ht="18" customHeight="1">
      <c r="A19" s="332"/>
      <c r="B19" s="1573">
        <v>8</v>
      </c>
      <c r="C19" s="1610" t="str">
        <f>"يلتزم الطرف الأول بدفع مبلغ مقابل إشراف الطرف الثاني على تنفيذ المشروع، وتدفع كمبلغ مقطوع و على دفعات ثابتة قيمتها" &amp;" "&amp;TEXT(المدخلات!P10,0)&amp;"درهم،غير شامل الضريبة وتكون مستحقة بداية كل شهر ميلادي من بداية تنفيذ المشروع وحتى الانتهاء من إنجازه."</f>
        <v>يلتزم الطرف الأول بدفع مبلغ مقابل إشراف الطرف الثاني على تنفيذ المشروع، وتدفع كمبلغ مقطوع و على دفعات ثابتة قيمتها 0درهم،غير شامل الضريبة وتكون مستحقة بداية كل شهر ميلادي من بداية تنفيذ المشروع وحتى الانتهاء من إنجازه.</v>
      </c>
      <c r="D19" s="1611"/>
      <c r="E19" s="1611"/>
      <c r="F19" s="1611"/>
      <c r="G19" s="1611"/>
      <c r="H19" s="1611"/>
      <c r="I19" s="1611"/>
      <c r="J19" s="1611"/>
      <c r="K19" s="1611"/>
      <c r="L19" s="1611"/>
      <c r="M19" s="1611"/>
      <c r="N19" s="1611"/>
      <c r="O19" s="1611"/>
      <c r="P19" s="1611"/>
      <c r="Q19" s="1611"/>
      <c r="R19" s="1611"/>
      <c r="S19" s="1611"/>
      <c r="T19" s="1611"/>
      <c r="U19" s="1611"/>
      <c r="V19" s="1611"/>
      <c r="W19" s="1611"/>
      <c r="X19" s="1611"/>
      <c r="Y19" s="1611"/>
      <c r="Z19" s="1611"/>
      <c r="AA19" s="1611"/>
      <c r="AB19" s="1611"/>
      <c r="AC19" s="1611"/>
      <c r="AD19" s="1611"/>
      <c r="AE19" s="1611"/>
      <c r="AF19" s="1611"/>
      <c r="AG19" s="1611"/>
      <c r="AH19" s="1611"/>
      <c r="AI19" s="1611"/>
      <c r="AJ19" s="1611"/>
      <c r="AK19" s="1611"/>
      <c r="AL19" s="1611"/>
      <c r="AM19" s="1611"/>
      <c r="AN19" s="1611"/>
      <c r="AO19" s="1611"/>
      <c r="AP19" s="1611"/>
      <c r="AQ19" s="1611"/>
      <c r="AR19" s="1611"/>
      <c r="AS19" s="1611"/>
      <c r="AT19" s="1611"/>
      <c r="AU19" s="1611"/>
      <c r="AV19" s="1611"/>
      <c r="AW19" s="1611"/>
      <c r="AX19" s="1611"/>
      <c r="AY19" s="1611"/>
      <c r="AZ19" s="1611"/>
      <c r="BA19" s="1611"/>
      <c r="BB19" s="1611"/>
      <c r="BC19" s="1611"/>
      <c r="BD19" s="1611"/>
      <c r="BE19" s="1611"/>
      <c r="BF19" s="1611"/>
      <c r="BG19" s="1611"/>
      <c r="BH19" s="1611"/>
      <c r="BI19" s="1611"/>
      <c r="BJ19" s="1611"/>
      <c r="BK19" s="1611"/>
      <c r="BL19" s="1611"/>
      <c r="BM19" s="1611"/>
      <c r="BN19" s="1612"/>
    </row>
    <row r="20" spans="1:66" s="29" customFormat="1" ht="33" customHeight="1">
      <c r="A20" s="333"/>
      <c r="B20" s="1602"/>
      <c r="C20" s="1613"/>
      <c r="D20" s="1614"/>
      <c r="E20" s="1614"/>
      <c r="F20" s="1614"/>
      <c r="G20" s="1614"/>
      <c r="H20" s="1614"/>
      <c r="I20" s="1614"/>
      <c r="J20" s="1614"/>
      <c r="K20" s="1614"/>
      <c r="L20" s="1614"/>
      <c r="M20" s="1614"/>
      <c r="N20" s="1614"/>
      <c r="O20" s="1614"/>
      <c r="P20" s="1614"/>
      <c r="Q20" s="1614"/>
      <c r="R20" s="1614"/>
      <c r="S20" s="1614"/>
      <c r="T20" s="1614"/>
      <c r="U20" s="1614"/>
      <c r="V20" s="1614"/>
      <c r="W20" s="1614"/>
      <c r="X20" s="1614"/>
      <c r="Y20" s="1614"/>
      <c r="Z20" s="1614"/>
      <c r="AA20" s="1614"/>
      <c r="AB20" s="1614"/>
      <c r="AC20" s="1614"/>
      <c r="AD20" s="1614"/>
      <c r="AE20" s="1614"/>
      <c r="AF20" s="1614"/>
      <c r="AG20" s="1614"/>
      <c r="AH20" s="1614"/>
      <c r="AI20" s="1614"/>
      <c r="AJ20" s="1614"/>
      <c r="AK20" s="1614"/>
      <c r="AL20" s="1614"/>
      <c r="AM20" s="1614"/>
      <c r="AN20" s="1614"/>
      <c r="AO20" s="1614"/>
      <c r="AP20" s="1614"/>
      <c r="AQ20" s="1614"/>
      <c r="AR20" s="1614"/>
      <c r="AS20" s="1614"/>
      <c r="AT20" s="1614"/>
      <c r="AU20" s="1614"/>
      <c r="AV20" s="1614"/>
      <c r="AW20" s="1614"/>
      <c r="AX20" s="1614"/>
      <c r="AY20" s="1614"/>
      <c r="AZ20" s="1614"/>
      <c r="BA20" s="1614"/>
      <c r="BB20" s="1614"/>
      <c r="BC20" s="1614"/>
      <c r="BD20" s="1614"/>
      <c r="BE20" s="1614"/>
      <c r="BF20" s="1614"/>
      <c r="BG20" s="1614"/>
      <c r="BH20" s="1614"/>
      <c r="BI20" s="1614"/>
      <c r="BJ20" s="1614"/>
      <c r="BK20" s="1614"/>
      <c r="BL20" s="1614"/>
      <c r="BM20" s="1614"/>
      <c r="BN20" s="1615"/>
    </row>
    <row r="21" spans="1:66" s="29" customFormat="1" ht="3.75" customHeight="1">
      <c r="A21" s="334"/>
      <c r="B21" s="337"/>
      <c r="C21" s="340"/>
      <c r="D21" s="341"/>
      <c r="E21" s="341"/>
      <c r="F21" s="341"/>
      <c r="G21" s="341"/>
      <c r="H21" s="341"/>
      <c r="I21" s="341"/>
      <c r="J21" s="341"/>
      <c r="K21" s="342"/>
      <c r="L21" s="342"/>
      <c r="M21" s="342"/>
      <c r="N21" s="342"/>
      <c r="O21" s="342"/>
      <c r="P21" s="342"/>
      <c r="Q21" s="342"/>
      <c r="R21" s="342"/>
      <c r="S21" s="342"/>
      <c r="T21" s="342"/>
      <c r="U21" s="342"/>
      <c r="V21" s="342"/>
      <c r="W21" s="342"/>
      <c r="X21" s="342"/>
      <c r="Y21" s="342"/>
      <c r="Z21" s="342"/>
      <c r="AA21" s="342"/>
      <c r="AB21" s="342"/>
      <c r="AC21" s="342"/>
      <c r="AD21" s="342"/>
      <c r="AE21" s="342"/>
      <c r="AF21" s="342"/>
      <c r="AG21" s="342"/>
      <c r="AH21" s="342"/>
      <c r="AI21" s="342"/>
      <c r="AJ21" s="342"/>
      <c r="AK21" s="342"/>
      <c r="AL21" s="342"/>
      <c r="AM21" s="342"/>
      <c r="AN21" s="342"/>
      <c r="AO21" s="342"/>
      <c r="AP21" s="342"/>
      <c r="AQ21" s="342"/>
      <c r="AR21" s="342"/>
      <c r="AS21" s="342"/>
      <c r="AT21" s="342"/>
      <c r="AU21" s="342"/>
      <c r="AV21" s="342"/>
      <c r="AW21" s="342"/>
      <c r="AX21" s="342"/>
      <c r="AY21" s="342"/>
      <c r="AZ21" s="342"/>
      <c r="BA21" s="342"/>
      <c r="BB21" s="342"/>
      <c r="BC21" s="342"/>
      <c r="BD21" s="341"/>
      <c r="BE21" s="341"/>
      <c r="BF21" s="341"/>
      <c r="BG21" s="341"/>
      <c r="BH21" s="341"/>
      <c r="BI21" s="341"/>
      <c r="BJ21" s="340"/>
      <c r="BK21" s="341"/>
      <c r="BL21" s="341"/>
      <c r="BM21" s="341"/>
      <c r="BN21" s="343"/>
    </row>
    <row r="22" spans="1:66" ht="27" customHeight="1">
      <c r="A22" s="325"/>
      <c r="B22" s="1588">
        <v>9</v>
      </c>
      <c r="C22" s="1590" t="s">
        <v>628</v>
      </c>
      <c r="D22" s="1591"/>
      <c r="E22" s="1591"/>
      <c r="F22" s="1591"/>
      <c r="G22" s="1591"/>
      <c r="H22" s="1591"/>
      <c r="I22" s="1591"/>
      <c r="J22" s="1591"/>
      <c r="K22" s="1591"/>
      <c r="L22" s="1591"/>
      <c r="M22" s="1591"/>
      <c r="N22" s="1591"/>
      <c r="O22" s="1591"/>
      <c r="P22" s="1591"/>
      <c r="Q22" s="1591"/>
      <c r="R22" s="1591"/>
      <c r="S22" s="1591"/>
      <c r="T22" s="1591"/>
      <c r="U22" s="1591"/>
      <c r="V22" s="1591"/>
      <c r="W22" s="1591"/>
      <c r="X22" s="1591"/>
      <c r="Y22" s="1591"/>
      <c r="Z22" s="1591"/>
      <c r="AA22" s="1591"/>
      <c r="AB22" s="1591"/>
      <c r="AC22" s="1591"/>
      <c r="AD22" s="1591"/>
      <c r="AE22" s="1591"/>
      <c r="AF22" s="1591"/>
      <c r="AG22" s="1591"/>
      <c r="AH22" s="1591"/>
      <c r="AI22" s="1591"/>
      <c r="AJ22" s="1591"/>
      <c r="AK22" s="1591"/>
      <c r="AL22" s="1591"/>
      <c r="AM22" s="1591"/>
      <c r="AN22" s="1591"/>
      <c r="AO22" s="1591"/>
      <c r="AP22" s="1591"/>
      <c r="AQ22" s="1591"/>
      <c r="AR22" s="1591"/>
      <c r="AS22" s="1591"/>
      <c r="AT22" s="1591"/>
      <c r="AU22" s="1591"/>
      <c r="AV22" s="1591"/>
      <c r="AW22" s="1591"/>
      <c r="AX22" s="1591"/>
      <c r="AY22" s="1591"/>
      <c r="AZ22" s="1591"/>
      <c r="BA22" s="1591"/>
      <c r="BB22" s="1591"/>
      <c r="BC22" s="1591"/>
      <c r="BD22" s="1591"/>
      <c r="BE22" s="1591"/>
      <c r="BF22" s="1591"/>
      <c r="BG22" s="1591"/>
      <c r="BH22" s="1591"/>
      <c r="BI22" s="1591"/>
      <c r="BJ22" s="1591"/>
      <c r="BK22" s="1591"/>
      <c r="BL22" s="1591"/>
      <c r="BM22" s="1591"/>
      <c r="BN22" s="1592"/>
    </row>
    <row r="23" spans="1:66" ht="32.25" customHeight="1">
      <c r="A23" s="326"/>
      <c r="B23" s="1589"/>
      <c r="C23" s="1593"/>
      <c r="D23" s="1594"/>
      <c r="E23" s="1594"/>
      <c r="F23" s="1594"/>
      <c r="G23" s="1594"/>
      <c r="H23" s="1594"/>
      <c r="I23" s="1594"/>
      <c r="J23" s="1594"/>
      <c r="K23" s="1594"/>
      <c r="L23" s="1594"/>
      <c r="M23" s="1594"/>
      <c r="N23" s="1594"/>
      <c r="O23" s="1594"/>
      <c r="P23" s="1594"/>
      <c r="Q23" s="1594"/>
      <c r="R23" s="1594"/>
      <c r="S23" s="1594"/>
      <c r="T23" s="1594"/>
      <c r="U23" s="1594"/>
      <c r="V23" s="1594"/>
      <c r="W23" s="1594"/>
      <c r="X23" s="1594"/>
      <c r="Y23" s="1594"/>
      <c r="Z23" s="1594"/>
      <c r="AA23" s="1594"/>
      <c r="AB23" s="1594"/>
      <c r="AC23" s="1594"/>
      <c r="AD23" s="1594"/>
      <c r="AE23" s="1594"/>
      <c r="AF23" s="1594"/>
      <c r="AG23" s="1594"/>
      <c r="AH23" s="1594"/>
      <c r="AI23" s="1594"/>
      <c r="AJ23" s="1594"/>
      <c r="AK23" s="1594"/>
      <c r="AL23" s="1594"/>
      <c r="AM23" s="1594"/>
      <c r="AN23" s="1594"/>
      <c r="AO23" s="1594"/>
      <c r="AP23" s="1594"/>
      <c r="AQ23" s="1594"/>
      <c r="AR23" s="1594"/>
      <c r="AS23" s="1594"/>
      <c r="AT23" s="1594"/>
      <c r="AU23" s="1594"/>
      <c r="AV23" s="1594"/>
      <c r="AW23" s="1594"/>
      <c r="AX23" s="1594"/>
      <c r="AY23" s="1594"/>
      <c r="AZ23" s="1594"/>
      <c r="BA23" s="1594"/>
      <c r="BB23" s="1594"/>
      <c r="BC23" s="1594"/>
      <c r="BD23" s="1594"/>
      <c r="BE23" s="1594"/>
      <c r="BF23" s="1594"/>
      <c r="BG23" s="1594"/>
      <c r="BH23" s="1594"/>
      <c r="BI23" s="1594"/>
      <c r="BJ23" s="1594"/>
      <c r="BK23" s="1594"/>
      <c r="BL23" s="1594"/>
      <c r="BM23" s="1594"/>
      <c r="BN23" s="1595"/>
    </row>
    <row r="24" spans="1:66" ht="36" customHeight="1">
      <c r="A24" s="329"/>
      <c r="B24" s="338">
        <v>10</v>
      </c>
      <c r="C24" s="1596" t="s">
        <v>1559</v>
      </c>
      <c r="D24" s="1597"/>
      <c r="E24" s="1597"/>
      <c r="F24" s="1597"/>
      <c r="G24" s="1597"/>
      <c r="H24" s="1597"/>
      <c r="I24" s="1597"/>
      <c r="J24" s="1597"/>
      <c r="K24" s="1597"/>
      <c r="L24" s="1597"/>
      <c r="M24" s="1597"/>
      <c r="N24" s="1597"/>
      <c r="O24" s="1597"/>
      <c r="P24" s="1597"/>
      <c r="Q24" s="1597"/>
      <c r="R24" s="1597"/>
      <c r="S24" s="1597"/>
      <c r="T24" s="1597"/>
      <c r="U24" s="1597"/>
      <c r="V24" s="1597"/>
      <c r="W24" s="1597"/>
      <c r="X24" s="1597"/>
      <c r="Y24" s="1597"/>
      <c r="Z24" s="1597"/>
      <c r="AA24" s="1597"/>
      <c r="AB24" s="1597"/>
      <c r="AC24" s="1597"/>
      <c r="AD24" s="1597"/>
      <c r="AE24" s="1597"/>
      <c r="AF24" s="1597"/>
      <c r="AG24" s="1597"/>
      <c r="AH24" s="1597"/>
      <c r="AI24" s="1597"/>
      <c r="AJ24" s="1597"/>
      <c r="AK24" s="1597"/>
      <c r="AL24" s="1597"/>
      <c r="AM24" s="1597"/>
      <c r="AN24" s="1597"/>
      <c r="AO24" s="1597"/>
      <c r="AP24" s="1597"/>
      <c r="AQ24" s="1597"/>
      <c r="AR24" s="1597"/>
      <c r="AS24" s="1597"/>
      <c r="AT24" s="1597"/>
      <c r="AU24" s="1597"/>
      <c r="AV24" s="1597"/>
      <c r="AW24" s="1597"/>
      <c r="AX24" s="1597"/>
      <c r="AY24" s="1597"/>
      <c r="AZ24" s="1597"/>
      <c r="BA24" s="1597"/>
      <c r="BB24" s="1597"/>
      <c r="BC24" s="1597"/>
      <c r="BD24" s="1597"/>
      <c r="BE24" s="1597"/>
      <c r="BF24" s="1597"/>
      <c r="BG24" s="1597"/>
      <c r="BH24" s="1597"/>
      <c r="BI24" s="1597"/>
      <c r="BJ24" s="1597"/>
      <c r="BK24" s="1597"/>
      <c r="BL24" s="1597"/>
      <c r="BM24" s="1597"/>
      <c r="BN24" s="1598"/>
    </row>
    <row r="25" spans="1:66" ht="42" customHeight="1">
      <c r="A25" s="324"/>
      <c r="B25" s="323">
        <v>11</v>
      </c>
      <c r="C25" s="1581" t="s">
        <v>1571</v>
      </c>
      <c r="D25" s="1582"/>
      <c r="E25" s="1582"/>
      <c r="F25" s="1582"/>
      <c r="G25" s="1582"/>
      <c r="H25" s="1582"/>
      <c r="I25" s="1582"/>
      <c r="J25" s="1582"/>
      <c r="K25" s="1582"/>
      <c r="L25" s="1582"/>
      <c r="M25" s="1582"/>
      <c r="N25" s="1582"/>
      <c r="O25" s="1582"/>
      <c r="P25" s="1582"/>
      <c r="Q25" s="1582"/>
      <c r="R25" s="1582"/>
      <c r="S25" s="1582"/>
      <c r="T25" s="1582"/>
      <c r="U25" s="1582"/>
      <c r="V25" s="1582"/>
      <c r="W25" s="1582"/>
      <c r="X25" s="1582"/>
      <c r="Y25" s="1582"/>
      <c r="Z25" s="1582"/>
      <c r="AA25" s="1582"/>
      <c r="AB25" s="1582"/>
      <c r="AC25" s="1582"/>
      <c r="AD25" s="1582"/>
      <c r="AE25" s="1582"/>
      <c r="AF25" s="1582"/>
      <c r="AG25" s="1582"/>
      <c r="AH25" s="1582"/>
      <c r="AI25" s="1582"/>
      <c r="AJ25" s="1582"/>
      <c r="AK25" s="1582"/>
      <c r="AL25" s="1582"/>
      <c r="AM25" s="1582"/>
      <c r="AN25" s="1582"/>
      <c r="AO25" s="1582"/>
      <c r="AP25" s="1582"/>
      <c r="AQ25" s="1582"/>
      <c r="AR25" s="1582"/>
      <c r="AS25" s="1582"/>
      <c r="AT25" s="1582"/>
      <c r="AU25" s="1582"/>
      <c r="AV25" s="1582"/>
      <c r="AW25" s="1582"/>
      <c r="AX25" s="1582"/>
      <c r="AY25" s="1582"/>
      <c r="AZ25" s="1582"/>
      <c r="BA25" s="1582"/>
      <c r="BB25" s="1582"/>
      <c r="BC25" s="1582"/>
      <c r="BD25" s="1582"/>
      <c r="BE25" s="1582"/>
      <c r="BF25" s="1582"/>
      <c r="BG25" s="1582"/>
      <c r="BH25" s="1582"/>
      <c r="BI25" s="1582"/>
      <c r="BJ25" s="1582"/>
      <c r="BK25" s="1582"/>
      <c r="BL25" s="1582"/>
      <c r="BM25" s="1582"/>
      <c r="BN25" s="1583"/>
    </row>
    <row r="26" spans="1:66" ht="31.5" customHeight="1">
      <c r="A26" s="329"/>
      <c r="B26" s="339">
        <v>12</v>
      </c>
      <c r="C26" s="1599" t="s">
        <v>1556</v>
      </c>
      <c r="D26" s="1600"/>
      <c r="E26" s="1600"/>
      <c r="F26" s="1600"/>
      <c r="G26" s="1600"/>
      <c r="H26" s="1600"/>
      <c r="I26" s="1600"/>
      <c r="J26" s="1600"/>
      <c r="K26" s="1600"/>
      <c r="L26" s="1600"/>
      <c r="M26" s="1600"/>
      <c r="N26" s="1600"/>
      <c r="O26" s="1600"/>
      <c r="P26" s="1600"/>
      <c r="Q26" s="1600"/>
      <c r="R26" s="1600"/>
      <c r="S26" s="1600"/>
      <c r="T26" s="1600"/>
      <c r="U26" s="1600"/>
      <c r="V26" s="1600"/>
      <c r="W26" s="1600"/>
      <c r="X26" s="1600"/>
      <c r="Y26" s="1600"/>
      <c r="Z26" s="1600"/>
      <c r="AA26" s="1600"/>
      <c r="AB26" s="1600"/>
      <c r="AC26" s="1600"/>
      <c r="AD26" s="1600"/>
      <c r="AE26" s="1600"/>
      <c r="AF26" s="1600"/>
      <c r="AG26" s="1600"/>
      <c r="AH26" s="1600"/>
      <c r="AI26" s="1600"/>
      <c r="AJ26" s="1600"/>
      <c r="AK26" s="1600"/>
      <c r="AL26" s="1600"/>
      <c r="AM26" s="1600"/>
      <c r="AN26" s="1600"/>
      <c r="AO26" s="1600"/>
      <c r="AP26" s="1600"/>
      <c r="AQ26" s="1600"/>
      <c r="AR26" s="1600"/>
      <c r="AS26" s="1600"/>
      <c r="AT26" s="1600"/>
      <c r="AU26" s="1600"/>
      <c r="AV26" s="1600"/>
      <c r="AW26" s="1600"/>
      <c r="AX26" s="1600"/>
      <c r="AY26" s="1600"/>
      <c r="AZ26" s="1600"/>
      <c r="BA26" s="1600"/>
      <c r="BB26" s="1600"/>
      <c r="BC26" s="1600"/>
      <c r="BD26" s="1600"/>
      <c r="BE26" s="1600"/>
      <c r="BF26" s="1600"/>
      <c r="BG26" s="1600"/>
      <c r="BH26" s="1600"/>
      <c r="BI26" s="1600"/>
      <c r="BJ26" s="1600"/>
      <c r="BK26" s="1600"/>
      <c r="BL26" s="1600"/>
      <c r="BM26" s="1600"/>
      <c r="BN26" s="1601"/>
    </row>
    <row r="27" spans="1:66" ht="21" customHeight="1">
      <c r="A27" s="325"/>
      <c r="B27" s="335">
        <v>13</v>
      </c>
      <c r="C27" s="1581" t="s">
        <v>973</v>
      </c>
      <c r="D27" s="1582"/>
      <c r="E27" s="1582"/>
      <c r="F27" s="1582"/>
      <c r="G27" s="1582"/>
      <c r="H27" s="1582"/>
      <c r="I27" s="1582"/>
      <c r="J27" s="1582"/>
      <c r="K27" s="1582"/>
      <c r="L27" s="1582"/>
      <c r="M27" s="1582"/>
      <c r="N27" s="1582"/>
      <c r="O27" s="1582"/>
      <c r="P27" s="1582"/>
      <c r="Q27" s="1582"/>
      <c r="R27" s="1582"/>
      <c r="S27" s="1582"/>
      <c r="T27" s="1582"/>
      <c r="U27" s="1582"/>
      <c r="V27" s="1582"/>
      <c r="W27" s="1582"/>
      <c r="X27" s="1582"/>
      <c r="Y27" s="1582"/>
      <c r="Z27" s="1582"/>
      <c r="AA27" s="1582"/>
      <c r="AB27" s="1582"/>
      <c r="AC27" s="1582"/>
      <c r="AD27" s="1582"/>
      <c r="AE27" s="1582"/>
      <c r="AF27" s="1582"/>
      <c r="AG27" s="1582"/>
      <c r="AH27" s="1582"/>
      <c r="AI27" s="1582"/>
      <c r="AJ27" s="1582"/>
      <c r="AK27" s="1582"/>
      <c r="AL27" s="1582"/>
      <c r="AM27" s="1582"/>
      <c r="AN27" s="1582"/>
      <c r="AO27" s="1582"/>
      <c r="AP27" s="1582"/>
      <c r="AQ27" s="1582"/>
      <c r="AR27" s="1582"/>
      <c r="AS27" s="1582"/>
      <c r="AT27" s="1582"/>
      <c r="AU27" s="1582"/>
      <c r="AV27" s="1582"/>
      <c r="AW27" s="1582"/>
      <c r="AX27" s="1582"/>
      <c r="AY27" s="1582"/>
      <c r="AZ27" s="1582"/>
      <c r="BA27" s="1582"/>
      <c r="BB27" s="1582"/>
      <c r="BC27" s="1582"/>
      <c r="BD27" s="1582"/>
      <c r="BE27" s="1582"/>
      <c r="BF27" s="1582"/>
      <c r="BG27" s="1582"/>
      <c r="BH27" s="1582"/>
      <c r="BI27" s="1582"/>
      <c r="BJ27" s="1582"/>
      <c r="BK27" s="1582"/>
      <c r="BL27" s="1582"/>
      <c r="BM27" s="1582"/>
      <c r="BN27" s="1583"/>
    </row>
    <row r="28" spans="1:66" ht="18" customHeight="1">
      <c r="A28" s="330"/>
      <c r="B28" s="1573">
        <v>14</v>
      </c>
      <c r="C28" s="1575" t="s">
        <v>629</v>
      </c>
      <c r="D28" s="1576"/>
      <c r="E28" s="1576"/>
      <c r="F28" s="1576"/>
      <c r="G28" s="1576"/>
      <c r="H28" s="1576"/>
      <c r="I28" s="1576"/>
      <c r="J28" s="1576"/>
      <c r="K28" s="1576"/>
      <c r="L28" s="1576"/>
      <c r="M28" s="1576"/>
      <c r="N28" s="1576"/>
      <c r="O28" s="1576"/>
      <c r="P28" s="1576"/>
      <c r="Q28" s="1576"/>
      <c r="R28" s="1576"/>
      <c r="S28" s="1576"/>
      <c r="T28" s="1576"/>
      <c r="U28" s="1576"/>
      <c r="V28" s="1576"/>
      <c r="W28" s="1576"/>
      <c r="X28" s="1576"/>
      <c r="Y28" s="1576"/>
      <c r="Z28" s="1576"/>
      <c r="AA28" s="1576"/>
      <c r="AB28" s="1576"/>
      <c r="AC28" s="1576"/>
      <c r="AD28" s="1576"/>
      <c r="AE28" s="1576"/>
      <c r="AF28" s="1576"/>
      <c r="AG28" s="1576"/>
      <c r="AH28" s="1576"/>
      <c r="AI28" s="1576"/>
      <c r="AJ28" s="1576"/>
      <c r="AK28" s="1576"/>
      <c r="AL28" s="1576"/>
      <c r="AM28" s="1576"/>
      <c r="AN28" s="1576"/>
      <c r="AO28" s="1576"/>
      <c r="AP28" s="1576"/>
      <c r="AQ28" s="1576"/>
      <c r="AR28" s="1576"/>
      <c r="AS28" s="1576"/>
      <c r="AT28" s="1576"/>
      <c r="AU28" s="1576"/>
      <c r="AV28" s="1576"/>
      <c r="AW28" s="1576"/>
      <c r="AX28" s="1576"/>
      <c r="AY28" s="1576"/>
      <c r="AZ28" s="1576"/>
      <c r="BA28" s="1576"/>
      <c r="BB28" s="1576"/>
      <c r="BC28" s="1576"/>
      <c r="BD28" s="1576"/>
      <c r="BE28" s="1576"/>
      <c r="BF28" s="1576"/>
      <c r="BG28" s="1576"/>
      <c r="BH28" s="1576"/>
      <c r="BI28" s="1576"/>
      <c r="BJ28" s="1576"/>
      <c r="BK28" s="1576"/>
      <c r="BL28" s="1576"/>
      <c r="BM28" s="1576"/>
      <c r="BN28" s="1577"/>
    </row>
    <row r="29" spans="1:66" ht="18" customHeight="1">
      <c r="A29" s="336"/>
      <c r="B29" s="1602"/>
      <c r="C29" s="1603"/>
      <c r="D29" s="1604"/>
      <c r="E29" s="1604"/>
      <c r="F29" s="1604"/>
      <c r="G29" s="1604"/>
      <c r="H29" s="1604"/>
      <c r="I29" s="1604"/>
      <c r="J29" s="1604"/>
      <c r="K29" s="1604"/>
      <c r="L29" s="1604"/>
      <c r="M29" s="1604"/>
      <c r="N29" s="1604"/>
      <c r="O29" s="1604"/>
      <c r="P29" s="1604"/>
      <c r="Q29" s="1604"/>
      <c r="R29" s="1604"/>
      <c r="S29" s="1604"/>
      <c r="T29" s="1604"/>
      <c r="U29" s="1604"/>
      <c r="V29" s="1604"/>
      <c r="W29" s="1604"/>
      <c r="X29" s="1604"/>
      <c r="Y29" s="1604"/>
      <c r="Z29" s="1604"/>
      <c r="AA29" s="1604"/>
      <c r="AB29" s="1604"/>
      <c r="AC29" s="1604"/>
      <c r="AD29" s="1604"/>
      <c r="AE29" s="1604"/>
      <c r="AF29" s="1604"/>
      <c r="AG29" s="1604"/>
      <c r="AH29" s="1604"/>
      <c r="AI29" s="1604"/>
      <c r="AJ29" s="1604"/>
      <c r="AK29" s="1604"/>
      <c r="AL29" s="1604"/>
      <c r="AM29" s="1604"/>
      <c r="AN29" s="1604"/>
      <c r="AO29" s="1604"/>
      <c r="AP29" s="1604"/>
      <c r="AQ29" s="1604"/>
      <c r="AR29" s="1604"/>
      <c r="AS29" s="1604"/>
      <c r="AT29" s="1604"/>
      <c r="AU29" s="1604"/>
      <c r="AV29" s="1604"/>
      <c r="AW29" s="1604"/>
      <c r="AX29" s="1604"/>
      <c r="AY29" s="1604"/>
      <c r="AZ29" s="1604"/>
      <c r="BA29" s="1604"/>
      <c r="BB29" s="1604"/>
      <c r="BC29" s="1604"/>
      <c r="BD29" s="1604"/>
      <c r="BE29" s="1604"/>
      <c r="BF29" s="1604"/>
      <c r="BG29" s="1604"/>
      <c r="BH29" s="1604"/>
      <c r="BI29" s="1604"/>
      <c r="BJ29" s="1604"/>
      <c r="BK29" s="1604"/>
      <c r="BL29" s="1604"/>
      <c r="BM29" s="1604"/>
      <c r="BN29" s="1605"/>
    </row>
    <row r="30" spans="1:66" ht="22.5" customHeight="1">
      <c r="A30" s="331"/>
      <c r="B30" s="1574"/>
      <c r="C30" s="1578"/>
      <c r="D30" s="1579"/>
      <c r="E30" s="1579"/>
      <c r="F30" s="1579"/>
      <c r="G30" s="1579"/>
      <c r="H30" s="1579"/>
      <c r="I30" s="1579"/>
      <c r="J30" s="1579"/>
      <c r="K30" s="1579"/>
      <c r="L30" s="1579"/>
      <c r="M30" s="1579"/>
      <c r="N30" s="1579"/>
      <c r="O30" s="1579"/>
      <c r="P30" s="1579"/>
      <c r="Q30" s="1579"/>
      <c r="R30" s="1579"/>
      <c r="S30" s="1579"/>
      <c r="T30" s="1579"/>
      <c r="U30" s="1579"/>
      <c r="V30" s="1579"/>
      <c r="W30" s="1579"/>
      <c r="X30" s="1579"/>
      <c r="Y30" s="1579"/>
      <c r="Z30" s="1579"/>
      <c r="AA30" s="1579"/>
      <c r="AB30" s="1579"/>
      <c r="AC30" s="1579"/>
      <c r="AD30" s="1579"/>
      <c r="AE30" s="1579"/>
      <c r="AF30" s="1579"/>
      <c r="AG30" s="1579"/>
      <c r="AH30" s="1579"/>
      <c r="AI30" s="1579"/>
      <c r="AJ30" s="1579"/>
      <c r="AK30" s="1579"/>
      <c r="AL30" s="1579"/>
      <c r="AM30" s="1579"/>
      <c r="AN30" s="1579"/>
      <c r="AO30" s="1579"/>
      <c r="AP30" s="1579"/>
      <c r="AQ30" s="1579"/>
      <c r="AR30" s="1579"/>
      <c r="AS30" s="1579"/>
      <c r="AT30" s="1579"/>
      <c r="AU30" s="1579"/>
      <c r="AV30" s="1579"/>
      <c r="AW30" s="1579"/>
      <c r="AX30" s="1579"/>
      <c r="AY30" s="1579"/>
      <c r="AZ30" s="1579"/>
      <c r="BA30" s="1579"/>
      <c r="BB30" s="1579"/>
      <c r="BC30" s="1579"/>
      <c r="BD30" s="1579"/>
      <c r="BE30" s="1579"/>
      <c r="BF30" s="1579"/>
      <c r="BG30" s="1579"/>
      <c r="BH30" s="1579"/>
      <c r="BI30" s="1579"/>
      <c r="BJ30" s="1579"/>
      <c r="BK30" s="1579"/>
      <c r="BL30" s="1579"/>
      <c r="BM30" s="1579"/>
      <c r="BN30" s="1580"/>
    </row>
    <row r="31" spans="1:66" ht="14.25" customHeight="1"/>
    <row r="32" spans="1:66" ht="18" customHeight="1">
      <c r="A32" s="1606" t="s">
        <v>630</v>
      </c>
      <c r="B32" s="1607"/>
      <c r="C32" s="1607"/>
      <c r="D32" s="1607"/>
      <c r="E32" s="1607"/>
      <c r="F32" s="1607"/>
      <c r="G32" s="1607"/>
      <c r="H32" s="1607"/>
      <c r="I32" s="1607"/>
      <c r="J32" s="1607"/>
      <c r="K32" s="1607"/>
      <c r="L32" s="1607"/>
      <c r="M32" s="1607"/>
      <c r="N32" s="1607"/>
      <c r="O32" s="1607"/>
      <c r="P32" s="1607"/>
      <c r="Q32" s="1607"/>
      <c r="R32" s="1607"/>
      <c r="S32" s="1607"/>
      <c r="T32" s="1607"/>
      <c r="U32" s="1607"/>
      <c r="V32" s="1607"/>
      <c r="W32" s="1607"/>
      <c r="X32" s="1607"/>
      <c r="Y32" s="1607"/>
      <c r="Z32" s="1607"/>
      <c r="AA32" s="1607"/>
      <c r="AB32" s="1607"/>
      <c r="AC32" s="1607"/>
      <c r="AD32" s="1607"/>
      <c r="AE32" s="1607"/>
      <c r="AF32" s="1607"/>
      <c r="AG32" s="1607"/>
      <c r="AH32" s="1607"/>
      <c r="AI32" s="1607"/>
      <c r="AJ32" s="1607"/>
      <c r="AK32" s="1607"/>
      <c r="AL32" s="1607"/>
      <c r="AM32" s="1607"/>
      <c r="AN32" s="1607"/>
      <c r="AO32" s="1607"/>
      <c r="AP32" s="1607"/>
      <c r="AQ32" s="1607"/>
      <c r="AR32" s="1607"/>
      <c r="AS32" s="1607"/>
      <c r="AT32" s="1607"/>
      <c r="AU32" s="1607"/>
      <c r="AV32" s="1607"/>
      <c r="AW32" s="1607"/>
      <c r="AX32" s="1607"/>
      <c r="AY32" s="1607"/>
      <c r="AZ32" s="1607"/>
      <c r="BA32" s="1607"/>
      <c r="BB32" s="1607"/>
      <c r="BC32" s="1607"/>
      <c r="BD32" s="1607"/>
      <c r="BE32" s="1607"/>
      <c r="BF32" s="1607"/>
      <c r="BG32" s="1607"/>
      <c r="BH32" s="1607"/>
      <c r="BI32" s="1607"/>
      <c r="BJ32" s="1607"/>
      <c r="BK32" s="1607"/>
      <c r="BL32" s="1607"/>
      <c r="BM32" s="1607"/>
      <c r="BN32" s="1608"/>
    </row>
    <row r="33" spans="1:66" hidden="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row>
    <row r="34" spans="1:66" ht="9"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row>
    <row r="35" spans="1:66">
      <c r="A35" s="1609" t="s">
        <v>120</v>
      </c>
      <c r="B35" s="1609"/>
      <c r="C35" s="1609"/>
      <c r="D35" s="1609"/>
      <c r="E35" s="1609"/>
      <c r="F35" s="1609"/>
      <c r="G35" s="1609"/>
      <c r="H35" s="1609"/>
      <c r="I35" s="1609"/>
      <c r="J35" s="1609"/>
      <c r="K35" s="1609"/>
      <c r="L35" s="1609"/>
      <c r="M35" s="1609"/>
      <c r="N35" s="1609"/>
      <c r="O35" s="1609"/>
      <c r="P35" s="1609"/>
      <c r="Q35" s="1609"/>
      <c r="R35" s="1609"/>
      <c r="S35" s="1609"/>
      <c r="T35" s="1609"/>
      <c r="U35" s="1609"/>
      <c r="V35" s="1609"/>
      <c r="W35" s="1609"/>
      <c r="X35" s="1609"/>
      <c r="Y35" s="1609"/>
      <c r="Z35" s="1609" t="s">
        <v>268</v>
      </c>
      <c r="AA35" s="1609"/>
      <c r="AB35" s="1609"/>
      <c r="AC35" s="1609"/>
      <c r="AD35" s="1609"/>
      <c r="AE35" s="1609"/>
      <c r="AF35" s="1609"/>
      <c r="AG35" s="1609"/>
      <c r="AH35" s="1609"/>
      <c r="AI35" s="1609"/>
      <c r="AJ35" s="1609"/>
      <c r="AK35" s="1609"/>
      <c r="AL35" s="1609"/>
      <c r="AM35" s="1609"/>
      <c r="AN35" s="1609"/>
      <c r="AO35" s="1609"/>
      <c r="AP35" s="1609"/>
      <c r="AQ35" s="1609"/>
      <c r="AR35" s="1609"/>
      <c r="AS35" s="1609"/>
      <c r="AT35" s="1609"/>
      <c r="AU35" s="1609"/>
      <c r="AV35" s="1609"/>
      <c r="AW35" s="1609"/>
      <c r="AX35" s="1609"/>
      <c r="AY35" s="1609"/>
      <c r="AZ35" s="1609"/>
      <c r="BA35" s="1609"/>
      <c r="BB35" s="1609"/>
      <c r="BC35" s="1609"/>
      <c r="BD35" s="1609"/>
      <c r="BE35" s="1609"/>
      <c r="BF35" s="1609"/>
      <c r="BG35" s="1609"/>
      <c r="BH35" s="1609"/>
      <c r="BI35" s="1609"/>
      <c r="BJ35" s="1609"/>
    </row>
    <row r="36" spans="1:66">
      <c r="A36" s="1584" t="str">
        <f>المدخلات!$P$3</f>
        <v>احمد ابراهيم النعيمي</v>
      </c>
      <c r="B36" s="1585"/>
      <c r="C36" s="1585"/>
      <c r="D36" s="1585"/>
      <c r="E36" s="1585"/>
      <c r="F36" s="1585"/>
      <c r="G36" s="1585"/>
      <c r="H36" s="1585"/>
      <c r="I36" s="1585"/>
      <c r="J36" s="1585"/>
      <c r="K36" s="1585"/>
      <c r="L36" s="1585"/>
      <c r="M36" s="1585"/>
      <c r="N36" s="1585"/>
      <c r="O36" s="1585"/>
      <c r="P36" s="1585"/>
      <c r="Q36" s="1585"/>
      <c r="R36" s="1585"/>
      <c r="S36" s="1585"/>
      <c r="T36" s="1585"/>
      <c r="U36" s="1585"/>
      <c r="V36" s="1585"/>
      <c r="W36" s="1585"/>
      <c r="X36" s="1585"/>
      <c r="Y36" s="1586"/>
      <c r="Z36" s="1587" t="s">
        <v>631</v>
      </c>
      <c r="AA36" s="1585"/>
      <c r="AB36" s="1585"/>
      <c r="AC36" s="1585"/>
      <c r="AD36" s="1585"/>
      <c r="AE36" s="1585"/>
      <c r="AF36" s="1585"/>
      <c r="AG36" s="1585"/>
      <c r="AH36" s="1585"/>
      <c r="AI36" s="1585"/>
      <c r="AJ36" s="1585"/>
      <c r="AK36" s="1585"/>
      <c r="AL36" s="1585"/>
      <c r="AM36" s="1585"/>
      <c r="AN36" s="1585"/>
      <c r="AO36" s="1585"/>
      <c r="AP36" s="1585"/>
      <c r="AQ36" s="1585"/>
      <c r="AR36" s="1585"/>
      <c r="AS36" s="1585"/>
      <c r="AT36" s="1585"/>
      <c r="AU36" s="1585"/>
      <c r="AV36" s="1585"/>
      <c r="AW36" s="1585"/>
      <c r="AX36" s="1585"/>
      <c r="AY36" s="1585"/>
      <c r="AZ36" s="1585"/>
      <c r="BA36" s="1585"/>
      <c r="BB36" s="1585"/>
      <c r="BC36" s="1585"/>
      <c r="BD36" s="1585"/>
      <c r="BE36" s="1585"/>
      <c r="BF36" s="1585"/>
      <c r="BG36" s="1585"/>
      <c r="BH36" s="1585"/>
      <c r="BI36" s="1585"/>
      <c r="BJ36" s="1585"/>
      <c r="BK36" s="1585"/>
      <c r="BL36" s="1585"/>
      <c r="BM36" s="1585"/>
      <c r="BN36" s="1586"/>
    </row>
  </sheetData>
  <mergeCells count="45">
    <mergeCell ref="B1:BI1"/>
    <mergeCell ref="B2:E3"/>
    <mergeCell ref="F2:J3"/>
    <mergeCell ref="K2:M3"/>
    <mergeCell ref="N2:T3"/>
    <mergeCell ref="U2:BC3"/>
    <mergeCell ref="C4:BN4"/>
    <mergeCell ref="B5:B7"/>
    <mergeCell ref="C5:BN7"/>
    <mergeCell ref="DA6:FG6"/>
    <mergeCell ref="DA7:DD7"/>
    <mergeCell ref="DE7:DH7"/>
    <mergeCell ref="DI7:FA7"/>
    <mergeCell ref="B19:B20"/>
    <mergeCell ref="C19:BN20"/>
    <mergeCell ref="EJ9:EM9"/>
    <mergeCell ref="C10:BN10"/>
    <mergeCell ref="CN10:EN10"/>
    <mergeCell ref="B11:B12"/>
    <mergeCell ref="C11:BN12"/>
    <mergeCell ref="C13:BN13"/>
    <mergeCell ref="B8:B9"/>
    <mergeCell ref="C8:BN9"/>
    <mergeCell ref="CN9:CX9"/>
    <mergeCell ref="CY9:DI9"/>
    <mergeCell ref="DJ9:EC9"/>
    <mergeCell ref="ED9:EI9"/>
    <mergeCell ref="B14:B15"/>
    <mergeCell ref="C14:BN15"/>
    <mergeCell ref="B16:B17"/>
    <mergeCell ref="C16:BN17"/>
    <mergeCell ref="C18:BN18"/>
    <mergeCell ref="A36:Y36"/>
    <mergeCell ref="Z36:BN36"/>
    <mergeCell ref="B22:B23"/>
    <mergeCell ref="C22:BN23"/>
    <mergeCell ref="C24:BN24"/>
    <mergeCell ref="C25:BN25"/>
    <mergeCell ref="C26:BN26"/>
    <mergeCell ref="C27:BN27"/>
    <mergeCell ref="B28:B30"/>
    <mergeCell ref="C28:BN30"/>
    <mergeCell ref="A32:BN32"/>
    <mergeCell ref="A35:Y35"/>
    <mergeCell ref="Z35:BJ35"/>
  </mergeCells>
  <printOptions horizontalCentered="1"/>
  <pageMargins left="0.39370078740157483" right="0.39370078740157483" top="1.2204724409448819" bottom="0.77031249999999996" header="0" footer="0"/>
  <pageSetup paperSize="9" scale="85" fitToHeight="0" orientation="portrait" r:id="rId1"/>
  <headerFooter>
    <oddHeader>&amp;C&amp;G</oddHeader>
  </headerFooter>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28375-C855-4F33-8478-EFB0A63C224E}">
  <sheetPr>
    <tabColor rgb="FF0070C0"/>
    <pageSetUpPr fitToPage="1"/>
  </sheetPr>
  <dimension ref="A1:BF5828"/>
  <sheetViews>
    <sheetView rightToLeft="1" topLeftCell="A232" zoomScale="89" zoomScaleNormal="89" zoomScaleSheetLayoutView="160" zoomScalePageLayoutView="44" workbookViewId="0">
      <selection activeCell="X63" sqref="X63:AN63"/>
    </sheetView>
  </sheetViews>
  <sheetFormatPr defaultColWidth="0" defaultRowHeight="21"/>
  <cols>
    <col min="1" max="1" width="2.33203125" style="264" customWidth="1"/>
    <col min="2" max="2" width="8" style="265" customWidth="1"/>
    <col min="3" max="3" width="3.88671875" style="283" customWidth="1"/>
    <col min="4" max="4" width="3.5546875" style="283" hidden="1" customWidth="1"/>
    <col min="5" max="5" width="0.5546875" style="288" customWidth="1"/>
    <col min="6" max="6" width="4.44140625" style="266" customWidth="1"/>
    <col min="7" max="9" width="2" style="266" customWidth="1"/>
    <col min="10" max="10" width="4.5546875" style="266" customWidth="1"/>
    <col min="11" max="22" width="2" style="266" customWidth="1"/>
    <col min="23" max="23" width="4.109375" style="266" customWidth="1"/>
    <col min="24" max="24" width="2" style="266" customWidth="1"/>
    <col min="25" max="25" width="4.33203125" style="266" customWidth="1"/>
    <col min="26" max="28" width="2" style="266" customWidth="1"/>
    <col min="29" max="29" width="3.88671875" style="266" customWidth="1"/>
    <col min="30" max="30" width="2" style="266" customWidth="1"/>
    <col min="31" max="31" width="5.88671875" style="266" customWidth="1"/>
    <col min="32" max="33" width="2" style="266" customWidth="1"/>
    <col min="34" max="34" width="0.6640625" style="266" customWidth="1"/>
    <col min="35" max="35" width="1.6640625" style="266" customWidth="1"/>
    <col min="36" max="36" width="1" style="266" hidden="1" customWidth="1"/>
    <col min="37" max="37" width="2" style="266" hidden="1" customWidth="1"/>
    <col min="38" max="38" width="3.109375" style="266" customWidth="1"/>
    <col min="39" max="39" width="2.5546875" style="266" customWidth="1"/>
    <col min="40" max="40" width="5" style="266" customWidth="1"/>
    <col min="41" max="41" width="3.44140625" style="266" customWidth="1"/>
    <col min="42" max="42" width="4.5546875" style="266" customWidth="1"/>
    <col min="43" max="43" width="3.5546875" style="266" customWidth="1"/>
    <col min="44" max="44" width="2.44140625" style="266" customWidth="1"/>
    <col min="45" max="45" width="2.109375" style="266" customWidth="1"/>
    <col min="46" max="46" width="3.109375" style="266" customWidth="1"/>
    <col min="47" max="47" width="2.5546875" style="266" customWidth="1"/>
    <col min="48" max="48" width="5.6640625" style="266" customWidth="1"/>
    <col min="49" max="50" width="2" style="266" customWidth="1"/>
    <col min="51" max="51" width="2.88671875" style="266" customWidth="1"/>
    <col min="52" max="52" width="6.44140625" style="266" customWidth="1"/>
    <col min="53" max="53" width="5.33203125" style="266" customWidth="1"/>
    <col min="54" max="54" width="4.5546875" style="266" customWidth="1"/>
    <col min="55" max="55" width="9.88671875" style="266" customWidth="1"/>
    <col min="56" max="56" width="11.33203125" style="289" customWidth="1"/>
    <col min="57" max="57" width="2.33203125" style="264" customWidth="1"/>
    <col min="58" max="58" width="0" style="265" hidden="1" customWidth="1"/>
    <col min="59" max="16384" width="0" style="266" hidden="1"/>
  </cols>
  <sheetData>
    <row r="1" spans="2:56" ht="21" customHeight="1" thickBot="1">
      <c r="B1" s="812"/>
      <c r="C1" s="812"/>
      <c r="D1" s="812"/>
      <c r="E1" s="812"/>
      <c r="F1" s="812"/>
      <c r="G1" s="812"/>
      <c r="H1" s="812"/>
      <c r="I1" s="812"/>
      <c r="J1" s="812"/>
      <c r="K1" s="812"/>
      <c r="L1" s="812"/>
      <c r="M1" s="812"/>
      <c r="N1" s="812"/>
      <c r="O1" s="812"/>
      <c r="P1" s="812"/>
      <c r="Q1" s="812"/>
      <c r="R1" s="812"/>
      <c r="S1" s="812"/>
      <c r="T1" s="812"/>
      <c r="U1" s="812"/>
      <c r="V1" s="812"/>
      <c r="W1" s="812"/>
      <c r="X1" s="812"/>
      <c r="Y1" s="812"/>
      <c r="Z1" s="812"/>
      <c r="AA1" s="812"/>
      <c r="AB1" s="812"/>
      <c r="AC1" s="812"/>
      <c r="AD1" s="812"/>
      <c r="AE1" s="812"/>
      <c r="AF1" s="812"/>
      <c r="AG1" s="812"/>
      <c r="AH1" s="812"/>
      <c r="AI1" s="812"/>
      <c r="AJ1" s="812"/>
      <c r="AK1" s="812"/>
      <c r="AL1" s="812"/>
      <c r="AM1" s="812"/>
      <c r="AN1" s="812"/>
      <c r="AO1" s="812"/>
      <c r="AP1" s="812"/>
      <c r="AQ1" s="812"/>
      <c r="AR1" s="812"/>
      <c r="AS1" s="812"/>
      <c r="AT1" s="812"/>
      <c r="AU1" s="812"/>
      <c r="AV1" s="812"/>
      <c r="AW1" s="812"/>
      <c r="AX1" s="812"/>
      <c r="AY1" s="812"/>
      <c r="AZ1" s="812"/>
      <c r="BA1" s="812"/>
      <c r="BB1" s="812"/>
      <c r="BC1" s="812"/>
      <c r="BD1" s="812"/>
    </row>
    <row r="2" spans="2:56" ht="30" customHeight="1">
      <c r="B2" s="954" t="s">
        <v>598</v>
      </c>
      <c r="C2" s="955"/>
      <c r="D2" s="955"/>
      <c r="E2" s="955"/>
      <c r="F2" s="955"/>
      <c r="G2" s="955"/>
      <c r="H2" s="955"/>
      <c r="I2" s="955"/>
      <c r="J2" s="955"/>
      <c r="K2" s="955"/>
      <c r="L2" s="955"/>
      <c r="M2" s="955"/>
      <c r="N2" s="955"/>
      <c r="O2" s="955"/>
      <c r="P2" s="955"/>
      <c r="Q2" s="955"/>
      <c r="R2" s="955"/>
      <c r="S2" s="955"/>
      <c r="T2" s="955"/>
      <c r="U2" s="955"/>
      <c r="V2" s="955"/>
      <c r="W2" s="955"/>
      <c r="X2" s="955"/>
      <c r="Y2" s="955"/>
      <c r="Z2" s="955"/>
      <c r="AA2" s="955"/>
      <c r="AB2" s="955"/>
      <c r="AC2" s="955"/>
      <c r="AD2" s="955"/>
      <c r="AE2" s="955"/>
      <c r="AF2" s="955"/>
      <c r="AG2" s="955"/>
      <c r="AH2" s="955"/>
      <c r="AI2" s="955"/>
      <c r="AJ2" s="955"/>
      <c r="AK2" s="955"/>
      <c r="AL2" s="955"/>
      <c r="AM2" s="955"/>
      <c r="AN2" s="955"/>
      <c r="AO2" s="955"/>
      <c r="AP2" s="955"/>
      <c r="AQ2" s="955"/>
      <c r="AR2" s="955"/>
      <c r="AS2" s="955"/>
      <c r="AT2" s="955"/>
      <c r="AU2" s="955"/>
      <c r="AV2" s="955"/>
      <c r="AW2" s="955"/>
      <c r="AX2" s="955"/>
      <c r="AY2" s="955"/>
      <c r="AZ2" s="955"/>
      <c r="BA2" s="955"/>
      <c r="BB2" s="955"/>
      <c r="BC2" s="955"/>
      <c r="BD2" s="956"/>
    </row>
    <row r="3" spans="2:56" ht="33" customHeight="1">
      <c r="B3" s="1759" t="s">
        <v>165</v>
      </c>
      <c r="C3" s="1760"/>
      <c r="D3" s="1760"/>
      <c r="E3" s="1760"/>
      <c r="F3" s="1760"/>
      <c r="G3" s="1760"/>
      <c r="H3" s="1760"/>
      <c r="I3" s="1760"/>
      <c r="J3" s="1760"/>
      <c r="K3" s="1760"/>
      <c r="L3" s="1760"/>
      <c r="M3" s="1760"/>
      <c r="N3" s="1760"/>
      <c r="O3" s="1760"/>
      <c r="P3" s="1760"/>
      <c r="Q3" s="1760"/>
      <c r="R3" s="1760"/>
      <c r="S3" s="1760"/>
      <c r="T3" s="1760"/>
      <c r="U3" s="1760"/>
      <c r="V3" s="1760"/>
      <c r="W3" s="1760"/>
      <c r="X3" s="1760"/>
      <c r="Y3" s="1760"/>
      <c r="Z3" s="1760"/>
      <c r="AA3" s="1760"/>
      <c r="AB3" s="1760"/>
      <c r="AC3" s="1760"/>
      <c r="AD3" s="1760"/>
      <c r="AE3" s="1760"/>
      <c r="AF3" s="1760"/>
      <c r="AG3" s="1760"/>
      <c r="AH3" s="1760"/>
      <c r="AI3" s="1760"/>
      <c r="AJ3" s="1760"/>
      <c r="AK3" s="1760"/>
      <c r="AL3" s="1760"/>
      <c r="AM3" s="1760"/>
      <c r="AN3" s="1760"/>
      <c r="AO3" s="1760"/>
      <c r="AP3" s="1760"/>
      <c r="AQ3" s="1760"/>
      <c r="AR3" s="1760"/>
      <c r="AS3" s="1760"/>
      <c r="AT3" s="1760"/>
      <c r="AU3" s="1760"/>
      <c r="AV3" s="1760"/>
      <c r="AW3" s="1760"/>
      <c r="AX3" s="1760"/>
      <c r="AY3" s="1760"/>
      <c r="AZ3" s="1760"/>
      <c r="BA3" s="1760"/>
      <c r="BB3" s="1760"/>
      <c r="BC3" s="1760"/>
      <c r="BD3" s="1761"/>
    </row>
    <row r="4" spans="2:56" ht="41.25" customHeight="1">
      <c r="B4" s="960" t="s">
        <v>120</v>
      </c>
      <c r="C4" s="961"/>
      <c r="D4" s="961"/>
      <c r="E4" s="961"/>
      <c r="F4" s="961"/>
      <c r="G4" s="961"/>
      <c r="H4" s="961"/>
      <c r="I4" s="961"/>
      <c r="J4" s="961"/>
      <c r="K4" s="964" t="str">
        <f>المدخلات!$P$3</f>
        <v>احمد ابراهيم النعيمي</v>
      </c>
      <c r="L4" s="964"/>
      <c r="M4" s="964"/>
      <c r="N4" s="964"/>
      <c r="O4" s="964"/>
      <c r="P4" s="964"/>
      <c r="Q4" s="964"/>
      <c r="R4" s="964"/>
      <c r="S4" s="964"/>
      <c r="T4" s="964"/>
      <c r="U4" s="964"/>
      <c r="V4" s="964"/>
      <c r="W4" s="964"/>
      <c r="X4" s="964"/>
      <c r="Y4" s="964"/>
      <c r="Z4" s="964"/>
      <c r="AA4" s="964"/>
      <c r="AB4" s="964"/>
      <c r="AC4" s="964"/>
      <c r="AD4" s="961" t="s">
        <v>118</v>
      </c>
      <c r="AE4" s="961"/>
      <c r="AF4" s="961"/>
      <c r="AG4" s="961"/>
      <c r="AH4" s="961"/>
      <c r="AI4" s="961"/>
      <c r="AJ4" s="961"/>
      <c r="AK4" s="961"/>
      <c r="AL4" s="961"/>
      <c r="AM4" s="961"/>
      <c r="AN4" s="961"/>
      <c r="AO4" s="961"/>
      <c r="AP4" s="961"/>
      <c r="AQ4" s="964">
        <f>المدخلات!$AR$3</f>
        <v>0</v>
      </c>
      <c r="AR4" s="966"/>
      <c r="AS4" s="966"/>
      <c r="AT4" s="966"/>
      <c r="AU4" s="966"/>
      <c r="AV4" s="966"/>
      <c r="AW4" s="966"/>
      <c r="AX4" s="966"/>
      <c r="AY4" s="966"/>
      <c r="AZ4" s="966"/>
      <c r="BA4" s="966"/>
      <c r="BB4" s="966"/>
      <c r="BC4" s="966"/>
      <c r="BD4" s="967"/>
    </row>
    <row r="5" spans="2:56" ht="37.5" customHeight="1">
      <c r="B5" s="960" t="s">
        <v>116</v>
      </c>
      <c r="C5" s="961"/>
      <c r="D5" s="961"/>
      <c r="E5" s="961"/>
      <c r="F5" s="961"/>
      <c r="G5" s="961"/>
      <c r="H5" s="961"/>
      <c r="I5" s="961"/>
      <c r="J5" s="961"/>
      <c r="K5" s="964" t="str">
        <f>المدخلات!$P$4</f>
        <v xml:space="preserve">فيلا دور أرضي و اول وسور </v>
      </c>
      <c r="L5" s="964"/>
      <c r="M5" s="964"/>
      <c r="N5" s="964"/>
      <c r="O5" s="964"/>
      <c r="P5" s="964"/>
      <c r="Q5" s="964"/>
      <c r="R5" s="964"/>
      <c r="S5" s="964"/>
      <c r="T5" s="964"/>
      <c r="U5" s="964"/>
      <c r="V5" s="964"/>
      <c r="W5" s="964"/>
      <c r="X5" s="964"/>
      <c r="Y5" s="964"/>
      <c r="Z5" s="964"/>
      <c r="AA5" s="964"/>
      <c r="AB5" s="964"/>
      <c r="AC5" s="964"/>
      <c r="AD5" s="961" t="s">
        <v>119</v>
      </c>
      <c r="AE5" s="961"/>
      <c r="AF5" s="961"/>
      <c r="AG5" s="961"/>
      <c r="AH5" s="961"/>
      <c r="AI5" s="961"/>
      <c r="AJ5" s="961"/>
      <c r="AK5" s="961"/>
      <c r="AL5" s="961"/>
      <c r="AM5" s="961"/>
      <c r="AN5" s="961"/>
      <c r="AO5" s="961"/>
      <c r="AP5" s="961"/>
      <c r="AQ5" s="964">
        <f>المدخلات!$AR$4</f>
        <v>0</v>
      </c>
      <c r="AR5" s="966"/>
      <c r="AS5" s="966"/>
      <c r="AT5" s="966"/>
      <c r="AU5" s="966"/>
      <c r="AV5" s="966"/>
      <c r="AW5" s="966"/>
      <c r="AX5" s="966"/>
      <c r="AY5" s="966"/>
      <c r="AZ5" s="966"/>
      <c r="BA5" s="966"/>
      <c r="BB5" s="966"/>
      <c r="BC5" s="966"/>
      <c r="BD5" s="967"/>
    </row>
    <row r="6" spans="2:56" ht="42.75" customHeight="1">
      <c r="B6" s="960" t="s">
        <v>1214</v>
      </c>
      <c r="C6" s="961"/>
      <c r="D6" s="961"/>
      <c r="E6" s="961"/>
      <c r="F6" s="961"/>
      <c r="G6" s="961"/>
      <c r="H6" s="961"/>
      <c r="I6" s="961"/>
      <c r="J6" s="961"/>
      <c r="K6" s="965">
        <f>المدخلات!AR5</f>
        <v>118</v>
      </c>
      <c r="L6" s="965"/>
      <c r="M6" s="965"/>
      <c r="N6" s="965"/>
      <c r="O6" s="965"/>
      <c r="P6" s="965"/>
      <c r="Q6" s="965"/>
      <c r="R6" s="965"/>
      <c r="S6" s="965"/>
      <c r="T6" s="965"/>
      <c r="U6" s="965"/>
      <c r="V6" s="965"/>
      <c r="W6" s="965"/>
      <c r="X6" s="965"/>
      <c r="Y6" s="965"/>
      <c r="Z6" s="965"/>
      <c r="AA6" s="965"/>
      <c r="AB6" s="965"/>
      <c r="AC6" s="965"/>
      <c r="AD6" s="961" t="s">
        <v>167</v>
      </c>
      <c r="AE6" s="961"/>
      <c r="AF6" s="961"/>
      <c r="AG6" s="961"/>
      <c r="AH6" s="961"/>
      <c r="AI6" s="961"/>
      <c r="AJ6" s="961"/>
      <c r="AK6" s="961"/>
      <c r="AL6" s="961"/>
      <c r="AM6" s="961"/>
      <c r="AN6" s="961"/>
      <c r="AO6" s="961"/>
      <c r="AP6" s="961"/>
      <c r="AQ6" s="968">
        <f>المدخلات!$AY$5</f>
        <v>5549</v>
      </c>
      <c r="AR6" s="969"/>
      <c r="AS6" s="969"/>
      <c r="AT6" s="969"/>
      <c r="AU6" s="969"/>
      <c r="AV6" s="969"/>
      <c r="AW6" s="969"/>
      <c r="AX6" s="969"/>
      <c r="AY6" s="969"/>
      <c r="AZ6" s="969"/>
      <c r="BA6" s="969"/>
      <c r="BB6" s="969"/>
      <c r="BC6" s="969"/>
      <c r="BD6" s="970"/>
    </row>
    <row r="7" spans="2:56" ht="16.5" customHeight="1">
      <c r="B7" s="980" t="e" vm="1">
        <v>#VALUE!</v>
      </c>
      <c r="C7" s="981"/>
      <c r="D7" s="981"/>
      <c r="E7" s="981"/>
      <c r="F7" s="981"/>
      <c r="G7" s="981"/>
      <c r="H7" s="981"/>
      <c r="I7" s="981"/>
      <c r="J7" s="981"/>
      <c r="K7" s="981"/>
      <c r="L7" s="981"/>
      <c r="M7" s="981"/>
      <c r="N7" s="981"/>
      <c r="O7" s="981"/>
      <c r="P7" s="981"/>
      <c r="Q7" s="981"/>
      <c r="R7" s="981"/>
      <c r="S7" s="981"/>
      <c r="T7" s="981"/>
      <c r="U7" s="981"/>
      <c r="V7" s="981"/>
      <c r="W7" s="981"/>
      <c r="X7" s="981"/>
      <c r="Y7" s="981"/>
      <c r="Z7" s="981"/>
      <c r="AA7" s="981"/>
      <c r="AB7" s="981"/>
      <c r="AC7" s="981"/>
      <c r="AD7" s="981"/>
      <c r="AE7" s="981"/>
      <c r="AF7" s="981"/>
      <c r="AG7" s="981"/>
      <c r="AH7" s="981"/>
      <c r="AI7" s="981"/>
      <c r="AJ7" s="981"/>
      <c r="AK7" s="981"/>
      <c r="AL7" s="981"/>
      <c r="AM7" s="981"/>
      <c r="AN7" s="981"/>
      <c r="AO7" s="981"/>
      <c r="AP7" s="981"/>
      <c r="AQ7" s="981"/>
      <c r="AR7" s="981"/>
      <c r="AS7" s="981"/>
      <c r="AT7" s="981"/>
      <c r="AU7" s="981"/>
      <c r="AV7" s="981"/>
      <c r="AW7" s="981"/>
      <c r="AX7" s="981"/>
      <c r="AY7" s="981"/>
      <c r="AZ7" s="981"/>
      <c r="BA7" s="981"/>
      <c r="BB7" s="981"/>
      <c r="BC7" s="981"/>
      <c r="BD7" s="982"/>
    </row>
    <row r="8" spans="2:56" ht="15.75" customHeight="1">
      <c r="B8" s="980"/>
      <c r="C8" s="981"/>
      <c r="D8" s="981"/>
      <c r="E8" s="981"/>
      <c r="F8" s="981"/>
      <c r="G8" s="981"/>
      <c r="H8" s="981"/>
      <c r="I8" s="981"/>
      <c r="J8" s="981"/>
      <c r="K8" s="981"/>
      <c r="L8" s="981"/>
      <c r="M8" s="981"/>
      <c r="N8" s="981"/>
      <c r="O8" s="981"/>
      <c r="P8" s="981"/>
      <c r="Q8" s="981"/>
      <c r="R8" s="981"/>
      <c r="S8" s="981"/>
      <c r="T8" s="981"/>
      <c r="U8" s="981"/>
      <c r="V8" s="981"/>
      <c r="W8" s="981"/>
      <c r="X8" s="981"/>
      <c r="Y8" s="981"/>
      <c r="Z8" s="981"/>
      <c r="AA8" s="981"/>
      <c r="AB8" s="981"/>
      <c r="AC8" s="981"/>
      <c r="AD8" s="981"/>
      <c r="AE8" s="981"/>
      <c r="AF8" s="981"/>
      <c r="AG8" s="981"/>
      <c r="AH8" s="981"/>
      <c r="AI8" s="981"/>
      <c r="AJ8" s="981"/>
      <c r="AK8" s="981"/>
      <c r="AL8" s="981"/>
      <c r="AM8" s="981"/>
      <c r="AN8" s="981"/>
      <c r="AO8" s="981"/>
      <c r="AP8" s="981"/>
      <c r="AQ8" s="981"/>
      <c r="AR8" s="981"/>
      <c r="AS8" s="981"/>
      <c r="AT8" s="981"/>
      <c r="AU8" s="981"/>
      <c r="AV8" s="981"/>
      <c r="AW8" s="981"/>
      <c r="AX8" s="981"/>
      <c r="AY8" s="981"/>
      <c r="AZ8" s="981"/>
      <c r="BA8" s="981"/>
      <c r="BB8" s="981"/>
      <c r="BC8" s="981"/>
      <c r="BD8" s="982"/>
    </row>
    <row r="9" spans="2:56" ht="15.75" customHeight="1">
      <c r="B9" s="980"/>
      <c r="C9" s="981"/>
      <c r="D9" s="981"/>
      <c r="E9" s="981"/>
      <c r="F9" s="981"/>
      <c r="G9" s="981"/>
      <c r="H9" s="981"/>
      <c r="I9" s="981"/>
      <c r="J9" s="981"/>
      <c r="K9" s="981"/>
      <c r="L9" s="981"/>
      <c r="M9" s="981"/>
      <c r="N9" s="981"/>
      <c r="O9" s="981"/>
      <c r="P9" s="981"/>
      <c r="Q9" s="981"/>
      <c r="R9" s="981"/>
      <c r="S9" s="981"/>
      <c r="T9" s="981"/>
      <c r="U9" s="981"/>
      <c r="V9" s="981"/>
      <c r="W9" s="981"/>
      <c r="X9" s="981"/>
      <c r="Y9" s="981"/>
      <c r="Z9" s="981"/>
      <c r="AA9" s="981"/>
      <c r="AB9" s="981"/>
      <c r="AC9" s="981"/>
      <c r="AD9" s="981"/>
      <c r="AE9" s="981"/>
      <c r="AF9" s="981"/>
      <c r="AG9" s="981"/>
      <c r="AH9" s="981"/>
      <c r="AI9" s="981"/>
      <c r="AJ9" s="981"/>
      <c r="AK9" s="981"/>
      <c r="AL9" s="981"/>
      <c r="AM9" s="981"/>
      <c r="AN9" s="981"/>
      <c r="AO9" s="981"/>
      <c r="AP9" s="981"/>
      <c r="AQ9" s="981"/>
      <c r="AR9" s="981"/>
      <c r="AS9" s="981"/>
      <c r="AT9" s="981"/>
      <c r="AU9" s="981"/>
      <c r="AV9" s="981"/>
      <c r="AW9" s="981"/>
      <c r="AX9" s="981"/>
      <c r="AY9" s="981"/>
      <c r="AZ9" s="981"/>
      <c r="BA9" s="981"/>
      <c r="BB9" s="981"/>
      <c r="BC9" s="981"/>
      <c r="BD9" s="982"/>
    </row>
    <row r="10" spans="2:56" ht="15.75" customHeight="1">
      <c r="B10" s="980"/>
      <c r="C10" s="981"/>
      <c r="D10" s="981"/>
      <c r="E10" s="981"/>
      <c r="F10" s="981"/>
      <c r="G10" s="981"/>
      <c r="H10" s="981"/>
      <c r="I10" s="981"/>
      <c r="J10" s="981"/>
      <c r="K10" s="981"/>
      <c r="L10" s="981"/>
      <c r="M10" s="981"/>
      <c r="N10" s="981"/>
      <c r="O10" s="981"/>
      <c r="P10" s="981"/>
      <c r="Q10" s="981"/>
      <c r="R10" s="981"/>
      <c r="S10" s="981"/>
      <c r="T10" s="981"/>
      <c r="U10" s="981"/>
      <c r="V10" s="981"/>
      <c r="W10" s="981"/>
      <c r="X10" s="981"/>
      <c r="Y10" s="981"/>
      <c r="Z10" s="981"/>
      <c r="AA10" s="981"/>
      <c r="AB10" s="981"/>
      <c r="AC10" s="981"/>
      <c r="AD10" s="981"/>
      <c r="AE10" s="981"/>
      <c r="AF10" s="981"/>
      <c r="AG10" s="981"/>
      <c r="AH10" s="981"/>
      <c r="AI10" s="981"/>
      <c r="AJ10" s="981"/>
      <c r="AK10" s="981"/>
      <c r="AL10" s="981"/>
      <c r="AM10" s="981"/>
      <c r="AN10" s="981"/>
      <c r="AO10" s="981"/>
      <c r="AP10" s="981"/>
      <c r="AQ10" s="981"/>
      <c r="AR10" s="981"/>
      <c r="AS10" s="981"/>
      <c r="AT10" s="981"/>
      <c r="AU10" s="981"/>
      <c r="AV10" s="981"/>
      <c r="AW10" s="981"/>
      <c r="AX10" s="981"/>
      <c r="AY10" s="981"/>
      <c r="AZ10" s="981"/>
      <c r="BA10" s="981"/>
      <c r="BB10" s="981"/>
      <c r="BC10" s="981"/>
      <c r="BD10" s="982"/>
    </row>
    <row r="11" spans="2:56" ht="15.75" customHeight="1">
      <c r="B11" s="980"/>
      <c r="C11" s="981"/>
      <c r="D11" s="981"/>
      <c r="E11" s="981"/>
      <c r="F11" s="981"/>
      <c r="G11" s="981"/>
      <c r="H11" s="981"/>
      <c r="I11" s="981"/>
      <c r="J11" s="981"/>
      <c r="K11" s="981"/>
      <c r="L11" s="981"/>
      <c r="M11" s="981"/>
      <c r="N11" s="981"/>
      <c r="O11" s="981"/>
      <c r="P11" s="981"/>
      <c r="Q11" s="981"/>
      <c r="R11" s="981"/>
      <c r="S11" s="981"/>
      <c r="T11" s="981"/>
      <c r="U11" s="981"/>
      <c r="V11" s="981"/>
      <c r="W11" s="981"/>
      <c r="X11" s="981"/>
      <c r="Y11" s="981"/>
      <c r="Z11" s="981"/>
      <c r="AA11" s="981"/>
      <c r="AB11" s="981"/>
      <c r="AC11" s="981"/>
      <c r="AD11" s="981"/>
      <c r="AE11" s="981"/>
      <c r="AF11" s="981"/>
      <c r="AG11" s="981"/>
      <c r="AH11" s="981"/>
      <c r="AI11" s="981"/>
      <c r="AJ11" s="981"/>
      <c r="AK11" s="981"/>
      <c r="AL11" s="981"/>
      <c r="AM11" s="981"/>
      <c r="AN11" s="981"/>
      <c r="AO11" s="981"/>
      <c r="AP11" s="981"/>
      <c r="AQ11" s="981"/>
      <c r="AR11" s="981"/>
      <c r="AS11" s="981"/>
      <c r="AT11" s="981"/>
      <c r="AU11" s="981"/>
      <c r="AV11" s="981"/>
      <c r="AW11" s="981"/>
      <c r="AX11" s="981"/>
      <c r="AY11" s="981"/>
      <c r="AZ11" s="981"/>
      <c r="BA11" s="981"/>
      <c r="BB11" s="981"/>
      <c r="BC11" s="981"/>
      <c r="BD11" s="982"/>
    </row>
    <row r="12" spans="2:56" ht="15.75" customHeight="1">
      <c r="B12" s="980"/>
      <c r="C12" s="981"/>
      <c r="D12" s="981"/>
      <c r="E12" s="981"/>
      <c r="F12" s="981"/>
      <c r="G12" s="981"/>
      <c r="H12" s="981"/>
      <c r="I12" s="981"/>
      <c r="J12" s="981"/>
      <c r="K12" s="981"/>
      <c r="L12" s="981"/>
      <c r="M12" s="981"/>
      <c r="N12" s="981"/>
      <c r="O12" s="981"/>
      <c r="P12" s="981"/>
      <c r="Q12" s="981"/>
      <c r="R12" s="981"/>
      <c r="S12" s="981"/>
      <c r="T12" s="981"/>
      <c r="U12" s="981"/>
      <c r="V12" s="981"/>
      <c r="W12" s="981"/>
      <c r="X12" s="981"/>
      <c r="Y12" s="981"/>
      <c r="Z12" s="981"/>
      <c r="AA12" s="981"/>
      <c r="AB12" s="981"/>
      <c r="AC12" s="981"/>
      <c r="AD12" s="981"/>
      <c r="AE12" s="981"/>
      <c r="AF12" s="981"/>
      <c r="AG12" s="981"/>
      <c r="AH12" s="981"/>
      <c r="AI12" s="981"/>
      <c r="AJ12" s="981"/>
      <c r="AK12" s="981"/>
      <c r="AL12" s="981"/>
      <c r="AM12" s="981"/>
      <c r="AN12" s="981"/>
      <c r="AO12" s="981"/>
      <c r="AP12" s="981"/>
      <c r="AQ12" s="981"/>
      <c r="AR12" s="981"/>
      <c r="AS12" s="981"/>
      <c r="AT12" s="981"/>
      <c r="AU12" s="981"/>
      <c r="AV12" s="981"/>
      <c r="AW12" s="981"/>
      <c r="AX12" s="981"/>
      <c r="AY12" s="981"/>
      <c r="AZ12" s="981"/>
      <c r="BA12" s="981"/>
      <c r="BB12" s="981"/>
      <c r="BC12" s="981"/>
      <c r="BD12" s="982"/>
    </row>
    <row r="13" spans="2:56" ht="15.75" customHeight="1">
      <c r="B13" s="980"/>
      <c r="C13" s="981"/>
      <c r="D13" s="981"/>
      <c r="E13" s="981"/>
      <c r="F13" s="981"/>
      <c r="G13" s="981"/>
      <c r="H13" s="981"/>
      <c r="I13" s="981"/>
      <c r="J13" s="981"/>
      <c r="K13" s="981"/>
      <c r="L13" s="981"/>
      <c r="M13" s="981"/>
      <c r="N13" s="981"/>
      <c r="O13" s="981"/>
      <c r="P13" s="981"/>
      <c r="Q13" s="981"/>
      <c r="R13" s="981"/>
      <c r="S13" s="981"/>
      <c r="T13" s="981"/>
      <c r="U13" s="981"/>
      <c r="V13" s="981"/>
      <c r="W13" s="981"/>
      <c r="X13" s="981"/>
      <c r="Y13" s="981"/>
      <c r="Z13" s="981"/>
      <c r="AA13" s="981"/>
      <c r="AB13" s="981"/>
      <c r="AC13" s="981"/>
      <c r="AD13" s="981"/>
      <c r="AE13" s="981"/>
      <c r="AF13" s="981"/>
      <c r="AG13" s="981"/>
      <c r="AH13" s="981"/>
      <c r="AI13" s="981"/>
      <c r="AJ13" s="981"/>
      <c r="AK13" s="981"/>
      <c r="AL13" s="981"/>
      <c r="AM13" s="981"/>
      <c r="AN13" s="981"/>
      <c r="AO13" s="981"/>
      <c r="AP13" s="981"/>
      <c r="AQ13" s="981"/>
      <c r="AR13" s="981"/>
      <c r="AS13" s="981"/>
      <c r="AT13" s="981"/>
      <c r="AU13" s="981"/>
      <c r="AV13" s="981"/>
      <c r="AW13" s="981"/>
      <c r="AX13" s="981"/>
      <c r="AY13" s="981"/>
      <c r="AZ13" s="981"/>
      <c r="BA13" s="981"/>
      <c r="BB13" s="981"/>
      <c r="BC13" s="981"/>
      <c r="BD13" s="982"/>
    </row>
    <row r="14" spans="2:56" ht="15.75" customHeight="1">
      <c r="B14" s="980"/>
      <c r="C14" s="981"/>
      <c r="D14" s="981"/>
      <c r="E14" s="981"/>
      <c r="F14" s="981"/>
      <c r="G14" s="981"/>
      <c r="H14" s="981"/>
      <c r="I14" s="981"/>
      <c r="J14" s="981"/>
      <c r="K14" s="981"/>
      <c r="L14" s="981"/>
      <c r="M14" s="981"/>
      <c r="N14" s="981"/>
      <c r="O14" s="981"/>
      <c r="P14" s="981"/>
      <c r="Q14" s="981"/>
      <c r="R14" s="981"/>
      <c r="S14" s="981"/>
      <c r="T14" s="981"/>
      <c r="U14" s="981"/>
      <c r="V14" s="981"/>
      <c r="W14" s="981"/>
      <c r="X14" s="981"/>
      <c r="Y14" s="981"/>
      <c r="Z14" s="981"/>
      <c r="AA14" s="981"/>
      <c r="AB14" s="981"/>
      <c r="AC14" s="981"/>
      <c r="AD14" s="981"/>
      <c r="AE14" s="981"/>
      <c r="AF14" s="981"/>
      <c r="AG14" s="981"/>
      <c r="AH14" s="981"/>
      <c r="AI14" s="981"/>
      <c r="AJ14" s="981"/>
      <c r="AK14" s="981"/>
      <c r="AL14" s="981"/>
      <c r="AM14" s="981"/>
      <c r="AN14" s="981"/>
      <c r="AO14" s="981"/>
      <c r="AP14" s="981"/>
      <c r="AQ14" s="981"/>
      <c r="AR14" s="981"/>
      <c r="AS14" s="981"/>
      <c r="AT14" s="981"/>
      <c r="AU14" s="981"/>
      <c r="AV14" s="981"/>
      <c r="AW14" s="981"/>
      <c r="AX14" s="981"/>
      <c r="AY14" s="981"/>
      <c r="AZ14" s="981"/>
      <c r="BA14" s="981"/>
      <c r="BB14" s="981"/>
      <c r="BC14" s="981"/>
      <c r="BD14" s="982"/>
    </row>
    <row r="15" spans="2:56" ht="15.75" customHeight="1">
      <c r="B15" s="980"/>
      <c r="C15" s="981"/>
      <c r="D15" s="981"/>
      <c r="E15" s="981"/>
      <c r="F15" s="981"/>
      <c r="G15" s="981"/>
      <c r="H15" s="981"/>
      <c r="I15" s="981"/>
      <c r="J15" s="981"/>
      <c r="K15" s="981"/>
      <c r="L15" s="981"/>
      <c r="M15" s="981"/>
      <c r="N15" s="981"/>
      <c r="O15" s="981"/>
      <c r="P15" s="981"/>
      <c r="Q15" s="981"/>
      <c r="R15" s="981"/>
      <c r="S15" s="981"/>
      <c r="T15" s="981"/>
      <c r="U15" s="981"/>
      <c r="V15" s="981"/>
      <c r="W15" s="981"/>
      <c r="X15" s="981"/>
      <c r="Y15" s="981"/>
      <c r="Z15" s="981"/>
      <c r="AA15" s="981"/>
      <c r="AB15" s="981"/>
      <c r="AC15" s="981"/>
      <c r="AD15" s="981"/>
      <c r="AE15" s="981"/>
      <c r="AF15" s="981"/>
      <c r="AG15" s="981"/>
      <c r="AH15" s="981"/>
      <c r="AI15" s="981"/>
      <c r="AJ15" s="981"/>
      <c r="AK15" s="981"/>
      <c r="AL15" s="981"/>
      <c r="AM15" s="981"/>
      <c r="AN15" s="981"/>
      <c r="AO15" s="981"/>
      <c r="AP15" s="981"/>
      <c r="AQ15" s="981"/>
      <c r="AR15" s="981"/>
      <c r="AS15" s="981"/>
      <c r="AT15" s="981"/>
      <c r="AU15" s="981"/>
      <c r="AV15" s="981"/>
      <c r="AW15" s="981"/>
      <c r="AX15" s="981"/>
      <c r="AY15" s="981"/>
      <c r="AZ15" s="981"/>
      <c r="BA15" s="981"/>
      <c r="BB15" s="981"/>
      <c r="BC15" s="981"/>
      <c r="BD15" s="982"/>
    </row>
    <row r="16" spans="2:56" ht="15.75" customHeight="1">
      <c r="B16" s="980"/>
      <c r="C16" s="981"/>
      <c r="D16" s="981"/>
      <c r="E16" s="981"/>
      <c r="F16" s="981"/>
      <c r="G16" s="981"/>
      <c r="H16" s="981"/>
      <c r="I16" s="981"/>
      <c r="J16" s="981"/>
      <c r="K16" s="981"/>
      <c r="L16" s="981"/>
      <c r="M16" s="981"/>
      <c r="N16" s="981"/>
      <c r="O16" s="981"/>
      <c r="P16" s="981"/>
      <c r="Q16" s="981"/>
      <c r="R16" s="981"/>
      <c r="S16" s="981"/>
      <c r="T16" s="981"/>
      <c r="U16" s="981"/>
      <c r="V16" s="981"/>
      <c r="W16" s="981"/>
      <c r="X16" s="981"/>
      <c r="Y16" s="981"/>
      <c r="Z16" s="981"/>
      <c r="AA16" s="981"/>
      <c r="AB16" s="981"/>
      <c r="AC16" s="981"/>
      <c r="AD16" s="981"/>
      <c r="AE16" s="981"/>
      <c r="AF16" s="981"/>
      <c r="AG16" s="981"/>
      <c r="AH16" s="981"/>
      <c r="AI16" s="981"/>
      <c r="AJ16" s="981"/>
      <c r="AK16" s="981"/>
      <c r="AL16" s="981"/>
      <c r="AM16" s="981"/>
      <c r="AN16" s="981"/>
      <c r="AO16" s="981"/>
      <c r="AP16" s="981"/>
      <c r="AQ16" s="981"/>
      <c r="AR16" s="981"/>
      <c r="AS16" s="981"/>
      <c r="AT16" s="981"/>
      <c r="AU16" s="981"/>
      <c r="AV16" s="981"/>
      <c r="AW16" s="981"/>
      <c r="AX16" s="981"/>
      <c r="AY16" s="981"/>
      <c r="AZ16" s="981"/>
      <c r="BA16" s="981"/>
      <c r="BB16" s="981"/>
      <c r="BC16" s="981"/>
      <c r="BD16" s="982"/>
    </row>
    <row r="17" spans="2:56" ht="15.75" customHeight="1">
      <c r="B17" s="980"/>
      <c r="C17" s="981"/>
      <c r="D17" s="981"/>
      <c r="E17" s="981"/>
      <c r="F17" s="981"/>
      <c r="G17" s="981"/>
      <c r="H17" s="981"/>
      <c r="I17" s="981"/>
      <c r="J17" s="981"/>
      <c r="K17" s="981"/>
      <c r="L17" s="981"/>
      <c r="M17" s="981"/>
      <c r="N17" s="981"/>
      <c r="O17" s="981"/>
      <c r="P17" s="981"/>
      <c r="Q17" s="981"/>
      <c r="R17" s="981"/>
      <c r="S17" s="981"/>
      <c r="T17" s="981"/>
      <c r="U17" s="981"/>
      <c r="V17" s="981"/>
      <c r="W17" s="981"/>
      <c r="X17" s="981"/>
      <c r="Y17" s="981"/>
      <c r="Z17" s="981"/>
      <c r="AA17" s="981"/>
      <c r="AB17" s="981"/>
      <c r="AC17" s="981"/>
      <c r="AD17" s="981"/>
      <c r="AE17" s="981"/>
      <c r="AF17" s="981"/>
      <c r="AG17" s="981"/>
      <c r="AH17" s="981"/>
      <c r="AI17" s="981"/>
      <c r="AJ17" s="981"/>
      <c r="AK17" s="981"/>
      <c r="AL17" s="981"/>
      <c r="AM17" s="981"/>
      <c r="AN17" s="981"/>
      <c r="AO17" s="981"/>
      <c r="AP17" s="981"/>
      <c r="AQ17" s="981"/>
      <c r="AR17" s="981"/>
      <c r="AS17" s="981"/>
      <c r="AT17" s="981"/>
      <c r="AU17" s="981"/>
      <c r="AV17" s="981"/>
      <c r="AW17" s="981"/>
      <c r="AX17" s="981"/>
      <c r="AY17" s="981"/>
      <c r="AZ17" s="981"/>
      <c r="BA17" s="981"/>
      <c r="BB17" s="981"/>
      <c r="BC17" s="981"/>
      <c r="BD17" s="982"/>
    </row>
    <row r="18" spans="2:56" ht="15.75" customHeight="1">
      <c r="B18" s="980"/>
      <c r="C18" s="981"/>
      <c r="D18" s="981"/>
      <c r="E18" s="981"/>
      <c r="F18" s="981"/>
      <c r="G18" s="981"/>
      <c r="H18" s="981"/>
      <c r="I18" s="981"/>
      <c r="J18" s="981"/>
      <c r="K18" s="981"/>
      <c r="L18" s="981"/>
      <c r="M18" s="981"/>
      <c r="N18" s="981"/>
      <c r="O18" s="981"/>
      <c r="P18" s="981"/>
      <c r="Q18" s="981"/>
      <c r="R18" s="981"/>
      <c r="S18" s="981"/>
      <c r="T18" s="981"/>
      <c r="U18" s="981"/>
      <c r="V18" s="981"/>
      <c r="W18" s="981"/>
      <c r="X18" s="981"/>
      <c r="Y18" s="981"/>
      <c r="Z18" s="981"/>
      <c r="AA18" s="981"/>
      <c r="AB18" s="981"/>
      <c r="AC18" s="981"/>
      <c r="AD18" s="981"/>
      <c r="AE18" s="981"/>
      <c r="AF18" s="981"/>
      <c r="AG18" s="981"/>
      <c r="AH18" s="981"/>
      <c r="AI18" s="981"/>
      <c r="AJ18" s="981"/>
      <c r="AK18" s="981"/>
      <c r="AL18" s="981"/>
      <c r="AM18" s="981"/>
      <c r="AN18" s="981"/>
      <c r="AO18" s="981"/>
      <c r="AP18" s="981"/>
      <c r="AQ18" s="981"/>
      <c r="AR18" s="981"/>
      <c r="AS18" s="981"/>
      <c r="AT18" s="981"/>
      <c r="AU18" s="981"/>
      <c r="AV18" s="981"/>
      <c r="AW18" s="981"/>
      <c r="AX18" s="981"/>
      <c r="AY18" s="981"/>
      <c r="AZ18" s="981"/>
      <c r="BA18" s="981"/>
      <c r="BB18" s="981"/>
      <c r="BC18" s="981"/>
      <c r="BD18" s="982"/>
    </row>
    <row r="19" spans="2:56" ht="15.75" customHeight="1">
      <c r="B19" s="980"/>
      <c r="C19" s="981"/>
      <c r="D19" s="981"/>
      <c r="E19" s="981"/>
      <c r="F19" s="981"/>
      <c r="G19" s="981"/>
      <c r="H19" s="981"/>
      <c r="I19" s="981"/>
      <c r="J19" s="981"/>
      <c r="K19" s="981"/>
      <c r="L19" s="981"/>
      <c r="M19" s="981"/>
      <c r="N19" s="981"/>
      <c r="O19" s="981"/>
      <c r="P19" s="981"/>
      <c r="Q19" s="981"/>
      <c r="R19" s="981"/>
      <c r="S19" s="981"/>
      <c r="T19" s="981"/>
      <c r="U19" s="981"/>
      <c r="V19" s="981"/>
      <c r="W19" s="981"/>
      <c r="X19" s="981"/>
      <c r="Y19" s="981"/>
      <c r="Z19" s="981"/>
      <c r="AA19" s="981"/>
      <c r="AB19" s="981"/>
      <c r="AC19" s="981"/>
      <c r="AD19" s="981"/>
      <c r="AE19" s="981"/>
      <c r="AF19" s="981"/>
      <c r="AG19" s="981"/>
      <c r="AH19" s="981"/>
      <c r="AI19" s="981"/>
      <c r="AJ19" s="981"/>
      <c r="AK19" s="981"/>
      <c r="AL19" s="981"/>
      <c r="AM19" s="981"/>
      <c r="AN19" s="981"/>
      <c r="AO19" s="981"/>
      <c r="AP19" s="981"/>
      <c r="AQ19" s="981"/>
      <c r="AR19" s="981"/>
      <c r="AS19" s="981"/>
      <c r="AT19" s="981"/>
      <c r="AU19" s="981"/>
      <c r="AV19" s="981"/>
      <c r="AW19" s="981"/>
      <c r="AX19" s="981"/>
      <c r="AY19" s="981"/>
      <c r="AZ19" s="981"/>
      <c r="BA19" s="981"/>
      <c r="BB19" s="981"/>
      <c r="BC19" s="981"/>
      <c r="BD19" s="982"/>
    </row>
    <row r="20" spans="2:56" ht="15.75" customHeight="1">
      <c r="B20" s="980"/>
      <c r="C20" s="981"/>
      <c r="D20" s="981"/>
      <c r="E20" s="981"/>
      <c r="F20" s="981"/>
      <c r="G20" s="981"/>
      <c r="H20" s="981"/>
      <c r="I20" s="981"/>
      <c r="J20" s="981"/>
      <c r="K20" s="981"/>
      <c r="L20" s="981"/>
      <c r="M20" s="981"/>
      <c r="N20" s="981"/>
      <c r="O20" s="981"/>
      <c r="P20" s="981"/>
      <c r="Q20" s="981"/>
      <c r="R20" s="981"/>
      <c r="S20" s="981"/>
      <c r="T20" s="981"/>
      <c r="U20" s="981"/>
      <c r="V20" s="981"/>
      <c r="W20" s="981"/>
      <c r="X20" s="981"/>
      <c r="Y20" s="981"/>
      <c r="Z20" s="981"/>
      <c r="AA20" s="981"/>
      <c r="AB20" s="981"/>
      <c r="AC20" s="981"/>
      <c r="AD20" s="981"/>
      <c r="AE20" s="981"/>
      <c r="AF20" s="981"/>
      <c r="AG20" s="981"/>
      <c r="AH20" s="981"/>
      <c r="AI20" s="981"/>
      <c r="AJ20" s="981"/>
      <c r="AK20" s="981"/>
      <c r="AL20" s="981"/>
      <c r="AM20" s="981"/>
      <c r="AN20" s="981"/>
      <c r="AO20" s="981"/>
      <c r="AP20" s="981"/>
      <c r="AQ20" s="981"/>
      <c r="AR20" s="981"/>
      <c r="AS20" s="981"/>
      <c r="AT20" s="981"/>
      <c r="AU20" s="981"/>
      <c r="AV20" s="981"/>
      <c r="AW20" s="981"/>
      <c r="AX20" s="981"/>
      <c r="AY20" s="981"/>
      <c r="AZ20" s="981"/>
      <c r="BA20" s="981"/>
      <c r="BB20" s="981"/>
      <c r="BC20" s="981"/>
      <c r="BD20" s="982"/>
    </row>
    <row r="21" spans="2:56" ht="15.75" customHeight="1">
      <c r="B21" s="980"/>
      <c r="C21" s="981"/>
      <c r="D21" s="981"/>
      <c r="E21" s="981"/>
      <c r="F21" s="981"/>
      <c r="G21" s="981"/>
      <c r="H21" s="981"/>
      <c r="I21" s="981"/>
      <c r="J21" s="981"/>
      <c r="K21" s="981"/>
      <c r="L21" s="981"/>
      <c r="M21" s="981"/>
      <c r="N21" s="981"/>
      <c r="O21" s="981"/>
      <c r="P21" s="981"/>
      <c r="Q21" s="981"/>
      <c r="R21" s="981"/>
      <c r="S21" s="981"/>
      <c r="T21" s="981"/>
      <c r="U21" s="981"/>
      <c r="V21" s="981"/>
      <c r="W21" s="981"/>
      <c r="X21" s="981"/>
      <c r="Y21" s="981"/>
      <c r="Z21" s="981"/>
      <c r="AA21" s="981"/>
      <c r="AB21" s="981"/>
      <c r="AC21" s="981"/>
      <c r="AD21" s="981"/>
      <c r="AE21" s="981"/>
      <c r="AF21" s="981"/>
      <c r="AG21" s="981"/>
      <c r="AH21" s="981"/>
      <c r="AI21" s="981"/>
      <c r="AJ21" s="981"/>
      <c r="AK21" s="981"/>
      <c r="AL21" s="981"/>
      <c r="AM21" s="981"/>
      <c r="AN21" s="981"/>
      <c r="AO21" s="981"/>
      <c r="AP21" s="981"/>
      <c r="AQ21" s="981"/>
      <c r="AR21" s="981"/>
      <c r="AS21" s="981"/>
      <c r="AT21" s="981"/>
      <c r="AU21" s="981"/>
      <c r="AV21" s="981"/>
      <c r="AW21" s="981"/>
      <c r="AX21" s="981"/>
      <c r="AY21" s="981"/>
      <c r="AZ21" s="981"/>
      <c r="BA21" s="981"/>
      <c r="BB21" s="981"/>
      <c r="BC21" s="981"/>
      <c r="BD21" s="982"/>
    </row>
    <row r="22" spans="2:56" ht="15.75" customHeight="1">
      <c r="B22" s="980"/>
      <c r="C22" s="981"/>
      <c r="D22" s="981"/>
      <c r="E22" s="981"/>
      <c r="F22" s="981"/>
      <c r="G22" s="981"/>
      <c r="H22" s="981"/>
      <c r="I22" s="981"/>
      <c r="J22" s="981"/>
      <c r="K22" s="981"/>
      <c r="L22" s="981"/>
      <c r="M22" s="981"/>
      <c r="N22" s="981"/>
      <c r="O22" s="981"/>
      <c r="P22" s="981"/>
      <c r="Q22" s="981"/>
      <c r="R22" s="981"/>
      <c r="S22" s="981"/>
      <c r="T22" s="981"/>
      <c r="U22" s="981"/>
      <c r="V22" s="981"/>
      <c r="W22" s="981"/>
      <c r="X22" s="981"/>
      <c r="Y22" s="981"/>
      <c r="Z22" s="981"/>
      <c r="AA22" s="981"/>
      <c r="AB22" s="981"/>
      <c r="AC22" s="981"/>
      <c r="AD22" s="981"/>
      <c r="AE22" s="981"/>
      <c r="AF22" s="981"/>
      <c r="AG22" s="981"/>
      <c r="AH22" s="981"/>
      <c r="AI22" s="981"/>
      <c r="AJ22" s="981"/>
      <c r="AK22" s="981"/>
      <c r="AL22" s="981"/>
      <c r="AM22" s="981"/>
      <c r="AN22" s="981"/>
      <c r="AO22" s="981"/>
      <c r="AP22" s="981"/>
      <c r="AQ22" s="981"/>
      <c r="AR22" s="981"/>
      <c r="AS22" s="981"/>
      <c r="AT22" s="981"/>
      <c r="AU22" s="981"/>
      <c r="AV22" s="981"/>
      <c r="AW22" s="981"/>
      <c r="AX22" s="981"/>
      <c r="AY22" s="981"/>
      <c r="AZ22" s="981"/>
      <c r="BA22" s="981"/>
      <c r="BB22" s="981"/>
      <c r="BC22" s="981"/>
      <c r="BD22" s="982"/>
    </row>
    <row r="23" spans="2:56" ht="176.25" customHeight="1">
      <c r="B23" s="980"/>
      <c r="C23" s="981"/>
      <c r="D23" s="981"/>
      <c r="E23" s="981"/>
      <c r="F23" s="981"/>
      <c r="G23" s="981"/>
      <c r="H23" s="981"/>
      <c r="I23" s="981"/>
      <c r="J23" s="981"/>
      <c r="K23" s="981"/>
      <c r="L23" s="981"/>
      <c r="M23" s="981"/>
      <c r="N23" s="981"/>
      <c r="O23" s="981"/>
      <c r="P23" s="981"/>
      <c r="Q23" s="981"/>
      <c r="R23" s="981"/>
      <c r="S23" s="981"/>
      <c r="T23" s="981"/>
      <c r="U23" s="981"/>
      <c r="V23" s="981"/>
      <c r="W23" s="981"/>
      <c r="X23" s="981"/>
      <c r="Y23" s="981"/>
      <c r="Z23" s="981"/>
      <c r="AA23" s="981"/>
      <c r="AB23" s="981"/>
      <c r="AC23" s="981"/>
      <c r="AD23" s="981"/>
      <c r="AE23" s="981"/>
      <c r="AF23" s="981"/>
      <c r="AG23" s="981"/>
      <c r="AH23" s="981"/>
      <c r="AI23" s="981"/>
      <c r="AJ23" s="981"/>
      <c r="AK23" s="981"/>
      <c r="AL23" s="981"/>
      <c r="AM23" s="981"/>
      <c r="AN23" s="981"/>
      <c r="AO23" s="981"/>
      <c r="AP23" s="981"/>
      <c r="AQ23" s="981"/>
      <c r="AR23" s="981"/>
      <c r="AS23" s="981"/>
      <c r="AT23" s="981"/>
      <c r="AU23" s="981"/>
      <c r="AV23" s="981"/>
      <c r="AW23" s="981"/>
      <c r="AX23" s="981"/>
      <c r="AY23" s="981"/>
      <c r="AZ23" s="981"/>
      <c r="BA23" s="981"/>
      <c r="BB23" s="981"/>
      <c r="BC23" s="981"/>
      <c r="BD23" s="982"/>
    </row>
    <row r="24" spans="2:56" ht="40.5" customHeight="1">
      <c r="B24" s="1007" t="s">
        <v>168</v>
      </c>
      <c r="C24" s="1005"/>
      <c r="D24" s="1005"/>
      <c r="E24" s="1005"/>
      <c r="F24" s="1005"/>
      <c r="G24" s="1005"/>
      <c r="H24" s="1005"/>
      <c r="I24" s="1005"/>
      <c r="J24" s="1005"/>
      <c r="K24" s="1005"/>
      <c r="L24" s="1005"/>
      <c r="M24" s="1005"/>
      <c r="N24" s="1005"/>
      <c r="O24" s="1005"/>
      <c r="P24" s="1005"/>
      <c r="Q24" s="1005"/>
      <c r="R24" s="1005"/>
      <c r="S24" s="1005"/>
      <c r="T24" s="1005"/>
      <c r="U24" s="1005"/>
      <c r="V24" s="1005"/>
      <c r="W24" s="1005"/>
      <c r="X24" s="1005"/>
      <c r="Y24" s="1005"/>
      <c r="Z24" s="1005"/>
      <c r="AA24" s="1005"/>
      <c r="AB24" s="1005"/>
      <c r="AC24" s="1005"/>
      <c r="AD24" s="1005"/>
      <c r="AE24" s="1005"/>
      <c r="AF24" s="1008"/>
      <c r="AG24" s="1004"/>
      <c r="AH24" s="1005"/>
      <c r="AI24" s="1005"/>
      <c r="AJ24" s="1005"/>
      <c r="AK24" s="1005"/>
      <c r="AL24" s="1005"/>
      <c r="AM24" s="1005"/>
      <c r="AN24" s="1005"/>
      <c r="AO24" s="1005"/>
      <c r="AP24" s="1005"/>
      <c r="AQ24" s="1005"/>
      <c r="AR24" s="1005"/>
      <c r="AS24" s="1005"/>
      <c r="AT24" s="1005"/>
      <c r="AU24" s="1005"/>
      <c r="AV24" s="1005"/>
      <c r="AW24" s="1005"/>
      <c r="AX24" s="1005"/>
      <c r="AY24" s="1005"/>
      <c r="AZ24" s="1005"/>
      <c r="BA24" s="1005"/>
      <c r="BB24" s="1005"/>
      <c r="BC24" s="1005"/>
      <c r="BD24" s="1006"/>
    </row>
    <row r="25" spans="2:56" ht="41.25" customHeight="1">
      <c r="B25" s="988" t="s">
        <v>1350</v>
      </c>
      <c r="C25" s="989"/>
      <c r="D25" s="310"/>
      <c r="E25" s="310"/>
      <c r="F25" s="990" t="s">
        <v>1351</v>
      </c>
      <c r="G25" s="990"/>
      <c r="H25" s="990"/>
      <c r="I25" s="990"/>
      <c r="J25" s="991"/>
      <c r="K25" s="973" t="s">
        <v>1577</v>
      </c>
      <c r="L25" s="973"/>
      <c r="M25" s="973"/>
      <c r="N25" s="973"/>
      <c r="O25" s="973"/>
      <c r="P25" s="973"/>
      <c r="Q25" s="973"/>
      <c r="R25" s="973"/>
      <c r="S25" s="973"/>
      <c r="T25" s="973"/>
      <c r="U25" s="973"/>
      <c r="V25" s="973"/>
      <c r="W25" s="973"/>
      <c r="X25" s="973"/>
      <c r="Y25" s="973"/>
      <c r="Z25" s="973"/>
      <c r="AA25" s="973"/>
      <c r="AB25" s="973"/>
      <c r="AC25" s="973"/>
      <c r="AD25" s="697" t="s">
        <v>1355</v>
      </c>
      <c r="AE25" s="698"/>
      <c r="AF25" s="698"/>
      <c r="AG25" s="698"/>
      <c r="AH25" s="699"/>
      <c r="AI25" s="697" t="s">
        <v>1543</v>
      </c>
      <c r="AJ25" s="698"/>
      <c r="AK25" s="698"/>
      <c r="AL25" s="698"/>
      <c r="AM25" s="698"/>
      <c r="AN25" s="698"/>
      <c r="AO25" s="698"/>
      <c r="AP25" s="699"/>
      <c r="AQ25" s="973"/>
      <c r="AR25" s="973"/>
      <c r="AS25" s="973"/>
      <c r="AT25" s="973"/>
      <c r="AU25" s="973"/>
      <c r="AV25" s="973"/>
      <c r="AW25" s="973"/>
      <c r="AX25" s="973"/>
      <c r="AY25" s="973"/>
      <c r="AZ25" s="973"/>
      <c r="BA25" s="973"/>
      <c r="BB25" s="973"/>
      <c r="BC25" s="973"/>
      <c r="BD25" s="974"/>
    </row>
    <row r="26" spans="2:56" ht="33" customHeight="1">
      <c r="B26" s="988" t="s">
        <v>1352</v>
      </c>
      <c r="C26" s="992"/>
      <c r="D26" s="311"/>
      <c r="E26" s="993" t="s">
        <v>1353</v>
      </c>
      <c r="F26" s="994"/>
      <c r="G26" s="994"/>
      <c r="H26" s="994"/>
      <c r="I26" s="994"/>
      <c r="J26" s="992"/>
      <c r="K26" s="1758"/>
      <c r="L26" s="1758"/>
      <c r="M26" s="1758"/>
      <c r="N26" s="1758"/>
      <c r="O26" s="1758"/>
      <c r="P26" s="1758"/>
      <c r="Q26" s="1758"/>
      <c r="R26" s="1758"/>
      <c r="S26" s="1758"/>
      <c r="T26" s="1758"/>
      <c r="U26" s="1758"/>
      <c r="V26" s="1758"/>
      <c r="W26" s="1758"/>
      <c r="X26" s="1758"/>
      <c r="Y26" s="1758"/>
      <c r="Z26" s="1758"/>
      <c r="AA26" s="1758"/>
      <c r="AB26" s="1758"/>
      <c r="AC26" s="1758"/>
      <c r="AD26" s="697" t="s">
        <v>505</v>
      </c>
      <c r="AE26" s="698"/>
      <c r="AF26" s="698"/>
      <c r="AG26" s="698"/>
      <c r="AH26" s="699"/>
      <c r="AI26" s="697" t="s">
        <v>1544</v>
      </c>
      <c r="AJ26" s="698"/>
      <c r="AK26" s="698"/>
      <c r="AL26" s="698"/>
      <c r="AM26" s="698"/>
      <c r="AN26" s="698"/>
      <c r="AO26" s="698"/>
      <c r="AP26" s="699"/>
      <c r="AQ26" s="1002"/>
      <c r="AR26" s="1002"/>
      <c r="AS26" s="1002"/>
      <c r="AT26" s="1002"/>
      <c r="AU26" s="1002"/>
      <c r="AV26" s="1002"/>
      <c r="AW26" s="1002"/>
      <c r="AX26" s="1002"/>
      <c r="AY26" s="1002"/>
      <c r="AZ26" s="1002"/>
      <c r="BA26" s="1002"/>
      <c r="BB26" s="1002"/>
      <c r="BC26" s="1002"/>
      <c r="BD26" s="1003"/>
    </row>
    <row r="27" spans="2:56" ht="39" customHeight="1">
      <c r="B27" s="962" t="s">
        <v>1546</v>
      </c>
      <c r="C27" s="963"/>
      <c r="D27" s="963"/>
      <c r="E27" s="963"/>
      <c r="F27" s="963"/>
      <c r="G27" s="963"/>
      <c r="H27" s="963"/>
      <c r="I27" s="963"/>
      <c r="J27" s="963"/>
      <c r="K27" s="973"/>
      <c r="L27" s="973"/>
      <c r="M27" s="973"/>
      <c r="N27" s="973"/>
      <c r="O27" s="973"/>
      <c r="P27" s="973"/>
      <c r="Q27" s="973"/>
      <c r="R27" s="973"/>
      <c r="S27" s="973"/>
      <c r="T27" s="973"/>
      <c r="U27" s="973"/>
      <c r="V27" s="973"/>
      <c r="W27" s="973"/>
      <c r="X27" s="973"/>
      <c r="Y27" s="973"/>
      <c r="Z27" s="973"/>
      <c r="AA27" s="973"/>
      <c r="AB27" s="973"/>
      <c r="AC27" s="973"/>
      <c r="AD27" s="697" t="s">
        <v>1354</v>
      </c>
      <c r="AE27" s="698"/>
      <c r="AF27" s="698"/>
      <c r="AG27" s="698"/>
      <c r="AH27" s="699"/>
      <c r="AI27" s="995" t="s">
        <v>1545</v>
      </c>
      <c r="AJ27" s="996"/>
      <c r="AK27" s="996"/>
      <c r="AL27" s="996"/>
      <c r="AM27" s="996"/>
      <c r="AN27" s="996"/>
      <c r="AO27" s="996"/>
      <c r="AP27" s="997"/>
      <c r="AQ27" s="1002" t="str">
        <f>المدخلات!$AR$9</f>
        <v>14 شهر</v>
      </c>
      <c r="AR27" s="1002"/>
      <c r="AS27" s="1002"/>
      <c r="AT27" s="1002"/>
      <c r="AU27" s="1002"/>
      <c r="AV27" s="1002"/>
      <c r="AW27" s="1002"/>
      <c r="AX27" s="1002"/>
      <c r="AY27" s="1002"/>
      <c r="AZ27" s="1002"/>
      <c r="BA27" s="1002"/>
      <c r="BB27" s="1002"/>
      <c r="BC27" s="1002"/>
      <c r="BD27" s="1003"/>
    </row>
    <row r="28" spans="2:56" ht="28.35" customHeight="1">
      <c r="B28" s="985"/>
      <c r="C28" s="986"/>
      <c r="D28" s="986"/>
      <c r="E28" s="986"/>
      <c r="F28" s="986"/>
      <c r="G28" s="986"/>
      <c r="H28" s="986"/>
      <c r="I28" s="986"/>
      <c r="J28" s="986"/>
      <c r="K28" s="986"/>
      <c r="L28" s="986"/>
      <c r="M28" s="986"/>
      <c r="N28" s="986"/>
      <c r="O28" s="986"/>
      <c r="P28" s="986"/>
      <c r="Q28" s="986"/>
      <c r="R28" s="986"/>
      <c r="S28" s="986"/>
      <c r="T28" s="986"/>
      <c r="U28" s="986"/>
      <c r="V28" s="986"/>
      <c r="W28" s="986"/>
      <c r="X28" s="986"/>
      <c r="Y28" s="986"/>
      <c r="Z28" s="986"/>
      <c r="AA28" s="986"/>
      <c r="AB28" s="986"/>
      <c r="AC28" s="986"/>
      <c r="AD28" s="986"/>
      <c r="AE28" s="986"/>
      <c r="AF28" s="986"/>
      <c r="AG28" s="986"/>
      <c r="AH28" s="986"/>
      <c r="AI28" s="986"/>
      <c r="AJ28" s="986"/>
      <c r="AK28" s="986"/>
      <c r="AL28" s="986"/>
      <c r="AM28" s="986"/>
      <c r="AN28" s="986"/>
      <c r="AO28" s="986"/>
      <c r="AP28" s="986"/>
      <c r="AQ28" s="986"/>
      <c r="AR28" s="986"/>
      <c r="AS28" s="986"/>
      <c r="AT28" s="986"/>
      <c r="AU28" s="986"/>
      <c r="AV28" s="986"/>
      <c r="AW28" s="986"/>
      <c r="AX28" s="986"/>
      <c r="AY28" s="986"/>
      <c r="AZ28" s="986"/>
      <c r="BA28" s="986"/>
      <c r="BB28" s="986"/>
      <c r="BC28" s="986"/>
      <c r="BD28" s="987"/>
    </row>
    <row r="29" spans="2:56" ht="39" customHeight="1">
      <c r="B29" s="983" t="s">
        <v>1547</v>
      </c>
      <c r="C29" s="984"/>
      <c r="D29" s="984"/>
      <c r="E29" s="984"/>
      <c r="F29" s="984"/>
      <c r="G29" s="984"/>
      <c r="H29" s="984"/>
      <c r="I29" s="984"/>
      <c r="J29" s="984"/>
      <c r="K29" s="984"/>
      <c r="L29" s="984"/>
      <c r="M29" s="984"/>
      <c r="N29" s="984"/>
      <c r="O29" s="984"/>
      <c r="P29" s="984"/>
      <c r="Q29" s="984"/>
      <c r="R29" s="984"/>
      <c r="S29" s="984"/>
      <c r="T29" s="984"/>
      <c r="U29" s="984"/>
      <c r="V29" s="984"/>
      <c r="W29" s="984"/>
      <c r="X29" s="984"/>
      <c r="Y29" s="984"/>
      <c r="Z29" s="984"/>
      <c r="AA29" s="984"/>
      <c r="AB29" s="984"/>
      <c r="AC29" s="984"/>
      <c r="AD29" s="984"/>
      <c r="AE29" s="984"/>
      <c r="AF29" s="984"/>
      <c r="AG29" s="984"/>
      <c r="AH29" s="984"/>
      <c r="AI29" s="984"/>
      <c r="AJ29" s="984"/>
      <c r="AK29" s="984"/>
      <c r="AL29" s="984"/>
      <c r="AM29" s="984"/>
      <c r="AN29" s="984"/>
      <c r="AO29" s="984"/>
      <c r="AP29" s="984"/>
      <c r="AQ29" s="998" t="s">
        <v>1548</v>
      </c>
      <c r="AR29" s="998"/>
      <c r="AS29" s="998"/>
      <c r="AT29" s="998"/>
      <c r="AU29" s="998"/>
      <c r="AV29" s="998"/>
      <c r="AW29" s="998"/>
      <c r="AX29" s="998"/>
      <c r="AY29" s="998"/>
      <c r="AZ29" s="998"/>
      <c r="BA29" s="998"/>
      <c r="BB29" s="998"/>
      <c r="BC29" s="998"/>
      <c r="BD29" s="999"/>
    </row>
    <row r="30" spans="2:56" ht="37.5" customHeight="1">
      <c r="B30" s="1755" t="s">
        <v>175</v>
      </c>
      <c r="C30" s="1756"/>
      <c r="D30" s="1756"/>
      <c r="E30" s="1756"/>
      <c r="F30" s="1756"/>
      <c r="G30" s="1756"/>
      <c r="H30" s="1756"/>
      <c r="I30" s="1756"/>
      <c r="J30" s="1756"/>
      <c r="K30" s="1756"/>
      <c r="L30" s="1756"/>
      <c r="M30" s="1756"/>
      <c r="N30" s="1756"/>
      <c r="O30" s="1757"/>
      <c r="P30" s="976" t="s">
        <v>1369</v>
      </c>
      <c r="Q30" s="977"/>
      <c r="R30" s="977"/>
      <c r="S30" s="977"/>
      <c r="T30" s="977"/>
      <c r="U30" s="977"/>
      <c r="V30" s="977"/>
      <c r="W30" s="977"/>
      <c r="X30" s="977"/>
      <c r="Y30" s="977"/>
      <c r="Z30" s="977"/>
      <c r="AA30" s="977"/>
      <c r="AB30" s="977"/>
      <c r="AC30" s="978"/>
      <c r="AD30" s="975" t="e">
        <f>AO236</f>
        <v>#VALUE!</v>
      </c>
      <c r="AE30" s="975"/>
      <c r="AF30" s="975"/>
      <c r="AG30" s="975"/>
      <c r="AH30" s="975"/>
      <c r="AI30" s="975"/>
      <c r="AJ30" s="975"/>
      <c r="AK30" s="975"/>
      <c r="AL30" s="975"/>
      <c r="AM30" s="975"/>
      <c r="AN30" s="975"/>
      <c r="AO30" s="975"/>
      <c r="AP30" s="975"/>
      <c r="AQ30" s="981">
        <f>المدخلات!AR10</f>
        <v>0</v>
      </c>
      <c r="AR30" s="981"/>
      <c r="AS30" s="981"/>
      <c r="AT30" s="981"/>
      <c r="AU30" s="981"/>
      <c r="AV30" s="981"/>
      <c r="AW30" s="981"/>
      <c r="AX30" s="981"/>
      <c r="AY30" s="981"/>
      <c r="AZ30" s="981"/>
      <c r="BA30" s="981"/>
      <c r="BB30" s="981"/>
      <c r="BC30" s="981"/>
      <c r="BD30" s="982"/>
    </row>
    <row r="31" spans="2:56" ht="36" customHeight="1">
      <c r="B31" s="700" t="s">
        <v>176</v>
      </c>
      <c r="C31" s="701"/>
      <c r="D31" s="701"/>
      <c r="E31" s="701"/>
      <c r="F31" s="701"/>
      <c r="G31" s="701"/>
      <c r="H31" s="701"/>
      <c r="I31" s="701"/>
      <c r="J31" s="701"/>
      <c r="K31" s="701"/>
      <c r="L31" s="701"/>
      <c r="M31" s="701"/>
      <c r="N31" s="701"/>
      <c r="O31" s="702"/>
      <c r="P31" s="976" t="s">
        <v>1370</v>
      </c>
      <c r="Q31" s="977"/>
      <c r="R31" s="977"/>
      <c r="S31" s="977"/>
      <c r="T31" s="977"/>
      <c r="U31" s="977"/>
      <c r="V31" s="977"/>
      <c r="W31" s="977"/>
      <c r="X31" s="977"/>
      <c r="Y31" s="977"/>
      <c r="Z31" s="977"/>
      <c r="AA31" s="977"/>
      <c r="AB31" s="977"/>
      <c r="AC31" s="978"/>
      <c r="AD31" s="975">
        <f>AY231</f>
        <v>0</v>
      </c>
      <c r="AE31" s="975"/>
      <c r="AF31" s="975"/>
      <c r="AG31" s="975"/>
      <c r="AH31" s="975"/>
      <c r="AI31" s="975"/>
      <c r="AJ31" s="975"/>
      <c r="AK31" s="975"/>
      <c r="AL31" s="975"/>
      <c r="AM31" s="975"/>
      <c r="AN31" s="975"/>
      <c r="AO31" s="975"/>
      <c r="AP31" s="975"/>
      <c r="AQ31" s="981"/>
      <c r="AR31" s="981"/>
      <c r="AS31" s="981"/>
      <c r="AT31" s="981"/>
      <c r="AU31" s="981"/>
      <c r="AV31" s="981"/>
      <c r="AW31" s="981"/>
      <c r="AX31" s="981"/>
      <c r="AY31" s="981"/>
      <c r="AZ31" s="981"/>
      <c r="BA31" s="981"/>
      <c r="BB31" s="981"/>
      <c r="BC31" s="981"/>
      <c r="BD31" s="982"/>
    </row>
    <row r="32" spans="2:56" ht="36" customHeight="1">
      <c r="B32" s="700" t="s">
        <v>174</v>
      </c>
      <c r="C32" s="701"/>
      <c r="D32" s="701"/>
      <c r="E32" s="701"/>
      <c r="F32" s="701"/>
      <c r="G32" s="701"/>
      <c r="H32" s="701"/>
      <c r="I32" s="701"/>
      <c r="J32" s="701"/>
      <c r="K32" s="701"/>
      <c r="L32" s="701"/>
      <c r="M32" s="701"/>
      <c r="N32" s="701"/>
      <c r="O32" s="702"/>
      <c r="P32" s="976" t="s">
        <v>1371</v>
      </c>
      <c r="Q32" s="977"/>
      <c r="R32" s="977"/>
      <c r="S32" s="977"/>
      <c r="T32" s="977"/>
      <c r="U32" s="977"/>
      <c r="V32" s="977"/>
      <c r="W32" s="977"/>
      <c r="X32" s="977"/>
      <c r="Y32" s="977"/>
      <c r="Z32" s="977"/>
      <c r="AA32" s="977"/>
      <c r="AB32" s="977"/>
      <c r="AC32" s="978"/>
      <c r="AD32" s="975" t="e">
        <f>AD30+AD31</f>
        <v>#VALUE!</v>
      </c>
      <c r="AE32" s="975"/>
      <c r="AF32" s="975"/>
      <c r="AG32" s="975"/>
      <c r="AH32" s="975"/>
      <c r="AI32" s="975"/>
      <c r="AJ32" s="975"/>
      <c r="AK32" s="975"/>
      <c r="AL32" s="975"/>
      <c r="AM32" s="975"/>
      <c r="AN32" s="975"/>
      <c r="AO32" s="975"/>
      <c r="AP32" s="975"/>
      <c r="AQ32" s="981"/>
      <c r="AR32" s="981"/>
      <c r="AS32" s="981"/>
      <c r="AT32" s="981"/>
      <c r="AU32" s="981"/>
      <c r="AV32" s="981"/>
      <c r="AW32" s="981"/>
      <c r="AX32" s="981"/>
      <c r="AY32" s="981"/>
      <c r="AZ32" s="981"/>
      <c r="BA32" s="981"/>
      <c r="BB32" s="981"/>
      <c r="BC32" s="981"/>
      <c r="BD32" s="982"/>
    </row>
    <row r="33" spans="2:56" ht="36" customHeight="1">
      <c r="B33" s="700" t="s">
        <v>177</v>
      </c>
      <c r="C33" s="701"/>
      <c r="D33" s="701"/>
      <c r="E33" s="701"/>
      <c r="F33" s="701"/>
      <c r="G33" s="701"/>
      <c r="H33" s="701"/>
      <c r="I33" s="701"/>
      <c r="J33" s="701"/>
      <c r="K33" s="701"/>
      <c r="L33" s="701"/>
      <c r="M33" s="701"/>
      <c r="N33" s="701"/>
      <c r="O33" s="702"/>
      <c r="P33" s="976" t="s">
        <v>1372</v>
      </c>
      <c r="Q33" s="977"/>
      <c r="R33" s="977"/>
      <c r="S33" s="977"/>
      <c r="T33" s="977"/>
      <c r="U33" s="977"/>
      <c r="V33" s="977"/>
      <c r="W33" s="977"/>
      <c r="X33" s="977"/>
      <c r="Y33" s="977"/>
      <c r="Z33" s="977"/>
      <c r="AA33" s="977"/>
      <c r="AB33" s="977"/>
      <c r="AC33" s="978"/>
      <c r="AD33" s="975" t="e">
        <f>AD32*0.05</f>
        <v>#VALUE!</v>
      </c>
      <c r="AE33" s="975"/>
      <c r="AF33" s="975"/>
      <c r="AG33" s="975"/>
      <c r="AH33" s="975"/>
      <c r="AI33" s="975"/>
      <c r="AJ33" s="975"/>
      <c r="AK33" s="975"/>
      <c r="AL33" s="975"/>
      <c r="AM33" s="975"/>
      <c r="AN33" s="975"/>
      <c r="AO33" s="975"/>
      <c r="AP33" s="975"/>
      <c r="AQ33" s="981"/>
      <c r="AR33" s="981"/>
      <c r="AS33" s="981"/>
      <c r="AT33" s="981"/>
      <c r="AU33" s="981"/>
      <c r="AV33" s="981"/>
      <c r="AW33" s="981"/>
      <c r="AX33" s="981"/>
      <c r="AY33" s="981"/>
      <c r="AZ33" s="981"/>
      <c r="BA33" s="981"/>
      <c r="BB33" s="981"/>
      <c r="BC33" s="981"/>
      <c r="BD33" s="982"/>
    </row>
    <row r="34" spans="2:56" ht="37.5" customHeight="1">
      <c r="B34" s="703" t="s">
        <v>178</v>
      </c>
      <c r="C34" s="704"/>
      <c r="D34" s="704"/>
      <c r="E34" s="704"/>
      <c r="F34" s="704"/>
      <c r="G34" s="704"/>
      <c r="H34" s="704"/>
      <c r="I34" s="704"/>
      <c r="J34" s="704"/>
      <c r="K34" s="704"/>
      <c r="L34" s="704"/>
      <c r="M34" s="704"/>
      <c r="N34" s="704"/>
      <c r="O34" s="704"/>
      <c r="P34" s="976" t="s">
        <v>1373</v>
      </c>
      <c r="Q34" s="977"/>
      <c r="R34" s="977"/>
      <c r="S34" s="977"/>
      <c r="T34" s="977"/>
      <c r="U34" s="977"/>
      <c r="V34" s="977"/>
      <c r="W34" s="977"/>
      <c r="X34" s="977"/>
      <c r="Y34" s="977"/>
      <c r="Z34" s="977"/>
      <c r="AA34" s="977"/>
      <c r="AB34" s="977"/>
      <c r="AC34" s="978"/>
      <c r="AD34" s="975" t="e">
        <f>AD32+AD33</f>
        <v>#VALUE!</v>
      </c>
      <c r="AE34" s="975"/>
      <c r="AF34" s="975"/>
      <c r="AG34" s="975"/>
      <c r="AH34" s="975"/>
      <c r="AI34" s="975"/>
      <c r="AJ34" s="975"/>
      <c r="AK34" s="975"/>
      <c r="AL34" s="975"/>
      <c r="AM34" s="975"/>
      <c r="AN34" s="975"/>
      <c r="AO34" s="975"/>
      <c r="AP34" s="975"/>
      <c r="AQ34" s="981"/>
      <c r="AR34" s="981"/>
      <c r="AS34" s="981"/>
      <c r="AT34" s="981"/>
      <c r="AU34" s="981"/>
      <c r="AV34" s="981"/>
      <c r="AW34" s="981"/>
      <c r="AX34" s="981"/>
      <c r="AY34" s="981"/>
      <c r="AZ34" s="981"/>
      <c r="BA34" s="981"/>
      <c r="BB34" s="981"/>
      <c r="BC34" s="981"/>
      <c r="BD34" s="982"/>
    </row>
    <row r="35" spans="2:56" ht="28.35" customHeight="1">
      <c r="B35" s="883"/>
      <c r="C35" s="741"/>
      <c r="D35" s="741"/>
      <c r="E35" s="741"/>
      <c r="F35" s="741"/>
      <c r="G35" s="741"/>
      <c r="H35" s="741"/>
      <c r="I35" s="741"/>
      <c r="J35" s="741"/>
      <c r="K35" s="741"/>
      <c r="L35" s="741"/>
      <c r="M35" s="741"/>
      <c r="N35" s="741"/>
      <c r="O35" s="741"/>
      <c r="P35" s="741"/>
      <c r="Q35" s="741"/>
      <c r="R35" s="741"/>
      <c r="S35" s="741"/>
      <c r="T35" s="741"/>
      <c r="U35" s="741"/>
      <c r="V35" s="741"/>
      <c r="W35" s="741"/>
      <c r="X35" s="741"/>
      <c r="Y35" s="741"/>
      <c r="Z35" s="741"/>
      <c r="AA35" s="741"/>
      <c r="AB35" s="741"/>
      <c r="AC35" s="741"/>
      <c r="AD35" s="741"/>
      <c r="AE35" s="741"/>
      <c r="AF35" s="741"/>
      <c r="AG35" s="741"/>
      <c r="AH35" s="741"/>
      <c r="AI35" s="741"/>
      <c r="AJ35" s="741"/>
      <c r="AK35" s="741"/>
      <c r="AL35" s="741"/>
      <c r="AM35" s="741"/>
      <c r="AN35" s="741"/>
      <c r="AO35" s="741"/>
      <c r="AP35" s="741"/>
      <c r="AQ35" s="741"/>
      <c r="AR35" s="741"/>
      <c r="AS35" s="741"/>
      <c r="AT35" s="741"/>
      <c r="AU35" s="741"/>
      <c r="AV35" s="741"/>
      <c r="AW35" s="741"/>
      <c r="AX35" s="741"/>
      <c r="AY35" s="741"/>
      <c r="AZ35" s="741"/>
      <c r="BA35" s="741"/>
      <c r="BB35" s="741"/>
      <c r="BC35" s="741"/>
      <c r="BD35" s="884"/>
    </row>
    <row r="36" spans="2:56" ht="44.25" customHeight="1">
      <c r="B36" s="717" t="s">
        <v>512</v>
      </c>
      <c r="C36" s="718"/>
      <c r="D36" s="718"/>
      <c r="E36" s="718"/>
      <c r="F36" s="718"/>
      <c r="G36" s="718"/>
      <c r="H36" s="718"/>
      <c r="I36" s="718"/>
      <c r="J36" s="718"/>
      <c r="K36" s="718"/>
      <c r="L36" s="718"/>
      <c r="M36" s="718"/>
      <c r="N36" s="718"/>
      <c r="O36" s="718"/>
      <c r="P36" s="718"/>
      <c r="Q36" s="718"/>
      <c r="R36" s="718"/>
      <c r="S36" s="718"/>
      <c r="T36" s="718"/>
      <c r="U36" s="718"/>
      <c r="V36" s="718"/>
      <c r="W36" s="718"/>
      <c r="X36" s="718"/>
      <c r="Y36" s="718"/>
      <c r="Z36" s="718"/>
      <c r="AA36" s="718"/>
      <c r="AB36" s="718"/>
      <c r="AC36" s="718"/>
      <c r="AD36" s="718"/>
      <c r="AE36" s="718"/>
      <c r="AF36" s="718"/>
      <c r="AG36" s="718"/>
      <c r="AH36" s="719"/>
      <c r="AI36" s="720" t="s">
        <v>1374</v>
      </c>
      <c r="AJ36" s="721"/>
      <c r="AK36" s="721"/>
      <c r="AL36" s="721"/>
      <c r="AM36" s="721"/>
      <c r="AN36" s="721"/>
      <c r="AO36" s="721"/>
      <c r="AP36" s="721"/>
      <c r="AQ36" s="721"/>
      <c r="AR36" s="721"/>
      <c r="AS36" s="721"/>
      <c r="AT36" s="721"/>
      <c r="AU36" s="721"/>
      <c r="AV36" s="721"/>
      <c r="AW36" s="721"/>
      <c r="AX36" s="721"/>
      <c r="AY36" s="721"/>
      <c r="AZ36" s="721"/>
      <c r="BA36" s="721"/>
      <c r="BB36" s="721"/>
      <c r="BC36" s="721"/>
      <c r="BD36" s="722"/>
    </row>
    <row r="37" spans="2:56" ht="48" customHeight="1">
      <c r="B37" s="723" t="s">
        <v>599</v>
      </c>
      <c r="C37" s="724"/>
      <c r="D37" s="724"/>
      <c r="E37" s="724"/>
      <c r="F37" s="724"/>
      <c r="G37" s="724"/>
      <c r="H37" s="724"/>
      <c r="I37" s="724"/>
      <c r="J37" s="724"/>
      <c r="K37" s="724"/>
      <c r="L37" s="724"/>
      <c r="M37" s="724"/>
      <c r="N37" s="724"/>
      <c r="O37" s="724"/>
      <c r="P37" s="724"/>
      <c r="Q37" s="724"/>
      <c r="R37" s="724"/>
      <c r="S37" s="724"/>
      <c r="T37" s="724"/>
      <c r="U37" s="724"/>
      <c r="V37" s="724"/>
      <c r="W37" s="724"/>
      <c r="X37" s="724"/>
      <c r="Y37" s="724"/>
      <c r="Z37" s="724"/>
      <c r="AA37" s="724"/>
      <c r="AB37" s="724"/>
      <c r="AC37" s="724"/>
      <c r="AD37" s="724"/>
      <c r="AE37" s="724"/>
      <c r="AF37" s="724"/>
      <c r="AG37" s="724"/>
      <c r="AH37" s="725"/>
      <c r="AI37" s="726" t="s">
        <v>1549</v>
      </c>
      <c r="AJ37" s="727"/>
      <c r="AK37" s="727"/>
      <c r="AL37" s="727"/>
      <c r="AM37" s="727"/>
      <c r="AN37" s="727"/>
      <c r="AO37" s="727"/>
      <c r="AP37" s="727"/>
      <c r="AQ37" s="727"/>
      <c r="AR37" s="727"/>
      <c r="AS37" s="727"/>
      <c r="AT37" s="727"/>
      <c r="AU37" s="727"/>
      <c r="AV37" s="727"/>
      <c r="AW37" s="727"/>
      <c r="AX37" s="727"/>
      <c r="AY37" s="727"/>
      <c r="AZ37" s="727"/>
      <c r="BA37" s="727"/>
      <c r="BB37" s="727"/>
      <c r="BC37" s="727"/>
      <c r="BD37" s="728"/>
    </row>
    <row r="38" spans="2:56" ht="57.75" customHeight="1">
      <c r="B38" s="723" t="s">
        <v>600</v>
      </c>
      <c r="C38" s="724"/>
      <c r="D38" s="724"/>
      <c r="E38" s="724"/>
      <c r="F38" s="724"/>
      <c r="G38" s="724"/>
      <c r="H38" s="724"/>
      <c r="I38" s="724"/>
      <c r="J38" s="724"/>
      <c r="K38" s="724"/>
      <c r="L38" s="724"/>
      <c r="M38" s="724"/>
      <c r="N38" s="724"/>
      <c r="O38" s="724"/>
      <c r="P38" s="724"/>
      <c r="Q38" s="724"/>
      <c r="R38" s="724"/>
      <c r="S38" s="724"/>
      <c r="T38" s="724"/>
      <c r="U38" s="724"/>
      <c r="V38" s="724"/>
      <c r="W38" s="724"/>
      <c r="X38" s="724"/>
      <c r="Y38" s="724"/>
      <c r="Z38" s="724"/>
      <c r="AA38" s="724"/>
      <c r="AB38" s="724"/>
      <c r="AC38" s="724"/>
      <c r="AD38" s="724"/>
      <c r="AE38" s="724"/>
      <c r="AF38" s="724"/>
      <c r="AG38" s="724"/>
      <c r="AH38" s="725"/>
      <c r="AI38" s="720" t="s">
        <v>1550</v>
      </c>
      <c r="AJ38" s="721"/>
      <c r="AK38" s="721"/>
      <c r="AL38" s="721"/>
      <c r="AM38" s="721"/>
      <c r="AN38" s="721"/>
      <c r="AO38" s="721"/>
      <c r="AP38" s="721"/>
      <c r="AQ38" s="721"/>
      <c r="AR38" s="721"/>
      <c r="AS38" s="721"/>
      <c r="AT38" s="721"/>
      <c r="AU38" s="721"/>
      <c r="AV38" s="721"/>
      <c r="AW38" s="721"/>
      <c r="AX38" s="721"/>
      <c r="AY38" s="721"/>
      <c r="AZ38" s="721"/>
      <c r="BA38" s="721"/>
      <c r="BB38" s="721"/>
      <c r="BC38" s="721"/>
      <c r="BD38" s="722"/>
    </row>
    <row r="39" spans="2:56" ht="6.75" customHeight="1" thickBot="1">
      <c r="B39" s="732"/>
      <c r="C39" s="733"/>
      <c r="D39" s="733"/>
      <c r="E39" s="733"/>
      <c r="F39" s="733"/>
      <c r="G39" s="733"/>
      <c r="H39" s="733"/>
      <c r="I39" s="733"/>
      <c r="J39" s="733"/>
      <c r="K39" s="733"/>
      <c r="L39" s="733"/>
      <c r="M39" s="733"/>
      <c r="N39" s="733"/>
      <c r="O39" s="733"/>
      <c r="P39" s="733"/>
      <c r="Q39" s="733"/>
      <c r="R39" s="733"/>
      <c r="S39" s="733"/>
      <c r="T39" s="733"/>
      <c r="U39" s="733"/>
      <c r="V39" s="733"/>
      <c r="W39" s="733"/>
      <c r="X39" s="733"/>
      <c r="Y39" s="733"/>
      <c r="Z39" s="733"/>
      <c r="AA39" s="733"/>
      <c r="AB39" s="733"/>
      <c r="AC39" s="733"/>
      <c r="AD39" s="733"/>
      <c r="AE39" s="733"/>
      <c r="AF39" s="733"/>
      <c r="AG39" s="733"/>
      <c r="AH39" s="733"/>
      <c r="AI39" s="733"/>
      <c r="AJ39" s="733"/>
      <c r="AK39" s="733"/>
      <c r="AL39" s="733"/>
      <c r="AM39" s="733"/>
      <c r="AN39" s="733"/>
      <c r="AO39" s="733"/>
      <c r="AP39" s="733"/>
      <c r="AQ39" s="733"/>
      <c r="AR39" s="733"/>
      <c r="AS39" s="733"/>
      <c r="AT39" s="733"/>
      <c r="AU39" s="733"/>
      <c r="AV39" s="733"/>
      <c r="AW39" s="733"/>
      <c r="AX39" s="733"/>
      <c r="AY39" s="733"/>
      <c r="AZ39" s="733"/>
      <c r="BA39" s="733"/>
      <c r="BB39" s="733"/>
      <c r="BC39" s="733"/>
      <c r="BD39" s="734"/>
    </row>
    <row r="40" spans="2:56" ht="36.75" customHeight="1">
      <c r="B40" s="1041" t="s">
        <v>1255</v>
      </c>
      <c r="C40" s="729" t="s">
        <v>31</v>
      </c>
      <c r="D40" s="730"/>
      <c r="E40" s="730"/>
      <c r="F40" s="730"/>
      <c r="G40" s="730"/>
      <c r="H40" s="730"/>
      <c r="I40" s="730"/>
      <c r="J40" s="730"/>
      <c r="K40" s="730"/>
      <c r="L40" s="730"/>
      <c r="M40" s="730"/>
      <c r="N40" s="730"/>
      <c r="O40" s="730"/>
      <c r="P40" s="730"/>
      <c r="Q40" s="730"/>
      <c r="R40" s="730"/>
      <c r="S40" s="730"/>
      <c r="T40" s="730"/>
      <c r="U40" s="730"/>
      <c r="V40" s="730"/>
      <c r="W40" s="730"/>
      <c r="X40" s="730"/>
      <c r="Y40" s="730"/>
      <c r="Z40" s="730"/>
      <c r="AA40" s="730"/>
      <c r="AB40" s="730"/>
      <c r="AC40" s="730"/>
      <c r="AD40" s="730"/>
      <c r="AE40" s="730"/>
      <c r="AF40" s="730"/>
      <c r="AG40" s="730"/>
      <c r="AH40" s="730"/>
      <c r="AI40" s="730" t="s">
        <v>1356</v>
      </c>
      <c r="AJ40" s="730"/>
      <c r="AK40" s="730"/>
      <c r="AL40" s="730"/>
      <c r="AM40" s="730"/>
      <c r="AN40" s="730"/>
      <c r="AO40" s="730"/>
      <c r="AP40" s="730"/>
      <c r="AQ40" s="730"/>
      <c r="AR40" s="730"/>
      <c r="AS40" s="730"/>
      <c r="AT40" s="730"/>
      <c r="AU40" s="730"/>
      <c r="AV40" s="730"/>
      <c r="AW40" s="730"/>
      <c r="AX40" s="730"/>
      <c r="AY40" s="730"/>
      <c r="AZ40" s="730"/>
      <c r="BA40" s="730"/>
      <c r="BB40" s="730"/>
      <c r="BC40" s="730"/>
      <c r="BD40" s="731"/>
    </row>
    <row r="41" spans="2:56" ht="30" customHeight="1">
      <c r="B41" s="1042"/>
      <c r="C41" s="803" t="s">
        <v>1148</v>
      </c>
      <c r="D41" s="803"/>
      <c r="E41" s="803"/>
      <c r="F41" s="581" t="s">
        <v>1178</v>
      </c>
      <c r="G41" s="582"/>
      <c r="H41" s="582"/>
      <c r="I41" s="582"/>
      <c r="J41" s="582"/>
      <c r="K41" s="582"/>
      <c r="L41" s="582"/>
      <c r="M41" s="582"/>
      <c r="N41" s="582"/>
      <c r="O41" s="582"/>
      <c r="P41" s="582"/>
      <c r="Q41" s="582"/>
      <c r="R41" s="582"/>
      <c r="S41" s="582"/>
      <c r="T41" s="582"/>
      <c r="U41" s="582"/>
      <c r="V41" s="582"/>
      <c r="W41" s="582"/>
      <c r="X41" s="582"/>
      <c r="Y41" s="582"/>
      <c r="Z41" s="582"/>
      <c r="AA41" s="582"/>
      <c r="AB41" s="582"/>
      <c r="AC41" s="582"/>
      <c r="AD41" s="582"/>
      <c r="AE41" s="582"/>
      <c r="AF41" s="582"/>
      <c r="AG41" s="582"/>
      <c r="AH41" s="582"/>
      <c r="AI41" s="312"/>
      <c r="AJ41" s="312"/>
      <c r="AK41" s="312"/>
      <c r="AL41" s="312"/>
      <c r="AM41" s="312"/>
      <c r="AN41" s="312"/>
      <c r="AO41" s="582"/>
      <c r="AP41" s="582"/>
      <c r="AQ41" s="582"/>
      <c r="AR41" s="582"/>
      <c r="AS41" s="582"/>
      <c r="AT41" s="582"/>
      <c r="AU41" s="582"/>
      <c r="AV41" s="582"/>
      <c r="AW41" s="582"/>
      <c r="AX41" s="582"/>
      <c r="AY41" s="582"/>
      <c r="AZ41" s="582"/>
      <c r="BA41" s="582"/>
      <c r="BB41" s="582"/>
      <c r="BC41" s="582"/>
      <c r="BD41" s="646"/>
    </row>
    <row r="42" spans="2:56" ht="32.25" customHeight="1">
      <c r="B42" s="1042"/>
      <c r="C42" s="573" t="s">
        <v>5</v>
      </c>
      <c r="D42" s="573"/>
      <c r="E42" s="573"/>
      <c r="F42" s="1740" t="s">
        <v>1275</v>
      </c>
      <c r="G42" s="1741"/>
      <c r="H42" s="1741"/>
      <c r="I42" s="1741"/>
      <c r="J42" s="1741"/>
      <c r="K42" s="1741"/>
      <c r="L42" s="1741"/>
      <c r="M42" s="1741"/>
      <c r="N42" s="1741"/>
      <c r="O42" s="1741"/>
      <c r="P42" s="1741"/>
      <c r="Q42" s="1741"/>
      <c r="R42" s="1741"/>
      <c r="S42" s="1741"/>
      <c r="T42" s="1741"/>
      <c r="U42" s="1741"/>
      <c r="V42" s="1741"/>
      <c r="W42" s="1741"/>
      <c r="X42" s="1742"/>
      <c r="Y42" s="1740" t="s">
        <v>1375</v>
      </c>
      <c r="Z42" s="1741"/>
      <c r="AA42" s="1741"/>
      <c r="AB42" s="1741"/>
      <c r="AC42" s="1741"/>
      <c r="AD42" s="1741"/>
      <c r="AE42" s="1741"/>
      <c r="AF42" s="1741"/>
      <c r="AG42" s="1741"/>
      <c r="AH42" s="1741"/>
      <c r="AI42" s="1741"/>
      <c r="AJ42" s="1741"/>
      <c r="AK42" s="1741"/>
      <c r="AL42" s="1741"/>
      <c r="AM42" s="1741"/>
      <c r="AN42" s="1742"/>
      <c r="AO42" s="842" t="s">
        <v>13</v>
      </c>
      <c r="AP42" s="842" t="s">
        <v>12</v>
      </c>
      <c r="AQ42" s="842" t="s">
        <v>12</v>
      </c>
      <c r="AR42" s="842" t="s">
        <v>12</v>
      </c>
      <c r="AS42" s="643">
        <v>0</v>
      </c>
      <c r="AT42" s="643"/>
      <c r="AU42" s="643"/>
      <c r="AV42" s="643"/>
      <c r="AW42" s="643">
        <v>2</v>
      </c>
      <c r="AX42" s="643"/>
      <c r="AY42" s="643"/>
      <c r="AZ42" s="643"/>
      <c r="BA42" s="671">
        <f>AW42*AS42</f>
        <v>0</v>
      </c>
      <c r="BB42" s="671"/>
      <c r="BC42" s="671"/>
      <c r="BD42" s="672"/>
    </row>
    <row r="43" spans="2:56" ht="29.25" customHeight="1">
      <c r="B43" s="1042"/>
      <c r="C43" s="573" t="s">
        <v>6</v>
      </c>
      <c r="D43" s="573"/>
      <c r="E43" s="573"/>
      <c r="F43" s="1740" t="s">
        <v>1276</v>
      </c>
      <c r="G43" s="1741"/>
      <c r="H43" s="1741"/>
      <c r="I43" s="1741"/>
      <c r="J43" s="1741"/>
      <c r="K43" s="1741"/>
      <c r="L43" s="1741"/>
      <c r="M43" s="1741"/>
      <c r="N43" s="1741"/>
      <c r="O43" s="1741"/>
      <c r="P43" s="1741"/>
      <c r="Q43" s="1741"/>
      <c r="R43" s="1741"/>
      <c r="S43" s="1741"/>
      <c r="T43" s="1741"/>
      <c r="U43" s="1741"/>
      <c r="V43" s="1741"/>
      <c r="W43" s="1741"/>
      <c r="X43" s="1742"/>
      <c r="Y43" s="1740" t="s">
        <v>1436</v>
      </c>
      <c r="Z43" s="1741"/>
      <c r="AA43" s="1741"/>
      <c r="AB43" s="1741"/>
      <c r="AC43" s="1741"/>
      <c r="AD43" s="1741"/>
      <c r="AE43" s="1741"/>
      <c r="AF43" s="1741"/>
      <c r="AG43" s="1741"/>
      <c r="AH43" s="1741"/>
      <c r="AI43" s="1741"/>
      <c r="AJ43" s="1741"/>
      <c r="AK43" s="1741"/>
      <c r="AL43" s="1741"/>
      <c r="AM43" s="1741"/>
      <c r="AN43" s="1742"/>
      <c r="AO43" s="842" t="s">
        <v>13</v>
      </c>
      <c r="AP43" s="842" t="s">
        <v>12</v>
      </c>
      <c r="AQ43" s="842" t="s">
        <v>12</v>
      </c>
      <c r="AR43" s="842" t="s">
        <v>12</v>
      </c>
      <c r="AS43" s="643">
        <v>0</v>
      </c>
      <c r="AT43" s="643"/>
      <c r="AU43" s="643"/>
      <c r="AV43" s="643"/>
      <c r="AW43" s="643">
        <v>2</v>
      </c>
      <c r="AX43" s="643"/>
      <c r="AY43" s="643"/>
      <c r="AZ43" s="643"/>
      <c r="BA43" s="671">
        <f>AW43*AS43</f>
        <v>0</v>
      </c>
      <c r="BB43" s="671"/>
      <c r="BC43" s="671"/>
      <c r="BD43" s="672"/>
    </row>
    <row r="44" spans="2:56" ht="33" customHeight="1">
      <c r="B44" s="1042"/>
      <c r="C44" s="573" t="s">
        <v>1176</v>
      </c>
      <c r="D44" s="573"/>
      <c r="E44" s="573"/>
      <c r="F44" s="1740" t="s">
        <v>1277</v>
      </c>
      <c r="G44" s="1741"/>
      <c r="H44" s="1741"/>
      <c r="I44" s="1741"/>
      <c r="J44" s="1741"/>
      <c r="K44" s="1741"/>
      <c r="L44" s="1741"/>
      <c r="M44" s="1741"/>
      <c r="N44" s="1741"/>
      <c r="O44" s="1741"/>
      <c r="P44" s="1741"/>
      <c r="Q44" s="1741"/>
      <c r="R44" s="1741"/>
      <c r="S44" s="1741"/>
      <c r="T44" s="1741"/>
      <c r="U44" s="1741"/>
      <c r="V44" s="1741"/>
      <c r="W44" s="1741"/>
      <c r="X44" s="1742"/>
      <c r="Y44" s="1740" t="s">
        <v>1376</v>
      </c>
      <c r="Z44" s="1741"/>
      <c r="AA44" s="1741"/>
      <c r="AB44" s="1741"/>
      <c r="AC44" s="1741"/>
      <c r="AD44" s="1741"/>
      <c r="AE44" s="1741"/>
      <c r="AF44" s="1741"/>
      <c r="AG44" s="1741"/>
      <c r="AH44" s="1741"/>
      <c r="AI44" s="1741"/>
      <c r="AJ44" s="1741"/>
      <c r="AK44" s="1741"/>
      <c r="AL44" s="1741"/>
      <c r="AM44" s="1741"/>
      <c r="AN44" s="1742"/>
      <c r="AO44" s="842" t="s">
        <v>13</v>
      </c>
      <c r="AP44" s="842" t="s">
        <v>12</v>
      </c>
      <c r="AQ44" s="842" t="s">
        <v>12</v>
      </c>
      <c r="AR44" s="842" t="s">
        <v>12</v>
      </c>
      <c r="AS44" s="643">
        <v>1</v>
      </c>
      <c r="AT44" s="643"/>
      <c r="AU44" s="643"/>
      <c r="AV44" s="643"/>
      <c r="AW44" s="643">
        <v>15000</v>
      </c>
      <c r="AX44" s="643"/>
      <c r="AY44" s="643"/>
      <c r="AZ44" s="643"/>
      <c r="BA44" s="671">
        <f>AW44*AS44</f>
        <v>15000</v>
      </c>
      <c r="BB44" s="671"/>
      <c r="BC44" s="671"/>
      <c r="BD44" s="672"/>
    </row>
    <row r="45" spans="2:56" ht="38.4" customHeight="1">
      <c r="B45" s="1042"/>
      <c r="C45" s="675" t="s">
        <v>1360</v>
      </c>
      <c r="D45" s="676"/>
      <c r="E45" s="676"/>
      <c r="F45" s="676"/>
      <c r="G45" s="676"/>
      <c r="H45" s="676"/>
      <c r="I45" s="676"/>
      <c r="J45" s="676"/>
      <c r="K45" s="676"/>
      <c r="L45" s="676"/>
      <c r="M45" s="676"/>
      <c r="N45" s="676"/>
      <c r="O45" s="676"/>
      <c r="P45" s="676"/>
      <c r="Q45" s="676"/>
      <c r="R45" s="676"/>
      <c r="S45" s="676"/>
      <c r="T45" s="676"/>
      <c r="U45" s="676"/>
      <c r="V45" s="676"/>
      <c r="W45" s="676"/>
      <c r="X45" s="677"/>
      <c r="Y45" s="843" t="s">
        <v>1542</v>
      </c>
      <c r="Z45" s="844"/>
      <c r="AA45" s="844"/>
      <c r="AB45" s="844"/>
      <c r="AC45" s="844"/>
      <c r="AD45" s="844"/>
      <c r="AE45" s="844"/>
      <c r="AF45" s="844"/>
      <c r="AG45" s="844"/>
      <c r="AH45" s="844"/>
      <c r="AI45" s="844"/>
      <c r="AJ45" s="844"/>
      <c r="AK45" s="844"/>
      <c r="AL45" s="844"/>
      <c r="AM45" s="844"/>
      <c r="AN45" s="845"/>
      <c r="AO45" s="818">
        <f>SUM(BA42:BD44)</f>
        <v>15000</v>
      </c>
      <c r="AP45" s="818"/>
      <c r="AQ45" s="818"/>
      <c r="AR45" s="818"/>
      <c r="AS45" s="818"/>
      <c r="AT45" s="818"/>
      <c r="AU45" s="818"/>
      <c r="AV45" s="818"/>
      <c r="AW45" s="818"/>
      <c r="AX45" s="818"/>
      <c r="AY45" s="818"/>
      <c r="AZ45" s="818"/>
      <c r="BA45" s="818"/>
      <c r="BB45" s="818"/>
      <c r="BC45" s="818"/>
      <c r="BD45" s="819"/>
    </row>
    <row r="46" spans="2:56" ht="36" customHeight="1">
      <c r="B46" s="1042"/>
      <c r="C46" s="804" t="s">
        <v>1150</v>
      </c>
      <c r="D46" s="804"/>
      <c r="E46" s="804"/>
      <c r="F46" s="693" t="s">
        <v>1149</v>
      </c>
      <c r="G46" s="694"/>
      <c r="H46" s="694"/>
      <c r="I46" s="694"/>
      <c r="J46" s="694"/>
      <c r="K46" s="694"/>
      <c r="L46" s="694"/>
      <c r="M46" s="694"/>
      <c r="N46" s="694"/>
      <c r="O46" s="694"/>
      <c r="P46" s="694"/>
      <c r="Q46" s="694"/>
      <c r="R46" s="694"/>
      <c r="S46" s="694"/>
      <c r="T46" s="694"/>
      <c r="U46" s="694"/>
      <c r="V46" s="694"/>
      <c r="W46" s="694"/>
      <c r="X46" s="694"/>
      <c r="Y46" s="694"/>
      <c r="Z46" s="694"/>
      <c r="AA46" s="694"/>
      <c r="AB46" s="694"/>
      <c r="AC46" s="694"/>
      <c r="AD46" s="694"/>
      <c r="AE46" s="694"/>
      <c r="AF46" s="694"/>
      <c r="AG46" s="694"/>
      <c r="AH46" s="694"/>
      <c r="AI46" s="694"/>
      <c r="AJ46" s="694"/>
      <c r="AK46" s="694"/>
      <c r="AL46" s="694"/>
      <c r="AM46" s="694"/>
      <c r="AN46" s="695"/>
      <c r="AO46" s="693" t="s">
        <v>1392</v>
      </c>
      <c r="AP46" s="694"/>
      <c r="AQ46" s="694"/>
      <c r="AR46" s="694"/>
      <c r="AS46" s="694"/>
      <c r="AT46" s="694"/>
      <c r="AU46" s="694"/>
      <c r="AV46" s="694"/>
      <c r="AW46" s="694"/>
      <c r="AX46" s="694"/>
      <c r="AY46" s="694"/>
      <c r="AZ46" s="694"/>
      <c r="BA46" s="694"/>
      <c r="BB46" s="694"/>
      <c r="BC46" s="694"/>
      <c r="BD46" s="696"/>
    </row>
    <row r="47" spans="2:56" ht="24.75" customHeight="1">
      <c r="B47" s="1042"/>
      <c r="C47" s="573" t="s">
        <v>8</v>
      </c>
      <c r="D47" s="573"/>
      <c r="E47" s="573"/>
      <c r="F47" s="1752" t="s">
        <v>1279</v>
      </c>
      <c r="G47" s="1753"/>
      <c r="H47" s="1753"/>
      <c r="I47" s="1753"/>
      <c r="J47" s="1753"/>
      <c r="K47" s="1753"/>
      <c r="L47" s="1753"/>
      <c r="M47" s="1753"/>
      <c r="N47" s="1753"/>
      <c r="O47" s="1753"/>
      <c r="P47" s="1753"/>
      <c r="Q47" s="1753"/>
      <c r="R47" s="1753"/>
      <c r="S47" s="1753"/>
      <c r="T47" s="1753"/>
      <c r="U47" s="1753"/>
      <c r="V47" s="1753"/>
      <c r="W47" s="1754"/>
      <c r="X47" s="1752" t="s">
        <v>1377</v>
      </c>
      <c r="Y47" s="1753"/>
      <c r="Z47" s="1753"/>
      <c r="AA47" s="1753"/>
      <c r="AB47" s="1753"/>
      <c r="AC47" s="1753"/>
      <c r="AD47" s="1753"/>
      <c r="AE47" s="1753"/>
      <c r="AF47" s="1753"/>
      <c r="AG47" s="1753"/>
      <c r="AH47" s="1753"/>
      <c r="AI47" s="1753"/>
      <c r="AJ47" s="1753"/>
      <c r="AK47" s="1753"/>
      <c r="AL47" s="1753"/>
      <c r="AM47" s="1753"/>
      <c r="AN47" s="1754"/>
      <c r="AO47" s="673" t="s">
        <v>21</v>
      </c>
      <c r="AP47" s="673" t="s">
        <v>12</v>
      </c>
      <c r="AQ47" s="673" t="s">
        <v>12</v>
      </c>
      <c r="AR47" s="673" t="s">
        <v>12</v>
      </c>
      <c r="AS47" s="790">
        <v>700</v>
      </c>
      <c r="AT47" s="790"/>
      <c r="AU47" s="790"/>
      <c r="AV47" s="790"/>
      <c r="AW47" s="836">
        <v>9</v>
      </c>
      <c r="AX47" s="836"/>
      <c r="AY47" s="836"/>
      <c r="AZ47" s="836"/>
      <c r="BA47" s="671">
        <f t="shared" ref="BA47:BA62" si="0">AW47*AS47</f>
        <v>6300</v>
      </c>
      <c r="BB47" s="671"/>
      <c r="BC47" s="671"/>
      <c r="BD47" s="672"/>
    </row>
    <row r="48" spans="2:56" ht="24.75" customHeight="1">
      <c r="B48" s="1042"/>
      <c r="C48" s="573" t="s">
        <v>9</v>
      </c>
      <c r="D48" s="573"/>
      <c r="E48" s="573"/>
      <c r="F48" s="1752" t="s">
        <v>1280</v>
      </c>
      <c r="G48" s="1753"/>
      <c r="H48" s="1753"/>
      <c r="I48" s="1753"/>
      <c r="J48" s="1753"/>
      <c r="K48" s="1753"/>
      <c r="L48" s="1753"/>
      <c r="M48" s="1753"/>
      <c r="N48" s="1753"/>
      <c r="O48" s="1753"/>
      <c r="P48" s="1753"/>
      <c r="Q48" s="1753"/>
      <c r="R48" s="1753"/>
      <c r="S48" s="1753"/>
      <c r="T48" s="1753"/>
      <c r="U48" s="1753"/>
      <c r="V48" s="1753"/>
      <c r="W48" s="1753"/>
      <c r="X48" s="1752" t="s">
        <v>1378</v>
      </c>
      <c r="Y48" s="1753"/>
      <c r="Z48" s="1753"/>
      <c r="AA48" s="1753"/>
      <c r="AB48" s="1753"/>
      <c r="AC48" s="1753"/>
      <c r="AD48" s="1753"/>
      <c r="AE48" s="1753"/>
      <c r="AF48" s="1753"/>
      <c r="AG48" s="1753"/>
      <c r="AH48" s="1753"/>
      <c r="AI48" s="1753"/>
      <c r="AJ48" s="1753"/>
      <c r="AK48" s="1753"/>
      <c r="AL48" s="1753"/>
      <c r="AM48" s="1753"/>
      <c r="AN48" s="1754"/>
      <c r="AO48" s="673" t="s">
        <v>21</v>
      </c>
      <c r="AP48" s="673" t="s">
        <v>12</v>
      </c>
      <c r="AQ48" s="673" t="s">
        <v>12</v>
      </c>
      <c r="AR48" s="673" t="s">
        <v>12</v>
      </c>
      <c r="AS48" s="790">
        <v>130</v>
      </c>
      <c r="AT48" s="790"/>
      <c r="AU48" s="790"/>
      <c r="AV48" s="790"/>
      <c r="AW48" s="836">
        <v>30</v>
      </c>
      <c r="AX48" s="836"/>
      <c r="AY48" s="836"/>
      <c r="AZ48" s="836"/>
      <c r="BA48" s="837">
        <f t="shared" si="0"/>
        <v>3900</v>
      </c>
      <c r="BB48" s="837"/>
      <c r="BC48" s="837"/>
      <c r="BD48" s="838"/>
    </row>
    <row r="49" spans="2:56" ht="24.75" customHeight="1">
      <c r="B49" s="1042"/>
      <c r="C49" s="573" t="s">
        <v>1011</v>
      </c>
      <c r="D49" s="573"/>
      <c r="E49" s="573"/>
      <c r="F49" s="1752" t="s">
        <v>1278</v>
      </c>
      <c r="G49" s="1753"/>
      <c r="H49" s="1753"/>
      <c r="I49" s="1753"/>
      <c r="J49" s="1753"/>
      <c r="K49" s="1753"/>
      <c r="L49" s="1753"/>
      <c r="M49" s="1753"/>
      <c r="N49" s="1753"/>
      <c r="O49" s="1753"/>
      <c r="P49" s="1753"/>
      <c r="Q49" s="1753"/>
      <c r="R49" s="1753"/>
      <c r="S49" s="1753"/>
      <c r="T49" s="1753"/>
      <c r="U49" s="1753"/>
      <c r="V49" s="1753"/>
      <c r="W49" s="1753"/>
      <c r="X49" s="1752" t="s">
        <v>1379</v>
      </c>
      <c r="Y49" s="1753"/>
      <c r="Z49" s="1753"/>
      <c r="AA49" s="1753"/>
      <c r="AB49" s="1753"/>
      <c r="AC49" s="1753"/>
      <c r="AD49" s="1753"/>
      <c r="AE49" s="1753"/>
      <c r="AF49" s="1753"/>
      <c r="AG49" s="1753"/>
      <c r="AH49" s="1753"/>
      <c r="AI49" s="1753"/>
      <c r="AJ49" s="1753"/>
      <c r="AK49" s="1753"/>
      <c r="AL49" s="1753"/>
      <c r="AM49" s="1753"/>
      <c r="AN49" s="1754"/>
      <c r="AO49" s="673" t="s">
        <v>21</v>
      </c>
      <c r="AP49" s="673" t="s">
        <v>12</v>
      </c>
      <c r="AQ49" s="673" t="s">
        <v>12</v>
      </c>
      <c r="AR49" s="673" t="s">
        <v>12</v>
      </c>
      <c r="AS49" s="790">
        <v>17</v>
      </c>
      <c r="AT49" s="790"/>
      <c r="AU49" s="790"/>
      <c r="AV49" s="790"/>
      <c r="AW49" s="836">
        <v>400</v>
      </c>
      <c r="AX49" s="836"/>
      <c r="AY49" s="836"/>
      <c r="AZ49" s="836"/>
      <c r="BA49" s="837">
        <f t="shared" si="0"/>
        <v>6800</v>
      </c>
      <c r="BB49" s="837"/>
      <c r="BC49" s="837"/>
      <c r="BD49" s="838"/>
    </row>
    <row r="50" spans="2:56" ht="23.25" customHeight="1">
      <c r="B50" s="1042"/>
      <c r="C50" s="573" t="s">
        <v>1013</v>
      </c>
      <c r="D50" s="573"/>
      <c r="E50" s="573"/>
      <c r="F50" s="1752" t="s">
        <v>1281</v>
      </c>
      <c r="G50" s="1753"/>
      <c r="H50" s="1753"/>
      <c r="I50" s="1753"/>
      <c r="J50" s="1753"/>
      <c r="K50" s="1753"/>
      <c r="L50" s="1753"/>
      <c r="M50" s="1753"/>
      <c r="N50" s="1753"/>
      <c r="O50" s="1753"/>
      <c r="P50" s="1753"/>
      <c r="Q50" s="1753"/>
      <c r="R50" s="1753"/>
      <c r="S50" s="1753"/>
      <c r="T50" s="1753"/>
      <c r="U50" s="1753"/>
      <c r="V50" s="1753"/>
      <c r="W50" s="1753"/>
      <c r="X50" s="1752" t="s">
        <v>1380</v>
      </c>
      <c r="Y50" s="1753"/>
      <c r="Z50" s="1753"/>
      <c r="AA50" s="1753"/>
      <c r="AB50" s="1753"/>
      <c r="AC50" s="1753"/>
      <c r="AD50" s="1753"/>
      <c r="AE50" s="1753"/>
      <c r="AF50" s="1753"/>
      <c r="AG50" s="1753"/>
      <c r="AH50" s="1753"/>
      <c r="AI50" s="1753"/>
      <c r="AJ50" s="1753"/>
      <c r="AK50" s="1753"/>
      <c r="AL50" s="1753"/>
      <c r="AM50" s="1753"/>
      <c r="AN50" s="1754"/>
      <c r="AO50" s="673" t="s">
        <v>21</v>
      </c>
      <c r="AP50" s="673" t="s">
        <v>12</v>
      </c>
      <c r="AQ50" s="673" t="s">
        <v>12</v>
      </c>
      <c r="AR50" s="673" t="s">
        <v>12</v>
      </c>
      <c r="AS50" s="790">
        <v>93</v>
      </c>
      <c r="AT50" s="790"/>
      <c r="AU50" s="790"/>
      <c r="AV50" s="790"/>
      <c r="AW50" s="836">
        <v>950</v>
      </c>
      <c r="AX50" s="836"/>
      <c r="AY50" s="836"/>
      <c r="AZ50" s="836"/>
      <c r="BA50" s="837">
        <f t="shared" si="0"/>
        <v>88350</v>
      </c>
      <c r="BB50" s="837"/>
      <c r="BC50" s="837"/>
      <c r="BD50" s="838"/>
    </row>
    <row r="51" spans="2:56" ht="26.25" customHeight="1">
      <c r="B51" s="1042"/>
      <c r="C51" s="573" t="s">
        <v>1015</v>
      </c>
      <c r="D51" s="573"/>
      <c r="E51" s="573"/>
      <c r="F51" s="1752" t="s">
        <v>1282</v>
      </c>
      <c r="G51" s="1753"/>
      <c r="H51" s="1753"/>
      <c r="I51" s="1753"/>
      <c r="J51" s="1753"/>
      <c r="K51" s="1753"/>
      <c r="L51" s="1753"/>
      <c r="M51" s="1753"/>
      <c r="N51" s="1753"/>
      <c r="O51" s="1753"/>
      <c r="P51" s="1753"/>
      <c r="Q51" s="1753"/>
      <c r="R51" s="1753"/>
      <c r="S51" s="1753"/>
      <c r="T51" s="1753"/>
      <c r="U51" s="1753"/>
      <c r="V51" s="1753"/>
      <c r="W51" s="1753"/>
      <c r="X51" s="1752" t="s">
        <v>1381</v>
      </c>
      <c r="Y51" s="1753"/>
      <c r="Z51" s="1753"/>
      <c r="AA51" s="1753"/>
      <c r="AB51" s="1753"/>
      <c r="AC51" s="1753"/>
      <c r="AD51" s="1753"/>
      <c r="AE51" s="1753"/>
      <c r="AF51" s="1753"/>
      <c r="AG51" s="1753"/>
      <c r="AH51" s="1753"/>
      <c r="AI51" s="1753"/>
      <c r="AJ51" s="1753"/>
      <c r="AK51" s="1753"/>
      <c r="AL51" s="1753"/>
      <c r="AM51" s="1753"/>
      <c r="AN51" s="1754"/>
      <c r="AO51" s="673" t="s">
        <v>21</v>
      </c>
      <c r="AP51" s="673" t="s">
        <v>12</v>
      </c>
      <c r="AQ51" s="673" t="s">
        <v>12</v>
      </c>
      <c r="AR51" s="673" t="s">
        <v>12</v>
      </c>
      <c r="AS51" s="790">
        <v>3</v>
      </c>
      <c r="AT51" s="790"/>
      <c r="AU51" s="790"/>
      <c r="AV51" s="790"/>
      <c r="AW51" s="836">
        <v>1300</v>
      </c>
      <c r="AX51" s="836"/>
      <c r="AY51" s="836"/>
      <c r="AZ51" s="836"/>
      <c r="BA51" s="837">
        <f t="shared" si="0"/>
        <v>3900</v>
      </c>
      <c r="BB51" s="837"/>
      <c r="BC51" s="837"/>
      <c r="BD51" s="838"/>
    </row>
    <row r="52" spans="2:56" ht="24.75" customHeight="1">
      <c r="B52" s="1042"/>
      <c r="C52" s="573" t="s">
        <v>1017</v>
      </c>
      <c r="D52" s="573"/>
      <c r="E52" s="573"/>
      <c r="F52" s="1752" t="s">
        <v>1283</v>
      </c>
      <c r="G52" s="1753"/>
      <c r="H52" s="1753"/>
      <c r="I52" s="1753"/>
      <c r="J52" s="1753"/>
      <c r="K52" s="1753"/>
      <c r="L52" s="1753"/>
      <c r="M52" s="1753"/>
      <c r="N52" s="1753"/>
      <c r="O52" s="1753"/>
      <c r="P52" s="1753"/>
      <c r="Q52" s="1753"/>
      <c r="R52" s="1753"/>
      <c r="S52" s="1753"/>
      <c r="T52" s="1753"/>
      <c r="U52" s="1753"/>
      <c r="V52" s="1753"/>
      <c r="W52" s="1753"/>
      <c r="X52" s="1752" t="s">
        <v>1382</v>
      </c>
      <c r="Y52" s="1753"/>
      <c r="Z52" s="1753"/>
      <c r="AA52" s="1753"/>
      <c r="AB52" s="1753"/>
      <c r="AC52" s="1753"/>
      <c r="AD52" s="1753"/>
      <c r="AE52" s="1753"/>
      <c r="AF52" s="1753"/>
      <c r="AG52" s="1753"/>
      <c r="AH52" s="1753"/>
      <c r="AI52" s="1753"/>
      <c r="AJ52" s="1753"/>
      <c r="AK52" s="1753"/>
      <c r="AL52" s="1753"/>
      <c r="AM52" s="1753"/>
      <c r="AN52" s="1754"/>
      <c r="AO52" s="673" t="s">
        <v>12</v>
      </c>
      <c r="AP52" s="673"/>
      <c r="AQ52" s="673"/>
      <c r="AR52" s="673"/>
      <c r="AS52" s="790">
        <v>135</v>
      </c>
      <c r="AT52" s="790"/>
      <c r="AU52" s="790"/>
      <c r="AV52" s="790"/>
      <c r="AW52" s="836">
        <v>85</v>
      </c>
      <c r="AX52" s="836"/>
      <c r="AY52" s="836"/>
      <c r="AZ52" s="836"/>
      <c r="BA52" s="837">
        <f t="shared" si="0"/>
        <v>11475</v>
      </c>
      <c r="BB52" s="837"/>
      <c r="BC52" s="837"/>
      <c r="BD52" s="838"/>
    </row>
    <row r="53" spans="2:56" ht="24.75" customHeight="1">
      <c r="B53" s="1042"/>
      <c r="C53" s="573" t="s">
        <v>1019</v>
      </c>
      <c r="D53" s="573"/>
      <c r="E53" s="573"/>
      <c r="F53" s="1752" t="s">
        <v>1284</v>
      </c>
      <c r="G53" s="1753"/>
      <c r="H53" s="1753"/>
      <c r="I53" s="1753"/>
      <c r="J53" s="1753"/>
      <c r="K53" s="1753"/>
      <c r="L53" s="1753"/>
      <c r="M53" s="1753"/>
      <c r="N53" s="1753"/>
      <c r="O53" s="1753"/>
      <c r="P53" s="1753"/>
      <c r="Q53" s="1753"/>
      <c r="R53" s="1753"/>
      <c r="S53" s="1753"/>
      <c r="T53" s="1753"/>
      <c r="U53" s="1753"/>
      <c r="V53" s="1753"/>
      <c r="W53" s="1753"/>
      <c r="X53" s="1752" t="s">
        <v>1383</v>
      </c>
      <c r="Y53" s="1753"/>
      <c r="Z53" s="1753"/>
      <c r="AA53" s="1753"/>
      <c r="AB53" s="1753"/>
      <c r="AC53" s="1753"/>
      <c r="AD53" s="1753"/>
      <c r="AE53" s="1753"/>
      <c r="AF53" s="1753"/>
      <c r="AG53" s="1753"/>
      <c r="AH53" s="1753"/>
      <c r="AI53" s="1753"/>
      <c r="AJ53" s="1753"/>
      <c r="AK53" s="1753"/>
      <c r="AL53" s="1753"/>
      <c r="AM53" s="1753"/>
      <c r="AN53" s="1754"/>
      <c r="AO53" s="673" t="s">
        <v>21</v>
      </c>
      <c r="AP53" s="673"/>
      <c r="AQ53" s="673"/>
      <c r="AR53" s="673"/>
      <c r="AS53" s="790">
        <v>19</v>
      </c>
      <c r="AT53" s="790"/>
      <c r="AU53" s="790"/>
      <c r="AV53" s="790"/>
      <c r="AW53" s="836">
        <v>950</v>
      </c>
      <c r="AX53" s="836"/>
      <c r="AY53" s="836"/>
      <c r="AZ53" s="836"/>
      <c r="BA53" s="837">
        <f t="shared" si="0"/>
        <v>18050</v>
      </c>
      <c r="BB53" s="837"/>
      <c r="BC53" s="837"/>
      <c r="BD53" s="838"/>
    </row>
    <row r="54" spans="2:56" ht="34.5" customHeight="1">
      <c r="B54" s="1042"/>
      <c r="C54" s="573" t="s">
        <v>1021</v>
      </c>
      <c r="D54" s="573"/>
      <c r="E54" s="573"/>
      <c r="F54" s="1752" t="s">
        <v>1285</v>
      </c>
      <c r="G54" s="1753"/>
      <c r="H54" s="1753"/>
      <c r="I54" s="1753"/>
      <c r="J54" s="1753"/>
      <c r="K54" s="1753"/>
      <c r="L54" s="1753"/>
      <c r="M54" s="1753"/>
      <c r="N54" s="1753"/>
      <c r="O54" s="1753"/>
      <c r="P54" s="1753"/>
      <c r="Q54" s="1753"/>
      <c r="R54" s="1753"/>
      <c r="S54" s="1753"/>
      <c r="T54" s="1753"/>
      <c r="U54" s="1753"/>
      <c r="V54" s="1753"/>
      <c r="W54" s="1753"/>
      <c r="X54" s="1752" t="s">
        <v>1384</v>
      </c>
      <c r="Y54" s="1753"/>
      <c r="Z54" s="1753"/>
      <c r="AA54" s="1753"/>
      <c r="AB54" s="1753"/>
      <c r="AC54" s="1753"/>
      <c r="AD54" s="1753"/>
      <c r="AE54" s="1753"/>
      <c r="AF54" s="1753"/>
      <c r="AG54" s="1753"/>
      <c r="AH54" s="1753"/>
      <c r="AI54" s="1753"/>
      <c r="AJ54" s="1753"/>
      <c r="AK54" s="1753"/>
      <c r="AL54" s="1753"/>
      <c r="AM54" s="1753"/>
      <c r="AN54" s="1754"/>
      <c r="AO54" s="673" t="s">
        <v>13</v>
      </c>
      <c r="AP54" s="673"/>
      <c r="AQ54" s="673"/>
      <c r="AR54" s="673"/>
      <c r="AS54" s="790">
        <v>1</v>
      </c>
      <c r="AT54" s="790"/>
      <c r="AU54" s="790"/>
      <c r="AV54" s="790"/>
      <c r="AW54" s="836">
        <v>5000</v>
      </c>
      <c r="AX54" s="836"/>
      <c r="AY54" s="836"/>
      <c r="AZ54" s="836"/>
      <c r="BA54" s="837">
        <f t="shared" si="0"/>
        <v>5000</v>
      </c>
      <c r="BB54" s="837"/>
      <c r="BC54" s="837"/>
      <c r="BD54" s="838"/>
    </row>
    <row r="55" spans="2:56" ht="24.75" customHeight="1">
      <c r="B55" s="1042"/>
      <c r="C55" s="573" t="s">
        <v>1023</v>
      </c>
      <c r="D55" s="573"/>
      <c r="E55" s="573"/>
      <c r="F55" s="1752" t="s">
        <v>1286</v>
      </c>
      <c r="G55" s="1753"/>
      <c r="H55" s="1753"/>
      <c r="I55" s="1753"/>
      <c r="J55" s="1753"/>
      <c r="K55" s="1753"/>
      <c r="L55" s="1753"/>
      <c r="M55" s="1753"/>
      <c r="N55" s="1753"/>
      <c r="O55" s="1753"/>
      <c r="P55" s="1753"/>
      <c r="Q55" s="1753"/>
      <c r="R55" s="1753"/>
      <c r="S55" s="1753"/>
      <c r="T55" s="1753"/>
      <c r="U55" s="1753"/>
      <c r="V55" s="1753"/>
      <c r="W55" s="1753"/>
      <c r="X55" s="1752" t="s">
        <v>1385</v>
      </c>
      <c r="Y55" s="1753"/>
      <c r="Z55" s="1753"/>
      <c r="AA55" s="1753"/>
      <c r="AB55" s="1753"/>
      <c r="AC55" s="1753"/>
      <c r="AD55" s="1753"/>
      <c r="AE55" s="1753"/>
      <c r="AF55" s="1753"/>
      <c r="AG55" s="1753"/>
      <c r="AH55" s="1753"/>
      <c r="AI55" s="1753"/>
      <c r="AJ55" s="1753"/>
      <c r="AK55" s="1753"/>
      <c r="AL55" s="1753"/>
      <c r="AM55" s="1753"/>
      <c r="AN55" s="1754"/>
      <c r="AO55" s="673" t="s">
        <v>13</v>
      </c>
      <c r="AP55" s="673"/>
      <c r="AQ55" s="673"/>
      <c r="AR55" s="673"/>
      <c r="AS55" s="790">
        <v>1</v>
      </c>
      <c r="AT55" s="790"/>
      <c r="AU55" s="790"/>
      <c r="AV55" s="790"/>
      <c r="AW55" s="836">
        <v>2500</v>
      </c>
      <c r="AX55" s="836"/>
      <c r="AY55" s="836"/>
      <c r="AZ55" s="836"/>
      <c r="BA55" s="837">
        <f t="shared" si="0"/>
        <v>2500</v>
      </c>
      <c r="BB55" s="837"/>
      <c r="BC55" s="837"/>
      <c r="BD55" s="838"/>
    </row>
    <row r="56" spans="2:56" ht="24.75" customHeight="1">
      <c r="B56" s="1042"/>
      <c r="C56" s="573" t="s">
        <v>1181</v>
      </c>
      <c r="D56" s="573"/>
      <c r="E56" s="573"/>
      <c r="F56" s="1752" t="s">
        <v>1287</v>
      </c>
      <c r="G56" s="1753"/>
      <c r="H56" s="1753"/>
      <c r="I56" s="1753"/>
      <c r="J56" s="1753"/>
      <c r="K56" s="1753"/>
      <c r="L56" s="1753"/>
      <c r="M56" s="1753"/>
      <c r="N56" s="1753"/>
      <c r="O56" s="1753"/>
      <c r="P56" s="1753"/>
      <c r="Q56" s="1753"/>
      <c r="R56" s="1753"/>
      <c r="S56" s="1753"/>
      <c r="T56" s="1753"/>
      <c r="U56" s="1753"/>
      <c r="V56" s="1753"/>
      <c r="W56" s="1753"/>
      <c r="X56" s="1752" t="s">
        <v>1386</v>
      </c>
      <c r="Y56" s="1753"/>
      <c r="Z56" s="1753"/>
      <c r="AA56" s="1753"/>
      <c r="AB56" s="1753"/>
      <c r="AC56" s="1753"/>
      <c r="AD56" s="1753"/>
      <c r="AE56" s="1753"/>
      <c r="AF56" s="1753"/>
      <c r="AG56" s="1753"/>
      <c r="AH56" s="1753"/>
      <c r="AI56" s="1753"/>
      <c r="AJ56" s="1753"/>
      <c r="AK56" s="1753"/>
      <c r="AL56" s="1753"/>
      <c r="AM56" s="1753"/>
      <c r="AN56" s="1754"/>
      <c r="AO56" s="673" t="s">
        <v>21</v>
      </c>
      <c r="AP56" s="673"/>
      <c r="AQ56" s="673"/>
      <c r="AR56" s="673"/>
      <c r="AS56" s="790">
        <v>600</v>
      </c>
      <c r="AT56" s="790"/>
      <c r="AU56" s="790"/>
      <c r="AV56" s="790"/>
      <c r="AW56" s="836">
        <v>25</v>
      </c>
      <c r="AX56" s="836"/>
      <c r="AY56" s="836"/>
      <c r="AZ56" s="836"/>
      <c r="BA56" s="837">
        <f t="shared" si="0"/>
        <v>15000</v>
      </c>
      <c r="BB56" s="837"/>
      <c r="BC56" s="837"/>
      <c r="BD56" s="838"/>
    </row>
    <row r="57" spans="2:56" ht="22.5" customHeight="1">
      <c r="B57" s="1042"/>
      <c r="C57" s="573" t="s">
        <v>1182</v>
      </c>
      <c r="D57" s="573"/>
      <c r="E57" s="573"/>
      <c r="F57" s="1752" t="s">
        <v>1288</v>
      </c>
      <c r="G57" s="1753"/>
      <c r="H57" s="1753"/>
      <c r="I57" s="1753"/>
      <c r="J57" s="1753"/>
      <c r="K57" s="1753"/>
      <c r="L57" s="1753"/>
      <c r="M57" s="1753"/>
      <c r="N57" s="1753"/>
      <c r="O57" s="1753"/>
      <c r="P57" s="1753"/>
      <c r="Q57" s="1753"/>
      <c r="R57" s="1753"/>
      <c r="S57" s="1753"/>
      <c r="T57" s="1753"/>
      <c r="U57" s="1753"/>
      <c r="V57" s="1753"/>
      <c r="W57" s="1753"/>
      <c r="X57" s="1752" t="s">
        <v>1387</v>
      </c>
      <c r="Y57" s="1753"/>
      <c r="Z57" s="1753"/>
      <c r="AA57" s="1753"/>
      <c r="AB57" s="1753"/>
      <c r="AC57" s="1753"/>
      <c r="AD57" s="1753"/>
      <c r="AE57" s="1753"/>
      <c r="AF57" s="1753"/>
      <c r="AG57" s="1753"/>
      <c r="AH57" s="1753"/>
      <c r="AI57" s="1753"/>
      <c r="AJ57" s="1753"/>
      <c r="AK57" s="1753"/>
      <c r="AL57" s="1753"/>
      <c r="AM57" s="1753"/>
      <c r="AN57" s="1754"/>
      <c r="AO57" s="673" t="s">
        <v>21</v>
      </c>
      <c r="AP57" s="673"/>
      <c r="AQ57" s="673"/>
      <c r="AR57" s="673"/>
      <c r="AS57" s="790">
        <v>27.5</v>
      </c>
      <c r="AT57" s="790"/>
      <c r="AU57" s="790"/>
      <c r="AV57" s="790"/>
      <c r="AW57" s="836">
        <v>425</v>
      </c>
      <c r="AX57" s="836"/>
      <c r="AY57" s="836"/>
      <c r="AZ57" s="836"/>
      <c r="BA57" s="837">
        <f t="shared" si="0"/>
        <v>11687.5</v>
      </c>
      <c r="BB57" s="837"/>
      <c r="BC57" s="837"/>
      <c r="BD57" s="838"/>
    </row>
    <row r="58" spans="2:56" ht="26.25" customHeight="1">
      <c r="B58" s="1042"/>
      <c r="C58" s="573" t="s">
        <v>1183</v>
      </c>
      <c r="D58" s="573"/>
      <c r="E58" s="573"/>
      <c r="F58" s="1752" t="s">
        <v>1289</v>
      </c>
      <c r="G58" s="1753"/>
      <c r="H58" s="1753"/>
      <c r="I58" s="1753"/>
      <c r="J58" s="1753"/>
      <c r="K58" s="1753"/>
      <c r="L58" s="1753"/>
      <c r="M58" s="1753"/>
      <c r="N58" s="1753"/>
      <c r="O58" s="1753"/>
      <c r="P58" s="1753"/>
      <c r="Q58" s="1753"/>
      <c r="R58" s="1753"/>
      <c r="S58" s="1753"/>
      <c r="T58" s="1753"/>
      <c r="U58" s="1753"/>
      <c r="V58" s="1753"/>
      <c r="W58" s="1753"/>
      <c r="X58" s="1752" t="s">
        <v>1437</v>
      </c>
      <c r="Y58" s="1753"/>
      <c r="Z58" s="1753"/>
      <c r="AA58" s="1753"/>
      <c r="AB58" s="1753"/>
      <c r="AC58" s="1753"/>
      <c r="AD58" s="1753"/>
      <c r="AE58" s="1753"/>
      <c r="AF58" s="1753"/>
      <c r="AG58" s="1753"/>
      <c r="AH58" s="1753"/>
      <c r="AI58" s="1753"/>
      <c r="AJ58" s="1753"/>
      <c r="AK58" s="1753"/>
      <c r="AL58" s="1753"/>
      <c r="AM58" s="1753"/>
      <c r="AN58" s="1754"/>
      <c r="AO58" s="673" t="s">
        <v>13</v>
      </c>
      <c r="AP58" s="673"/>
      <c r="AQ58" s="673"/>
      <c r="AR58" s="673"/>
      <c r="AS58" s="790">
        <v>1</v>
      </c>
      <c r="AT58" s="790"/>
      <c r="AU58" s="790"/>
      <c r="AV58" s="790"/>
      <c r="AW58" s="836">
        <v>1700</v>
      </c>
      <c r="AX58" s="836"/>
      <c r="AY58" s="836"/>
      <c r="AZ58" s="836"/>
      <c r="BA58" s="837">
        <f t="shared" si="0"/>
        <v>1700</v>
      </c>
      <c r="BB58" s="837"/>
      <c r="BC58" s="837"/>
      <c r="BD58" s="838"/>
    </row>
    <row r="59" spans="2:56" ht="37.5" customHeight="1">
      <c r="B59" s="1042"/>
      <c r="C59" s="573" t="s">
        <v>1184</v>
      </c>
      <c r="D59" s="573"/>
      <c r="E59" s="573"/>
      <c r="F59" s="1752" t="s">
        <v>1292</v>
      </c>
      <c r="G59" s="1753"/>
      <c r="H59" s="1753"/>
      <c r="I59" s="1753"/>
      <c r="J59" s="1753"/>
      <c r="K59" s="1753"/>
      <c r="L59" s="1753"/>
      <c r="M59" s="1753"/>
      <c r="N59" s="1753"/>
      <c r="O59" s="1753"/>
      <c r="P59" s="1753"/>
      <c r="Q59" s="1753"/>
      <c r="R59" s="1753"/>
      <c r="S59" s="1753"/>
      <c r="T59" s="1753"/>
      <c r="U59" s="1753"/>
      <c r="V59" s="1753"/>
      <c r="W59" s="1754"/>
      <c r="X59" s="1752" t="s">
        <v>1388</v>
      </c>
      <c r="Y59" s="1753"/>
      <c r="Z59" s="1753"/>
      <c r="AA59" s="1753"/>
      <c r="AB59" s="1753"/>
      <c r="AC59" s="1753"/>
      <c r="AD59" s="1753"/>
      <c r="AE59" s="1753"/>
      <c r="AF59" s="1753"/>
      <c r="AG59" s="1753"/>
      <c r="AH59" s="1753"/>
      <c r="AI59" s="1753"/>
      <c r="AJ59" s="1753"/>
      <c r="AK59" s="1753"/>
      <c r="AL59" s="1753"/>
      <c r="AM59" s="1753"/>
      <c r="AN59" s="1754"/>
      <c r="AO59" s="673" t="s">
        <v>13</v>
      </c>
      <c r="AP59" s="673"/>
      <c r="AQ59" s="673"/>
      <c r="AR59" s="673"/>
      <c r="AS59" s="790">
        <v>1</v>
      </c>
      <c r="AT59" s="790"/>
      <c r="AU59" s="790"/>
      <c r="AV59" s="790"/>
      <c r="AW59" s="836">
        <v>8000</v>
      </c>
      <c r="AX59" s="836"/>
      <c r="AY59" s="836"/>
      <c r="AZ59" s="836"/>
      <c r="BA59" s="837">
        <f t="shared" si="0"/>
        <v>8000</v>
      </c>
      <c r="BB59" s="837"/>
      <c r="BC59" s="837"/>
      <c r="BD59" s="838"/>
    </row>
    <row r="60" spans="2:56" ht="38.25" customHeight="1">
      <c r="B60" s="1042"/>
      <c r="C60" s="573" t="s">
        <v>1185</v>
      </c>
      <c r="D60" s="573"/>
      <c r="E60" s="573"/>
      <c r="F60" s="1752" t="s">
        <v>1291</v>
      </c>
      <c r="G60" s="1753"/>
      <c r="H60" s="1753"/>
      <c r="I60" s="1753"/>
      <c r="J60" s="1753"/>
      <c r="K60" s="1753"/>
      <c r="L60" s="1753"/>
      <c r="M60" s="1753"/>
      <c r="N60" s="1753"/>
      <c r="O60" s="1753"/>
      <c r="P60" s="1753"/>
      <c r="Q60" s="1753"/>
      <c r="R60" s="1753"/>
      <c r="S60" s="1753"/>
      <c r="T60" s="1753"/>
      <c r="U60" s="1753"/>
      <c r="V60" s="1753"/>
      <c r="W60" s="1754"/>
      <c r="X60" s="1752" t="s">
        <v>1389</v>
      </c>
      <c r="Y60" s="1753"/>
      <c r="Z60" s="1753"/>
      <c r="AA60" s="1753"/>
      <c r="AB60" s="1753"/>
      <c r="AC60" s="1753"/>
      <c r="AD60" s="1753"/>
      <c r="AE60" s="1753"/>
      <c r="AF60" s="1753"/>
      <c r="AG60" s="1753"/>
      <c r="AH60" s="1753"/>
      <c r="AI60" s="1753"/>
      <c r="AJ60" s="1753"/>
      <c r="AK60" s="1753"/>
      <c r="AL60" s="1753"/>
      <c r="AM60" s="1753"/>
      <c r="AN60" s="1754"/>
      <c r="AO60" s="673" t="s">
        <v>13</v>
      </c>
      <c r="AP60" s="673"/>
      <c r="AQ60" s="673"/>
      <c r="AR60" s="673"/>
      <c r="AS60" s="790">
        <v>1</v>
      </c>
      <c r="AT60" s="790"/>
      <c r="AU60" s="790"/>
      <c r="AV60" s="790"/>
      <c r="AW60" s="836">
        <v>8000</v>
      </c>
      <c r="AX60" s="836"/>
      <c r="AY60" s="836"/>
      <c r="AZ60" s="836"/>
      <c r="BA60" s="837">
        <f t="shared" si="0"/>
        <v>8000</v>
      </c>
      <c r="BB60" s="837"/>
      <c r="BC60" s="837"/>
      <c r="BD60" s="838"/>
    </row>
    <row r="61" spans="2:56" ht="24.75" customHeight="1">
      <c r="B61" s="1042"/>
      <c r="C61" s="573" t="s">
        <v>1186</v>
      </c>
      <c r="D61" s="573"/>
      <c r="E61" s="573"/>
      <c r="F61" s="1752" t="s">
        <v>1357</v>
      </c>
      <c r="G61" s="1753"/>
      <c r="H61" s="1753"/>
      <c r="I61" s="1753"/>
      <c r="J61" s="1753"/>
      <c r="K61" s="1753"/>
      <c r="L61" s="1753"/>
      <c r="M61" s="1753"/>
      <c r="N61" s="1753"/>
      <c r="O61" s="1753"/>
      <c r="P61" s="1753"/>
      <c r="Q61" s="1753"/>
      <c r="R61" s="1753"/>
      <c r="S61" s="1753"/>
      <c r="T61" s="1753"/>
      <c r="U61" s="1753"/>
      <c r="V61" s="1753"/>
      <c r="W61" s="1754"/>
      <c r="X61" s="1752" t="s">
        <v>1390</v>
      </c>
      <c r="Y61" s="1753"/>
      <c r="Z61" s="1753"/>
      <c r="AA61" s="1753"/>
      <c r="AB61" s="1753"/>
      <c r="AC61" s="1753"/>
      <c r="AD61" s="1753"/>
      <c r="AE61" s="1753"/>
      <c r="AF61" s="1753"/>
      <c r="AG61" s="1753"/>
      <c r="AH61" s="1753"/>
      <c r="AI61" s="1753"/>
      <c r="AJ61" s="1753"/>
      <c r="AK61" s="1753"/>
      <c r="AL61" s="1753"/>
      <c r="AM61" s="1753"/>
      <c r="AN61" s="1754"/>
      <c r="AO61" s="673" t="s">
        <v>13</v>
      </c>
      <c r="AP61" s="673" t="s">
        <v>12</v>
      </c>
      <c r="AQ61" s="673" t="s">
        <v>12</v>
      </c>
      <c r="AR61" s="673" t="s">
        <v>12</v>
      </c>
      <c r="AS61" s="790">
        <v>1</v>
      </c>
      <c r="AT61" s="790"/>
      <c r="AU61" s="790"/>
      <c r="AV61" s="790"/>
      <c r="AW61" s="836">
        <v>10000</v>
      </c>
      <c r="AX61" s="836"/>
      <c r="AY61" s="836"/>
      <c r="AZ61" s="836"/>
      <c r="BA61" s="837">
        <f t="shared" si="0"/>
        <v>10000</v>
      </c>
      <c r="BB61" s="837"/>
      <c r="BC61" s="837"/>
      <c r="BD61" s="838"/>
    </row>
    <row r="62" spans="2:56" ht="24.75" customHeight="1">
      <c r="B62" s="1042"/>
      <c r="C62" s="573" t="s">
        <v>1187</v>
      </c>
      <c r="D62" s="573"/>
      <c r="E62" s="573"/>
      <c r="F62" s="1740" t="s">
        <v>1290</v>
      </c>
      <c r="G62" s="1741"/>
      <c r="H62" s="1741"/>
      <c r="I62" s="1741"/>
      <c r="J62" s="1741"/>
      <c r="K62" s="1741"/>
      <c r="L62" s="1741"/>
      <c r="M62" s="1741"/>
      <c r="N62" s="1741"/>
      <c r="O62" s="1741"/>
      <c r="P62" s="1741"/>
      <c r="Q62" s="1741"/>
      <c r="R62" s="1741"/>
      <c r="S62" s="1741"/>
      <c r="T62" s="1741"/>
      <c r="U62" s="1741"/>
      <c r="V62" s="1741"/>
      <c r="W62" s="1742"/>
      <c r="X62" s="1740" t="s">
        <v>1391</v>
      </c>
      <c r="Y62" s="1741"/>
      <c r="Z62" s="1741"/>
      <c r="AA62" s="1741"/>
      <c r="AB62" s="1741"/>
      <c r="AC62" s="1741"/>
      <c r="AD62" s="1741"/>
      <c r="AE62" s="1741"/>
      <c r="AF62" s="1741"/>
      <c r="AG62" s="1741"/>
      <c r="AH62" s="1741"/>
      <c r="AI62" s="1741"/>
      <c r="AJ62" s="1741"/>
      <c r="AK62" s="1741"/>
      <c r="AL62" s="1741"/>
      <c r="AM62" s="1741"/>
      <c r="AN62" s="1742"/>
      <c r="AO62" s="673" t="s">
        <v>161</v>
      </c>
      <c r="AP62" s="673" t="s">
        <v>12</v>
      </c>
      <c r="AQ62" s="673" t="s">
        <v>12</v>
      </c>
      <c r="AR62" s="673" t="s">
        <v>12</v>
      </c>
      <c r="AS62" s="643">
        <v>1</v>
      </c>
      <c r="AT62" s="643"/>
      <c r="AU62" s="643"/>
      <c r="AV62" s="643"/>
      <c r="AW62" s="674">
        <v>5000</v>
      </c>
      <c r="AX62" s="674"/>
      <c r="AY62" s="674"/>
      <c r="AZ62" s="674"/>
      <c r="BA62" s="837">
        <f t="shared" si="0"/>
        <v>5000</v>
      </c>
      <c r="BB62" s="837"/>
      <c r="BC62" s="837"/>
      <c r="BD62" s="838"/>
    </row>
    <row r="63" spans="2:56" ht="31.5" customHeight="1">
      <c r="B63" s="1042"/>
      <c r="C63" s="675" t="s">
        <v>1358</v>
      </c>
      <c r="D63" s="676"/>
      <c r="E63" s="676"/>
      <c r="F63" s="676"/>
      <c r="G63" s="676"/>
      <c r="H63" s="676"/>
      <c r="I63" s="676"/>
      <c r="J63" s="676"/>
      <c r="K63" s="676"/>
      <c r="L63" s="676"/>
      <c r="M63" s="676"/>
      <c r="N63" s="676"/>
      <c r="O63" s="676"/>
      <c r="P63" s="676"/>
      <c r="Q63" s="676"/>
      <c r="R63" s="676"/>
      <c r="S63" s="676"/>
      <c r="T63" s="676"/>
      <c r="U63" s="676"/>
      <c r="V63" s="676"/>
      <c r="W63" s="677"/>
      <c r="X63" s="675" t="s">
        <v>1392</v>
      </c>
      <c r="Y63" s="676"/>
      <c r="Z63" s="676"/>
      <c r="AA63" s="676"/>
      <c r="AB63" s="676"/>
      <c r="AC63" s="676"/>
      <c r="AD63" s="676"/>
      <c r="AE63" s="676"/>
      <c r="AF63" s="676"/>
      <c r="AG63" s="676"/>
      <c r="AH63" s="676"/>
      <c r="AI63" s="676"/>
      <c r="AJ63" s="676"/>
      <c r="AK63" s="676"/>
      <c r="AL63" s="676"/>
      <c r="AM63" s="676"/>
      <c r="AN63" s="677"/>
      <c r="AO63" s="818" t="s">
        <v>1600</v>
      </c>
      <c r="AP63" s="818"/>
      <c r="AQ63" s="818"/>
      <c r="AR63" s="818"/>
      <c r="AS63" s="818"/>
      <c r="AT63" s="818"/>
      <c r="AU63" s="818"/>
      <c r="AV63" s="818"/>
      <c r="AW63" s="818"/>
      <c r="AX63" s="818"/>
      <c r="AY63" s="818"/>
      <c r="AZ63" s="818"/>
      <c r="BA63" s="818"/>
      <c r="BB63" s="818"/>
      <c r="BC63" s="818"/>
      <c r="BD63" s="819"/>
    </row>
    <row r="64" spans="2:56" ht="33.75" customHeight="1">
      <c r="B64" s="1042"/>
      <c r="C64" s="805" t="s">
        <v>1151</v>
      </c>
      <c r="D64" s="805"/>
      <c r="E64" s="805"/>
      <c r="F64" s="693" t="s">
        <v>1152</v>
      </c>
      <c r="G64" s="694"/>
      <c r="H64" s="694"/>
      <c r="I64" s="694"/>
      <c r="J64" s="694"/>
      <c r="K64" s="694"/>
      <c r="L64" s="694"/>
      <c r="M64" s="694"/>
      <c r="N64" s="694"/>
      <c r="O64" s="694"/>
      <c r="P64" s="694"/>
      <c r="Q64" s="694"/>
      <c r="R64" s="694"/>
      <c r="S64" s="694"/>
      <c r="T64" s="694"/>
      <c r="U64" s="694"/>
      <c r="V64" s="694"/>
      <c r="W64" s="694"/>
      <c r="X64" s="694"/>
      <c r="Y64" s="694"/>
      <c r="Z64" s="694"/>
      <c r="AA64" s="694"/>
      <c r="AB64" s="694"/>
      <c r="AC64" s="694"/>
      <c r="AD64" s="694"/>
      <c r="AE64" s="694"/>
      <c r="AF64" s="694"/>
      <c r="AG64" s="694"/>
      <c r="AH64" s="694"/>
      <c r="AI64" s="694"/>
      <c r="AJ64" s="694"/>
      <c r="AK64" s="694"/>
      <c r="AL64" s="694"/>
      <c r="AM64" s="694"/>
      <c r="AN64" s="695"/>
      <c r="AO64" s="693" t="s">
        <v>1393</v>
      </c>
      <c r="AP64" s="694"/>
      <c r="AQ64" s="694"/>
      <c r="AR64" s="694"/>
      <c r="AS64" s="694"/>
      <c r="AT64" s="694"/>
      <c r="AU64" s="694"/>
      <c r="AV64" s="694"/>
      <c r="AW64" s="694"/>
      <c r="AX64" s="694"/>
      <c r="AY64" s="694"/>
      <c r="AZ64" s="694"/>
      <c r="BA64" s="694"/>
      <c r="BB64" s="694"/>
      <c r="BC64" s="694"/>
      <c r="BD64" s="696"/>
    </row>
    <row r="65" spans="2:56" ht="26.25" customHeight="1">
      <c r="B65" s="1042"/>
      <c r="C65" s="573" t="s">
        <v>14</v>
      </c>
      <c r="D65" s="573"/>
      <c r="E65" s="573"/>
      <c r="F65" s="1740" t="s">
        <v>1293</v>
      </c>
      <c r="G65" s="1741"/>
      <c r="H65" s="1741"/>
      <c r="I65" s="1741"/>
      <c r="J65" s="1741"/>
      <c r="K65" s="1741"/>
      <c r="L65" s="1741"/>
      <c r="M65" s="1741"/>
      <c r="N65" s="1741"/>
      <c r="O65" s="1741"/>
      <c r="P65" s="1741"/>
      <c r="Q65" s="1741"/>
      <c r="R65" s="1741"/>
      <c r="S65" s="1741"/>
      <c r="T65" s="1741"/>
      <c r="U65" s="1741"/>
      <c r="V65" s="1741"/>
      <c r="W65" s="1742"/>
      <c r="X65" s="1740" t="s">
        <v>1394</v>
      </c>
      <c r="Y65" s="1741"/>
      <c r="Z65" s="1741"/>
      <c r="AA65" s="1741"/>
      <c r="AB65" s="1741"/>
      <c r="AC65" s="1741"/>
      <c r="AD65" s="1741"/>
      <c r="AE65" s="1741"/>
      <c r="AF65" s="1741"/>
      <c r="AG65" s="1741"/>
      <c r="AH65" s="1741"/>
      <c r="AI65" s="1741"/>
      <c r="AJ65" s="1741"/>
      <c r="AK65" s="1741"/>
      <c r="AL65" s="1741"/>
      <c r="AM65" s="1741"/>
      <c r="AN65" s="1742"/>
      <c r="AO65" s="673" t="s">
        <v>21</v>
      </c>
      <c r="AP65" s="673"/>
      <c r="AQ65" s="673"/>
      <c r="AR65" s="673"/>
      <c r="AS65" s="643">
        <v>18</v>
      </c>
      <c r="AT65" s="643"/>
      <c r="AU65" s="643"/>
      <c r="AV65" s="643"/>
      <c r="AW65" s="674">
        <v>1300</v>
      </c>
      <c r="AX65" s="674"/>
      <c r="AY65" s="674"/>
      <c r="AZ65" s="674"/>
      <c r="BA65" s="671">
        <f>AW65*AS65</f>
        <v>23400</v>
      </c>
      <c r="BB65" s="671"/>
      <c r="BC65" s="671"/>
      <c r="BD65" s="672"/>
    </row>
    <row r="66" spans="2:56" ht="22.5" customHeight="1">
      <c r="B66" s="1042"/>
      <c r="C66" s="573" t="s">
        <v>15</v>
      </c>
      <c r="D66" s="573"/>
      <c r="E66" s="573"/>
      <c r="F66" s="1740" t="s">
        <v>1294</v>
      </c>
      <c r="G66" s="1741"/>
      <c r="H66" s="1741"/>
      <c r="I66" s="1741"/>
      <c r="J66" s="1741"/>
      <c r="K66" s="1741"/>
      <c r="L66" s="1741"/>
      <c r="M66" s="1741"/>
      <c r="N66" s="1741"/>
      <c r="O66" s="1741"/>
      <c r="P66" s="1741"/>
      <c r="Q66" s="1741"/>
      <c r="R66" s="1741"/>
      <c r="S66" s="1741"/>
      <c r="T66" s="1741"/>
      <c r="U66" s="1741"/>
      <c r="V66" s="1741"/>
      <c r="W66" s="1742"/>
      <c r="X66" s="1740" t="s">
        <v>1395</v>
      </c>
      <c r="Y66" s="1741"/>
      <c r="Z66" s="1741"/>
      <c r="AA66" s="1741"/>
      <c r="AB66" s="1741"/>
      <c r="AC66" s="1741"/>
      <c r="AD66" s="1741"/>
      <c r="AE66" s="1741"/>
      <c r="AF66" s="1741"/>
      <c r="AG66" s="1741"/>
      <c r="AH66" s="1741"/>
      <c r="AI66" s="1741"/>
      <c r="AJ66" s="1741"/>
      <c r="AK66" s="1741"/>
      <c r="AL66" s="1741"/>
      <c r="AM66" s="1741"/>
      <c r="AN66" s="1742"/>
      <c r="AO66" s="673" t="s">
        <v>21</v>
      </c>
      <c r="AP66" s="673"/>
      <c r="AQ66" s="673"/>
      <c r="AR66" s="673"/>
      <c r="AS66" s="643">
        <v>68</v>
      </c>
      <c r="AT66" s="643"/>
      <c r="AU66" s="643"/>
      <c r="AV66" s="643"/>
      <c r="AW66" s="674">
        <v>1200</v>
      </c>
      <c r="AX66" s="674"/>
      <c r="AY66" s="674"/>
      <c r="AZ66" s="674"/>
      <c r="BA66" s="671">
        <f>AW66*AS66</f>
        <v>81600</v>
      </c>
      <c r="BB66" s="671"/>
      <c r="BC66" s="671"/>
      <c r="BD66" s="672"/>
    </row>
    <row r="67" spans="2:56" ht="24.75" customHeight="1">
      <c r="B67" s="1042"/>
      <c r="C67" s="573" t="s">
        <v>35</v>
      </c>
      <c r="D67" s="573"/>
      <c r="E67" s="573"/>
      <c r="F67" s="1740" t="s">
        <v>1295</v>
      </c>
      <c r="G67" s="1741"/>
      <c r="H67" s="1741"/>
      <c r="I67" s="1741"/>
      <c r="J67" s="1741"/>
      <c r="K67" s="1741"/>
      <c r="L67" s="1741"/>
      <c r="M67" s="1741"/>
      <c r="N67" s="1741"/>
      <c r="O67" s="1741"/>
      <c r="P67" s="1741"/>
      <c r="Q67" s="1741"/>
      <c r="R67" s="1741"/>
      <c r="S67" s="1741"/>
      <c r="T67" s="1741"/>
      <c r="U67" s="1741"/>
      <c r="V67" s="1741"/>
      <c r="W67" s="1742"/>
      <c r="X67" s="1740" t="s">
        <v>1396</v>
      </c>
      <c r="Y67" s="1741"/>
      <c r="Z67" s="1741"/>
      <c r="AA67" s="1741"/>
      <c r="AB67" s="1741"/>
      <c r="AC67" s="1741"/>
      <c r="AD67" s="1741"/>
      <c r="AE67" s="1741"/>
      <c r="AF67" s="1741"/>
      <c r="AG67" s="1741"/>
      <c r="AH67" s="1741"/>
      <c r="AI67" s="1741"/>
      <c r="AJ67" s="1741"/>
      <c r="AK67" s="1741"/>
      <c r="AL67" s="1741"/>
      <c r="AM67" s="1741"/>
      <c r="AN67" s="1742"/>
      <c r="AO67" s="673" t="s">
        <v>21</v>
      </c>
      <c r="AP67" s="673" t="s">
        <v>12</v>
      </c>
      <c r="AQ67" s="673" t="s">
        <v>12</v>
      </c>
      <c r="AR67" s="673" t="s">
        <v>12</v>
      </c>
      <c r="AS67" s="643">
        <v>16</v>
      </c>
      <c r="AT67" s="643"/>
      <c r="AU67" s="643"/>
      <c r="AV67" s="643"/>
      <c r="AW67" s="674">
        <v>1350</v>
      </c>
      <c r="AX67" s="674"/>
      <c r="AY67" s="674"/>
      <c r="AZ67" s="674"/>
      <c r="BA67" s="671">
        <f>AW67*AS67</f>
        <v>21600</v>
      </c>
      <c r="BB67" s="671"/>
      <c r="BC67" s="671"/>
      <c r="BD67" s="672"/>
    </row>
    <row r="68" spans="2:56" ht="21.75" customHeight="1">
      <c r="B68" s="1042"/>
      <c r="C68" s="573" t="s">
        <v>36</v>
      </c>
      <c r="D68" s="573"/>
      <c r="E68" s="573"/>
      <c r="F68" s="1740" t="s">
        <v>1296</v>
      </c>
      <c r="G68" s="1741"/>
      <c r="H68" s="1741"/>
      <c r="I68" s="1741"/>
      <c r="J68" s="1741"/>
      <c r="K68" s="1741"/>
      <c r="L68" s="1741"/>
      <c r="M68" s="1741"/>
      <c r="N68" s="1741"/>
      <c r="O68" s="1741"/>
      <c r="P68" s="1741"/>
      <c r="Q68" s="1741"/>
      <c r="R68" s="1741"/>
      <c r="S68" s="1741"/>
      <c r="T68" s="1741"/>
      <c r="U68" s="1741"/>
      <c r="V68" s="1741"/>
      <c r="W68" s="1742"/>
      <c r="X68" s="1740" t="s">
        <v>1397</v>
      </c>
      <c r="Y68" s="1741"/>
      <c r="Z68" s="1741"/>
      <c r="AA68" s="1741"/>
      <c r="AB68" s="1741"/>
      <c r="AC68" s="1741"/>
      <c r="AD68" s="1741"/>
      <c r="AE68" s="1741"/>
      <c r="AF68" s="1741"/>
      <c r="AG68" s="1741"/>
      <c r="AH68" s="1741"/>
      <c r="AI68" s="1741"/>
      <c r="AJ68" s="1741"/>
      <c r="AK68" s="1741"/>
      <c r="AL68" s="1741"/>
      <c r="AM68" s="1741"/>
      <c r="AN68" s="1742"/>
      <c r="AO68" s="673" t="s">
        <v>21</v>
      </c>
      <c r="AP68" s="673"/>
      <c r="AQ68" s="673"/>
      <c r="AR68" s="673"/>
      <c r="AS68" s="643">
        <v>78</v>
      </c>
      <c r="AT68" s="643"/>
      <c r="AU68" s="643"/>
      <c r="AV68" s="643"/>
      <c r="AW68" s="674">
        <v>1200</v>
      </c>
      <c r="AX68" s="674"/>
      <c r="AY68" s="674"/>
      <c r="AZ68" s="674"/>
      <c r="BA68" s="671">
        <f>AW68*AS68</f>
        <v>93600</v>
      </c>
      <c r="BB68" s="671"/>
      <c r="BC68" s="671"/>
      <c r="BD68" s="672"/>
    </row>
    <row r="69" spans="2:56" ht="18.75" customHeight="1">
      <c r="B69" s="1042"/>
      <c r="C69" s="573" t="s">
        <v>37</v>
      </c>
      <c r="D69" s="573"/>
      <c r="E69" s="573"/>
      <c r="F69" s="1740" t="s">
        <v>1297</v>
      </c>
      <c r="G69" s="1741"/>
      <c r="H69" s="1741"/>
      <c r="I69" s="1741"/>
      <c r="J69" s="1741"/>
      <c r="K69" s="1741"/>
      <c r="L69" s="1741"/>
      <c r="M69" s="1741"/>
      <c r="N69" s="1741"/>
      <c r="O69" s="1741"/>
      <c r="P69" s="1741"/>
      <c r="Q69" s="1741"/>
      <c r="R69" s="1741"/>
      <c r="S69" s="1741"/>
      <c r="T69" s="1741"/>
      <c r="U69" s="1741"/>
      <c r="V69" s="1741"/>
      <c r="W69" s="1742"/>
      <c r="X69" s="1740" t="s">
        <v>1398</v>
      </c>
      <c r="Y69" s="1741"/>
      <c r="Z69" s="1741"/>
      <c r="AA69" s="1741"/>
      <c r="AB69" s="1741"/>
      <c r="AC69" s="1741"/>
      <c r="AD69" s="1741"/>
      <c r="AE69" s="1741"/>
      <c r="AF69" s="1741"/>
      <c r="AG69" s="1741"/>
      <c r="AH69" s="1741"/>
      <c r="AI69" s="1741"/>
      <c r="AJ69" s="1741"/>
      <c r="AK69" s="1741"/>
      <c r="AL69" s="1741"/>
      <c r="AM69" s="1741"/>
      <c r="AN69" s="1742"/>
      <c r="AO69" s="673" t="s">
        <v>21</v>
      </c>
      <c r="AP69" s="673"/>
      <c r="AQ69" s="673"/>
      <c r="AR69" s="673"/>
      <c r="AS69" s="643">
        <v>10</v>
      </c>
      <c r="AT69" s="643"/>
      <c r="AU69" s="643"/>
      <c r="AV69" s="643"/>
      <c r="AW69" s="674">
        <v>1000</v>
      </c>
      <c r="AX69" s="674"/>
      <c r="AY69" s="674"/>
      <c r="AZ69" s="674"/>
      <c r="BA69" s="671">
        <f t="shared" ref="BA69:BA74" si="1">AW69*AS69</f>
        <v>10000</v>
      </c>
      <c r="BB69" s="671"/>
      <c r="BC69" s="671"/>
      <c r="BD69" s="672"/>
    </row>
    <row r="70" spans="2:56" ht="24.75" customHeight="1">
      <c r="B70" s="1042"/>
      <c r="C70" s="573" t="s">
        <v>38</v>
      </c>
      <c r="D70" s="573"/>
      <c r="E70" s="573"/>
      <c r="F70" s="1740" t="s">
        <v>1299</v>
      </c>
      <c r="G70" s="1741"/>
      <c r="H70" s="1741"/>
      <c r="I70" s="1741"/>
      <c r="J70" s="1741"/>
      <c r="K70" s="1741"/>
      <c r="L70" s="1741"/>
      <c r="M70" s="1741"/>
      <c r="N70" s="1741"/>
      <c r="O70" s="1741"/>
      <c r="P70" s="1741"/>
      <c r="Q70" s="1741"/>
      <c r="R70" s="1741"/>
      <c r="S70" s="1741"/>
      <c r="T70" s="1741"/>
      <c r="U70" s="1741"/>
      <c r="V70" s="1741"/>
      <c r="W70" s="1742"/>
      <c r="X70" s="1740" t="s">
        <v>1399</v>
      </c>
      <c r="Y70" s="1741"/>
      <c r="Z70" s="1741"/>
      <c r="AA70" s="1741"/>
      <c r="AB70" s="1741"/>
      <c r="AC70" s="1741"/>
      <c r="AD70" s="1741"/>
      <c r="AE70" s="1741"/>
      <c r="AF70" s="1741"/>
      <c r="AG70" s="1741"/>
      <c r="AH70" s="1741"/>
      <c r="AI70" s="1741"/>
      <c r="AJ70" s="1741"/>
      <c r="AK70" s="1741"/>
      <c r="AL70" s="1741"/>
      <c r="AM70" s="1741"/>
      <c r="AN70" s="1742"/>
      <c r="AO70" s="673" t="s">
        <v>21</v>
      </c>
      <c r="AP70" s="673"/>
      <c r="AQ70" s="673"/>
      <c r="AR70" s="673"/>
      <c r="AS70" s="643">
        <v>5</v>
      </c>
      <c r="AT70" s="643"/>
      <c r="AU70" s="643"/>
      <c r="AV70" s="643"/>
      <c r="AW70" s="674">
        <v>1000</v>
      </c>
      <c r="AX70" s="674"/>
      <c r="AY70" s="674"/>
      <c r="AZ70" s="674"/>
      <c r="BA70" s="671">
        <f t="shared" si="1"/>
        <v>5000</v>
      </c>
      <c r="BB70" s="671"/>
      <c r="BC70" s="671"/>
      <c r="BD70" s="672"/>
    </row>
    <row r="71" spans="2:56" ht="24.75" customHeight="1">
      <c r="B71" s="1042"/>
      <c r="C71" s="573" t="s">
        <v>39</v>
      </c>
      <c r="D71" s="573"/>
      <c r="E71" s="573"/>
      <c r="F71" s="1740" t="s">
        <v>1300</v>
      </c>
      <c r="G71" s="1741"/>
      <c r="H71" s="1741"/>
      <c r="I71" s="1741"/>
      <c r="J71" s="1741"/>
      <c r="K71" s="1741"/>
      <c r="L71" s="1741"/>
      <c r="M71" s="1741"/>
      <c r="N71" s="1741"/>
      <c r="O71" s="1741"/>
      <c r="P71" s="1741"/>
      <c r="Q71" s="1741"/>
      <c r="R71" s="1741"/>
      <c r="S71" s="1741"/>
      <c r="T71" s="1741"/>
      <c r="U71" s="1741"/>
      <c r="V71" s="1741"/>
      <c r="W71" s="1742"/>
      <c r="X71" s="1740" t="s">
        <v>1400</v>
      </c>
      <c r="Y71" s="1741"/>
      <c r="Z71" s="1741"/>
      <c r="AA71" s="1741"/>
      <c r="AB71" s="1741"/>
      <c r="AC71" s="1741"/>
      <c r="AD71" s="1741"/>
      <c r="AE71" s="1741"/>
      <c r="AF71" s="1741"/>
      <c r="AG71" s="1741"/>
      <c r="AH71" s="1741"/>
      <c r="AI71" s="1741"/>
      <c r="AJ71" s="1741"/>
      <c r="AK71" s="1741"/>
      <c r="AL71" s="1741"/>
      <c r="AM71" s="1741"/>
      <c r="AN71" s="1742"/>
      <c r="AO71" s="673" t="s">
        <v>21</v>
      </c>
      <c r="AP71" s="673"/>
      <c r="AQ71" s="673"/>
      <c r="AR71" s="673"/>
      <c r="AS71" s="643">
        <v>5</v>
      </c>
      <c r="AT71" s="643"/>
      <c r="AU71" s="643"/>
      <c r="AV71" s="643"/>
      <c r="AW71" s="674">
        <v>1200</v>
      </c>
      <c r="AX71" s="674"/>
      <c r="AY71" s="674"/>
      <c r="AZ71" s="674"/>
      <c r="BA71" s="671">
        <f t="shared" si="1"/>
        <v>6000</v>
      </c>
      <c r="BB71" s="671"/>
      <c r="BC71" s="671"/>
      <c r="BD71" s="672"/>
    </row>
    <row r="72" spans="2:56" ht="24.75" customHeight="1">
      <c r="B72" s="1042"/>
      <c r="C72" s="573" t="s">
        <v>40</v>
      </c>
      <c r="D72" s="573"/>
      <c r="E72" s="573"/>
      <c r="F72" s="1740" t="s">
        <v>1298</v>
      </c>
      <c r="G72" s="1741"/>
      <c r="H72" s="1741"/>
      <c r="I72" s="1741"/>
      <c r="J72" s="1741"/>
      <c r="K72" s="1741"/>
      <c r="L72" s="1741"/>
      <c r="M72" s="1741"/>
      <c r="N72" s="1741"/>
      <c r="O72" s="1741"/>
      <c r="P72" s="1741"/>
      <c r="Q72" s="1741"/>
      <c r="R72" s="1741"/>
      <c r="S72" s="1741"/>
      <c r="T72" s="1741"/>
      <c r="U72" s="1741"/>
      <c r="V72" s="1741"/>
      <c r="W72" s="1742"/>
      <c r="X72" s="1740" t="s">
        <v>1438</v>
      </c>
      <c r="Y72" s="1741"/>
      <c r="Z72" s="1741"/>
      <c r="AA72" s="1741"/>
      <c r="AB72" s="1741"/>
      <c r="AC72" s="1741"/>
      <c r="AD72" s="1741"/>
      <c r="AE72" s="1741"/>
      <c r="AF72" s="1741"/>
      <c r="AG72" s="1741"/>
      <c r="AH72" s="1741"/>
      <c r="AI72" s="1741"/>
      <c r="AJ72" s="1741"/>
      <c r="AK72" s="1741"/>
      <c r="AL72" s="1741"/>
      <c r="AM72" s="1741"/>
      <c r="AN72" s="1742"/>
      <c r="AO72" s="673" t="s">
        <v>30</v>
      </c>
      <c r="AP72" s="673"/>
      <c r="AQ72" s="673"/>
      <c r="AR72" s="673"/>
      <c r="AS72" s="643">
        <v>3</v>
      </c>
      <c r="AT72" s="643"/>
      <c r="AU72" s="643"/>
      <c r="AV72" s="643"/>
      <c r="AW72" s="674">
        <v>1200</v>
      </c>
      <c r="AX72" s="674"/>
      <c r="AY72" s="674"/>
      <c r="AZ72" s="674"/>
      <c r="BA72" s="671">
        <f t="shared" si="1"/>
        <v>3600</v>
      </c>
      <c r="BB72" s="671"/>
      <c r="BC72" s="671"/>
      <c r="BD72" s="672"/>
    </row>
    <row r="73" spans="2:56" ht="24.75" customHeight="1">
      <c r="B73" s="1042"/>
      <c r="C73" s="573" t="s">
        <v>41</v>
      </c>
      <c r="D73" s="573"/>
      <c r="E73" s="573"/>
      <c r="F73" s="1740" t="s">
        <v>1301</v>
      </c>
      <c r="G73" s="1741"/>
      <c r="H73" s="1741"/>
      <c r="I73" s="1741"/>
      <c r="J73" s="1741"/>
      <c r="K73" s="1741"/>
      <c r="L73" s="1741"/>
      <c r="M73" s="1741"/>
      <c r="N73" s="1741"/>
      <c r="O73" s="1741"/>
      <c r="P73" s="1741"/>
      <c r="Q73" s="1741"/>
      <c r="R73" s="1741"/>
      <c r="S73" s="1741"/>
      <c r="T73" s="1741"/>
      <c r="U73" s="1741"/>
      <c r="V73" s="1741"/>
      <c r="W73" s="1742"/>
      <c r="X73" s="1740" t="s">
        <v>1401</v>
      </c>
      <c r="Y73" s="1741"/>
      <c r="Z73" s="1741"/>
      <c r="AA73" s="1741"/>
      <c r="AB73" s="1741"/>
      <c r="AC73" s="1741"/>
      <c r="AD73" s="1741"/>
      <c r="AE73" s="1741"/>
      <c r="AF73" s="1741"/>
      <c r="AG73" s="1741"/>
      <c r="AH73" s="1741"/>
      <c r="AI73" s="1741"/>
      <c r="AJ73" s="1741"/>
      <c r="AK73" s="1741"/>
      <c r="AL73" s="1741"/>
      <c r="AM73" s="1741"/>
      <c r="AN73" s="1742"/>
      <c r="AO73" s="673" t="s">
        <v>21</v>
      </c>
      <c r="AP73" s="673"/>
      <c r="AQ73" s="673"/>
      <c r="AR73" s="673"/>
      <c r="AS73" s="643">
        <v>7</v>
      </c>
      <c r="AT73" s="643"/>
      <c r="AU73" s="643"/>
      <c r="AV73" s="643"/>
      <c r="AW73" s="674">
        <v>1200</v>
      </c>
      <c r="AX73" s="674"/>
      <c r="AY73" s="674"/>
      <c r="AZ73" s="674"/>
      <c r="BA73" s="671">
        <f t="shared" si="1"/>
        <v>8400</v>
      </c>
      <c r="BB73" s="671"/>
      <c r="BC73" s="671"/>
      <c r="BD73" s="672"/>
    </row>
    <row r="74" spans="2:56" ht="30" customHeight="1">
      <c r="B74" s="1042"/>
      <c r="C74" s="573" t="s">
        <v>42</v>
      </c>
      <c r="D74" s="573"/>
      <c r="E74" s="573"/>
      <c r="F74" s="1740" t="s">
        <v>1302</v>
      </c>
      <c r="G74" s="1741"/>
      <c r="H74" s="1741"/>
      <c r="I74" s="1741"/>
      <c r="J74" s="1741"/>
      <c r="K74" s="1741"/>
      <c r="L74" s="1741"/>
      <c r="M74" s="1741"/>
      <c r="N74" s="1741"/>
      <c r="O74" s="1741"/>
      <c r="P74" s="1741"/>
      <c r="Q74" s="1741"/>
      <c r="R74" s="1741"/>
      <c r="S74" s="1741"/>
      <c r="T74" s="1741"/>
      <c r="U74" s="1741"/>
      <c r="V74" s="1741"/>
      <c r="W74" s="1742"/>
      <c r="X74" s="1740" t="s">
        <v>1402</v>
      </c>
      <c r="Y74" s="1741"/>
      <c r="Z74" s="1741"/>
      <c r="AA74" s="1741"/>
      <c r="AB74" s="1741"/>
      <c r="AC74" s="1741"/>
      <c r="AD74" s="1741"/>
      <c r="AE74" s="1741"/>
      <c r="AF74" s="1741"/>
      <c r="AG74" s="1741"/>
      <c r="AH74" s="1741"/>
      <c r="AI74" s="1741"/>
      <c r="AJ74" s="1741"/>
      <c r="AK74" s="1741"/>
      <c r="AL74" s="1741"/>
      <c r="AM74" s="1741"/>
      <c r="AN74" s="1742"/>
      <c r="AO74" s="673" t="s">
        <v>21</v>
      </c>
      <c r="AP74" s="673"/>
      <c r="AQ74" s="673"/>
      <c r="AR74" s="673"/>
      <c r="AS74" s="643">
        <v>0</v>
      </c>
      <c r="AT74" s="643"/>
      <c r="AU74" s="643"/>
      <c r="AV74" s="643"/>
      <c r="AW74" s="674">
        <v>1000</v>
      </c>
      <c r="AX74" s="674"/>
      <c r="AY74" s="674"/>
      <c r="AZ74" s="674"/>
      <c r="BA74" s="671">
        <f t="shared" si="1"/>
        <v>0</v>
      </c>
      <c r="BB74" s="671"/>
      <c r="BC74" s="671"/>
      <c r="BD74" s="672"/>
    </row>
    <row r="75" spans="2:56" ht="36.75" customHeight="1" thickBot="1">
      <c r="B75" s="1042"/>
      <c r="C75" s="678" t="s">
        <v>1359</v>
      </c>
      <c r="D75" s="679"/>
      <c r="E75" s="679"/>
      <c r="F75" s="679"/>
      <c r="G75" s="679"/>
      <c r="H75" s="679"/>
      <c r="I75" s="679"/>
      <c r="J75" s="679"/>
      <c r="K75" s="679"/>
      <c r="L75" s="679"/>
      <c r="M75" s="679"/>
      <c r="N75" s="679"/>
      <c r="O75" s="679"/>
      <c r="P75" s="679"/>
      <c r="Q75" s="679"/>
      <c r="R75" s="679"/>
      <c r="S75" s="679"/>
      <c r="T75" s="679"/>
      <c r="U75" s="679"/>
      <c r="V75" s="679"/>
      <c r="W75" s="680"/>
      <c r="X75" s="678"/>
      <c r="Y75" s="679"/>
      <c r="Z75" s="679"/>
      <c r="AA75" s="679"/>
      <c r="AB75" s="679"/>
      <c r="AC75" s="679"/>
      <c r="AD75" s="679"/>
      <c r="AE75" s="679"/>
      <c r="AF75" s="679"/>
      <c r="AG75" s="679"/>
      <c r="AH75" s="679"/>
      <c r="AI75" s="679"/>
      <c r="AJ75" s="679"/>
      <c r="AK75" s="679"/>
      <c r="AL75" s="679"/>
      <c r="AM75" s="679"/>
      <c r="AN75" s="680"/>
      <c r="AO75" s="834">
        <f>SUM(BA65:BD74)</f>
        <v>253200</v>
      </c>
      <c r="AP75" s="834"/>
      <c r="AQ75" s="834"/>
      <c r="AR75" s="834"/>
      <c r="AS75" s="834"/>
      <c r="AT75" s="834"/>
      <c r="AU75" s="834"/>
      <c r="AV75" s="834"/>
      <c r="AW75" s="834"/>
      <c r="AX75" s="834"/>
      <c r="AY75" s="834"/>
      <c r="AZ75" s="834"/>
      <c r="BA75" s="834"/>
      <c r="BB75" s="834"/>
      <c r="BC75" s="834"/>
      <c r="BD75" s="835"/>
    </row>
    <row r="76" spans="2:56" ht="40.5" customHeight="1">
      <c r="B76" s="1042"/>
      <c r="C76" s="839" t="s">
        <v>1156</v>
      </c>
      <c r="D76" s="839"/>
      <c r="E76" s="839"/>
      <c r="F76" s="606" t="s">
        <v>1153</v>
      </c>
      <c r="G76" s="607"/>
      <c r="H76" s="607"/>
      <c r="I76" s="607"/>
      <c r="J76" s="607"/>
      <c r="K76" s="607"/>
      <c r="L76" s="607"/>
      <c r="M76" s="607"/>
      <c r="N76" s="607"/>
      <c r="O76" s="607"/>
      <c r="P76" s="607"/>
      <c r="Q76" s="607"/>
      <c r="R76" s="607"/>
      <c r="S76" s="607"/>
      <c r="T76" s="607"/>
      <c r="U76" s="607"/>
      <c r="V76" s="607"/>
      <c r="W76" s="607"/>
      <c r="X76" s="607"/>
      <c r="Y76" s="607"/>
      <c r="Z76" s="607"/>
      <c r="AA76" s="607"/>
      <c r="AB76" s="607"/>
      <c r="AC76" s="607"/>
      <c r="AD76" s="607"/>
      <c r="AE76" s="607"/>
      <c r="AF76" s="607"/>
      <c r="AG76" s="607"/>
      <c r="AH76" s="607"/>
      <c r="AI76" s="607"/>
      <c r="AJ76" s="607"/>
      <c r="AK76" s="607"/>
      <c r="AL76" s="607"/>
      <c r="AM76" s="607"/>
      <c r="AN76" s="608"/>
      <c r="AO76" s="606"/>
      <c r="AP76" s="607"/>
      <c r="AQ76" s="607"/>
      <c r="AR76" s="607"/>
      <c r="AS76" s="607"/>
      <c r="AT76" s="607"/>
      <c r="AU76" s="607"/>
      <c r="AV76" s="607"/>
      <c r="AW76" s="607"/>
      <c r="AX76" s="607"/>
      <c r="AY76" s="607"/>
      <c r="AZ76" s="607"/>
      <c r="BA76" s="607"/>
      <c r="BB76" s="607"/>
      <c r="BC76" s="607"/>
      <c r="BD76" s="711"/>
    </row>
    <row r="77" spans="2:56" ht="31.5" customHeight="1">
      <c r="B77" s="1042"/>
      <c r="C77" s="713" t="s">
        <v>18</v>
      </c>
      <c r="D77" s="713"/>
      <c r="E77" s="713"/>
      <c r="F77" s="1746" t="s">
        <v>1308</v>
      </c>
      <c r="G77" s="1747"/>
      <c r="H77" s="1747"/>
      <c r="I77" s="1747"/>
      <c r="J77" s="1747"/>
      <c r="K77" s="1747"/>
      <c r="L77" s="1747"/>
      <c r="M77" s="1747"/>
      <c r="N77" s="1747"/>
      <c r="O77" s="1747"/>
      <c r="P77" s="1747"/>
      <c r="Q77" s="1747"/>
      <c r="R77" s="1747"/>
      <c r="S77" s="1747"/>
      <c r="T77" s="1747"/>
      <c r="U77" s="1747"/>
      <c r="V77" s="1747"/>
      <c r="W77" s="1748"/>
      <c r="X77" s="1746" t="s">
        <v>1403</v>
      </c>
      <c r="Y77" s="1747"/>
      <c r="Z77" s="1747"/>
      <c r="AA77" s="1747"/>
      <c r="AB77" s="1747"/>
      <c r="AC77" s="1747"/>
      <c r="AD77" s="1747"/>
      <c r="AE77" s="1747"/>
      <c r="AF77" s="1747"/>
      <c r="AG77" s="1747"/>
      <c r="AH77" s="1747"/>
      <c r="AI77" s="1747"/>
      <c r="AJ77" s="1747"/>
      <c r="AK77" s="1747"/>
      <c r="AL77" s="1747"/>
      <c r="AM77" s="1747"/>
      <c r="AN77" s="1748"/>
      <c r="AO77" s="789" t="s">
        <v>12</v>
      </c>
      <c r="AP77" s="789" t="s">
        <v>12</v>
      </c>
      <c r="AQ77" s="789" t="s">
        <v>12</v>
      </c>
      <c r="AR77" s="789" t="s">
        <v>12</v>
      </c>
      <c r="AS77" s="826">
        <v>0</v>
      </c>
      <c r="AT77" s="826"/>
      <c r="AU77" s="826"/>
      <c r="AV77" s="826"/>
      <c r="AW77" s="833">
        <v>0</v>
      </c>
      <c r="AX77" s="833"/>
      <c r="AY77" s="833"/>
      <c r="AZ77" s="833"/>
      <c r="BA77" s="791">
        <f t="shared" ref="BA77:BA82" si="2">AW77*AS77</f>
        <v>0</v>
      </c>
      <c r="BB77" s="791"/>
      <c r="BC77" s="791"/>
      <c r="BD77" s="792"/>
    </row>
    <row r="78" spans="2:56" ht="29.25" customHeight="1">
      <c r="B78" s="1042"/>
      <c r="C78" s="713" t="s">
        <v>19</v>
      </c>
      <c r="D78" s="713"/>
      <c r="E78" s="713"/>
      <c r="F78" s="1746" t="s">
        <v>1307</v>
      </c>
      <c r="G78" s="1747"/>
      <c r="H78" s="1747"/>
      <c r="I78" s="1747"/>
      <c r="J78" s="1747"/>
      <c r="K78" s="1747"/>
      <c r="L78" s="1747"/>
      <c r="M78" s="1747"/>
      <c r="N78" s="1747"/>
      <c r="O78" s="1747"/>
      <c r="P78" s="1747"/>
      <c r="Q78" s="1747"/>
      <c r="R78" s="1747"/>
      <c r="S78" s="1747"/>
      <c r="T78" s="1747"/>
      <c r="U78" s="1747"/>
      <c r="V78" s="1747"/>
      <c r="W78" s="1748"/>
      <c r="X78" s="1746" t="s">
        <v>1439</v>
      </c>
      <c r="Y78" s="1747"/>
      <c r="Z78" s="1747"/>
      <c r="AA78" s="1747"/>
      <c r="AB78" s="1747"/>
      <c r="AC78" s="1747"/>
      <c r="AD78" s="1747"/>
      <c r="AE78" s="1747"/>
      <c r="AF78" s="1747"/>
      <c r="AG78" s="1747"/>
      <c r="AH78" s="1747"/>
      <c r="AI78" s="1747"/>
      <c r="AJ78" s="1747"/>
      <c r="AK78" s="1747"/>
      <c r="AL78" s="1747"/>
      <c r="AM78" s="1747"/>
      <c r="AN78" s="1748"/>
      <c r="AO78" s="789" t="s">
        <v>12</v>
      </c>
      <c r="AP78" s="789"/>
      <c r="AQ78" s="789"/>
      <c r="AR78" s="789"/>
      <c r="AS78" s="826">
        <v>0</v>
      </c>
      <c r="AT78" s="826"/>
      <c r="AU78" s="826"/>
      <c r="AV78" s="826"/>
      <c r="AW78" s="833">
        <v>0</v>
      </c>
      <c r="AX78" s="833"/>
      <c r="AY78" s="833"/>
      <c r="AZ78" s="833"/>
      <c r="BA78" s="791">
        <f t="shared" si="2"/>
        <v>0</v>
      </c>
      <c r="BB78" s="791"/>
      <c r="BC78" s="791"/>
      <c r="BD78" s="792"/>
    </row>
    <row r="79" spans="2:56" ht="30" customHeight="1">
      <c r="B79" s="1042"/>
      <c r="C79" s="713" t="s">
        <v>44</v>
      </c>
      <c r="D79" s="713"/>
      <c r="E79" s="713"/>
      <c r="F79" s="1746" t="s">
        <v>1303</v>
      </c>
      <c r="G79" s="1747"/>
      <c r="H79" s="1747"/>
      <c r="I79" s="1747"/>
      <c r="J79" s="1747"/>
      <c r="K79" s="1747"/>
      <c r="L79" s="1747"/>
      <c r="M79" s="1747"/>
      <c r="N79" s="1747"/>
      <c r="O79" s="1747"/>
      <c r="P79" s="1747"/>
      <c r="Q79" s="1747"/>
      <c r="R79" s="1747"/>
      <c r="S79" s="1747"/>
      <c r="T79" s="1747"/>
      <c r="U79" s="1747"/>
      <c r="V79" s="1747"/>
      <c r="W79" s="1748"/>
      <c r="X79" s="1746" t="s">
        <v>1440</v>
      </c>
      <c r="Y79" s="1747"/>
      <c r="Z79" s="1747"/>
      <c r="AA79" s="1747"/>
      <c r="AB79" s="1747"/>
      <c r="AC79" s="1747"/>
      <c r="AD79" s="1747"/>
      <c r="AE79" s="1747"/>
      <c r="AF79" s="1747"/>
      <c r="AG79" s="1747"/>
      <c r="AH79" s="1747"/>
      <c r="AI79" s="1747"/>
      <c r="AJ79" s="1747"/>
      <c r="AK79" s="1747"/>
      <c r="AL79" s="1747"/>
      <c r="AM79" s="1747"/>
      <c r="AN79" s="1748"/>
      <c r="AO79" s="789" t="s">
        <v>12</v>
      </c>
      <c r="AP79" s="789" t="s">
        <v>12</v>
      </c>
      <c r="AQ79" s="789" t="s">
        <v>12</v>
      </c>
      <c r="AR79" s="789" t="s">
        <v>12</v>
      </c>
      <c r="AS79" s="826">
        <v>550</v>
      </c>
      <c r="AT79" s="826"/>
      <c r="AU79" s="826"/>
      <c r="AV79" s="826"/>
      <c r="AW79" s="833">
        <v>85</v>
      </c>
      <c r="AX79" s="833"/>
      <c r="AY79" s="833"/>
      <c r="AZ79" s="833"/>
      <c r="BA79" s="791">
        <f t="shared" si="2"/>
        <v>46750</v>
      </c>
      <c r="BB79" s="791"/>
      <c r="BC79" s="791"/>
      <c r="BD79" s="792"/>
    </row>
    <row r="80" spans="2:56" ht="30" customHeight="1">
      <c r="B80" s="1042"/>
      <c r="C80" s="713" t="s">
        <v>45</v>
      </c>
      <c r="D80" s="713"/>
      <c r="E80" s="713"/>
      <c r="F80" s="1746" t="s">
        <v>1304</v>
      </c>
      <c r="G80" s="1747"/>
      <c r="H80" s="1747"/>
      <c r="I80" s="1747"/>
      <c r="J80" s="1747"/>
      <c r="K80" s="1747"/>
      <c r="L80" s="1747"/>
      <c r="M80" s="1747"/>
      <c r="N80" s="1747"/>
      <c r="O80" s="1747"/>
      <c r="P80" s="1747"/>
      <c r="Q80" s="1747"/>
      <c r="R80" s="1747"/>
      <c r="S80" s="1747"/>
      <c r="T80" s="1747"/>
      <c r="U80" s="1747"/>
      <c r="V80" s="1747"/>
      <c r="W80" s="1748"/>
      <c r="X80" s="1746" t="s">
        <v>1404</v>
      </c>
      <c r="Y80" s="1747"/>
      <c r="Z80" s="1747"/>
      <c r="AA80" s="1747"/>
      <c r="AB80" s="1747"/>
      <c r="AC80" s="1747"/>
      <c r="AD80" s="1747"/>
      <c r="AE80" s="1747"/>
      <c r="AF80" s="1747"/>
      <c r="AG80" s="1747"/>
      <c r="AH80" s="1747"/>
      <c r="AI80" s="1747"/>
      <c r="AJ80" s="1747"/>
      <c r="AK80" s="1747"/>
      <c r="AL80" s="1747"/>
      <c r="AM80" s="1747"/>
      <c r="AN80" s="1748"/>
      <c r="AO80" s="789" t="s">
        <v>12</v>
      </c>
      <c r="AP80" s="789" t="s">
        <v>12</v>
      </c>
      <c r="AQ80" s="789" t="s">
        <v>12</v>
      </c>
      <c r="AR80" s="789" t="s">
        <v>12</v>
      </c>
      <c r="AS80" s="826">
        <v>470</v>
      </c>
      <c r="AT80" s="826"/>
      <c r="AU80" s="826"/>
      <c r="AV80" s="826"/>
      <c r="AW80" s="833">
        <v>60</v>
      </c>
      <c r="AX80" s="833"/>
      <c r="AY80" s="833"/>
      <c r="AZ80" s="833"/>
      <c r="BA80" s="791">
        <f t="shared" si="2"/>
        <v>28200</v>
      </c>
      <c r="BB80" s="791"/>
      <c r="BC80" s="791"/>
      <c r="BD80" s="792"/>
    </row>
    <row r="81" spans="2:56" ht="30" customHeight="1">
      <c r="B81" s="1042"/>
      <c r="C81" s="713" t="s">
        <v>46</v>
      </c>
      <c r="D81" s="713"/>
      <c r="E81" s="713"/>
      <c r="F81" s="1746" t="s">
        <v>1305</v>
      </c>
      <c r="G81" s="1747"/>
      <c r="H81" s="1747"/>
      <c r="I81" s="1747"/>
      <c r="J81" s="1747"/>
      <c r="K81" s="1747"/>
      <c r="L81" s="1747"/>
      <c r="M81" s="1747"/>
      <c r="N81" s="1747"/>
      <c r="O81" s="1747"/>
      <c r="P81" s="1747"/>
      <c r="Q81" s="1747"/>
      <c r="R81" s="1747"/>
      <c r="S81" s="1747"/>
      <c r="T81" s="1747"/>
      <c r="U81" s="1747"/>
      <c r="V81" s="1747"/>
      <c r="W81" s="1748"/>
      <c r="X81" s="1746" t="s">
        <v>1405</v>
      </c>
      <c r="Y81" s="1747"/>
      <c r="Z81" s="1747"/>
      <c r="AA81" s="1747"/>
      <c r="AB81" s="1747"/>
      <c r="AC81" s="1747"/>
      <c r="AD81" s="1747"/>
      <c r="AE81" s="1747"/>
      <c r="AF81" s="1747"/>
      <c r="AG81" s="1747"/>
      <c r="AH81" s="1747"/>
      <c r="AI81" s="1747"/>
      <c r="AJ81" s="1747"/>
      <c r="AK81" s="1747"/>
      <c r="AL81" s="1747"/>
      <c r="AM81" s="1747"/>
      <c r="AN81" s="1748"/>
      <c r="AO81" s="789" t="s">
        <v>12</v>
      </c>
      <c r="AP81" s="789" t="s">
        <v>12</v>
      </c>
      <c r="AQ81" s="789" t="s">
        <v>12</v>
      </c>
      <c r="AR81" s="789" t="s">
        <v>12</v>
      </c>
      <c r="AS81" s="826">
        <v>0</v>
      </c>
      <c r="AT81" s="826"/>
      <c r="AU81" s="826"/>
      <c r="AV81" s="826"/>
      <c r="AW81" s="833">
        <v>0</v>
      </c>
      <c r="AX81" s="833"/>
      <c r="AY81" s="833"/>
      <c r="AZ81" s="833"/>
      <c r="BA81" s="791">
        <f t="shared" si="2"/>
        <v>0</v>
      </c>
      <c r="BB81" s="791"/>
      <c r="BC81" s="791"/>
      <c r="BD81" s="792"/>
    </row>
    <row r="82" spans="2:56" ht="33" customHeight="1">
      <c r="B82" s="1042"/>
      <c r="C82" s="713" t="s">
        <v>667</v>
      </c>
      <c r="D82" s="713"/>
      <c r="E82" s="713"/>
      <c r="F82" s="1746" t="s">
        <v>1306</v>
      </c>
      <c r="G82" s="1747"/>
      <c r="H82" s="1747"/>
      <c r="I82" s="1747"/>
      <c r="J82" s="1747"/>
      <c r="K82" s="1747"/>
      <c r="L82" s="1747"/>
      <c r="M82" s="1747"/>
      <c r="N82" s="1747"/>
      <c r="O82" s="1747"/>
      <c r="P82" s="1747"/>
      <c r="Q82" s="1747"/>
      <c r="R82" s="1747"/>
      <c r="S82" s="1747"/>
      <c r="T82" s="1747"/>
      <c r="U82" s="1747"/>
      <c r="V82" s="1747"/>
      <c r="W82" s="1748"/>
      <c r="X82" s="1746" t="s">
        <v>1406</v>
      </c>
      <c r="Y82" s="1747"/>
      <c r="Z82" s="1747"/>
      <c r="AA82" s="1747"/>
      <c r="AB82" s="1747"/>
      <c r="AC82" s="1747"/>
      <c r="AD82" s="1747"/>
      <c r="AE82" s="1747"/>
      <c r="AF82" s="1747"/>
      <c r="AG82" s="1747"/>
      <c r="AH82" s="1747"/>
      <c r="AI82" s="1747"/>
      <c r="AJ82" s="1747"/>
      <c r="AK82" s="1747"/>
      <c r="AL82" s="1747"/>
      <c r="AM82" s="1747"/>
      <c r="AN82" s="1748"/>
      <c r="AO82" s="789" t="s">
        <v>12</v>
      </c>
      <c r="AP82" s="789" t="s">
        <v>12</v>
      </c>
      <c r="AQ82" s="789" t="s">
        <v>12</v>
      </c>
      <c r="AR82" s="789" t="s">
        <v>12</v>
      </c>
      <c r="AS82" s="826">
        <v>200</v>
      </c>
      <c r="AT82" s="826"/>
      <c r="AU82" s="826"/>
      <c r="AV82" s="826"/>
      <c r="AW82" s="833">
        <v>55</v>
      </c>
      <c r="AX82" s="833"/>
      <c r="AY82" s="833"/>
      <c r="AZ82" s="833"/>
      <c r="BA82" s="791">
        <f t="shared" si="2"/>
        <v>11000</v>
      </c>
      <c r="BB82" s="791"/>
      <c r="BC82" s="791"/>
      <c r="BD82" s="792"/>
    </row>
    <row r="83" spans="2:56" ht="37.5" customHeight="1" thickBot="1">
      <c r="B83" s="1043"/>
      <c r="C83" s="684" t="s">
        <v>1361</v>
      </c>
      <c r="D83" s="685"/>
      <c r="E83" s="685"/>
      <c r="F83" s="685"/>
      <c r="G83" s="685"/>
      <c r="H83" s="685"/>
      <c r="I83" s="685"/>
      <c r="J83" s="685"/>
      <c r="K83" s="685"/>
      <c r="L83" s="685"/>
      <c r="M83" s="685"/>
      <c r="N83" s="685"/>
      <c r="O83" s="685"/>
      <c r="P83" s="685"/>
      <c r="Q83" s="685"/>
      <c r="R83" s="685"/>
      <c r="S83" s="685"/>
      <c r="T83" s="685"/>
      <c r="U83" s="685"/>
      <c r="V83" s="685"/>
      <c r="W83" s="686"/>
      <c r="X83" s="684"/>
      <c r="Y83" s="685"/>
      <c r="Z83" s="685"/>
      <c r="AA83" s="685"/>
      <c r="AB83" s="685"/>
      <c r="AC83" s="685"/>
      <c r="AD83" s="685"/>
      <c r="AE83" s="685"/>
      <c r="AF83" s="685"/>
      <c r="AG83" s="685"/>
      <c r="AH83" s="685"/>
      <c r="AI83" s="685"/>
      <c r="AJ83" s="685"/>
      <c r="AK83" s="685"/>
      <c r="AL83" s="685"/>
      <c r="AM83" s="685"/>
      <c r="AN83" s="686"/>
      <c r="AO83" s="840">
        <f>SUM(BA77:BD82)</f>
        <v>85950</v>
      </c>
      <c r="AP83" s="840"/>
      <c r="AQ83" s="840"/>
      <c r="AR83" s="840"/>
      <c r="AS83" s="840"/>
      <c r="AT83" s="840"/>
      <c r="AU83" s="840"/>
      <c r="AV83" s="840"/>
      <c r="AW83" s="840"/>
      <c r="AX83" s="840"/>
      <c r="AY83" s="840"/>
      <c r="AZ83" s="840"/>
      <c r="BA83" s="840"/>
      <c r="BB83" s="840"/>
      <c r="BC83" s="840"/>
      <c r="BD83" s="841"/>
    </row>
    <row r="84" spans="2:56" ht="35.25" customHeight="1">
      <c r="B84" s="1044" t="s">
        <v>1255</v>
      </c>
      <c r="C84" s="839" t="s">
        <v>1157</v>
      </c>
      <c r="D84" s="839"/>
      <c r="E84" s="839"/>
      <c r="F84" s="606" t="s">
        <v>1154</v>
      </c>
      <c r="G84" s="607"/>
      <c r="H84" s="607"/>
      <c r="I84" s="607"/>
      <c r="J84" s="607"/>
      <c r="K84" s="607"/>
      <c r="L84" s="607"/>
      <c r="M84" s="607"/>
      <c r="N84" s="607"/>
      <c r="O84" s="607"/>
      <c r="P84" s="607"/>
      <c r="Q84" s="607"/>
      <c r="R84" s="607"/>
      <c r="S84" s="607"/>
      <c r="T84" s="607"/>
      <c r="U84" s="607"/>
      <c r="V84" s="607"/>
      <c r="W84" s="607"/>
      <c r="X84" s="607"/>
      <c r="Y84" s="607"/>
      <c r="Z84" s="607"/>
      <c r="AA84" s="607"/>
      <c r="AB84" s="607"/>
      <c r="AC84" s="607"/>
      <c r="AD84" s="607"/>
      <c r="AE84" s="607"/>
      <c r="AF84" s="607"/>
      <c r="AG84" s="607"/>
      <c r="AH84" s="607"/>
      <c r="AI84" s="607"/>
      <c r="AJ84" s="607"/>
      <c r="AK84" s="607"/>
      <c r="AL84" s="607"/>
      <c r="AM84" s="607"/>
      <c r="AN84" s="608"/>
      <c r="AO84" s="606"/>
      <c r="AP84" s="607"/>
      <c r="AQ84" s="607"/>
      <c r="AR84" s="607"/>
      <c r="AS84" s="607"/>
      <c r="AT84" s="607"/>
      <c r="AU84" s="607"/>
      <c r="AV84" s="607"/>
      <c r="AW84" s="607"/>
      <c r="AX84" s="607"/>
      <c r="AY84" s="607"/>
      <c r="AZ84" s="607"/>
      <c r="BA84" s="607"/>
      <c r="BB84" s="607"/>
      <c r="BC84" s="607"/>
      <c r="BD84" s="711"/>
    </row>
    <row r="85" spans="2:56" ht="40.5" customHeight="1">
      <c r="B85" s="1045"/>
      <c r="C85" s="713" t="s">
        <v>16</v>
      </c>
      <c r="D85" s="713"/>
      <c r="E85" s="713"/>
      <c r="F85" s="1749" t="s">
        <v>1309</v>
      </c>
      <c r="G85" s="1750"/>
      <c r="H85" s="1750"/>
      <c r="I85" s="1750"/>
      <c r="J85" s="1750"/>
      <c r="K85" s="1750"/>
      <c r="L85" s="1750"/>
      <c r="M85" s="1750"/>
      <c r="N85" s="1750"/>
      <c r="O85" s="1750"/>
      <c r="P85" s="1750"/>
      <c r="Q85" s="1750"/>
      <c r="R85" s="1750"/>
      <c r="S85" s="1750"/>
      <c r="T85" s="1750"/>
      <c r="U85" s="1750"/>
      <c r="V85" s="1750"/>
      <c r="W85" s="1751"/>
      <c r="X85" s="1749" t="s">
        <v>1409</v>
      </c>
      <c r="Y85" s="1750"/>
      <c r="Z85" s="1750"/>
      <c r="AA85" s="1750"/>
      <c r="AB85" s="1750"/>
      <c r="AC85" s="1750"/>
      <c r="AD85" s="1750"/>
      <c r="AE85" s="1750"/>
      <c r="AF85" s="1750"/>
      <c r="AG85" s="1750"/>
      <c r="AH85" s="1750"/>
      <c r="AI85" s="1750"/>
      <c r="AJ85" s="1750"/>
      <c r="AK85" s="1750"/>
      <c r="AL85" s="1750"/>
      <c r="AM85" s="1750"/>
      <c r="AN85" s="1751"/>
      <c r="AO85" s="789" t="s">
        <v>12</v>
      </c>
      <c r="AP85" s="789" t="s">
        <v>12</v>
      </c>
      <c r="AQ85" s="789" t="s">
        <v>12</v>
      </c>
      <c r="AR85" s="789" t="s">
        <v>12</v>
      </c>
      <c r="AS85" s="826">
        <v>1100</v>
      </c>
      <c r="AT85" s="826"/>
      <c r="AU85" s="826"/>
      <c r="AV85" s="826"/>
      <c r="AW85" s="827">
        <v>40</v>
      </c>
      <c r="AX85" s="827"/>
      <c r="AY85" s="827"/>
      <c r="AZ85" s="827"/>
      <c r="BA85" s="791">
        <f>AW85*AS85</f>
        <v>44000</v>
      </c>
      <c r="BB85" s="791"/>
      <c r="BC85" s="791"/>
      <c r="BD85" s="792"/>
    </row>
    <row r="86" spans="2:56" ht="26.25" customHeight="1">
      <c r="B86" s="1045"/>
      <c r="C86" s="713" t="s">
        <v>17</v>
      </c>
      <c r="D86" s="713"/>
      <c r="E86" s="713"/>
      <c r="F86" s="1746" t="s">
        <v>1572</v>
      </c>
      <c r="G86" s="1747"/>
      <c r="H86" s="1747"/>
      <c r="I86" s="1747"/>
      <c r="J86" s="1747"/>
      <c r="K86" s="1747"/>
      <c r="L86" s="1747"/>
      <c r="M86" s="1747"/>
      <c r="N86" s="1747"/>
      <c r="O86" s="1747"/>
      <c r="P86" s="1747"/>
      <c r="Q86" s="1747"/>
      <c r="R86" s="1747"/>
      <c r="S86" s="1747"/>
      <c r="T86" s="1747"/>
      <c r="U86" s="1747"/>
      <c r="V86" s="1747"/>
      <c r="W86" s="1748"/>
      <c r="X86" s="1746" t="s">
        <v>1408</v>
      </c>
      <c r="Y86" s="1747"/>
      <c r="Z86" s="1747"/>
      <c r="AA86" s="1747"/>
      <c r="AB86" s="1747"/>
      <c r="AC86" s="1747"/>
      <c r="AD86" s="1747"/>
      <c r="AE86" s="1747"/>
      <c r="AF86" s="1747"/>
      <c r="AG86" s="1747"/>
      <c r="AH86" s="1747"/>
      <c r="AI86" s="1747"/>
      <c r="AJ86" s="1747"/>
      <c r="AK86" s="1747"/>
      <c r="AL86" s="1747"/>
      <c r="AM86" s="1747"/>
      <c r="AN86" s="1748"/>
      <c r="AO86" s="789" t="s">
        <v>12</v>
      </c>
      <c r="AP86" s="789" t="s">
        <v>12</v>
      </c>
      <c r="AQ86" s="789" t="s">
        <v>12</v>
      </c>
      <c r="AR86" s="789" t="s">
        <v>12</v>
      </c>
      <c r="AS86" s="826">
        <v>336</v>
      </c>
      <c r="AT86" s="826"/>
      <c r="AU86" s="826"/>
      <c r="AV86" s="826"/>
      <c r="AW86" s="827">
        <v>35</v>
      </c>
      <c r="AX86" s="827"/>
      <c r="AY86" s="827"/>
      <c r="AZ86" s="827"/>
      <c r="BA86" s="791">
        <f>AW86*AS86</f>
        <v>11760</v>
      </c>
      <c r="BB86" s="791"/>
      <c r="BC86" s="791"/>
      <c r="BD86" s="792"/>
    </row>
    <row r="87" spans="2:56" ht="26.25" customHeight="1">
      <c r="B87" s="1045"/>
      <c r="C87" s="713" t="s">
        <v>22</v>
      </c>
      <c r="D87" s="713"/>
      <c r="E87" s="713"/>
      <c r="F87" s="1746" t="s">
        <v>55</v>
      </c>
      <c r="G87" s="1747"/>
      <c r="H87" s="1747"/>
      <c r="I87" s="1747"/>
      <c r="J87" s="1747"/>
      <c r="K87" s="1747"/>
      <c r="L87" s="1747"/>
      <c r="M87" s="1747"/>
      <c r="N87" s="1747"/>
      <c r="O87" s="1747"/>
      <c r="P87" s="1747"/>
      <c r="Q87" s="1747"/>
      <c r="R87" s="1747"/>
      <c r="S87" s="1747"/>
      <c r="T87" s="1747"/>
      <c r="U87" s="1747"/>
      <c r="V87" s="1747"/>
      <c r="W87" s="1748"/>
      <c r="X87" s="1746" t="s">
        <v>1407</v>
      </c>
      <c r="Y87" s="1747"/>
      <c r="Z87" s="1747"/>
      <c r="AA87" s="1747"/>
      <c r="AB87" s="1747"/>
      <c r="AC87" s="1747"/>
      <c r="AD87" s="1747"/>
      <c r="AE87" s="1747"/>
      <c r="AF87" s="1747"/>
      <c r="AG87" s="1747"/>
      <c r="AH87" s="1747"/>
      <c r="AI87" s="1747"/>
      <c r="AJ87" s="1747"/>
      <c r="AK87" s="1747"/>
      <c r="AL87" s="1747"/>
      <c r="AM87" s="1747"/>
      <c r="AN87" s="1748"/>
      <c r="AO87" s="789" t="s">
        <v>12</v>
      </c>
      <c r="AP87" s="789" t="s">
        <v>12</v>
      </c>
      <c r="AQ87" s="789" t="s">
        <v>12</v>
      </c>
      <c r="AR87" s="789" t="s">
        <v>12</v>
      </c>
      <c r="AS87" s="826">
        <v>1300</v>
      </c>
      <c r="AT87" s="826"/>
      <c r="AU87" s="826"/>
      <c r="AV87" s="826"/>
      <c r="AW87" s="827">
        <v>45</v>
      </c>
      <c r="AX87" s="827"/>
      <c r="AY87" s="827"/>
      <c r="AZ87" s="827"/>
      <c r="BA87" s="791">
        <f>AW87*AS87</f>
        <v>58500</v>
      </c>
      <c r="BB87" s="791"/>
      <c r="BC87" s="791"/>
      <c r="BD87" s="792"/>
    </row>
    <row r="88" spans="2:56" ht="26.25" customHeight="1">
      <c r="B88" s="1045"/>
      <c r="C88" s="713">
        <v>30</v>
      </c>
      <c r="D88" s="713"/>
      <c r="E88" s="713"/>
      <c r="F88" s="1746" t="s">
        <v>743</v>
      </c>
      <c r="G88" s="1747"/>
      <c r="H88" s="1747"/>
      <c r="I88" s="1747"/>
      <c r="J88" s="1747"/>
      <c r="K88" s="1747"/>
      <c r="L88" s="1747"/>
      <c r="M88" s="1747"/>
      <c r="N88" s="1747"/>
      <c r="O88" s="1747"/>
      <c r="P88" s="1747"/>
      <c r="Q88" s="1747"/>
      <c r="R88" s="1747"/>
      <c r="S88" s="1747"/>
      <c r="T88" s="1747"/>
      <c r="U88" s="1747"/>
      <c r="V88" s="1747"/>
      <c r="W88" s="1748"/>
      <c r="X88" s="1746" t="s">
        <v>1410</v>
      </c>
      <c r="Y88" s="1747"/>
      <c r="Z88" s="1747"/>
      <c r="AA88" s="1747"/>
      <c r="AB88" s="1747"/>
      <c r="AC88" s="1747"/>
      <c r="AD88" s="1747"/>
      <c r="AE88" s="1747"/>
      <c r="AF88" s="1747"/>
      <c r="AG88" s="1747"/>
      <c r="AH88" s="1747"/>
      <c r="AI88" s="1747"/>
      <c r="AJ88" s="1747"/>
      <c r="AK88" s="1747"/>
      <c r="AL88" s="1747"/>
      <c r="AM88" s="1747"/>
      <c r="AN88" s="1748"/>
      <c r="AO88" s="789" t="s">
        <v>49</v>
      </c>
      <c r="AP88" s="789" t="s">
        <v>12</v>
      </c>
      <c r="AQ88" s="789" t="s">
        <v>12</v>
      </c>
      <c r="AR88" s="789" t="s">
        <v>12</v>
      </c>
      <c r="AS88" s="826">
        <v>450</v>
      </c>
      <c r="AT88" s="826"/>
      <c r="AU88" s="826"/>
      <c r="AV88" s="826"/>
      <c r="AW88" s="827">
        <v>10</v>
      </c>
      <c r="AX88" s="827"/>
      <c r="AY88" s="827"/>
      <c r="AZ88" s="827"/>
      <c r="BA88" s="791">
        <f>AW88*AS88</f>
        <v>4500</v>
      </c>
      <c r="BB88" s="791"/>
      <c r="BC88" s="791"/>
      <c r="BD88" s="792"/>
    </row>
    <row r="89" spans="2:56" ht="33" customHeight="1">
      <c r="B89" s="1045"/>
      <c r="C89" s="603" t="s">
        <v>1362</v>
      </c>
      <c r="D89" s="604"/>
      <c r="E89" s="604"/>
      <c r="F89" s="604"/>
      <c r="G89" s="604"/>
      <c r="H89" s="604"/>
      <c r="I89" s="604"/>
      <c r="J89" s="604"/>
      <c r="K89" s="604"/>
      <c r="L89" s="604"/>
      <c r="M89" s="604"/>
      <c r="N89" s="604"/>
      <c r="O89" s="604"/>
      <c r="P89" s="604"/>
      <c r="Q89" s="604"/>
      <c r="R89" s="604"/>
      <c r="S89" s="604"/>
      <c r="T89" s="604"/>
      <c r="U89" s="604"/>
      <c r="V89" s="604"/>
      <c r="W89" s="605"/>
      <c r="X89" s="603" t="s">
        <v>1411</v>
      </c>
      <c r="Y89" s="604"/>
      <c r="Z89" s="604"/>
      <c r="AA89" s="604"/>
      <c r="AB89" s="604"/>
      <c r="AC89" s="604"/>
      <c r="AD89" s="604"/>
      <c r="AE89" s="604"/>
      <c r="AF89" s="604"/>
      <c r="AG89" s="604"/>
      <c r="AH89" s="604"/>
      <c r="AI89" s="604"/>
      <c r="AJ89" s="604"/>
      <c r="AK89" s="604"/>
      <c r="AL89" s="604"/>
      <c r="AM89" s="604"/>
      <c r="AN89" s="605"/>
      <c r="AO89" s="806">
        <f>SUM(BA85:BD88)</f>
        <v>118760</v>
      </c>
      <c r="AP89" s="806"/>
      <c r="AQ89" s="806"/>
      <c r="AR89" s="806"/>
      <c r="AS89" s="806"/>
      <c r="AT89" s="806"/>
      <c r="AU89" s="806"/>
      <c r="AV89" s="806"/>
      <c r="AW89" s="806"/>
      <c r="AX89" s="806"/>
      <c r="AY89" s="806"/>
      <c r="AZ89" s="806"/>
      <c r="BA89" s="806"/>
      <c r="BB89" s="806"/>
      <c r="BC89" s="806"/>
      <c r="BD89" s="807"/>
    </row>
    <row r="90" spans="2:56" ht="38.25" customHeight="1">
      <c r="B90" s="1045"/>
      <c r="C90" s="556" t="s">
        <v>1158</v>
      </c>
      <c r="D90" s="556"/>
      <c r="E90" s="556"/>
      <c r="F90" s="581" t="s">
        <v>1155</v>
      </c>
      <c r="G90" s="582"/>
      <c r="H90" s="582"/>
      <c r="I90" s="582"/>
      <c r="J90" s="582"/>
      <c r="K90" s="582"/>
      <c r="L90" s="582"/>
      <c r="M90" s="582"/>
      <c r="N90" s="582"/>
      <c r="O90" s="582"/>
      <c r="P90" s="582"/>
      <c r="Q90" s="582"/>
      <c r="R90" s="582"/>
      <c r="S90" s="582"/>
      <c r="T90" s="582"/>
      <c r="U90" s="582"/>
      <c r="V90" s="582"/>
      <c r="W90" s="582"/>
      <c r="X90" s="582"/>
      <c r="Y90" s="582"/>
      <c r="Z90" s="582"/>
      <c r="AA90" s="582"/>
      <c r="AB90" s="582"/>
      <c r="AC90" s="582"/>
      <c r="AD90" s="582"/>
      <c r="AE90" s="582"/>
      <c r="AF90" s="582"/>
      <c r="AG90" s="582"/>
      <c r="AH90" s="582"/>
      <c r="AI90" s="582"/>
      <c r="AJ90" s="582"/>
      <c r="AK90" s="582"/>
      <c r="AL90" s="582"/>
      <c r="AM90" s="582"/>
      <c r="AN90" s="583"/>
      <c r="AO90" s="581"/>
      <c r="AP90" s="582"/>
      <c r="AQ90" s="582"/>
      <c r="AR90" s="582"/>
      <c r="AS90" s="582"/>
      <c r="AT90" s="582"/>
      <c r="AU90" s="582"/>
      <c r="AV90" s="582"/>
      <c r="AW90" s="582"/>
      <c r="AX90" s="582"/>
      <c r="AY90" s="582"/>
      <c r="AZ90" s="582"/>
      <c r="BA90" s="582"/>
      <c r="BB90" s="582"/>
      <c r="BC90" s="582"/>
      <c r="BD90" s="646"/>
    </row>
    <row r="91" spans="2:56" ht="26.25" customHeight="1">
      <c r="B91" s="1045"/>
      <c r="C91" s="713" t="s">
        <v>26</v>
      </c>
      <c r="D91" s="713"/>
      <c r="E91" s="713"/>
      <c r="F91" s="705" t="s">
        <v>1573</v>
      </c>
      <c r="G91" s="706"/>
      <c r="H91" s="706"/>
      <c r="I91" s="706"/>
      <c r="J91" s="706"/>
      <c r="K91" s="706"/>
      <c r="L91" s="706"/>
      <c r="M91" s="706"/>
      <c r="N91" s="706"/>
      <c r="O91" s="706"/>
      <c r="P91" s="706"/>
      <c r="Q91" s="706"/>
      <c r="R91" s="706"/>
      <c r="S91" s="706"/>
      <c r="T91" s="706"/>
      <c r="U91" s="706"/>
      <c r="V91" s="706"/>
      <c r="W91" s="707"/>
      <c r="X91" s="1746" t="s">
        <v>1441</v>
      </c>
      <c r="Y91" s="1747"/>
      <c r="Z91" s="1747"/>
      <c r="AA91" s="1747"/>
      <c r="AB91" s="1747"/>
      <c r="AC91" s="1747"/>
      <c r="AD91" s="1747"/>
      <c r="AE91" s="1747"/>
      <c r="AF91" s="1747"/>
      <c r="AG91" s="1747"/>
      <c r="AH91" s="1747"/>
      <c r="AI91" s="1747"/>
      <c r="AJ91" s="1747"/>
      <c r="AK91" s="1747"/>
      <c r="AL91" s="1747"/>
      <c r="AM91" s="1747"/>
      <c r="AN91" s="1748"/>
      <c r="AO91" s="789" t="s">
        <v>1570</v>
      </c>
      <c r="AP91" s="789" t="s">
        <v>12</v>
      </c>
      <c r="AQ91" s="789" t="s">
        <v>12</v>
      </c>
      <c r="AR91" s="789" t="s">
        <v>12</v>
      </c>
      <c r="AS91" s="826">
        <v>1</v>
      </c>
      <c r="AT91" s="826"/>
      <c r="AU91" s="826"/>
      <c r="AV91" s="826"/>
      <c r="AW91" s="827">
        <v>4000</v>
      </c>
      <c r="AX91" s="827"/>
      <c r="AY91" s="827"/>
      <c r="AZ91" s="827"/>
      <c r="BA91" s="791">
        <f>AW91*AS91</f>
        <v>4000</v>
      </c>
      <c r="BB91" s="791"/>
      <c r="BC91" s="791"/>
      <c r="BD91" s="792"/>
    </row>
    <row r="92" spans="2:56" ht="30" customHeight="1">
      <c r="B92" s="1045"/>
      <c r="C92" s="713" t="s">
        <v>27</v>
      </c>
      <c r="D92" s="713"/>
      <c r="E92" s="713"/>
      <c r="F92" s="1746" t="s">
        <v>1310</v>
      </c>
      <c r="G92" s="1747"/>
      <c r="H92" s="1747"/>
      <c r="I92" s="1747"/>
      <c r="J92" s="1747"/>
      <c r="K92" s="1747"/>
      <c r="L92" s="1747"/>
      <c r="M92" s="1747"/>
      <c r="N92" s="1747"/>
      <c r="O92" s="1747"/>
      <c r="P92" s="1747"/>
      <c r="Q92" s="1747"/>
      <c r="R92" s="1747"/>
      <c r="S92" s="1747"/>
      <c r="T92" s="1747"/>
      <c r="U92" s="1747"/>
      <c r="V92" s="1747"/>
      <c r="W92" s="1748"/>
      <c r="X92" s="705" t="s">
        <v>1442</v>
      </c>
      <c r="Y92" s="706"/>
      <c r="Z92" s="706"/>
      <c r="AA92" s="706"/>
      <c r="AB92" s="706"/>
      <c r="AC92" s="706"/>
      <c r="AD92" s="706"/>
      <c r="AE92" s="706"/>
      <c r="AF92" s="706"/>
      <c r="AG92" s="706"/>
      <c r="AH92" s="706"/>
      <c r="AI92" s="706"/>
      <c r="AJ92" s="706"/>
      <c r="AK92" s="706"/>
      <c r="AL92" s="706"/>
      <c r="AM92" s="706"/>
      <c r="AN92" s="707"/>
      <c r="AO92" s="789" t="s">
        <v>12</v>
      </c>
      <c r="AP92" s="789" t="s">
        <v>12</v>
      </c>
      <c r="AQ92" s="789" t="s">
        <v>12</v>
      </c>
      <c r="AR92" s="789" t="s">
        <v>12</v>
      </c>
      <c r="AS92" s="826">
        <v>340</v>
      </c>
      <c r="AT92" s="826"/>
      <c r="AU92" s="826"/>
      <c r="AV92" s="826"/>
      <c r="AW92" s="827">
        <v>90</v>
      </c>
      <c r="AX92" s="827"/>
      <c r="AY92" s="827"/>
      <c r="AZ92" s="827"/>
      <c r="BA92" s="791">
        <f>AW92*AS92</f>
        <v>30600</v>
      </c>
      <c r="BB92" s="791"/>
      <c r="BC92" s="791"/>
      <c r="BD92" s="792"/>
    </row>
    <row r="93" spans="2:56" ht="26.25" customHeight="1">
      <c r="B93" s="1045"/>
      <c r="C93" s="713" t="s">
        <v>28</v>
      </c>
      <c r="D93" s="713"/>
      <c r="E93" s="713"/>
      <c r="F93" s="1746" t="s">
        <v>1555</v>
      </c>
      <c r="G93" s="1747"/>
      <c r="H93" s="1747"/>
      <c r="I93" s="1747"/>
      <c r="J93" s="1747"/>
      <c r="K93" s="1747"/>
      <c r="L93" s="1747"/>
      <c r="M93" s="1747"/>
      <c r="N93" s="1747"/>
      <c r="O93" s="1747"/>
      <c r="P93" s="1747"/>
      <c r="Q93" s="1747"/>
      <c r="R93" s="1747"/>
      <c r="S93" s="1747"/>
      <c r="T93" s="1747"/>
      <c r="U93" s="1747"/>
      <c r="V93" s="1747"/>
      <c r="W93" s="1748"/>
      <c r="X93" s="1746" t="s">
        <v>1554</v>
      </c>
      <c r="Y93" s="1747"/>
      <c r="Z93" s="1747"/>
      <c r="AA93" s="1747"/>
      <c r="AB93" s="1747"/>
      <c r="AC93" s="1747"/>
      <c r="AD93" s="1747"/>
      <c r="AE93" s="1747"/>
      <c r="AF93" s="1747"/>
      <c r="AG93" s="1747"/>
      <c r="AH93" s="1747"/>
      <c r="AI93" s="1747"/>
      <c r="AJ93" s="1747"/>
      <c r="AK93" s="1747"/>
      <c r="AL93" s="1747"/>
      <c r="AM93" s="1747"/>
      <c r="AN93" s="1748"/>
      <c r="AO93" s="789" t="s">
        <v>12</v>
      </c>
      <c r="AP93" s="789" t="s">
        <v>12</v>
      </c>
      <c r="AQ93" s="789" t="s">
        <v>12</v>
      </c>
      <c r="AR93" s="789" t="s">
        <v>12</v>
      </c>
      <c r="AS93" s="826">
        <v>550</v>
      </c>
      <c r="AT93" s="826"/>
      <c r="AU93" s="826"/>
      <c r="AV93" s="826"/>
      <c r="AW93" s="827">
        <v>13</v>
      </c>
      <c r="AX93" s="827"/>
      <c r="AY93" s="827"/>
      <c r="AZ93" s="827"/>
      <c r="BA93" s="791">
        <f>AW93*AS93</f>
        <v>7150</v>
      </c>
      <c r="BB93" s="791"/>
      <c r="BC93" s="791"/>
      <c r="BD93" s="792"/>
    </row>
    <row r="94" spans="2:56" ht="29.25" customHeight="1">
      <c r="B94" s="1045"/>
      <c r="C94" s="713" t="s">
        <v>310</v>
      </c>
      <c r="D94" s="713"/>
      <c r="E94" s="713"/>
      <c r="F94" s="1746" t="s">
        <v>1142</v>
      </c>
      <c r="G94" s="1747"/>
      <c r="H94" s="1747"/>
      <c r="I94" s="1747"/>
      <c r="J94" s="1747"/>
      <c r="K94" s="1747"/>
      <c r="L94" s="1747"/>
      <c r="M94" s="1747"/>
      <c r="N94" s="1747"/>
      <c r="O94" s="1747"/>
      <c r="P94" s="1747"/>
      <c r="Q94" s="1747"/>
      <c r="R94" s="1747"/>
      <c r="S94" s="1747"/>
      <c r="T94" s="1747"/>
      <c r="U94" s="1747"/>
      <c r="V94" s="1747"/>
      <c r="W94" s="1748"/>
      <c r="X94" s="742" t="s">
        <v>1443</v>
      </c>
      <c r="Y94" s="743"/>
      <c r="Z94" s="743"/>
      <c r="AA94" s="743"/>
      <c r="AB94" s="743"/>
      <c r="AC94" s="743"/>
      <c r="AD94" s="743"/>
      <c r="AE94" s="743"/>
      <c r="AF94" s="743"/>
      <c r="AG94" s="743"/>
      <c r="AH94" s="743"/>
      <c r="AI94" s="743"/>
      <c r="AJ94" s="743"/>
      <c r="AK94" s="743"/>
      <c r="AL94" s="743"/>
      <c r="AM94" s="743"/>
      <c r="AN94" s="744"/>
      <c r="AO94" s="789" t="str">
        <f>AO95</f>
        <v>M2</v>
      </c>
      <c r="AP94" s="789"/>
      <c r="AQ94" s="789"/>
      <c r="AR94" s="789"/>
      <c r="AS94" s="826">
        <v>35</v>
      </c>
      <c r="AT94" s="826"/>
      <c r="AU94" s="826"/>
      <c r="AV94" s="826"/>
      <c r="AW94" s="827">
        <v>70</v>
      </c>
      <c r="AX94" s="827"/>
      <c r="AY94" s="827"/>
      <c r="AZ94" s="827"/>
      <c r="BA94" s="791">
        <f>AW94*AS94</f>
        <v>2450</v>
      </c>
      <c r="BB94" s="791"/>
      <c r="BC94" s="791"/>
      <c r="BD94" s="792"/>
    </row>
    <row r="95" spans="2:56" ht="29.25" customHeight="1">
      <c r="B95" s="1045"/>
      <c r="C95" s="713" t="s">
        <v>1256</v>
      </c>
      <c r="D95" s="713"/>
      <c r="E95" s="713"/>
      <c r="F95" s="1746" t="s">
        <v>1143</v>
      </c>
      <c r="G95" s="1747"/>
      <c r="H95" s="1747"/>
      <c r="I95" s="1747"/>
      <c r="J95" s="1747"/>
      <c r="K95" s="1747"/>
      <c r="L95" s="1747"/>
      <c r="M95" s="1747"/>
      <c r="N95" s="1747"/>
      <c r="O95" s="1747"/>
      <c r="P95" s="1747"/>
      <c r="Q95" s="1747"/>
      <c r="R95" s="1747"/>
      <c r="S95" s="1747"/>
      <c r="T95" s="1747"/>
      <c r="U95" s="1747"/>
      <c r="V95" s="1747"/>
      <c r="W95" s="1748"/>
      <c r="X95" s="742" t="s">
        <v>1444</v>
      </c>
      <c r="Y95" s="743"/>
      <c r="Z95" s="743"/>
      <c r="AA95" s="743"/>
      <c r="AB95" s="743"/>
      <c r="AC95" s="743"/>
      <c r="AD95" s="743"/>
      <c r="AE95" s="743"/>
      <c r="AF95" s="743"/>
      <c r="AG95" s="743"/>
      <c r="AH95" s="743"/>
      <c r="AI95" s="743"/>
      <c r="AJ95" s="743"/>
      <c r="AK95" s="743"/>
      <c r="AL95" s="743"/>
      <c r="AM95" s="743"/>
      <c r="AN95" s="744"/>
      <c r="AO95" s="789" t="s">
        <v>12</v>
      </c>
      <c r="AP95" s="789" t="s">
        <v>12</v>
      </c>
      <c r="AQ95" s="789" t="s">
        <v>12</v>
      </c>
      <c r="AR95" s="789" t="s">
        <v>12</v>
      </c>
      <c r="AS95" s="826">
        <v>16</v>
      </c>
      <c r="AT95" s="826"/>
      <c r="AU95" s="826"/>
      <c r="AV95" s="826"/>
      <c r="AW95" s="827">
        <v>90</v>
      </c>
      <c r="AX95" s="827"/>
      <c r="AY95" s="827"/>
      <c r="AZ95" s="827"/>
      <c r="BA95" s="791">
        <f>AW95*AS95</f>
        <v>1440</v>
      </c>
      <c r="BB95" s="791"/>
      <c r="BC95" s="791"/>
      <c r="BD95" s="792"/>
    </row>
    <row r="96" spans="2:56" ht="36" customHeight="1">
      <c r="B96" s="1045"/>
      <c r="C96" s="603" t="s">
        <v>1363</v>
      </c>
      <c r="D96" s="604"/>
      <c r="E96" s="604"/>
      <c r="F96" s="604"/>
      <c r="G96" s="604"/>
      <c r="H96" s="604"/>
      <c r="I96" s="604"/>
      <c r="J96" s="604"/>
      <c r="K96" s="604"/>
      <c r="L96" s="604"/>
      <c r="M96" s="604"/>
      <c r="N96" s="604"/>
      <c r="O96" s="604"/>
      <c r="P96" s="604"/>
      <c r="Q96" s="604"/>
      <c r="R96" s="604"/>
      <c r="S96" s="604"/>
      <c r="T96" s="604"/>
      <c r="U96" s="604"/>
      <c r="V96" s="604"/>
      <c r="W96" s="605"/>
      <c r="X96" s="603" t="s">
        <v>1412</v>
      </c>
      <c r="Y96" s="604"/>
      <c r="Z96" s="604"/>
      <c r="AA96" s="604"/>
      <c r="AB96" s="604"/>
      <c r="AC96" s="604"/>
      <c r="AD96" s="604"/>
      <c r="AE96" s="604"/>
      <c r="AF96" s="604"/>
      <c r="AG96" s="604"/>
      <c r="AH96" s="604"/>
      <c r="AI96" s="604"/>
      <c r="AJ96" s="604"/>
      <c r="AK96" s="604"/>
      <c r="AL96" s="604"/>
      <c r="AM96" s="604"/>
      <c r="AN96" s="605"/>
      <c r="AO96" s="806">
        <f>SUM(BA91:BD95)</f>
        <v>45640</v>
      </c>
      <c r="AP96" s="806"/>
      <c r="AQ96" s="806"/>
      <c r="AR96" s="806"/>
      <c r="AS96" s="806"/>
      <c r="AT96" s="806"/>
      <c r="AU96" s="806"/>
      <c r="AV96" s="806"/>
      <c r="AW96" s="806"/>
      <c r="AX96" s="806"/>
      <c r="AY96" s="806"/>
      <c r="AZ96" s="806"/>
      <c r="BA96" s="806"/>
      <c r="BB96" s="806"/>
      <c r="BC96" s="806"/>
      <c r="BD96" s="807"/>
    </row>
    <row r="97" spans="1:56" ht="39.75" customHeight="1">
      <c r="B97" s="1045"/>
      <c r="C97" s="805" t="s">
        <v>1159</v>
      </c>
      <c r="D97" s="805"/>
      <c r="E97" s="805"/>
      <c r="F97" s="831" t="s">
        <v>1136</v>
      </c>
      <c r="G97" s="832"/>
      <c r="H97" s="832"/>
      <c r="I97" s="832"/>
      <c r="J97" s="832"/>
      <c r="K97" s="832"/>
      <c r="L97" s="832"/>
      <c r="M97" s="832"/>
      <c r="N97" s="832"/>
      <c r="O97" s="832"/>
      <c r="P97" s="832"/>
      <c r="Q97" s="832"/>
      <c r="R97" s="832"/>
      <c r="S97" s="832"/>
      <c r="T97" s="832"/>
      <c r="U97" s="832"/>
      <c r="V97" s="832"/>
      <c r="W97" s="832"/>
      <c r="X97" s="694"/>
      <c r="Y97" s="694"/>
      <c r="Z97" s="694"/>
      <c r="AA97" s="694"/>
      <c r="AB97" s="694"/>
      <c r="AC97" s="694"/>
      <c r="AD97" s="694"/>
      <c r="AE97" s="694"/>
      <c r="AF97" s="694"/>
      <c r="AG97" s="694"/>
      <c r="AH97" s="694"/>
      <c r="AI97" s="694"/>
      <c r="AJ97" s="694"/>
      <c r="AK97" s="694"/>
      <c r="AL97" s="694"/>
      <c r="AM97" s="694"/>
      <c r="AN97" s="695"/>
      <c r="AO97" s="693" t="s">
        <v>1413</v>
      </c>
      <c r="AP97" s="694"/>
      <c r="AQ97" s="694"/>
      <c r="AR97" s="694"/>
      <c r="AS97" s="694"/>
      <c r="AT97" s="694"/>
      <c r="AU97" s="694"/>
      <c r="AV97" s="694"/>
      <c r="AW97" s="694"/>
      <c r="AX97" s="694"/>
      <c r="AY97" s="694"/>
      <c r="AZ97" s="694"/>
      <c r="BA97" s="694"/>
      <c r="BB97" s="694"/>
      <c r="BC97" s="694"/>
      <c r="BD97" s="696"/>
    </row>
    <row r="98" spans="1:56" ht="27.75" customHeight="1">
      <c r="A98" s="309" t="s">
        <v>236</v>
      </c>
      <c r="B98" s="1045"/>
      <c r="C98" s="573" t="s">
        <v>56</v>
      </c>
      <c r="D98" s="573"/>
      <c r="E98" s="573"/>
      <c r="F98" s="1740" t="s">
        <v>1311</v>
      </c>
      <c r="G98" s="1741"/>
      <c r="H98" s="1741"/>
      <c r="I98" s="1741"/>
      <c r="J98" s="1741"/>
      <c r="K98" s="1741"/>
      <c r="L98" s="1741"/>
      <c r="M98" s="1741"/>
      <c r="N98" s="1741"/>
      <c r="O98" s="1741"/>
      <c r="P98" s="1741"/>
      <c r="Q98" s="1741"/>
      <c r="R98" s="1741"/>
      <c r="S98" s="1741"/>
      <c r="T98" s="1741"/>
      <c r="U98" s="1741"/>
      <c r="V98" s="1741"/>
      <c r="W98" s="1742"/>
      <c r="X98" s="714" t="s">
        <v>1445</v>
      </c>
      <c r="Y98" s="715"/>
      <c r="Z98" s="715"/>
      <c r="AA98" s="715"/>
      <c r="AB98" s="715"/>
      <c r="AC98" s="715"/>
      <c r="AD98" s="715"/>
      <c r="AE98" s="715"/>
      <c r="AF98" s="715"/>
      <c r="AG98" s="715"/>
      <c r="AH98" s="715"/>
      <c r="AI98" s="715"/>
      <c r="AJ98" s="715"/>
      <c r="AK98" s="715"/>
      <c r="AL98" s="715"/>
      <c r="AM98" s="715"/>
      <c r="AN98" s="716"/>
      <c r="AO98" s="673" t="s">
        <v>12</v>
      </c>
      <c r="AP98" s="673" t="s">
        <v>12</v>
      </c>
      <c r="AQ98" s="673" t="s">
        <v>12</v>
      </c>
      <c r="AR98" s="673" t="s">
        <v>12</v>
      </c>
      <c r="AS98" s="828">
        <v>5</v>
      </c>
      <c r="AT98" s="828"/>
      <c r="AU98" s="828"/>
      <c r="AV98" s="828"/>
      <c r="AW98" s="829">
        <v>45</v>
      </c>
      <c r="AX98" s="828"/>
      <c r="AY98" s="828"/>
      <c r="AZ98" s="828"/>
      <c r="BA98" s="671">
        <f t="shared" ref="BA98:BA105" si="3">AW98*AS98</f>
        <v>225</v>
      </c>
      <c r="BB98" s="671"/>
      <c r="BC98" s="671"/>
      <c r="BD98" s="672"/>
    </row>
    <row r="99" spans="1:56" ht="27.75" customHeight="1">
      <c r="B99" s="1045"/>
      <c r="C99" s="573" t="s">
        <v>57</v>
      </c>
      <c r="D99" s="573"/>
      <c r="E99" s="573"/>
      <c r="F99" s="1740" t="s">
        <v>1312</v>
      </c>
      <c r="G99" s="1741"/>
      <c r="H99" s="1741"/>
      <c r="I99" s="1741"/>
      <c r="J99" s="1741"/>
      <c r="K99" s="1741"/>
      <c r="L99" s="1741"/>
      <c r="M99" s="1741"/>
      <c r="N99" s="1741"/>
      <c r="O99" s="1741"/>
      <c r="P99" s="1741"/>
      <c r="Q99" s="1741"/>
      <c r="R99" s="1741"/>
      <c r="S99" s="1741"/>
      <c r="T99" s="1741"/>
      <c r="U99" s="1741"/>
      <c r="V99" s="1741"/>
      <c r="W99" s="1742"/>
      <c r="X99" s="714" t="s">
        <v>1415</v>
      </c>
      <c r="Y99" s="715"/>
      <c r="Z99" s="715"/>
      <c r="AA99" s="715"/>
      <c r="AB99" s="715"/>
      <c r="AC99" s="715"/>
      <c r="AD99" s="715"/>
      <c r="AE99" s="715"/>
      <c r="AF99" s="715"/>
      <c r="AG99" s="715"/>
      <c r="AH99" s="715"/>
      <c r="AI99" s="715"/>
      <c r="AJ99" s="715"/>
      <c r="AK99" s="715"/>
      <c r="AL99" s="715"/>
      <c r="AM99" s="715"/>
      <c r="AN99" s="716"/>
      <c r="AO99" s="673" t="s">
        <v>12</v>
      </c>
      <c r="AP99" s="673" t="s">
        <v>12</v>
      </c>
      <c r="AQ99" s="673" t="s">
        <v>12</v>
      </c>
      <c r="AR99" s="673" t="s">
        <v>12</v>
      </c>
      <c r="AS99" s="828">
        <v>10</v>
      </c>
      <c r="AT99" s="828"/>
      <c r="AU99" s="828"/>
      <c r="AV99" s="828"/>
      <c r="AW99" s="829">
        <v>45</v>
      </c>
      <c r="AX99" s="828"/>
      <c r="AY99" s="828"/>
      <c r="AZ99" s="828"/>
      <c r="BA99" s="671">
        <f t="shared" si="3"/>
        <v>450</v>
      </c>
      <c r="BB99" s="671"/>
      <c r="BC99" s="671"/>
      <c r="BD99" s="672"/>
    </row>
    <row r="100" spans="1:56" ht="24.75" customHeight="1">
      <c r="B100" s="1045"/>
      <c r="C100" s="573" t="s">
        <v>158</v>
      </c>
      <c r="D100" s="573"/>
      <c r="E100" s="573"/>
      <c r="F100" s="1740" t="s">
        <v>1313</v>
      </c>
      <c r="G100" s="1741"/>
      <c r="H100" s="1741"/>
      <c r="I100" s="1741"/>
      <c r="J100" s="1741"/>
      <c r="K100" s="1741"/>
      <c r="L100" s="1741"/>
      <c r="M100" s="1741"/>
      <c r="N100" s="1741"/>
      <c r="O100" s="1741"/>
      <c r="P100" s="1741"/>
      <c r="Q100" s="1741"/>
      <c r="R100" s="1741"/>
      <c r="S100" s="1741"/>
      <c r="T100" s="1741"/>
      <c r="U100" s="1741"/>
      <c r="V100" s="1741"/>
      <c r="W100" s="1742"/>
      <c r="X100" s="714" t="s">
        <v>1446</v>
      </c>
      <c r="Y100" s="715"/>
      <c r="Z100" s="715"/>
      <c r="AA100" s="715"/>
      <c r="AB100" s="715"/>
      <c r="AC100" s="715"/>
      <c r="AD100" s="715"/>
      <c r="AE100" s="715"/>
      <c r="AF100" s="715"/>
      <c r="AG100" s="715"/>
      <c r="AH100" s="715"/>
      <c r="AI100" s="715"/>
      <c r="AJ100" s="715"/>
      <c r="AK100" s="715"/>
      <c r="AL100" s="715"/>
      <c r="AM100" s="715"/>
      <c r="AN100" s="716"/>
      <c r="AO100" s="673" t="s">
        <v>12</v>
      </c>
      <c r="AP100" s="673"/>
      <c r="AQ100" s="673"/>
      <c r="AR100" s="673"/>
      <c r="AS100" s="828">
        <v>13</v>
      </c>
      <c r="AT100" s="828"/>
      <c r="AU100" s="828"/>
      <c r="AV100" s="828"/>
      <c r="AW100" s="829">
        <v>45</v>
      </c>
      <c r="AX100" s="828"/>
      <c r="AY100" s="828"/>
      <c r="AZ100" s="828"/>
      <c r="BA100" s="671">
        <f t="shared" si="3"/>
        <v>585</v>
      </c>
      <c r="BB100" s="671"/>
      <c r="BC100" s="671"/>
      <c r="BD100" s="672"/>
    </row>
    <row r="101" spans="1:56" ht="24.75" customHeight="1">
      <c r="B101" s="1045"/>
      <c r="C101" s="573" t="s">
        <v>1144</v>
      </c>
      <c r="D101" s="573"/>
      <c r="E101" s="573"/>
      <c r="F101" s="313" t="s">
        <v>1314</v>
      </c>
      <c r="G101" s="313"/>
      <c r="H101" s="313"/>
      <c r="I101" s="313"/>
      <c r="J101" s="313"/>
      <c r="K101" s="313"/>
      <c r="L101" s="313"/>
      <c r="M101" s="313"/>
      <c r="N101" s="313"/>
      <c r="O101" s="313"/>
      <c r="P101" s="313"/>
      <c r="Q101" s="313"/>
      <c r="R101" s="313"/>
      <c r="S101" s="313"/>
      <c r="T101" s="313"/>
      <c r="U101" s="313"/>
      <c r="V101" s="313"/>
      <c r="W101" s="313"/>
      <c r="X101" s="714" t="s">
        <v>1416</v>
      </c>
      <c r="Y101" s="715"/>
      <c r="Z101" s="715"/>
      <c r="AA101" s="715"/>
      <c r="AB101" s="715"/>
      <c r="AC101" s="715"/>
      <c r="AD101" s="715"/>
      <c r="AE101" s="715"/>
      <c r="AF101" s="715"/>
      <c r="AG101" s="715"/>
      <c r="AH101" s="715"/>
      <c r="AI101" s="715"/>
      <c r="AJ101" s="715"/>
      <c r="AK101" s="715"/>
      <c r="AL101" s="715"/>
      <c r="AM101" s="715"/>
      <c r="AN101" s="716"/>
      <c r="AO101" s="673" t="s">
        <v>12</v>
      </c>
      <c r="AP101" s="673" t="s">
        <v>12</v>
      </c>
      <c r="AQ101" s="673" t="s">
        <v>12</v>
      </c>
      <c r="AR101" s="673" t="s">
        <v>12</v>
      </c>
      <c r="AS101" s="828">
        <v>450</v>
      </c>
      <c r="AT101" s="828"/>
      <c r="AU101" s="828"/>
      <c r="AV101" s="828"/>
      <c r="AW101" s="829">
        <v>45</v>
      </c>
      <c r="AX101" s="828"/>
      <c r="AY101" s="828"/>
      <c r="AZ101" s="828"/>
      <c r="BA101" s="671">
        <f t="shared" si="3"/>
        <v>20250</v>
      </c>
      <c r="BB101" s="671"/>
      <c r="BC101" s="671"/>
      <c r="BD101" s="672"/>
    </row>
    <row r="102" spans="1:56" ht="26.25" customHeight="1">
      <c r="B102" s="1045"/>
      <c r="C102" s="573" t="s">
        <v>1188</v>
      </c>
      <c r="D102" s="573"/>
      <c r="E102" s="573"/>
      <c r="F102" s="1740" t="s">
        <v>1315</v>
      </c>
      <c r="G102" s="1741"/>
      <c r="H102" s="1741"/>
      <c r="I102" s="1741"/>
      <c r="J102" s="1741"/>
      <c r="K102" s="1741"/>
      <c r="L102" s="1741"/>
      <c r="M102" s="1741"/>
      <c r="N102" s="1741"/>
      <c r="O102" s="1741"/>
      <c r="P102" s="1741"/>
      <c r="Q102" s="1741"/>
      <c r="R102" s="1741"/>
      <c r="S102" s="1741"/>
      <c r="T102" s="1741"/>
      <c r="U102" s="1741"/>
      <c r="V102" s="1741"/>
      <c r="W102" s="1742"/>
      <c r="X102" s="714" t="s">
        <v>1417</v>
      </c>
      <c r="Y102" s="715"/>
      <c r="Z102" s="715"/>
      <c r="AA102" s="715"/>
      <c r="AB102" s="715"/>
      <c r="AC102" s="715"/>
      <c r="AD102" s="715"/>
      <c r="AE102" s="715"/>
      <c r="AF102" s="715"/>
      <c r="AG102" s="715"/>
      <c r="AH102" s="715"/>
      <c r="AI102" s="715"/>
      <c r="AJ102" s="715"/>
      <c r="AK102" s="715"/>
      <c r="AL102" s="715"/>
      <c r="AM102" s="715"/>
      <c r="AN102" s="716"/>
      <c r="AO102" s="673" t="s">
        <v>30</v>
      </c>
      <c r="AP102" s="673" t="s">
        <v>12</v>
      </c>
      <c r="AQ102" s="673" t="s">
        <v>12</v>
      </c>
      <c r="AR102" s="673" t="s">
        <v>12</v>
      </c>
      <c r="AS102" s="828">
        <v>30</v>
      </c>
      <c r="AT102" s="828"/>
      <c r="AU102" s="828"/>
      <c r="AV102" s="828"/>
      <c r="AW102" s="829">
        <v>80</v>
      </c>
      <c r="AX102" s="828"/>
      <c r="AY102" s="828"/>
      <c r="AZ102" s="828"/>
      <c r="BA102" s="671">
        <f t="shared" si="3"/>
        <v>2400</v>
      </c>
      <c r="BB102" s="671"/>
      <c r="BC102" s="671"/>
      <c r="BD102" s="672"/>
    </row>
    <row r="103" spans="1:56" ht="30" customHeight="1">
      <c r="B103" s="1045"/>
      <c r="C103" s="573" t="s">
        <v>1257</v>
      </c>
      <c r="D103" s="573"/>
      <c r="E103" s="573"/>
      <c r="F103" s="1740" t="s">
        <v>1316</v>
      </c>
      <c r="G103" s="1741"/>
      <c r="H103" s="1741"/>
      <c r="I103" s="1741"/>
      <c r="J103" s="1741"/>
      <c r="K103" s="1741"/>
      <c r="L103" s="1741"/>
      <c r="M103" s="1741"/>
      <c r="N103" s="1741"/>
      <c r="O103" s="1741"/>
      <c r="P103" s="1741"/>
      <c r="Q103" s="1741"/>
      <c r="R103" s="1741"/>
      <c r="S103" s="1741"/>
      <c r="T103" s="1741"/>
      <c r="U103" s="1741"/>
      <c r="V103" s="1741"/>
      <c r="W103" s="1742"/>
      <c r="X103" s="714" t="s">
        <v>1418</v>
      </c>
      <c r="Y103" s="715"/>
      <c r="Z103" s="715"/>
      <c r="AA103" s="715"/>
      <c r="AB103" s="715"/>
      <c r="AC103" s="715"/>
      <c r="AD103" s="715"/>
      <c r="AE103" s="715"/>
      <c r="AF103" s="715"/>
      <c r="AG103" s="715"/>
      <c r="AH103" s="715"/>
      <c r="AI103" s="715"/>
      <c r="AJ103" s="715"/>
      <c r="AK103" s="715"/>
      <c r="AL103" s="715"/>
      <c r="AM103" s="715"/>
      <c r="AN103" s="716"/>
      <c r="AO103" s="673" t="s">
        <v>12</v>
      </c>
      <c r="AP103" s="673" t="s">
        <v>12</v>
      </c>
      <c r="AQ103" s="673" t="s">
        <v>12</v>
      </c>
      <c r="AR103" s="673" t="s">
        <v>12</v>
      </c>
      <c r="AS103" s="828">
        <v>280</v>
      </c>
      <c r="AT103" s="828"/>
      <c r="AU103" s="828"/>
      <c r="AV103" s="828"/>
      <c r="AW103" s="829">
        <v>45</v>
      </c>
      <c r="AX103" s="828"/>
      <c r="AY103" s="828"/>
      <c r="AZ103" s="828"/>
      <c r="BA103" s="671">
        <f t="shared" si="3"/>
        <v>12600</v>
      </c>
      <c r="BB103" s="671"/>
      <c r="BC103" s="671"/>
      <c r="BD103" s="672"/>
    </row>
    <row r="104" spans="1:56" ht="24.75" customHeight="1">
      <c r="B104" s="1045"/>
      <c r="C104" s="573" t="s">
        <v>1258</v>
      </c>
      <c r="D104" s="573"/>
      <c r="E104" s="573"/>
      <c r="F104" s="1740" t="s">
        <v>1317</v>
      </c>
      <c r="G104" s="1741"/>
      <c r="H104" s="1741"/>
      <c r="I104" s="1741"/>
      <c r="J104" s="1741"/>
      <c r="K104" s="1741"/>
      <c r="L104" s="1741"/>
      <c r="M104" s="1741"/>
      <c r="N104" s="1741"/>
      <c r="O104" s="1741"/>
      <c r="P104" s="1741"/>
      <c r="Q104" s="1741"/>
      <c r="R104" s="1741"/>
      <c r="S104" s="1741"/>
      <c r="T104" s="1741"/>
      <c r="U104" s="1741"/>
      <c r="V104" s="1741"/>
      <c r="W104" s="1742"/>
      <c r="X104" s="714" t="s">
        <v>1419</v>
      </c>
      <c r="Y104" s="715"/>
      <c r="Z104" s="715"/>
      <c r="AA104" s="715"/>
      <c r="AB104" s="715"/>
      <c r="AC104" s="715"/>
      <c r="AD104" s="715"/>
      <c r="AE104" s="715"/>
      <c r="AF104" s="715"/>
      <c r="AG104" s="715"/>
      <c r="AH104" s="715"/>
      <c r="AI104" s="715"/>
      <c r="AJ104" s="715"/>
      <c r="AK104" s="715"/>
      <c r="AL104" s="715"/>
      <c r="AM104" s="715"/>
      <c r="AN104" s="716"/>
      <c r="AO104" s="673" t="str">
        <f>AO102</f>
        <v>L.M</v>
      </c>
      <c r="AP104" s="673" t="s">
        <v>12</v>
      </c>
      <c r="AQ104" s="673" t="s">
        <v>12</v>
      </c>
      <c r="AR104" s="673" t="s">
        <v>12</v>
      </c>
      <c r="AS104" s="828">
        <v>450</v>
      </c>
      <c r="AT104" s="828"/>
      <c r="AU104" s="828"/>
      <c r="AV104" s="828"/>
      <c r="AW104" s="829">
        <v>10</v>
      </c>
      <c r="AX104" s="828"/>
      <c r="AY104" s="828"/>
      <c r="AZ104" s="828"/>
      <c r="BA104" s="671">
        <f t="shared" si="3"/>
        <v>4500</v>
      </c>
      <c r="BB104" s="671"/>
      <c r="BC104" s="671"/>
      <c r="BD104" s="672"/>
    </row>
    <row r="105" spans="1:56" ht="30" customHeight="1">
      <c r="B105" s="1045"/>
      <c r="C105" s="573" t="s">
        <v>1259</v>
      </c>
      <c r="D105" s="573"/>
      <c r="E105" s="573"/>
      <c r="F105" s="313" t="s">
        <v>1318</v>
      </c>
      <c r="G105" s="313"/>
      <c r="H105" s="313"/>
      <c r="I105" s="313"/>
      <c r="J105" s="313"/>
      <c r="K105" s="313"/>
      <c r="L105" s="313"/>
      <c r="M105" s="313"/>
      <c r="N105" s="313"/>
      <c r="O105" s="313"/>
      <c r="P105" s="313"/>
      <c r="Q105" s="313"/>
      <c r="R105" s="313"/>
      <c r="S105" s="313"/>
      <c r="T105" s="313"/>
      <c r="U105" s="313"/>
      <c r="V105" s="313"/>
      <c r="W105" s="313"/>
      <c r="X105" s="714" t="s">
        <v>1420</v>
      </c>
      <c r="Y105" s="715"/>
      <c r="Z105" s="715"/>
      <c r="AA105" s="715"/>
      <c r="AB105" s="715"/>
      <c r="AC105" s="715"/>
      <c r="AD105" s="715"/>
      <c r="AE105" s="715"/>
      <c r="AF105" s="715"/>
      <c r="AG105" s="715"/>
      <c r="AH105" s="715"/>
      <c r="AI105" s="715"/>
      <c r="AJ105" s="715"/>
      <c r="AK105" s="715"/>
      <c r="AL105" s="715"/>
      <c r="AM105" s="715"/>
      <c r="AN105" s="716"/>
      <c r="AO105" s="673" t="str">
        <f>AO115</f>
        <v>L.S</v>
      </c>
      <c r="AP105" s="673" t="s">
        <v>12</v>
      </c>
      <c r="AQ105" s="673" t="s">
        <v>12</v>
      </c>
      <c r="AR105" s="673" t="s">
        <v>12</v>
      </c>
      <c r="AS105" s="828">
        <v>1</v>
      </c>
      <c r="AT105" s="828"/>
      <c r="AU105" s="828"/>
      <c r="AV105" s="828"/>
      <c r="AW105" s="829">
        <v>3500</v>
      </c>
      <c r="AX105" s="828"/>
      <c r="AY105" s="828"/>
      <c r="AZ105" s="828"/>
      <c r="BA105" s="671">
        <f t="shared" si="3"/>
        <v>3500</v>
      </c>
      <c r="BB105" s="671"/>
      <c r="BC105" s="671"/>
      <c r="BD105" s="672"/>
    </row>
    <row r="106" spans="1:56" ht="36" customHeight="1" thickBot="1">
      <c r="B106" s="1045"/>
      <c r="C106" s="678" t="s">
        <v>1364</v>
      </c>
      <c r="D106" s="679"/>
      <c r="E106" s="679"/>
      <c r="F106" s="679"/>
      <c r="G106" s="679"/>
      <c r="H106" s="679"/>
      <c r="I106" s="679"/>
      <c r="J106" s="679"/>
      <c r="K106" s="679"/>
      <c r="L106" s="679"/>
      <c r="M106" s="679"/>
      <c r="N106" s="679"/>
      <c r="O106" s="679"/>
      <c r="P106" s="679"/>
      <c r="Q106" s="679"/>
      <c r="R106" s="679"/>
      <c r="S106" s="679"/>
      <c r="T106" s="679"/>
      <c r="U106" s="679"/>
      <c r="V106" s="679"/>
      <c r="W106" s="680"/>
      <c r="X106" s="745" t="s">
        <v>1541</v>
      </c>
      <c r="Y106" s="746"/>
      <c r="Z106" s="746"/>
      <c r="AA106" s="746"/>
      <c r="AB106" s="746"/>
      <c r="AC106" s="746"/>
      <c r="AD106" s="746"/>
      <c r="AE106" s="746"/>
      <c r="AF106" s="746"/>
      <c r="AG106" s="746"/>
      <c r="AH106" s="746"/>
      <c r="AI106" s="746"/>
      <c r="AJ106" s="746"/>
      <c r="AK106" s="746"/>
      <c r="AL106" s="746"/>
      <c r="AM106" s="746"/>
      <c r="AN106" s="747"/>
      <c r="AO106" s="952">
        <f>SUM(BA98:BD105)</f>
        <v>44510</v>
      </c>
      <c r="AP106" s="952"/>
      <c r="AQ106" s="952"/>
      <c r="AR106" s="952"/>
      <c r="AS106" s="952"/>
      <c r="AT106" s="952"/>
      <c r="AU106" s="952"/>
      <c r="AV106" s="952"/>
      <c r="AW106" s="952"/>
      <c r="AX106" s="952"/>
      <c r="AY106" s="952"/>
      <c r="AZ106" s="952"/>
      <c r="BA106" s="952"/>
      <c r="BB106" s="952"/>
      <c r="BC106" s="952"/>
      <c r="BD106" s="953"/>
    </row>
    <row r="107" spans="1:56" ht="34.5" customHeight="1">
      <c r="B107" s="1046"/>
      <c r="C107" s="752" t="s">
        <v>1140</v>
      </c>
      <c r="D107" s="753"/>
      <c r="E107" s="753"/>
      <c r="F107" s="753"/>
      <c r="G107" s="753"/>
      <c r="H107" s="753"/>
      <c r="I107" s="753"/>
      <c r="J107" s="753"/>
      <c r="K107" s="753"/>
      <c r="L107" s="753"/>
      <c r="M107" s="753"/>
      <c r="N107" s="753"/>
      <c r="O107" s="753"/>
      <c r="P107" s="753"/>
      <c r="Q107" s="753"/>
      <c r="R107" s="753"/>
      <c r="S107" s="753"/>
      <c r="T107" s="753"/>
      <c r="U107" s="753"/>
      <c r="V107" s="753"/>
      <c r="W107" s="754"/>
      <c r="X107" s="752" t="s">
        <v>1421</v>
      </c>
      <c r="Y107" s="753"/>
      <c r="Z107" s="753"/>
      <c r="AA107" s="753"/>
      <c r="AB107" s="753"/>
      <c r="AC107" s="753"/>
      <c r="AD107" s="753"/>
      <c r="AE107" s="753"/>
      <c r="AF107" s="753"/>
      <c r="AG107" s="753"/>
      <c r="AH107" s="753"/>
      <c r="AI107" s="753"/>
      <c r="AJ107" s="753"/>
      <c r="AK107" s="753"/>
      <c r="AL107" s="753"/>
      <c r="AM107" s="753"/>
      <c r="AN107" s="754"/>
      <c r="AO107" s="774" t="e">
        <f>AO45+AO63+AO75+AO106+AO83+AO89+AO96</f>
        <v>#VALUE!</v>
      </c>
      <c r="AP107" s="774"/>
      <c r="AQ107" s="774"/>
      <c r="AR107" s="774"/>
      <c r="AS107" s="774"/>
      <c r="AT107" s="774"/>
      <c r="AU107" s="774"/>
      <c r="AV107" s="774"/>
      <c r="AW107" s="774"/>
      <c r="AX107" s="774"/>
      <c r="AY107" s="774"/>
      <c r="AZ107" s="774"/>
      <c r="BA107" s="774"/>
      <c r="BB107" s="774"/>
      <c r="BC107" s="774"/>
      <c r="BD107" s="775"/>
    </row>
    <row r="108" spans="1:56" ht="20.100000000000001" customHeight="1">
      <c r="B108" s="883"/>
      <c r="C108" s="741"/>
      <c r="D108" s="741"/>
      <c r="E108" s="741"/>
      <c r="F108" s="741"/>
      <c r="G108" s="741"/>
      <c r="H108" s="741"/>
      <c r="I108" s="741"/>
      <c r="J108" s="741"/>
      <c r="K108" s="741"/>
      <c r="L108" s="741"/>
      <c r="M108" s="741"/>
      <c r="N108" s="741"/>
      <c r="O108" s="741"/>
      <c r="P108" s="741"/>
      <c r="Q108" s="741"/>
      <c r="R108" s="741"/>
      <c r="S108" s="741"/>
      <c r="T108" s="741"/>
      <c r="U108" s="741"/>
      <c r="V108" s="741"/>
      <c r="W108" s="741"/>
      <c r="X108" s="741"/>
      <c r="Y108" s="741"/>
      <c r="Z108" s="741"/>
      <c r="AA108" s="741"/>
      <c r="AB108" s="741"/>
      <c r="AC108" s="741"/>
      <c r="AD108" s="741"/>
      <c r="AE108" s="741"/>
      <c r="AF108" s="741"/>
      <c r="AG108" s="741"/>
      <c r="AH108" s="741"/>
      <c r="AI108" s="741"/>
      <c r="AJ108" s="741"/>
      <c r="AK108" s="741"/>
      <c r="AL108" s="741"/>
      <c r="AM108" s="741"/>
      <c r="AN108" s="741"/>
      <c r="AO108" s="741"/>
      <c r="AP108" s="741"/>
      <c r="AQ108" s="741"/>
      <c r="AR108" s="741"/>
      <c r="AS108" s="741"/>
      <c r="AT108" s="741"/>
      <c r="AU108" s="741"/>
      <c r="AV108" s="741"/>
      <c r="AW108" s="741"/>
      <c r="AX108" s="741"/>
      <c r="AY108" s="741"/>
      <c r="AZ108" s="741"/>
      <c r="BA108" s="741"/>
      <c r="BB108" s="741"/>
      <c r="BC108" s="741"/>
      <c r="BD108" s="884"/>
    </row>
    <row r="109" spans="1:56" ht="35.25" customHeight="1">
      <c r="B109" s="944" t="str">
        <f>$C$109</f>
        <v>ثانيا : اعمال الالكتروميكانيكال</v>
      </c>
      <c r="C109" s="681" t="s">
        <v>1134</v>
      </c>
      <c r="D109" s="682"/>
      <c r="E109" s="682"/>
      <c r="F109" s="682"/>
      <c r="G109" s="682"/>
      <c r="H109" s="682"/>
      <c r="I109" s="682"/>
      <c r="J109" s="682"/>
      <c r="K109" s="682"/>
      <c r="L109" s="682"/>
      <c r="M109" s="682"/>
      <c r="N109" s="682"/>
      <c r="O109" s="682"/>
      <c r="P109" s="682"/>
      <c r="Q109" s="682"/>
      <c r="R109" s="682"/>
      <c r="S109" s="682"/>
      <c r="T109" s="682"/>
      <c r="U109" s="682"/>
      <c r="V109" s="682"/>
      <c r="W109" s="682"/>
      <c r="X109" s="682"/>
      <c r="Y109" s="682"/>
      <c r="Z109" s="682"/>
      <c r="AA109" s="682"/>
      <c r="AB109" s="682"/>
      <c r="AC109" s="682"/>
      <c r="AD109" s="682"/>
      <c r="AE109" s="682"/>
      <c r="AF109" s="682"/>
      <c r="AG109" s="682"/>
      <c r="AH109" s="682"/>
      <c r="AI109" s="682"/>
      <c r="AJ109" s="682"/>
      <c r="AK109" s="682"/>
      <c r="AL109" s="682"/>
      <c r="AM109" s="682"/>
      <c r="AN109" s="755"/>
      <c r="AO109" s="681" t="s">
        <v>1422</v>
      </c>
      <c r="AP109" s="682"/>
      <c r="AQ109" s="682"/>
      <c r="AR109" s="682"/>
      <c r="AS109" s="682"/>
      <c r="AT109" s="682"/>
      <c r="AU109" s="682"/>
      <c r="AV109" s="682"/>
      <c r="AW109" s="682"/>
      <c r="AX109" s="682"/>
      <c r="AY109" s="682"/>
      <c r="AZ109" s="682"/>
      <c r="BA109" s="682"/>
      <c r="BB109" s="682"/>
      <c r="BC109" s="682"/>
      <c r="BD109" s="683"/>
    </row>
    <row r="110" spans="1:56" ht="35.25" customHeight="1">
      <c r="B110" s="944"/>
      <c r="C110" s="556" t="s">
        <v>1160</v>
      </c>
      <c r="D110" s="556"/>
      <c r="E110" s="556"/>
      <c r="F110" s="574" t="s">
        <v>1141</v>
      </c>
      <c r="G110" s="575"/>
      <c r="H110" s="575"/>
      <c r="I110" s="575"/>
      <c r="J110" s="575"/>
      <c r="K110" s="575"/>
      <c r="L110" s="575"/>
      <c r="M110" s="575"/>
      <c r="N110" s="575"/>
      <c r="O110" s="575"/>
      <c r="P110" s="575"/>
      <c r="Q110" s="575"/>
      <c r="R110" s="575"/>
      <c r="S110" s="575"/>
      <c r="T110" s="575"/>
      <c r="U110" s="575"/>
      <c r="V110" s="575"/>
      <c r="W110" s="575"/>
      <c r="X110" s="575"/>
      <c r="Y110" s="575"/>
      <c r="Z110" s="575"/>
      <c r="AA110" s="575"/>
      <c r="AB110" s="575"/>
      <c r="AC110" s="575"/>
      <c r="AD110" s="575"/>
      <c r="AE110" s="575"/>
      <c r="AF110" s="575"/>
      <c r="AG110" s="575"/>
      <c r="AH110" s="575"/>
      <c r="AI110" s="575"/>
      <c r="AJ110" s="575"/>
      <c r="AK110" s="575"/>
      <c r="AL110" s="575"/>
      <c r="AM110" s="575"/>
      <c r="AN110" s="587"/>
      <c r="AO110" s="574" t="s">
        <v>1423</v>
      </c>
      <c r="AP110" s="575"/>
      <c r="AQ110" s="575"/>
      <c r="AR110" s="575"/>
      <c r="AS110" s="575"/>
      <c r="AT110" s="575"/>
      <c r="AU110" s="575"/>
      <c r="AV110" s="575"/>
      <c r="AW110" s="575"/>
      <c r="AX110" s="575"/>
      <c r="AY110" s="575"/>
      <c r="AZ110" s="575"/>
      <c r="BA110" s="575"/>
      <c r="BB110" s="575"/>
      <c r="BC110" s="575"/>
      <c r="BD110" s="576"/>
    </row>
    <row r="111" spans="1:56" ht="33" customHeight="1">
      <c r="B111" s="944"/>
      <c r="C111" s="566" t="s">
        <v>60</v>
      </c>
      <c r="D111" s="566"/>
      <c r="E111" s="566"/>
      <c r="F111" s="1737" t="s">
        <v>1319</v>
      </c>
      <c r="G111" s="1738"/>
      <c r="H111" s="1738"/>
      <c r="I111" s="1738"/>
      <c r="J111" s="1738"/>
      <c r="K111" s="1738"/>
      <c r="L111" s="1738"/>
      <c r="M111" s="1738"/>
      <c r="N111" s="1738"/>
      <c r="O111" s="1738"/>
      <c r="P111" s="1738"/>
      <c r="Q111" s="1738"/>
      <c r="R111" s="1738"/>
      <c r="S111" s="1738"/>
      <c r="T111" s="1738"/>
      <c r="U111" s="1738"/>
      <c r="V111" s="1738"/>
      <c r="W111" s="1739"/>
      <c r="X111" s="563" t="s">
        <v>1424</v>
      </c>
      <c r="Y111" s="564"/>
      <c r="Z111" s="564"/>
      <c r="AA111" s="564"/>
      <c r="AB111" s="564"/>
      <c r="AC111" s="564"/>
      <c r="AD111" s="564"/>
      <c r="AE111" s="564"/>
      <c r="AF111" s="564"/>
      <c r="AG111" s="564"/>
      <c r="AH111" s="564"/>
      <c r="AI111" s="564"/>
      <c r="AJ111" s="564"/>
      <c r="AK111" s="564"/>
      <c r="AL111" s="564"/>
      <c r="AM111" s="564"/>
      <c r="AN111" s="565"/>
      <c r="AO111" s="813" t="s">
        <v>13</v>
      </c>
      <c r="AP111" s="813"/>
      <c r="AQ111" s="813"/>
      <c r="AR111" s="813"/>
      <c r="AS111" s="814">
        <v>1</v>
      </c>
      <c r="AT111" s="814"/>
      <c r="AU111" s="814"/>
      <c r="AV111" s="814"/>
      <c r="AW111" s="815">
        <v>30000</v>
      </c>
      <c r="AX111" s="815"/>
      <c r="AY111" s="815"/>
      <c r="AZ111" s="815"/>
      <c r="BA111" s="799">
        <f t="shared" ref="BA111:BA122" si="4">AW111*AS111</f>
        <v>30000</v>
      </c>
      <c r="BB111" s="799"/>
      <c r="BC111" s="799"/>
      <c r="BD111" s="800"/>
    </row>
    <row r="112" spans="1:56" ht="30" customHeight="1">
      <c r="B112" s="944"/>
      <c r="C112" s="566" t="s">
        <v>61</v>
      </c>
      <c r="D112" s="566"/>
      <c r="E112" s="566"/>
      <c r="F112" s="320" t="s">
        <v>1320</v>
      </c>
      <c r="G112" s="320"/>
      <c r="H112" s="320"/>
      <c r="I112" s="320"/>
      <c r="J112" s="320"/>
      <c r="K112" s="320"/>
      <c r="L112" s="320"/>
      <c r="M112" s="320"/>
      <c r="N112" s="320"/>
      <c r="O112" s="320"/>
      <c r="P112" s="320"/>
      <c r="Q112" s="320"/>
      <c r="R112" s="320"/>
      <c r="S112" s="320"/>
      <c r="T112" s="320"/>
      <c r="U112" s="320"/>
      <c r="V112" s="320"/>
      <c r="W112" s="320"/>
      <c r="X112" s="630" t="s">
        <v>1425</v>
      </c>
      <c r="Y112" s="631"/>
      <c r="Z112" s="631"/>
      <c r="AA112" s="631"/>
      <c r="AB112" s="631"/>
      <c r="AC112" s="631"/>
      <c r="AD112" s="631"/>
      <c r="AE112" s="631"/>
      <c r="AF112" s="631"/>
      <c r="AG112" s="631"/>
      <c r="AH112" s="631"/>
      <c r="AI112" s="631"/>
      <c r="AJ112" s="631"/>
      <c r="AK112" s="631"/>
      <c r="AL112" s="631"/>
      <c r="AM112" s="631"/>
      <c r="AN112" s="632"/>
      <c r="AO112" s="813" t="s">
        <v>13</v>
      </c>
      <c r="AP112" s="813"/>
      <c r="AQ112" s="813"/>
      <c r="AR112" s="813"/>
      <c r="AS112" s="814">
        <v>1</v>
      </c>
      <c r="AT112" s="814"/>
      <c r="AU112" s="814"/>
      <c r="AV112" s="814"/>
      <c r="AW112" s="815">
        <v>10000</v>
      </c>
      <c r="AX112" s="815"/>
      <c r="AY112" s="815"/>
      <c r="AZ112" s="815"/>
      <c r="BA112" s="799">
        <f t="shared" si="4"/>
        <v>10000</v>
      </c>
      <c r="BB112" s="799"/>
      <c r="BC112" s="799"/>
      <c r="BD112" s="800"/>
    </row>
    <row r="113" spans="2:56" ht="31.5" customHeight="1">
      <c r="B113" s="944"/>
      <c r="C113" s="566" t="s">
        <v>62</v>
      </c>
      <c r="D113" s="566"/>
      <c r="E113" s="566"/>
      <c r="F113" s="1737" t="s">
        <v>1321</v>
      </c>
      <c r="G113" s="1738"/>
      <c r="H113" s="1738"/>
      <c r="I113" s="1738"/>
      <c r="J113" s="1738"/>
      <c r="K113" s="1738"/>
      <c r="L113" s="1738"/>
      <c r="M113" s="1738"/>
      <c r="N113" s="1738"/>
      <c r="O113" s="1738"/>
      <c r="P113" s="1738"/>
      <c r="Q113" s="1738"/>
      <c r="R113" s="1738"/>
      <c r="S113" s="1738"/>
      <c r="T113" s="1738"/>
      <c r="U113" s="1738"/>
      <c r="V113" s="1738"/>
      <c r="W113" s="1739"/>
      <c r="X113" s="563" t="s">
        <v>1434</v>
      </c>
      <c r="Y113" s="564"/>
      <c r="Z113" s="564"/>
      <c r="AA113" s="564"/>
      <c r="AB113" s="564"/>
      <c r="AC113" s="564"/>
      <c r="AD113" s="564"/>
      <c r="AE113" s="564"/>
      <c r="AF113" s="564"/>
      <c r="AG113" s="564"/>
      <c r="AH113" s="564"/>
      <c r="AI113" s="564"/>
      <c r="AJ113" s="564"/>
      <c r="AK113" s="564"/>
      <c r="AL113" s="564"/>
      <c r="AM113" s="564"/>
      <c r="AN113" s="565"/>
      <c r="AO113" s="813" t="s">
        <v>13</v>
      </c>
      <c r="AP113" s="813"/>
      <c r="AQ113" s="813"/>
      <c r="AR113" s="813"/>
      <c r="AS113" s="814">
        <v>1</v>
      </c>
      <c r="AT113" s="814"/>
      <c r="AU113" s="814"/>
      <c r="AV113" s="814"/>
      <c r="AW113" s="815">
        <v>3000</v>
      </c>
      <c r="AX113" s="815"/>
      <c r="AY113" s="815"/>
      <c r="AZ113" s="815"/>
      <c r="BA113" s="799">
        <f t="shared" si="4"/>
        <v>3000</v>
      </c>
      <c r="BB113" s="799"/>
      <c r="BC113" s="799"/>
      <c r="BD113" s="800"/>
    </row>
    <row r="114" spans="2:56" ht="29.25" customHeight="1">
      <c r="B114" s="944"/>
      <c r="C114" s="566" t="s">
        <v>160</v>
      </c>
      <c r="D114" s="566"/>
      <c r="E114" s="566"/>
      <c r="F114" s="1743" t="s">
        <v>1322</v>
      </c>
      <c r="G114" s="1744"/>
      <c r="H114" s="1744"/>
      <c r="I114" s="1744"/>
      <c r="J114" s="1744"/>
      <c r="K114" s="1744"/>
      <c r="L114" s="1744"/>
      <c r="M114" s="1744"/>
      <c r="N114" s="1744"/>
      <c r="O114" s="1744"/>
      <c r="P114" s="1744"/>
      <c r="Q114" s="1744"/>
      <c r="R114" s="1744"/>
      <c r="S114" s="1744"/>
      <c r="T114" s="1744"/>
      <c r="U114" s="1744"/>
      <c r="V114" s="1744"/>
      <c r="W114" s="1745"/>
      <c r="X114" s="630" t="s">
        <v>1426</v>
      </c>
      <c r="Y114" s="631"/>
      <c r="Z114" s="631"/>
      <c r="AA114" s="631"/>
      <c r="AB114" s="631"/>
      <c r="AC114" s="631"/>
      <c r="AD114" s="631"/>
      <c r="AE114" s="631"/>
      <c r="AF114" s="631"/>
      <c r="AG114" s="631"/>
      <c r="AH114" s="631"/>
      <c r="AI114" s="631"/>
      <c r="AJ114" s="631"/>
      <c r="AK114" s="631"/>
      <c r="AL114" s="631"/>
      <c r="AM114" s="631"/>
      <c r="AN114" s="632"/>
      <c r="AO114" s="813" t="s">
        <v>13</v>
      </c>
      <c r="AP114" s="813"/>
      <c r="AQ114" s="813"/>
      <c r="AR114" s="813"/>
      <c r="AS114" s="814">
        <v>1</v>
      </c>
      <c r="AT114" s="814"/>
      <c r="AU114" s="814"/>
      <c r="AV114" s="814"/>
      <c r="AW114" s="815">
        <v>17000</v>
      </c>
      <c r="AX114" s="815"/>
      <c r="AY114" s="815"/>
      <c r="AZ114" s="815"/>
      <c r="BA114" s="799">
        <f t="shared" si="4"/>
        <v>17000</v>
      </c>
      <c r="BB114" s="799"/>
      <c r="BC114" s="799"/>
      <c r="BD114" s="800"/>
    </row>
    <row r="115" spans="2:56" ht="33" customHeight="1">
      <c r="B115" s="944"/>
      <c r="C115" s="566" t="s">
        <v>668</v>
      </c>
      <c r="D115" s="566"/>
      <c r="E115" s="566"/>
      <c r="F115" s="1737" t="s">
        <v>1323</v>
      </c>
      <c r="G115" s="1738"/>
      <c r="H115" s="1738"/>
      <c r="I115" s="1738"/>
      <c r="J115" s="1738"/>
      <c r="K115" s="1738"/>
      <c r="L115" s="1738"/>
      <c r="M115" s="1738"/>
      <c r="N115" s="1738"/>
      <c r="O115" s="1738"/>
      <c r="P115" s="1738"/>
      <c r="Q115" s="1738"/>
      <c r="R115" s="1738"/>
      <c r="S115" s="1738"/>
      <c r="T115" s="1738"/>
      <c r="U115" s="1738"/>
      <c r="V115" s="1738"/>
      <c r="W115" s="1739"/>
      <c r="X115" s="630" t="s">
        <v>1427</v>
      </c>
      <c r="Y115" s="631"/>
      <c r="Z115" s="631"/>
      <c r="AA115" s="631"/>
      <c r="AB115" s="631"/>
      <c r="AC115" s="631"/>
      <c r="AD115" s="631"/>
      <c r="AE115" s="631"/>
      <c r="AF115" s="631"/>
      <c r="AG115" s="631"/>
      <c r="AH115" s="631"/>
      <c r="AI115" s="631"/>
      <c r="AJ115" s="631"/>
      <c r="AK115" s="631"/>
      <c r="AL115" s="631"/>
      <c r="AM115" s="631"/>
      <c r="AN115" s="632"/>
      <c r="AO115" s="813" t="s">
        <v>13</v>
      </c>
      <c r="AP115" s="813"/>
      <c r="AQ115" s="813"/>
      <c r="AR115" s="813"/>
      <c r="AS115" s="814">
        <v>1</v>
      </c>
      <c r="AT115" s="814"/>
      <c r="AU115" s="814"/>
      <c r="AV115" s="814"/>
      <c r="AW115" s="815">
        <v>2500</v>
      </c>
      <c r="AX115" s="815"/>
      <c r="AY115" s="815"/>
      <c r="AZ115" s="815"/>
      <c r="BA115" s="799">
        <f t="shared" si="4"/>
        <v>2500</v>
      </c>
      <c r="BB115" s="799"/>
      <c r="BC115" s="799"/>
      <c r="BD115" s="800"/>
    </row>
    <row r="116" spans="2:56" ht="29.25" customHeight="1">
      <c r="B116" s="944"/>
      <c r="C116" s="566" t="s">
        <v>1189</v>
      </c>
      <c r="D116" s="566"/>
      <c r="E116" s="566"/>
      <c r="F116" s="1737" t="s">
        <v>1324</v>
      </c>
      <c r="G116" s="1738"/>
      <c r="H116" s="1738"/>
      <c r="I116" s="1738"/>
      <c r="J116" s="1738"/>
      <c r="K116" s="1738"/>
      <c r="L116" s="1738"/>
      <c r="M116" s="1738"/>
      <c r="N116" s="1738"/>
      <c r="O116" s="1738"/>
      <c r="P116" s="1738"/>
      <c r="Q116" s="1738"/>
      <c r="R116" s="1738"/>
      <c r="S116" s="1738"/>
      <c r="T116" s="1738"/>
      <c r="U116" s="1738"/>
      <c r="V116" s="1738"/>
      <c r="W116" s="1739"/>
      <c r="X116" s="630" t="s">
        <v>1430</v>
      </c>
      <c r="Y116" s="631"/>
      <c r="Z116" s="631"/>
      <c r="AA116" s="631"/>
      <c r="AB116" s="631"/>
      <c r="AC116" s="631"/>
      <c r="AD116" s="631"/>
      <c r="AE116" s="631"/>
      <c r="AF116" s="631"/>
      <c r="AG116" s="631"/>
      <c r="AH116" s="631"/>
      <c r="AI116" s="631"/>
      <c r="AJ116" s="631"/>
      <c r="AK116" s="631"/>
      <c r="AL116" s="631"/>
      <c r="AM116" s="631"/>
      <c r="AN116" s="632"/>
      <c r="AO116" s="813" t="s">
        <v>161</v>
      </c>
      <c r="AP116" s="813" t="s">
        <v>12</v>
      </c>
      <c r="AQ116" s="813" t="s">
        <v>12</v>
      </c>
      <c r="AR116" s="813" t="s">
        <v>12</v>
      </c>
      <c r="AS116" s="820">
        <v>2</v>
      </c>
      <c r="AT116" s="820"/>
      <c r="AU116" s="820"/>
      <c r="AV116" s="820"/>
      <c r="AW116" s="782">
        <v>2000</v>
      </c>
      <c r="AX116" s="782"/>
      <c r="AY116" s="782"/>
      <c r="AZ116" s="782"/>
      <c r="BA116" s="799">
        <f t="shared" si="4"/>
        <v>4000</v>
      </c>
      <c r="BB116" s="799"/>
      <c r="BC116" s="799"/>
      <c r="BD116" s="800"/>
    </row>
    <row r="117" spans="2:56" ht="33" customHeight="1">
      <c r="B117" s="944"/>
      <c r="C117" s="566" t="s">
        <v>1190</v>
      </c>
      <c r="D117" s="566"/>
      <c r="E117" s="566"/>
      <c r="F117" s="1737" t="s">
        <v>1325</v>
      </c>
      <c r="G117" s="1738"/>
      <c r="H117" s="1738"/>
      <c r="I117" s="1738"/>
      <c r="J117" s="1738"/>
      <c r="K117" s="1738"/>
      <c r="L117" s="1738"/>
      <c r="M117" s="1738"/>
      <c r="N117" s="1738"/>
      <c r="O117" s="1738"/>
      <c r="P117" s="1738"/>
      <c r="Q117" s="1738"/>
      <c r="R117" s="1738"/>
      <c r="S117" s="1738"/>
      <c r="T117" s="1738"/>
      <c r="U117" s="1738"/>
      <c r="V117" s="1738"/>
      <c r="W117" s="1739"/>
      <c r="X117" s="630" t="s">
        <v>1428</v>
      </c>
      <c r="Y117" s="631"/>
      <c r="Z117" s="631"/>
      <c r="AA117" s="631"/>
      <c r="AB117" s="631"/>
      <c r="AC117" s="631"/>
      <c r="AD117" s="631"/>
      <c r="AE117" s="631"/>
      <c r="AF117" s="631"/>
      <c r="AG117" s="631"/>
      <c r="AH117" s="631"/>
      <c r="AI117" s="631"/>
      <c r="AJ117" s="631"/>
      <c r="AK117" s="631"/>
      <c r="AL117" s="631"/>
      <c r="AM117" s="631"/>
      <c r="AN117" s="632"/>
      <c r="AO117" s="813" t="s">
        <v>161</v>
      </c>
      <c r="AP117" s="813" t="s">
        <v>12</v>
      </c>
      <c r="AQ117" s="813" t="s">
        <v>12</v>
      </c>
      <c r="AR117" s="813" t="s">
        <v>12</v>
      </c>
      <c r="AS117" s="820">
        <v>1</v>
      </c>
      <c r="AT117" s="820"/>
      <c r="AU117" s="820"/>
      <c r="AV117" s="820"/>
      <c r="AW117" s="782">
        <v>2000</v>
      </c>
      <c r="AX117" s="782"/>
      <c r="AY117" s="782"/>
      <c r="AZ117" s="782"/>
      <c r="BA117" s="799">
        <f t="shared" si="4"/>
        <v>2000</v>
      </c>
      <c r="BB117" s="799"/>
      <c r="BC117" s="799"/>
      <c r="BD117" s="800"/>
    </row>
    <row r="118" spans="2:56" ht="29.25" customHeight="1">
      <c r="B118" s="944"/>
      <c r="C118" s="566" t="s">
        <v>1191</v>
      </c>
      <c r="D118" s="566"/>
      <c r="E118" s="566"/>
      <c r="F118" s="1737" t="s">
        <v>1326</v>
      </c>
      <c r="G118" s="1738"/>
      <c r="H118" s="1738"/>
      <c r="I118" s="1738"/>
      <c r="J118" s="1738"/>
      <c r="K118" s="1738"/>
      <c r="L118" s="1738"/>
      <c r="M118" s="1738"/>
      <c r="N118" s="1738"/>
      <c r="O118" s="1738"/>
      <c r="P118" s="1738"/>
      <c r="Q118" s="1738"/>
      <c r="R118" s="1738"/>
      <c r="S118" s="1738"/>
      <c r="T118" s="1738"/>
      <c r="U118" s="1738"/>
      <c r="V118" s="1738"/>
      <c r="W118" s="1739"/>
      <c r="X118" s="630" t="s">
        <v>1429</v>
      </c>
      <c r="Y118" s="631"/>
      <c r="Z118" s="631"/>
      <c r="AA118" s="631"/>
      <c r="AB118" s="631"/>
      <c r="AC118" s="631"/>
      <c r="AD118" s="631"/>
      <c r="AE118" s="631"/>
      <c r="AF118" s="631"/>
      <c r="AG118" s="631"/>
      <c r="AH118" s="631"/>
      <c r="AI118" s="631"/>
      <c r="AJ118" s="631"/>
      <c r="AK118" s="631"/>
      <c r="AL118" s="631"/>
      <c r="AM118" s="631"/>
      <c r="AN118" s="632"/>
      <c r="AO118" s="813" t="s">
        <v>161</v>
      </c>
      <c r="AP118" s="813"/>
      <c r="AQ118" s="813"/>
      <c r="AR118" s="813"/>
      <c r="AS118" s="820">
        <v>1</v>
      </c>
      <c r="AT118" s="820"/>
      <c r="AU118" s="820"/>
      <c r="AV118" s="820"/>
      <c r="AW118" s="782">
        <v>2000</v>
      </c>
      <c r="AX118" s="782"/>
      <c r="AY118" s="782"/>
      <c r="AZ118" s="782"/>
      <c r="BA118" s="799">
        <f t="shared" si="4"/>
        <v>2000</v>
      </c>
      <c r="BB118" s="799"/>
      <c r="BC118" s="799"/>
      <c r="BD118" s="800"/>
    </row>
    <row r="119" spans="2:56" ht="31.5" customHeight="1">
      <c r="B119" s="944"/>
      <c r="C119" s="566" t="s">
        <v>1192</v>
      </c>
      <c r="D119" s="566"/>
      <c r="E119" s="566"/>
      <c r="F119" s="1737" t="s">
        <v>1327</v>
      </c>
      <c r="G119" s="1738"/>
      <c r="H119" s="1738"/>
      <c r="I119" s="1738"/>
      <c r="J119" s="1738"/>
      <c r="K119" s="1738"/>
      <c r="L119" s="1738"/>
      <c r="M119" s="1738"/>
      <c r="N119" s="1738"/>
      <c r="O119" s="1738"/>
      <c r="P119" s="1738"/>
      <c r="Q119" s="1738"/>
      <c r="R119" s="1738"/>
      <c r="S119" s="1738"/>
      <c r="T119" s="1738"/>
      <c r="U119" s="1738"/>
      <c r="V119" s="1738"/>
      <c r="W119" s="1739"/>
      <c r="X119" s="630" t="s">
        <v>1435</v>
      </c>
      <c r="Y119" s="631"/>
      <c r="Z119" s="631"/>
      <c r="AA119" s="631"/>
      <c r="AB119" s="631"/>
      <c r="AC119" s="631"/>
      <c r="AD119" s="631"/>
      <c r="AE119" s="631"/>
      <c r="AF119" s="631"/>
      <c r="AG119" s="631"/>
      <c r="AH119" s="631"/>
      <c r="AI119" s="631"/>
      <c r="AJ119" s="631"/>
      <c r="AK119" s="631"/>
      <c r="AL119" s="631"/>
      <c r="AM119" s="631"/>
      <c r="AN119" s="632"/>
      <c r="AO119" s="813" t="s">
        <v>161</v>
      </c>
      <c r="AP119" s="813" t="s">
        <v>12</v>
      </c>
      <c r="AQ119" s="813" t="s">
        <v>12</v>
      </c>
      <c r="AR119" s="813" t="s">
        <v>12</v>
      </c>
      <c r="AS119" s="820">
        <v>2</v>
      </c>
      <c r="AT119" s="820"/>
      <c r="AU119" s="820"/>
      <c r="AV119" s="820"/>
      <c r="AW119" s="782">
        <v>3000</v>
      </c>
      <c r="AX119" s="782"/>
      <c r="AY119" s="782"/>
      <c r="AZ119" s="782"/>
      <c r="BA119" s="799">
        <f t="shared" si="4"/>
        <v>6000</v>
      </c>
      <c r="BB119" s="799"/>
      <c r="BC119" s="799"/>
      <c r="BD119" s="800"/>
    </row>
    <row r="120" spans="2:56" ht="29.25" customHeight="1">
      <c r="B120" s="944"/>
      <c r="C120" s="566" t="s">
        <v>1193</v>
      </c>
      <c r="D120" s="566"/>
      <c r="E120" s="566"/>
      <c r="F120" s="1731" t="s">
        <v>1328</v>
      </c>
      <c r="G120" s="1732"/>
      <c r="H120" s="1732"/>
      <c r="I120" s="1732"/>
      <c r="J120" s="1732"/>
      <c r="K120" s="1732"/>
      <c r="L120" s="1732"/>
      <c r="M120" s="1732"/>
      <c r="N120" s="1732"/>
      <c r="O120" s="1732"/>
      <c r="P120" s="1732"/>
      <c r="Q120" s="1732"/>
      <c r="R120" s="1732"/>
      <c r="S120" s="1732"/>
      <c r="T120" s="1732"/>
      <c r="U120" s="1732"/>
      <c r="V120" s="1732"/>
      <c r="W120" s="1733"/>
      <c r="X120" s="563" t="s">
        <v>1431</v>
      </c>
      <c r="Y120" s="564"/>
      <c r="Z120" s="564"/>
      <c r="AA120" s="564"/>
      <c r="AB120" s="564"/>
      <c r="AC120" s="564"/>
      <c r="AD120" s="564"/>
      <c r="AE120" s="564"/>
      <c r="AF120" s="564"/>
      <c r="AG120" s="564"/>
      <c r="AH120" s="564"/>
      <c r="AI120" s="564"/>
      <c r="AJ120" s="564"/>
      <c r="AK120" s="564"/>
      <c r="AL120" s="564"/>
      <c r="AM120" s="564"/>
      <c r="AN120" s="565"/>
      <c r="AO120" s="813" t="s">
        <v>13</v>
      </c>
      <c r="AP120" s="825" t="s">
        <v>12</v>
      </c>
      <c r="AQ120" s="825" t="s">
        <v>12</v>
      </c>
      <c r="AR120" s="825" t="s">
        <v>12</v>
      </c>
      <c r="AS120" s="782">
        <v>9</v>
      </c>
      <c r="AT120" s="783"/>
      <c r="AU120" s="783"/>
      <c r="AV120" s="783"/>
      <c r="AW120" s="782">
        <v>900</v>
      </c>
      <c r="AX120" s="783"/>
      <c r="AY120" s="783"/>
      <c r="AZ120" s="783"/>
      <c r="BA120" s="799">
        <f>AS120*AW120</f>
        <v>8100</v>
      </c>
      <c r="BB120" s="799"/>
      <c r="BC120" s="799"/>
      <c r="BD120" s="800"/>
    </row>
    <row r="121" spans="2:56" ht="25.5" customHeight="1">
      <c r="B121" s="944"/>
      <c r="C121" s="566" t="s">
        <v>1194</v>
      </c>
      <c r="D121" s="566"/>
      <c r="E121" s="566"/>
      <c r="F121" s="1731" t="s">
        <v>1329</v>
      </c>
      <c r="G121" s="1732"/>
      <c r="H121" s="1732"/>
      <c r="I121" s="1732"/>
      <c r="J121" s="1732"/>
      <c r="K121" s="1732"/>
      <c r="L121" s="1732"/>
      <c r="M121" s="1732"/>
      <c r="N121" s="1732"/>
      <c r="O121" s="1732"/>
      <c r="P121" s="1732"/>
      <c r="Q121" s="1732"/>
      <c r="R121" s="1732"/>
      <c r="S121" s="1732"/>
      <c r="T121" s="1732"/>
      <c r="U121" s="1732"/>
      <c r="V121" s="1732"/>
      <c r="W121" s="1733"/>
      <c r="X121" s="1734" t="s">
        <v>1447</v>
      </c>
      <c r="Y121" s="1735"/>
      <c r="Z121" s="1735"/>
      <c r="AA121" s="1735"/>
      <c r="AB121" s="1735"/>
      <c r="AC121" s="1735"/>
      <c r="AD121" s="1735"/>
      <c r="AE121" s="1735"/>
      <c r="AF121" s="1735"/>
      <c r="AG121" s="1735"/>
      <c r="AH121" s="1735"/>
      <c r="AI121" s="1735"/>
      <c r="AJ121" s="1735"/>
      <c r="AK121" s="1735"/>
      <c r="AL121" s="1735"/>
      <c r="AM121" s="1735"/>
      <c r="AN121" s="1736"/>
      <c r="AO121" s="813" t="s">
        <v>13</v>
      </c>
      <c r="AP121" s="825" t="s">
        <v>12</v>
      </c>
      <c r="AQ121" s="825" t="s">
        <v>12</v>
      </c>
      <c r="AR121" s="825" t="s">
        <v>12</v>
      </c>
      <c r="AS121" s="814">
        <v>1</v>
      </c>
      <c r="AT121" s="814"/>
      <c r="AU121" s="814"/>
      <c r="AV121" s="814"/>
      <c r="AW121" s="1012">
        <v>3000</v>
      </c>
      <c r="AX121" s="1012"/>
      <c r="AY121" s="1012"/>
      <c r="AZ121" s="1012"/>
      <c r="BA121" s="799">
        <f t="shared" si="4"/>
        <v>3000</v>
      </c>
      <c r="BB121" s="799"/>
      <c r="BC121" s="799"/>
      <c r="BD121" s="800"/>
    </row>
    <row r="122" spans="2:56" ht="28.5" customHeight="1">
      <c r="B122" s="944"/>
      <c r="C122" s="566" t="s">
        <v>1206</v>
      </c>
      <c r="D122" s="566"/>
      <c r="E122" s="566"/>
      <c r="F122" s="1731" t="s">
        <v>1330</v>
      </c>
      <c r="G122" s="1732"/>
      <c r="H122" s="1732"/>
      <c r="I122" s="1732"/>
      <c r="J122" s="1732"/>
      <c r="K122" s="1732"/>
      <c r="L122" s="1732"/>
      <c r="M122" s="1732"/>
      <c r="N122" s="1732"/>
      <c r="O122" s="1732"/>
      <c r="P122" s="1732"/>
      <c r="Q122" s="1732"/>
      <c r="R122" s="1732"/>
      <c r="S122" s="1732"/>
      <c r="T122" s="1732"/>
      <c r="U122" s="1732"/>
      <c r="V122" s="1732"/>
      <c r="W122" s="1733"/>
      <c r="X122" s="563" t="s">
        <v>1432</v>
      </c>
      <c r="Y122" s="564"/>
      <c r="Z122" s="564"/>
      <c r="AA122" s="564"/>
      <c r="AB122" s="564"/>
      <c r="AC122" s="564"/>
      <c r="AD122" s="564"/>
      <c r="AE122" s="564"/>
      <c r="AF122" s="564"/>
      <c r="AG122" s="564"/>
      <c r="AH122" s="564"/>
      <c r="AI122" s="564"/>
      <c r="AJ122" s="564"/>
      <c r="AK122" s="564"/>
      <c r="AL122" s="564"/>
      <c r="AM122" s="564"/>
      <c r="AN122" s="565"/>
      <c r="AO122" s="813" t="s">
        <v>13</v>
      </c>
      <c r="AP122" s="825" t="s">
        <v>12</v>
      </c>
      <c r="AQ122" s="825" t="s">
        <v>12</v>
      </c>
      <c r="AR122" s="825" t="s">
        <v>12</v>
      </c>
      <c r="AS122" s="814">
        <v>1</v>
      </c>
      <c r="AT122" s="814"/>
      <c r="AU122" s="814"/>
      <c r="AV122" s="814"/>
      <c r="AW122" s="1012">
        <v>86500</v>
      </c>
      <c r="AX122" s="1012"/>
      <c r="AY122" s="1012"/>
      <c r="AZ122" s="1012"/>
      <c r="BA122" s="799">
        <f t="shared" si="4"/>
        <v>86500</v>
      </c>
      <c r="BB122" s="799"/>
      <c r="BC122" s="799"/>
      <c r="BD122" s="800"/>
    </row>
    <row r="123" spans="2:56" ht="39" customHeight="1">
      <c r="B123" s="945"/>
      <c r="C123" s="796" t="s">
        <v>1365</v>
      </c>
      <c r="D123" s="797"/>
      <c r="E123" s="797"/>
      <c r="F123" s="797"/>
      <c r="G123" s="797"/>
      <c r="H123" s="797"/>
      <c r="I123" s="797"/>
      <c r="J123" s="797"/>
      <c r="K123" s="797"/>
      <c r="L123" s="797"/>
      <c r="M123" s="797"/>
      <c r="N123" s="797"/>
      <c r="O123" s="797"/>
      <c r="P123" s="797"/>
      <c r="Q123" s="797"/>
      <c r="R123" s="797"/>
      <c r="S123" s="797"/>
      <c r="T123" s="797"/>
      <c r="U123" s="797"/>
      <c r="V123" s="797"/>
      <c r="W123" s="798"/>
      <c r="X123" s="785" t="s">
        <v>1433</v>
      </c>
      <c r="Y123" s="786"/>
      <c r="Z123" s="786"/>
      <c r="AA123" s="786"/>
      <c r="AB123" s="786"/>
      <c r="AC123" s="786"/>
      <c r="AD123" s="786"/>
      <c r="AE123" s="786"/>
      <c r="AF123" s="786"/>
      <c r="AG123" s="786"/>
      <c r="AH123" s="786"/>
      <c r="AI123" s="786"/>
      <c r="AJ123" s="786"/>
      <c r="AK123" s="786"/>
      <c r="AL123" s="786"/>
      <c r="AM123" s="786"/>
      <c r="AN123" s="787"/>
      <c r="AO123" s="1016">
        <f>SUM(BA111:BD122)</f>
        <v>174100</v>
      </c>
      <c r="AP123" s="1016"/>
      <c r="AQ123" s="1016"/>
      <c r="AR123" s="1016"/>
      <c r="AS123" s="1016"/>
      <c r="AT123" s="1016"/>
      <c r="AU123" s="1016"/>
      <c r="AV123" s="1016"/>
      <c r="AW123" s="1016"/>
      <c r="AX123" s="1016"/>
      <c r="AY123" s="1016"/>
      <c r="AZ123" s="1016"/>
      <c r="BA123" s="1016"/>
      <c r="BB123" s="1016"/>
      <c r="BC123" s="1016"/>
      <c r="BD123" s="1017"/>
    </row>
    <row r="124" spans="2:56" ht="20.100000000000001" customHeight="1" thickBot="1">
      <c r="B124" s="812"/>
      <c r="C124" s="812"/>
      <c r="D124" s="812"/>
      <c r="E124" s="812"/>
      <c r="F124" s="812"/>
      <c r="G124" s="812"/>
      <c r="H124" s="812"/>
      <c r="I124" s="812"/>
      <c r="J124" s="812"/>
      <c r="K124" s="812"/>
      <c r="L124" s="812"/>
      <c r="M124" s="812"/>
      <c r="N124" s="812"/>
      <c r="O124" s="812"/>
      <c r="P124" s="812"/>
      <c r="Q124" s="812"/>
      <c r="R124" s="812"/>
      <c r="S124" s="812"/>
      <c r="T124" s="812"/>
      <c r="U124" s="812"/>
      <c r="V124" s="812"/>
      <c r="W124" s="812"/>
      <c r="X124" s="812"/>
      <c r="Y124" s="812"/>
      <c r="Z124" s="812"/>
      <c r="AA124" s="812"/>
      <c r="AB124" s="812"/>
      <c r="AC124" s="812"/>
      <c r="AD124" s="812"/>
      <c r="AE124" s="812"/>
      <c r="AF124" s="812"/>
      <c r="AG124" s="812"/>
      <c r="AH124" s="812"/>
      <c r="AI124" s="812"/>
      <c r="AJ124" s="812"/>
      <c r="AK124" s="812"/>
      <c r="AL124" s="812"/>
      <c r="AM124" s="812"/>
      <c r="AN124" s="812"/>
      <c r="AO124" s="812"/>
      <c r="AP124" s="812"/>
      <c r="AQ124" s="812"/>
      <c r="AR124" s="812"/>
      <c r="AS124" s="812"/>
      <c r="AT124" s="812"/>
      <c r="AU124" s="812"/>
      <c r="AV124" s="812"/>
      <c r="AW124" s="812"/>
      <c r="AX124" s="812"/>
      <c r="AY124" s="812"/>
      <c r="AZ124" s="812"/>
      <c r="BA124" s="812"/>
      <c r="BB124" s="812"/>
      <c r="BC124" s="812"/>
      <c r="BD124" s="812"/>
    </row>
    <row r="125" spans="2:56" ht="15.75" hidden="1" customHeight="1" thickBot="1">
      <c r="B125" s="267"/>
      <c r="C125" s="629"/>
      <c r="D125" s="629"/>
      <c r="E125" s="629"/>
      <c r="F125" s="802"/>
      <c r="G125" s="802"/>
      <c r="H125" s="802"/>
      <c r="I125" s="802"/>
      <c r="J125" s="802"/>
      <c r="K125" s="802"/>
      <c r="L125" s="802"/>
      <c r="M125" s="802"/>
      <c r="N125" s="802"/>
      <c r="O125" s="802"/>
      <c r="P125" s="802"/>
      <c r="Q125" s="802"/>
      <c r="R125" s="802"/>
      <c r="S125" s="802"/>
      <c r="T125" s="802"/>
      <c r="U125" s="802"/>
      <c r="V125" s="802"/>
      <c r="W125" s="802"/>
      <c r="X125" s="802"/>
      <c r="Y125" s="802"/>
      <c r="Z125" s="802"/>
      <c r="AA125" s="802"/>
      <c r="AB125" s="802"/>
      <c r="AC125" s="802"/>
      <c r="AD125" s="802"/>
      <c r="AE125" s="802"/>
      <c r="AF125" s="802"/>
      <c r="AG125" s="802"/>
      <c r="AH125" s="802"/>
      <c r="AI125" s="802"/>
      <c r="AJ125" s="802"/>
      <c r="AK125" s="802"/>
      <c r="AL125" s="802"/>
      <c r="AM125" s="802"/>
      <c r="AN125" s="802"/>
      <c r="AO125" s="802"/>
      <c r="AP125" s="802"/>
      <c r="AQ125" s="802"/>
      <c r="AR125" s="802"/>
      <c r="AS125" s="802"/>
      <c r="AT125" s="802"/>
      <c r="AU125" s="802"/>
      <c r="AV125" s="802"/>
      <c r="AW125" s="802"/>
      <c r="AX125" s="802"/>
      <c r="AY125" s="802"/>
      <c r="AZ125" s="802"/>
      <c r="BA125" s="802"/>
      <c r="BB125" s="802"/>
      <c r="BC125" s="802"/>
      <c r="BD125" s="802"/>
    </row>
    <row r="126" spans="2:56" ht="16.5" hidden="1" customHeight="1" thickBot="1">
      <c r="B126" s="268"/>
      <c r="C126" s="811" t="s">
        <v>64</v>
      </c>
      <c r="D126" s="811"/>
      <c r="E126" s="811"/>
      <c r="F126" s="811"/>
      <c r="G126" s="811"/>
      <c r="H126" s="811"/>
      <c r="I126" s="811"/>
      <c r="J126" s="811"/>
      <c r="K126" s="811"/>
      <c r="L126" s="811"/>
      <c r="M126" s="811"/>
      <c r="N126" s="811"/>
      <c r="O126" s="811"/>
      <c r="P126" s="811"/>
      <c r="Q126" s="811"/>
      <c r="R126" s="811"/>
      <c r="S126" s="811"/>
      <c r="T126" s="811"/>
      <c r="U126" s="811"/>
      <c r="V126" s="811"/>
      <c r="W126" s="811"/>
      <c r="X126" s="811"/>
      <c r="Y126" s="811"/>
      <c r="Z126" s="811"/>
      <c r="AA126" s="811"/>
      <c r="AB126" s="811"/>
      <c r="AC126" s="811"/>
      <c r="AD126" s="811"/>
      <c r="AE126" s="811"/>
      <c r="AF126" s="811"/>
      <c r="AG126" s="811"/>
      <c r="AH126" s="811"/>
      <c r="AI126" s="811"/>
      <c r="AJ126" s="811"/>
      <c r="AK126" s="811"/>
      <c r="AL126" s="811"/>
      <c r="AM126" s="811"/>
      <c r="AN126" s="811"/>
      <c r="AO126" s="811"/>
      <c r="AP126" s="811"/>
      <c r="AQ126" s="811"/>
      <c r="AR126" s="811"/>
      <c r="AS126" s="811"/>
      <c r="AT126" s="811"/>
      <c r="AU126" s="811"/>
      <c r="AV126" s="811"/>
      <c r="AW126" s="811"/>
      <c r="AX126" s="811"/>
      <c r="AY126" s="811"/>
      <c r="AZ126" s="811"/>
      <c r="BA126" s="811"/>
      <c r="BB126" s="811"/>
      <c r="BC126" s="811"/>
      <c r="BD126" s="811"/>
    </row>
    <row r="127" spans="2:56" ht="15.75" hidden="1" customHeight="1" thickBot="1">
      <c r="B127" s="268"/>
      <c r="C127" s="633"/>
      <c r="D127" s="633"/>
      <c r="E127" s="633"/>
      <c r="F127" s="741"/>
      <c r="G127" s="741"/>
      <c r="H127" s="741"/>
      <c r="I127" s="741"/>
      <c r="J127" s="741"/>
      <c r="K127" s="741"/>
      <c r="L127" s="741"/>
      <c r="M127" s="741"/>
      <c r="N127" s="741"/>
      <c r="O127" s="741"/>
      <c r="P127" s="741"/>
      <c r="Q127" s="741"/>
      <c r="R127" s="741"/>
      <c r="S127" s="741"/>
      <c r="T127" s="741"/>
      <c r="U127" s="741"/>
      <c r="V127" s="741"/>
      <c r="W127" s="741"/>
      <c r="X127" s="741"/>
      <c r="Y127" s="741"/>
      <c r="Z127" s="741"/>
      <c r="AA127" s="741"/>
      <c r="AB127" s="741"/>
      <c r="AC127" s="741"/>
      <c r="AD127" s="741"/>
      <c r="AE127" s="741"/>
      <c r="AF127" s="741"/>
      <c r="AG127" s="741"/>
      <c r="AH127" s="741"/>
      <c r="AI127" s="741"/>
      <c r="AJ127" s="741"/>
      <c r="AK127" s="741"/>
      <c r="AL127" s="741"/>
      <c r="AM127" s="741"/>
      <c r="AN127" s="741"/>
      <c r="AO127" s="741"/>
      <c r="AP127" s="741"/>
      <c r="AQ127" s="741"/>
      <c r="AR127" s="741"/>
      <c r="AS127" s="741"/>
      <c r="AT127" s="741"/>
      <c r="AU127" s="741"/>
      <c r="AV127" s="741"/>
      <c r="AW127" s="741"/>
      <c r="AX127" s="741"/>
      <c r="AY127" s="741"/>
      <c r="AZ127" s="741"/>
      <c r="BA127" s="741"/>
      <c r="BB127" s="741"/>
      <c r="BC127" s="741"/>
      <c r="BD127" s="741"/>
    </row>
    <row r="128" spans="2:56" ht="15.75" hidden="1" customHeight="1" thickBot="1">
      <c r="B128" s="268"/>
      <c r="C128" s="712"/>
      <c r="D128" s="712"/>
      <c r="E128" s="712"/>
      <c r="F128" s="816"/>
      <c r="G128" s="816"/>
      <c r="H128" s="816"/>
      <c r="I128" s="816"/>
      <c r="J128" s="816"/>
      <c r="K128" s="816"/>
      <c r="L128" s="816"/>
      <c r="M128" s="816"/>
      <c r="N128" s="816"/>
      <c r="O128" s="816"/>
      <c r="P128" s="816"/>
      <c r="Q128" s="816"/>
      <c r="R128" s="816"/>
      <c r="S128" s="816"/>
      <c r="T128" s="816"/>
      <c r="U128" s="816"/>
      <c r="V128" s="816"/>
      <c r="W128" s="816"/>
      <c r="X128" s="816"/>
      <c r="Y128" s="816"/>
      <c r="Z128" s="816"/>
      <c r="AA128" s="816"/>
      <c r="AB128" s="816"/>
      <c r="AC128" s="816"/>
      <c r="AD128" s="816"/>
      <c r="AE128" s="816"/>
      <c r="AF128" s="816"/>
      <c r="AG128" s="816"/>
      <c r="AH128" s="816"/>
      <c r="AI128" s="816"/>
      <c r="AJ128" s="816"/>
      <c r="AK128" s="816"/>
      <c r="AL128" s="816"/>
      <c r="AM128" s="816"/>
      <c r="AN128" s="816"/>
      <c r="AO128" s="712"/>
      <c r="AP128" s="712"/>
      <c r="AQ128" s="712"/>
      <c r="AR128" s="712"/>
      <c r="AS128" s="712"/>
      <c r="AT128" s="712"/>
      <c r="AU128" s="712"/>
      <c r="AV128" s="712"/>
      <c r="AW128" s="801"/>
      <c r="AX128" s="801"/>
      <c r="AY128" s="801"/>
      <c r="AZ128" s="801"/>
      <c r="BA128" s="801"/>
      <c r="BB128" s="801"/>
      <c r="BC128" s="801"/>
      <c r="BD128" s="801"/>
    </row>
    <row r="129" spans="2:56" ht="15.75" hidden="1" customHeight="1" thickBot="1">
      <c r="B129" s="268"/>
      <c r="C129" s="712"/>
      <c r="D129" s="712"/>
      <c r="E129" s="712"/>
      <c r="F129" s="816"/>
      <c r="G129" s="816"/>
      <c r="H129" s="816"/>
      <c r="I129" s="816"/>
      <c r="J129" s="816"/>
      <c r="K129" s="816"/>
      <c r="L129" s="816"/>
      <c r="M129" s="816"/>
      <c r="N129" s="816"/>
      <c r="O129" s="816"/>
      <c r="P129" s="816"/>
      <c r="Q129" s="816"/>
      <c r="R129" s="816"/>
      <c r="S129" s="816"/>
      <c r="T129" s="816"/>
      <c r="U129" s="816"/>
      <c r="V129" s="816"/>
      <c r="W129" s="816"/>
      <c r="X129" s="816"/>
      <c r="Y129" s="816"/>
      <c r="Z129" s="816"/>
      <c r="AA129" s="816"/>
      <c r="AB129" s="816"/>
      <c r="AC129" s="816"/>
      <c r="AD129" s="816"/>
      <c r="AE129" s="816"/>
      <c r="AF129" s="816"/>
      <c r="AG129" s="816"/>
      <c r="AH129" s="816"/>
      <c r="AI129" s="816"/>
      <c r="AJ129" s="816"/>
      <c r="AK129" s="816"/>
      <c r="AL129" s="816"/>
      <c r="AM129" s="816"/>
      <c r="AN129" s="816"/>
      <c r="AO129" s="712"/>
      <c r="AP129" s="712"/>
      <c r="AQ129" s="712"/>
      <c r="AR129" s="712"/>
      <c r="AS129" s="712"/>
      <c r="AT129" s="712"/>
      <c r="AU129" s="712"/>
      <c r="AV129" s="712"/>
      <c r="AW129" s="801"/>
      <c r="AX129" s="801"/>
      <c r="AY129" s="801"/>
      <c r="AZ129" s="801"/>
      <c r="BA129" s="801"/>
      <c r="BB129" s="801"/>
      <c r="BC129" s="801"/>
      <c r="BD129" s="801"/>
    </row>
    <row r="130" spans="2:56" ht="16.5" hidden="1" customHeight="1" thickBot="1">
      <c r="B130" s="269"/>
      <c r="C130" s="628"/>
      <c r="D130" s="628"/>
      <c r="E130" s="628"/>
      <c r="F130" s="628"/>
      <c r="G130" s="628"/>
      <c r="H130" s="628"/>
      <c r="I130" s="628"/>
      <c r="J130" s="628"/>
      <c r="K130" s="628"/>
      <c r="L130" s="628"/>
      <c r="M130" s="628"/>
      <c r="N130" s="628"/>
      <c r="O130" s="628"/>
      <c r="P130" s="628"/>
      <c r="Q130" s="628"/>
      <c r="R130" s="628"/>
      <c r="S130" s="628"/>
      <c r="T130" s="628"/>
      <c r="U130" s="628"/>
      <c r="V130" s="628"/>
      <c r="W130" s="628"/>
      <c r="X130" s="628"/>
      <c r="Y130" s="628"/>
      <c r="Z130" s="628"/>
      <c r="AA130" s="628"/>
      <c r="AB130" s="628"/>
      <c r="AC130" s="628"/>
      <c r="AD130" s="628"/>
      <c r="AE130" s="628"/>
      <c r="AF130" s="628"/>
      <c r="AG130" s="628"/>
      <c r="AH130" s="628"/>
      <c r="AI130" s="628"/>
      <c r="AJ130" s="628"/>
      <c r="AK130" s="628"/>
      <c r="AL130" s="628"/>
      <c r="AM130" s="628"/>
      <c r="AN130" s="628"/>
      <c r="AO130" s="821"/>
      <c r="AP130" s="821"/>
      <c r="AQ130" s="821"/>
      <c r="AR130" s="821"/>
      <c r="AS130" s="821"/>
      <c r="AT130" s="821"/>
      <c r="AU130" s="821"/>
      <c r="AV130" s="821"/>
      <c r="AW130" s="821"/>
      <c r="AX130" s="821"/>
      <c r="AY130" s="821"/>
      <c r="AZ130" s="821"/>
      <c r="BA130" s="821"/>
      <c r="BB130" s="821"/>
      <c r="BC130" s="821"/>
      <c r="BD130" s="821"/>
    </row>
    <row r="131" spans="2:56" ht="24.75" customHeight="1">
      <c r="B131" s="735" t="str">
        <f>$C$131</f>
        <v>ثالثا :  توريد التشطيبات</v>
      </c>
      <c r="C131" s="577" t="s">
        <v>1208</v>
      </c>
      <c r="D131" s="578"/>
      <c r="E131" s="578"/>
      <c r="F131" s="578"/>
      <c r="G131" s="578"/>
      <c r="H131" s="578"/>
      <c r="I131" s="578"/>
      <c r="J131" s="578"/>
      <c r="K131" s="578"/>
      <c r="L131" s="578"/>
      <c r="M131" s="578"/>
      <c r="N131" s="578"/>
      <c r="O131" s="578"/>
      <c r="P131" s="578"/>
      <c r="Q131" s="578"/>
      <c r="R131" s="578"/>
      <c r="S131" s="578"/>
      <c r="T131" s="578"/>
      <c r="U131" s="578"/>
      <c r="V131" s="578"/>
      <c r="W131" s="578"/>
      <c r="X131" s="578"/>
      <c r="Y131" s="578"/>
      <c r="Z131" s="578"/>
      <c r="AA131" s="578"/>
      <c r="AB131" s="578"/>
      <c r="AC131" s="578"/>
      <c r="AD131" s="578"/>
      <c r="AE131" s="578"/>
      <c r="AF131" s="578"/>
      <c r="AG131" s="578"/>
      <c r="AH131" s="578"/>
      <c r="AI131" s="578"/>
      <c r="AJ131" s="578"/>
      <c r="AK131" s="578"/>
      <c r="AL131" s="578"/>
      <c r="AM131" s="578"/>
      <c r="AN131" s="579"/>
      <c r="AO131" s="577" t="s">
        <v>1448</v>
      </c>
      <c r="AP131" s="578"/>
      <c r="AQ131" s="578"/>
      <c r="AR131" s="578"/>
      <c r="AS131" s="578"/>
      <c r="AT131" s="578"/>
      <c r="AU131" s="578"/>
      <c r="AV131" s="578"/>
      <c r="AW131" s="578"/>
      <c r="AX131" s="578"/>
      <c r="AY131" s="578"/>
      <c r="AZ131" s="578"/>
      <c r="BA131" s="578"/>
      <c r="BB131" s="578"/>
      <c r="BC131" s="578"/>
      <c r="BD131" s="580"/>
    </row>
    <row r="132" spans="2:56" ht="28.5" customHeight="1">
      <c r="B132" s="736"/>
      <c r="C132" s="556" t="s">
        <v>1161</v>
      </c>
      <c r="D132" s="556"/>
      <c r="E132" s="556"/>
      <c r="F132" s="581" t="s">
        <v>1563</v>
      </c>
      <c r="G132" s="582"/>
      <c r="H132" s="582"/>
      <c r="I132" s="582"/>
      <c r="J132" s="582"/>
      <c r="K132" s="582"/>
      <c r="L132" s="582"/>
      <c r="M132" s="582"/>
      <c r="N132" s="582"/>
      <c r="O132" s="582"/>
      <c r="P132" s="582"/>
      <c r="Q132" s="582"/>
      <c r="R132" s="582"/>
      <c r="S132" s="582"/>
      <c r="T132" s="582"/>
      <c r="U132" s="582"/>
      <c r="V132" s="582"/>
      <c r="W132" s="582"/>
      <c r="X132" s="582"/>
      <c r="Y132" s="582"/>
      <c r="Z132" s="582"/>
      <c r="AA132" s="582"/>
      <c r="AB132" s="582"/>
      <c r="AC132" s="582"/>
      <c r="AD132" s="582"/>
      <c r="AE132" s="582"/>
      <c r="AF132" s="582"/>
      <c r="AG132" s="582"/>
      <c r="AH132" s="582"/>
      <c r="AI132" s="582"/>
      <c r="AJ132" s="582"/>
      <c r="AK132" s="582"/>
      <c r="AL132" s="582"/>
      <c r="AM132" s="582"/>
      <c r="AN132" s="583"/>
      <c r="AO132" s="574" t="s">
        <v>1568</v>
      </c>
      <c r="AP132" s="575"/>
      <c r="AQ132" s="575"/>
      <c r="AR132" s="575"/>
      <c r="AS132" s="575"/>
      <c r="AT132" s="575"/>
      <c r="AU132" s="575"/>
      <c r="AV132" s="575"/>
      <c r="AW132" s="575"/>
      <c r="AX132" s="575"/>
      <c r="AY132" s="575"/>
      <c r="AZ132" s="575"/>
      <c r="BA132" s="575"/>
      <c r="BB132" s="575"/>
      <c r="BC132" s="575"/>
      <c r="BD132" s="576"/>
    </row>
    <row r="133" spans="2:56" ht="31.5" customHeight="1">
      <c r="B133" s="736"/>
      <c r="C133" s="612" t="s">
        <v>1169</v>
      </c>
      <c r="D133" s="612"/>
      <c r="E133" s="612"/>
      <c r="F133" s="1707" t="s">
        <v>1311</v>
      </c>
      <c r="G133" s="1708"/>
      <c r="H133" s="1708"/>
      <c r="I133" s="1708"/>
      <c r="J133" s="1708"/>
      <c r="K133" s="1708"/>
      <c r="L133" s="1708"/>
      <c r="M133" s="1708"/>
      <c r="N133" s="1708"/>
      <c r="O133" s="1708"/>
      <c r="P133" s="1708"/>
      <c r="Q133" s="1708"/>
      <c r="R133" s="1708"/>
      <c r="S133" s="1708"/>
      <c r="T133" s="1708"/>
      <c r="U133" s="1708"/>
      <c r="V133" s="1708"/>
      <c r="W133" s="1709"/>
      <c r="X133" s="687" t="s">
        <v>1540</v>
      </c>
      <c r="Y133" s="688"/>
      <c r="Z133" s="688"/>
      <c r="AA133" s="688"/>
      <c r="AB133" s="688"/>
      <c r="AC133" s="688"/>
      <c r="AD133" s="688"/>
      <c r="AE133" s="688"/>
      <c r="AF133" s="688"/>
      <c r="AG133" s="688"/>
      <c r="AH133" s="688"/>
      <c r="AI133" s="688"/>
      <c r="AJ133" s="688"/>
      <c r="AK133" s="688"/>
      <c r="AL133" s="688"/>
      <c r="AM133" s="688"/>
      <c r="AN133" s="689"/>
      <c r="AO133" s="784" t="s">
        <v>12</v>
      </c>
      <c r="AP133" s="784" t="s">
        <v>12</v>
      </c>
      <c r="AQ133" s="784" t="s">
        <v>12</v>
      </c>
      <c r="AR133" s="784" t="s">
        <v>12</v>
      </c>
      <c r="AS133" s="817">
        <f t="shared" ref="AS133" si="5">$AS$98</f>
        <v>5</v>
      </c>
      <c r="AT133" s="817"/>
      <c r="AU133" s="817"/>
      <c r="AV133" s="817"/>
      <c r="AW133" s="596">
        <f>'أسعار التوريد (2)'!$AW$41</f>
        <v>50</v>
      </c>
      <c r="AX133" s="597"/>
      <c r="AY133" s="597"/>
      <c r="AZ133" s="597"/>
      <c r="BA133" s="644">
        <f t="shared" ref="BA133:BA138" si="6">AW133*AS133</f>
        <v>250</v>
      </c>
      <c r="BB133" s="644"/>
      <c r="BC133" s="644"/>
      <c r="BD133" s="645"/>
    </row>
    <row r="134" spans="2:56" ht="26.25" customHeight="1">
      <c r="B134" s="736"/>
      <c r="C134" s="612" t="s">
        <v>1170</v>
      </c>
      <c r="D134" s="612"/>
      <c r="E134" s="612"/>
      <c r="F134" s="1707" t="s">
        <v>1312</v>
      </c>
      <c r="G134" s="1708"/>
      <c r="H134" s="1708"/>
      <c r="I134" s="1708"/>
      <c r="J134" s="1708"/>
      <c r="K134" s="1708"/>
      <c r="L134" s="1708"/>
      <c r="M134" s="1708"/>
      <c r="N134" s="1708"/>
      <c r="O134" s="1708"/>
      <c r="P134" s="1708"/>
      <c r="Q134" s="1708"/>
      <c r="R134" s="1708"/>
      <c r="S134" s="1708"/>
      <c r="T134" s="1708"/>
      <c r="U134" s="1708"/>
      <c r="V134" s="1708"/>
      <c r="W134" s="1709"/>
      <c r="X134" s="687" t="s">
        <v>1415</v>
      </c>
      <c r="Y134" s="688"/>
      <c r="Z134" s="688"/>
      <c r="AA134" s="688"/>
      <c r="AB134" s="688"/>
      <c r="AC134" s="688"/>
      <c r="AD134" s="688"/>
      <c r="AE134" s="688"/>
      <c r="AF134" s="688"/>
      <c r="AG134" s="688"/>
      <c r="AH134" s="688"/>
      <c r="AI134" s="688"/>
      <c r="AJ134" s="688"/>
      <c r="AK134" s="688"/>
      <c r="AL134" s="688"/>
      <c r="AM134" s="688"/>
      <c r="AN134" s="689"/>
      <c r="AO134" s="784" t="s">
        <v>12</v>
      </c>
      <c r="AP134" s="784" t="s">
        <v>12</v>
      </c>
      <c r="AQ134" s="784" t="s">
        <v>12</v>
      </c>
      <c r="AR134" s="784" t="s">
        <v>12</v>
      </c>
      <c r="AS134" s="1730">
        <f t="shared" ref="AS134" si="7">$AS$99</f>
        <v>10</v>
      </c>
      <c r="AT134" s="809"/>
      <c r="AU134" s="809"/>
      <c r="AV134" s="810"/>
      <c r="AW134" s="596">
        <f>'أسعار التوريد (2)'!$AW$42</f>
        <v>80</v>
      </c>
      <c r="AX134" s="597"/>
      <c r="AY134" s="597"/>
      <c r="AZ134" s="597"/>
      <c r="BA134" s="644">
        <f t="shared" si="6"/>
        <v>800</v>
      </c>
      <c r="BB134" s="644"/>
      <c r="BC134" s="644"/>
      <c r="BD134" s="645"/>
    </row>
    <row r="135" spans="2:56" ht="26.25" customHeight="1">
      <c r="B135" s="736"/>
      <c r="C135" s="612" t="s">
        <v>1171</v>
      </c>
      <c r="D135" s="612"/>
      <c r="E135" s="612"/>
      <c r="F135" s="1707" t="s">
        <v>1313</v>
      </c>
      <c r="G135" s="1708"/>
      <c r="H135" s="1708"/>
      <c r="I135" s="1708"/>
      <c r="J135" s="1708"/>
      <c r="K135" s="1708"/>
      <c r="L135" s="1708"/>
      <c r="M135" s="1708"/>
      <c r="N135" s="1708"/>
      <c r="O135" s="1708"/>
      <c r="P135" s="1708"/>
      <c r="Q135" s="1708"/>
      <c r="R135" s="1708"/>
      <c r="S135" s="1708"/>
      <c r="T135" s="1708"/>
      <c r="U135" s="1708"/>
      <c r="V135" s="1708"/>
      <c r="W135" s="1709"/>
      <c r="X135" s="687" t="s">
        <v>1446</v>
      </c>
      <c r="Y135" s="688"/>
      <c r="Z135" s="688"/>
      <c r="AA135" s="688"/>
      <c r="AB135" s="688"/>
      <c r="AC135" s="688"/>
      <c r="AD135" s="688"/>
      <c r="AE135" s="688"/>
      <c r="AF135" s="688"/>
      <c r="AG135" s="688"/>
      <c r="AH135" s="688"/>
      <c r="AI135" s="688"/>
      <c r="AJ135" s="688"/>
      <c r="AK135" s="688"/>
      <c r="AL135" s="688"/>
      <c r="AM135" s="688"/>
      <c r="AN135" s="689"/>
      <c r="AO135" s="784" t="s">
        <v>12</v>
      </c>
      <c r="AP135" s="784"/>
      <c r="AQ135" s="784"/>
      <c r="AR135" s="784"/>
      <c r="AS135" s="1730">
        <f t="shared" ref="AS135" si="8">$AS$100</f>
        <v>13</v>
      </c>
      <c r="AT135" s="809"/>
      <c r="AU135" s="809"/>
      <c r="AV135" s="810"/>
      <c r="AW135" s="596">
        <f>'أسعار التوريد (2)'!$AW$43</f>
        <v>50</v>
      </c>
      <c r="AX135" s="597"/>
      <c r="AY135" s="597"/>
      <c r="AZ135" s="597"/>
      <c r="BA135" s="644">
        <f t="shared" si="6"/>
        <v>650</v>
      </c>
      <c r="BB135" s="644"/>
      <c r="BC135" s="644"/>
      <c r="BD135" s="645"/>
    </row>
    <row r="136" spans="2:56" ht="30" customHeight="1">
      <c r="B136" s="736"/>
      <c r="C136" s="612" t="s">
        <v>1172</v>
      </c>
      <c r="D136" s="612"/>
      <c r="E136" s="612"/>
      <c r="F136" s="290" t="s">
        <v>1314</v>
      </c>
      <c r="G136" s="290"/>
      <c r="H136" s="290"/>
      <c r="I136" s="290"/>
      <c r="J136" s="290"/>
      <c r="K136" s="290"/>
      <c r="L136" s="290"/>
      <c r="M136" s="290"/>
      <c r="N136" s="290"/>
      <c r="O136" s="290"/>
      <c r="P136" s="290"/>
      <c r="Q136" s="290"/>
      <c r="R136" s="290"/>
      <c r="S136" s="290"/>
      <c r="T136" s="290"/>
      <c r="U136" s="290"/>
      <c r="V136" s="290"/>
      <c r="W136" s="290"/>
      <c r="X136" s="687" t="s">
        <v>1416</v>
      </c>
      <c r="Y136" s="688"/>
      <c r="Z136" s="688"/>
      <c r="AA136" s="688"/>
      <c r="AB136" s="688"/>
      <c r="AC136" s="688"/>
      <c r="AD136" s="688"/>
      <c r="AE136" s="688"/>
      <c r="AF136" s="688"/>
      <c r="AG136" s="688"/>
      <c r="AH136" s="688"/>
      <c r="AI136" s="688"/>
      <c r="AJ136" s="688"/>
      <c r="AK136" s="688"/>
      <c r="AL136" s="688"/>
      <c r="AM136" s="688"/>
      <c r="AN136" s="689"/>
      <c r="AO136" s="784" t="s">
        <v>12</v>
      </c>
      <c r="AP136" s="784" t="s">
        <v>12</v>
      </c>
      <c r="AQ136" s="784" t="s">
        <v>12</v>
      </c>
      <c r="AR136" s="784" t="s">
        <v>12</v>
      </c>
      <c r="AS136" s="1730">
        <f t="shared" ref="AS136" si="9">$AS$101</f>
        <v>450</v>
      </c>
      <c r="AT136" s="809"/>
      <c r="AU136" s="809"/>
      <c r="AV136" s="810"/>
      <c r="AW136" s="596">
        <f>'أسعار التوريد (2)'!$AW$44</f>
        <v>35</v>
      </c>
      <c r="AX136" s="597"/>
      <c r="AY136" s="597"/>
      <c r="AZ136" s="597"/>
      <c r="BA136" s="644">
        <f t="shared" si="6"/>
        <v>15750</v>
      </c>
      <c r="BB136" s="644"/>
      <c r="BC136" s="644"/>
      <c r="BD136" s="645"/>
    </row>
    <row r="137" spans="2:56" ht="21.75" customHeight="1">
      <c r="B137" s="736"/>
      <c r="C137" s="612" t="s">
        <v>1173</v>
      </c>
      <c r="D137" s="612"/>
      <c r="E137" s="612"/>
      <c r="F137" s="1707" t="s">
        <v>1315</v>
      </c>
      <c r="G137" s="1708"/>
      <c r="H137" s="1708"/>
      <c r="I137" s="1708"/>
      <c r="J137" s="1708"/>
      <c r="K137" s="1708"/>
      <c r="L137" s="1708"/>
      <c r="M137" s="1708"/>
      <c r="N137" s="1708"/>
      <c r="O137" s="1708"/>
      <c r="P137" s="1708"/>
      <c r="Q137" s="1708"/>
      <c r="R137" s="1708"/>
      <c r="S137" s="1708"/>
      <c r="T137" s="1708"/>
      <c r="U137" s="1708"/>
      <c r="V137" s="1708"/>
      <c r="W137" s="1709"/>
      <c r="X137" s="687" t="s">
        <v>1417</v>
      </c>
      <c r="Y137" s="688"/>
      <c r="Z137" s="688"/>
      <c r="AA137" s="688"/>
      <c r="AB137" s="688"/>
      <c r="AC137" s="688"/>
      <c r="AD137" s="688"/>
      <c r="AE137" s="688"/>
      <c r="AF137" s="688"/>
      <c r="AG137" s="688"/>
      <c r="AH137" s="688"/>
      <c r="AI137" s="688"/>
      <c r="AJ137" s="688"/>
      <c r="AK137" s="688"/>
      <c r="AL137" s="688"/>
      <c r="AM137" s="688"/>
      <c r="AN137" s="689"/>
      <c r="AO137" s="784" t="s">
        <v>30</v>
      </c>
      <c r="AP137" s="784" t="s">
        <v>12</v>
      </c>
      <c r="AQ137" s="784" t="s">
        <v>12</v>
      </c>
      <c r="AR137" s="784" t="s">
        <v>12</v>
      </c>
      <c r="AS137" s="1730">
        <f t="shared" ref="AS137" si="10">$AS$102</f>
        <v>30</v>
      </c>
      <c r="AT137" s="809"/>
      <c r="AU137" s="809"/>
      <c r="AV137" s="810"/>
      <c r="AW137" s="596">
        <f>'أسعار التوريد (2)'!$AW$45</f>
        <v>250</v>
      </c>
      <c r="AX137" s="597"/>
      <c r="AY137" s="597"/>
      <c r="AZ137" s="597"/>
      <c r="BA137" s="644">
        <f t="shared" si="6"/>
        <v>7500</v>
      </c>
      <c r="BB137" s="644"/>
      <c r="BC137" s="644"/>
      <c r="BD137" s="645"/>
    </row>
    <row r="138" spans="2:56" ht="22.5" customHeight="1">
      <c r="B138" s="736"/>
      <c r="C138" s="612" t="s">
        <v>1174</v>
      </c>
      <c r="D138" s="612"/>
      <c r="E138" s="612"/>
      <c r="F138" s="1707" t="s">
        <v>1331</v>
      </c>
      <c r="G138" s="1708"/>
      <c r="H138" s="1708"/>
      <c r="I138" s="1708"/>
      <c r="J138" s="1708"/>
      <c r="K138" s="1708"/>
      <c r="L138" s="1708"/>
      <c r="M138" s="1708"/>
      <c r="N138" s="1708"/>
      <c r="O138" s="1708"/>
      <c r="P138" s="1708"/>
      <c r="Q138" s="1708"/>
      <c r="R138" s="1708"/>
      <c r="S138" s="1708"/>
      <c r="T138" s="1708"/>
      <c r="U138" s="1708"/>
      <c r="V138" s="1708"/>
      <c r="W138" s="1709"/>
      <c r="X138" s="687" t="s">
        <v>1418</v>
      </c>
      <c r="Y138" s="688"/>
      <c r="Z138" s="688"/>
      <c r="AA138" s="688"/>
      <c r="AB138" s="688"/>
      <c r="AC138" s="688"/>
      <c r="AD138" s="688"/>
      <c r="AE138" s="688"/>
      <c r="AF138" s="688"/>
      <c r="AG138" s="688"/>
      <c r="AH138" s="688"/>
      <c r="AI138" s="688"/>
      <c r="AJ138" s="688"/>
      <c r="AK138" s="688"/>
      <c r="AL138" s="688"/>
      <c r="AM138" s="688"/>
      <c r="AN138" s="689"/>
      <c r="AO138" s="784" t="s">
        <v>12</v>
      </c>
      <c r="AP138" s="784" t="s">
        <v>12</v>
      </c>
      <c r="AQ138" s="784" t="s">
        <v>12</v>
      </c>
      <c r="AR138" s="784" t="s">
        <v>12</v>
      </c>
      <c r="AS138" s="1730">
        <f t="shared" ref="AS138" si="11">$AS$103</f>
        <v>280</v>
      </c>
      <c r="AT138" s="809"/>
      <c r="AU138" s="809"/>
      <c r="AV138" s="810"/>
      <c r="AW138" s="596">
        <f>'أسعار التوريد (2)'!$AW$46</f>
        <v>50</v>
      </c>
      <c r="AX138" s="597"/>
      <c r="AY138" s="597"/>
      <c r="AZ138" s="597"/>
      <c r="BA138" s="644">
        <f t="shared" si="6"/>
        <v>14000</v>
      </c>
      <c r="BB138" s="644"/>
      <c r="BC138" s="644"/>
      <c r="BD138" s="645"/>
    </row>
    <row r="139" spans="2:56" ht="25.5" customHeight="1">
      <c r="B139" s="736"/>
      <c r="C139" s="612" t="s">
        <v>1175</v>
      </c>
      <c r="D139" s="612"/>
      <c r="E139" s="612"/>
      <c r="F139" s="1707" t="s">
        <v>1317</v>
      </c>
      <c r="G139" s="1708"/>
      <c r="H139" s="1708"/>
      <c r="I139" s="1708"/>
      <c r="J139" s="1708"/>
      <c r="K139" s="1708"/>
      <c r="L139" s="1708"/>
      <c r="M139" s="1708"/>
      <c r="N139" s="1708"/>
      <c r="O139" s="1708"/>
      <c r="P139" s="1708"/>
      <c r="Q139" s="1708"/>
      <c r="R139" s="1708"/>
      <c r="S139" s="1708"/>
      <c r="T139" s="1708"/>
      <c r="U139" s="1708"/>
      <c r="V139" s="1708"/>
      <c r="W139" s="1709"/>
      <c r="X139" s="687" t="s">
        <v>1419</v>
      </c>
      <c r="Y139" s="688"/>
      <c r="Z139" s="688"/>
      <c r="AA139" s="688"/>
      <c r="AB139" s="688"/>
      <c r="AC139" s="688"/>
      <c r="AD139" s="688"/>
      <c r="AE139" s="688"/>
      <c r="AF139" s="688"/>
      <c r="AG139" s="688"/>
      <c r="AH139" s="688"/>
      <c r="AI139" s="688"/>
      <c r="AJ139" s="688"/>
      <c r="AK139" s="688"/>
      <c r="AL139" s="688"/>
      <c r="AM139" s="688"/>
      <c r="AN139" s="689"/>
      <c r="AO139" s="784" t="str">
        <f>AO137</f>
        <v>L.M</v>
      </c>
      <c r="AP139" s="784" t="s">
        <v>12</v>
      </c>
      <c r="AQ139" s="784" t="s">
        <v>12</v>
      </c>
      <c r="AR139" s="784" t="s">
        <v>12</v>
      </c>
      <c r="AS139" s="1730">
        <f t="shared" ref="AS139" si="12">$AS$104</f>
        <v>450</v>
      </c>
      <c r="AT139" s="809"/>
      <c r="AU139" s="809"/>
      <c r="AV139" s="810"/>
      <c r="AW139" s="596">
        <f>'أسعار التوريد (2)'!$AW$47</f>
        <v>10</v>
      </c>
      <c r="AX139" s="597"/>
      <c r="AY139" s="597"/>
      <c r="AZ139" s="597"/>
      <c r="BA139" s="644">
        <f>AW139*AS139</f>
        <v>4500</v>
      </c>
      <c r="BB139" s="644"/>
      <c r="BC139" s="644"/>
      <c r="BD139" s="645"/>
    </row>
    <row r="140" spans="2:56" ht="30.75" customHeight="1">
      <c r="B140" s="736"/>
      <c r="C140" s="619" t="s">
        <v>1177</v>
      </c>
      <c r="D140" s="620"/>
      <c r="E140" s="620"/>
      <c r="F140" s="620"/>
      <c r="G140" s="620"/>
      <c r="H140" s="620"/>
      <c r="I140" s="620"/>
      <c r="J140" s="620"/>
      <c r="K140" s="620"/>
      <c r="L140" s="620"/>
      <c r="M140" s="620"/>
      <c r="N140" s="620"/>
      <c r="O140" s="620"/>
      <c r="P140" s="620"/>
      <c r="Q140" s="620"/>
      <c r="R140" s="620"/>
      <c r="S140" s="620"/>
      <c r="T140" s="620"/>
      <c r="U140" s="620"/>
      <c r="V140" s="620"/>
      <c r="W140" s="621"/>
      <c r="X140" s="616"/>
      <c r="Y140" s="617"/>
      <c r="Z140" s="617"/>
      <c r="AA140" s="617"/>
      <c r="AB140" s="617"/>
      <c r="AC140" s="617"/>
      <c r="AD140" s="617"/>
      <c r="AE140" s="617"/>
      <c r="AF140" s="617"/>
      <c r="AG140" s="617"/>
      <c r="AH140" s="617"/>
      <c r="AI140" s="617"/>
      <c r="AJ140" s="617"/>
      <c r="AK140" s="617"/>
      <c r="AL140" s="617"/>
      <c r="AM140" s="617"/>
      <c r="AN140" s="618"/>
      <c r="AO140" s="851">
        <f>SUM(BA133:BD139)</f>
        <v>43450</v>
      </c>
      <c r="AP140" s="851"/>
      <c r="AQ140" s="851"/>
      <c r="AR140" s="851"/>
      <c r="AS140" s="851"/>
      <c r="AT140" s="851"/>
      <c r="AU140" s="851"/>
      <c r="AV140" s="851"/>
      <c r="AW140" s="851"/>
      <c r="AX140" s="851"/>
      <c r="AY140" s="851"/>
      <c r="AZ140" s="851"/>
      <c r="BA140" s="851"/>
      <c r="BB140" s="851"/>
      <c r="BC140" s="851"/>
      <c r="BD140" s="852"/>
    </row>
    <row r="141" spans="2:56" ht="30.75" customHeight="1">
      <c r="B141" s="736"/>
      <c r="C141" s="556" t="s">
        <v>1162</v>
      </c>
      <c r="D141" s="556"/>
      <c r="E141" s="556"/>
      <c r="F141" s="581" t="s">
        <v>1564</v>
      </c>
      <c r="G141" s="582"/>
      <c r="H141" s="582"/>
      <c r="I141" s="582"/>
      <c r="J141" s="582"/>
      <c r="K141" s="582"/>
      <c r="L141" s="582"/>
      <c r="M141" s="582"/>
      <c r="N141" s="582"/>
      <c r="O141" s="582"/>
      <c r="P141" s="582"/>
      <c r="Q141" s="582"/>
      <c r="R141" s="582"/>
      <c r="S141" s="582"/>
      <c r="T141" s="582"/>
      <c r="U141" s="582"/>
      <c r="V141" s="582"/>
      <c r="W141" s="582"/>
      <c r="X141" s="582"/>
      <c r="Y141" s="582"/>
      <c r="Z141" s="582"/>
      <c r="AA141" s="582"/>
      <c r="AB141" s="582"/>
      <c r="AC141" s="582"/>
      <c r="AD141" s="582"/>
      <c r="AE141" s="582"/>
      <c r="AF141" s="582"/>
      <c r="AG141" s="582"/>
      <c r="AH141" s="582"/>
      <c r="AI141" s="582"/>
      <c r="AJ141" s="582"/>
      <c r="AK141" s="582"/>
      <c r="AL141" s="582"/>
      <c r="AM141" s="582"/>
      <c r="AN141" s="583"/>
      <c r="AO141" s="574" t="s">
        <v>1567</v>
      </c>
      <c r="AP141" s="575"/>
      <c r="AQ141" s="575"/>
      <c r="AR141" s="575"/>
      <c r="AS141" s="575"/>
      <c r="AT141" s="575"/>
      <c r="AU141" s="575"/>
      <c r="AV141" s="575"/>
      <c r="AW141" s="575"/>
      <c r="AX141" s="575"/>
      <c r="AY141" s="575"/>
      <c r="AZ141" s="575"/>
      <c r="BA141" s="575"/>
      <c r="BB141" s="575"/>
      <c r="BC141" s="575"/>
      <c r="BD141" s="576"/>
    </row>
    <row r="142" spans="2:56" ht="25.95" customHeight="1">
      <c r="B142" s="736"/>
      <c r="C142" s="612" t="s">
        <v>65</v>
      </c>
      <c r="D142" s="612"/>
      <c r="E142" s="612"/>
      <c r="F142" s="1711" t="s">
        <v>744</v>
      </c>
      <c r="G142" s="1712"/>
      <c r="H142" s="1712"/>
      <c r="I142" s="1712"/>
      <c r="J142" s="1712"/>
      <c r="K142" s="1712"/>
      <c r="L142" s="1712"/>
      <c r="M142" s="1712"/>
      <c r="N142" s="1712"/>
      <c r="O142" s="1712"/>
      <c r="P142" s="1712"/>
      <c r="Q142" s="1712"/>
      <c r="R142" s="1712"/>
      <c r="S142" s="1712"/>
      <c r="T142" s="1712"/>
      <c r="U142" s="1712"/>
      <c r="V142" s="1712"/>
      <c r="W142" s="1713"/>
      <c r="X142" s="1727" t="s">
        <v>1449</v>
      </c>
      <c r="Y142" s="1728"/>
      <c r="Z142" s="1728"/>
      <c r="AA142" s="1728"/>
      <c r="AB142" s="1728"/>
      <c r="AC142" s="1728"/>
      <c r="AD142" s="1728"/>
      <c r="AE142" s="1728"/>
      <c r="AF142" s="1728"/>
      <c r="AG142" s="1728"/>
      <c r="AH142" s="1728"/>
      <c r="AI142" s="1728"/>
      <c r="AJ142" s="1728"/>
      <c r="AK142" s="1728"/>
      <c r="AL142" s="1728"/>
      <c r="AM142" s="1728"/>
      <c r="AN142" s="1729"/>
      <c r="AO142" s="784" t="s">
        <v>12</v>
      </c>
      <c r="AP142" s="862" t="s">
        <v>12</v>
      </c>
      <c r="AQ142" s="862" t="s">
        <v>12</v>
      </c>
      <c r="AR142" s="862" t="s">
        <v>12</v>
      </c>
      <c r="AS142" s="652">
        <v>195</v>
      </c>
      <c r="AT142" s="652"/>
      <c r="AU142" s="652"/>
      <c r="AV142" s="652"/>
      <c r="AW142" s="757">
        <f>'أسعار التوريد (2)'!$AW$56</f>
        <v>600</v>
      </c>
      <c r="AX142" s="757"/>
      <c r="AY142" s="757"/>
      <c r="AZ142" s="757"/>
      <c r="BA142" s="644">
        <f>AW142*AS142</f>
        <v>117000</v>
      </c>
      <c r="BB142" s="644"/>
      <c r="BC142" s="644"/>
      <c r="BD142" s="645"/>
    </row>
    <row r="143" spans="2:56" ht="36" customHeight="1">
      <c r="B143" s="736"/>
      <c r="C143" s="612" t="s">
        <v>66</v>
      </c>
      <c r="D143" s="612"/>
      <c r="E143" s="612"/>
      <c r="F143" s="1711" t="s">
        <v>1332</v>
      </c>
      <c r="G143" s="1712"/>
      <c r="H143" s="1712"/>
      <c r="I143" s="1712"/>
      <c r="J143" s="1712"/>
      <c r="K143" s="1712"/>
      <c r="L143" s="1712"/>
      <c r="M143" s="1712"/>
      <c r="N143" s="1712"/>
      <c r="O143" s="1712"/>
      <c r="P143" s="1712"/>
      <c r="Q143" s="1712"/>
      <c r="R143" s="1712"/>
      <c r="S143" s="1712"/>
      <c r="T143" s="1712"/>
      <c r="U143" s="1712"/>
      <c r="V143" s="1712"/>
      <c r="W143" s="1713"/>
      <c r="X143" s="1724" t="s">
        <v>1450</v>
      </c>
      <c r="Y143" s="1725"/>
      <c r="Z143" s="1725"/>
      <c r="AA143" s="1725"/>
      <c r="AB143" s="1725"/>
      <c r="AC143" s="1725"/>
      <c r="AD143" s="1725"/>
      <c r="AE143" s="1725"/>
      <c r="AF143" s="1725"/>
      <c r="AG143" s="1725"/>
      <c r="AH143" s="1725"/>
      <c r="AI143" s="1725"/>
      <c r="AJ143" s="1725"/>
      <c r="AK143" s="1725"/>
      <c r="AL143" s="1725"/>
      <c r="AM143" s="1725"/>
      <c r="AN143" s="1726"/>
      <c r="AO143" s="784" t="s">
        <v>30</v>
      </c>
      <c r="AP143" s="862" t="s">
        <v>12</v>
      </c>
      <c r="AQ143" s="862" t="s">
        <v>12</v>
      </c>
      <c r="AR143" s="862" t="s">
        <v>12</v>
      </c>
      <c r="AS143" s="652">
        <v>22</v>
      </c>
      <c r="AT143" s="652"/>
      <c r="AU143" s="652"/>
      <c r="AV143" s="652"/>
      <c r="AW143" s="757">
        <v>1300</v>
      </c>
      <c r="AX143" s="757"/>
      <c r="AY143" s="757"/>
      <c r="AZ143" s="757"/>
      <c r="BA143" s="644">
        <f>AW143*AS143</f>
        <v>28600</v>
      </c>
      <c r="BB143" s="644"/>
      <c r="BC143" s="644"/>
      <c r="BD143" s="645"/>
    </row>
    <row r="144" spans="2:56" ht="31.5" customHeight="1">
      <c r="B144" s="736"/>
      <c r="C144" s="859" t="s">
        <v>1137</v>
      </c>
      <c r="D144" s="859"/>
      <c r="E144" s="859"/>
      <c r="F144" s="859"/>
      <c r="G144" s="859"/>
      <c r="H144" s="859"/>
      <c r="I144" s="859"/>
      <c r="J144" s="859"/>
      <c r="K144" s="859"/>
      <c r="L144" s="859"/>
      <c r="M144" s="859"/>
      <c r="N144" s="859"/>
      <c r="O144" s="859"/>
      <c r="P144" s="859"/>
      <c r="Q144" s="859"/>
      <c r="R144" s="859"/>
      <c r="S144" s="859"/>
      <c r="T144" s="859"/>
      <c r="U144" s="859"/>
      <c r="V144" s="859"/>
      <c r="W144" s="859"/>
      <c r="X144" s="859"/>
      <c r="Y144" s="859"/>
      <c r="Z144" s="859"/>
      <c r="AA144" s="859"/>
      <c r="AB144" s="859"/>
      <c r="AC144" s="859"/>
      <c r="AD144" s="859"/>
      <c r="AE144" s="859"/>
      <c r="AF144" s="859"/>
      <c r="AG144" s="859"/>
      <c r="AH144" s="859"/>
      <c r="AI144" s="859"/>
      <c r="AJ144" s="859"/>
      <c r="AK144" s="859"/>
      <c r="AL144" s="859"/>
      <c r="AM144" s="859"/>
      <c r="AN144" s="859"/>
      <c r="AO144" s="851">
        <f>SUM(BA142:BD143)</f>
        <v>145600</v>
      </c>
      <c r="AP144" s="851"/>
      <c r="AQ144" s="851"/>
      <c r="AR144" s="851"/>
      <c r="AS144" s="851"/>
      <c r="AT144" s="851"/>
      <c r="AU144" s="851"/>
      <c r="AV144" s="851"/>
      <c r="AW144" s="851"/>
      <c r="AX144" s="851"/>
      <c r="AY144" s="851"/>
      <c r="AZ144" s="851"/>
      <c r="BA144" s="851"/>
      <c r="BB144" s="851"/>
      <c r="BC144" s="851"/>
      <c r="BD144" s="852"/>
    </row>
    <row r="145" spans="2:56" ht="34.5" customHeight="1">
      <c r="B145" s="736"/>
      <c r="C145" s="556" t="s">
        <v>1163</v>
      </c>
      <c r="D145" s="556"/>
      <c r="E145" s="556"/>
      <c r="F145" s="581" t="s">
        <v>1565</v>
      </c>
      <c r="G145" s="582"/>
      <c r="H145" s="582"/>
      <c r="I145" s="582"/>
      <c r="J145" s="582"/>
      <c r="K145" s="582"/>
      <c r="L145" s="582"/>
      <c r="M145" s="582"/>
      <c r="N145" s="582"/>
      <c r="O145" s="582"/>
      <c r="P145" s="582"/>
      <c r="Q145" s="582"/>
      <c r="R145" s="582"/>
      <c r="S145" s="582"/>
      <c r="T145" s="582"/>
      <c r="U145" s="582"/>
      <c r="V145" s="582"/>
      <c r="W145" s="582"/>
      <c r="X145" s="582"/>
      <c r="Y145" s="582"/>
      <c r="Z145" s="582"/>
      <c r="AA145" s="582"/>
      <c r="AB145" s="582"/>
      <c r="AC145" s="582"/>
      <c r="AD145" s="582"/>
      <c r="AE145" s="582"/>
      <c r="AF145" s="582"/>
      <c r="AG145" s="582"/>
      <c r="AH145" s="582"/>
      <c r="AI145" s="582"/>
      <c r="AJ145" s="582"/>
      <c r="AK145" s="582"/>
      <c r="AL145" s="582"/>
      <c r="AM145" s="582"/>
      <c r="AN145" s="583"/>
      <c r="AO145" s="574" t="s">
        <v>1451</v>
      </c>
      <c r="AP145" s="575"/>
      <c r="AQ145" s="575"/>
      <c r="AR145" s="575"/>
      <c r="AS145" s="575"/>
      <c r="AT145" s="575"/>
      <c r="AU145" s="575"/>
      <c r="AV145" s="575"/>
      <c r="AW145" s="575"/>
      <c r="AX145" s="575"/>
      <c r="AY145" s="575"/>
      <c r="AZ145" s="575"/>
      <c r="BA145" s="575"/>
      <c r="BB145" s="575"/>
      <c r="BC145" s="575"/>
      <c r="BD145" s="576"/>
    </row>
    <row r="146" spans="2:56" ht="29.25" customHeight="1">
      <c r="B146" s="736"/>
      <c r="C146" s="612" t="s">
        <v>69</v>
      </c>
      <c r="D146" s="612"/>
      <c r="E146" s="612"/>
      <c r="F146" s="1711" t="s">
        <v>1333</v>
      </c>
      <c r="G146" s="1712"/>
      <c r="H146" s="1712"/>
      <c r="I146" s="1712"/>
      <c r="J146" s="1712"/>
      <c r="K146" s="1712"/>
      <c r="L146" s="1712"/>
      <c r="M146" s="1712"/>
      <c r="N146" s="1712"/>
      <c r="O146" s="1712"/>
      <c r="P146" s="1712"/>
      <c r="Q146" s="1712"/>
      <c r="R146" s="1712"/>
      <c r="S146" s="1712"/>
      <c r="T146" s="1712"/>
      <c r="U146" s="1712"/>
      <c r="V146" s="1712"/>
      <c r="W146" s="1713"/>
      <c r="X146" s="1724" t="s">
        <v>1538</v>
      </c>
      <c r="Y146" s="1725"/>
      <c r="Z146" s="1725"/>
      <c r="AA146" s="1725"/>
      <c r="AB146" s="1725"/>
      <c r="AC146" s="1725"/>
      <c r="AD146" s="1725"/>
      <c r="AE146" s="1725"/>
      <c r="AF146" s="1725"/>
      <c r="AG146" s="1725"/>
      <c r="AH146" s="1725"/>
      <c r="AI146" s="1725"/>
      <c r="AJ146" s="1725"/>
      <c r="AK146" s="1725"/>
      <c r="AL146" s="1725"/>
      <c r="AM146" s="1725"/>
      <c r="AN146" s="1726"/>
      <c r="AO146" s="1723">
        <f>'أسعار التوريد (2)'!$AW$50</f>
        <v>45000</v>
      </c>
      <c r="AP146" s="784"/>
      <c r="AQ146" s="784"/>
      <c r="AR146" s="784"/>
      <c r="AS146" s="652">
        <v>1</v>
      </c>
      <c r="AT146" s="652"/>
      <c r="AU146" s="652"/>
      <c r="AV146" s="652"/>
      <c r="AW146" s="757">
        <f>AO146*AS146</f>
        <v>45000</v>
      </c>
      <c r="AX146" s="757"/>
      <c r="AY146" s="757"/>
      <c r="AZ146" s="757"/>
      <c r="BA146" s="644">
        <f>AW146*AS146</f>
        <v>45000</v>
      </c>
      <c r="BB146" s="644"/>
      <c r="BC146" s="644"/>
      <c r="BD146" s="645"/>
    </row>
    <row r="147" spans="2:56" ht="27" customHeight="1">
      <c r="B147" s="736"/>
      <c r="C147" s="612" t="s">
        <v>70</v>
      </c>
      <c r="D147" s="612"/>
      <c r="E147" s="612"/>
      <c r="F147" s="1711" t="s">
        <v>1334</v>
      </c>
      <c r="G147" s="1712"/>
      <c r="H147" s="1712"/>
      <c r="I147" s="1712"/>
      <c r="J147" s="1712"/>
      <c r="K147" s="1712"/>
      <c r="L147" s="1712"/>
      <c r="M147" s="1712"/>
      <c r="N147" s="1712"/>
      <c r="O147" s="1712"/>
      <c r="P147" s="1712"/>
      <c r="Q147" s="1712"/>
      <c r="R147" s="1712"/>
      <c r="S147" s="1712"/>
      <c r="T147" s="1712"/>
      <c r="U147" s="1712"/>
      <c r="V147" s="1712"/>
      <c r="W147" s="1713"/>
      <c r="X147" s="1724" t="s">
        <v>1539</v>
      </c>
      <c r="Y147" s="1725"/>
      <c r="Z147" s="1725"/>
      <c r="AA147" s="1725"/>
      <c r="AB147" s="1725"/>
      <c r="AC147" s="1725"/>
      <c r="AD147" s="1725"/>
      <c r="AE147" s="1725"/>
      <c r="AF147" s="1725"/>
      <c r="AG147" s="1725"/>
      <c r="AH147" s="1725"/>
      <c r="AI147" s="1725"/>
      <c r="AJ147" s="1725"/>
      <c r="AK147" s="1725"/>
      <c r="AL147" s="1725"/>
      <c r="AM147" s="1725"/>
      <c r="AN147" s="1726"/>
      <c r="AO147" s="1723">
        <f>'أسعار التوريد (2)'!$AW$51</f>
        <v>0</v>
      </c>
      <c r="AP147" s="784"/>
      <c r="AQ147" s="784"/>
      <c r="AR147" s="784"/>
      <c r="AS147" s="652">
        <v>0</v>
      </c>
      <c r="AT147" s="652"/>
      <c r="AU147" s="652"/>
      <c r="AV147" s="652"/>
      <c r="AW147" s="757">
        <v>0</v>
      </c>
      <c r="AX147" s="757"/>
      <c r="AY147" s="757"/>
      <c r="AZ147" s="757"/>
      <c r="BA147" s="644">
        <f>AW147*AS147</f>
        <v>0</v>
      </c>
      <c r="BB147" s="644"/>
      <c r="BC147" s="644"/>
      <c r="BD147" s="645"/>
    </row>
    <row r="148" spans="2:56" ht="25.5" customHeight="1">
      <c r="B148" s="736"/>
      <c r="C148" s="612" t="s">
        <v>1195</v>
      </c>
      <c r="D148" s="612"/>
      <c r="E148" s="612"/>
      <c r="F148" s="1711" t="s">
        <v>1335</v>
      </c>
      <c r="G148" s="1712"/>
      <c r="H148" s="1712"/>
      <c r="I148" s="1712"/>
      <c r="J148" s="1712"/>
      <c r="K148" s="1712"/>
      <c r="L148" s="1712"/>
      <c r="M148" s="1712"/>
      <c r="N148" s="1712"/>
      <c r="O148" s="1712"/>
      <c r="P148" s="1712"/>
      <c r="Q148" s="1712"/>
      <c r="R148" s="1712"/>
      <c r="S148" s="1712"/>
      <c r="T148" s="1712"/>
      <c r="U148" s="1712"/>
      <c r="V148" s="1712"/>
      <c r="W148" s="1713"/>
      <c r="X148" s="1724" t="s">
        <v>1452</v>
      </c>
      <c r="Y148" s="1725"/>
      <c r="Z148" s="1725"/>
      <c r="AA148" s="1725"/>
      <c r="AB148" s="1725"/>
      <c r="AC148" s="1725"/>
      <c r="AD148" s="1725"/>
      <c r="AE148" s="1725"/>
      <c r="AF148" s="1725"/>
      <c r="AG148" s="1725"/>
      <c r="AH148" s="1725"/>
      <c r="AI148" s="1725"/>
      <c r="AJ148" s="1725"/>
      <c r="AK148" s="1725"/>
      <c r="AL148" s="1725"/>
      <c r="AM148" s="1725"/>
      <c r="AN148" s="1726"/>
      <c r="AO148" s="1723">
        <f>'أسعار التوريد (2)'!$AW$52</f>
        <v>3000</v>
      </c>
      <c r="AP148" s="784"/>
      <c r="AQ148" s="784"/>
      <c r="AR148" s="784"/>
      <c r="AS148" s="652">
        <v>14</v>
      </c>
      <c r="AT148" s="652"/>
      <c r="AU148" s="652"/>
      <c r="AV148" s="652"/>
      <c r="AW148" s="757">
        <v>3000</v>
      </c>
      <c r="AX148" s="757"/>
      <c r="AY148" s="757"/>
      <c r="AZ148" s="757"/>
      <c r="BA148" s="644">
        <f>AW148*AS148</f>
        <v>42000</v>
      </c>
      <c r="BB148" s="644"/>
      <c r="BC148" s="644"/>
      <c r="BD148" s="645"/>
    </row>
    <row r="149" spans="2:56" ht="33" customHeight="1">
      <c r="B149" s="736"/>
      <c r="C149" s="612" t="s">
        <v>1196</v>
      </c>
      <c r="D149" s="612"/>
      <c r="E149" s="612"/>
      <c r="F149" s="1711" t="s">
        <v>1336</v>
      </c>
      <c r="G149" s="1712"/>
      <c r="H149" s="1712"/>
      <c r="I149" s="1712"/>
      <c r="J149" s="1712"/>
      <c r="K149" s="1712"/>
      <c r="L149" s="1712"/>
      <c r="M149" s="1712"/>
      <c r="N149" s="1712"/>
      <c r="O149" s="1712"/>
      <c r="P149" s="1712"/>
      <c r="Q149" s="1712"/>
      <c r="R149" s="1712"/>
      <c r="S149" s="1712"/>
      <c r="T149" s="1712"/>
      <c r="U149" s="1712"/>
      <c r="V149" s="1712"/>
      <c r="W149" s="1713"/>
      <c r="X149" s="553" t="s">
        <v>1453</v>
      </c>
      <c r="Y149" s="554"/>
      <c r="Z149" s="554"/>
      <c r="AA149" s="554"/>
      <c r="AB149" s="554"/>
      <c r="AC149" s="554"/>
      <c r="AD149" s="554"/>
      <c r="AE149" s="554"/>
      <c r="AF149" s="554"/>
      <c r="AG149" s="554"/>
      <c r="AH149" s="554"/>
      <c r="AI149" s="554"/>
      <c r="AJ149" s="554"/>
      <c r="AK149" s="554"/>
      <c r="AL149" s="554"/>
      <c r="AM149" s="554"/>
      <c r="AN149" s="555"/>
      <c r="AO149" s="1723">
        <f>'أسعار التوريد (2)'!$AW$53</f>
        <v>1500</v>
      </c>
      <c r="AP149" s="784"/>
      <c r="AQ149" s="784"/>
      <c r="AR149" s="784"/>
      <c r="AS149" s="652">
        <v>2</v>
      </c>
      <c r="AT149" s="652"/>
      <c r="AU149" s="652"/>
      <c r="AV149" s="652"/>
      <c r="AW149" s="757">
        <v>1500</v>
      </c>
      <c r="AX149" s="757"/>
      <c r="AY149" s="757"/>
      <c r="AZ149" s="757"/>
      <c r="BA149" s="644">
        <f>AW149*AS149</f>
        <v>3000</v>
      </c>
      <c r="BB149" s="644"/>
      <c r="BC149" s="644"/>
      <c r="BD149" s="645"/>
    </row>
    <row r="150" spans="2:56" ht="25.5" customHeight="1">
      <c r="B150" s="736"/>
      <c r="C150" s="616" t="s">
        <v>1204</v>
      </c>
      <c r="D150" s="617"/>
      <c r="E150" s="617"/>
      <c r="F150" s="617"/>
      <c r="G150" s="617"/>
      <c r="H150" s="617"/>
      <c r="I150" s="617"/>
      <c r="J150" s="617"/>
      <c r="K150" s="617"/>
      <c r="L150" s="617"/>
      <c r="M150" s="617"/>
      <c r="N150" s="617"/>
      <c r="O150" s="617"/>
      <c r="P150" s="617"/>
      <c r="Q150" s="617"/>
      <c r="R150" s="617"/>
      <c r="S150" s="617"/>
      <c r="T150" s="617"/>
      <c r="U150" s="617"/>
      <c r="V150" s="617"/>
      <c r="W150" s="618"/>
      <c r="X150" s="619" t="s">
        <v>1454</v>
      </c>
      <c r="Y150" s="620"/>
      <c r="Z150" s="620"/>
      <c r="AA150" s="620"/>
      <c r="AB150" s="620"/>
      <c r="AC150" s="620"/>
      <c r="AD150" s="620"/>
      <c r="AE150" s="620"/>
      <c r="AF150" s="620"/>
      <c r="AG150" s="620"/>
      <c r="AH150" s="620"/>
      <c r="AI150" s="620"/>
      <c r="AJ150" s="620"/>
      <c r="AK150" s="620"/>
      <c r="AL150" s="620"/>
      <c r="AM150" s="620"/>
      <c r="AN150" s="621"/>
      <c r="AO150" s="851">
        <f>SUM(BA146:BD149)</f>
        <v>90000</v>
      </c>
      <c r="AP150" s="851"/>
      <c r="AQ150" s="851"/>
      <c r="AR150" s="851"/>
      <c r="AS150" s="851"/>
      <c r="AT150" s="851"/>
      <c r="AU150" s="851"/>
      <c r="AV150" s="851"/>
      <c r="AW150" s="851"/>
      <c r="AX150" s="851"/>
      <c r="AY150" s="851"/>
      <c r="AZ150" s="851"/>
      <c r="BA150" s="851"/>
      <c r="BB150" s="851"/>
      <c r="BC150" s="851"/>
      <c r="BD150" s="852"/>
    </row>
    <row r="151" spans="2:56" ht="30" customHeight="1">
      <c r="B151" s="736"/>
      <c r="C151" s="556" t="s">
        <v>1164</v>
      </c>
      <c r="D151" s="556"/>
      <c r="E151" s="556"/>
      <c r="F151" s="581" t="s">
        <v>1566</v>
      </c>
      <c r="G151" s="582"/>
      <c r="H151" s="582"/>
      <c r="I151" s="582"/>
      <c r="J151" s="582"/>
      <c r="K151" s="582"/>
      <c r="L151" s="582"/>
      <c r="M151" s="582"/>
      <c r="N151" s="582"/>
      <c r="O151" s="582"/>
      <c r="P151" s="582"/>
      <c r="Q151" s="582"/>
      <c r="R151" s="582"/>
      <c r="S151" s="582"/>
      <c r="T151" s="582"/>
      <c r="U151" s="582"/>
      <c r="V151" s="582"/>
      <c r="W151" s="582"/>
      <c r="X151" s="582"/>
      <c r="Y151" s="582"/>
      <c r="Z151" s="582"/>
      <c r="AA151" s="582"/>
      <c r="AB151" s="582"/>
      <c r="AC151" s="582"/>
      <c r="AD151" s="582"/>
      <c r="AE151" s="582"/>
      <c r="AF151" s="582"/>
      <c r="AG151" s="582"/>
      <c r="AH151" s="582"/>
      <c r="AI151" s="582"/>
      <c r="AJ151" s="582"/>
      <c r="AK151" s="582"/>
      <c r="AL151" s="582"/>
      <c r="AM151" s="582"/>
      <c r="AN151" s="583"/>
      <c r="AO151" s="581" t="s">
        <v>1569</v>
      </c>
      <c r="AP151" s="582"/>
      <c r="AQ151" s="582"/>
      <c r="AR151" s="582"/>
      <c r="AS151" s="582"/>
      <c r="AT151" s="582"/>
      <c r="AU151" s="582"/>
      <c r="AV151" s="582"/>
      <c r="AW151" s="582"/>
      <c r="AX151" s="582"/>
      <c r="AY151" s="582"/>
      <c r="AZ151" s="582"/>
      <c r="BA151" s="582"/>
      <c r="BB151" s="582"/>
      <c r="BC151" s="582"/>
      <c r="BD151" s="646"/>
    </row>
    <row r="152" spans="2:56" ht="25.5" customHeight="1">
      <c r="B152" s="736"/>
      <c r="C152" s="612" t="s">
        <v>71</v>
      </c>
      <c r="D152" s="612"/>
      <c r="E152" s="612"/>
      <c r="F152" s="1720" t="s">
        <v>111</v>
      </c>
      <c r="G152" s="1721"/>
      <c r="H152" s="1721"/>
      <c r="I152" s="1721"/>
      <c r="J152" s="1721"/>
      <c r="K152" s="1721"/>
      <c r="L152" s="1721"/>
      <c r="M152" s="1721"/>
      <c r="N152" s="1721"/>
      <c r="O152" s="1721"/>
      <c r="P152" s="1721"/>
      <c r="Q152" s="1721"/>
      <c r="R152" s="1721"/>
      <c r="S152" s="1721"/>
      <c r="T152" s="1721"/>
      <c r="U152" s="1721"/>
      <c r="V152" s="1721"/>
      <c r="W152" s="1722"/>
      <c r="X152" s="1711" t="s">
        <v>1455</v>
      </c>
      <c r="Y152" s="1712"/>
      <c r="Z152" s="1712"/>
      <c r="AA152" s="1712"/>
      <c r="AB152" s="1712"/>
      <c r="AC152" s="1712"/>
      <c r="AD152" s="1712"/>
      <c r="AE152" s="1712"/>
      <c r="AF152" s="1712"/>
      <c r="AG152" s="1712"/>
      <c r="AH152" s="1712"/>
      <c r="AI152" s="1712"/>
      <c r="AJ152" s="1712"/>
      <c r="AK152" s="1712"/>
      <c r="AL152" s="1712"/>
      <c r="AM152" s="1712"/>
      <c r="AN152" s="1713"/>
      <c r="AO152" s="784" t="s">
        <v>78</v>
      </c>
      <c r="AP152" s="862" t="s">
        <v>12</v>
      </c>
      <c r="AQ152" s="862" t="s">
        <v>12</v>
      </c>
      <c r="AR152" s="862" t="s">
        <v>12</v>
      </c>
      <c r="AS152" s="652">
        <v>1</v>
      </c>
      <c r="AT152" s="652"/>
      <c r="AU152" s="652"/>
      <c r="AV152" s="652"/>
      <c r="AW152" s="757">
        <v>1500</v>
      </c>
      <c r="AX152" s="757"/>
      <c r="AY152" s="757"/>
      <c r="AZ152" s="757"/>
      <c r="BA152" s="644">
        <f>AW152*AS152</f>
        <v>1500</v>
      </c>
      <c r="BB152" s="644"/>
      <c r="BC152" s="644"/>
      <c r="BD152" s="645"/>
    </row>
    <row r="153" spans="2:56" ht="27" customHeight="1">
      <c r="B153" s="736"/>
      <c r="C153" s="612" t="s">
        <v>72</v>
      </c>
      <c r="D153" s="612"/>
      <c r="E153" s="612"/>
      <c r="F153" s="1711" t="s">
        <v>1337</v>
      </c>
      <c r="G153" s="1712"/>
      <c r="H153" s="1712"/>
      <c r="I153" s="1712"/>
      <c r="J153" s="1712"/>
      <c r="K153" s="1712"/>
      <c r="L153" s="1712"/>
      <c r="M153" s="1712"/>
      <c r="N153" s="1712"/>
      <c r="O153" s="1712"/>
      <c r="P153" s="1712"/>
      <c r="Q153" s="1712"/>
      <c r="R153" s="1712"/>
      <c r="S153" s="1712"/>
      <c r="T153" s="1712"/>
      <c r="U153" s="1712"/>
      <c r="V153" s="1712"/>
      <c r="W153" s="1713"/>
      <c r="X153" s="1711" t="s">
        <v>1456</v>
      </c>
      <c r="Y153" s="1712"/>
      <c r="Z153" s="1712"/>
      <c r="AA153" s="1712"/>
      <c r="AB153" s="1712"/>
      <c r="AC153" s="1712"/>
      <c r="AD153" s="1712"/>
      <c r="AE153" s="1712"/>
      <c r="AF153" s="1712"/>
      <c r="AG153" s="1712"/>
      <c r="AH153" s="1712"/>
      <c r="AI153" s="1712"/>
      <c r="AJ153" s="1712"/>
      <c r="AK153" s="1712"/>
      <c r="AL153" s="1712"/>
      <c r="AM153" s="1712"/>
      <c r="AN153" s="1713"/>
      <c r="AO153" s="784" t="s">
        <v>78</v>
      </c>
      <c r="AP153" s="862" t="s">
        <v>12</v>
      </c>
      <c r="AQ153" s="862" t="s">
        <v>12</v>
      </c>
      <c r="AR153" s="862" t="s">
        <v>12</v>
      </c>
      <c r="AS153" s="652">
        <v>1</v>
      </c>
      <c r="AT153" s="652"/>
      <c r="AU153" s="652"/>
      <c r="AV153" s="652"/>
      <c r="AW153" s="757">
        <v>1500</v>
      </c>
      <c r="AX153" s="757"/>
      <c r="AY153" s="757"/>
      <c r="AZ153" s="757"/>
      <c r="BA153" s="644">
        <f>AW153*AS153</f>
        <v>1500</v>
      </c>
      <c r="BB153" s="644"/>
      <c r="BC153" s="644"/>
      <c r="BD153" s="645"/>
    </row>
    <row r="154" spans="2:56" ht="30" customHeight="1">
      <c r="B154" s="736"/>
      <c r="C154" s="616" t="s">
        <v>1205</v>
      </c>
      <c r="D154" s="617"/>
      <c r="E154" s="617"/>
      <c r="F154" s="617"/>
      <c r="G154" s="617"/>
      <c r="H154" s="617"/>
      <c r="I154" s="617"/>
      <c r="J154" s="617"/>
      <c r="K154" s="617"/>
      <c r="L154" s="617"/>
      <c r="M154" s="617"/>
      <c r="N154" s="617"/>
      <c r="O154" s="617"/>
      <c r="P154" s="617"/>
      <c r="Q154" s="617"/>
      <c r="R154" s="617"/>
      <c r="S154" s="617"/>
      <c r="T154" s="617"/>
      <c r="U154" s="617"/>
      <c r="V154" s="617"/>
      <c r="W154" s="618"/>
      <c r="X154" s="653" t="s">
        <v>1457</v>
      </c>
      <c r="Y154" s="654"/>
      <c r="Z154" s="654"/>
      <c r="AA154" s="654"/>
      <c r="AB154" s="654"/>
      <c r="AC154" s="654"/>
      <c r="AD154" s="654"/>
      <c r="AE154" s="654"/>
      <c r="AF154" s="654"/>
      <c r="AG154" s="654"/>
      <c r="AH154" s="654"/>
      <c r="AI154" s="654"/>
      <c r="AJ154" s="654"/>
      <c r="AK154" s="654"/>
      <c r="AL154" s="654"/>
      <c r="AM154" s="654"/>
      <c r="AN154" s="655"/>
      <c r="AO154" s="851">
        <f>SUM(BA152:BD153)</f>
        <v>3000</v>
      </c>
      <c r="AP154" s="851"/>
      <c r="AQ154" s="851"/>
      <c r="AR154" s="851"/>
      <c r="AS154" s="851"/>
      <c r="AT154" s="851"/>
      <c r="AU154" s="851"/>
      <c r="AV154" s="851"/>
      <c r="AW154" s="851"/>
      <c r="AX154" s="851"/>
      <c r="AY154" s="851"/>
      <c r="AZ154" s="851"/>
      <c r="BA154" s="851"/>
      <c r="BB154" s="851"/>
      <c r="BC154" s="851"/>
      <c r="BD154" s="852"/>
    </row>
    <row r="155" spans="2:56" ht="31.5" customHeight="1">
      <c r="B155" s="736"/>
      <c r="C155" s="556" t="s">
        <v>1165</v>
      </c>
      <c r="D155" s="556"/>
      <c r="E155" s="556"/>
      <c r="F155" s="574" t="s">
        <v>1207</v>
      </c>
      <c r="G155" s="575"/>
      <c r="H155" s="575"/>
      <c r="I155" s="575"/>
      <c r="J155" s="575"/>
      <c r="K155" s="575"/>
      <c r="L155" s="575"/>
      <c r="M155" s="575"/>
      <c r="N155" s="575"/>
      <c r="O155" s="575"/>
      <c r="P155" s="575"/>
      <c r="Q155" s="575"/>
      <c r="R155" s="575"/>
      <c r="S155" s="575"/>
      <c r="T155" s="575"/>
      <c r="U155" s="575"/>
      <c r="V155" s="575"/>
      <c r="W155" s="587"/>
      <c r="X155" s="1717" t="s">
        <v>1458</v>
      </c>
      <c r="Y155" s="1718"/>
      <c r="Z155" s="1718"/>
      <c r="AA155" s="1718"/>
      <c r="AB155" s="1718"/>
      <c r="AC155" s="1718"/>
      <c r="AD155" s="1718"/>
      <c r="AE155" s="1718"/>
      <c r="AF155" s="1718"/>
      <c r="AG155" s="1718"/>
      <c r="AH155" s="1718"/>
      <c r="AI155" s="1718"/>
      <c r="AJ155" s="1718"/>
      <c r="AK155" s="1718"/>
      <c r="AL155" s="1719"/>
      <c r="AM155" s="749" t="s">
        <v>1220</v>
      </c>
      <c r="AN155" s="749"/>
      <c r="AO155" s="749" t="s">
        <v>1217</v>
      </c>
      <c r="AP155" s="750"/>
      <c r="AQ155" s="750"/>
      <c r="AR155" s="750"/>
      <c r="AS155" s="749" t="s">
        <v>1218</v>
      </c>
      <c r="AT155" s="750"/>
      <c r="AU155" s="750"/>
      <c r="AV155" s="750"/>
      <c r="AW155" s="749" t="s">
        <v>1219</v>
      </c>
      <c r="AX155" s="750"/>
      <c r="AY155" s="750"/>
      <c r="AZ155" s="750"/>
      <c r="BA155" s="270"/>
      <c r="BB155" s="270"/>
      <c r="BC155" s="270"/>
      <c r="BD155" s="271"/>
    </row>
    <row r="156" spans="2:56" ht="62.25" customHeight="1">
      <c r="B156" s="736"/>
      <c r="C156" s="612" t="s">
        <v>77</v>
      </c>
      <c r="D156" s="612"/>
      <c r="E156" s="612"/>
      <c r="F156" s="553" t="s">
        <v>1338</v>
      </c>
      <c r="G156" s="554"/>
      <c r="H156" s="554"/>
      <c r="I156" s="554"/>
      <c r="J156" s="554"/>
      <c r="K156" s="554"/>
      <c r="L156" s="554"/>
      <c r="M156" s="554"/>
      <c r="N156" s="554"/>
      <c r="O156" s="554"/>
      <c r="P156" s="554"/>
      <c r="Q156" s="554"/>
      <c r="R156" s="554"/>
      <c r="S156" s="554"/>
      <c r="T156" s="554"/>
      <c r="U156" s="554"/>
      <c r="V156" s="554"/>
      <c r="W156" s="555"/>
      <c r="X156" s="553" t="s">
        <v>1537</v>
      </c>
      <c r="Y156" s="554"/>
      <c r="Z156" s="554"/>
      <c r="AA156" s="554"/>
      <c r="AB156" s="554"/>
      <c r="AC156" s="554"/>
      <c r="AD156" s="554"/>
      <c r="AE156" s="554"/>
      <c r="AF156" s="554"/>
      <c r="AG156" s="554"/>
      <c r="AH156" s="554"/>
      <c r="AI156" s="554"/>
      <c r="AJ156" s="554"/>
      <c r="AK156" s="554"/>
      <c r="AL156" s="555"/>
      <c r="AM156" s="751">
        <v>2</v>
      </c>
      <c r="AN156" s="751"/>
      <c r="AO156" s="596">
        <f>'أسعار التوريد (2)'!AW62</f>
        <v>1500</v>
      </c>
      <c r="AP156" s="597"/>
      <c r="AQ156" s="597"/>
      <c r="AR156" s="597"/>
      <c r="AS156" s="596">
        <f>'أسعار التوريد (2)'!AW61</f>
        <v>2500</v>
      </c>
      <c r="AT156" s="597"/>
      <c r="AU156" s="597"/>
      <c r="AV156" s="597"/>
      <c r="AW156" s="596">
        <f>'أسعار التوريد (2)'!AW63:BE63</f>
        <v>2000</v>
      </c>
      <c r="AX156" s="597"/>
      <c r="AY156" s="597"/>
      <c r="AZ156" s="597"/>
      <c r="BA156" s="644">
        <f>(AW156+AS156+AO156)*AM156</f>
        <v>12000</v>
      </c>
      <c r="BB156" s="644"/>
      <c r="BC156" s="644"/>
      <c r="BD156" s="645"/>
    </row>
    <row r="157" spans="2:56" ht="61.5" customHeight="1">
      <c r="B157" s="736"/>
      <c r="C157" s="612" t="s">
        <v>21</v>
      </c>
      <c r="D157" s="612"/>
      <c r="E157" s="612"/>
      <c r="F157" s="553" t="s">
        <v>1366</v>
      </c>
      <c r="G157" s="554"/>
      <c r="H157" s="554"/>
      <c r="I157" s="554"/>
      <c r="J157" s="554"/>
      <c r="K157" s="554"/>
      <c r="L157" s="554"/>
      <c r="M157" s="554"/>
      <c r="N157" s="554"/>
      <c r="O157" s="554"/>
      <c r="P157" s="554"/>
      <c r="Q157" s="554"/>
      <c r="R157" s="554"/>
      <c r="S157" s="554"/>
      <c r="T157" s="554"/>
      <c r="U157" s="554"/>
      <c r="V157" s="554"/>
      <c r="W157" s="555"/>
      <c r="X157" s="553" t="s">
        <v>1459</v>
      </c>
      <c r="Y157" s="554"/>
      <c r="Z157" s="554"/>
      <c r="AA157" s="554"/>
      <c r="AB157" s="554"/>
      <c r="AC157" s="554"/>
      <c r="AD157" s="554"/>
      <c r="AE157" s="554"/>
      <c r="AF157" s="554"/>
      <c r="AG157" s="554"/>
      <c r="AH157" s="554"/>
      <c r="AI157" s="554"/>
      <c r="AJ157" s="554"/>
      <c r="AK157" s="554"/>
      <c r="AL157" s="555"/>
      <c r="AM157" s="751">
        <v>6</v>
      </c>
      <c r="AN157" s="751"/>
      <c r="AO157" s="596">
        <f>'أسعار التوريد (2)'!AW65</f>
        <v>1500</v>
      </c>
      <c r="AP157" s="597"/>
      <c r="AQ157" s="597"/>
      <c r="AR157" s="597"/>
      <c r="AS157" s="596">
        <f>'أسعار التوريد (2)'!AW64</f>
        <v>2500</v>
      </c>
      <c r="AT157" s="597"/>
      <c r="AU157" s="597"/>
      <c r="AV157" s="597"/>
      <c r="AW157" s="596">
        <f>'أسعار التوريد (2)'!AW66:BE66</f>
        <v>2000</v>
      </c>
      <c r="AX157" s="597"/>
      <c r="AY157" s="597"/>
      <c r="AZ157" s="597"/>
      <c r="BA157" s="644">
        <f>(AW157+AS157+AO157)*AM157</f>
        <v>36000</v>
      </c>
      <c r="BB157" s="644"/>
      <c r="BC157" s="644"/>
      <c r="BD157" s="645"/>
    </row>
    <row r="158" spans="2:56" ht="59.25" customHeight="1">
      <c r="B158" s="736"/>
      <c r="C158" s="612" t="s">
        <v>1197</v>
      </c>
      <c r="D158" s="612"/>
      <c r="E158" s="612"/>
      <c r="F158" s="553" t="s">
        <v>1367</v>
      </c>
      <c r="G158" s="554"/>
      <c r="H158" s="554"/>
      <c r="I158" s="554"/>
      <c r="J158" s="554"/>
      <c r="K158" s="554"/>
      <c r="L158" s="554"/>
      <c r="M158" s="554"/>
      <c r="N158" s="554"/>
      <c r="O158" s="554"/>
      <c r="P158" s="554"/>
      <c r="Q158" s="554"/>
      <c r="R158" s="554"/>
      <c r="S158" s="554"/>
      <c r="T158" s="554"/>
      <c r="U158" s="554"/>
      <c r="V158" s="554"/>
      <c r="W158" s="555"/>
      <c r="X158" s="553" t="s">
        <v>1460</v>
      </c>
      <c r="Y158" s="554"/>
      <c r="Z158" s="554"/>
      <c r="AA158" s="554"/>
      <c r="AB158" s="554"/>
      <c r="AC158" s="554"/>
      <c r="AD158" s="554"/>
      <c r="AE158" s="554"/>
      <c r="AF158" s="554"/>
      <c r="AG158" s="554"/>
      <c r="AH158" s="554"/>
      <c r="AI158" s="554"/>
      <c r="AJ158" s="554"/>
      <c r="AK158" s="554"/>
      <c r="AL158" s="555"/>
      <c r="AM158" s="769">
        <v>1</v>
      </c>
      <c r="AN158" s="769"/>
      <c r="AO158" s="596">
        <f>'أسعار التوريد (2)'!AW68</f>
        <v>500</v>
      </c>
      <c r="AP158" s="597"/>
      <c r="AQ158" s="597"/>
      <c r="AR158" s="597"/>
      <c r="AS158" s="596">
        <f>'أسعار التوريد (2)'!AW67</f>
        <v>500</v>
      </c>
      <c r="AT158" s="597"/>
      <c r="AU158" s="597"/>
      <c r="AV158" s="597"/>
      <c r="AW158" s="596">
        <f>'أسعار التوريد (2)'!AW69:BE69</f>
        <v>300</v>
      </c>
      <c r="AX158" s="597"/>
      <c r="AY158" s="597"/>
      <c r="AZ158" s="597"/>
      <c r="BA158" s="644">
        <f>(AW158+AS158+AO158)*AM158</f>
        <v>1300</v>
      </c>
      <c r="BB158" s="644"/>
      <c r="BC158" s="644"/>
      <c r="BD158" s="645"/>
    </row>
    <row r="159" spans="2:56" ht="26.25" customHeight="1">
      <c r="B159" s="736"/>
      <c r="C159" s="612" t="s">
        <v>1198</v>
      </c>
      <c r="D159" s="612"/>
      <c r="E159" s="612"/>
      <c r="F159" s="1714" t="s">
        <v>315</v>
      </c>
      <c r="G159" s="1715"/>
      <c r="H159" s="1715"/>
      <c r="I159" s="1715"/>
      <c r="J159" s="1715"/>
      <c r="K159" s="1715"/>
      <c r="L159" s="1715"/>
      <c r="M159" s="1715"/>
      <c r="N159" s="1715"/>
      <c r="O159" s="1715"/>
      <c r="P159" s="1715"/>
      <c r="Q159" s="1715"/>
      <c r="R159" s="1715"/>
      <c r="S159" s="1715"/>
      <c r="T159" s="1715"/>
      <c r="U159" s="1715"/>
      <c r="V159" s="1715"/>
      <c r="W159" s="1716"/>
      <c r="X159" s="1714" t="s">
        <v>1461</v>
      </c>
      <c r="Y159" s="1715"/>
      <c r="Z159" s="1715"/>
      <c r="AA159" s="1715"/>
      <c r="AB159" s="1715"/>
      <c r="AC159" s="1715"/>
      <c r="AD159" s="1715"/>
      <c r="AE159" s="1715"/>
      <c r="AF159" s="1715"/>
      <c r="AG159" s="1715"/>
      <c r="AH159" s="1715"/>
      <c r="AI159" s="1715"/>
      <c r="AJ159" s="1715"/>
      <c r="AK159" s="1715"/>
      <c r="AL159" s="1716"/>
      <c r="AM159" s="770">
        <v>1</v>
      </c>
      <c r="AN159" s="770"/>
      <c r="AO159" s="596">
        <v>600</v>
      </c>
      <c r="AP159" s="597"/>
      <c r="AQ159" s="597"/>
      <c r="AR159" s="597"/>
      <c r="AS159" s="596"/>
      <c r="AT159" s="597"/>
      <c r="AU159" s="597"/>
      <c r="AV159" s="597"/>
      <c r="AW159" s="596"/>
      <c r="AX159" s="597"/>
      <c r="AY159" s="597"/>
      <c r="AZ159" s="597"/>
      <c r="BA159" s="644">
        <f>AO159*AM159</f>
        <v>600</v>
      </c>
      <c r="BB159" s="644"/>
      <c r="BC159" s="644"/>
      <c r="BD159" s="645"/>
    </row>
    <row r="160" spans="2:56" ht="30.75" customHeight="1">
      <c r="B160" s="736"/>
      <c r="C160" s="616" t="s">
        <v>105</v>
      </c>
      <c r="D160" s="617"/>
      <c r="E160" s="617"/>
      <c r="F160" s="617"/>
      <c r="G160" s="617"/>
      <c r="H160" s="617"/>
      <c r="I160" s="617"/>
      <c r="J160" s="617"/>
      <c r="K160" s="617"/>
      <c r="L160" s="617"/>
      <c r="M160" s="617"/>
      <c r="N160" s="617"/>
      <c r="O160" s="617"/>
      <c r="P160" s="617"/>
      <c r="Q160" s="617"/>
      <c r="R160" s="617"/>
      <c r="S160" s="617"/>
      <c r="T160" s="617"/>
      <c r="U160" s="617"/>
      <c r="V160" s="617"/>
      <c r="W160" s="618"/>
      <c r="X160" s="616"/>
      <c r="Y160" s="617"/>
      <c r="Z160" s="617"/>
      <c r="AA160" s="617"/>
      <c r="AB160" s="617"/>
      <c r="AC160" s="617"/>
      <c r="AD160" s="617"/>
      <c r="AE160" s="617"/>
      <c r="AF160" s="617"/>
      <c r="AG160" s="617"/>
      <c r="AH160" s="617"/>
      <c r="AI160" s="617"/>
      <c r="AJ160" s="617"/>
      <c r="AK160" s="617"/>
      <c r="AL160" s="617"/>
      <c r="AM160" s="617"/>
      <c r="AN160" s="618"/>
      <c r="AO160" s="851">
        <f>SUM(BA156:BD159)</f>
        <v>49900</v>
      </c>
      <c r="AP160" s="851"/>
      <c r="AQ160" s="851"/>
      <c r="AR160" s="851"/>
      <c r="AS160" s="851"/>
      <c r="AT160" s="851"/>
      <c r="AU160" s="851"/>
      <c r="AV160" s="851"/>
      <c r="AW160" s="851"/>
      <c r="AX160" s="851"/>
      <c r="AY160" s="851"/>
      <c r="AZ160" s="851"/>
      <c r="BA160" s="851"/>
      <c r="BB160" s="851"/>
      <c r="BC160" s="851"/>
      <c r="BD160" s="852"/>
    </row>
    <row r="161" spans="2:56" ht="30" customHeight="1">
      <c r="B161" s="736"/>
      <c r="C161" s="556" t="s">
        <v>1166</v>
      </c>
      <c r="D161" s="556"/>
      <c r="E161" s="556"/>
      <c r="F161" s="581" t="s">
        <v>1339</v>
      </c>
      <c r="G161" s="582"/>
      <c r="H161" s="582"/>
      <c r="I161" s="582"/>
      <c r="J161" s="582"/>
      <c r="K161" s="582"/>
      <c r="L161" s="582"/>
      <c r="M161" s="582"/>
      <c r="N161" s="582"/>
      <c r="O161" s="582"/>
      <c r="P161" s="582"/>
      <c r="Q161" s="582"/>
      <c r="R161" s="582"/>
      <c r="S161" s="582"/>
      <c r="T161" s="582"/>
      <c r="U161" s="582"/>
      <c r="V161" s="582"/>
      <c r="W161" s="582"/>
      <c r="X161" s="582"/>
      <c r="Y161" s="582"/>
      <c r="Z161" s="582"/>
      <c r="AA161" s="582"/>
      <c r="AB161" s="582"/>
      <c r="AC161" s="582"/>
      <c r="AD161" s="582"/>
      <c r="AE161" s="582"/>
      <c r="AF161" s="582"/>
      <c r="AG161" s="582"/>
      <c r="AH161" s="582"/>
      <c r="AI161" s="582"/>
      <c r="AJ161" s="582"/>
      <c r="AK161" s="582"/>
      <c r="AL161" s="582"/>
      <c r="AM161" s="582"/>
      <c r="AN161" s="583"/>
      <c r="AO161" s="581" t="s">
        <v>1463</v>
      </c>
      <c r="AP161" s="582"/>
      <c r="AQ161" s="582"/>
      <c r="AR161" s="582"/>
      <c r="AS161" s="582"/>
      <c r="AT161" s="582"/>
      <c r="AU161" s="582"/>
      <c r="AV161" s="582"/>
      <c r="AW161" s="582"/>
      <c r="AX161" s="582"/>
      <c r="AY161" s="582"/>
      <c r="AZ161" s="582"/>
      <c r="BA161" s="582"/>
      <c r="BB161" s="582"/>
      <c r="BC161" s="582"/>
      <c r="BD161" s="646"/>
    </row>
    <row r="162" spans="2:56" ht="24" customHeight="1">
      <c r="B162" s="736"/>
      <c r="C162" s="612" t="s">
        <v>79</v>
      </c>
      <c r="D162" s="612"/>
      <c r="E162" s="612"/>
      <c r="F162" s="1711" t="s">
        <v>1340</v>
      </c>
      <c r="G162" s="1712"/>
      <c r="H162" s="1712"/>
      <c r="I162" s="1712"/>
      <c r="J162" s="1712"/>
      <c r="K162" s="1712"/>
      <c r="L162" s="1712"/>
      <c r="M162" s="1712"/>
      <c r="N162" s="1712"/>
      <c r="O162" s="1712"/>
      <c r="P162" s="1712"/>
      <c r="Q162" s="1712"/>
      <c r="R162" s="1712"/>
      <c r="S162" s="1712"/>
      <c r="T162" s="1712"/>
      <c r="U162" s="1712"/>
      <c r="V162" s="1712"/>
      <c r="W162" s="1713"/>
      <c r="X162" s="1711" t="s">
        <v>1462</v>
      </c>
      <c r="Y162" s="1712"/>
      <c r="Z162" s="1712"/>
      <c r="AA162" s="1712"/>
      <c r="AB162" s="1712"/>
      <c r="AC162" s="1712"/>
      <c r="AD162" s="1712"/>
      <c r="AE162" s="1712"/>
      <c r="AF162" s="1712"/>
      <c r="AG162" s="1712"/>
      <c r="AH162" s="1712"/>
      <c r="AI162" s="1712"/>
      <c r="AJ162" s="1712"/>
      <c r="AK162" s="1712"/>
      <c r="AL162" s="1712"/>
      <c r="AM162" s="1712"/>
      <c r="AN162" s="1713"/>
      <c r="AO162" s="784" t="s">
        <v>78</v>
      </c>
      <c r="AP162" s="862" t="s">
        <v>12</v>
      </c>
      <c r="AQ162" s="862" t="s">
        <v>12</v>
      </c>
      <c r="AR162" s="862" t="s">
        <v>12</v>
      </c>
      <c r="AS162" s="1710">
        <v>2</v>
      </c>
      <c r="AT162" s="1710"/>
      <c r="AU162" s="1710"/>
      <c r="AV162" s="1710"/>
      <c r="AW162" s="757">
        <v>500</v>
      </c>
      <c r="AX162" s="757"/>
      <c r="AY162" s="757"/>
      <c r="AZ162" s="757"/>
      <c r="BA162" s="644">
        <f>AW162*AS162</f>
        <v>1000</v>
      </c>
      <c r="BB162" s="644"/>
      <c r="BC162" s="644"/>
      <c r="BD162" s="645"/>
    </row>
    <row r="163" spans="2:56" ht="27.75" customHeight="1">
      <c r="B163" s="736"/>
      <c r="C163" s="612" t="s">
        <v>80</v>
      </c>
      <c r="D163" s="612"/>
      <c r="E163" s="612"/>
      <c r="F163" s="1707" t="s">
        <v>1341</v>
      </c>
      <c r="G163" s="1708"/>
      <c r="H163" s="1708"/>
      <c r="I163" s="1708"/>
      <c r="J163" s="1708"/>
      <c r="K163" s="1708"/>
      <c r="L163" s="1708"/>
      <c r="M163" s="1708"/>
      <c r="N163" s="1708"/>
      <c r="O163" s="1708"/>
      <c r="P163" s="1708"/>
      <c r="Q163" s="1708"/>
      <c r="R163" s="1708"/>
      <c r="S163" s="1708"/>
      <c r="T163" s="1708"/>
      <c r="U163" s="1708"/>
      <c r="V163" s="1708"/>
      <c r="W163" s="1709"/>
      <c r="X163" s="1707" t="s">
        <v>1464</v>
      </c>
      <c r="Y163" s="1708"/>
      <c r="Z163" s="1708"/>
      <c r="AA163" s="1708"/>
      <c r="AB163" s="1708"/>
      <c r="AC163" s="1708"/>
      <c r="AD163" s="1708"/>
      <c r="AE163" s="1708"/>
      <c r="AF163" s="1708"/>
      <c r="AG163" s="1708"/>
      <c r="AH163" s="1708"/>
      <c r="AI163" s="1708"/>
      <c r="AJ163" s="1708"/>
      <c r="AK163" s="1708"/>
      <c r="AL163" s="1708"/>
      <c r="AM163" s="1708"/>
      <c r="AN163" s="1709"/>
      <c r="AO163" s="784" t="s">
        <v>161</v>
      </c>
      <c r="AP163" s="784" t="s">
        <v>12</v>
      </c>
      <c r="AQ163" s="784" t="s">
        <v>12</v>
      </c>
      <c r="AR163" s="784" t="s">
        <v>12</v>
      </c>
      <c r="AS163" s="1710">
        <v>2</v>
      </c>
      <c r="AT163" s="1710"/>
      <c r="AU163" s="1710"/>
      <c r="AV163" s="1710"/>
      <c r="AW163" s="647">
        <v>1200</v>
      </c>
      <c r="AX163" s="647"/>
      <c r="AY163" s="647"/>
      <c r="AZ163" s="647"/>
      <c r="BA163" s="644">
        <f>AW163*AS163</f>
        <v>2400</v>
      </c>
      <c r="BB163" s="644"/>
      <c r="BC163" s="644"/>
      <c r="BD163" s="645"/>
    </row>
    <row r="164" spans="2:56" ht="26.25" customHeight="1">
      <c r="B164" s="736"/>
      <c r="C164" s="612" t="s">
        <v>95</v>
      </c>
      <c r="D164" s="612"/>
      <c r="E164" s="612"/>
      <c r="F164" s="1707" t="s">
        <v>1342</v>
      </c>
      <c r="G164" s="1708"/>
      <c r="H164" s="1708"/>
      <c r="I164" s="1708"/>
      <c r="J164" s="1708"/>
      <c r="K164" s="1708"/>
      <c r="L164" s="1708"/>
      <c r="M164" s="1708"/>
      <c r="N164" s="1708"/>
      <c r="O164" s="1708"/>
      <c r="P164" s="1708"/>
      <c r="Q164" s="1708"/>
      <c r="R164" s="1708"/>
      <c r="S164" s="1708"/>
      <c r="T164" s="1708"/>
      <c r="U164" s="1708"/>
      <c r="V164" s="1708"/>
      <c r="W164" s="1709"/>
      <c r="X164" s="1707" t="s">
        <v>1465</v>
      </c>
      <c r="Y164" s="1708"/>
      <c r="Z164" s="1708"/>
      <c r="AA164" s="1708"/>
      <c r="AB164" s="1708"/>
      <c r="AC164" s="1708"/>
      <c r="AD164" s="1708"/>
      <c r="AE164" s="1708"/>
      <c r="AF164" s="1708"/>
      <c r="AG164" s="1708"/>
      <c r="AH164" s="1708"/>
      <c r="AI164" s="1708"/>
      <c r="AJ164" s="1708"/>
      <c r="AK164" s="1708"/>
      <c r="AL164" s="1708"/>
      <c r="AM164" s="1708"/>
      <c r="AN164" s="1709"/>
      <c r="AO164" s="784" t="s">
        <v>161</v>
      </c>
      <c r="AP164" s="784" t="s">
        <v>12</v>
      </c>
      <c r="AQ164" s="784" t="s">
        <v>12</v>
      </c>
      <c r="AR164" s="784" t="s">
        <v>12</v>
      </c>
      <c r="AS164" s="1710">
        <v>1</v>
      </c>
      <c r="AT164" s="1710"/>
      <c r="AU164" s="1710"/>
      <c r="AV164" s="1710"/>
      <c r="AW164" s="647">
        <v>3000</v>
      </c>
      <c r="AX164" s="647"/>
      <c r="AY164" s="647"/>
      <c r="AZ164" s="647"/>
      <c r="BA164" s="644">
        <f>AW164*AS164</f>
        <v>3000</v>
      </c>
      <c r="BB164" s="644"/>
      <c r="BC164" s="644"/>
      <c r="BD164" s="645"/>
    </row>
    <row r="165" spans="2:56" ht="26.25" customHeight="1">
      <c r="B165" s="736"/>
      <c r="C165" s="612" t="s">
        <v>215</v>
      </c>
      <c r="D165" s="612"/>
      <c r="E165" s="612"/>
      <c r="F165" s="1707" t="s">
        <v>1343</v>
      </c>
      <c r="G165" s="1708"/>
      <c r="H165" s="1708"/>
      <c r="I165" s="1708"/>
      <c r="J165" s="1708"/>
      <c r="K165" s="1708"/>
      <c r="L165" s="1708"/>
      <c r="M165" s="1708"/>
      <c r="N165" s="1708"/>
      <c r="O165" s="1708"/>
      <c r="P165" s="1708"/>
      <c r="Q165" s="1708"/>
      <c r="R165" s="1708"/>
      <c r="S165" s="1708"/>
      <c r="T165" s="1708"/>
      <c r="U165" s="1708"/>
      <c r="V165" s="1708"/>
      <c r="W165" s="1709"/>
      <c r="X165" s="1707" t="s">
        <v>1466</v>
      </c>
      <c r="Y165" s="1708"/>
      <c r="Z165" s="1708"/>
      <c r="AA165" s="1708"/>
      <c r="AB165" s="1708"/>
      <c r="AC165" s="1708"/>
      <c r="AD165" s="1708"/>
      <c r="AE165" s="1708"/>
      <c r="AF165" s="1708"/>
      <c r="AG165" s="1708"/>
      <c r="AH165" s="1708"/>
      <c r="AI165" s="1708"/>
      <c r="AJ165" s="1708"/>
      <c r="AK165" s="1708"/>
      <c r="AL165" s="1708"/>
      <c r="AM165" s="1708"/>
      <c r="AN165" s="1709"/>
      <c r="AO165" s="784" t="s">
        <v>161</v>
      </c>
      <c r="AP165" s="784"/>
      <c r="AQ165" s="784"/>
      <c r="AR165" s="784"/>
      <c r="AS165" s="1710">
        <v>1</v>
      </c>
      <c r="AT165" s="1710"/>
      <c r="AU165" s="1710"/>
      <c r="AV165" s="1710"/>
      <c r="AW165" s="647">
        <v>2000</v>
      </c>
      <c r="AX165" s="647"/>
      <c r="AY165" s="647"/>
      <c r="AZ165" s="647"/>
      <c r="BA165" s="644">
        <f>AW165*AS165</f>
        <v>2000</v>
      </c>
      <c r="BB165" s="644"/>
      <c r="BC165" s="644"/>
      <c r="BD165" s="645"/>
    </row>
    <row r="166" spans="2:56" ht="30" customHeight="1">
      <c r="B166" s="736"/>
      <c r="C166" s="612" t="s">
        <v>1080</v>
      </c>
      <c r="D166" s="612"/>
      <c r="E166" s="612"/>
      <c r="F166" s="1707" t="s">
        <v>1344</v>
      </c>
      <c r="G166" s="1708"/>
      <c r="H166" s="1708"/>
      <c r="I166" s="1708"/>
      <c r="J166" s="1708"/>
      <c r="K166" s="1708"/>
      <c r="L166" s="1708"/>
      <c r="M166" s="1708"/>
      <c r="N166" s="1708"/>
      <c r="O166" s="1708"/>
      <c r="P166" s="1708"/>
      <c r="Q166" s="1708"/>
      <c r="R166" s="1708"/>
      <c r="S166" s="1708"/>
      <c r="T166" s="1708"/>
      <c r="U166" s="1708"/>
      <c r="V166" s="1708"/>
      <c r="W166" s="1709"/>
      <c r="X166" s="1707" t="s">
        <v>1536</v>
      </c>
      <c r="Y166" s="1708"/>
      <c r="Z166" s="1708"/>
      <c r="AA166" s="1708"/>
      <c r="AB166" s="1708"/>
      <c r="AC166" s="1708"/>
      <c r="AD166" s="1708"/>
      <c r="AE166" s="1708"/>
      <c r="AF166" s="1708"/>
      <c r="AG166" s="1708"/>
      <c r="AH166" s="1708"/>
      <c r="AI166" s="1708"/>
      <c r="AJ166" s="1708"/>
      <c r="AK166" s="1708"/>
      <c r="AL166" s="1708"/>
      <c r="AM166" s="1708"/>
      <c r="AN166" s="1709"/>
      <c r="AO166" s="784" t="s">
        <v>161</v>
      </c>
      <c r="AP166" s="784" t="s">
        <v>12</v>
      </c>
      <c r="AQ166" s="784" t="s">
        <v>12</v>
      </c>
      <c r="AR166" s="784" t="s">
        <v>12</v>
      </c>
      <c r="AS166" s="1710">
        <v>2</v>
      </c>
      <c r="AT166" s="1710"/>
      <c r="AU166" s="1710"/>
      <c r="AV166" s="1710"/>
      <c r="AW166" s="647">
        <v>1800</v>
      </c>
      <c r="AX166" s="647"/>
      <c r="AY166" s="647"/>
      <c r="AZ166" s="647"/>
      <c r="BA166" s="644">
        <f>AW166*AS166</f>
        <v>3600</v>
      </c>
      <c r="BB166" s="644"/>
      <c r="BC166" s="644"/>
      <c r="BD166" s="645"/>
    </row>
    <row r="167" spans="2:56" ht="30.75" customHeight="1">
      <c r="B167" s="736"/>
      <c r="C167" s="616" t="s">
        <v>1135</v>
      </c>
      <c r="D167" s="617"/>
      <c r="E167" s="617"/>
      <c r="F167" s="617"/>
      <c r="G167" s="617"/>
      <c r="H167" s="617"/>
      <c r="I167" s="617"/>
      <c r="J167" s="617"/>
      <c r="K167" s="617"/>
      <c r="L167" s="617"/>
      <c r="M167" s="617"/>
      <c r="N167" s="617"/>
      <c r="O167" s="617"/>
      <c r="P167" s="617"/>
      <c r="Q167" s="617"/>
      <c r="R167" s="617"/>
      <c r="S167" s="617"/>
      <c r="T167" s="617"/>
      <c r="U167" s="617"/>
      <c r="V167" s="617"/>
      <c r="W167" s="618"/>
      <c r="X167" s="653" t="s">
        <v>1467</v>
      </c>
      <c r="Y167" s="654"/>
      <c r="Z167" s="654"/>
      <c r="AA167" s="654"/>
      <c r="AB167" s="654"/>
      <c r="AC167" s="654"/>
      <c r="AD167" s="654"/>
      <c r="AE167" s="654"/>
      <c r="AF167" s="654"/>
      <c r="AG167" s="654"/>
      <c r="AH167" s="654"/>
      <c r="AI167" s="654"/>
      <c r="AJ167" s="654"/>
      <c r="AK167" s="654"/>
      <c r="AL167" s="654"/>
      <c r="AM167" s="654"/>
      <c r="AN167" s="655"/>
      <c r="AO167" s="942">
        <f>SUM(BA162:BD166)</f>
        <v>12000</v>
      </c>
      <c r="AP167" s="942"/>
      <c r="AQ167" s="942"/>
      <c r="AR167" s="942"/>
      <c r="AS167" s="942"/>
      <c r="AT167" s="942"/>
      <c r="AU167" s="942"/>
      <c r="AV167" s="942"/>
      <c r="AW167" s="942"/>
      <c r="AX167" s="942"/>
      <c r="AY167" s="942"/>
      <c r="AZ167" s="942"/>
      <c r="BA167" s="942"/>
      <c r="BB167" s="942"/>
      <c r="BC167" s="942"/>
      <c r="BD167" s="943"/>
    </row>
    <row r="168" spans="2:56" ht="28.5" customHeight="1">
      <c r="B168" s="736"/>
      <c r="C168" s="556" t="s">
        <v>1167</v>
      </c>
      <c r="D168" s="556"/>
      <c r="E168" s="556"/>
      <c r="F168" s="581" t="s">
        <v>1468</v>
      </c>
      <c r="G168" s="582"/>
      <c r="H168" s="582"/>
      <c r="I168" s="582"/>
      <c r="J168" s="582"/>
      <c r="K168" s="582"/>
      <c r="L168" s="582"/>
      <c r="M168" s="582"/>
      <c r="N168" s="582"/>
      <c r="O168" s="582"/>
      <c r="P168" s="582"/>
      <c r="Q168" s="582"/>
      <c r="R168" s="582"/>
      <c r="S168" s="582"/>
      <c r="T168" s="582"/>
      <c r="U168" s="582"/>
      <c r="V168" s="582"/>
      <c r="W168" s="582"/>
      <c r="X168" s="582"/>
      <c r="Y168" s="582"/>
      <c r="Z168" s="582"/>
      <c r="AA168" s="582"/>
      <c r="AB168" s="582"/>
      <c r="AC168" s="582"/>
      <c r="AD168" s="582"/>
      <c r="AE168" s="582"/>
      <c r="AF168" s="582"/>
      <c r="AG168" s="582"/>
      <c r="AH168" s="582"/>
      <c r="AI168" s="582"/>
      <c r="AJ168" s="582"/>
      <c r="AK168" s="582"/>
      <c r="AL168" s="582"/>
      <c r="AM168" s="582"/>
      <c r="AN168" s="583"/>
      <c r="AO168" s="656" t="s">
        <v>1469</v>
      </c>
      <c r="AP168" s="657"/>
      <c r="AQ168" s="657"/>
      <c r="AR168" s="657"/>
      <c r="AS168" s="657"/>
      <c r="AT168" s="657"/>
      <c r="AU168" s="657"/>
      <c r="AV168" s="657"/>
      <c r="AW168" s="657"/>
      <c r="AX168" s="657"/>
      <c r="AY168" s="657"/>
      <c r="AZ168" s="657"/>
      <c r="BA168" s="657"/>
      <c r="BB168" s="657"/>
      <c r="BC168" s="657"/>
      <c r="BD168" s="658"/>
    </row>
    <row r="169" spans="2:56" ht="30" customHeight="1">
      <c r="B169" s="736"/>
      <c r="C169" s="612" t="s">
        <v>81</v>
      </c>
      <c r="D169" s="612"/>
      <c r="E169" s="612"/>
      <c r="F169" s="1707" t="s">
        <v>1345</v>
      </c>
      <c r="G169" s="1708"/>
      <c r="H169" s="1708"/>
      <c r="I169" s="1708"/>
      <c r="J169" s="1708"/>
      <c r="K169" s="1708"/>
      <c r="L169" s="1708"/>
      <c r="M169" s="1708"/>
      <c r="N169" s="1708"/>
      <c r="O169" s="1708"/>
      <c r="P169" s="1708"/>
      <c r="Q169" s="1708"/>
      <c r="R169" s="1708"/>
      <c r="S169" s="1708"/>
      <c r="T169" s="1708"/>
      <c r="U169" s="1708"/>
      <c r="V169" s="1708"/>
      <c r="W169" s="1709"/>
      <c r="X169" s="687" t="s">
        <v>1470</v>
      </c>
      <c r="Y169" s="688"/>
      <c r="Z169" s="688"/>
      <c r="AA169" s="688"/>
      <c r="AB169" s="688"/>
      <c r="AC169" s="688"/>
      <c r="AD169" s="688"/>
      <c r="AE169" s="688"/>
      <c r="AF169" s="688"/>
      <c r="AG169" s="688"/>
      <c r="AH169" s="688"/>
      <c r="AI169" s="688"/>
      <c r="AJ169" s="688"/>
      <c r="AK169" s="688"/>
      <c r="AL169" s="688"/>
      <c r="AM169" s="688"/>
      <c r="AN169" s="689"/>
      <c r="AO169" s="784" t="s">
        <v>13</v>
      </c>
      <c r="AP169" s="784"/>
      <c r="AQ169" s="784"/>
      <c r="AR169" s="784"/>
      <c r="AS169" s="817">
        <v>0</v>
      </c>
      <c r="AT169" s="817"/>
      <c r="AU169" s="817"/>
      <c r="AV169" s="817"/>
      <c r="AW169" s="647">
        <f>'أسعار التوريد (2)'!$AW$54</f>
        <v>12000</v>
      </c>
      <c r="AX169" s="647"/>
      <c r="AY169" s="647"/>
      <c r="AZ169" s="647"/>
      <c r="BA169" s="644">
        <f>AW169*AS169</f>
        <v>0</v>
      </c>
      <c r="BB169" s="644"/>
      <c r="BC169" s="644"/>
      <c r="BD169" s="645"/>
    </row>
    <row r="170" spans="2:56" ht="27" customHeight="1">
      <c r="B170" s="736"/>
      <c r="C170" s="612" t="s">
        <v>82</v>
      </c>
      <c r="D170" s="612"/>
      <c r="E170" s="612"/>
      <c r="F170" s="1707" t="s">
        <v>1346</v>
      </c>
      <c r="G170" s="1708"/>
      <c r="H170" s="1708"/>
      <c r="I170" s="1708"/>
      <c r="J170" s="1708"/>
      <c r="K170" s="1708"/>
      <c r="L170" s="1708"/>
      <c r="M170" s="1708"/>
      <c r="N170" s="1708"/>
      <c r="O170" s="1708"/>
      <c r="P170" s="1708"/>
      <c r="Q170" s="1708"/>
      <c r="R170" s="1708"/>
      <c r="S170" s="1708"/>
      <c r="T170" s="1708"/>
      <c r="U170" s="1708"/>
      <c r="V170" s="1708"/>
      <c r="W170" s="1709"/>
      <c r="X170" s="687" t="s">
        <v>1471</v>
      </c>
      <c r="Y170" s="688"/>
      <c r="Z170" s="688"/>
      <c r="AA170" s="688"/>
      <c r="AB170" s="688"/>
      <c r="AC170" s="688"/>
      <c r="AD170" s="688"/>
      <c r="AE170" s="688"/>
      <c r="AF170" s="688"/>
      <c r="AG170" s="688"/>
      <c r="AH170" s="688"/>
      <c r="AI170" s="688"/>
      <c r="AJ170" s="688"/>
      <c r="AK170" s="688"/>
      <c r="AL170" s="688"/>
      <c r="AM170" s="688"/>
      <c r="AN170" s="689"/>
      <c r="AO170" s="784" t="s">
        <v>13</v>
      </c>
      <c r="AP170" s="784"/>
      <c r="AQ170" s="784"/>
      <c r="AR170" s="784"/>
      <c r="AS170" s="817">
        <v>0</v>
      </c>
      <c r="AT170" s="817"/>
      <c r="AU170" s="817"/>
      <c r="AV170" s="817"/>
      <c r="AW170" s="817">
        <v>5000</v>
      </c>
      <c r="AX170" s="817"/>
      <c r="AY170" s="817"/>
      <c r="AZ170" s="817"/>
      <c r="BA170" s="644">
        <f t="shared" ref="BA170" si="13">AW170*AS170</f>
        <v>0</v>
      </c>
      <c r="BB170" s="644"/>
      <c r="BC170" s="644"/>
      <c r="BD170" s="645"/>
    </row>
    <row r="171" spans="2:56" ht="44.25" customHeight="1" thickBot="1">
      <c r="B171" s="737"/>
      <c r="C171" s="665" t="str">
        <f>C131</f>
        <v>ثالثا :  توريد التشطيبات</v>
      </c>
      <c r="D171" s="666"/>
      <c r="E171" s="666"/>
      <c r="F171" s="666"/>
      <c r="G171" s="666"/>
      <c r="H171" s="666"/>
      <c r="I171" s="666"/>
      <c r="J171" s="666"/>
      <c r="K171" s="666"/>
      <c r="L171" s="666"/>
      <c r="M171" s="666"/>
      <c r="N171" s="666"/>
      <c r="O171" s="666"/>
      <c r="P171" s="666"/>
      <c r="Q171" s="666"/>
      <c r="R171" s="666"/>
      <c r="S171" s="666"/>
      <c r="T171" s="666"/>
      <c r="U171" s="666"/>
      <c r="V171" s="666"/>
      <c r="W171" s="667"/>
      <c r="X171" s="665"/>
      <c r="Y171" s="666"/>
      <c r="Z171" s="666"/>
      <c r="AA171" s="666"/>
      <c r="AB171" s="666"/>
      <c r="AC171" s="666"/>
      <c r="AD171" s="666"/>
      <c r="AE171" s="666"/>
      <c r="AF171" s="666"/>
      <c r="AG171" s="666"/>
      <c r="AH171" s="666"/>
      <c r="AI171" s="666"/>
      <c r="AJ171" s="666"/>
      <c r="AK171" s="666"/>
      <c r="AL171" s="666"/>
      <c r="AM171" s="666"/>
      <c r="AN171" s="667"/>
      <c r="AO171" s="917">
        <f>AO167+AO160+AO154+AO150+AO144+AO140+BA170+BA169</f>
        <v>343950</v>
      </c>
      <c r="AP171" s="917"/>
      <c r="AQ171" s="917"/>
      <c r="AR171" s="917"/>
      <c r="AS171" s="917"/>
      <c r="AT171" s="917"/>
      <c r="AU171" s="917"/>
      <c r="AV171" s="917"/>
      <c r="AW171" s="917"/>
      <c r="AX171" s="917"/>
      <c r="AY171" s="917"/>
      <c r="AZ171" s="917"/>
      <c r="BA171" s="917"/>
      <c r="BB171" s="917"/>
      <c r="BC171" s="917"/>
      <c r="BD171" s="918"/>
    </row>
    <row r="172" spans="2:56" ht="30" customHeight="1">
      <c r="B172" s="893" t="str">
        <f>$C$172</f>
        <v>رابعا : أعمال الوجهات</v>
      </c>
      <c r="C172" s="776" t="s">
        <v>1179</v>
      </c>
      <c r="D172" s="777"/>
      <c r="E172" s="777"/>
      <c r="F172" s="777"/>
      <c r="G172" s="777"/>
      <c r="H172" s="777"/>
      <c r="I172" s="777"/>
      <c r="J172" s="777"/>
      <c r="K172" s="777"/>
      <c r="L172" s="777"/>
      <c r="M172" s="777"/>
      <c r="N172" s="777"/>
      <c r="O172" s="777"/>
      <c r="P172" s="777"/>
      <c r="Q172" s="777"/>
      <c r="R172" s="777"/>
      <c r="S172" s="777"/>
      <c r="T172" s="777"/>
      <c r="U172" s="777"/>
      <c r="V172" s="777"/>
      <c r="W172" s="777"/>
      <c r="X172" s="777"/>
      <c r="Y172" s="777"/>
      <c r="Z172" s="777"/>
      <c r="AA172" s="777"/>
      <c r="AB172" s="777"/>
      <c r="AC172" s="777"/>
      <c r="AD172" s="777"/>
      <c r="AE172" s="777"/>
      <c r="AF172" s="777"/>
      <c r="AG172" s="777"/>
      <c r="AH172" s="777"/>
      <c r="AI172" s="777"/>
      <c r="AJ172" s="777"/>
      <c r="AK172" s="777"/>
      <c r="AL172" s="777"/>
      <c r="AM172" s="777"/>
      <c r="AN172" s="880"/>
      <c r="AO172" s="776" t="s">
        <v>1472</v>
      </c>
      <c r="AP172" s="777"/>
      <c r="AQ172" s="777"/>
      <c r="AR172" s="777"/>
      <c r="AS172" s="777"/>
      <c r="AT172" s="777"/>
      <c r="AU172" s="777"/>
      <c r="AV172" s="777"/>
      <c r="AW172" s="777"/>
      <c r="AX172" s="777"/>
      <c r="AY172" s="777"/>
      <c r="AZ172" s="777"/>
      <c r="BA172" s="777"/>
      <c r="BB172" s="777"/>
      <c r="BC172" s="777"/>
      <c r="BD172" s="778"/>
    </row>
    <row r="173" spans="2:56" ht="27.75" customHeight="1">
      <c r="B173" s="894"/>
      <c r="C173" s="556" t="s">
        <v>1168</v>
      </c>
      <c r="D173" s="556"/>
      <c r="E173" s="556"/>
      <c r="F173" s="574" t="s">
        <v>1347</v>
      </c>
      <c r="G173" s="575"/>
      <c r="H173" s="575"/>
      <c r="I173" s="575"/>
      <c r="J173" s="575"/>
      <c r="K173" s="575"/>
      <c r="L173" s="575"/>
      <c r="M173" s="575"/>
      <c r="N173" s="575"/>
      <c r="O173" s="575"/>
      <c r="P173" s="575"/>
      <c r="Q173" s="575"/>
      <c r="R173" s="575"/>
      <c r="S173" s="575"/>
      <c r="T173" s="575"/>
      <c r="U173" s="575"/>
      <c r="V173" s="575"/>
      <c r="W173" s="575"/>
      <c r="X173" s="575"/>
      <c r="Y173" s="575"/>
      <c r="Z173" s="575"/>
      <c r="AA173" s="575"/>
      <c r="AB173" s="575"/>
      <c r="AC173" s="575"/>
      <c r="AD173" s="575"/>
      <c r="AE173" s="575"/>
      <c r="AF173" s="575"/>
      <c r="AG173" s="575"/>
      <c r="AH173" s="575"/>
      <c r="AI173" s="575"/>
      <c r="AJ173" s="575"/>
      <c r="AK173" s="575"/>
      <c r="AL173" s="575"/>
      <c r="AM173" s="575"/>
      <c r="AN173" s="587"/>
      <c r="AO173" s="574" t="s">
        <v>1473</v>
      </c>
      <c r="AP173" s="575"/>
      <c r="AQ173" s="575"/>
      <c r="AR173" s="575"/>
      <c r="AS173" s="575"/>
      <c r="AT173" s="575"/>
      <c r="AU173" s="575"/>
      <c r="AV173" s="575"/>
      <c r="AW173" s="575"/>
      <c r="AX173" s="575"/>
      <c r="AY173" s="575"/>
      <c r="AZ173" s="575"/>
      <c r="BA173" s="575"/>
      <c r="BB173" s="575"/>
      <c r="BC173" s="575"/>
      <c r="BD173" s="576"/>
    </row>
    <row r="174" spans="2:56" ht="27" customHeight="1">
      <c r="B174" s="894"/>
      <c r="C174" s="640" t="s">
        <v>84</v>
      </c>
      <c r="D174" s="640"/>
      <c r="E174" s="640"/>
      <c r="F174" s="1701" t="s">
        <v>1348</v>
      </c>
      <c r="G174" s="1702"/>
      <c r="H174" s="1702"/>
      <c r="I174" s="1702"/>
      <c r="J174" s="1702"/>
      <c r="K174" s="1702"/>
      <c r="L174" s="1702"/>
      <c r="M174" s="1702"/>
      <c r="N174" s="1702"/>
      <c r="O174" s="1702"/>
      <c r="P174" s="1702"/>
      <c r="Q174" s="1702"/>
      <c r="R174" s="1702"/>
      <c r="S174" s="1702"/>
      <c r="T174" s="1702"/>
      <c r="U174" s="1702"/>
      <c r="V174" s="1702"/>
      <c r="W174" s="1703"/>
      <c r="X174" s="1704" t="s">
        <v>1474</v>
      </c>
      <c r="Y174" s="1705"/>
      <c r="Z174" s="1705"/>
      <c r="AA174" s="1705"/>
      <c r="AB174" s="1705"/>
      <c r="AC174" s="1705"/>
      <c r="AD174" s="1705"/>
      <c r="AE174" s="1705"/>
      <c r="AF174" s="1705"/>
      <c r="AG174" s="1705"/>
      <c r="AH174" s="1705"/>
      <c r="AI174" s="1705"/>
      <c r="AJ174" s="1705"/>
      <c r="AK174" s="1705"/>
      <c r="AL174" s="1705"/>
      <c r="AM174" s="1705"/>
      <c r="AN174" s="1706"/>
      <c r="AO174" s="641" t="s">
        <v>13</v>
      </c>
      <c r="AP174" s="641" t="s">
        <v>12</v>
      </c>
      <c r="AQ174" s="641" t="s">
        <v>12</v>
      </c>
      <c r="AR174" s="641" t="s">
        <v>12</v>
      </c>
      <c r="AS174" s="642">
        <v>45</v>
      </c>
      <c r="AT174" s="642"/>
      <c r="AU174" s="642"/>
      <c r="AV174" s="642"/>
      <c r="AW174" s="595">
        <v>550</v>
      </c>
      <c r="AX174" s="595"/>
      <c r="AY174" s="595"/>
      <c r="AZ174" s="595"/>
      <c r="BA174" s="849">
        <f t="shared" ref="BA174:BA182" si="14">AW174*AS174</f>
        <v>24750</v>
      </c>
      <c r="BB174" s="849"/>
      <c r="BC174" s="849"/>
      <c r="BD174" s="850"/>
    </row>
    <row r="175" spans="2:56" ht="45.75" customHeight="1">
      <c r="B175" s="894"/>
      <c r="C175" s="640" t="s">
        <v>85</v>
      </c>
      <c r="D175" s="640"/>
      <c r="E175" s="640"/>
      <c r="F175" s="1701" t="s">
        <v>1005</v>
      </c>
      <c r="G175" s="1702"/>
      <c r="H175" s="1702"/>
      <c r="I175" s="1702"/>
      <c r="J175" s="1702"/>
      <c r="K175" s="1702"/>
      <c r="L175" s="1702"/>
      <c r="M175" s="1702"/>
      <c r="N175" s="1702"/>
      <c r="O175" s="1702"/>
      <c r="P175" s="1702"/>
      <c r="Q175" s="1702"/>
      <c r="R175" s="1702"/>
      <c r="S175" s="1702"/>
      <c r="T175" s="1702"/>
      <c r="U175" s="1702"/>
      <c r="V175" s="1702"/>
      <c r="W175" s="1703"/>
      <c r="X175" s="1704" t="s">
        <v>1478</v>
      </c>
      <c r="Y175" s="1705"/>
      <c r="Z175" s="1705"/>
      <c r="AA175" s="1705"/>
      <c r="AB175" s="1705"/>
      <c r="AC175" s="1705"/>
      <c r="AD175" s="1705"/>
      <c r="AE175" s="1705"/>
      <c r="AF175" s="1705"/>
      <c r="AG175" s="1705"/>
      <c r="AH175" s="1705"/>
      <c r="AI175" s="1705"/>
      <c r="AJ175" s="1705"/>
      <c r="AK175" s="1705"/>
      <c r="AL175" s="1705"/>
      <c r="AM175" s="1705"/>
      <c r="AN175" s="1706"/>
      <c r="AO175" s="641" t="s">
        <v>13</v>
      </c>
      <c r="AP175" s="641" t="s">
        <v>12</v>
      </c>
      <c r="AQ175" s="641" t="s">
        <v>12</v>
      </c>
      <c r="AR175" s="641" t="s">
        <v>12</v>
      </c>
      <c r="AS175" s="642">
        <v>0</v>
      </c>
      <c r="AT175" s="642"/>
      <c r="AU175" s="642"/>
      <c r="AV175" s="642"/>
      <c r="AW175" s="595">
        <v>2</v>
      </c>
      <c r="AX175" s="595"/>
      <c r="AY175" s="595"/>
      <c r="AZ175" s="595"/>
      <c r="BA175" s="849">
        <f t="shared" si="14"/>
        <v>0</v>
      </c>
      <c r="BB175" s="849"/>
      <c r="BC175" s="849"/>
      <c r="BD175" s="850"/>
    </row>
    <row r="176" spans="2:56" ht="36.75" customHeight="1">
      <c r="B176" s="894"/>
      <c r="C176" s="640" t="s">
        <v>87</v>
      </c>
      <c r="D176" s="640"/>
      <c r="E176" s="640"/>
      <c r="F176" s="1701" t="s">
        <v>1574</v>
      </c>
      <c r="G176" s="1702"/>
      <c r="H176" s="1702"/>
      <c r="I176" s="1702"/>
      <c r="J176" s="1702"/>
      <c r="K176" s="1702"/>
      <c r="L176" s="1702"/>
      <c r="M176" s="1702"/>
      <c r="N176" s="1702"/>
      <c r="O176" s="1702"/>
      <c r="P176" s="1702"/>
      <c r="Q176" s="1702"/>
      <c r="R176" s="1702"/>
      <c r="S176" s="1702"/>
      <c r="T176" s="1702"/>
      <c r="U176" s="1702"/>
      <c r="V176" s="1702"/>
      <c r="W176" s="1703"/>
      <c r="X176" s="1704" t="s">
        <v>1479</v>
      </c>
      <c r="Y176" s="1705"/>
      <c r="Z176" s="1705"/>
      <c r="AA176" s="1705"/>
      <c r="AB176" s="1705"/>
      <c r="AC176" s="1705"/>
      <c r="AD176" s="1705"/>
      <c r="AE176" s="1705"/>
      <c r="AF176" s="1705"/>
      <c r="AG176" s="1705"/>
      <c r="AH176" s="1705"/>
      <c r="AI176" s="1705"/>
      <c r="AJ176" s="1705"/>
      <c r="AK176" s="1705"/>
      <c r="AL176" s="1705"/>
      <c r="AM176" s="1705"/>
      <c r="AN176" s="1706"/>
      <c r="AO176" s="641" t="str">
        <f>AO178</f>
        <v>M2</v>
      </c>
      <c r="AP176" s="641" t="s">
        <v>12</v>
      </c>
      <c r="AQ176" s="641" t="s">
        <v>12</v>
      </c>
      <c r="AR176" s="641" t="s">
        <v>12</v>
      </c>
      <c r="AS176" s="642">
        <v>1090</v>
      </c>
      <c r="AT176" s="642"/>
      <c r="AU176" s="642"/>
      <c r="AV176" s="642"/>
      <c r="AW176" s="595">
        <v>65</v>
      </c>
      <c r="AX176" s="595"/>
      <c r="AY176" s="595"/>
      <c r="AZ176" s="595"/>
      <c r="BA176" s="849">
        <f t="shared" si="14"/>
        <v>70850</v>
      </c>
      <c r="BB176" s="849"/>
      <c r="BC176" s="849"/>
      <c r="BD176" s="850"/>
    </row>
    <row r="177" spans="2:56" ht="26.25" customHeight="1">
      <c r="B177" s="894"/>
      <c r="C177" s="640" t="s">
        <v>86</v>
      </c>
      <c r="D177" s="640"/>
      <c r="E177" s="640"/>
      <c r="F177" s="1701" t="s">
        <v>1349</v>
      </c>
      <c r="G177" s="1702"/>
      <c r="H177" s="1702"/>
      <c r="I177" s="1702"/>
      <c r="J177" s="1702"/>
      <c r="K177" s="1702"/>
      <c r="L177" s="1702"/>
      <c r="M177" s="1702"/>
      <c r="N177" s="1702"/>
      <c r="O177" s="1702"/>
      <c r="P177" s="1702"/>
      <c r="Q177" s="1702"/>
      <c r="R177" s="1702"/>
      <c r="S177" s="1702"/>
      <c r="T177" s="1702"/>
      <c r="U177" s="1702"/>
      <c r="V177" s="1702"/>
      <c r="W177" s="1703"/>
      <c r="X177" s="1704" t="s">
        <v>1475</v>
      </c>
      <c r="Y177" s="1705"/>
      <c r="Z177" s="1705"/>
      <c r="AA177" s="1705"/>
      <c r="AB177" s="1705"/>
      <c r="AC177" s="1705"/>
      <c r="AD177" s="1705"/>
      <c r="AE177" s="1705"/>
      <c r="AF177" s="1705"/>
      <c r="AG177" s="1705"/>
      <c r="AH177" s="1705"/>
      <c r="AI177" s="1705"/>
      <c r="AJ177" s="1705"/>
      <c r="AK177" s="1705"/>
      <c r="AL177" s="1705"/>
      <c r="AM177" s="1705"/>
      <c r="AN177" s="1706"/>
      <c r="AO177" s="641" t="str">
        <f>AO178</f>
        <v>M2</v>
      </c>
      <c r="AP177" s="641" t="s">
        <v>12</v>
      </c>
      <c r="AQ177" s="641" t="s">
        <v>12</v>
      </c>
      <c r="AR177" s="641" t="s">
        <v>12</v>
      </c>
      <c r="AS177" s="642">
        <v>0</v>
      </c>
      <c r="AT177" s="642"/>
      <c r="AU177" s="642"/>
      <c r="AV177" s="642"/>
      <c r="AW177" s="595">
        <v>2</v>
      </c>
      <c r="AX177" s="595"/>
      <c r="AY177" s="595"/>
      <c r="AZ177" s="595"/>
      <c r="BA177" s="849">
        <f t="shared" si="14"/>
        <v>0</v>
      </c>
      <c r="BB177" s="849"/>
      <c r="BC177" s="849"/>
      <c r="BD177" s="850"/>
    </row>
    <row r="178" spans="2:56" ht="26.25" customHeight="1">
      <c r="B178" s="894"/>
      <c r="C178" s="640" t="s">
        <v>1199</v>
      </c>
      <c r="D178" s="640"/>
      <c r="E178" s="640"/>
      <c r="F178" s="1701" t="s">
        <v>1575</v>
      </c>
      <c r="G178" s="1702"/>
      <c r="H178" s="1702"/>
      <c r="I178" s="1702"/>
      <c r="J178" s="1702"/>
      <c r="K178" s="1702"/>
      <c r="L178" s="1702"/>
      <c r="M178" s="1702"/>
      <c r="N178" s="1702"/>
      <c r="O178" s="1702"/>
      <c r="P178" s="1702"/>
      <c r="Q178" s="1702"/>
      <c r="R178" s="1702"/>
      <c r="S178" s="1702"/>
      <c r="T178" s="1702"/>
      <c r="U178" s="1702"/>
      <c r="V178" s="1702"/>
      <c r="W178" s="1703"/>
      <c r="X178" s="1704" t="s">
        <v>1476</v>
      </c>
      <c r="Y178" s="1705"/>
      <c r="Z178" s="1705"/>
      <c r="AA178" s="1705"/>
      <c r="AB178" s="1705"/>
      <c r="AC178" s="1705"/>
      <c r="AD178" s="1705"/>
      <c r="AE178" s="1705"/>
      <c r="AF178" s="1705"/>
      <c r="AG178" s="1705"/>
      <c r="AH178" s="1705"/>
      <c r="AI178" s="1705"/>
      <c r="AJ178" s="1705"/>
      <c r="AK178" s="1705"/>
      <c r="AL178" s="1705"/>
      <c r="AM178" s="1705"/>
      <c r="AN178" s="1706"/>
      <c r="AO178" s="641" t="s">
        <v>12</v>
      </c>
      <c r="AP178" s="641" t="s">
        <v>12</v>
      </c>
      <c r="AQ178" s="641" t="s">
        <v>12</v>
      </c>
      <c r="AR178" s="641" t="s">
        <v>12</v>
      </c>
      <c r="AS178" s="642">
        <v>310</v>
      </c>
      <c r="AT178" s="642"/>
      <c r="AU178" s="642"/>
      <c r="AV178" s="642"/>
      <c r="AW178" s="595">
        <v>170</v>
      </c>
      <c r="AX178" s="595"/>
      <c r="AY178" s="595"/>
      <c r="AZ178" s="595"/>
      <c r="BA178" s="849">
        <f>AW178*AS178</f>
        <v>52700</v>
      </c>
      <c r="BB178" s="849"/>
      <c r="BC178" s="849"/>
      <c r="BD178" s="850"/>
    </row>
    <row r="179" spans="2:56" ht="26.25" customHeight="1">
      <c r="B179" s="894"/>
      <c r="C179" s="640" t="s">
        <v>1200</v>
      </c>
      <c r="D179" s="640"/>
      <c r="E179" s="640"/>
      <c r="F179" s="1701" t="s">
        <v>88</v>
      </c>
      <c r="G179" s="1702"/>
      <c r="H179" s="1702"/>
      <c r="I179" s="1702"/>
      <c r="J179" s="1702"/>
      <c r="K179" s="1702"/>
      <c r="L179" s="1702"/>
      <c r="M179" s="1702"/>
      <c r="N179" s="1702"/>
      <c r="O179" s="1702"/>
      <c r="P179" s="1702"/>
      <c r="Q179" s="1702"/>
      <c r="R179" s="1702"/>
      <c r="S179" s="1702"/>
      <c r="T179" s="1702"/>
      <c r="U179" s="1702"/>
      <c r="V179" s="1702"/>
      <c r="W179" s="1703"/>
      <c r="X179" s="1704" t="s">
        <v>1477</v>
      </c>
      <c r="Y179" s="1705"/>
      <c r="Z179" s="1705"/>
      <c r="AA179" s="1705"/>
      <c r="AB179" s="1705"/>
      <c r="AC179" s="1705"/>
      <c r="AD179" s="1705"/>
      <c r="AE179" s="1705"/>
      <c r="AF179" s="1705"/>
      <c r="AG179" s="1705"/>
      <c r="AH179" s="1705"/>
      <c r="AI179" s="1705"/>
      <c r="AJ179" s="1705"/>
      <c r="AK179" s="1705"/>
      <c r="AL179" s="1705"/>
      <c r="AM179" s="1705"/>
      <c r="AN179" s="1706"/>
      <c r="AO179" s="641" t="s">
        <v>12</v>
      </c>
      <c r="AP179" s="641" t="s">
        <v>12</v>
      </c>
      <c r="AQ179" s="641" t="s">
        <v>12</v>
      </c>
      <c r="AR179" s="641" t="s">
        <v>12</v>
      </c>
      <c r="AS179" s="642">
        <v>0</v>
      </c>
      <c r="AT179" s="642"/>
      <c r="AU179" s="642"/>
      <c r="AV179" s="642"/>
      <c r="AW179" s="595">
        <v>1</v>
      </c>
      <c r="AX179" s="595"/>
      <c r="AY179" s="595"/>
      <c r="AZ179" s="595"/>
      <c r="BA179" s="849">
        <f t="shared" si="14"/>
        <v>0</v>
      </c>
      <c r="BB179" s="849"/>
      <c r="BC179" s="849"/>
      <c r="BD179" s="850"/>
    </row>
    <row r="180" spans="2:56" ht="26.25" customHeight="1">
      <c r="B180" s="894"/>
      <c r="C180" s="640" t="s">
        <v>1201</v>
      </c>
      <c r="D180" s="640"/>
      <c r="E180" s="640"/>
      <c r="F180" s="1701" t="s">
        <v>89</v>
      </c>
      <c r="G180" s="1702"/>
      <c r="H180" s="1702"/>
      <c r="I180" s="1702"/>
      <c r="J180" s="1702"/>
      <c r="K180" s="1702"/>
      <c r="L180" s="1702"/>
      <c r="M180" s="1702"/>
      <c r="N180" s="1702"/>
      <c r="O180" s="1702"/>
      <c r="P180" s="1702"/>
      <c r="Q180" s="1702"/>
      <c r="R180" s="1702"/>
      <c r="S180" s="1702"/>
      <c r="T180" s="1702"/>
      <c r="U180" s="1702"/>
      <c r="V180" s="1702"/>
      <c r="W180" s="1703"/>
      <c r="X180" s="1704" t="s">
        <v>1480</v>
      </c>
      <c r="Y180" s="1705"/>
      <c r="Z180" s="1705"/>
      <c r="AA180" s="1705"/>
      <c r="AB180" s="1705"/>
      <c r="AC180" s="1705"/>
      <c r="AD180" s="1705"/>
      <c r="AE180" s="1705"/>
      <c r="AF180" s="1705"/>
      <c r="AG180" s="1705"/>
      <c r="AH180" s="1705"/>
      <c r="AI180" s="1705"/>
      <c r="AJ180" s="1705"/>
      <c r="AK180" s="1705"/>
      <c r="AL180" s="1705"/>
      <c r="AM180" s="1705"/>
      <c r="AN180" s="1706"/>
      <c r="AO180" s="641" t="s">
        <v>12</v>
      </c>
      <c r="AP180" s="641" t="s">
        <v>12</v>
      </c>
      <c r="AQ180" s="641" t="s">
        <v>12</v>
      </c>
      <c r="AR180" s="641" t="s">
        <v>12</v>
      </c>
      <c r="AS180" s="642">
        <v>0</v>
      </c>
      <c r="AT180" s="642"/>
      <c r="AU180" s="642"/>
      <c r="AV180" s="642"/>
      <c r="AW180" s="595">
        <v>2</v>
      </c>
      <c r="AX180" s="595"/>
      <c r="AY180" s="595"/>
      <c r="AZ180" s="595"/>
      <c r="BA180" s="849">
        <f t="shared" si="14"/>
        <v>0</v>
      </c>
      <c r="BB180" s="849"/>
      <c r="BC180" s="849"/>
      <c r="BD180" s="850"/>
    </row>
    <row r="181" spans="2:56" ht="26.25" customHeight="1">
      <c r="B181" s="894"/>
      <c r="C181" s="640" t="s">
        <v>1202</v>
      </c>
      <c r="D181" s="640"/>
      <c r="E181" s="640"/>
      <c r="F181" s="1701" t="s">
        <v>670</v>
      </c>
      <c r="G181" s="1702"/>
      <c r="H181" s="1702"/>
      <c r="I181" s="1702"/>
      <c r="J181" s="1702"/>
      <c r="K181" s="1702"/>
      <c r="L181" s="1702"/>
      <c r="M181" s="1702"/>
      <c r="N181" s="1702"/>
      <c r="O181" s="1702"/>
      <c r="P181" s="1702"/>
      <c r="Q181" s="1702"/>
      <c r="R181" s="1702"/>
      <c r="S181" s="1702"/>
      <c r="T181" s="1702"/>
      <c r="U181" s="1702"/>
      <c r="V181" s="1702"/>
      <c r="W181" s="1703"/>
      <c r="X181" s="1704" t="s">
        <v>1481</v>
      </c>
      <c r="Y181" s="1705"/>
      <c r="Z181" s="1705"/>
      <c r="AA181" s="1705"/>
      <c r="AB181" s="1705"/>
      <c r="AC181" s="1705"/>
      <c r="AD181" s="1705"/>
      <c r="AE181" s="1705"/>
      <c r="AF181" s="1705"/>
      <c r="AG181" s="1705"/>
      <c r="AH181" s="1705"/>
      <c r="AI181" s="1705"/>
      <c r="AJ181" s="1705"/>
      <c r="AK181" s="1705"/>
      <c r="AL181" s="1705"/>
      <c r="AM181" s="1705"/>
      <c r="AN181" s="1706"/>
      <c r="AO181" s="641" t="s">
        <v>49</v>
      </c>
      <c r="AP181" s="641"/>
      <c r="AQ181" s="641"/>
      <c r="AR181" s="641"/>
      <c r="AS181" s="642">
        <v>0</v>
      </c>
      <c r="AT181" s="642"/>
      <c r="AU181" s="642"/>
      <c r="AV181" s="642"/>
      <c r="AW181" s="595">
        <v>2</v>
      </c>
      <c r="AX181" s="595"/>
      <c r="AY181" s="595"/>
      <c r="AZ181" s="595"/>
      <c r="BA181" s="849">
        <f t="shared" si="14"/>
        <v>0</v>
      </c>
      <c r="BB181" s="849"/>
      <c r="BC181" s="849"/>
      <c r="BD181" s="850"/>
    </row>
    <row r="182" spans="2:56" ht="48" customHeight="1">
      <c r="B182" s="894"/>
      <c r="C182" s="640" t="s">
        <v>1203</v>
      </c>
      <c r="D182" s="640"/>
      <c r="E182" s="640"/>
      <c r="F182" s="609"/>
      <c r="G182" s="610"/>
      <c r="H182" s="610"/>
      <c r="I182" s="610"/>
      <c r="J182" s="610"/>
      <c r="K182" s="610"/>
      <c r="L182" s="610"/>
      <c r="M182" s="610"/>
      <c r="N182" s="610"/>
      <c r="O182" s="610"/>
      <c r="P182" s="610"/>
      <c r="Q182" s="610"/>
      <c r="R182" s="610"/>
      <c r="S182" s="610"/>
      <c r="T182" s="610"/>
      <c r="U182" s="610"/>
      <c r="V182" s="610"/>
      <c r="W182" s="611"/>
      <c r="X182" s="609"/>
      <c r="Y182" s="610"/>
      <c r="Z182" s="610"/>
      <c r="AA182" s="610"/>
      <c r="AB182" s="610"/>
      <c r="AC182" s="610"/>
      <c r="AD182" s="610"/>
      <c r="AE182" s="610"/>
      <c r="AF182" s="610"/>
      <c r="AG182" s="610"/>
      <c r="AH182" s="610"/>
      <c r="AI182" s="610"/>
      <c r="AJ182" s="610"/>
      <c r="AK182" s="610"/>
      <c r="AL182" s="610"/>
      <c r="AM182" s="610"/>
      <c r="AN182" s="611"/>
      <c r="AO182" s="641" t="s">
        <v>1570</v>
      </c>
      <c r="AP182" s="641"/>
      <c r="AQ182" s="641"/>
      <c r="AR182" s="641"/>
      <c r="AS182" s="642">
        <v>1</v>
      </c>
      <c r="AT182" s="642"/>
      <c r="AU182" s="642"/>
      <c r="AV182" s="642"/>
      <c r="AW182" s="642">
        <v>0</v>
      </c>
      <c r="AX182" s="642"/>
      <c r="AY182" s="642"/>
      <c r="AZ182" s="642"/>
      <c r="BA182" s="849">
        <f t="shared" si="14"/>
        <v>0</v>
      </c>
      <c r="BB182" s="849"/>
      <c r="BC182" s="849"/>
      <c r="BD182" s="850"/>
    </row>
    <row r="183" spans="2:56" ht="27.75" customHeight="1">
      <c r="B183" s="894"/>
      <c r="C183" s="584" t="s">
        <v>1138</v>
      </c>
      <c r="D183" s="585"/>
      <c r="E183" s="585"/>
      <c r="F183" s="585"/>
      <c r="G183" s="585"/>
      <c r="H183" s="585"/>
      <c r="I183" s="585"/>
      <c r="J183" s="585"/>
      <c r="K183" s="585"/>
      <c r="L183" s="585"/>
      <c r="M183" s="585"/>
      <c r="N183" s="585"/>
      <c r="O183" s="585"/>
      <c r="P183" s="585"/>
      <c r="Q183" s="585"/>
      <c r="R183" s="585"/>
      <c r="S183" s="585"/>
      <c r="T183" s="585"/>
      <c r="U183" s="585"/>
      <c r="V183" s="585"/>
      <c r="W183" s="586"/>
      <c r="X183" s="584"/>
      <c r="Y183" s="585"/>
      <c r="Z183" s="585"/>
      <c r="AA183" s="585"/>
      <c r="AB183" s="585"/>
      <c r="AC183" s="585"/>
      <c r="AD183" s="585"/>
      <c r="AE183" s="585"/>
      <c r="AF183" s="585"/>
      <c r="AG183" s="585"/>
      <c r="AH183" s="585"/>
      <c r="AI183" s="585"/>
      <c r="AJ183" s="585"/>
      <c r="AK183" s="585"/>
      <c r="AL183" s="585"/>
      <c r="AM183" s="585"/>
      <c r="AN183" s="586"/>
      <c r="AO183" s="774">
        <f>SUM(BA174:BD182)</f>
        <v>148300</v>
      </c>
      <c r="AP183" s="774"/>
      <c r="AQ183" s="774"/>
      <c r="AR183" s="774"/>
      <c r="AS183" s="774"/>
      <c r="AT183" s="774"/>
      <c r="AU183" s="774"/>
      <c r="AV183" s="774"/>
      <c r="AW183" s="774"/>
      <c r="AX183" s="774"/>
      <c r="AY183" s="774"/>
      <c r="AZ183" s="774"/>
      <c r="BA183" s="774"/>
      <c r="BB183" s="774"/>
      <c r="BC183" s="774"/>
      <c r="BD183" s="775"/>
    </row>
    <row r="184" spans="2:56" ht="26.25" customHeight="1">
      <c r="B184" s="921" t="str">
        <f>$C$184</f>
        <v>خامسا: أعمال السور</v>
      </c>
      <c r="C184" s="878" t="s">
        <v>1180</v>
      </c>
      <c r="D184" s="598"/>
      <c r="E184" s="598"/>
      <c r="F184" s="598"/>
      <c r="G184" s="598"/>
      <c r="H184" s="598"/>
      <c r="I184" s="598"/>
      <c r="J184" s="598"/>
      <c r="K184" s="598"/>
      <c r="L184" s="598"/>
      <c r="M184" s="598"/>
      <c r="N184" s="598"/>
      <c r="O184" s="598"/>
      <c r="P184" s="598"/>
      <c r="Q184" s="598"/>
      <c r="R184" s="598"/>
      <c r="S184" s="598"/>
      <c r="T184" s="598"/>
      <c r="U184" s="598"/>
      <c r="V184" s="598"/>
      <c r="W184" s="598"/>
      <c r="X184" s="314"/>
      <c r="Y184" s="598"/>
      <c r="Z184" s="598"/>
      <c r="AA184" s="598"/>
      <c r="AB184" s="598"/>
      <c r="AC184" s="598"/>
      <c r="AD184" s="598"/>
      <c r="AE184" s="598"/>
      <c r="AF184" s="598"/>
      <c r="AG184" s="598"/>
      <c r="AH184" s="598"/>
      <c r="AI184" s="598"/>
      <c r="AJ184" s="598"/>
      <c r="AK184" s="598"/>
      <c r="AL184" s="598"/>
      <c r="AM184" s="598"/>
      <c r="AN184" s="599"/>
      <c r="AO184" s="878" t="s">
        <v>1482</v>
      </c>
      <c r="AP184" s="598"/>
      <c r="AQ184" s="598"/>
      <c r="AR184" s="598"/>
      <c r="AS184" s="598"/>
      <c r="AT184" s="598"/>
      <c r="AU184" s="598"/>
      <c r="AV184" s="598"/>
      <c r="AW184" s="598"/>
      <c r="AX184" s="598"/>
      <c r="AY184" s="598"/>
      <c r="AZ184" s="598"/>
      <c r="BA184" s="598"/>
      <c r="BB184" s="598"/>
      <c r="BC184" s="598"/>
      <c r="BD184" s="879"/>
    </row>
    <row r="185" spans="2:56" ht="22.8">
      <c r="B185" s="921"/>
      <c r="C185" s="556" t="s">
        <v>1145</v>
      </c>
      <c r="D185" s="556"/>
      <c r="E185" s="556"/>
      <c r="F185" s="588" t="s">
        <v>1147</v>
      </c>
      <c r="G185" s="589"/>
      <c r="H185" s="589"/>
      <c r="I185" s="589"/>
      <c r="J185" s="589"/>
      <c r="K185" s="589"/>
      <c r="L185" s="589"/>
      <c r="M185" s="589"/>
      <c r="N185" s="589"/>
      <c r="O185" s="589"/>
      <c r="P185" s="589"/>
      <c r="Q185" s="589"/>
      <c r="R185" s="589"/>
      <c r="S185" s="589"/>
      <c r="T185" s="589"/>
      <c r="U185" s="589"/>
      <c r="V185" s="589"/>
      <c r="W185" s="589"/>
      <c r="X185" s="589"/>
      <c r="Y185" s="589"/>
      <c r="Z185" s="589"/>
      <c r="AA185" s="589"/>
      <c r="AB185" s="589"/>
      <c r="AC185" s="589"/>
      <c r="AD185" s="589"/>
      <c r="AE185" s="589"/>
      <c r="AF185" s="589"/>
      <c r="AG185" s="589"/>
      <c r="AH185" s="589"/>
      <c r="AI185" s="589"/>
      <c r="AJ185" s="589"/>
      <c r="AK185" s="589"/>
      <c r="AL185" s="589"/>
      <c r="AM185" s="589"/>
      <c r="AN185" s="590"/>
      <c r="AO185" s="588"/>
      <c r="AP185" s="589"/>
      <c r="AQ185" s="589"/>
      <c r="AR185" s="589"/>
      <c r="AS185" s="589"/>
      <c r="AT185" s="589"/>
      <c r="AU185" s="589"/>
      <c r="AV185" s="589"/>
      <c r="AW185" s="589"/>
      <c r="AX185" s="589"/>
      <c r="AY185" s="589"/>
      <c r="AZ185" s="589"/>
      <c r="BA185" s="589"/>
      <c r="BB185" s="589"/>
      <c r="BC185" s="589"/>
      <c r="BD185" s="591"/>
    </row>
    <row r="186" spans="2:56" ht="26.25" customHeight="1">
      <c r="B186" s="921"/>
      <c r="C186" s="773" t="s">
        <v>90</v>
      </c>
      <c r="D186" s="773"/>
      <c r="E186" s="773"/>
      <c r="F186" s="878" t="s">
        <v>602</v>
      </c>
      <c r="G186" s="598"/>
      <c r="H186" s="598"/>
      <c r="I186" s="598"/>
      <c r="J186" s="598"/>
      <c r="K186" s="598"/>
      <c r="L186" s="598"/>
      <c r="M186" s="598"/>
      <c r="N186" s="598"/>
      <c r="O186" s="598"/>
      <c r="P186" s="598"/>
      <c r="Q186" s="598"/>
      <c r="R186" s="598"/>
      <c r="S186" s="598"/>
      <c r="T186" s="598"/>
      <c r="U186" s="598"/>
      <c r="V186" s="598"/>
      <c r="W186" s="599"/>
      <c r="X186" s="520" t="s">
        <v>1392</v>
      </c>
      <c r="Y186" s="521"/>
      <c r="Z186" s="521"/>
      <c r="AA186" s="521"/>
      <c r="AB186" s="521"/>
      <c r="AC186" s="521"/>
      <c r="AD186" s="521"/>
      <c r="AE186" s="521"/>
      <c r="AF186" s="521"/>
      <c r="AG186" s="521"/>
      <c r="AH186" s="521"/>
      <c r="AI186" s="521"/>
      <c r="AJ186" s="521"/>
      <c r="AK186" s="521"/>
      <c r="AL186" s="521"/>
      <c r="AM186" s="521"/>
      <c r="AN186" s="522"/>
      <c r="AO186" s="748" t="s">
        <v>30</v>
      </c>
      <c r="AP186" s="748" t="s">
        <v>12</v>
      </c>
      <c r="AQ186" s="748" t="s">
        <v>12</v>
      </c>
      <c r="AR186" s="748" t="s">
        <v>12</v>
      </c>
      <c r="AS186" s="756">
        <v>0</v>
      </c>
      <c r="AT186" s="756"/>
      <c r="AU186" s="756"/>
      <c r="AV186" s="756"/>
      <c r="AW186" s="761">
        <v>0</v>
      </c>
      <c r="AX186" s="761"/>
      <c r="AY186" s="761"/>
      <c r="AZ186" s="761"/>
      <c r="BA186" s="771">
        <f t="shared" ref="BA186:BA188" si="15">AW186*AS186</f>
        <v>0</v>
      </c>
      <c r="BB186" s="771"/>
      <c r="BC186" s="771"/>
      <c r="BD186" s="772"/>
    </row>
    <row r="187" spans="2:56" ht="59.25" customHeight="1">
      <c r="B187" s="921"/>
      <c r="C187" s="773" t="s">
        <v>96</v>
      </c>
      <c r="D187" s="773"/>
      <c r="E187" s="773"/>
      <c r="F187" s="1698" t="s">
        <v>1146</v>
      </c>
      <c r="G187" s="1699"/>
      <c r="H187" s="1699"/>
      <c r="I187" s="1699"/>
      <c r="J187" s="1699"/>
      <c r="K187" s="1699"/>
      <c r="L187" s="1699"/>
      <c r="M187" s="1699"/>
      <c r="N187" s="1699"/>
      <c r="O187" s="1699"/>
      <c r="P187" s="1699"/>
      <c r="Q187" s="1699"/>
      <c r="R187" s="1699"/>
      <c r="S187" s="1699"/>
      <c r="T187" s="1699"/>
      <c r="U187" s="1699"/>
      <c r="V187" s="1699"/>
      <c r="W187" s="1700"/>
      <c r="X187" s="592" t="s">
        <v>1484</v>
      </c>
      <c r="Y187" s="593"/>
      <c r="Z187" s="593"/>
      <c r="AA187" s="593"/>
      <c r="AB187" s="593"/>
      <c r="AC187" s="593"/>
      <c r="AD187" s="593"/>
      <c r="AE187" s="593"/>
      <c r="AF187" s="593"/>
      <c r="AG187" s="593"/>
      <c r="AH187" s="593"/>
      <c r="AI187" s="593"/>
      <c r="AJ187" s="593"/>
      <c r="AK187" s="593"/>
      <c r="AL187" s="593"/>
      <c r="AM187" s="593"/>
      <c r="AN187" s="594"/>
      <c r="AO187" s="748" t="s">
        <v>21</v>
      </c>
      <c r="AP187" s="748" t="s">
        <v>12</v>
      </c>
      <c r="AQ187" s="748" t="s">
        <v>12</v>
      </c>
      <c r="AR187" s="748" t="s">
        <v>12</v>
      </c>
      <c r="AS187" s="756">
        <v>0</v>
      </c>
      <c r="AT187" s="756"/>
      <c r="AU187" s="756"/>
      <c r="AV187" s="756"/>
      <c r="AW187" s="761">
        <v>0</v>
      </c>
      <c r="AX187" s="761"/>
      <c r="AY187" s="761"/>
      <c r="AZ187" s="761"/>
      <c r="BA187" s="771">
        <f t="shared" si="15"/>
        <v>0</v>
      </c>
      <c r="BB187" s="771"/>
      <c r="BC187" s="771"/>
      <c r="BD187" s="772"/>
    </row>
    <row r="188" spans="2:56" ht="23.25" customHeight="1">
      <c r="B188" s="921"/>
      <c r="C188" s="773" t="s">
        <v>97</v>
      </c>
      <c r="D188" s="773"/>
      <c r="E188" s="773"/>
      <c r="F188" s="878" t="s">
        <v>607</v>
      </c>
      <c r="G188" s="598"/>
      <c r="H188" s="598"/>
      <c r="I188" s="598"/>
      <c r="J188" s="598"/>
      <c r="K188" s="598"/>
      <c r="L188" s="598"/>
      <c r="M188" s="598"/>
      <c r="N188" s="598"/>
      <c r="O188" s="598"/>
      <c r="P188" s="598"/>
      <c r="Q188" s="598"/>
      <c r="R188" s="598"/>
      <c r="S188" s="598"/>
      <c r="T188" s="598"/>
      <c r="U188" s="598"/>
      <c r="V188" s="598"/>
      <c r="W188" s="599"/>
      <c r="X188" s="520" t="s">
        <v>1483</v>
      </c>
      <c r="Y188" s="521"/>
      <c r="Z188" s="521"/>
      <c r="AA188" s="521"/>
      <c r="AB188" s="521"/>
      <c r="AC188" s="521"/>
      <c r="AD188" s="521"/>
      <c r="AE188" s="521"/>
      <c r="AF188" s="521"/>
      <c r="AG188" s="521"/>
      <c r="AH188" s="521"/>
      <c r="AI188" s="521"/>
      <c r="AJ188" s="521"/>
      <c r="AK188" s="521"/>
      <c r="AL188" s="521"/>
      <c r="AM188" s="521"/>
      <c r="AN188" s="522"/>
      <c r="AO188" s="748" t="s">
        <v>12</v>
      </c>
      <c r="AP188" s="748" t="s">
        <v>12</v>
      </c>
      <c r="AQ188" s="748" t="s">
        <v>12</v>
      </c>
      <c r="AR188" s="748" t="s">
        <v>12</v>
      </c>
      <c r="AS188" s="756">
        <v>0</v>
      </c>
      <c r="AT188" s="756"/>
      <c r="AU188" s="756"/>
      <c r="AV188" s="756"/>
      <c r="AW188" s="761">
        <v>0</v>
      </c>
      <c r="AX188" s="761"/>
      <c r="AY188" s="761"/>
      <c r="AZ188" s="761"/>
      <c r="BA188" s="771">
        <f t="shared" si="15"/>
        <v>0</v>
      </c>
      <c r="BB188" s="771"/>
      <c r="BC188" s="771"/>
      <c r="BD188" s="772"/>
    </row>
    <row r="189" spans="2:56" ht="24.75" customHeight="1">
      <c r="B189" s="921"/>
      <c r="C189" s="584" t="s">
        <v>1139</v>
      </c>
      <c r="D189" s="585"/>
      <c r="E189" s="585"/>
      <c r="F189" s="585"/>
      <c r="G189" s="585"/>
      <c r="H189" s="585"/>
      <c r="I189" s="585"/>
      <c r="J189" s="585"/>
      <c r="K189" s="585"/>
      <c r="L189" s="585"/>
      <c r="M189" s="585"/>
      <c r="N189" s="585"/>
      <c r="O189" s="585"/>
      <c r="P189" s="585"/>
      <c r="Q189" s="585"/>
      <c r="R189" s="585"/>
      <c r="S189" s="585"/>
      <c r="T189" s="585"/>
      <c r="U189" s="585"/>
      <c r="V189" s="585"/>
      <c r="W189" s="586"/>
      <c r="X189" s="584" t="s">
        <v>1485</v>
      </c>
      <c r="Y189" s="585"/>
      <c r="Z189" s="585"/>
      <c r="AA189" s="585"/>
      <c r="AB189" s="585"/>
      <c r="AC189" s="585"/>
      <c r="AD189" s="585"/>
      <c r="AE189" s="585"/>
      <c r="AF189" s="585"/>
      <c r="AG189" s="585"/>
      <c r="AH189" s="585"/>
      <c r="AI189" s="585"/>
      <c r="AJ189" s="585"/>
      <c r="AK189" s="585"/>
      <c r="AL189" s="585"/>
      <c r="AM189" s="585"/>
      <c r="AN189" s="586"/>
      <c r="AO189" s="774">
        <f>SUM(BA186:BD188)</f>
        <v>0</v>
      </c>
      <c r="AP189" s="774"/>
      <c r="AQ189" s="774"/>
      <c r="AR189" s="774"/>
      <c r="AS189" s="774"/>
      <c r="AT189" s="774"/>
      <c r="AU189" s="774"/>
      <c r="AV189" s="774"/>
      <c r="AW189" s="774"/>
      <c r="AX189" s="774"/>
      <c r="AY189" s="774"/>
      <c r="AZ189" s="774"/>
      <c r="BA189" s="774"/>
      <c r="BB189" s="774"/>
      <c r="BC189" s="774"/>
      <c r="BD189" s="775"/>
    </row>
    <row r="190" spans="2:56" ht="47.25" customHeight="1" thickBot="1">
      <c r="B190" s="947"/>
      <c r="C190" s="948"/>
      <c r="D190" s="948"/>
      <c r="E190" s="948"/>
      <c r="F190" s="948"/>
      <c r="G190" s="948"/>
      <c r="H190" s="948"/>
      <c r="I190" s="948"/>
      <c r="J190" s="948"/>
      <c r="K190" s="948"/>
      <c r="L190" s="948"/>
      <c r="M190" s="948"/>
      <c r="N190" s="948"/>
      <c r="O190" s="948"/>
      <c r="P190" s="948"/>
      <c r="Q190" s="948"/>
      <c r="R190" s="948"/>
      <c r="S190" s="948"/>
      <c r="T190" s="948"/>
      <c r="U190" s="948"/>
      <c r="V190" s="948"/>
      <c r="W190" s="948"/>
      <c r="X190" s="948"/>
      <c r="Y190" s="948"/>
      <c r="Z190" s="948"/>
      <c r="AA190" s="948"/>
      <c r="AB190" s="948"/>
      <c r="AC190" s="948"/>
      <c r="AD190" s="948"/>
      <c r="AE190" s="948"/>
      <c r="AF190" s="948"/>
      <c r="AG190" s="948"/>
      <c r="AH190" s="948"/>
      <c r="AI190" s="948"/>
      <c r="AJ190" s="948"/>
      <c r="AK190" s="948"/>
      <c r="AL190" s="948"/>
      <c r="AM190" s="948"/>
      <c r="AN190" s="948"/>
      <c r="AO190" s="948"/>
      <c r="AP190" s="948"/>
      <c r="AQ190" s="948"/>
      <c r="AR190" s="948"/>
      <c r="AS190" s="948"/>
      <c r="AT190" s="948"/>
      <c r="AU190" s="948"/>
      <c r="AV190" s="948"/>
      <c r="AW190" s="948"/>
      <c r="AX190" s="948"/>
      <c r="AY190" s="948"/>
      <c r="AZ190" s="948"/>
      <c r="BA190" s="948"/>
      <c r="BB190" s="948"/>
      <c r="BC190" s="948"/>
      <c r="BD190" s="949"/>
    </row>
    <row r="191" spans="2:56" ht="28.5" customHeight="1" thickBot="1">
      <c r="B191" s="548" t="s">
        <v>180</v>
      </c>
      <c r="C191" s="549"/>
      <c r="D191" s="549"/>
      <c r="E191" s="549"/>
      <c r="F191" s="549"/>
      <c r="G191" s="549"/>
      <c r="H191" s="549"/>
      <c r="I191" s="549"/>
      <c r="J191" s="549"/>
      <c r="K191" s="549"/>
      <c r="L191" s="549"/>
      <c r="M191" s="549"/>
      <c r="N191" s="549"/>
      <c r="O191" s="549"/>
      <c r="P191" s="549"/>
      <c r="Q191" s="549"/>
      <c r="R191" s="549"/>
      <c r="S191" s="550"/>
      <c r="T191" s="551"/>
      <c r="U191" s="549"/>
      <c r="V191" s="549"/>
      <c r="W191" s="549"/>
      <c r="X191" s="549"/>
      <c r="Y191" s="549"/>
      <c r="Z191" s="549"/>
      <c r="AA191" s="549"/>
      <c r="AB191" s="549"/>
      <c r="AC191" s="549"/>
      <c r="AD191" s="549"/>
      <c r="AE191" s="549"/>
      <c r="AF191" s="549"/>
      <c r="AG191" s="552"/>
      <c r="AH191" s="548" t="s">
        <v>1368</v>
      </c>
      <c r="AI191" s="549"/>
      <c r="AJ191" s="549"/>
      <c r="AK191" s="549"/>
      <c r="AL191" s="550"/>
      <c r="AM191" s="551"/>
      <c r="AN191" s="549"/>
      <c r="AO191" s="549"/>
      <c r="AP191" s="549"/>
      <c r="AQ191" s="549"/>
      <c r="AR191" s="549"/>
      <c r="AS191" s="549"/>
      <c r="AT191" s="549"/>
      <c r="AU191" s="549"/>
      <c r="AV191" s="549"/>
      <c r="AW191" s="549"/>
      <c r="AX191" s="550"/>
      <c r="AY191" s="551"/>
      <c r="AZ191" s="549"/>
      <c r="BA191" s="549"/>
      <c r="BB191" s="549"/>
      <c r="BC191" s="549"/>
      <c r="BD191" s="552"/>
    </row>
    <row r="192" spans="2:56" ht="21.75" customHeight="1">
      <c r="B192" s="272" t="s">
        <v>7</v>
      </c>
      <c r="C192" s="762" t="s">
        <v>4</v>
      </c>
      <c r="D192" s="763"/>
      <c r="E192" s="763"/>
      <c r="F192" s="763"/>
      <c r="G192" s="763"/>
      <c r="H192" s="763"/>
      <c r="I192" s="763"/>
      <c r="J192" s="763"/>
      <c r="K192" s="763"/>
      <c r="L192" s="763"/>
      <c r="M192" s="763"/>
      <c r="N192" s="763"/>
      <c r="O192" s="763"/>
      <c r="P192" s="763"/>
      <c r="Q192" s="763"/>
      <c r="R192" s="763"/>
      <c r="S192" s="763"/>
      <c r="T192" s="763"/>
      <c r="U192" s="763"/>
      <c r="V192" s="763"/>
      <c r="W192" s="763"/>
      <c r="X192" s="763"/>
      <c r="Y192" s="763"/>
      <c r="Z192" s="763"/>
      <c r="AA192" s="763"/>
      <c r="AB192" s="763"/>
      <c r="AC192" s="763"/>
      <c r="AD192" s="763"/>
      <c r="AE192" s="763"/>
      <c r="AF192" s="763"/>
      <c r="AG192" s="764"/>
      <c r="AH192" s="765" t="s">
        <v>7</v>
      </c>
      <c r="AI192" s="765"/>
      <c r="AJ192" s="765"/>
      <c r="AK192" s="765"/>
      <c r="AL192" s="765"/>
      <c r="AM192" s="557" t="s">
        <v>4</v>
      </c>
      <c r="AN192" s="557"/>
      <c r="AO192" s="557"/>
      <c r="AP192" s="557"/>
      <c r="AQ192" s="557"/>
      <c r="AR192" s="557"/>
      <c r="AS192" s="557"/>
      <c r="AT192" s="557"/>
      <c r="AU192" s="557"/>
      <c r="AV192" s="557"/>
      <c r="AW192" s="557"/>
      <c r="AX192" s="557"/>
      <c r="AY192" s="557" t="s">
        <v>3</v>
      </c>
      <c r="AZ192" s="557"/>
      <c r="BA192" s="557" t="s">
        <v>2</v>
      </c>
      <c r="BB192" s="557"/>
      <c r="BC192" s="273" t="s">
        <v>1</v>
      </c>
      <c r="BD192" s="274" t="s">
        <v>0</v>
      </c>
    </row>
    <row r="193" spans="2:56" ht="54" customHeight="1">
      <c r="B193" s="275" t="s">
        <v>181</v>
      </c>
      <c r="C193" s="443" t="s">
        <v>612</v>
      </c>
      <c r="D193" s="444"/>
      <c r="E193" s="444"/>
      <c r="F193" s="444"/>
      <c r="G193" s="444"/>
      <c r="H193" s="444"/>
      <c r="I193" s="444"/>
      <c r="J193" s="444"/>
      <c r="K193" s="444"/>
      <c r="L193" s="444"/>
      <c r="M193" s="444"/>
      <c r="N193" s="444"/>
      <c r="O193" s="444"/>
      <c r="P193" s="444"/>
      <c r="Q193" s="444"/>
      <c r="R193" s="444"/>
      <c r="S193" s="444"/>
      <c r="T193" s="444" t="s">
        <v>1486</v>
      </c>
      <c r="U193" s="444"/>
      <c r="V193" s="444"/>
      <c r="W193" s="444"/>
      <c r="X193" s="444"/>
      <c r="Y193" s="444"/>
      <c r="Z193" s="444"/>
      <c r="AA193" s="444"/>
      <c r="AB193" s="444"/>
      <c r="AC193" s="444"/>
      <c r="AD193" s="444"/>
      <c r="AE193" s="444"/>
      <c r="AF193" s="444"/>
      <c r="AG193" s="1696"/>
      <c r="AH193" s="906" t="s">
        <v>207</v>
      </c>
      <c r="AI193" s="906"/>
      <c r="AJ193" s="906"/>
      <c r="AK193" s="906"/>
      <c r="AL193" s="906"/>
      <c r="AM193" s="443" t="s">
        <v>217</v>
      </c>
      <c r="AN193" s="444"/>
      <c r="AO193" s="444"/>
      <c r="AP193" s="444"/>
      <c r="AQ193" s="444"/>
      <c r="AR193" s="444"/>
      <c r="AS193" s="444"/>
      <c r="AT193" s="444"/>
      <c r="AU193" s="444"/>
      <c r="AV193" s="444"/>
      <c r="AW193" s="444"/>
      <c r="AX193" s="1696"/>
      <c r="AY193" s="426" t="s">
        <v>1253</v>
      </c>
      <c r="AZ193" s="426"/>
      <c r="BA193" s="426">
        <v>1</v>
      </c>
      <c r="BB193" s="426"/>
      <c r="BC193" s="426">
        <v>1</v>
      </c>
      <c r="BD193" s="496">
        <f>BC193*BA193</f>
        <v>1</v>
      </c>
    </row>
    <row r="194" spans="2:56" ht="45.75" customHeight="1">
      <c r="B194" s="275" t="s">
        <v>182</v>
      </c>
      <c r="C194" s="443" t="s">
        <v>194</v>
      </c>
      <c r="D194" s="444"/>
      <c r="E194" s="444"/>
      <c r="F194" s="444"/>
      <c r="G194" s="444"/>
      <c r="H194" s="444"/>
      <c r="I194" s="444"/>
      <c r="J194" s="444"/>
      <c r="K194" s="444"/>
      <c r="L194" s="444"/>
      <c r="M194" s="444"/>
      <c r="N194" s="444"/>
      <c r="O194" s="444"/>
      <c r="P194" s="444"/>
      <c r="Q194" s="444"/>
      <c r="R194" s="444"/>
      <c r="S194" s="444"/>
      <c r="T194" s="444" t="s">
        <v>1487</v>
      </c>
      <c r="U194" s="444"/>
      <c r="V194" s="444"/>
      <c r="W194" s="444"/>
      <c r="X194" s="444"/>
      <c r="Y194" s="444"/>
      <c r="Z194" s="444"/>
      <c r="AA194" s="444"/>
      <c r="AB194" s="444"/>
      <c r="AC194" s="444"/>
      <c r="AD194" s="444"/>
      <c r="AE194" s="444"/>
      <c r="AF194" s="444"/>
      <c r="AG194" s="1696"/>
      <c r="AH194" s="906"/>
      <c r="AI194" s="906"/>
      <c r="AJ194" s="906"/>
      <c r="AK194" s="906"/>
      <c r="AL194" s="906"/>
      <c r="AM194" s="443" t="s">
        <v>1499</v>
      </c>
      <c r="AN194" s="444"/>
      <c r="AO194" s="444"/>
      <c r="AP194" s="444"/>
      <c r="AQ194" s="444"/>
      <c r="AR194" s="444"/>
      <c r="AS194" s="444"/>
      <c r="AT194" s="444"/>
      <c r="AU194" s="444"/>
      <c r="AV194" s="444"/>
      <c r="AW194" s="444"/>
      <c r="AX194" s="1696"/>
      <c r="AY194" s="426"/>
      <c r="AZ194" s="426"/>
      <c r="BA194" s="426"/>
      <c r="BB194" s="426"/>
      <c r="BC194" s="426"/>
      <c r="BD194" s="496"/>
    </row>
    <row r="195" spans="2:56" ht="36" customHeight="1">
      <c r="B195" s="275" t="s">
        <v>183</v>
      </c>
      <c r="C195" s="443" t="s">
        <v>195</v>
      </c>
      <c r="D195" s="444"/>
      <c r="E195" s="444"/>
      <c r="F195" s="444"/>
      <c r="G195" s="444"/>
      <c r="H195" s="444"/>
      <c r="I195" s="444"/>
      <c r="J195" s="444"/>
      <c r="K195" s="444"/>
      <c r="L195" s="444"/>
      <c r="M195" s="444"/>
      <c r="N195" s="444"/>
      <c r="O195" s="444"/>
      <c r="P195" s="444"/>
      <c r="Q195" s="444"/>
      <c r="R195" s="444"/>
      <c r="S195" s="444"/>
      <c r="T195" s="444" t="s">
        <v>1488</v>
      </c>
      <c r="U195" s="444"/>
      <c r="V195" s="444"/>
      <c r="W195" s="444"/>
      <c r="X195" s="444"/>
      <c r="Y195" s="444"/>
      <c r="Z195" s="444"/>
      <c r="AA195" s="444"/>
      <c r="AB195" s="444"/>
      <c r="AC195" s="444"/>
      <c r="AD195" s="444"/>
      <c r="AE195" s="444"/>
      <c r="AF195" s="444"/>
      <c r="AG195" s="1696"/>
      <c r="AH195" s="906" t="s">
        <v>208</v>
      </c>
      <c r="AI195" s="906"/>
      <c r="AJ195" s="906"/>
      <c r="AK195" s="906"/>
      <c r="AL195" s="906"/>
      <c r="AM195" s="558" t="s">
        <v>216</v>
      </c>
      <c r="AN195" s="559"/>
      <c r="AO195" s="559"/>
      <c r="AP195" s="559"/>
      <c r="AQ195" s="559"/>
      <c r="AR195" s="559"/>
      <c r="AS195" s="559"/>
      <c r="AT195" s="559"/>
      <c r="AU195" s="559"/>
      <c r="AV195" s="559"/>
      <c r="AW195" s="559"/>
      <c r="AX195" s="1695"/>
      <c r="AY195" s="426" t="s">
        <v>1253</v>
      </c>
      <c r="AZ195" s="426"/>
      <c r="BA195" s="426">
        <v>1</v>
      </c>
      <c r="BB195" s="426"/>
      <c r="BC195" s="426">
        <v>1</v>
      </c>
      <c r="BD195" s="496">
        <f t="shared" ref="BD195" si="16">BC195*BA195</f>
        <v>1</v>
      </c>
    </row>
    <row r="196" spans="2:56" ht="36" customHeight="1">
      <c r="B196" s="275" t="s">
        <v>184</v>
      </c>
      <c r="C196" s="443" t="s">
        <v>196</v>
      </c>
      <c r="D196" s="444"/>
      <c r="E196" s="444"/>
      <c r="F196" s="444"/>
      <c r="G196" s="444"/>
      <c r="H196" s="444"/>
      <c r="I196" s="444"/>
      <c r="J196" s="444"/>
      <c r="K196" s="444"/>
      <c r="L196" s="444"/>
      <c r="M196" s="444"/>
      <c r="N196" s="444"/>
      <c r="O196" s="444"/>
      <c r="P196" s="444"/>
      <c r="Q196" s="444"/>
      <c r="R196" s="444"/>
      <c r="S196" s="444"/>
      <c r="T196" s="444" t="s">
        <v>1489</v>
      </c>
      <c r="U196" s="444"/>
      <c r="V196" s="444"/>
      <c r="W196" s="444"/>
      <c r="X196" s="444"/>
      <c r="Y196" s="444"/>
      <c r="Z196" s="444"/>
      <c r="AA196" s="444"/>
      <c r="AB196" s="444"/>
      <c r="AC196" s="444"/>
      <c r="AD196" s="444"/>
      <c r="AE196" s="444"/>
      <c r="AF196" s="444"/>
      <c r="AG196" s="1696"/>
      <c r="AH196" s="906"/>
      <c r="AI196" s="906"/>
      <c r="AJ196" s="906"/>
      <c r="AK196" s="906"/>
      <c r="AL196" s="906"/>
      <c r="AM196" s="443" t="s">
        <v>1500</v>
      </c>
      <c r="AN196" s="444"/>
      <c r="AO196" s="444"/>
      <c r="AP196" s="444"/>
      <c r="AQ196" s="444"/>
      <c r="AR196" s="444"/>
      <c r="AS196" s="444"/>
      <c r="AT196" s="444"/>
      <c r="AU196" s="444"/>
      <c r="AV196" s="444"/>
      <c r="AW196" s="444"/>
      <c r="AX196" s="1696"/>
      <c r="AY196" s="426"/>
      <c r="AZ196" s="426"/>
      <c r="BA196" s="426"/>
      <c r="BB196" s="426"/>
      <c r="BC196" s="426"/>
      <c r="BD196" s="496"/>
    </row>
    <row r="197" spans="2:56" ht="30" customHeight="1">
      <c r="B197" s="275" t="s">
        <v>185</v>
      </c>
      <c r="C197" s="443" t="s">
        <v>197</v>
      </c>
      <c r="D197" s="444"/>
      <c r="E197" s="444"/>
      <c r="F197" s="444"/>
      <c r="G197" s="444"/>
      <c r="H197" s="444"/>
      <c r="I197" s="444"/>
      <c r="J197" s="444"/>
      <c r="K197" s="444"/>
      <c r="L197" s="444"/>
      <c r="M197" s="444"/>
      <c r="N197" s="444"/>
      <c r="O197" s="444"/>
      <c r="P197" s="444"/>
      <c r="Q197" s="444"/>
      <c r="R197" s="444"/>
      <c r="S197" s="444"/>
      <c r="T197" s="444" t="s">
        <v>1490</v>
      </c>
      <c r="U197" s="444"/>
      <c r="V197" s="444"/>
      <c r="W197" s="444"/>
      <c r="X197" s="444"/>
      <c r="Y197" s="444"/>
      <c r="Z197" s="444"/>
      <c r="AA197" s="444"/>
      <c r="AB197" s="444"/>
      <c r="AC197" s="444"/>
      <c r="AD197" s="444"/>
      <c r="AE197" s="444"/>
      <c r="AF197" s="444"/>
      <c r="AG197" s="1696"/>
      <c r="AH197" s="906" t="s">
        <v>209</v>
      </c>
      <c r="AI197" s="906"/>
      <c r="AJ197" s="906"/>
      <c r="AK197" s="906"/>
      <c r="AL197" s="906"/>
      <c r="AM197" s="423" t="s">
        <v>218</v>
      </c>
      <c r="AN197" s="424"/>
      <c r="AO197" s="424"/>
      <c r="AP197" s="424"/>
      <c r="AQ197" s="424"/>
      <c r="AR197" s="424"/>
      <c r="AS197" s="424"/>
      <c r="AT197" s="424"/>
      <c r="AU197" s="424"/>
      <c r="AV197" s="424"/>
      <c r="AW197" s="424"/>
      <c r="AX197" s="425"/>
      <c r="AY197" s="426" t="s">
        <v>1253</v>
      </c>
      <c r="AZ197" s="426"/>
      <c r="BA197" s="426">
        <v>1</v>
      </c>
      <c r="BB197" s="426"/>
      <c r="BC197" s="426">
        <v>1</v>
      </c>
      <c r="BD197" s="496">
        <f t="shared" ref="BD197" si="17">BC197*BA197</f>
        <v>1</v>
      </c>
    </row>
    <row r="198" spans="2:56" ht="26.25" customHeight="1">
      <c r="B198" s="275" t="s">
        <v>186</v>
      </c>
      <c r="C198" s="443" t="s">
        <v>610</v>
      </c>
      <c r="D198" s="444"/>
      <c r="E198" s="444"/>
      <c r="F198" s="444"/>
      <c r="G198" s="444"/>
      <c r="H198" s="444"/>
      <c r="I198" s="444"/>
      <c r="J198" s="444"/>
      <c r="K198" s="444"/>
      <c r="L198" s="444"/>
      <c r="M198" s="444"/>
      <c r="N198" s="444"/>
      <c r="O198" s="444"/>
      <c r="P198" s="444"/>
      <c r="Q198" s="444"/>
      <c r="R198" s="444"/>
      <c r="S198" s="444"/>
      <c r="T198" s="444" t="s">
        <v>1491</v>
      </c>
      <c r="U198" s="444"/>
      <c r="V198" s="444"/>
      <c r="W198" s="444"/>
      <c r="X198" s="444"/>
      <c r="Y198" s="444"/>
      <c r="Z198" s="444"/>
      <c r="AA198" s="444"/>
      <c r="AB198" s="444"/>
      <c r="AC198" s="444"/>
      <c r="AD198" s="444"/>
      <c r="AE198" s="444"/>
      <c r="AF198" s="444"/>
      <c r="AG198" s="1696"/>
      <c r="AH198" s="906"/>
      <c r="AI198" s="906"/>
      <c r="AJ198" s="906"/>
      <c r="AK198" s="906"/>
      <c r="AL198" s="906"/>
      <c r="AM198" s="558" t="s">
        <v>1501</v>
      </c>
      <c r="AN198" s="559"/>
      <c r="AO198" s="559"/>
      <c r="AP198" s="559"/>
      <c r="AQ198" s="559"/>
      <c r="AR198" s="559"/>
      <c r="AS198" s="559"/>
      <c r="AT198" s="559"/>
      <c r="AU198" s="559"/>
      <c r="AV198" s="559"/>
      <c r="AW198" s="559"/>
      <c r="AX198" s="1695"/>
      <c r="AY198" s="426"/>
      <c r="AZ198" s="426"/>
      <c r="BA198" s="426"/>
      <c r="BB198" s="426"/>
      <c r="BC198" s="426"/>
      <c r="BD198" s="496"/>
    </row>
    <row r="199" spans="2:56" ht="40.5" customHeight="1">
      <c r="B199" s="275" t="s">
        <v>187</v>
      </c>
      <c r="C199" s="443" t="s">
        <v>609</v>
      </c>
      <c r="D199" s="444"/>
      <c r="E199" s="444"/>
      <c r="F199" s="444"/>
      <c r="G199" s="444"/>
      <c r="H199" s="444"/>
      <c r="I199" s="444"/>
      <c r="J199" s="444"/>
      <c r="K199" s="444"/>
      <c r="L199" s="444"/>
      <c r="M199" s="444"/>
      <c r="N199" s="444"/>
      <c r="O199" s="444"/>
      <c r="P199" s="444"/>
      <c r="Q199" s="444"/>
      <c r="R199" s="444"/>
      <c r="S199" s="444"/>
      <c r="T199" s="444" t="s">
        <v>1492</v>
      </c>
      <c r="U199" s="444"/>
      <c r="V199" s="444"/>
      <c r="W199" s="444"/>
      <c r="X199" s="444"/>
      <c r="Y199" s="444"/>
      <c r="Z199" s="444"/>
      <c r="AA199" s="444"/>
      <c r="AB199" s="444"/>
      <c r="AC199" s="444"/>
      <c r="AD199" s="444"/>
      <c r="AE199" s="444"/>
      <c r="AF199" s="444"/>
      <c r="AG199" s="1696"/>
      <c r="AH199" s="906" t="s">
        <v>210</v>
      </c>
      <c r="AI199" s="906"/>
      <c r="AJ199" s="906"/>
      <c r="AK199" s="906"/>
      <c r="AL199" s="906"/>
      <c r="AM199" s="443" t="s">
        <v>219</v>
      </c>
      <c r="AN199" s="444"/>
      <c r="AO199" s="444"/>
      <c r="AP199" s="444"/>
      <c r="AQ199" s="444"/>
      <c r="AR199" s="444"/>
      <c r="AS199" s="444"/>
      <c r="AT199" s="444"/>
      <c r="AU199" s="444"/>
      <c r="AV199" s="444"/>
      <c r="AW199" s="444"/>
      <c r="AX199" s="1696"/>
      <c r="AY199" s="426" t="s">
        <v>1253</v>
      </c>
      <c r="AZ199" s="426"/>
      <c r="BA199" s="426">
        <v>1</v>
      </c>
      <c r="BB199" s="426"/>
      <c r="BC199" s="426">
        <v>1</v>
      </c>
      <c r="BD199" s="496">
        <f t="shared" ref="BD199" si="18">BC199*BA199</f>
        <v>1</v>
      </c>
    </row>
    <row r="200" spans="2:56" ht="41.25" customHeight="1">
      <c r="B200" s="275" t="s">
        <v>188</v>
      </c>
      <c r="C200" s="864" t="s">
        <v>198</v>
      </c>
      <c r="D200" s="865"/>
      <c r="E200" s="865"/>
      <c r="F200" s="865"/>
      <c r="G200" s="865"/>
      <c r="H200" s="865"/>
      <c r="I200" s="865"/>
      <c r="J200" s="865"/>
      <c r="K200" s="865"/>
      <c r="L200" s="865"/>
      <c r="M200" s="865"/>
      <c r="N200" s="865"/>
      <c r="O200" s="865"/>
      <c r="P200" s="865"/>
      <c r="Q200" s="865"/>
      <c r="R200" s="865"/>
      <c r="S200" s="865"/>
      <c r="T200" s="865" t="s">
        <v>1493</v>
      </c>
      <c r="U200" s="865"/>
      <c r="V200" s="865"/>
      <c r="W200" s="865"/>
      <c r="X200" s="865"/>
      <c r="Y200" s="865"/>
      <c r="Z200" s="865"/>
      <c r="AA200" s="865"/>
      <c r="AB200" s="865"/>
      <c r="AC200" s="865"/>
      <c r="AD200" s="865"/>
      <c r="AE200" s="865"/>
      <c r="AF200" s="865"/>
      <c r="AG200" s="1697"/>
      <c r="AH200" s="906"/>
      <c r="AI200" s="906"/>
      <c r="AJ200" s="906"/>
      <c r="AK200" s="906"/>
      <c r="AL200" s="906"/>
      <c r="AM200" s="558" t="s">
        <v>1502</v>
      </c>
      <c r="AN200" s="559"/>
      <c r="AO200" s="559"/>
      <c r="AP200" s="559"/>
      <c r="AQ200" s="559"/>
      <c r="AR200" s="559"/>
      <c r="AS200" s="559"/>
      <c r="AT200" s="559"/>
      <c r="AU200" s="559"/>
      <c r="AV200" s="559"/>
      <c r="AW200" s="559"/>
      <c r="AX200" s="1695"/>
      <c r="AY200" s="426"/>
      <c r="AZ200" s="426"/>
      <c r="BA200" s="426"/>
      <c r="BB200" s="426"/>
      <c r="BC200" s="426"/>
      <c r="BD200" s="496"/>
    </row>
    <row r="201" spans="2:56" ht="49.95" customHeight="1">
      <c r="B201" s="275" t="s">
        <v>189</v>
      </c>
      <c r="C201" s="443" t="s">
        <v>199</v>
      </c>
      <c r="D201" s="444"/>
      <c r="E201" s="444"/>
      <c r="F201" s="444"/>
      <c r="G201" s="444"/>
      <c r="H201" s="444"/>
      <c r="I201" s="444"/>
      <c r="J201" s="444"/>
      <c r="K201" s="444"/>
      <c r="L201" s="444"/>
      <c r="M201" s="444"/>
      <c r="N201" s="444"/>
      <c r="O201" s="444"/>
      <c r="P201" s="444"/>
      <c r="Q201" s="444"/>
      <c r="R201" s="444"/>
      <c r="S201" s="444"/>
      <c r="T201" s="444" t="s">
        <v>1372</v>
      </c>
      <c r="U201" s="444"/>
      <c r="V201" s="444"/>
      <c r="W201" s="444"/>
      <c r="X201" s="444"/>
      <c r="Y201" s="444"/>
      <c r="Z201" s="444"/>
      <c r="AA201" s="444"/>
      <c r="AB201" s="444"/>
      <c r="AC201" s="444"/>
      <c r="AD201" s="444"/>
      <c r="AE201" s="444"/>
      <c r="AF201" s="444"/>
      <c r="AG201" s="1696"/>
      <c r="AH201" s="906" t="s">
        <v>211</v>
      </c>
      <c r="AI201" s="906"/>
      <c r="AJ201" s="906"/>
      <c r="AK201" s="906"/>
      <c r="AL201" s="906"/>
      <c r="AM201" s="443" t="s">
        <v>204</v>
      </c>
      <c r="AN201" s="444"/>
      <c r="AO201" s="444"/>
      <c r="AP201" s="444"/>
      <c r="AQ201" s="444"/>
      <c r="AR201" s="444"/>
      <c r="AS201" s="444"/>
      <c r="AT201" s="444"/>
      <c r="AU201" s="444"/>
      <c r="AV201" s="444"/>
      <c r="AW201" s="444"/>
      <c r="AX201" s="1696"/>
      <c r="AY201" s="426" t="s">
        <v>1254</v>
      </c>
      <c r="AZ201" s="426"/>
      <c r="BA201" s="426">
        <v>1</v>
      </c>
      <c r="BB201" s="426"/>
      <c r="BC201" s="426">
        <v>1</v>
      </c>
      <c r="BD201" s="496">
        <f t="shared" ref="BD201" si="19">BC201*BA201</f>
        <v>1</v>
      </c>
    </row>
    <row r="202" spans="2:56" ht="54" customHeight="1">
      <c r="B202" s="275" t="s">
        <v>190</v>
      </c>
      <c r="C202" s="443" t="s">
        <v>606</v>
      </c>
      <c r="D202" s="444"/>
      <c r="E202" s="444"/>
      <c r="F202" s="444"/>
      <c r="G202" s="444"/>
      <c r="H202" s="444"/>
      <c r="I202" s="444"/>
      <c r="J202" s="444"/>
      <c r="K202" s="444"/>
      <c r="L202" s="444"/>
      <c r="M202" s="444"/>
      <c r="N202" s="444"/>
      <c r="O202" s="444"/>
      <c r="P202" s="444"/>
      <c r="Q202" s="444"/>
      <c r="R202" s="444"/>
      <c r="S202" s="444"/>
      <c r="T202" s="444" t="s">
        <v>1494</v>
      </c>
      <c r="U202" s="444"/>
      <c r="V202" s="444"/>
      <c r="W202" s="444"/>
      <c r="X202" s="444"/>
      <c r="Y202" s="444"/>
      <c r="Z202" s="444"/>
      <c r="AA202" s="444"/>
      <c r="AB202" s="444"/>
      <c r="AC202" s="444"/>
      <c r="AD202" s="444"/>
      <c r="AE202" s="444"/>
      <c r="AF202" s="444"/>
      <c r="AG202" s="1696"/>
      <c r="AH202" s="906"/>
      <c r="AI202" s="906"/>
      <c r="AJ202" s="906"/>
      <c r="AK202" s="906"/>
      <c r="AL202" s="906"/>
      <c r="AM202" s="443" t="s">
        <v>1503</v>
      </c>
      <c r="AN202" s="444"/>
      <c r="AO202" s="444"/>
      <c r="AP202" s="444"/>
      <c r="AQ202" s="444"/>
      <c r="AR202" s="444"/>
      <c r="AS202" s="444"/>
      <c r="AT202" s="444"/>
      <c r="AU202" s="444"/>
      <c r="AV202" s="444"/>
      <c r="AW202" s="444"/>
      <c r="AX202" s="1696"/>
      <c r="AY202" s="426"/>
      <c r="AZ202" s="426"/>
      <c r="BA202" s="426"/>
      <c r="BB202" s="426"/>
      <c r="BC202" s="426"/>
      <c r="BD202" s="496"/>
    </row>
    <row r="203" spans="2:56" ht="56.25" customHeight="1">
      <c r="B203" s="275" t="s">
        <v>191</v>
      </c>
      <c r="C203" s="443" t="s">
        <v>200</v>
      </c>
      <c r="D203" s="444"/>
      <c r="E203" s="444"/>
      <c r="F203" s="444"/>
      <c r="G203" s="444"/>
      <c r="H203" s="444"/>
      <c r="I203" s="444"/>
      <c r="J203" s="444"/>
      <c r="K203" s="444"/>
      <c r="L203" s="444"/>
      <c r="M203" s="444"/>
      <c r="N203" s="444"/>
      <c r="O203" s="444"/>
      <c r="P203" s="444"/>
      <c r="Q203" s="444"/>
      <c r="R203" s="444"/>
      <c r="S203" s="444"/>
      <c r="T203" s="444" t="s">
        <v>1495</v>
      </c>
      <c r="U203" s="444"/>
      <c r="V203" s="444"/>
      <c r="W203" s="444"/>
      <c r="X203" s="444"/>
      <c r="Y203" s="444"/>
      <c r="Z203" s="444"/>
      <c r="AA203" s="444"/>
      <c r="AB203" s="444"/>
      <c r="AC203" s="444"/>
      <c r="AD203" s="444"/>
      <c r="AE203" s="444"/>
      <c r="AF203" s="444"/>
      <c r="AG203" s="1696"/>
      <c r="AH203" s="906" t="s">
        <v>212</v>
      </c>
      <c r="AI203" s="906"/>
      <c r="AJ203" s="906"/>
      <c r="AK203" s="906"/>
      <c r="AL203" s="906"/>
      <c r="AM203" s="443" t="s">
        <v>205</v>
      </c>
      <c r="AN203" s="444"/>
      <c r="AO203" s="444"/>
      <c r="AP203" s="444"/>
      <c r="AQ203" s="444"/>
      <c r="AR203" s="444"/>
      <c r="AS203" s="444"/>
      <c r="AT203" s="444"/>
      <c r="AU203" s="444"/>
      <c r="AV203" s="444"/>
      <c r="AW203" s="444"/>
      <c r="AX203" s="1696"/>
      <c r="AY203" s="426" t="s">
        <v>1253</v>
      </c>
      <c r="AZ203" s="426"/>
      <c r="BA203" s="426">
        <v>1</v>
      </c>
      <c r="BB203" s="426"/>
      <c r="BC203" s="426">
        <v>1</v>
      </c>
      <c r="BD203" s="496">
        <f t="shared" ref="BD203" si="20">BC203*BA203</f>
        <v>1</v>
      </c>
    </row>
    <row r="204" spans="2:56" ht="38.4" customHeight="1">
      <c r="B204" s="275" t="s">
        <v>192</v>
      </c>
      <c r="C204" s="443" t="s">
        <v>201</v>
      </c>
      <c r="D204" s="444"/>
      <c r="E204" s="444"/>
      <c r="F204" s="444"/>
      <c r="G204" s="444"/>
      <c r="H204" s="444"/>
      <c r="I204" s="444"/>
      <c r="J204" s="444"/>
      <c r="K204" s="444"/>
      <c r="L204" s="444"/>
      <c r="M204" s="444"/>
      <c r="N204" s="444"/>
      <c r="O204" s="444"/>
      <c r="P204" s="444"/>
      <c r="Q204" s="444"/>
      <c r="R204" s="444"/>
      <c r="S204" s="444"/>
      <c r="T204" s="444" t="s">
        <v>1496</v>
      </c>
      <c r="U204" s="444"/>
      <c r="V204" s="444"/>
      <c r="W204" s="444"/>
      <c r="X204" s="444"/>
      <c r="Y204" s="444"/>
      <c r="Z204" s="444"/>
      <c r="AA204" s="444"/>
      <c r="AB204" s="444"/>
      <c r="AC204" s="444"/>
      <c r="AD204" s="444"/>
      <c r="AE204" s="444"/>
      <c r="AF204" s="444"/>
      <c r="AG204" s="1696"/>
      <c r="AH204" s="906"/>
      <c r="AI204" s="906"/>
      <c r="AJ204" s="906"/>
      <c r="AK204" s="906"/>
      <c r="AL204" s="906"/>
      <c r="AM204" s="558" t="s">
        <v>1504</v>
      </c>
      <c r="AN204" s="559"/>
      <c r="AO204" s="559"/>
      <c r="AP204" s="559"/>
      <c r="AQ204" s="559"/>
      <c r="AR204" s="559"/>
      <c r="AS204" s="559"/>
      <c r="AT204" s="559"/>
      <c r="AU204" s="559"/>
      <c r="AV204" s="559"/>
      <c r="AW204" s="559"/>
      <c r="AX204" s="1695"/>
      <c r="AY204" s="426"/>
      <c r="AZ204" s="426"/>
      <c r="BA204" s="426"/>
      <c r="BB204" s="426"/>
      <c r="BC204" s="426"/>
      <c r="BD204" s="496"/>
    </row>
    <row r="205" spans="2:56" ht="48" customHeight="1">
      <c r="B205" s="275" t="s">
        <v>193</v>
      </c>
      <c r="C205" s="443" t="s">
        <v>202</v>
      </c>
      <c r="D205" s="444"/>
      <c r="E205" s="444"/>
      <c r="F205" s="444"/>
      <c r="G205" s="444"/>
      <c r="H205" s="444"/>
      <c r="I205" s="444"/>
      <c r="J205" s="444"/>
      <c r="K205" s="444"/>
      <c r="L205" s="444"/>
      <c r="M205" s="444"/>
      <c r="N205" s="444"/>
      <c r="O205" s="444"/>
      <c r="P205" s="444"/>
      <c r="Q205" s="444"/>
      <c r="R205" s="444"/>
      <c r="S205" s="444"/>
      <c r="T205" s="444" t="s">
        <v>1497</v>
      </c>
      <c r="U205" s="444"/>
      <c r="V205" s="444"/>
      <c r="W205" s="444"/>
      <c r="X205" s="444"/>
      <c r="Y205" s="444"/>
      <c r="Z205" s="444"/>
      <c r="AA205" s="444"/>
      <c r="AB205" s="444"/>
      <c r="AC205" s="444"/>
      <c r="AD205" s="444"/>
      <c r="AE205" s="444"/>
      <c r="AF205" s="444"/>
      <c r="AG205" s="1696"/>
      <c r="AH205" s="906" t="s">
        <v>213</v>
      </c>
      <c r="AI205" s="906"/>
      <c r="AJ205" s="906"/>
      <c r="AK205" s="906"/>
      <c r="AL205" s="906"/>
      <c r="AM205" s="443" t="s">
        <v>206</v>
      </c>
      <c r="AN205" s="444"/>
      <c r="AO205" s="444"/>
      <c r="AP205" s="444"/>
      <c r="AQ205" s="444"/>
      <c r="AR205" s="444"/>
      <c r="AS205" s="444"/>
      <c r="AT205" s="444"/>
      <c r="AU205" s="444"/>
      <c r="AV205" s="444"/>
      <c r="AW205" s="444"/>
      <c r="AX205" s="1696"/>
      <c r="AY205" s="426" t="s">
        <v>30</v>
      </c>
      <c r="AZ205" s="426"/>
      <c r="BA205" s="426">
        <v>1</v>
      </c>
      <c r="BB205" s="426"/>
      <c r="BC205" s="426">
        <v>1</v>
      </c>
      <c r="BD205" s="496">
        <f t="shared" ref="BD205" si="21">BC205*BA205</f>
        <v>1</v>
      </c>
    </row>
    <row r="206" spans="2:56" ht="51" customHeight="1">
      <c r="B206" s="275" t="s">
        <v>477</v>
      </c>
      <c r="C206" s="558" t="s">
        <v>203</v>
      </c>
      <c r="D206" s="559"/>
      <c r="E206" s="559"/>
      <c r="F206" s="559"/>
      <c r="G206" s="559"/>
      <c r="H206" s="559"/>
      <c r="I206" s="559"/>
      <c r="J206" s="559"/>
      <c r="K206" s="559"/>
      <c r="L206" s="559"/>
      <c r="M206" s="559"/>
      <c r="N206" s="559"/>
      <c r="O206" s="559"/>
      <c r="P206" s="559"/>
      <c r="Q206" s="559"/>
      <c r="R206" s="559"/>
      <c r="S206" s="559"/>
      <c r="T206" s="559" t="s">
        <v>1535</v>
      </c>
      <c r="U206" s="559"/>
      <c r="V206" s="559"/>
      <c r="W206" s="559"/>
      <c r="X206" s="559"/>
      <c r="Y206" s="559"/>
      <c r="Z206" s="559"/>
      <c r="AA206" s="559"/>
      <c r="AB206" s="559"/>
      <c r="AC206" s="559"/>
      <c r="AD206" s="559"/>
      <c r="AE206" s="559"/>
      <c r="AF206" s="559"/>
      <c r="AG206" s="1695"/>
      <c r="AH206" s="906"/>
      <c r="AI206" s="906"/>
      <c r="AJ206" s="906"/>
      <c r="AK206" s="906"/>
      <c r="AL206" s="906"/>
      <c r="AM206" s="443" t="s">
        <v>1505</v>
      </c>
      <c r="AN206" s="444"/>
      <c r="AO206" s="444"/>
      <c r="AP206" s="444"/>
      <c r="AQ206" s="444"/>
      <c r="AR206" s="444"/>
      <c r="AS206" s="444"/>
      <c r="AT206" s="444"/>
      <c r="AU206" s="444"/>
      <c r="AV206" s="444"/>
      <c r="AW206" s="444"/>
      <c r="AX206" s="1696"/>
      <c r="AY206" s="426"/>
      <c r="AZ206" s="426"/>
      <c r="BA206" s="426"/>
      <c r="BB206" s="426"/>
      <c r="BC206" s="426"/>
      <c r="BD206" s="496"/>
    </row>
    <row r="207" spans="2:56" ht="26.25" customHeight="1">
      <c r="B207" s="275" t="s">
        <v>193</v>
      </c>
      <c r="C207" s="443" t="s">
        <v>605</v>
      </c>
      <c r="D207" s="444"/>
      <c r="E207" s="444"/>
      <c r="F207" s="444"/>
      <c r="G207" s="444"/>
      <c r="H207" s="444"/>
      <c r="I207" s="444"/>
      <c r="J207" s="444"/>
      <c r="K207" s="444"/>
      <c r="L207" s="444"/>
      <c r="M207" s="444"/>
      <c r="N207" s="444"/>
      <c r="O207" s="444"/>
      <c r="P207" s="444"/>
      <c r="Q207" s="444"/>
      <c r="R207" s="444"/>
      <c r="S207" s="444"/>
      <c r="T207" s="444" t="s">
        <v>1498</v>
      </c>
      <c r="U207" s="444"/>
      <c r="V207" s="444"/>
      <c r="W207" s="444"/>
      <c r="X207" s="444"/>
      <c r="Y207" s="444"/>
      <c r="Z207" s="444"/>
      <c r="AA207" s="444"/>
      <c r="AB207" s="444"/>
      <c r="AC207" s="444"/>
      <c r="AD207" s="444"/>
      <c r="AE207" s="444"/>
      <c r="AF207" s="444"/>
      <c r="AG207" s="1696"/>
      <c r="AH207" s="906"/>
      <c r="AI207" s="906"/>
      <c r="AJ207" s="906"/>
      <c r="AK207" s="906"/>
      <c r="AL207" s="906"/>
      <c r="AM207" s="443"/>
      <c r="AN207" s="444"/>
      <c r="AO207" s="444"/>
      <c r="AP207" s="444"/>
      <c r="AQ207" s="444"/>
      <c r="AR207" s="444"/>
      <c r="AS207" s="444"/>
      <c r="AT207" s="444"/>
      <c r="AU207" s="444"/>
      <c r="AV207" s="444"/>
      <c r="AW207" s="444"/>
      <c r="AX207" s="1696"/>
      <c r="AY207" s="426"/>
      <c r="AZ207" s="426"/>
      <c r="BA207" s="426"/>
      <c r="BB207" s="426"/>
      <c r="BC207" s="426"/>
      <c r="BD207" s="496"/>
    </row>
    <row r="208" spans="2:56" ht="26.25" customHeight="1">
      <c r="B208" s="936"/>
      <c r="C208" s="938"/>
      <c r="D208" s="938"/>
      <c r="E208" s="938"/>
      <c r="F208" s="938"/>
      <c r="G208" s="938"/>
      <c r="H208" s="938"/>
      <c r="I208" s="938"/>
      <c r="J208" s="938"/>
      <c r="K208" s="938"/>
      <c r="L208" s="938"/>
      <c r="M208" s="938"/>
      <c r="N208" s="938"/>
      <c r="O208" s="938"/>
      <c r="P208" s="938"/>
      <c r="Q208" s="938"/>
      <c r="R208" s="938"/>
      <c r="S208" s="938"/>
      <c r="T208" s="938"/>
      <c r="U208" s="938"/>
      <c r="V208" s="940"/>
      <c r="W208" s="940"/>
      <c r="X208" s="940"/>
      <c r="Y208" s="940"/>
      <c r="Z208" s="940"/>
      <c r="AA208" s="940"/>
      <c r="AB208" s="940"/>
      <c r="AC208" s="940"/>
      <c r="AD208" s="940"/>
      <c r="AE208" s="940"/>
      <c r="AF208" s="940"/>
      <c r="AG208" s="940"/>
      <c r="AH208" s="903"/>
      <c r="AI208" s="903"/>
      <c r="AJ208" s="903"/>
      <c r="AK208" s="903"/>
      <c r="AL208" s="903"/>
      <c r="AM208" s="866" t="s">
        <v>1252</v>
      </c>
      <c r="AN208" s="867"/>
      <c r="AO208" s="867"/>
      <c r="AP208" s="867"/>
      <c r="AQ208" s="867"/>
      <c r="AR208" s="868"/>
      <c r="AS208" s="866" t="s">
        <v>1506</v>
      </c>
      <c r="AT208" s="867"/>
      <c r="AU208" s="867"/>
      <c r="AV208" s="867"/>
      <c r="AW208" s="867"/>
      <c r="AX208" s="868"/>
      <c r="AY208" s="932"/>
      <c r="AZ208" s="933"/>
      <c r="BA208" s="932"/>
      <c r="BB208" s="933"/>
      <c r="BC208" s="930"/>
      <c r="BD208" s="901">
        <f>BD205+BD203+BD201+BD199+BD197+BD195+BD193</f>
        <v>7</v>
      </c>
    </row>
    <row r="209" spans="2:56" ht="39.6" customHeight="1" thickBot="1">
      <c r="B209" s="937"/>
      <c r="C209" s="939"/>
      <c r="D209" s="939"/>
      <c r="E209" s="939"/>
      <c r="F209" s="939"/>
      <c r="G209" s="939"/>
      <c r="H209" s="939"/>
      <c r="I209" s="939"/>
      <c r="J209" s="939"/>
      <c r="K209" s="939"/>
      <c r="L209" s="939"/>
      <c r="M209" s="939"/>
      <c r="N209" s="939"/>
      <c r="O209" s="939"/>
      <c r="P209" s="939"/>
      <c r="Q209" s="939"/>
      <c r="R209" s="939"/>
      <c r="S209" s="939"/>
      <c r="T209" s="939"/>
      <c r="U209" s="939"/>
      <c r="V209" s="941"/>
      <c r="W209" s="941"/>
      <c r="X209" s="941"/>
      <c r="Y209" s="941"/>
      <c r="Z209" s="941"/>
      <c r="AA209" s="941"/>
      <c r="AB209" s="941"/>
      <c r="AC209" s="941"/>
      <c r="AD209" s="941"/>
      <c r="AE209" s="941"/>
      <c r="AF209" s="941"/>
      <c r="AG209" s="941"/>
      <c r="AH209" s="904"/>
      <c r="AI209" s="904"/>
      <c r="AJ209" s="904"/>
      <c r="AK209" s="904"/>
      <c r="AL209" s="904"/>
      <c r="AM209" s="869"/>
      <c r="AN209" s="870"/>
      <c r="AO209" s="870"/>
      <c r="AP209" s="870"/>
      <c r="AQ209" s="870"/>
      <c r="AR209" s="871"/>
      <c r="AS209" s="869"/>
      <c r="AT209" s="870"/>
      <c r="AU209" s="870"/>
      <c r="AV209" s="870"/>
      <c r="AW209" s="870"/>
      <c r="AX209" s="871"/>
      <c r="AY209" s="934"/>
      <c r="AZ209" s="935"/>
      <c r="BA209" s="934"/>
      <c r="BB209" s="935"/>
      <c r="BC209" s="931"/>
      <c r="BD209" s="902"/>
    </row>
    <row r="210" spans="2:56" ht="45" customHeight="1">
      <c r="B210" s="925" t="s">
        <v>94</v>
      </c>
      <c r="C210" s="926"/>
      <c r="D210" s="926"/>
      <c r="E210" s="926"/>
      <c r="F210" s="926"/>
      <c r="G210" s="926"/>
      <c r="H210" s="926"/>
      <c r="I210" s="926"/>
      <c r="J210" s="926"/>
      <c r="K210" s="926"/>
      <c r="L210" s="926"/>
      <c r="M210" s="926"/>
      <c r="N210" s="926"/>
      <c r="O210" s="926"/>
      <c r="P210" s="926"/>
      <c r="Q210" s="926"/>
      <c r="R210" s="926"/>
      <c r="S210" s="926"/>
      <c r="T210" s="926"/>
      <c r="U210" s="926"/>
      <c r="V210" s="926"/>
      <c r="W210" s="926"/>
      <c r="X210" s="926"/>
      <c r="Y210" s="926"/>
      <c r="Z210" s="926"/>
      <c r="AA210" s="926"/>
      <c r="AB210" s="926"/>
      <c r="AC210" s="926"/>
      <c r="AD210" s="926"/>
      <c r="AE210" s="926"/>
      <c r="AF210" s="926"/>
      <c r="AG210" s="926"/>
      <c r="AH210" s="926"/>
      <c r="AI210" s="927"/>
      <c r="AJ210" s="315"/>
      <c r="AK210" s="315"/>
      <c r="AL210" s="928"/>
      <c r="AM210" s="926"/>
      <c r="AN210" s="926"/>
      <c r="AO210" s="926"/>
      <c r="AP210" s="926"/>
      <c r="AQ210" s="926"/>
      <c r="AR210" s="926"/>
      <c r="AS210" s="926"/>
      <c r="AT210" s="926"/>
      <c r="AU210" s="926"/>
      <c r="AV210" s="926"/>
      <c r="AW210" s="926"/>
      <c r="AX210" s="926"/>
      <c r="AY210" s="926"/>
      <c r="AZ210" s="926"/>
      <c r="BA210" s="926"/>
      <c r="BB210" s="926"/>
      <c r="BC210" s="926"/>
      <c r="BD210" s="929"/>
    </row>
    <row r="211" spans="2:56" ht="29.25" customHeight="1">
      <c r="B211" s="448" t="str">
        <f>B40</f>
        <v>أولا : اعـــــمـــــــــال الـــــهــــيكــــــل</v>
      </c>
      <c r="C211" s="1689" t="str">
        <f>$C$45</f>
        <v xml:space="preserve">   المياه الجوفية و إحلال التربة  وتجهز الموقع</v>
      </c>
      <c r="D211" s="1690"/>
      <c r="E211" s="1690"/>
      <c r="F211" s="1690"/>
      <c r="G211" s="1690"/>
      <c r="H211" s="1690"/>
      <c r="I211" s="1690"/>
      <c r="J211" s="1690"/>
      <c r="K211" s="1690"/>
      <c r="L211" s="1690"/>
      <c r="M211" s="1690"/>
      <c r="N211" s="1690"/>
      <c r="O211" s="1690"/>
      <c r="P211" s="1690"/>
      <c r="Q211" s="1690"/>
      <c r="R211" s="1690"/>
      <c r="S211" s="1690"/>
      <c r="T211" s="1690"/>
      <c r="U211" s="1690"/>
      <c r="V211" s="1691"/>
      <c r="W211" s="1692" t="s">
        <v>1534</v>
      </c>
      <c r="X211" s="1693"/>
      <c r="Y211" s="1693"/>
      <c r="Z211" s="1693"/>
      <c r="AA211" s="1693"/>
      <c r="AB211" s="1693"/>
      <c r="AC211" s="1693"/>
      <c r="AD211" s="1693"/>
      <c r="AE211" s="1693"/>
      <c r="AF211" s="1693"/>
      <c r="AG211" s="1693"/>
      <c r="AH211" s="1693"/>
      <c r="AI211" s="1693"/>
      <c r="AJ211" s="1693"/>
      <c r="AK211" s="1693"/>
      <c r="AL211" s="1693"/>
      <c r="AM211" s="1693"/>
      <c r="AN211" s="1694"/>
      <c r="AO211" s="467">
        <f>AO45</f>
        <v>15000</v>
      </c>
      <c r="AP211" s="467"/>
      <c r="AQ211" s="467"/>
      <c r="AR211" s="467"/>
      <c r="AS211" s="467"/>
      <c r="AT211" s="467"/>
      <c r="AU211" s="467"/>
      <c r="AV211" s="467"/>
      <c r="AW211" s="467"/>
      <c r="AX211" s="467"/>
      <c r="AY211" s="907" t="e">
        <f>AO211+AO212+AO213+AO214+AO215+AO216+AO217</f>
        <v>#VALUE!</v>
      </c>
      <c r="AZ211" s="907"/>
      <c r="BA211" s="907"/>
      <c r="BB211" s="907"/>
      <c r="BC211" s="907"/>
      <c r="BD211" s="908"/>
    </row>
    <row r="212" spans="2:56" ht="26.25" customHeight="1">
      <c r="B212" s="448"/>
      <c r="C212" s="1684" t="str">
        <f>$C$63</f>
        <v xml:space="preserve">  أعمال تحت منسوب الأرض</v>
      </c>
      <c r="D212" s="1685"/>
      <c r="E212" s="1685"/>
      <c r="F212" s="1685"/>
      <c r="G212" s="1685"/>
      <c r="H212" s="1685"/>
      <c r="I212" s="1685"/>
      <c r="J212" s="1685"/>
      <c r="K212" s="1685"/>
      <c r="L212" s="1685"/>
      <c r="M212" s="1685"/>
      <c r="N212" s="1685"/>
      <c r="O212" s="1685"/>
      <c r="P212" s="1685"/>
      <c r="Q212" s="1685"/>
      <c r="R212" s="1685"/>
      <c r="S212" s="1685"/>
      <c r="T212" s="1685"/>
      <c r="U212" s="1685"/>
      <c r="V212" s="1686"/>
      <c r="W212" s="464" t="s">
        <v>1507</v>
      </c>
      <c r="X212" s="465"/>
      <c r="Y212" s="465"/>
      <c r="Z212" s="465"/>
      <c r="AA212" s="465"/>
      <c r="AB212" s="465"/>
      <c r="AC212" s="465"/>
      <c r="AD212" s="465"/>
      <c r="AE212" s="465"/>
      <c r="AF212" s="465"/>
      <c r="AG212" s="465"/>
      <c r="AH212" s="465"/>
      <c r="AI212" s="465"/>
      <c r="AJ212" s="465"/>
      <c r="AK212" s="465"/>
      <c r="AL212" s="465"/>
      <c r="AM212" s="465"/>
      <c r="AN212" s="466"/>
      <c r="AO212" s="467" t="str">
        <f>AO63</f>
        <v>GFGJK</v>
      </c>
      <c r="AP212" s="467"/>
      <c r="AQ212" s="467"/>
      <c r="AR212" s="467"/>
      <c r="AS212" s="467"/>
      <c r="AT212" s="467"/>
      <c r="AU212" s="467"/>
      <c r="AV212" s="467"/>
      <c r="AW212" s="467"/>
      <c r="AX212" s="467"/>
      <c r="AY212" s="907"/>
      <c r="AZ212" s="907"/>
      <c r="BA212" s="907"/>
      <c r="BB212" s="907"/>
      <c r="BC212" s="907"/>
      <c r="BD212" s="908"/>
    </row>
    <row r="213" spans="2:56" ht="26.25" customHeight="1">
      <c r="B213" s="448"/>
      <c r="C213" s="1684" t="str">
        <f>$C$75</f>
        <v xml:space="preserve">   أعمال فوق منسوب الأرض</v>
      </c>
      <c r="D213" s="1685"/>
      <c r="E213" s="1685"/>
      <c r="F213" s="1685"/>
      <c r="G213" s="1685"/>
      <c r="H213" s="1685"/>
      <c r="I213" s="1685"/>
      <c r="J213" s="1685"/>
      <c r="K213" s="1685"/>
      <c r="L213" s="1685"/>
      <c r="M213" s="1685"/>
      <c r="N213" s="1685"/>
      <c r="O213" s="1685"/>
      <c r="P213" s="1685"/>
      <c r="Q213" s="1685"/>
      <c r="R213" s="1685"/>
      <c r="S213" s="1685"/>
      <c r="T213" s="1685"/>
      <c r="U213" s="1685"/>
      <c r="V213" s="1686"/>
      <c r="W213" s="464" t="s">
        <v>1508</v>
      </c>
      <c r="X213" s="465"/>
      <c r="Y213" s="465"/>
      <c r="Z213" s="465"/>
      <c r="AA213" s="465"/>
      <c r="AB213" s="465"/>
      <c r="AC213" s="465"/>
      <c r="AD213" s="465"/>
      <c r="AE213" s="465"/>
      <c r="AF213" s="465"/>
      <c r="AG213" s="465"/>
      <c r="AH213" s="465"/>
      <c r="AI213" s="465"/>
      <c r="AJ213" s="465"/>
      <c r="AK213" s="465"/>
      <c r="AL213" s="465"/>
      <c r="AM213" s="465"/>
      <c r="AN213" s="466"/>
      <c r="AO213" s="467">
        <f>AO75</f>
        <v>253200</v>
      </c>
      <c r="AP213" s="467"/>
      <c r="AQ213" s="467"/>
      <c r="AR213" s="467"/>
      <c r="AS213" s="467"/>
      <c r="AT213" s="467"/>
      <c r="AU213" s="467"/>
      <c r="AV213" s="467"/>
      <c r="AW213" s="467"/>
      <c r="AX213" s="467"/>
      <c r="AY213" s="907"/>
      <c r="AZ213" s="907"/>
      <c r="BA213" s="907"/>
      <c r="BB213" s="907"/>
      <c r="BC213" s="907"/>
      <c r="BD213" s="908"/>
    </row>
    <row r="214" spans="2:56" ht="26.25" customHeight="1">
      <c r="B214" s="448"/>
      <c r="C214" s="1687" t="str">
        <f>$C$106</f>
        <v xml:space="preserve">  إجمالي  تركيب اكساءات الارضيات و الجدران</v>
      </c>
      <c r="D214" s="1688"/>
      <c r="E214" s="1688"/>
      <c r="F214" s="1688"/>
      <c r="G214" s="1688"/>
      <c r="H214" s="1688"/>
      <c r="I214" s="1688"/>
      <c r="J214" s="1688"/>
      <c r="K214" s="1688"/>
      <c r="L214" s="1688"/>
      <c r="M214" s="1688"/>
      <c r="N214" s="1688"/>
      <c r="O214" s="1688"/>
      <c r="P214" s="1688"/>
      <c r="Q214" s="1688"/>
      <c r="R214" s="1688"/>
      <c r="S214" s="1688"/>
      <c r="T214" s="1688"/>
      <c r="U214" s="1688"/>
      <c r="V214" s="1688"/>
      <c r="W214" s="465" t="s">
        <v>1509</v>
      </c>
      <c r="X214" s="465"/>
      <c r="Y214" s="465"/>
      <c r="Z214" s="465"/>
      <c r="AA214" s="465"/>
      <c r="AB214" s="465"/>
      <c r="AC214" s="465"/>
      <c r="AD214" s="465"/>
      <c r="AE214" s="465"/>
      <c r="AF214" s="465"/>
      <c r="AG214" s="465"/>
      <c r="AH214" s="465"/>
      <c r="AI214" s="465"/>
      <c r="AJ214" s="465"/>
      <c r="AK214" s="465"/>
      <c r="AL214" s="465"/>
      <c r="AM214" s="465"/>
      <c r="AN214" s="466"/>
      <c r="AO214" s="467">
        <f>AO106</f>
        <v>44510</v>
      </c>
      <c r="AP214" s="467"/>
      <c r="AQ214" s="467"/>
      <c r="AR214" s="467"/>
      <c r="AS214" s="467"/>
      <c r="AT214" s="467"/>
      <c r="AU214" s="467"/>
      <c r="AV214" s="467"/>
      <c r="AW214" s="467"/>
      <c r="AX214" s="467"/>
      <c r="AY214" s="907"/>
      <c r="AZ214" s="907"/>
      <c r="BA214" s="907"/>
      <c r="BB214" s="907"/>
      <c r="BC214" s="907"/>
      <c r="BD214" s="908"/>
    </row>
    <row r="215" spans="2:56" ht="31.5" customHeight="1">
      <c r="B215" s="448"/>
      <c r="C215" s="1684" t="str">
        <f>$C$83</f>
        <v xml:space="preserve">  اجمالي الطابوق</v>
      </c>
      <c r="D215" s="1685"/>
      <c r="E215" s="1685"/>
      <c r="F215" s="1685"/>
      <c r="G215" s="1685"/>
      <c r="H215" s="1685"/>
      <c r="I215" s="1685"/>
      <c r="J215" s="1685"/>
      <c r="K215" s="1685"/>
      <c r="L215" s="1685"/>
      <c r="M215" s="1685"/>
      <c r="N215" s="1685"/>
      <c r="O215" s="1685"/>
      <c r="P215" s="1685"/>
      <c r="Q215" s="1685"/>
      <c r="R215" s="1685"/>
      <c r="S215" s="1685"/>
      <c r="T215" s="1685"/>
      <c r="U215" s="1685"/>
      <c r="V215" s="1686"/>
      <c r="W215" s="464" t="s">
        <v>1510</v>
      </c>
      <c r="X215" s="465"/>
      <c r="Y215" s="465"/>
      <c r="Z215" s="465"/>
      <c r="AA215" s="465"/>
      <c r="AB215" s="465"/>
      <c r="AC215" s="465"/>
      <c r="AD215" s="465"/>
      <c r="AE215" s="465"/>
      <c r="AF215" s="465"/>
      <c r="AG215" s="465"/>
      <c r="AH215" s="465"/>
      <c r="AI215" s="465"/>
      <c r="AJ215" s="465"/>
      <c r="AK215" s="465"/>
      <c r="AL215" s="465"/>
      <c r="AM215" s="465"/>
      <c r="AN215" s="466"/>
      <c r="AO215" s="467">
        <f>$AO$83</f>
        <v>85950</v>
      </c>
      <c r="AP215" s="467"/>
      <c r="AQ215" s="467"/>
      <c r="AR215" s="467"/>
      <c r="AS215" s="467"/>
      <c r="AT215" s="467"/>
      <c r="AU215" s="467"/>
      <c r="AV215" s="467"/>
      <c r="AW215" s="467"/>
      <c r="AX215" s="467"/>
      <c r="AY215" s="907"/>
      <c r="AZ215" s="907"/>
      <c r="BA215" s="907"/>
      <c r="BB215" s="907"/>
      <c r="BC215" s="907"/>
      <c r="BD215" s="908"/>
    </row>
    <row r="216" spans="2:56" ht="31.5" customHeight="1">
      <c r="B216" s="448"/>
      <c r="C216" s="1684" t="str">
        <f>$C$89</f>
        <v xml:space="preserve">  إجمالي البلاستر</v>
      </c>
      <c r="D216" s="1685"/>
      <c r="E216" s="1685"/>
      <c r="F216" s="1685"/>
      <c r="G216" s="1685"/>
      <c r="H216" s="1685"/>
      <c r="I216" s="1685"/>
      <c r="J216" s="1685"/>
      <c r="K216" s="1685"/>
      <c r="L216" s="1685"/>
      <c r="M216" s="1685"/>
      <c r="N216" s="1685"/>
      <c r="O216" s="1685"/>
      <c r="P216" s="1685"/>
      <c r="Q216" s="1685"/>
      <c r="R216" s="1685"/>
      <c r="S216" s="1685"/>
      <c r="T216" s="1685"/>
      <c r="U216" s="1685"/>
      <c r="V216" s="1686"/>
      <c r="W216" s="464" t="s">
        <v>1411</v>
      </c>
      <c r="X216" s="465"/>
      <c r="Y216" s="465"/>
      <c r="Z216" s="465"/>
      <c r="AA216" s="465"/>
      <c r="AB216" s="465"/>
      <c r="AC216" s="465"/>
      <c r="AD216" s="465"/>
      <c r="AE216" s="465"/>
      <c r="AF216" s="465"/>
      <c r="AG216" s="465"/>
      <c r="AH216" s="465"/>
      <c r="AI216" s="465"/>
      <c r="AJ216" s="465"/>
      <c r="AK216" s="465"/>
      <c r="AL216" s="465"/>
      <c r="AM216" s="465"/>
      <c r="AN216" s="466"/>
      <c r="AO216" s="467">
        <f>$AO$89</f>
        <v>118760</v>
      </c>
      <c r="AP216" s="467"/>
      <c r="AQ216" s="467"/>
      <c r="AR216" s="467"/>
      <c r="AS216" s="467"/>
      <c r="AT216" s="467"/>
      <c r="AU216" s="467"/>
      <c r="AV216" s="467"/>
      <c r="AW216" s="467"/>
      <c r="AX216" s="467"/>
      <c r="AY216" s="907"/>
      <c r="AZ216" s="907"/>
      <c r="BA216" s="907"/>
      <c r="BB216" s="907"/>
      <c r="BC216" s="907"/>
      <c r="BD216" s="908"/>
    </row>
    <row r="217" spans="2:56" ht="28.5" customHeight="1">
      <c r="B217" s="448"/>
      <c r="C217" s="316" t="str">
        <f>$C$96</f>
        <v xml:space="preserve"> إجمالي  الطبقات العازلة</v>
      </c>
      <c r="D217" s="316"/>
      <c r="E217" s="317"/>
      <c r="F217" s="318"/>
      <c r="G217" s="318"/>
      <c r="H217" s="318"/>
      <c r="I217" s="318"/>
      <c r="J217" s="318"/>
      <c r="K217" s="318"/>
      <c r="L217" s="318"/>
      <c r="M217" s="318"/>
      <c r="N217" s="318"/>
      <c r="O217" s="318"/>
      <c r="P217" s="318"/>
      <c r="Q217" s="318"/>
      <c r="R217" s="318"/>
      <c r="S217" s="318"/>
      <c r="T217" s="318"/>
      <c r="U217" s="318"/>
      <c r="V217" s="319"/>
      <c r="W217" s="464" t="s">
        <v>1511</v>
      </c>
      <c r="X217" s="465"/>
      <c r="Y217" s="465"/>
      <c r="Z217" s="465"/>
      <c r="AA217" s="465"/>
      <c r="AB217" s="465"/>
      <c r="AC217" s="465"/>
      <c r="AD217" s="465"/>
      <c r="AE217" s="465"/>
      <c r="AF217" s="465"/>
      <c r="AG217" s="465"/>
      <c r="AH217" s="465"/>
      <c r="AI217" s="465"/>
      <c r="AJ217" s="465"/>
      <c r="AK217" s="465"/>
      <c r="AL217" s="465"/>
      <c r="AM217" s="465"/>
      <c r="AN217" s="466"/>
      <c r="AO217" s="467">
        <f>$AO$96</f>
        <v>45640</v>
      </c>
      <c r="AP217" s="467"/>
      <c r="AQ217" s="467"/>
      <c r="AR217" s="467"/>
      <c r="AS217" s="467"/>
      <c r="AT217" s="467"/>
      <c r="AU217" s="467"/>
      <c r="AV217" s="467"/>
      <c r="AW217" s="467"/>
      <c r="AX217" s="467"/>
      <c r="AY217" s="907"/>
      <c r="AZ217" s="907"/>
      <c r="BA217" s="907"/>
      <c r="BB217" s="907"/>
      <c r="BC217" s="907"/>
      <c r="BD217" s="908"/>
    </row>
    <row r="218" spans="2:56" ht="12.75" customHeight="1">
      <c r="B218" s="1018"/>
      <c r="C218" s="1019"/>
      <c r="D218" s="1019"/>
      <c r="E218" s="1019"/>
      <c r="F218" s="1019"/>
      <c r="G218" s="1019"/>
      <c r="H218" s="1019"/>
      <c r="I218" s="1019"/>
      <c r="J218" s="1019"/>
      <c r="K218" s="1019"/>
      <c r="L218" s="1019"/>
      <c r="M218" s="1019"/>
      <c r="N218" s="1019"/>
      <c r="O218" s="1019"/>
      <c r="P218" s="1019"/>
      <c r="Q218" s="1019"/>
      <c r="R218" s="1019"/>
      <c r="S218" s="1019"/>
      <c r="T218" s="1019"/>
      <c r="U218" s="1019"/>
      <c r="V218" s="1019"/>
      <c r="W218" s="1019"/>
      <c r="X218" s="1019"/>
      <c r="Y218" s="1019"/>
      <c r="Z218" s="1019"/>
      <c r="AA218" s="1019"/>
      <c r="AB218" s="1019"/>
      <c r="AC218" s="1019"/>
      <c r="AD218" s="1019"/>
      <c r="AE218" s="1019"/>
      <c r="AF218" s="1019"/>
      <c r="AG218" s="1019"/>
      <c r="AH218" s="1019"/>
      <c r="AI218" s="1019"/>
      <c r="AJ218" s="1019"/>
      <c r="AK218" s="1019"/>
      <c r="AL218" s="1019"/>
      <c r="AM218" s="1019"/>
      <c r="AN218" s="1019"/>
      <c r="AO218" s="1019"/>
      <c r="AP218" s="1019"/>
      <c r="AQ218" s="1019"/>
      <c r="AR218" s="1019"/>
      <c r="AS218" s="1019"/>
      <c r="AT218" s="1019"/>
      <c r="AU218" s="1019"/>
      <c r="AV218" s="1019"/>
      <c r="AW218" s="1019"/>
      <c r="AX218" s="1019"/>
      <c r="AY218" s="1019"/>
      <c r="AZ218" s="1019"/>
      <c r="BA218" s="1019"/>
      <c r="BB218" s="1019"/>
      <c r="BC218" s="1019"/>
      <c r="BD218" s="1020"/>
    </row>
    <row r="219" spans="2:56" ht="41.25" customHeight="1">
      <c r="B219" s="276">
        <v>2</v>
      </c>
      <c r="C219" s="922" t="str">
        <f>$C$123</f>
        <v>اجمالي الالكتروميكانيكال</v>
      </c>
      <c r="D219" s="923"/>
      <c r="E219" s="923"/>
      <c r="F219" s="923"/>
      <c r="G219" s="923"/>
      <c r="H219" s="923"/>
      <c r="I219" s="923"/>
      <c r="J219" s="923"/>
      <c r="K219" s="923"/>
      <c r="L219" s="923"/>
      <c r="M219" s="923"/>
      <c r="N219" s="923"/>
      <c r="O219" s="923"/>
      <c r="P219" s="923"/>
      <c r="Q219" s="923"/>
      <c r="R219" s="923"/>
      <c r="S219" s="923"/>
      <c r="T219" s="923"/>
      <c r="U219" s="923"/>
      <c r="V219" s="924"/>
      <c r="W219" s="922" t="s">
        <v>1533</v>
      </c>
      <c r="X219" s="923"/>
      <c r="Y219" s="923"/>
      <c r="Z219" s="923"/>
      <c r="AA219" s="923"/>
      <c r="AB219" s="923"/>
      <c r="AC219" s="923"/>
      <c r="AD219" s="923"/>
      <c r="AE219" s="923"/>
      <c r="AF219" s="923"/>
      <c r="AG219" s="923"/>
      <c r="AH219" s="923"/>
      <c r="AI219" s="923"/>
      <c r="AJ219" s="923"/>
      <c r="AK219" s="923"/>
      <c r="AL219" s="923"/>
      <c r="AM219" s="923"/>
      <c r="AN219" s="924"/>
      <c r="AO219" s="898">
        <f>$AO$123</f>
        <v>174100</v>
      </c>
      <c r="AP219" s="898"/>
      <c r="AQ219" s="898"/>
      <c r="AR219" s="898"/>
      <c r="AS219" s="898"/>
      <c r="AT219" s="898"/>
      <c r="AU219" s="898"/>
      <c r="AV219" s="898"/>
      <c r="AW219" s="898"/>
      <c r="AX219" s="898"/>
      <c r="AY219" s="950">
        <f>AO219</f>
        <v>174100</v>
      </c>
      <c r="AZ219" s="950"/>
      <c r="BA219" s="950"/>
      <c r="BB219" s="950"/>
      <c r="BC219" s="950"/>
      <c r="BD219" s="951"/>
    </row>
    <row r="220" spans="2:56" ht="18" customHeight="1">
      <c r="B220" s="1018"/>
      <c r="C220" s="1019"/>
      <c r="D220" s="1019"/>
      <c r="E220" s="1019"/>
      <c r="F220" s="1019"/>
      <c r="G220" s="1019"/>
      <c r="H220" s="1019"/>
      <c r="I220" s="1019"/>
      <c r="J220" s="1019"/>
      <c r="K220" s="1019"/>
      <c r="L220" s="1019"/>
      <c r="M220" s="1019"/>
      <c r="N220" s="1019"/>
      <c r="O220" s="1019"/>
      <c r="P220" s="1019"/>
      <c r="Q220" s="1019"/>
      <c r="R220" s="1019"/>
      <c r="S220" s="1019"/>
      <c r="T220" s="1019"/>
      <c r="U220" s="1019"/>
      <c r="V220" s="1019"/>
      <c r="W220" s="1019"/>
      <c r="X220" s="1019"/>
      <c r="Y220" s="1019"/>
      <c r="Z220" s="1019"/>
      <c r="AA220" s="1019"/>
      <c r="AB220" s="1019"/>
      <c r="AC220" s="1019"/>
      <c r="AD220" s="1019"/>
      <c r="AE220" s="1019"/>
      <c r="AF220" s="1019"/>
      <c r="AG220" s="1019"/>
      <c r="AH220" s="1019"/>
      <c r="AI220" s="1019"/>
      <c r="AJ220" s="1019"/>
      <c r="AK220" s="1019"/>
      <c r="AL220" s="1019"/>
      <c r="AM220" s="1019"/>
      <c r="AN220" s="1019"/>
      <c r="AO220" s="1019"/>
      <c r="AP220" s="1019"/>
      <c r="AQ220" s="1019"/>
      <c r="AR220" s="1019"/>
      <c r="AS220" s="1019"/>
      <c r="AT220" s="1019"/>
      <c r="AU220" s="1019"/>
      <c r="AV220" s="1019"/>
      <c r="AW220" s="1019"/>
      <c r="AX220" s="1019"/>
      <c r="AY220" s="1019"/>
      <c r="AZ220" s="1019"/>
      <c r="BA220" s="1019"/>
      <c r="BB220" s="1019"/>
      <c r="BC220" s="1019"/>
      <c r="BD220" s="1020"/>
    </row>
    <row r="221" spans="2:56" ht="26.25" customHeight="1">
      <c r="B221" s="892" t="str">
        <f>C131</f>
        <v>ثالثا :  توريد التشطيبات</v>
      </c>
      <c r="C221" s="445" t="str">
        <f>$F$132</f>
        <v xml:space="preserve"> توريد اكساءات الارضيات و الجدران </v>
      </c>
      <c r="D221" s="446"/>
      <c r="E221" s="446"/>
      <c r="F221" s="446"/>
      <c r="G221" s="446"/>
      <c r="H221" s="446"/>
      <c r="I221" s="446"/>
      <c r="J221" s="446"/>
      <c r="K221" s="446"/>
      <c r="L221" s="446"/>
      <c r="M221" s="446"/>
      <c r="N221" s="446"/>
      <c r="O221" s="446"/>
      <c r="P221" s="446"/>
      <c r="Q221" s="446"/>
      <c r="R221" s="446"/>
      <c r="S221" s="446"/>
      <c r="T221" s="446"/>
      <c r="U221" s="446"/>
      <c r="V221" s="447"/>
      <c r="W221" s="445" t="s">
        <v>1512</v>
      </c>
      <c r="X221" s="446"/>
      <c r="Y221" s="446"/>
      <c r="Z221" s="446"/>
      <c r="AA221" s="446"/>
      <c r="AB221" s="446"/>
      <c r="AC221" s="446"/>
      <c r="AD221" s="446"/>
      <c r="AE221" s="446"/>
      <c r="AF221" s="446"/>
      <c r="AG221" s="446"/>
      <c r="AH221" s="446"/>
      <c r="AI221" s="446"/>
      <c r="AJ221" s="446"/>
      <c r="AK221" s="446"/>
      <c r="AL221" s="446"/>
      <c r="AM221" s="446"/>
      <c r="AN221" s="447"/>
      <c r="AO221" s="526">
        <f>AO140</f>
        <v>43450</v>
      </c>
      <c r="AP221" s="526"/>
      <c r="AQ221" s="526"/>
      <c r="AR221" s="526"/>
      <c r="AS221" s="526"/>
      <c r="AT221" s="526"/>
      <c r="AU221" s="526"/>
      <c r="AV221" s="526"/>
      <c r="AW221" s="526"/>
      <c r="AX221" s="526"/>
      <c r="AY221" s="451">
        <f>AO221+AO222+AO223+AO224+AO225+AO226+AO227</f>
        <v>343950</v>
      </c>
      <c r="AZ221" s="451"/>
      <c r="BA221" s="451"/>
      <c r="BB221" s="451"/>
      <c r="BC221" s="451"/>
      <c r="BD221" s="452"/>
    </row>
    <row r="222" spans="2:56" ht="26.25" customHeight="1">
      <c r="B222" s="892"/>
      <c r="C222" s="445" t="str">
        <f>$F$141</f>
        <v xml:space="preserve">  توريد الألمنيوم والزجاج والهاندريل  </v>
      </c>
      <c r="D222" s="446"/>
      <c r="E222" s="446"/>
      <c r="F222" s="446"/>
      <c r="G222" s="446"/>
      <c r="H222" s="446"/>
      <c r="I222" s="446"/>
      <c r="J222" s="446"/>
      <c r="K222" s="446"/>
      <c r="L222" s="446"/>
      <c r="M222" s="446"/>
      <c r="N222" s="446"/>
      <c r="O222" s="446"/>
      <c r="P222" s="446"/>
      <c r="Q222" s="446"/>
      <c r="R222" s="446"/>
      <c r="S222" s="446"/>
      <c r="T222" s="446"/>
      <c r="U222" s="446"/>
      <c r="V222" s="447"/>
      <c r="W222" s="445" t="s">
        <v>1513</v>
      </c>
      <c r="X222" s="446"/>
      <c r="Y222" s="446"/>
      <c r="Z222" s="446"/>
      <c r="AA222" s="446"/>
      <c r="AB222" s="446"/>
      <c r="AC222" s="446"/>
      <c r="AD222" s="446"/>
      <c r="AE222" s="446"/>
      <c r="AF222" s="446"/>
      <c r="AG222" s="446"/>
      <c r="AH222" s="446"/>
      <c r="AI222" s="446"/>
      <c r="AJ222" s="446"/>
      <c r="AK222" s="446"/>
      <c r="AL222" s="446"/>
      <c r="AM222" s="446"/>
      <c r="AN222" s="447"/>
      <c r="AO222" s="526">
        <f>AO144</f>
        <v>145600</v>
      </c>
      <c r="AP222" s="526"/>
      <c r="AQ222" s="526"/>
      <c r="AR222" s="526"/>
      <c r="AS222" s="526"/>
      <c r="AT222" s="526"/>
      <c r="AU222" s="526"/>
      <c r="AV222" s="526"/>
      <c r="AW222" s="526"/>
      <c r="AX222" s="526"/>
      <c r="AY222" s="451"/>
      <c r="AZ222" s="451"/>
      <c r="BA222" s="451"/>
      <c r="BB222" s="451"/>
      <c r="BC222" s="451"/>
      <c r="BD222" s="452"/>
    </row>
    <row r="223" spans="2:56" ht="26.25" customHeight="1">
      <c r="B223" s="892"/>
      <c r="C223" s="445" t="str">
        <f>$F$145</f>
        <v>توريد الأبواب الخشبية توريد و تركيب</v>
      </c>
      <c r="D223" s="446"/>
      <c r="E223" s="446"/>
      <c r="F223" s="446"/>
      <c r="G223" s="446"/>
      <c r="H223" s="446"/>
      <c r="I223" s="446"/>
      <c r="J223" s="446"/>
      <c r="K223" s="446"/>
      <c r="L223" s="446"/>
      <c r="M223" s="446"/>
      <c r="N223" s="446"/>
      <c r="O223" s="446"/>
      <c r="P223" s="446"/>
      <c r="Q223" s="446"/>
      <c r="R223" s="446"/>
      <c r="S223" s="446"/>
      <c r="T223" s="446"/>
      <c r="U223" s="446"/>
      <c r="V223" s="447"/>
      <c r="W223" s="445" t="s">
        <v>1514</v>
      </c>
      <c r="X223" s="446"/>
      <c r="Y223" s="446"/>
      <c r="Z223" s="446"/>
      <c r="AA223" s="446"/>
      <c r="AB223" s="446"/>
      <c r="AC223" s="446"/>
      <c r="AD223" s="446"/>
      <c r="AE223" s="446"/>
      <c r="AF223" s="446"/>
      <c r="AG223" s="446"/>
      <c r="AH223" s="446"/>
      <c r="AI223" s="446"/>
      <c r="AJ223" s="446"/>
      <c r="AK223" s="446"/>
      <c r="AL223" s="446"/>
      <c r="AM223" s="446"/>
      <c r="AN223" s="447"/>
      <c r="AO223" s="526">
        <f>AO150</f>
        <v>90000</v>
      </c>
      <c r="AP223" s="526"/>
      <c r="AQ223" s="526"/>
      <c r="AR223" s="526"/>
      <c r="AS223" s="526"/>
      <c r="AT223" s="526"/>
      <c r="AU223" s="526"/>
      <c r="AV223" s="526"/>
      <c r="AW223" s="526"/>
      <c r="AX223" s="526"/>
      <c r="AY223" s="451"/>
      <c r="AZ223" s="451"/>
      <c r="BA223" s="451"/>
      <c r="BB223" s="451"/>
      <c r="BC223" s="451"/>
      <c r="BD223" s="452"/>
    </row>
    <row r="224" spans="2:56" ht="26.25" customHeight="1">
      <c r="B224" s="892"/>
      <c r="C224" s="445" t="str">
        <f>$F$151</f>
        <v xml:space="preserve">توريد سويتشات و سوكت </v>
      </c>
      <c r="D224" s="446"/>
      <c r="E224" s="446"/>
      <c r="F224" s="446"/>
      <c r="G224" s="446"/>
      <c r="H224" s="446"/>
      <c r="I224" s="446"/>
      <c r="J224" s="446"/>
      <c r="K224" s="446"/>
      <c r="L224" s="446"/>
      <c r="M224" s="446"/>
      <c r="N224" s="446"/>
      <c r="O224" s="446"/>
      <c r="P224" s="446"/>
      <c r="Q224" s="446"/>
      <c r="R224" s="446"/>
      <c r="S224" s="446"/>
      <c r="T224" s="446"/>
      <c r="U224" s="446"/>
      <c r="V224" s="447"/>
      <c r="W224" s="445" t="s">
        <v>1530</v>
      </c>
      <c r="X224" s="446"/>
      <c r="Y224" s="446"/>
      <c r="Z224" s="446"/>
      <c r="AA224" s="446"/>
      <c r="AB224" s="446"/>
      <c r="AC224" s="446"/>
      <c r="AD224" s="446"/>
      <c r="AE224" s="446"/>
      <c r="AF224" s="446"/>
      <c r="AG224" s="446"/>
      <c r="AH224" s="446"/>
      <c r="AI224" s="446"/>
      <c r="AJ224" s="446"/>
      <c r="AK224" s="446"/>
      <c r="AL224" s="446"/>
      <c r="AM224" s="446"/>
      <c r="AN224" s="447"/>
      <c r="AO224" s="526">
        <f>AO154</f>
        <v>3000</v>
      </c>
      <c r="AP224" s="526"/>
      <c r="AQ224" s="526"/>
      <c r="AR224" s="526"/>
      <c r="AS224" s="526"/>
      <c r="AT224" s="526"/>
      <c r="AU224" s="526"/>
      <c r="AV224" s="526"/>
      <c r="AW224" s="526"/>
      <c r="AX224" s="526"/>
      <c r="AY224" s="451"/>
      <c r="AZ224" s="451"/>
      <c r="BA224" s="451"/>
      <c r="BB224" s="451"/>
      <c r="BC224" s="451"/>
      <c r="BD224" s="452"/>
    </row>
    <row r="225" spans="1:58" ht="26.25" customHeight="1">
      <c r="B225" s="892"/>
      <c r="C225" s="445" t="str">
        <f>$F$155</f>
        <v xml:space="preserve"> توريد الأطقم الصحية</v>
      </c>
      <c r="D225" s="446"/>
      <c r="E225" s="446"/>
      <c r="F225" s="446"/>
      <c r="G225" s="446"/>
      <c r="H225" s="446"/>
      <c r="I225" s="446"/>
      <c r="J225" s="446"/>
      <c r="K225" s="446"/>
      <c r="L225" s="446"/>
      <c r="M225" s="446"/>
      <c r="N225" s="446"/>
      <c r="O225" s="446"/>
      <c r="P225" s="446"/>
      <c r="Q225" s="446"/>
      <c r="R225" s="446"/>
      <c r="S225" s="446"/>
      <c r="T225" s="446"/>
      <c r="U225" s="446"/>
      <c r="V225" s="447"/>
      <c r="W225" s="445" t="s">
        <v>1515</v>
      </c>
      <c r="X225" s="446"/>
      <c r="Y225" s="446"/>
      <c r="Z225" s="446"/>
      <c r="AA225" s="446"/>
      <c r="AB225" s="446"/>
      <c r="AC225" s="446"/>
      <c r="AD225" s="446"/>
      <c r="AE225" s="446"/>
      <c r="AF225" s="446"/>
      <c r="AG225" s="446"/>
      <c r="AH225" s="446"/>
      <c r="AI225" s="446"/>
      <c r="AJ225" s="446"/>
      <c r="AK225" s="446"/>
      <c r="AL225" s="446"/>
      <c r="AM225" s="446"/>
      <c r="AN225" s="447"/>
      <c r="AO225" s="526">
        <f>AO160</f>
        <v>49900</v>
      </c>
      <c r="AP225" s="526"/>
      <c r="AQ225" s="526"/>
      <c r="AR225" s="526"/>
      <c r="AS225" s="526"/>
      <c r="AT225" s="526"/>
      <c r="AU225" s="526"/>
      <c r="AV225" s="526"/>
      <c r="AW225" s="526"/>
      <c r="AX225" s="526"/>
      <c r="AY225" s="451"/>
      <c r="AZ225" s="451"/>
      <c r="BA225" s="451"/>
      <c r="BB225" s="451"/>
      <c r="BC225" s="451"/>
      <c r="BD225" s="452"/>
    </row>
    <row r="226" spans="1:58" ht="26.25" customHeight="1">
      <c r="B226" s="892"/>
      <c r="C226" s="445" t="str">
        <f>$F$161</f>
        <v xml:space="preserve"> اعمال توريد  الالكتروميكانيكال</v>
      </c>
      <c r="D226" s="446"/>
      <c r="E226" s="446"/>
      <c r="F226" s="446"/>
      <c r="G226" s="446"/>
      <c r="H226" s="446"/>
      <c r="I226" s="446"/>
      <c r="J226" s="446"/>
      <c r="K226" s="446"/>
      <c r="L226" s="446"/>
      <c r="M226" s="446"/>
      <c r="N226" s="446"/>
      <c r="O226" s="446"/>
      <c r="P226" s="446"/>
      <c r="Q226" s="446"/>
      <c r="R226" s="446"/>
      <c r="S226" s="446"/>
      <c r="T226" s="446"/>
      <c r="U226" s="446"/>
      <c r="V226" s="447"/>
      <c r="W226" s="445" t="s">
        <v>1531</v>
      </c>
      <c r="X226" s="446"/>
      <c r="Y226" s="446"/>
      <c r="Z226" s="446"/>
      <c r="AA226" s="446"/>
      <c r="AB226" s="446"/>
      <c r="AC226" s="446"/>
      <c r="AD226" s="446"/>
      <c r="AE226" s="446"/>
      <c r="AF226" s="446"/>
      <c r="AG226" s="446"/>
      <c r="AH226" s="446"/>
      <c r="AI226" s="446"/>
      <c r="AJ226" s="446"/>
      <c r="AK226" s="446"/>
      <c r="AL226" s="446"/>
      <c r="AM226" s="446"/>
      <c r="AN226" s="447"/>
      <c r="AO226" s="526">
        <f>AO167</f>
        <v>12000</v>
      </c>
      <c r="AP226" s="526"/>
      <c r="AQ226" s="526"/>
      <c r="AR226" s="526"/>
      <c r="AS226" s="526"/>
      <c r="AT226" s="526"/>
      <c r="AU226" s="526"/>
      <c r="AV226" s="526"/>
      <c r="AW226" s="526"/>
      <c r="AX226" s="526"/>
      <c r="AY226" s="451"/>
      <c r="AZ226" s="451"/>
      <c r="BA226" s="451"/>
      <c r="BB226" s="451"/>
      <c r="BC226" s="451"/>
      <c r="BD226" s="452"/>
    </row>
    <row r="227" spans="1:58" ht="33.6" customHeight="1">
      <c r="B227" s="892"/>
      <c r="C227" s="445" t="str">
        <f>$F$168</f>
        <v>توريد و تركيب أبواب السور و سلم الخدمات</v>
      </c>
      <c r="D227" s="446"/>
      <c r="E227" s="446"/>
      <c r="F227" s="446"/>
      <c r="G227" s="446"/>
      <c r="H227" s="446"/>
      <c r="I227" s="446"/>
      <c r="J227" s="446"/>
      <c r="K227" s="446"/>
      <c r="L227" s="446"/>
      <c r="M227" s="446"/>
      <c r="N227" s="446"/>
      <c r="O227" s="446"/>
      <c r="P227" s="446"/>
      <c r="Q227" s="446"/>
      <c r="R227" s="446"/>
      <c r="S227" s="446"/>
      <c r="T227" s="446"/>
      <c r="U227" s="446"/>
      <c r="V227" s="447"/>
      <c r="W227" s="613" t="s">
        <v>1532</v>
      </c>
      <c r="X227" s="614"/>
      <c r="Y227" s="614"/>
      <c r="Z227" s="614"/>
      <c r="AA227" s="614"/>
      <c r="AB227" s="614"/>
      <c r="AC227" s="614"/>
      <c r="AD227" s="614"/>
      <c r="AE227" s="614"/>
      <c r="AF227" s="614"/>
      <c r="AG227" s="614"/>
      <c r="AH227" s="614"/>
      <c r="AI227" s="614"/>
      <c r="AJ227" s="614"/>
      <c r="AK227" s="614"/>
      <c r="AL227" s="614"/>
      <c r="AM227" s="614"/>
      <c r="AN227" s="615"/>
      <c r="AO227" s="526">
        <f>BA169+BA170</f>
        <v>0</v>
      </c>
      <c r="AP227" s="526"/>
      <c r="AQ227" s="526"/>
      <c r="AR227" s="526"/>
      <c r="AS227" s="526"/>
      <c r="AT227" s="526"/>
      <c r="AU227" s="526"/>
      <c r="AV227" s="526"/>
      <c r="AW227" s="526"/>
      <c r="AX227" s="526"/>
      <c r="AY227" s="451"/>
      <c r="AZ227" s="451"/>
      <c r="BA227" s="451"/>
      <c r="BB227" s="451"/>
      <c r="BC227" s="451"/>
      <c r="BD227" s="452"/>
    </row>
    <row r="228" spans="1:58" ht="9" customHeight="1">
      <c r="B228" s="1018"/>
      <c r="C228" s="1019"/>
      <c r="D228" s="1019"/>
      <c r="E228" s="1019"/>
      <c r="F228" s="1019"/>
      <c r="G228" s="1019"/>
      <c r="H228" s="1019"/>
      <c r="I228" s="1019"/>
      <c r="J228" s="1019"/>
      <c r="K228" s="1019"/>
      <c r="L228" s="1019"/>
      <c r="M228" s="1019"/>
      <c r="N228" s="1019"/>
      <c r="O228" s="1019"/>
      <c r="P228" s="1019"/>
      <c r="Q228" s="1019"/>
      <c r="R228" s="1019"/>
      <c r="S228" s="1019"/>
      <c r="T228" s="1019"/>
      <c r="U228" s="1019"/>
      <c r="V228" s="1019"/>
      <c r="W228" s="1019"/>
      <c r="X228" s="1019"/>
      <c r="Y228" s="1019"/>
      <c r="Z228" s="1019"/>
      <c r="AA228" s="1019"/>
      <c r="AB228" s="1019"/>
      <c r="AC228" s="1019"/>
      <c r="AD228" s="1019"/>
      <c r="AE228" s="1019"/>
      <c r="AF228" s="1019"/>
      <c r="AG228" s="1019"/>
      <c r="AH228" s="1019"/>
      <c r="AI228" s="1019"/>
      <c r="AJ228" s="1019"/>
      <c r="AK228" s="1019"/>
      <c r="AL228" s="1019"/>
      <c r="AM228" s="1019"/>
      <c r="AN228" s="1019"/>
      <c r="AO228" s="1019"/>
      <c r="AP228" s="1019"/>
      <c r="AQ228" s="1019"/>
      <c r="AR228" s="1019"/>
      <c r="AS228" s="1019"/>
      <c r="AT228" s="1019"/>
      <c r="AU228" s="1019"/>
      <c r="AV228" s="1019"/>
      <c r="AW228" s="1019"/>
      <c r="AX228" s="1019"/>
      <c r="AY228" s="1019"/>
      <c r="AZ228" s="1019"/>
      <c r="BA228" s="1019"/>
      <c r="BB228" s="1019"/>
      <c r="BC228" s="1019"/>
      <c r="BD228" s="1020"/>
    </row>
    <row r="229" spans="1:58" ht="36" customHeight="1">
      <c r="B229" s="277">
        <v>4</v>
      </c>
      <c r="C229" s="436" t="str">
        <f>C183</f>
        <v>اجمالي أعمال الوجهات</v>
      </c>
      <c r="D229" s="437"/>
      <c r="E229" s="437"/>
      <c r="F229" s="437"/>
      <c r="G229" s="437"/>
      <c r="H229" s="437"/>
      <c r="I229" s="437"/>
      <c r="J229" s="437"/>
      <c r="K229" s="437"/>
      <c r="L229" s="437"/>
      <c r="M229" s="437"/>
      <c r="N229" s="437"/>
      <c r="O229" s="437"/>
      <c r="P229" s="437"/>
      <c r="Q229" s="437"/>
      <c r="R229" s="437"/>
      <c r="S229" s="437"/>
      <c r="T229" s="437"/>
      <c r="U229" s="437"/>
      <c r="V229" s="437"/>
      <c r="W229" s="899" t="s">
        <v>1516</v>
      </c>
      <c r="X229" s="437"/>
      <c r="Y229" s="437"/>
      <c r="Z229" s="437"/>
      <c r="AA229" s="437"/>
      <c r="AB229" s="437"/>
      <c r="AC229" s="437"/>
      <c r="AD229" s="437"/>
      <c r="AE229" s="437"/>
      <c r="AF229" s="437"/>
      <c r="AG229" s="437"/>
      <c r="AH229" s="437"/>
      <c r="AI229" s="437"/>
      <c r="AJ229" s="437"/>
      <c r="AK229" s="437"/>
      <c r="AL229" s="437"/>
      <c r="AM229" s="437"/>
      <c r="AN229" s="900"/>
      <c r="AO229" s="863">
        <f>AO183</f>
        <v>148300</v>
      </c>
      <c r="AP229" s="863"/>
      <c r="AQ229" s="863"/>
      <c r="AR229" s="863"/>
      <c r="AS229" s="863"/>
      <c r="AT229" s="863"/>
      <c r="AU229" s="863"/>
      <c r="AV229" s="863"/>
      <c r="AW229" s="863"/>
      <c r="AX229" s="863"/>
      <c r="AY229" s="449">
        <f>AO229</f>
        <v>148300</v>
      </c>
      <c r="AZ229" s="449"/>
      <c r="BA229" s="449"/>
      <c r="BB229" s="449"/>
      <c r="BC229" s="449"/>
      <c r="BD229" s="450"/>
    </row>
    <row r="230" spans="1:58" ht="8.25" customHeight="1">
      <c r="B230" s="1018"/>
      <c r="C230" s="1019"/>
      <c r="D230" s="1019"/>
      <c r="E230" s="1019"/>
      <c r="F230" s="1019"/>
      <c r="G230" s="1019"/>
      <c r="H230" s="1019"/>
      <c r="I230" s="1019"/>
      <c r="J230" s="1019"/>
      <c r="K230" s="1019"/>
      <c r="L230" s="1019"/>
      <c r="M230" s="1019"/>
      <c r="N230" s="1019"/>
      <c r="O230" s="1019"/>
      <c r="P230" s="1019"/>
      <c r="Q230" s="1019"/>
      <c r="R230" s="1019"/>
      <c r="S230" s="1019"/>
      <c r="T230" s="1019"/>
      <c r="U230" s="1019"/>
      <c r="V230" s="1019"/>
      <c r="W230" s="1019"/>
      <c r="X230" s="1019"/>
      <c r="Y230" s="1019"/>
      <c r="Z230" s="1019"/>
      <c r="AA230" s="1019"/>
      <c r="AB230" s="1019"/>
      <c r="AC230" s="1019"/>
      <c r="AD230" s="1019"/>
      <c r="AE230" s="1019"/>
      <c r="AF230" s="1019"/>
      <c r="AG230" s="1019"/>
      <c r="AH230" s="1019"/>
      <c r="AI230" s="1019"/>
      <c r="AJ230" s="1019"/>
      <c r="AK230" s="1019"/>
      <c r="AL230" s="1019"/>
      <c r="AM230" s="1019"/>
      <c r="AN230" s="1019"/>
      <c r="AO230" s="1019"/>
      <c r="AP230" s="1019"/>
      <c r="AQ230" s="1019"/>
      <c r="AR230" s="1019"/>
      <c r="AS230" s="1019"/>
      <c r="AT230" s="1019"/>
      <c r="AU230" s="1019"/>
      <c r="AV230" s="1019"/>
      <c r="AW230" s="1019"/>
      <c r="AX230" s="1019"/>
      <c r="AY230" s="1019"/>
      <c r="AZ230" s="1019"/>
      <c r="BA230" s="1019"/>
      <c r="BB230" s="1019"/>
      <c r="BC230" s="1019"/>
      <c r="BD230" s="1020"/>
    </row>
    <row r="231" spans="1:58" ht="32.25" customHeight="1">
      <c r="B231" s="278">
        <v>5</v>
      </c>
      <c r="C231" s="878" t="str">
        <f>$F$185</f>
        <v xml:space="preserve"> أعمال السور الخارجي للفيلا</v>
      </c>
      <c r="D231" s="598"/>
      <c r="E231" s="598"/>
      <c r="F231" s="598"/>
      <c r="G231" s="598"/>
      <c r="H231" s="598"/>
      <c r="I231" s="598"/>
      <c r="J231" s="598"/>
      <c r="K231" s="598"/>
      <c r="L231" s="598"/>
      <c r="M231" s="598"/>
      <c r="N231" s="598"/>
      <c r="O231" s="598"/>
      <c r="P231" s="598"/>
      <c r="Q231" s="598"/>
      <c r="R231" s="598"/>
      <c r="S231" s="598"/>
      <c r="T231" s="598"/>
      <c r="U231" s="598"/>
      <c r="V231" s="598"/>
      <c r="W231" s="598" t="s">
        <v>1517</v>
      </c>
      <c r="X231" s="598"/>
      <c r="Y231" s="598"/>
      <c r="Z231" s="598"/>
      <c r="AA231" s="598"/>
      <c r="AB231" s="598"/>
      <c r="AC231" s="598"/>
      <c r="AD231" s="598"/>
      <c r="AE231" s="598"/>
      <c r="AF231" s="598"/>
      <c r="AG231" s="598"/>
      <c r="AH231" s="598"/>
      <c r="AI231" s="598"/>
      <c r="AJ231" s="598"/>
      <c r="AK231" s="598"/>
      <c r="AL231" s="598"/>
      <c r="AM231" s="598"/>
      <c r="AN231" s="599"/>
      <c r="AO231" s="905">
        <f>$AO$189</f>
        <v>0</v>
      </c>
      <c r="AP231" s="905"/>
      <c r="AQ231" s="905"/>
      <c r="AR231" s="905"/>
      <c r="AS231" s="905"/>
      <c r="AT231" s="905"/>
      <c r="AU231" s="905"/>
      <c r="AV231" s="905"/>
      <c r="AW231" s="905"/>
      <c r="AX231" s="905"/>
      <c r="AY231" s="503">
        <f>AO231</f>
        <v>0</v>
      </c>
      <c r="AZ231" s="503"/>
      <c r="BA231" s="503"/>
      <c r="BB231" s="503"/>
      <c r="BC231" s="503"/>
      <c r="BD231" s="504"/>
    </row>
    <row r="232" spans="1:58" ht="26.25" customHeight="1">
      <c r="B232" s="527" t="s">
        <v>1209</v>
      </c>
      <c r="C232" s="528"/>
      <c r="D232" s="528"/>
      <c r="E232" s="528"/>
      <c r="F232" s="528"/>
      <c r="G232" s="528"/>
      <c r="H232" s="528"/>
      <c r="I232" s="528"/>
      <c r="J232" s="528"/>
      <c r="K232" s="528"/>
      <c r="L232" s="528"/>
      <c r="M232" s="528"/>
      <c r="N232" s="528"/>
      <c r="O232" s="528"/>
      <c r="P232" s="528"/>
      <c r="Q232" s="528"/>
      <c r="R232" s="528"/>
      <c r="S232" s="528"/>
      <c r="T232" s="528"/>
      <c r="U232" s="528"/>
      <c r="V232" s="529"/>
      <c r="W232" s="1678" t="s">
        <v>1518</v>
      </c>
      <c r="X232" s="1679"/>
      <c r="Y232" s="1679"/>
      <c r="Z232" s="1679"/>
      <c r="AA232" s="1679"/>
      <c r="AB232" s="1679"/>
      <c r="AC232" s="1679"/>
      <c r="AD232" s="1679"/>
      <c r="AE232" s="1679"/>
      <c r="AF232" s="1679"/>
      <c r="AG232" s="1679"/>
      <c r="AH232" s="1679"/>
      <c r="AI232" s="1679"/>
      <c r="AJ232" s="1679"/>
      <c r="AK232" s="1679"/>
      <c r="AL232" s="1679"/>
      <c r="AM232" s="1679"/>
      <c r="AN232" s="1680"/>
      <c r="AO232" s="896"/>
      <c r="AP232" s="896"/>
      <c r="AQ232" s="896"/>
      <c r="AR232" s="896"/>
      <c r="AS232" s="896"/>
      <c r="AT232" s="896"/>
      <c r="AU232" s="896"/>
      <c r="AV232" s="896"/>
      <c r="AW232" s="896"/>
      <c r="AX232" s="896"/>
      <c r="AY232" s="505" t="e">
        <f>AY231+AY229+AY221+AY219+AY211</f>
        <v>#VALUE!</v>
      </c>
      <c r="AZ232" s="505"/>
      <c r="BA232" s="505"/>
      <c r="BB232" s="505"/>
      <c r="BC232" s="505"/>
      <c r="BD232" s="506"/>
    </row>
    <row r="233" spans="1:58" ht="22.5" customHeight="1" thickBot="1">
      <c r="B233" s="530"/>
      <c r="C233" s="531"/>
      <c r="D233" s="531"/>
      <c r="E233" s="531"/>
      <c r="F233" s="531"/>
      <c r="G233" s="531"/>
      <c r="H233" s="531"/>
      <c r="I233" s="531"/>
      <c r="J233" s="531"/>
      <c r="K233" s="531"/>
      <c r="L233" s="531"/>
      <c r="M233" s="531"/>
      <c r="N233" s="531"/>
      <c r="O233" s="531"/>
      <c r="P233" s="531"/>
      <c r="Q233" s="531"/>
      <c r="R233" s="531"/>
      <c r="S233" s="531"/>
      <c r="T233" s="531"/>
      <c r="U233" s="531"/>
      <c r="V233" s="532"/>
      <c r="W233" s="1681"/>
      <c r="X233" s="1682"/>
      <c r="Y233" s="1682"/>
      <c r="Z233" s="1682"/>
      <c r="AA233" s="1682"/>
      <c r="AB233" s="1682"/>
      <c r="AC233" s="1682"/>
      <c r="AD233" s="1682"/>
      <c r="AE233" s="1682"/>
      <c r="AF233" s="1682"/>
      <c r="AG233" s="1682"/>
      <c r="AH233" s="1682"/>
      <c r="AI233" s="1682"/>
      <c r="AJ233" s="1682"/>
      <c r="AK233" s="1682"/>
      <c r="AL233" s="1682"/>
      <c r="AM233" s="1682"/>
      <c r="AN233" s="1683"/>
      <c r="AO233" s="897"/>
      <c r="AP233" s="897"/>
      <c r="AQ233" s="897"/>
      <c r="AR233" s="897"/>
      <c r="AS233" s="897"/>
      <c r="AT233" s="897"/>
      <c r="AU233" s="897"/>
      <c r="AV233" s="897"/>
      <c r="AW233" s="897"/>
      <c r="AX233" s="897"/>
      <c r="AY233" s="507"/>
      <c r="AZ233" s="507"/>
      <c r="BA233" s="507"/>
      <c r="BB233" s="507"/>
      <c r="BC233" s="507"/>
      <c r="BD233" s="508"/>
    </row>
    <row r="234" spans="1:58" ht="31.5" customHeight="1">
      <c r="B234" s="512" t="s">
        <v>1213</v>
      </c>
      <c r="C234" s="513"/>
      <c r="D234" s="513"/>
      <c r="E234" s="513"/>
      <c r="F234" s="513"/>
      <c r="G234" s="513"/>
      <c r="H234" s="513"/>
      <c r="I234" s="513"/>
      <c r="J234" s="513"/>
      <c r="K234" s="513"/>
      <c r="L234" s="513"/>
      <c r="M234" s="513"/>
      <c r="N234" s="513"/>
      <c r="O234" s="513"/>
      <c r="P234" s="513"/>
      <c r="Q234" s="513"/>
      <c r="R234" s="513"/>
      <c r="S234" s="513"/>
      <c r="T234" s="513"/>
      <c r="U234" s="513"/>
      <c r="V234" s="513"/>
      <c r="W234" s="513"/>
      <c r="X234" s="513"/>
      <c r="Y234" s="513"/>
      <c r="Z234" s="513"/>
      <c r="AA234" s="513"/>
      <c r="AB234" s="513"/>
      <c r="AC234" s="513"/>
      <c r="AD234" s="513"/>
      <c r="AE234" s="513"/>
      <c r="AF234" s="513"/>
      <c r="AG234" s="513"/>
      <c r="AH234" s="513"/>
      <c r="AI234" s="513"/>
      <c r="AJ234" s="513"/>
      <c r="AK234" s="513"/>
      <c r="AL234" s="513"/>
      <c r="AM234" s="513"/>
      <c r="AN234" s="514"/>
      <c r="AO234" s="515" t="s">
        <v>1519</v>
      </c>
      <c r="AP234" s="513"/>
      <c r="AQ234" s="513"/>
      <c r="AR234" s="513"/>
      <c r="AS234" s="513"/>
      <c r="AT234" s="513"/>
      <c r="AU234" s="513"/>
      <c r="AV234" s="513"/>
      <c r="AW234" s="513"/>
      <c r="AX234" s="513"/>
      <c r="AY234" s="513"/>
      <c r="AZ234" s="513"/>
      <c r="BA234" s="513"/>
      <c r="BB234" s="513"/>
      <c r="BC234" s="513"/>
      <c r="BD234" s="516"/>
    </row>
    <row r="235" spans="1:58" ht="32.25" customHeight="1">
      <c r="B235" s="1664" t="s">
        <v>1210</v>
      </c>
      <c r="C235" s="1665"/>
      <c r="D235" s="1665"/>
      <c r="E235" s="1665"/>
      <c r="F235" s="1665"/>
      <c r="G235" s="1665"/>
      <c r="H235" s="1665"/>
      <c r="I235" s="1665"/>
      <c r="J235" s="1665"/>
      <c r="K235" s="1665"/>
      <c r="L235" s="1665"/>
      <c r="M235" s="1665"/>
      <c r="N235" s="1665"/>
      <c r="O235" s="1665"/>
      <c r="P235" s="1665"/>
      <c r="Q235" s="1665"/>
      <c r="R235" s="1665"/>
      <c r="S235" s="1665"/>
      <c r="T235" s="1665"/>
      <c r="U235" s="1665"/>
      <c r="V235" s="1666"/>
      <c r="W235" s="1672" t="s">
        <v>1520</v>
      </c>
      <c r="X235" s="1673"/>
      <c r="Y235" s="1673"/>
      <c r="Z235" s="1673"/>
      <c r="AA235" s="1673"/>
      <c r="AB235" s="1673"/>
      <c r="AC235" s="1673"/>
      <c r="AD235" s="1673"/>
      <c r="AE235" s="1673"/>
      <c r="AF235" s="1673"/>
      <c r="AG235" s="1673"/>
      <c r="AH235" s="1673"/>
      <c r="AI235" s="1673"/>
      <c r="AJ235" s="1673"/>
      <c r="AK235" s="1673"/>
      <c r="AL235" s="1673"/>
      <c r="AM235" s="1673"/>
      <c r="AN235" s="1674"/>
      <c r="AO235" s="855" t="e">
        <f>AO107+AO123</f>
        <v>#VALUE!</v>
      </c>
      <c r="AP235" s="855"/>
      <c r="AQ235" s="855"/>
      <c r="AR235" s="855"/>
      <c r="AS235" s="855"/>
      <c r="AT235" s="855"/>
      <c r="AU235" s="855"/>
      <c r="AV235" s="855"/>
      <c r="AW235" s="855"/>
      <c r="AX235" s="855"/>
      <c r="AY235" s="855"/>
      <c r="AZ235" s="855"/>
      <c r="BA235" s="855"/>
      <c r="BB235" s="855"/>
      <c r="BC235" s="855"/>
      <c r="BD235" s="856"/>
    </row>
    <row r="236" spans="1:58" ht="31.5" customHeight="1">
      <c r="B236" s="430" t="s">
        <v>1216</v>
      </c>
      <c r="C236" s="431"/>
      <c r="D236" s="431"/>
      <c r="E236" s="431"/>
      <c r="F236" s="431"/>
      <c r="G236" s="431"/>
      <c r="H236" s="431"/>
      <c r="I236" s="431"/>
      <c r="J236" s="431"/>
      <c r="K236" s="431"/>
      <c r="L236" s="431"/>
      <c r="M236" s="431"/>
      <c r="N236" s="431"/>
      <c r="O236" s="431"/>
      <c r="P236" s="431"/>
      <c r="Q236" s="431"/>
      <c r="R236" s="431"/>
      <c r="S236" s="431"/>
      <c r="T236" s="431"/>
      <c r="U236" s="431"/>
      <c r="V236" s="432"/>
      <c r="W236" s="1675" t="s">
        <v>1521</v>
      </c>
      <c r="X236" s="1676"/>
      <c r="Y236" s="1676"/>
      <c r="Z236" s="1676"/>
      <c r="AA236" s="1676"/>
      <c r="AB236" s="1676"/>
      <c r="AC236" s="1676"/>
      <c r="AD236" s="1676"/>
      <c r="AE236" s="1676"/>
      <c r="AF236" s="1676"/>
      <c r="AG236" s="1676"/>
      <c r="AH236" s="1676"/>
      <c r="AI236" s="1676"/>
      <c r="AJ236" s="1676"/>
      <c r="AK236" s="1676"/>
      <c r="AL236" s="1676"/>
      <c r="AM236" s="1676"/>
      <c r="AN236" s="1677"/>
      <c r="AO236" s="857" t="e">
        <f>AO235+AO171+AY229+AY231</f>
        <v>#VALUE!</v>
      </c>
      <c r="AP236" s="857"/>
      <c r="AQ236" s="857"/>
      <c r="AR236" s="857"/>
      <c r="AS236" s="857"/>
      <c r="AT236" s="857"/>
      <c r="AU236" s="857"/>
      <c r="AV236" s="857"/>
      <c r="AW236" s="857"/>
      <c r="AX236" s="857"/>
      <c r="AY236" s="857"/>
      <c r="AZ236" s="857"/>
      <c r="BA236" s="857"/>
      <c r="BB236" s="857"/>
      <c r="BC236" s="857"/>
      <c r="BD236" s="858"/>
    </row>
    <row r="237" spans="1:58" ht="31.5" customHeight="1">
      <c r="B237" s="1664" t="s">
        <v>1211</v>
      </c>
      <c r="C237" s="1665"/>
      <c r="D237" s="1665"/>
      <c r="E237" s="1665"/>
      <c r="F237" s="1665"/>
      <c r="G237" s="1665"/>
      <c r="H237" s="1665"/>
      <c r="I237" s="1665"/>
      <c r="J237" s="1665"/>
      <c r="K237" s="1665"/>
      <c r="L237" s="1665"/>
      <c r="M237" s="1665"/>
      <c r="N237" s="1665"/>
      <c r="O237" s="1665"/>
      <c r="P237" s="1665"/>
      <c r="Q237" s="1665"/>
      <c r="R237" s="1665"/>
      <c r="S237" s="1665"/>
      <c r="T237" s="1665"/>
      <c r="U237" s="1665"/>
      <c r="V237" s="1666"/>
      <c r="W237" s="1667" t="s">
        <v>1522</v>
      </c>
      <c r="X237" s="543"/>
      <c r="Y237" s="543"/>
      <c r="Z237" s="543"/>
      <c r="AA237" s="543"/>
      <c r="AB237" s="543"/>
      <c r="AC237" s="543"/>
      <c r="AD237" s="543"/>
      <c r="AE237" s="543"/>
      <c r="AF237" s="543"/>
      <c r="AG237" s="543"/>
      <c r="AH237" s="543"/>
      <c r="AI237" s="543"/>
      <c r="AJ237" s="543"/>
      <c r="AK237" s="543"/>
      <c r="AL237" s="543"/>
      <c r="AM237" s="543"/>
      <c r="AN237" s="544"/>
      <c r="AO237" s="855" t="e">
        <f>AO235/AQ6</f>
        <v>#VALUE!</v>
      </c>
      <c r="AP237" s="855"/>
      <c r="AQ237" s="855"/>
      <c r="AR237" s="855"/>
      <c r="AS237" s="855"/>
      <c r="AT237" s="855"/>
      <c r="AU237" s="855"/>
      <c r="AV237" s="855"/>
      <c r="AW237" s="855"/>
      <c r="AX237" s="855"/>
      <c r="AY237" s="855"/>
      <c r="AZ237" s="855"/>
      <c r="BA237" s="855"/>
      <c r="BB237" s="855"/>
      <c r="BC237" s="855"/>
      <c r="BD237" s="856"/>
    </row>
    <row r="238" spans="1:58" ht="26.25" customHeight="1">
      <c r="B238" s="1668" t="s">
        <v>1212</v>
      </c>
      <c r="C238" s="1669"/>
      <c r="D238" s="1669"/>
      <c r="E238" s="1669"/>
      <c r="F238" s="1669"/>
      <c r="G238" s="1669"/>
      <c r="H238" s="1669"/>
      <c r="I238" s="1669"/>
      <c r="J238" s="1669"/>
      <c r="K238" s="1669"/>
      <c r="L238" s="1669"/>
      <c r="M238" s="1669"/>
      <c r="N238" s="1669"/>
      <c r="O238" s="1669"/>
      <c r="P238" s="1669"/>
      <c r="Q238" s="1669"/>
      <c r="R238" s="1669"/>
      <c r="S238" s="1669"/>
      <c r="T238" s="1669"/>
      <c r="U238" s="1669"/>
      <c r="V238" s="1670"/>
      <c r="W238" s="1671" t="s">
        <v>1522</v>
      </c>
      <c r="X238" s="431"/>
      <c r="Y238" s="431"/>
      <c r="Z238" s="431"/>
      <c r="AA238" s="431"/>
      <c r="AB238" s="431"/>
      <c r="AC238" s="431"/>
      <c r="AD238" s="431"/>
      <c r="AE238" s="431"/>
      <c r="AF238" s="431"/>
      <c r="AG238" s="431"/>
      <c r="AH238" s="431"/>
      <c r="AI238" s="431"/>
      <c r="AJ238" s="431"/>
      <c r="AK238" s="431"/>
      <c r="AL238" s="431"/>
      <c r="AM238" s="431"/>
      <c r="AN238" s="432"/>
      <c r="AO238" s="857" t="e">
        <f>AO236/AQ6</f>
        <v>#VALUE!</v>
      </c>
      <c r="AP238" s="857"/>
      <c r="AQ238" s="857"/>
      <c r="AR238" s="857"/>
      <c r="AS238" s="857"/>
      <c r="AT238" s="857"/>
      <c r="AU238" s="857"/>
      <c r="AV238" s="857"/>
      <c r="AW238" s="857"/>
      <c r="AX238" s="857"/>
      <c r="AY238" s="857"/>
      <c r="AZ238" s="857"/>
      <c r="BA238" s="857"/>
      <c r="BB238" s="857"/>
      <c r="BC238" s="857"/>
      <c r="BD238" s="858"/>
    </row>
    <row r="239" spans="1:58" ht="30.75" customHeight="1">
      <c r="B239" s="1664" t="s">
        <v>1576</v>
      </c>
      <c r="C239" s="1665"/>
      <c r="D239" s="1665"/>
      <c r="E239" s="1665"/>
      <c r="F239" s="1665"/>
      <c r="G239" s="1665"/>
      <c r="H239" s="1665"/>
      <c r="I239" s="1665"/>
      <c r="J239" s="1665"/>
      <c r="K239" s="1665"/>
      <c r="L239" s="1665"/>
      <c r="M239" s="1665"/>
      <c r="N239" s="1665"/>
      <c r="O239" s="1665"/>
      <c r="P239" s="1665"/>
      <c r="Q239" s="1665"/>
      <c r="R239" s="1665"/>
      <c r="S239" s="1665"/>
      <c r="T239" s="1665"/>
      <c r="U239" s="1665"/>
      <c r="V239" s="1666"/>
      <c r="W239" s="1667"/>
      <c r="X239" s="543"/>
      <c r="Y239" s="543"/>
      <c r="Z239" s="543"/>
      <c r="AA239" s="543"/>
      <c r="AB239" s="543"/>
      <c r="AC239" s="543"/>
      <c r="AD239" s="543"/>
      <c r="AE239" s="543"/>
      <c r="AF239" s="543"/>
      <c r="AG239" s="543"/>
      <c r="AH239" s="543"/>
      <c r="AI239" s="543"/>
      <c r="AJ239" s="543"/>
      <c r="AK239" s="543"/>
      <c r="AL239" s="543"/>
      <c r="AM239" s="543"/>
      <c r="AN239" s="544"/>
      <c r="AO239" s="855">
        <v>37000</v>
      </c>
      <c r="AP239" s="855"/>
      <c r="AQ239" s="855"/>
      <c r="AR239" s="855"/>
      <c r="AS239" s="855"/>
      <c r="AT239" s="855"/>
      <c r="AU239" s="855"/>
      <c r="AV239" s="855"/>
      <c r="AW239" s="855"/>
      <c r="AX239" s="855"/>
      <c r="AY239" s="855"/>
      <c r="AZ239" s="855"/>
      <c r="BA239" s="855"/>
      <c r="BB239" s="855"/>
      <c r="BC239" s="855"/>
      <c r="BD239" s="856"/>
    </row>
    <row r="240" spans="1:58" s="283" customFormat="1" ht="13.5" hidden="1" customHeight="1" thickBot="1">
      <c r="A240" s="264"/>
      <c r="B240" s="279"/>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c r="BA240" s="280"/>
      <c r="BB240" s="280"/>
      <c r="BC240" s="280"/>
      <c r="BD240" s="281"/>
      <c r="BE240" s="264"/>
      <c r="BF240" s="282"/>
    </row>
    <row r="241" spans="1:58" s="283" customFormat="1" ht="33" customHeight="1">
      <c r="A241" s="264"/>
      <c r="B241" s="1668" t="s">
        <v>1215</v>
      </c>
      <c r="C241" s="1669"/>
      <c r="D241" s="1669"/>
      <c r="E241" s="1669"/>
      <c r="F241" s="1669"/>
      <c r="G241" s="1669"/>
      <c r="H241" s="1669"/>
      <c r="I241" s="1669"/>
      <c r="J241" s="1669"/>
      <c r="K241" s="1669"/>
      <c r="L241" s="1669"/>
      <c r="M241" s="1669"/>
      <c r="N241" s="1669"/>
      <c r="O241" s="1669"/>
      <c r="P241" s="1669"/>
      <c r="Q241" s="1669"/>
      <c r="R241" s="1669"/>
      <c r="S241" s="1669"/>
      <c r="T241" s="1669"/>
      <c r="U241" s="1669"/>
      <c r="V241" s="1670"/>
      <c r="W241" s="1671" t="s">
        <v>1523</v>
      </c>
      <c r="X241" s="431"/>
      <c r="Y241" s="431"/>
      <c r="Z241" s="431"/>
      <c r="AA241" s="431"/>
      <c r="AB241" s="431"/>
      <c r="AC241" s="431"/>
      <c r="AD241" s="431"/>
      <c r="AE241" s="431"/>
      <c r="AF241" s="431"/>
      <c r="AG241" s="431"/>
      <c r="AH241" s="431"/>
      <c r="AI241" s="431"/>
      <c r="AJ241" s="431"/>
      <c r="AK241" s="431"/>
      <c r="AL241" s="431"/>
      <c r="AM241" s="431"/>
      <c r="AN241" s="432"/>
      <c r="AO241" s="509" t="e">
        <f>AY232+AO239</f>
        <v>#VALUE!</v>
      </c>
      <c r="AP241" s="510"/>
      <c r="AQ241" s="510"/>
      <c r="AR241" s="510"/>
      <c r="AS241" s="510"/>
      <c r="AT241" s="510"/>
      <c r="AU241" s="510"/>
      <c r="AV241" s="510"/>
      <c r="AW241" s="510"/>
      <c r="AX241" s="510"/>
      <c r="AY241" s="510"/>
      <c r="AZ241" s="510"/>
      <c r="BA241" s="510"/>
      <c r="BB241" s="510"/>
      <c r="BC241" s="510"/>
      <c r="BD241" s="511"/>
      <c r="BE241" s="264"/>
      <c r="BF241" s="282"/>
    </row>
    <row r="242" spans="1:58" s="283" customFormat="1" ht="26.25" customHeight="1">
      <c r="A242" s="264"/>
      <c r="B242" s="497" t="s">
        <v>106</v>
      </c>
      <c r="C242" s="498"/>
      <c r="D242" s="498"/>
      <c r="E242" s="498"/>
      <c r="F242" s="498"/>
      <c r="G242" s="498"/>
      <c r="H242" s="498"/>
      <c r="I242" s="498"/>
      <c r="J242" s="498"/>
      <c r="K242" s="498"/>
      <c r="L242" s="498"/>
      <c r="M242" s="498"/>
      <c r="N242" s="498"/>
      <c r="O242" s="498"/>
      <c r="P242" s="498"/>
      <c r="Q242" s="498"/>
      <c r="R242" s="498"/>
      <c r="S242" s="498"/>
      <c r="T242" s="498"/>
      <c r="U242" s="498"/>
      <c r="V242" s="499"/>
      <c r="W242" s="1660" t="s">
        <v>1524</v>
      </c>
      <c r="X242" s="498"/>
      <c r="Y242" s="498"/>
      <c r="Z242" s="498"/>
      <c r="AA242" s="498"/>
      <c r="AB242" s="498"/>
      <c r="AC242" s="498"/>
      <c r="AD242" s="498"/>
      <c r="AE242" s="498"/>
      <c r="AF242" s="498"/>
      <c r="AG242" s="498"/>
      <c r="AH242" s="498"/>
      <c r="AI242" s="498"/>
      <c r="AJ242" s="498"/>
      <c r="AK242" s="498"/>
      <c r="AL242" s="498"/>
      <c r="AM242" s="498"/>
      <c r="AN242" s="499"/>
      <c r="AO242" s="886" t="e">
        <f>AO241*0.05</f>
        <v>#VALUE!</v>
      </c>
      <c r="AP242" s="887"/>
      <c r="AQ242" s="887"/>
      <c r="AR242" s="887"/>
      <c r="AS242" s="887"/>
      <c r="AT242" s="887"/>
      <c r="AU242" s="887"/>
      <c r="AV242" s="887"/>
      <c r="AW242" s="887"/>
      <c r="AX242" s="887"/>
      <c r="AY242" s="887"/>
      <c r="AZ242" s="887"/>
      <c r="BA242" s="887"/>
      <c r="BB242" s="887"/>
      <c r="BC242" s="887"/>
      <c r="BD242" s="888"/>
      <c r="BE242" s="264"/>
      <c r="BF242" s="282"/>
    </row>
    <row r="243" spans="1:58" s="283" customFormat="1" ht="33.75" customHeight="1">
      <c r="A243" s="264"/>
      <c r="B243" s="493" t="s">
        <v>496</v>
      </c>
      <c r="C243" s="494"/>
      <c r="D243" s="494"/>
      <c r="E243" s="494"/>
      <c r="F243" s="494"/>
      <c r="G243" s="494"/>
      <c r="H243" s="494"/>
      <c r="I243" s="494"/>
      <c r="J243" s="494"/>
      <c r="K243" s="494"/>
      <c r="L243" s="494"/>
      <c r="M243" s="494"/>
      <c r="N243" s="494"/>
      <c r="O243" s="494"/>
      <c r="P243" s="494"/>
      <c r="Q243" s="494"/>
      <c r="R243" s="494"/>
      <c r="S243" s="494"/>
      <c r="T243" s="494"/>
      <c r="U243" s="494"/>
      <c r="V243" s="495"/>
      <c r="W243" s="1661" t="s">
        <v>1525</v>
      </c>
      <c r="X243" s="1662"/>
      <c r="Y243" s="1662"/>
      <c r="Z243" s="1662"/>
      <c r="AA243" s="1662"/>
      <c r="AB243" s="1662"/>
      <c r="AC243" s="1662"/>
      <c r="AD243" s="1662"/>
      <c r="AE243" s="1662"/>
      <c r="AF243" s="1662"/>
      <c r="AG243" s="1662"/>
      <c r="AH243" s="1662"/>
      <c r="AI243" s="1662"/>
      <c r="AJ243" s="1662"/>
      <c r="AK243" s="1662"/>
      <c r="AL243" s="1662"/>
      <c r="AM243" s="1662"/>
      <c r="AN243" s="1663"/>
      <c r="AO243" s="889" t="e">
        <f>AO241+AO242</f>
        <v>#VALUE!</v>
      </c>
      <c r="AP243" s="890"/>
      <c r="AQ243" s="890"/>
      <c r="AR243" s="890"/>
      <c r="AS243" s="890"/>
      <c r="AT243" s="890"/>
      <c r="AU243" s="890"/>
      <c r="AV243" s="890"/>
      <c r="AW243" s="890"/>
      <c r="AX243" s="890"/>
      <c r="AY243" s="890"/>
      <c r="AZ243" s="890"/>
      <c r="BA243" s="890"/>
      <c r="BB243" s="890"/>
      <c r="BC243" s="890"/>
      <c r="BD243" s="891"/>
      <c r="BE243" s="264"/>
      <c r="BF243" s="282"/>
    </row>
    <row r="244" spans="1:58" ht="26.25" customHeight="1">
      <c r="B244" s="883"/>
      <c r="C244" s="741"/>
      <c r="D244" s="741"/>
      <c r="E244" s="741"/>
      <c r="F244" s="741"/>
      <c r="G244" s="741"/>
      <c r="H244" s="741"/>
      <c r="I244" s="741"/>
      <c r="J244" s="741"/>
      <c r="K244" s="741"/>
      <c r="L244" s="741"/>
      <c r="M244" s="741"/>
      <c r="N244" s="741"/>
      <c r="O244" s="741"/>
      <c r="P244" s="741"/>
      <c r="Q244" s="741"/>
      <c r="R244" s="741"/>
      <c r="S244" s="741"/>
      <c r="T244" s="741"/>
      <c r="U244" s="741"/>
      <c r="V244" s="741"/>
      <c r="W244" s="741"/>
      <c r="X244" s="741"/>
      <c r="Y244" s="741"/>
      <c r="Z244" s="741"/>
      <c r="AA244" s="741"/>
      <c r="AB244" s="741"/>
      <c r="AC244" s="741"/>
      <c r="AD244" s="741"/>
      <c r="AE244" s="741"/>
      <c r="AF244" s="741"/>
      <c r="AG244" s="741"/>
      <c r="AH244" s="741"/>
      <c r="AI244" s="741"/>
      <c r="AJ244" s="741"/>
      <c r="AK244" s="741"/>
      <c r="AL244" s="741"/>
      <c r="AM244" s="741"/>
      <c r="AN244" s="741"/>
      <c r="AO244" s="741"/>
      <c r="AP244" s="741"/>
      <c r="AQ244" s="741"/>
      <c r="AR244" s="741"/>
      <c r="AS244" s="741"/>
      <c r="AT244" s="741"/>
      <c r="AU244" s="741"/>
      <c r="AV244" s="741"/>
      <c r="AW244" s="741"/>
      <c r="AX244" s="741"/>
      <c r="AY244" s="741"/>
      <c r="AZ244" s="741"/>
      <c r="BA244" s="741"/>
      <c r="BB244" s="741"/>
      <c r="BC244" s="741"/>
      <c r="BD244" s="884"/>
    </row>
    <row r="245" spans="1:58" ht="26.25" customHeight="1">
      <c r="B245" s="960" t="s">
        <v>1526</v>
      </c>
      <c r="C245" s="961"/>
      <c r="D245" s="961"/>
      <c r="E245" s="961"/>
      <c r="F245" s="961"/>
      <c r="G245" s="961"/>
      <c r="H245" s="961"/>
      <c r="I245" s="961"/>
      <c r="J245" s="961"/>
      <c r="K245" s="961"/>
      <c r="L245" s="961"/>
      <c r="M245" s="961"/>
      <c r="N245" s="961"/>
      <c r="O245" s="961"/>
      <c r="P245" s="961"/>
      <c r="Q245" s="961"/>
      <c r="R245" s="961"/>
      <c r="S245" s="961"/>
      <c r="T245" s="961"/>
      <c r="U245" s="961"/>
      <c r="V245" s="961" t="s">
        <v>1527</v>
      </c>
      <c r="W245" s="961"/>
      <c r="X245" s="961"/>
      <c r="Y245" s="961"/>
      <c r="Z245" s="961"/>
      <c r="AA245" s="961"/>
      <c r="AB245" s="961"/>
      <c r="AC245" s="961"/>
      <c r="AD245" s="961"/>
      <c r="AE245" s="961"/>
      <c r="AF245" s="961"/>
      <c r="AG245" s="961"/>
      <c r="AH245" s="961"/>
      <c r="AI245" s="961"/>
      <c r="AJ245" s="961"/>
      <c r="AK245" s="961"/>
      <c r="AL245" s="961"/>
      <c r="AM245" s="961"/>
      <c r="AN245" s="961"/>
      <c r="AO245" s="1658" t="s">
        <v>1528</v>
      </c>
      <c r="AP245" s="1658"/>
      <c r="AQ245" s="1658"/>
      <c r="AR245" s="1658"/>
      <c r="AS245" s="1658"/>
      <c r="AT245" s="1658"/>
      <c r="AU245" s="1658"/>
      <c r="AV245" s="1658"/>
      <c r="AW245" s="1658"/>
      <c r="AX245" s="1658"/>
      <c r="AY245" s="1658"/>
      <c r="AZ245" s="1658"/>
      <c r="BA245" s="1658"/>
      <c r="BB245" s="1658"/>
      <c r="BC245" s="1658"/>
      <c r="BD245" s="1659"/>
    </row>
    <row r="246" spans="1:58" ht="30" customHeight="1">
      <c r="B246" s="1022" t="s">
        <v>270</v>
      </c>
      <c r="C246" s="853"/>
      <c r="D246" s="853"/>
      <c r="E246" s="853"/>
      <c r="F246" s="853"/>
      <c r="G246" s="853"/>
      <c r="H246" s="853"/>
      <c r="I246" s="853"/>
      <c r="J246" s="853"/>
      <c r="K246" s="853"/>
      <c r="L246" s="853"/>
      <c r="M246" s="853"/>
      <c r="N246" s="853"/>
      <c r="O246" s="853"/>
      <c r="P246" s="853"/>
      <c r="Q246" s="853"/>
      <c r="R246" s="853"/>
      <c r="S246" s="853"/>
      <c r="T246" s="853"/>
      <c r="U246" s="853"/>
      <c r="V246" s="882">
        <f>المدخلات!AR10</f>
        <v>0</v>
      </c>
      <c r="W246" s="882"/>
      <c r="X246" s="882"/>
      <c r="Y246" s="882"/>
      <c r="Z246" s="882"/>
      <c r="AA246" s="882"/>
      <c r="AB246" s="882"/>
      <c r="AC246" s="882"/>
      <c r="AD246" s="882"/>
      <c r="AE246" s="882"/>
      <c r="AF246" s="882"/>
      <c r="AG246" s="882"/>
      <c r="AH246" s="882"/>
      <c r="AI246" s="882"/>
      <c r="AJ246" s="882"/>
      <c r="AK246" s="882"/>
      <c r="AL246" s="882"/>
      <c r="AM246" s="882"/>
      <c r="AN246" s="882"/>
      <c r="AO246" s="853" t="str">
        <f>المدخلات!P3</f>
        <v>احمد ابراهيم النعيمي</v>
      </c>
      <c r="AP246" s="853"/>
      <c r="AQ246" s="853"/>
      <c r="AR246" s="853"/>
      <c r="AS246" s="853"/>
      <c r="AT246" s="853"/>
      <c r="AU246" s="853"/>
      <c r="AV246" s="853"/>
      <c r="AW246" s="853"/>
      <c r="AX246" s="853"/>
      <c r="AY246" s="853"/>
      <c r="AZ246" s="853"/>
      <c r="BA246" s="853"/>
      <c r="BB246" s="853"/>
      <c r="BC246" s="853"/>
      <c r="BD246" s="854"/>
    </row>
    <row r="247" spans="1:58" ht="114" customHeight="1">
      <c r="B247" s="881"/>
      <c r="C247" s="882"/>
      <c r="D247" s="882"/>
      <c r="E247" s="882"/>
      <c r="F247" s="882"/>
      <c r="G247" s="882"/>
      <c r="H247" s="882"/>
      <c r="I247" s="882"/>
      <c r="J247" s="882"/>
      <c r="K247" s="882"/>
      <c r="L247" s="882"/>
      <c r="M247" s="882"/>
      <c r="N247" s="882"/>
      <c r="O247" s="882"/>
      <c r="P247" s="882"/>
      <c r="Q247" s="882"/>
      <c r="R247" s="882"/>
      <c r="S247" s="882"/>
      <c r="T247" s="882"/>
      <c r="U247" s="882"/>
      <c r="V247" s="853"/>
      <c r="W247" s="853"/>
      <c r="X247" s="853"/>
      <c r="Y247" s="853"/>
      <c r="Z247" s="853"/>
      <c r="AA247" s="853"/>
      <c r="AB247" s="853"/>
      <c r="AC247" s="853"/>
      <c r="AD247" s="853"/>
      <c r="AE247" s="853"/>
      <c r="AF247" s="853"/>
      <c r="AG247" s="853"/>
      <c r="AH247" s="853"/>
      <c r="AI247" s="853"/>
      <c r="AJ247" s="853"/>
      <c r="AK247" s="853"/>
      <c r="AL247" s="853"/>
      <c r="AM247" s="853"/>
      <c r="AN247" s="853"/>
      <c r="AO247" s="853"/>
      <c r="AP247" s="853"/>
      <c r="AQ247" s="853"/>
      <c r="AR247" s="853"/>
      <c r="AS247" s="853"/>
      <c r="AT247" s="853"/>
      <c r="AU247" s="853"/>
      <c r="AV247" s="853"/>
      <c r="AW247" s="853"/>
      <c r="AX247" s="853"/>
      <c r="AY247" s="853"/>
      <c r="AZ247" s="853"/>
      <c r="BA247" s="853"/>
      <c r="BB247" s="853"/>
      <c r="BC247" s="853"/>
      <c r="BD247" s="854"/>
    </row>
    <row r="248" spans="1:58" ht="33.75" customHeight="1">
      <c r="B248" s="846"/>
      <c r="C248" s="847"/>
      <c r="D248" s="847"/>
      <c r="E248" s="847"/>
      <c r="F248" s="847"/>
      <c r="G248" s="847"/>
      <c r="H248" s="847"/>
      <c r="I248" s="847"/>
      <c r="J248" s="847"/>
      <c r="K248" s="847"/>
      <c r="L248" s="847"/>
      <c r="M248" s="847"/>
      <c r="N248" s="847"/>
      <c r="O248" s="847"/>
      <c r="P248" s="847"/>
      <c r="Q248" s="847"/>
      <c r="R248" s="847"/>
      <c r="S248" s="847"/>
      <c r="T248" s="847"/>
      <c r="U248" s="847"/>
      <c r="V248" s="847"/>
      <c r="W248" s="847"/>
      <c r="X248" s="847"/>
      <c r="Y248" s="847"/>
      <c r="Z248" s="847"/>
      <c r="AA248" s="847"/>
      <c r="AB248" s="847"/>
      <c r="AC248" s="847"/>
      <c r="AD248" s="847"/>
      <c r="AE248" s="847"/>
      <c r="AF248" s="847"/>
      <c r="AG248" s="847"/>
      <c r="AH248" s="847"/>
      <c r="AI248" s="847"/>
      <c r="AJ248" s="847"/>
      <c r="AK248" s="847"/>
      <c r="AL248" s="847"/>
      <c r="AM248" s="847"/>
      <c r="AN248" s="847"/>
      <c r="AO248" s="847"/>
      <c r="AP248" s="847"/>
      <c r="AQ248" s="847"/>
      <c r="AR248" s="847"/>
      <c r="AS248" s="847"/>
      <c r="AT248" s="847"/>
      <c r="AU248" s="847"/>
      <c r="AV248" s="847"/>
      <c r="AW248" s="847"/>
      <c r="AX248" s="847"/>
      <c r="AY248" s="847"/>
      <c r="AZ248" s="847"/>
      <c r="BA248" s="847"/>
      <c r="BB248" s="847"/>
      <c r="BC248" s="847"/>
      <c r="BD248" s="848"/>
    </row>
    <row r="249" spans="1:58" ht="26.25" customHeight="1">
      <c r="B249" s="485" t="s">
        <v>608</v>
      </c>
      <c r="C249" s="1654"/>
      <c r="D249" s="1654"/>
      <c r="E249" s="1654"/>
      <c r="F249" s="1654"/>
      <c r="G249" s="1654"/>
      <c r="H249" s="1654"/>
      <c r="I249" s="1654"/>
      <c r="J249" s="1654"/>
      <c r="K249" s="1654"/>
      <c r="L249" s="1654"/>
      <c r="M249" s="1654"/>
      <c r="N249" s="1654"/>
      <c r="O249" s="1654"/>
      <c r="P249" s="1654"/>
      <c r="Q249" s="1654"/>
      <c r="R249" s="1654"/>
      <c r="S249" s="1654"/>
      <c r="T249" s="1654"/>
      <c r="U249" s="1654"/>
      <c r="V249" s="1654"/>
      <c r="W249" s="1654"/>
      <c r="X249" s="1654"/>
      <c r="Y249" s="1654"/>
      <c r="Z249" s="1654"/>
      <c r="AA249" s="1654"/>
      <c r="AB249" s="1654"/>
      <c r="AC249" s="1654"/>
      <c r="AD249" s="1654"/>
      <c r="AE249" s="1655"/>
      <c r="AF249" s="1656" t="s">
        <v>1529</v>
      </c>
      <c r="AG249" s="1654"/>
      <c r="AH249" s="1654"/>
      <c r="AI249" s="1654"/>
      <c r="AJ249" s="1654"/>
      <c r="AK249" s="1654"/>
      <c r="AL249" s="1654"/>
      <c r="AM249" s="1654"/>
      <c r="AN249" s="1654"/>
      <c r="AO249" s="1654"/>
      <c r="AP249" s="1654"/>
      <c r="AQ249" s="1654"/>
      <c r="AR249" s="1654"/>
      <c r="AS249" s="1654"/>
      <c r="AT249" s="1654"/>
      <c r="AU249" s="1654"/>
      <c r="AV249" s="1654"/>
      <c r="AW249" s="1654"/>
      <c r="AX249" s="1654"/>
      <c r="AY249" s="1654"/>
      <c r="AZ249" s="1654"/>
      <c r="BA249" s="1654"/>
      <c r="BB249" s="1654"/>
      <c r="BC249" s="1654"/>
      <c r="BD249" s="1657"/>
    </row>
    <row r="250" spans="1:58" ht="37.5" customHeight="1">
      <c r="B250" s="1030">
        <v>1</v>
      </c>
      <c r="C250" s="969" t="s">
        <v>1599</v>
      </c>
      <c r="D250" s="969"/>
      <c r="E250" s="969"/>
      <c r="F250" s="969"/>
      <c r="G250" s="969"/>
      <c r="H250" s="969"/>
      <c r="I250" s="969"/>
      <c r="J250" s="969"/>
      <c r="K250" s="969"/>
      <c r="L250" s="969"/>
      <c r="M250" s="969"/>
      <c r="N250" s="969"/>
      <c r="O250" s="969"/>
      <c r="P250" s="969"/>
      <c r="Q250" s="969"/>
      <c r="R250" s="969"/>
      <c r="S250" s="969"/>
      <c r="T250" s="969"/>
      <c r="U250" s="969"/>
      <c r="V250" s="969"/>
      <c r="W250" s="969"/>
      <c r="X250" s="969"/>
      <c r="Y250" s="969"/>
      <c r="Z250" s="969"/>
      <c r="AA250" s="969"/>
      <c r="AB250" s="969"/>
      <c r="AC250" s="969"/>
      <c r="AD250" s="969"/>
      <c r="AE250" s="969"/>
      <c r="AF250" s="969"/>
      <c r="AG250" s="969"/>
      <c r="AH250" s="969"/>
      <c r="AI250" s="969"/>
      <c r="AJ250" s="969"/>
      <c r="AK250" s="969"/>
      <c r="AL250" s="969"/>
      <c r="AM250" s="969"/>
      <c r="AN250" s="969"/>
      <c r="AO250" s="969"/>
      <c r="AP250" s="969"/>
      <c r="AQ250" s="969"/>
      <c r="AR250" s="969"/>
      <c r="AS250" s="969"/>
      <c r="AT250" s="969"/>
      <c r="AU250" s="969"/>
      <c r="AV250" s="969"/>
      <c r="AW250" s="969"/>
      <c r="AX250" s="969"/>
      <c r="AY250" s="969"/>
      <c r="AZ250" s="969"/>
      <c r="BA250" s="969"/>
      <c r="BB250" s="969"/>
      <c r="BC250" s="969"/>
      <c r="BD250" s="970"/>
    </row>
    <row r="251" spans="1:58" ht="18.75" customHeight="1">
      <c r="B251" s="1030"/>
      <c r="C251" s="969"/>
      <c r="D251" s="969"/>
      <c r="E251" s="969"/>
      <c r="F251" s="969"/>
      <c r="G251" s="969"/>
      <c r="H251" s="969"/>
      <c r="I251" s="969"/>
      <c r="J251" s="969"/>
      <c r="K251" s="969"/>
      <c r="L251" s="969"/>
      <c r="M251" s="969"/>
      <c r="N251" s="969"/>
      <c r="O251" s="969"/>
      <c r="P251" s="969"/>
      <c r="Q251" s="969"/>
      <c r="R251" s="969"/>
      <c r="S251" s="969"/>
      <c r="T251" s="969"/>
      <c r="U251" s="969"/>
      <c r="V251" s="969"/>
      <c r="W251" s="969"/>
      <c r="X251" s="969"/>
      <c r="Y251" s="969"/>
      <c r="Z251" s="969"/>
      <c r="AA251" s="969"/>
      <c r="AB251" s="969"/>
      <c r="AC251" s="969"/>
      <c r="AD251" s="969"/>
      <c r="AE251" s="969"/>
      <c r="AF251" s="969"/>
      <c r="AG251" s="969"/>
      <c r="AH251" s="969"/>
      <c r="AI251" s="969"/>
      <c r="AJ251" s="969"/>
      <c r="AK251" s="969"/>
      <c r="AL251" s="969"/>
      <c r="AM251" s="969"/>
      <c r="AN251" s="969"/>
      <c r="AO251" s="969"/>
      <c r="AP251" s="969"/>
      <c r="AQ251" s="969"/>
      <c r="AR251" s="969"/>
      <c r="AS251" s="969"/>
      <c r="AT251" s="969"/>
      <c r="AU251" s="969"/>
      <c r="AV251" s="969"/>
      <c r="AW251" s="969"/>
      <c r="AX251" s="969"/>
      <c r="AY251" s="969"/>
      <c r="AZ251" s="969"/>
      <c r="BA251" s="969"/>
      <c r="BB251" s="969"/>
      <c r="BC251" s="969"/>
      <c r="BD251" s="970"/>
    </row>
    <row r="252" spans="1:58" ht="18.75" customHeight="1">
      <c r="B252" s="1030">
        <v>2</v>
      </c>
      <c r="C252" s="981"/>
      <c r="D252" s="981"/>
      <c r="E252" s="981"/>
      <c r="F252" s="981"/>
      <c r="G252" s="981"/>
      <c r="H252" s="981"/>
      <c r="I252" s="981"/>
      <c r="J252" s="981"/>
      <c r="K252" s="981"/>
      <c r="L252" s="981"/>
      <c r="M252" s="981"/>
      <c r="N252" s="981"/>
      <c r="O252" s="981"/>
      <c r="P252" s="981"/>
      <c r="Q252" s="981"/>
      <c r="R252" s="981"/>
      <c r="S252" s="981"/>
      <c r="T252" s="981"/>
      <c r="U252" s="981"/>
      <c r="V252" s="981"/>
      <c r="W252" s="981"/>
      <c r="X252" s="981"/>
      <c r="Y252" s="981"/>
      <c r="Z252" s="981"/>
      <c r="AA252" s="981"/>
      <c r="AB252" s="981"/>
      <c r="AC252" s="981"/>
      <c r="AD252" s="981"/>
      <c r="AE252" s="981"/>
      <c r="AF252" s="981"/>
      <c r="AG252" s="981"/>
      <c r="AH252" s="981"/>
      <c r="AI252" s="981"/>
      <c r="AJ252" s="981"/>
      <c r="AK252" s="981"/>
      <c r="AL252" s="981"/>
      <c r="AM252" s="981"/>
      <c r="AN252" s="981"/>
      <c r="AO252" s="981"/>
      <c r="AP252" s="981"/>
      <c r="AQ252" s="981"/>
      <c r="AR252" s="981"/>
      <c r="AS252" s="981"/>
      <c r="AT252" s="981"/>
      <c r="AU252" s="981"/>
      <c r="AV252" s="981"/>
      <c r="AW252" s="981"/>
      <c r="AX252" s="981"/>
      <c r="AY252" s="981"/>
      <c r="AZ252" s="981"/>
      <c r="BA252" s="981"/>
      <c r="BB252" s="981"/>
      <c r="BC252" s="981"/>
      <c r="BD252" s="982"/>
    </row>
    <row r="253" spans="1:58" ht="38.25" customHeight="1">
      <c r="B253" s="1030"/>
      <c r="C253" s="981"/>
      <c r="D253" s="981"/>
      <c r="E253" s="981"/>
      <c r="F253" s="981"/>
      <c r="G253" s="981"/>
      <c r="H253" s="981"/>
      <c r="I253" s="981"/>
      <c r="J253" s="981"/>
      <c r="K253" s="981"/>
      <c r="L253" s="981"/>
      <c r="M253" s="981"/>
      <c r="N253" s="981"/>
      <c r="O253" s="981"/>
      <c r="P253" s="981"/>
      <c r="Q253" s="981"/>
      <c r="R253" s="981"/>
      <c r="S253" s="981"/>
      <c r="T253" s="981"/>
      <c r="U253" s="981"/>
      <c r="V253" s="981"/>
      <c r="W253" s="981"/>
      <c r="X253" s="981"/>
      <c r="Y253" s="981"/>
      <c r="Z253" s="981"/>
      <c r="AA253" s="981"/>
      <c r="AB253" s="981"/>
      <c r="AC253" s="981"/>
      <c r="AD253" s="981"/>
      <c r="AE253" s="981"/>
      <c r="AF253" s="981"/>
      <c r="AG253" s="981"/>
      <c r="AH253" s="981"/>
      <c r="AI253" s="981"/>
      <c r="AJ253" s="981"/>
      <c r="AK253" s="981"/>
      <c r="AL253" s="981"/>
      <c r="AM253" s="981"/>
      <c r="AN253" s="981"/>
      <c r="AO253" s="981"/>
      <c r="AP253" s="981"/>
      <c r="AQ253" s="981"/>
      <c r="AR253" s="981"/>
      <c r="AS253" s="981"/>
      <c r="AT253" s="981"/>
      <c r="AU253" s="981"/>
      <c r="AV253" s="981"/>
      <c r="AW253" s="981"/>
      <c r="AX253" s="981"/>
      <c r="AY253" s="981"/>
      <c r="AZ253" s="981"/>
      <c r="BA253" s="981"/>
      <c r="BB253" s="981"/>
      <c r="BC253" s="981"/>
      <c r="BD253" s="982"/>
    </row>
    <row r="254" spans="1:58">
      <c r="B254" s="1030">
        <v>3</v>
      </c>
      <c r="C254" s="981"/>
      <c r="D254" s="981"/>
      <c r="E254" s="981"/>
      <c r="F254" s="981"/>
      <c r="G254" s="981"/>
      <c r="H254" s="981"/>
      <c r="I254" s="981"/>
      <c r="J254" s="981"/>
      <c r="K254" s="981"/>
      <c r="L254" s="981"/>
      <c r="M254" s="981"/>
      <c r="N254" s="981"/>
      <c r="O254" s="981"/>
      <c r="P254" s="981"/>
      <c r="Q254" s="981"/>
      <c r="R254" s="981"/>
      <c r="S254" s="981"/>
      <c r="T254" s="981"/>
      <c r="U254" s="981"/>
      <c r="V254" s="981"/>
      <c r="W254" s="981"/>
      <c r="X254" s="981"/>
      <c r="Y254" s="981"/>
      <c r="Z254" s="981"/>
      <c r="AA254" s="981"/>
      <c r="AB254" s="981"/>
      <c r="AC254" s="981"/>
      <c r="AD254" s="981"/>
      <c r="AE254" s="981"/>
      <c r="AF254" s="981"/>
      <c r="AG254" s="981"/>
      <c r="AH254" s="981"/>
      <c r="AI254" s="981"/>
      <c r="AJ254" s="981"/>
      <c r="AK254" s="981"/>
      <c r="AL254" s="981"/>
      <c r="AM254" s="981"/>
      <c r="AN254" s="981"/>
      <c r="AO254" s="981"/>
      <c r="AP254" s="981"/>
      <c r="AQ254" s="981"/>
      <c r="AR254" s="981"/>
      <c r="AS254" s="981"/>
      <c r="AT254" s="981"/>
      <c r="AU254" s="981"/>
      <c r="AV254" s="981"/>
      <c r="AW254" s="981"/>
      <c r="AX254" s="981"/>
      <c r="AY254" s="981"/>
      <c r="AZ254" s="981"/>
      <c r="BA254" s="981"/>
      <c r="BB254" s="981"/>
      <c r="BC254" s="981"/>
      <c r="BD254" s="982"/>
    </row>
    <row r="255" spans="1:58" s="285" customFormat="1" ht="39.75" customHeight="1" thickBot="1">
      <c r="A255" s="264"/>
      <c r="B255" s="1031"/>
      <c r="C255" s="1652"/>
      <c r="D255" s="1652"/>
      <c r="E255" s="1652"/>
      <c r="F255" s="1652"/>
      <c r="G255" s="1652"/>
      <c r="H255" s="1652"/>
      <c r="I255" s="1652"/>
      <c r="J255" s="1652"/>
      <c r="K255" s="1652"/>
      <c r="L255" s="1652"/>
      <c r="M255" s="1652"/>
      <c r="N255" s="1652"/>
      <c r="O255" s="1652"/>
      <c r="P255" s="1652"/>
      <c r="Q255" s="1652"/>
      <c r="R255" s="1652"/>
      <c r="S255" s="1652"/>
      <c r="T255" s="1652"/>
      <c r="U255" s="1652"/>
      <c r="V255" s="1652"/>
      <c r="W255" s="1652"/>
      <c r="X255" s="1652"/>
      <c r="Y255" s="1652"/>
      <c r="Z255" s="1652"/>
      <c r="AA255" s="1652"/>
      <c r="AB255" s="1652"/>
      <c r="AC255" s="1652"/>
      <c r="AD255" s="1652"/>
      <c r="AE255" s="1652"/>
      <c r="AF255" s="1652"/>
      <c r="AG255" s="1652"/>
      <c r="AH255" s="1652"/>
      <c r="AI255" s="1652"/>
      <c r="AJ255" s="1652"/>
      <c r="AK255" s="1652"/>
      <c r="AL255" s="1652"/>
      <c r="AM255" s="1652"/>
      <c r="AN255" s="1652"/>
      <c r="AO255" s="1652"/>
      <c r="AP255" s="1652"/>
      <c r="AQ255" s="1652"/>
      <c r="AR255" s="1652"/>
      <c r="AS255" s="1652"/>
      <c r="AT255" s="1652"/>
      <c r="AU255" s="1652"/>
      <c r="AV255" s="1652"/>
      <c r="AW255" s="1652"/>
      <c r="AX255" s="1652"/>
      <c r="AY255" s="1652"/>
      <c r="AZ255" s="1652"/>
      <c r="BA255" s="1652"/>
      <c r="BB255" s="1652"/>
      <c r="BC255" s="1652"/>
      <c r="BD255" s="1653"/>
      <c r="BE255" s="264"/>
      <c r="BF255" s="284"/>
    </row>
    <row r="256" spans="1:58" s="264" customFormat="1" ht="16.5" customHeight="1">
      <c r="B256" s="812"/>
      <c r="C256" s="812"/>
      <c r="D256" s="812"/>
      <c r="E256" s="812"/>
      <c r="F256" s="812"/>
      <c r="G256" s="812"/>
      <c r="H256" s="812"/>
      <c r="I256" s="812"/>
      <c r="J256" s="812"/>
      <c r="K256" s="812"/>
      <c r="L256" s="812"/>
      <c r="M256" s="812"/>
      <c r="N256" s="812"/>
      <c r="O256" s="812"/>
      <c r="P256" s="812"/>
      <c r="Q256" s="812"/>
      <c r="R256" s="812"/>
      <c r="S256" s="812"/>
      <c r="T256" s="812"/>
      <c r="U256" s="812"/>
      <c r="V256" s="812"/>
      <c r="W256" s="812"/>
      <c r="X256" s="812"/>
      <c r="Y256" s="812"/>
      <c r="Z256" s="812"/>
      <c r="AA256" s="812"/>
      <c r="AB256" s="812"/>
      <c r="AC256" s="812"/>
      <c r="AD256" s="812"/>
      <c r="AE256" s="812"/>
      <c r="AF256" s="812"/>
      <c r="AG256" s="812"/>
      <c r="AH256" s="812"/>
      <c r="AI256" s="812"/>
      <c r="AJ256" s="812"/>
      <c r="AK256" s="812"/>
      <c r="AL256" s="812"/>
      <c r="AM256" s="812"/>
      <c r="AN256" s="812"/>
      <c r="AO256" s="812"/>
      <c r="AP256" s="812"/>
      <c r="AQ256" s="812"/>
      <c r="AR256" s="812"/>
      <c r="AS256" s="812"/>
      <c r="AT256" s="812"/>
      <c r="AU256" s="812"/>
      <c r="AV256" s="812"/>
      <c r="AW256" s="812"/>
      <c r="AX256" s="812"/>
      <c r="AY256" s="812"/>
      <c r="AZ256" s="812"/>
      <c r="BA256" s="812"/>
      <c r="BB256" s="812"/>
      <c r="BC256" s="812"/>
      <c r="BD256" s="812"/>
    </row>
    <row r="257" spans="3:5" s="264" customFormat="1">
      <c r="C257" s="286"/>
      <c r="D257" s="286"/>
      <c r="E257" s="287"/>
    </row>
    <row r="258" spans="3:5" s="264" customFormat="1">
      <c r="C258" s="286"/>
      <c r="D258" s="286"/>
      <c r="E258" s="287"/>
    </row>
    <row r="259" spans="3:5" s="264" customFormat="1">
      <c r="C259" s="286"/>
      <c r="D259" s="286"/>
      <c r="E259" s="287"/>
    </row>
    <row r="260" spans="3:5" s="264" customFormat="1">
      <c r="C260" s="286"/>
      <c r="D260" s="286"/>
      <c r="E260" s="287"/>
    </row>
    <row r="261" spans="3:5" s="264" customFormat="1">
      <c r="C261" s="286"/>
      <c r="D261" s="286"/>
      <c r="E261" s="287"/>
    </row>
    <row r="262" spans="3:5" s="264" customFormat="1">
      <c r="C262" s="286"/>
      <c r="D262" s="286"/>
      <c r="E262" s="287"/>
    </row>
    <row r="263" spans="3:5" s="264" customFormat="1">
      <c r="C263" s="286"/>
      <c r="D263" s="286"/>
      <c r="E263" s="287"/>
    </row>
    <row r="264" spans="3:5" s="264" customFormat="1">
      <c r="C264" s="286"/>
      <c r="D264" s="286"/>
      <c r="E264" s="287"/>
    </row>
    <row r="265" spans="3:5" s="264" customFormat="1">
      <c r="C265" s="286"/>
      <c r="D265" s="286"/>
      <c r="E265" s="287"/>
    </row>
    <row r="266" spans="3:5" s="264" customFormat="1">
      <c r="C266" s="286"/>
      <c r="D266" s="286"/>
      <c r="E266" s="287"/>
    </row>
    <row r="267" spans="3:5" s="264" customFormat="1">
      <c r="C267" s="286"/>
      <c r="D267" s="286"/>
      <c r="E267" s="287"/>
    </row>
    <row r="268" spans="3:5" s="264" customFormat="1">
      <c r="C268" s="286"/>
      <c r="D268" s="286"/>
      <c r="E268" s="287"/>
    </row>
    <row r="269" spans="3:5" s="264" customFormat="1">
      <c r="C269" s="286"/>
      <c r="D269" s="286"/>
      <c r="E269" s="287"/>
    </row>
    <row r="270" spans="3:5" s="264" customFormat="1">
      <c r="C270" s="286"/>
      <c r="D270" s="286"/>
      <c r="E270" s="287"/>
    </row>
    <row r="271" spans="3:5" s="264" customFormat="1">
      <c r="C271" s="286"/>
      <c r="D271" s="286"/>
      <c r="E271" s="287"/>
    </row>
    <row r="272" spans="3:5" s="264" customFormat="1">
      <c r="C272" s="286"/>
      <c r="D272" s="286"/>
      <c r="E272" s="287"/>
    </row>
    <row r="273" spans="3:5" s="264" customFormat="1">
      <c r="C273" s="286"/>
      <c r="D273" s="286"/>
      <c r="E273" s="287"/>
    </row>
    <row r="274" spans="3:5" s="264" customFormat="1">
      <c r="C274" s="286"/>
      <c r="D274" s="286"/>
      <c r="E274" s="287"/>
    </row>
    <row r="275" spans="3:5" s="264" customFormat="1">
      <c r="C275" s="286"/>
      <c r="D275" s="286"/>
      <c r="E275" s="287"/>
    </row>
    <row r="276" spans="3:5" s="264" customFormat="1">
      <c r="C276" s="286"/>
      <c r="D276" s="286"/>
      <c r="E276" s="287"/>
    </row>
    <row r="277" spans="3:5" s="264" customFormat="1">
      <c r="C277" s="286"/>
      <c r="D277" s="286"/>
      <c r="E277" s="287"/>
    </row>
    <row r="278" spans="3:5" s="264" customFormat="1">
      <c r="C278" s="286"/>
      <c r="D278" s="286"/>
      <c r="E278" s="287"/>
    </row>
    <row r="279" spans="3:5" s="264" customFormat="1">
      <c r="C279" s="286"/>
      <c r="D279" s="286"/>
      <c r="E279" s="287"/>
    </row>
    <row r="280" spans="3:5" s="264" customFormat="1">
      <c r="C280" s="286"/>
      <c r="D280" s="286"/>
      <c r="E280" s="287"/>
    </row>
    <row r="281" spans="3:5" s="264" customFormat="1">
      <c r="C281" s="286"/>
      <c r="D281" s="286"/>
      <c r="E281" s="287"/>
    </row>
    <row r="282" spans="3:5" s="264" customFormat="1">
      <c r="C282" s="286"/>
      <c r="D282" s="286"/>
      <c r="E282" s="287"/>
    </row>
    <row r="283" spans="3:5" s="264" customFormat="1">
      <c r="C283" s="286"/>
      <c r="D283" s="286"/>
      <c r="E283" s="287"/>
    </row>
    <row r="284" spans="3:5" s="264" customFormat="1">
      <c r="C284" s="286"/>
      <c r="D284" s="286"/>
      <c r="E284" s="287"/>
    </row>
    <row r="285" spans="3:5" s="264" customFormat="1">
      <c r="C285" s="286"/>
      <c r="D285" s="286"/>
      <c r="E285" s="287"/>
    </row>
    <row r="286" spans="3:5" s="264" customFormat="1">
      <c r="C286" s="286"/>
      <c r="D286" s="286"/>
      <c r="E286" s="287"/>
    </row>
    <row r="287" spans="3:5" s="264" customFormat="1">
      <c r="C287" s="286"/>
      <c r="D287" s="286"/>
      <c r="E287" s="287"/>
    </row>
    <row r="288" spans="3:5" s="264" customFormat="1">
      <c r="C288" s="286"/>
      <c r="D288" s="286"/>
      <c r="E288" s="287"/>
    </row>
    <row r="289" spans="3:5" s="264" customFormat="1">
      <c r="C289" s="286"/>
      <c r="D289" s="286"/>
      <c r="E289" s="287"/>
    </row>
    <row r="290" spans="3:5" s="264" customFormat="1">
      <c r="C290" s="286"/>
      <c r="D290" s="286"/>
      <c r="E290" s="287"/>
    </row>
    <row r="291" spans="3:5" s="264" customFormat="1">
      <c r="C291" s="286"/>
      <c r="D291" s="286"/>
      <c r="E291" s="287"/>
    </row>
    <row r="292" spans="3:5" s="264" customFormat="1">
      <c r="C292" s="286"/>
      <c r="D292" s="286"/>
      <c r="E292" s="287"/>
    </row>
    <row r="293" spans="3:5" s="264" customFormat="1">
      <c r="C293" s="286"/>
      <c r="D293" s="286"/>
      <c r="E293" s="287"/>
    </row>
    <row r="294" spans="3:5" s="264" customFormat="1">
      <c r="C294" s="286"/>
      <c r="D294" s="286"/>
      <c r="E294" s="287"/>
    </row>
    <row r="295" spans="3:5" s="264" customFormat="1">
      <c r="C295" s="286"/>
      <c r="D295" s="286"/>
      <c r="E295" s="287"/>
    </row>
    <row r="296" spans="3:5" s="264" customFormat="1">
      <c r="C296" s="286"/>
      <c r="D296" s="286"/>
      <c r="E296" s="287"/>
    </row>
    <row r="297" spans="3:5" s="264" customFormat="1">
      <c r="C297" s="286"/>
      <c r="D297" s="286"/>
      <c r="E297" s="287"/>
    </row>
    <row r="298" spans="3:5" s="264" customFormat="1">
      <c r="C298" s="286"/>
      <c r="D298" s="286"/>
      <c r="E298" s="287"/>
    </row>
    <row r="299" spans="3:5" s="264" customFormat="1">
      <c r="C299" s="286"/>
      <c r="D299" s="286"/>
      <c r="E299" s="287"/>
    </row>
    <row r="300" spans="3:5" s="264" customFormat="1">
      <c r="C300" s="286"/>
      <c r="D300" s="286"/>
      <c r="E300" s="287"/>
    </row>
    <row r="301" spans="3:5" s="264" customFormat="1">
      <c r="C301" s="286"/>
      <c r="D301" s="286"/>
      <c r="E301" s="287"/>
    </row>
    <row r="302" spans="3:5" s="264" customFormat="1">
      <c r="C302" s="286"/>
      <c r="D302" s="286"/>
      <c r="E302" s="287"/>
    </row>
    <row r="303" spans="3:5" s="264" customFormat="1">
      <c r="C303" s="286"/>
      <c r="D303" s="286"/>
      <c r="E303" s="287"/>
    </row>
    <row r="304" spans="3:5" s="264" customFormat="1">
      <c r="C304" s="286"/>
      <c r="D304" s="286"/>
      <c r="E304" s="287"/>
    </row>
    <row r="305" spans="3:5" s="264" customFormat="1">
      <c r="C305" s="286"/>
      <c r="D305" s="286"/>
      <c r="E305" s="287"/>
    </row>
    <row r="306" spans="3:5" s="264" customFormat="1">
      <c r="C306" s="286"/>
      <c r="D306" s="286"/>
      <c r="E306" s="287"/>
    </row>
    <row r="307" spans="3:5" s="264" customFormat="1">
      <c r="C307" s="286"/>
      <c r="D307" s="286"/>
      <c r="E307" s="287"/>
    </row>
    <row r="308" spans="3:5" s="264" customFormat="1">
      <c r="C308" s="286"/>
      <c r="D308" s="286"/>
      <c r="E308" s="287"/>
    </row>
    <row r="309" spans="3:5" s="264" customFormat="1">
      <c r="C309" s="286"/>
      <c r="D309" s="286"/>
      <c r="E309" s="287"/>
    </row>
    <row r="310" spans="3:5" s="264" customFormat="1">
      <c r="C310" s="286"/>
      <c r="D310" s="286"/>
      <c r="E310" s="287"/>
    </row>
    <row r="311" spans="3:5" s="264" customFormat="1">
      <c r="C311" s="286"/>
      <c r="D311" s="286"/>
      <c r="E311" s="287"/>
    </row>
    <row r="312" spans="3:5" s="264" customFormat="1">
      <c r="C312" s="286"/>
      <c r="D312" s="286"/>
      <c r="E312" s="287"/>
    </row>
    <row r="313" spans="3:5" s="264" customFormat="1">
      <c r="C313" s="286"/>
      <c r="D313" s="286"/>
      <c r="E313" s="287"/>
    </row>
    <row r="314" spans="3:5" s="264" customFormat="1">
      <c r="C314" s="286"/>
      <c r="D314" s="286"/>
      <c r="E314" s="287"/>
    </row>
    <row r="315" spans="3:5" s="264" customFormat="1">
      <c r="C315" s="286"/>
      <c r="D315" s="286"/>
      <c r="E315" s="287"/>
    </row>
    <row r="316" spans="3:5" s="264" customFormat="1">
      <c r="C316" s="286"/>
      <c r="D316" s="286"/>
      <c r="E316" s="287"/>
    </row>
    <row r="317" spans="3:5" s="264" customFormat="1">
      <c r="C317" s="286"/>
      <c r="D317" s="286"/>
      <c r="E317" s="287"/>
    </row>
    <row r="318" spans="3:5" s="264" customFormat="1">
      <c r="C318" s="286"/>
      <c r="D318" s="286"/>
      <c r="E318" s="287"/>
    </row>
    <row r="319" spans="3:5" s="264" customFormat="1">
      <c r="C319" s="286"/>
      <c r="D319" s="286"/>
      <c r="E319" s="287"/>
    </row>
    <row r="320" spans="3:5" s="264" customFormat="1">
      <c r="C320" s="286"/>
      <c r="D320" s="286"/>
      <c r="E320" s="287"/>
    </row>
    <row r="321" spans="3:5" s="264" customFormat="1">
      <c r="C321" s="286"/>
      <c r="D321" s="286"/>
      <c r="E321" s="287"/>
    </row>
    <row r="322" spans="3:5" s="264" customFormat="1">
      <c r="C322" s="286"/>
      <c r="D322" s="286"/>
      <c r="E322" s="287"/>
    </row>
    <row r="323" spans="3:5" s="264" customFormat="1">
      <c r="C323" s="286"/>
      <c r="D323" s="286"/>
      <c r="E323" s="287"/>
    </row>
    <row r="324" spans="3:5" s="264" customFormat="1">
      <c r="C324" s="286"/>
      <c r="D324" s="286"/>
      <c r="E324" s="287"/>
    </row>
    <row r="325" spans="3:5" s="264" customFormat="1">
      <c r="C325" s="286"/>
      <c r="D325" s="286"/>
      <c r="E325" s="287"/>
    </row>
    <row r="326" spans="3:5" s="264" customFormat="1">
      <c r="C326" s="286"/>
      <c r="D326" s="286"/>
      <c r="E326" s="287"/>
    </row>
    <row r="327" spans="3:5" s="264" customFormat="1">
      <c r="C327" s="286"/>
      <c r="D327" s="286"/>
      <c r="E327" s="287"/>
    </row>
    <row r="328" spans="3:5" s="264" customFormat="1">
      <c r="C328" s="286"/>
      <c r="D328" s="286"/>
      <c r="E328" s="287"/>
    </row>
    <row r="329" spans="3:5" s="264" customFormat="1">
      <c r="C329" s="286"/>
      <c r="D329" s="286"/>
      <c r="E329" s="287"/>
    </row>
    <row r="330" spans="3:5" s="264" customFormat="1">
      <c r="C330" s="286"/>
      <c r="D330" s="286"/>
      <c r="E330" s="287"/>
    </row>
    <row r="331" spans="3:5" s="264" customFormat="1">
      <c r="C331" s="286"/>
      <c r="D331" s="286"/>
      <c r="E331" s="287"/>
    </row>
    <row r="332" spans="3:5" s="264" customFormat="1">
      <c r="C332" s="286"/>
      <c r="D332" s="286"/>
      <c r="E332" s="287"/>
    </row>
    <row r="333" spans="3:5" s="264" customFormat="1">
      <c r="C333" s="286"/>
      <c r="D333" s="286"/>
      <c r="E333" s="287"/>
    </row>
    <row r="334" spans="3:5" s="264" customFormat="1">
      <c r="C334" s="286"/>
      <c r="D334" s="286"/>
      <c r="E334" s="287"/>
    </row>
    <row r="335" spans="3:5" s="264" customFormat="1">
      <c r="C335" s="286"/>
      <c r="D335" s="286"/>
      <c r="E335" s="287"/>
    </row>
    <row r="336" spans="3:5" s="264" customFormat="1">
      <c r="C336" s="286"/>
      <c r="D336" s="286"/>
      <c r="E336" s="287"/>
    </row>
    <row r="337" spans="3:5" s="264" customFormat="1">
      <c r="C337" s="286"/>
      <c r="D337" s="286"/>
      <c r="E337" s="287"/>
    </row>
    <row r="338" spans="3:5" s="264" customFormat="1">
      <c r="C338" s="286"/>
      <c r="D338" s="286"/>
      <c r="E338" s="287"/>
    </row>
    <row r="339" spans="3:5" s="264" customFormat="1">
      <c r="C339" s="286"/>
      <c r="D339" s="286"/>
      <c r="E339" s="287"/>
    </row>
    <row r="340" spans="3:5" s="264" customFormat="1">
      <c r="C340" s="286"/>
      <c r="D340" s="286"/>
      <c r="E340" s="287"/>
    </row>
    <row r="341" spans="3:5" s="264" customFormat="1">
      <c r="C341" s="286"/>
      <c r="D341" s="286"/>
      <c r="E341" s="287"/>
    </row>
    <row r="342" spans="3:5" s="264" customFormat="1">
      <c r="C342" s="286"/>
      <c r="D342" s="286"/>
      <c r="E342" s="287"/>
    </row>
    <row r="343" spans="3:5" s="264" customFormat="1">
      <c r="C343" s="286"/>
      <c r="D343" s="286"/>
      <c r="E343" s="287"/>
    </row>
    <row r="344" spans="3:5" s="264" customFormat="1">
      <c r="C344" s="286"/>
      <c r="D344" s="286"/>
      <c r="E344" s="287"/>
    </row>
    <row r="345" spans="3:5" s="264" customFormat="1">
      <c r="C345" s="286"/>
      <c r="D345" s="286"/>
      <c r="E345" s="287"/>
    </row>
    <row r="346" spans="3:5" s="264" customFormat="1">
      <c r="C346" s="286"/>
      <c r="D346" s="286"/>
      <c r="E346" s="287"/>
    </row>
    <row r="347" spans="3:5" s="264" customFormat="1">
      <c r="C347" s="286"/>
      <c r="D347" s="286"/>
      <c r="E347" s="287"/>
    </row>
    <row r="348" spans="3:5" s="264" customFormat="1">
      <c r="C348" s="286"/>
      <c r="D348" s="286"/>
      <c r="E348" s="287"/>
    </row>
    <row r="349" spans="3:5" s="264" customFormat="1">
      <c r="C349" s="286"/>
      <c r="D349" s="286"/>
      <c r="E349" s="287"/>
    </row>
    <row r="350" spans="3:5" s="264" customFormat="1">
      <c r="C350" s="286"/>
      <c r="D350" s="286"/>
      <c r="E350" s="287"/>
    </row>
    <row r="351" spans="3:5" s="264" customFormat="1">
      <c r="C351" s="286"/>
      <c r="D351" s="286"/>
      <c r="E351" s="287"/>
    </row>
    <row r="352" spans="3:5" s="264" customFormat="1">
      <c r="C352" s="286"/>
      <c r="D352" s="286"/>
      <c r="E352" s="287"/>
    </row>
    <row r="353" spans="3:5" s="264" customFormat="1">
      <c r="C353" s="286"/>
      <c r="D353" s="286"/>
      <c r="E353" s="287"/>
    </row>
    <row r="354" spans="3:5" s="264" customFormat="1">
      <c r="C354" s="286"/>
      <c r="D354" s="286"/>
      <c r="E354" s="287"/>
    </row>
    <row r="355" spans="3:5" s="264" customFormat="1">
      <c r="C355" s="286"/>
      <c r="D355" s="286"/>
      <c r="E355" s="287"/>
    </row>
    <row r="356" spans="3:5" s="264" customFormat="1">
      <c r="C356" s="286"/>
      <c r="D356" s="286"/>
      <c r="E356" s="287"/>
    </row>
    <row r="357" spans="3:5" s="264" customFormat="1">
      <c r="C357" s="286"/>
      <c r="D357" s="286"/>
      <c r="E357" s="287"/>
    </row>
    <row r="358" spans="3:5" s="264" customFormat="1">
      <c r="C358" s="286"/>
      <c r="D358" s="286"/>
      <c r="E358" s="287"/>
    </row>
    <row r="359" spans="3:5" s="264" customFormat="1">
      <c r="C359" s="286"/>
      <c r="D359" s="286"/>
      <c r="E359" s="287"/>
    </row>
    <row r="360" spans="3:5" s="264" customFormat="1">
      <c r="C360" s="286"/>
      <c r="D360" s="286"/>
      <c r="E360" s="287"/>
    </row>
    <row r="361" spans="3:5" s="264" customFormat="1">
      <c r="C361" s="286"/>
      <c r="D361" s="286"/>
      <c r="E361" s="287"/>
    </row>
    <row r="362" spans="3:5" s="264" customFormat="1">
      <c r="C362" s="286"/>
      <c r="D362" s="286"/>
      <c r="E362" s="287"/>
    </row>
    <row r="363" spans="3:5" s="264" customFormat="1">
      <c r="C363" s="286"/>
      <c r="D363" s="286"/>
      <c r="E363" s="287"/>
    </row>
    <row r="364" spans="3:5" s="264" customFormat="1">
      <c r="C364" s="286"/>
      <c r="D364" s="286"/>
      <c r="E364" s="287"/>
    </row>
    <row r="365" spans="3:5" s="264" customFormat="1">
      <c r="C365" s="286"/>
      <c r="D365" s="286"/>
      <c r="E365" s="287"/>
    </row>
    <row r="366" spans="3:5" s="264" customFormat="1">
      <c r="C366" s="286"/>
      <c r="D366" s="286"/>
      <c r="E366" s="287"/>
    </row>
    <row r="367" spans="3:5" s="264" customFormat="1">
      <c r="C367" s="286"/>
      <c r="D367" s="286"/>
      <c r="E367" s="287"/>
    </row>
    <row r="368" spans="3:5" s="264" customFormat="1">
      <c r="C368" s="286"/>
      <c r="D368" s="286"/>
      <c r="E368" s="287"/>
    </row>
    <row r="369" spans="3:5" s="264" customFormat="1">
      <c r="C369" s="286"/>
      <c r="D369" s="286"/>
      <c r="E369" s="287"/>
    </row>
    <row r="370" spans="3:5" s="264" customFormat="1">
      <c r="C370" s="286"/>
      <c r="D370" s="286"/>
      <c r="E370" s="287"/>
    </row>
    <row r="371" spans="3:5" s="264" customFormat="1">
      <c r="C371" s="286"/>
      <c r="D371" s="286"/>
      <c r="E371" s="287"/>
    </row>
    <row r="372" spans="3:5" s="264" customFormat="1">
      <c r="C372" s="286"/>
      <c r="D372" s="286"/>
      <c r="E372" s="287"/>
    </row>
    <row r="373" spans="3:5" s="264" customFormat="1">
      <c r="C373" s="286"/>
      <c r="D373" s="286"/>
      <c r="E373" s="287"/>
    </row>
    <row r="374" spans="3:5" s="264" customFormat="1">
      <c r="C374" s="286"/>
      <c r="D374" s="286"/>
      <c r="E374" s="287"/>
    </row>
    <row r="375" spans="3:5" s="264" customFormat="1">
      <c r="C375" s="286"/>
      <c r="D375" s="286"/>
      <c r="E375" s="287"/>
    </row>
    <row r="376" spans="3:5" s="264" customFormat="1">
      <c r="C376" s="286"/>
      <c r="D376" s="286"/>
      <c r="E376" s="287"/>
    </row>
    <row r="377" spans="3:5" s="264" customFormat="1">
      <c r="C377" s="286"/>
      <c r="D377" s="286"/>
      <c r="E377" s="287"/>
    </row>
    <row r="378" spans="3:5" s="264" customFormat="1">
      <c r="C378" s="286"/>
      <c r="D378" s="286"/>
      <c r="E378" s="287"/>
    </row>
    <row r="379" spans="3:5" s="264" customFormat="1">
      <c r="C379" s="286"/>
      <c r="D379" s="286"/>
      <c r="E379" s="287"/>
    </row>
    <row r="380" spans="3:5" s="264" customFormat="1">
      <c r="C380" s="286"/>
      <c r="D380" s="286"/>
      <c r="E380" s="287"/>
    </row>
    <row r="381" spans="3:5" s="264" customFormat="1">
      <c r="C381" s="286"/>
      <c r="D381" s="286"/>
      <c r="E381" s="287"/>
    </row>
    <row r="382" spans="3:5" s="264" customFormat="1">
      <c r="C382" s="286"/>
      <c r="D382" s="286"/>
      <c r="E382" s="287"/>
    </row>
    <row r="383" spans="3:5" s="264" customFormat="1">
      <c r="C383" s="286"/>
      <c r="D383" s="286"/>
      <c r="E383" s="287"/>
    </row>
    <row r="384" spans="3:5" s="264" customFormat="1">
      <c r="C384" s="286"/>
      <c r="D384" s="286"/>
      <c r="E384" s="287"/>
    </row>
    <row r="385" spans="3:5" s="264" customFormat="1">
      <c r="C385" s="286"/>
      <c r="D385" s="286"/>
      <c r="E385" s="287"/>
    </row>
    <row r="386" spans="3:5" s="264" customFormat="1">
      <c r="C386" s="286"/>
      <c r="D386" s="286"/>
      <c r="E386" s="287"/>
    </row>
    <row r="387" spans="3:5" s="264" customFormat="1">
      <c r="C387" s="286"/>
      <c r="D387" s="286"/>
      <c r="E387" s="287"/>
    </row>
    <row r="388" spans="3:5" s="264" customFormat="1">
      <c r="C388" s="286"/>
      <c r="D388" s="286"/>
      <c r="E388" s="287"/>
    </row>
    <row r="389" spans="3:5" s="264" customFormat="1">
      <c r="C389" s="286"/>
      <c r="D389" s="286"/>
      <c r="E389" s="287"/>
    </row>
    <row r="390" spans="3:5" s="264" customFormat="1">
      <c r="C390" s="286"/>
      <c r="D390" s="286"/>
      <c r="E390" s="287"/>
    </row>
    <row r="391" spans="3:5" s="264" customFormat="1">
      <c r="C391" s="286"/>
      <c r="D391" s="286"/>
      <c r="E391" s="287"/>
    </row>
    <row r="392" spans="3:5" s="264" customFormat="1">
      <c r="C392" s="286"/>
      <c r="D392" s="286"/>
      <c r="E392" s="287"/>
    </row>
    <row r="393" spans="3:5" s="264" customFormat="1">
      <c r="C393" s="286"/>
      <c r="D393" s="286"/>
      <c r="E393" s="287"/>
    </row>
    <row r="394" spans="3:5" s="264" customFormat="1">
      <c r="C394" s="286"/>
      <c r="D394" s="286"/>
      <c r="E394" s="287"/>
    </row>
    <row r="395" spans="3:5" s="264" customFormat="1">
      <c r="C395" s="286"/>
      <c r="D395" s="286"/>
      <c r="E395" s="287"/>
    </row>
    <row r="396" spans="3:5" s="264" customFormat="1">
      <c r="C396" s="286"/>
      <c r="D396" s="286"/>
      <c r="E396" s="287"/>
    </row>
    <row r="397" spans="3:5" s="264" customFormat="1">
      <c r="C397" s="286"/>
      <c r="D397" s="286"/>
      <c r="E397" s="287"/>
    </row>
    <row r="398" spans="3:5" s="264" customFormat="1">
      <c r="C398" s="286"/>
      <c r="D398" s="286"/>
      <c r="E398" s="287"/>
    </row>
    <row r="399" spans="3:5" s="264" customFormat="1">
      <c r="C399" s="286"/>
      <c r="D399" s="286"/>
      <c r="E399" s="287"/>
    </row>
    <row r="400" spans="3:5" s="264" customFormat="1">
      <c r="C400" s="286"/>
      <c r="D400" s="286"/>
      <c r="E400" s="287"/>
    </row>
    <row r="401" spans="3:5" s="264" customFormat="1">
      <c r="C401" s="286"/>
      <c r="D401" s="286"/>
      <c r="E401" s="287"/>
    </row>
    <row r="402" spans="3:5" s="264" customFormat="1">
      <c r="C402" s="286"/>
      <c r="D402" s="286"/>
      <c r="E402" s="287"/>
    </row>
    <row r="403" spans="3:5" s="264" customFormat="1">
      <c r="C403" s="286"/>
      <c r="D403" s="286"/>
      <c r="E403" s="287"/>
    </row>
    <row r="404" spans="3:5" s="264" customFormat="1">
      <c r="C404" s="286"/>
      <c r="D404" s="286"/>
      <c r="E404" s="287"/>
    </row>
    <row r="405" spans="3:5" s="264" customFormat="1">
      <c r="C405" s="286"/>
      <c r="D405" s="286"/>
      <c r="E405" s="287"/>
    </row>
    <row r="406" spans="3:5" s="264" customFormat="1">
      <c r="C406" s="286"/>
      <c r="D406" s="286"/>
      <c r="E406" s="287"/>
    </row>
    <row r="407" spans="3:5" s="264" customFormat="1">
      <c r="C407" s="286"/>
      <c r="D407" s="286"/>
      <c r="E407" s="287"/>
    </row>
    <row r="408" spans="3:5" s="264" customFormat="1">
      <c r="C408" s="286"/>
      <c r="D408" s="286"/>
      <c r="E408" s="287"/>
    </row>
    <row r="409" spans="3:5" s="264" customFormat="1">
      <c r="C409" s="286"/>
      <c r="D409" s="286"/>
      <c r="E409" s="287"/>
    </row>
    <row r="410" spans="3:5" s="264" customFormat="1">
      <c r="C410" s="286"/>
      <c r="D410" s="286"/>
      <c r="E410" s="287"/>
    </row>
    <row r="411" spans="3:5" s="264" customFormat="1">
      <c r="C411" s="286"/>
      <c r="D411" s="286"/>
      <c r="E411" s="287"/>
    </row>
    <row r="412" spans="3:5" s="264" customFormat="1">
      <c r="C412" s="286"/>
      <c r="D412" s="286"/>
      <c r="E412" s="287"/>
    </row>
    <row r="413" spans="3:5" s="264" customFormat="1">
      <c r="C413" s="286"/>
      <c r="D413" s="286"/>
      <c r="E413" s="287"/>
    </row>
    <row r="414" spans="3:5" s="264" customFormat="1">
      <c r="C414" s="286"/>
      <c r="D414" s="286"/>
      <c r="E414" s="287"/>
    </row>
    <row r="415" spans="3:5" s="264" customFormat="1">
      <c r="C415" s="286"/>
      <c r="D415" s="286"/>
      <c r="E415" s="287"/>
    </row>
    <row r="416" spans="3:5" s="264" customFormat="1">
      <c r="C416" s="286"/>
      <c r="D416" s="286"/>
      <c r="E416" s="287"/>
    </row>
    <row r="417" spans="3:5" s="264" customFormat="1">
      <c r="C417" s="286"/>
      <c r="D417" s="286"/>
      <c r="E417" s="287"/>
    </row>
    <row r="418" spans="3:5" s="264" customFormat="1">
      <c r="C418" s="286"/>
      <c r="D418" s="286"/>
      <c r="E418" s="287"/>
    </row>
    <row r="419" spans="3:5" s="264" customFormat="1">
      <c r="C419" s="286"/>
      <c r="D419" s="286"/>
      <c r="E419" s="287"/>
    </row>
    <row r="420" spans="3:5" s="264" customFormat="1">
      <c r="C420" s="286"/>
      <c r="D420" s="286"/>
      <c r="E420" s="287"/>
    </row>
    <row r="421" spans="3:5" s="264" customFormat="1">
      <c r="C421" s="286"/>
      <c r="D421" s="286"/>
      <c r="E421" s="287"/>
    </row>
    <row r="422" spans="3:5" s="264" customFormat="1">
      <c r="C422" s="286"/>
      <c r="D422" s="286"/>
      <c r="E422" s="287"/>
    </row>
    <row r="423" spans="3:5" s="264" customFormat="1">
      <c r="C423" s="286"/>
      <c r="D423" s="286"/>
      <c r="E423" s="287"/>
    </row>
    <row r="424" spans="3:5" s="264" customFormat="1">
      <c r="C424" s="286"/>
      <c r="D424" s="286"/>
      <c r="E424" s="287"/>
    </row>
    <row r="425" spans="3:5" s="264" customFormat="1">
      <c r="C425" s="286"/>
      <c r="D425" s="286"/>
      <c r="E425" s="287"/>
    </row>
    <row r="426" spans="3:5" s="264" customFormat="1">
      <c r="C426" s="286"/>
      <c r="D426" s="286"/>
      <c r="E426" s="287"/>
    </row>
    <row r="427" spans="3:5" s="264" customFormat="1">
      <c r="C427" s="286"/>
      <c r="D427" s="286"/>
      <c r="E427" s="287"/>
    </row>
    <row r="428" spans="3:5" s="264" customFormat="1">
      <c r="C428" s="286"/>
      <c r="D428" s="286"/>
      <c r="E428" s="287"/>
    </row>
    <row r="429" spans="3:5" s="264" customFormat="1">
      <c r="C429" s="286"/>
      <c r="D429" s="286"/>
      <c r="E429" s="287"/>
    </row>
    <row r="430" spans="3:5" s="264" customFormat="1">
      <c r="C430" s="286"/>
      <c r="D430" s="286"/>
      <c r="E430" s="287"/>
    </row>
    <row r="431" spans="3:5" s="264" customFormat="1">
      <c r="C431" s="286"/>
      <c r="D431" s="286"/>
      <c r="E431" s="287"/>
    </row>
    <row r="432" spans="3:5" s="264" customFormat="1">
      <c r="C432" s="286"/>
      <c r="D432" s="286"/>
      <c r="E432" s="287"/>
    </row>
    <row r="433" spans="3:5" s="264" customFormat="1">
      <c r="C433" s="286"/>
      <c r="D433" s="286"/>
      <c r="E433" s="287"/>
    </row>
    <row r="434" spans="3:5" s="264" customFormat="1">
      <c r="C434" s="286"/>
      <c r="D434" s="286"/>
      <c r="E434" s="287"/>
    </row>
    <row r="435" spans="3:5" s="264" customFormat="1">
      <c r="C435" s="286"/>
      <c r="D435" s="286"/>
      <c r="E435" s="287"/>
    </row>
    <row r="436" spans="3:5" s="264" customFormat="1">
      <c r="C436" s="286"/>
      <c r="D436" s="286"/>
      <c r="E436" s="287"/>
    </row>
    <row r="437" spans="3:5" s="264" customFormat="1">
      <c r="C437" s="286"/>
      <c r="D437" s="286"/>
      <c r="E437" s="287"/>
    </row>
    <row r="438" spans="3:5" s="264" customFormat="1">
      <c r="C438" s="286"/>
      <c r="D438" s="286"/>
      <c r="E438" s="287"/>
    </row>
    <row r="439" spans="3:5" s="264" customFormat="1">
      <c r="C439" s="286"/>
      <c r="D439" s="286"/>
      <c r="E439" s="287"/>
    </row>
    <row r="440" spans="3:5" s="264" customFormat="1">
      <c r="C440" s="286"/>
      <c r="D440" s="286"/>
      <c r="E440" s="287"/>
    </row>
    <row r="441" spans="3:5" s="264" customFormat="1">
      <c r="C441" s="286"/>
      <c r="D441" s="286"/>
      <c r="E441" s="287"/>
    </row>
    <row r="442" spans="3:5" s="264" customFormat="1">
      <c r="C442" s="286"/>
      <c r="D442" s="286"/>
      <c r="E442" s="287"/>
    </row>
    <row r="443" spans="3:5" s="264" customFormat="1">
      <c r="C443" s="286"/>
      <c r="D443" s="286"/>
      <c r="E443" s="287"/>
    </row>
    <row r="444" spans="3:5" s="264" customFormat="1">
      <c r="C444" s="286"/>
      <c r="D444" s="286"/>
      <c r="E444" s="287"/>
    </row>
    <row r="445" spans="3:5" s="264" customFormat="1">
      <c r="C445" s="286"/>
      <c r="D445" s="286"/>
      <c r="E445" s="287"/>
    </row>
    <row r="446" spans="3:5" s="264" customFormat="1">
      <c r="C446" s="286"/>
      <c r="D446" s="286"/>
      <c r="E446" s="287"/>
    </row>
    <row r="447" spans="3:5" s="264" customFormat="1">
      <c r="C447" s="286"/>
      <c r="D447" s="286"/>
      <c r="E447" s="287"/>
    </row>
    <row r="448" spans="3:5" s="264" customFormat="1">
      <c r="C448" s="286"/>
      <c r="D448" s="286"/>
      <c r="E448" s="287"/>
    </row>
    <row r="449" spans="3:5" s="264" customFormat="1">
      <c r="C449" s="286"/>
      <c r="D449" s="286"/>
      <c r="E449" s="287"/>
    </row>
    <row r="450" spans="3:5" s="264" customFormat="1">
      <c r="C450" s="286"/>
      <c r="D450" s="286"/>
      <c r="E450" s="287"/>
    </row>
    <row r="451" spans="3:5" s="264" customFormat="1">
      <c r="C451" s="286"/>
      <c r="D451" s="286"/>
      <c r="E451" s="287"/>
    </row>
    <row r="452" spans="3:5" s="264" customFormat="1">
      <c r="C452" s="286"/>
      <c r="D452" s="286"/>
      <c r="E452" s="287"/>
    </row>
    <row r="453" spans="3:5" s="264" customFormat="1">
      <c r="C453" s="286"/>
      <c r="D453" s="286"/>
      <c r="E453" s="287"/>
    </row>
    <row r="454" spans="3:5" s="264" customFormat="1">
      <c r="C454" s="286"/>
      <c r="D454" s="286"/>
      <c r="E454" s="287"/>
    </row>
    <row r="455" spans="3:5" s="264" customFormat="1">
      <c r="C455" s="286"/>
      <c r="D455" s="286"/>
      <c r="E455" s="287"/>
    </row>
    <row r="456" spans="3:5" s="264" customFormat="1">
      <c r="C456" s="286"/>
      <c r="D456" s="286"/>
      <c r="E456" s="287"/>
    </row>
    <row r="457" spans="3:5" s="264" customFormat="1">
      <c r="C457" s="286"/>
      <c r="D457" s="286"/>
      <c r="E457" s="287"/>
    </row>
    <row r="458" spans="3:5" s="264" customFormat="1">
      <c r="C458" s="286"/>
      <c r="D458" s="286"/>
      <c r="E458" s="287"/>
    </row>
    <row r="459" spans="3:5" s="264" customFormat="1">
      <c r="C459" s="286"/>
      <c r="D459" s="286"/>
      <c r="E459" s="287"/>
    </row>
    <row r="460" spans="3:5" s="264" customFormat="1">
      <c r="C460" s="286"/>
      <c r="D460" s="286"/>
      <c r="E460" s="287"/>
    </row>
    <row r="461" spans="3:5" s="264" customFormat="1">
      <c r="C461" s="286"/>
      <c r="D461" s="286"/>
      <c r="E461" s="287"/>
    </row>
    <row r="462" spans="3:5" s="264" customFormat="1">
      <c r="C462" s="286"/>
      <c r="D462" s="286"/>
      <c r="E462" s="287"/>
    </row>
    <row r="463" spans="3:5" s="264" customFormat="1">
      <c r="C463" s="286"/>
      <c r="D463" s="286"/>
      <c r="E463" s="287"/>
    </row>
    <row r="464" spans="3:5" s="264" customFormat="1">
      <c r="C464" s="286"/>
      <c r="D464" s="286"/>
      <c r="E464" s="287"/>
    </row>
    <row r="465" spans="3:5" s="264" customFormat="1">
      <c r="C465" s="286"/>
      <c r="D465" s="286"/>
      <c r="E465" s="287"/>
    </row>
    <row r="466" spans="3:5" s="264" customFormat="1">
      <c r="C466" s="286"/>
      <c r="D466" s="286"/>
      <c r="E466" s="287"/>
    </row>
    <row r="467" spans="3:5" s="264" customFormat="1">
      <c r="C467" s="286"/>
      <c r="D467" s="286"/>
      <c r="E467" s="287"/>
    </row>
    <row r="468" spans="3:5" s="264" customFormat="1">
      <c r="C468" s="286"/>
      <c r="D468" s="286"/>
      <c r="E468" s="287"/>
    </row>
    <row r="469" spans="3:5" s="264" customFormat="1">
      <c r="C469" s="286"/>
      <c r="D469" s="286"/>
      <c r="E469" s="287"/>
    </row>
    <row r="470" spans="3:5" s="264" customFormat="1">
      <c r="C470" s="286"/>
      <c r="D470" s="286"/>
      <c r="E470" s="287"/>
    </row>
    <row r="471" spans="3:5" s="264" customFormat="1">
      <c r="C471" s="286"/>
      <c r="D471" s="286"/>
      <c r="E471" s="287"/>
    </row>
    <row r="472" spans="3:5" s="264" customFormat="1">
      <c r="C472" s="286"/>
      <c r="D472" s="286"/>
      <c r="E472" s="287"/>
    </row>
    <row r="473" spans="3:5" s="264" customFormat="1">
      <c r="C473" s="286"/>
      <c r="D473" s="286"/>
      <c r="E473" s="287"/>
    </row>
    <row r="474" spans="3:5" s="264" customFormat="1">
      <c r="C474" s="286"/>
      <c r="D474" s="286"/>
      <c r="E474" s="287"/>
    </row>
    <row r="475" spans="3:5" s="264" customFormat="1">
      <c r="C475" s="286"/>
      <c r="D475" s="286"/>
      <c r="E475" s="287"/>
    </row>
    <row r="476" spans="3:5" s="264" customFormat="1">
      <c r="C476" s="286"/>
      <c r="D476" s="286"/>
      <c r="E476" s="287"/>
    </row>
    <row r="477" spans="3:5" s="264" customFormat="1">
      <c r="C477" s="286"/>
      <c r="D477" s="286"/>
      <c r="E477" s="287"/>
    </row>
    <row r="478" spans="3:5" s="264" customFormat="1">
      <c r="C478" s="286"/>
      <c r="D478" s="286"/>
      <c r="E478" s="287"/>
    </row>
    <row r="479" spans="3:5" s="264" customFormat="1">
      <c r="C479" s="286"/>
      <c r="D479" s="286"/>
      <c r="E479" s="287"/>
    </row>
    <row r="480" spans="3:5" s="264" customFormat="1">
      <c r="C480" s="286"/>
      <c r="D480" s="286"/>
      <c r="E480" s="287"/>
    </row>
    <row r="481" spans="3:5" s="264" customFormat="1">
      <c r="C481" s="286"/>
      <c r="D481" s="286"/>
      <c r="E481" s="287"/>
    </row>
    <row r="482" spans="3:5" s="264" customFormat="1">
      <c r="C482" s="286"/>
      <c r="D482" s="286"/>
      <c r="E482" s="287"/>
    </row>
    <row r="483" spans="3:5" s="264" customFormat="1">
      <c r="C483" s="286"/>
      <c r="D483" s="286"/>
      <c r="E483" s="287"/>
    </row>
    <row r="484" spans="3:5" s="264" customFormat="1">
      <c r="C484" s="286"/>
      <c r="D484" s="286"/>
      <c r="E484" s="287"/>
    </row>
    <row r="485" spans="3:5" s="264" customFormat="1">
      <c r="C485" s="286"/>
      <c r="D485" s="286"/>
      <c r="E485" s="287"/>
    </row>
    <row r="486" spans="3:5" s="264" customFormat="1">
      <c r="C486" s="286"/>
      <c r="D486" s="286"/>
      <c r="E486" s="287"/>
    </row>
    <row r="487" spans="3:5" s="264" customFormat="1">
      <c r="C487" s="286"/>
      <c r="D487" s="286"/>
      <c r="E487" s="287"/>
    </row>
    <row r="488" spans="3:5" s="264" customFormat="1">
      <c r="C488" s="286"/>
      <c r="D488" s="286"/>
      <c r="E488" s="287"/>
    </row>
    <row r="489" spans="3:5" s="264" customFormat="1">
      <c r="C489" s="286"/>
      <c r="D489" s="286"/>
      <c r="E489" s="287"/>
    </row>
    <row r="490" spans="3:5" s="264" customFormat="1">
      <c r="C490" s="286"/>
      <c r="D490" s="286"/>
      <c r="E490" s="287"/>
    </row>
    <row r="491" spans="3:5" s="264" customFormat="1">
      <c r="C491" s="286"/>
      <c r="D491" s="286"/>
      <c r="E491" s="287"/>
    </row>
    <row r="492" spans="3:5" s="264" customFormat="1">
      <c r="C492" s="286"/>
      <c r="D492" s="286"/>
      <c r="E492" s="287"/>
    </row>
    <row r="493" spans="3:5" s="264" customFormat="1">
      <c r="C493" s="286"/>
      <c r="D493" s="286"/>
      <c r="E493" s="287"/>
    </row>
    <row r="494" spans="3:5" s="264" customFormat="1">
      <c r="C494" s="286"/>
      <c r="D494" s="286"/>
      <c r="E494" s="287"/>
    </row>
    <row r="495" spans="3:5" s="264" customFormat="1">
      <c r="C495" s="286"/>
      <c r="D495" s="286"/>
      <c r="E495" s="287"/>
    </row>
    <row r="496" spans="3:5" s="264" customFormat="1">
      <c r="C496" s="286"/>
      <c r="D496" s="286"/>
      <c r="E496" s="287"/>
    </row>
    <row r="497" spans="3:5" s="264" customFormat="1">
      <c r="C497" s="286"/>
      <c r="D497" s="286"/>
      <c r="E497" s="287"/>
    </row>
    <row r="498" spans="3:5" s="264" customFormat="1">
      <c r="C498" s="286"/>
      <c r="D498" s="286"/>
      <c r="E498" s="287"/>
    </row>
    <row r="499" spans="3:5" s="264" customFormat="1">
      <c r="C499" s="286"/>
      <c r="D499" s="286"/>
      <c r="E499" s="287"/>
    </row>
    <row r="500" spans="3:5" s="264" customFormat="1">
      <c r="C500" s="286"/>
      <c r="D500" s="286"/>
      <c r="E500" s="287"/>
    </row>
    <row r="501" spans="3:5" s="264" customFormat="1">
      <c r="C501" s="286"/>
      <c r="D501" s="286"/>
      <c r="E501" s="287"/>
    </row>
    <row r="502" spans="3:5" s="264" customFormat="1">
      <c r="C502" s="286"/>
      <c r="D502" s="286"/>
      <c r="E502" s="287"/>
    </row>
    <row r="503" spans="3:5" s="264" customFormat="1">
      <c r="C503" s="286"/>
      <c r="D503" s="286"/>
      <c r="E503" s="287"/>
    </row>
    <row r="504" spans="3:5" s="264" customFormat="1">
      <c r="C504" s="286"/>
      <c r="D504" s="286"/>
      <c r="E504" s="287"/>
    </row>
    <row r="505" spans="3:5" s="264" customFormat="1">
      <c r="C505" s="286"/>
      <c r="D505" s="286"/>
      <c r="E505" s="287"/>
    </row>
    <row r="506" spans="3:5" s="264" customFormat="1">
      <c r="C506" s="286"/>
      <c r="D506" s="286"/>
      <c r="E506" s="287"/>
    </row>
    <row r="507" spans="3:5" s="264" customFormat="1">
      <c r="C507" s="286"/>
      <c r="D507" s="286"/>
      <c r="E507" s="287"/>
    </row>
    <row r="508" spans="3:5" s="264" customFormat="1">
      <c r="C508" s="286"/>
      <c r="D508" s="286"/>
      <c r="E508" s="287"/>
    </row>
    <row r="509" spans="3:5" s="264" customFormat="1">
      <c r="C509" s="286"/>
      <c r="D509" s="286"/>
      <c r="E509" s="287"/>
    </row>
    <row r="510" spans="3:5" s="264" customFormat="1">
      <c r="C510" s="286"/>
      <c r="D510" s="286"/>
      <c r="E510" s="287"/>
    </row>
    <row r="511" spans="3:5" s="264" customFormat="1">
      <c r="C511" s="286"/>
      <c r="D511" s="286"/>
      <c r="E511" s="287"/>
    </row>
    <row r="512" spans="3:5" s="264" customFormat="1">
      <c r="C512" s="286"/>
      <c r="D512" s="286"/>
      <c r="E512" s="287"/>
    </row>
    <row r="513" spans="3:5" s="264" customFormat="1">
      <c r="C513" s="286"/>
      <c r="D513" s="286"/>
      <c r="E513" s="287"/>
    </row>
    <row r="514" spans="3:5" s="264" customFormat="1">
      <c r="C514" s="286"/>
      <c r="D514" s="286"/>
      <c r="E514" s="287"/>
    </row>
    <row r="515" spans="3:5" s="264" customFormat="1">
      <c r="C515" s="286"/>
      <c r="D515" s="286"/>
      <c r="E515" s="287"/>
    </row>
    <row r="516" spans="3:5" s="264" customFormat="1">
      <c r="C516" s="286"/>
      <c r="D516" s="286"/>
      <c r="E516" s="287"/>
    </row>
    <row r="517" spans="3:5" s="264" customFormat="1">
      <c r="C517" s="286"/>
      <c r="D517" s="286"/>
      <c r="E517" s="287"/>
    </row>
    <row r="518" spans="3:5" s="264" customFormat="1">
      <c r="C518" s="286"/>
      <c r="D518" s="286"/>
      <c r="E518" s="287"/>
    </row>
    <row r="519" spans="3:5" s="264" customFormat="1">
      <c r="C519" s="286"/>
      <c r="D519" s="286"/>
      <c r="E519" s="287"/>
    </row>
    <row r="520" spans="3:5" s="264" customFormat="1">
      <c r="C520" s="286"/>
      <c r="D520" s="286"/>
      <c r="E520" s="287"/>
    </row>
    <row r="521" spans="3:5" s="264" customFormat="1">
      <c r="C521" s="286"/>
      <c r="D521" s="286"/>
      <c r="E521" s="287"/>
    </row>
    <row r="522" spans="3:5" s="264" customFormat="1">
      <c r="C522" s="286"/>
      <c r="D522" s="286"/>
      <c r="E522" s="287"/>
    </row>
    <row r="523" spans="3:5" s="264" customFormat="1">
      <c r="C523" s="286"/>
      <c r="D523" s="286"/>
      <c r="E523" s="287"/>
    </row>
    <row r="524" spans="3:5" s="264" customFormat="1">
      <c r="C524" s="286"/>
      <c r="D524" s="286"/>
      <c r="E524" s="287"/>
    </row>
    <row r="525" spans="3:5" s="264" customFormat="1">
      <c r="C525" s="286"/>
      <c r="D525" s="286"/>
      <c r="E525" s="287"/>
    </row>
    <row r="526" spans="3:5" s="264" customFormat="1">
      <c r="C526" s="286"/>
      <c r="D526" s="286"/>
      <c r="E526" s="287"/>
    </row>
    <row r="527" spans="3:5" s="264" customFormat="1">
      <c r="C527" s="286"/>
      <c r="D527" s="286"/>
      <c r="E527" s="287"/>
    </row>
    <row r="528" spans="3:5" s="264" customFormat="1">
      <c r="C528" s="286"/>
      <c r="D528" s="286"/>
      <c r="E528" s="287"/>
    </row>
    <row r="529" spans="3:5" s="264" customFormat="1">
      <c r="C529" s="286"/>
      <c r="D529" s="286"/>
      <c r="E529" s="287"/>
    </row>
    <row r="530" spans="3:5" s="264" customFormat="1">
      <c r="C530" s="286"/>
      <c r="D530" s="286"/>
      <c r="E530" s="287"/>
    </row>
    <row r="531" spans="3:5" s="264" customFormat="1">
      <c r="C531" s="286"/>
      <c r="D531" s="286"/>
      <c r="E531" s="287"/>
    </row>
    <row r="532" spans="3:5" s="264" customFormat="1">
      <c r="C532" s="286"/>
      <c r="D532" s="286"/>
      <c r="E532" s="287"/>
    </row>
    <row r="533" spans="3:5" s="264" customFormat="1">
      <c r="C533" s="286"/>
      <c r="D533" s="286"/>
      <c r="E533" s="287"/>
    </row>
    <row r="534" spans="3:5" s="264" customFormat="1">
      <c r="C534" s="286"/>
      <c r="D534" s="286"/>
      <c r="E534" s="287"/>
    </row>
    <row r="535" spans="3:5" s="264" customFormat="1">
      <c r="C535" s="286"/>
      <c r="D535" s="286"/>
      <c r="E535" s="287"/>
    </row>
    <row r="536" spans="3:5" s="264" customFormat="1">
      <c r="C536" s="286"/>
      <c r="D536" s="286"/>
      <c r="E536" s="287"/>
    </row>
    <row r="537" spans="3:5" s="264" customFormat="1">
      <c r="C537" s="286"/>
      <c r="D537" s="286"/>
      <c r="E537" s="287"/>
    </row>
    <row r="538" spans="3:5" s="264" customFormat="1">
      <c r="C538" s="286"/>
      <c r="D538" s="286"/>
      <c r="E538" s="287"/>
    </row>
    <row r="539" spans="3:5" s="264" customFormat="1">
      <c r="C539" s="286"/>
      <c r="D539" s="286"/>
      <c r="E539" s="287"/>
    </row>
    <row r="540" spans="3:5" s="264" customFormat="1">
      <c r="C540" s="286"/>
      <c r="D540" s="286"/>
      <c r="E540" s="287"/>
    </row>
    <row r="541" spans="3:5" s="264" customFormat="1">
      <c r="C541" s="286"/>
      <c r="D541" s="286"/>
      <c r="E541" s="287"/>
    </row>
    <row r="542" spans="3:5" s="264" customFormat="1">
      <c r="C542" s="286"/>
      <c r="D542" s="286"/>
      <c r="E542" s="287"/>
    </row>
    <row r="543" spans="3:5" s="264" customFormat="1">
      <c r="C543" s="286"/>
      <c r="D543" s="286"/>
      <c r="E543" s="287"/>
    </row>
    <row r="544" spans="3:5" s="264" customFormat="1">
      <c r="C544" s="286"/>
      <c r="D544" s="286"/>
      <c r="E544" s="287"/>
    </row>
    <row r="545" spans="3:5" s="264" customFormat="1">
      <c r="C545" s="286"/>
      <c r="D545" s="286"/>
      <c r="E545" s="287"/>
    </row>
    <row r="546" spans="3:5" s="264" customFormat="1">
      <c r="C546" s="286"/>
      <c r="D546" s="286"/>
      <c r="E546" s="287"/>
    </row>
    <row r="547" spans="3:5" s="264" customFormat="1">
      <c r="C547" s="286"/>
      <c r="D547" s="286"/>
      <c r="E547" s="287"/>
    </row>
    <row r="548" spans="3:5" s="264" customFormat="1">
      <c r="C548" s="286"/>
      <c r="D548" s="286"/>
      <c r="E548" s="287"/>
    </row>
    <row r="549" spans="3:5" s="264" customFormat="1">
      <c r="C549" s="286"/>
      <c r="D549" s="286"/>
      <c r="E549" s="287"/>
    </row>
    <row r="550" spans="3:5" s="264" customFormat="1">
      <c r="C550" s="286"/>
      <c r="D550" s="286"/>
      <c r="E550" s="287"/>
    </row>
    <row r="551" spans="3:5" s="264" customFormat="1">
      <c r="C551" s="286"/>
      <c r="D551" s="286"/>
      <c r="E551" s="287"/>
    </row>
    <row r="552" spans="3:5" s="264" customFormat="1">
      <c r="C552" s="286"/>
      <c r="D552" s="286"/>
      <c r="E552" s="287"/>
    </row>
    <row r="553" spans="3:5" s="264" customFormat="1">
      <c r="C553" s="286"/>
      <c r="D553" s="286"/>
      <c r="E553" s="287"/>
    </row>
    <row r="554" spans="3:5" s="264" customFormat="1">
      <c r="C554" s="286"/>
      <c r="D554" s="286"/>
      <c r="E554" s="287"/>
    </row>
    <row r="555" spans="3:5" s="264" customFormat="1">
      <c r="C555" s="286"/>
      <c r="D555" s="286"/>
      <c r="E555" s="287"/>
    </row>
    <row r="556" spans="3:5" s="264" customFormat="1">
      <c r="C556" s="286"/>
      <c r="D556" s="286"/>
      <c r="E556" s="287"/>
    </row>
    <row r="557" spans="3:5" s="264" customFormat="1">
      <c r="C557" s="286"/>
      <c r="D557" s="286"/>
      <c r="E557" s="287"/>
    </row>
    <row r="558" spans="3:5" s="264" customFormat="1">
      <c r="C558" s="286"/>
      <c r="D558" s="286"/>
      <c r="E558" s="287"/>
    </row>
    <row r="559" spans="3:5" s="264" customFormat="1">
      <c r="C559" s="286"/>
      <c r="D559" s="286"/>
      <c r="E559" s="287"/>
    </row>
    <row r="560" spans="3:5" s="264" customFormat="1">
      <c r="C560" s="286"/>
      <c r="D560" s="286"/>
      <c r="E560" s="287"/>
    </row>
    <row r="561" spans="3:5" s="264" customFormat="1">
      <c r="C561" s="286"/>
      <c r="D561" s="286"/>
      <c r="E561" s="287"/>
    </row>
    <row r="562" spans="3:5" s="264" customFormat="1">
      <c r="C562" s="286"/>
      <c r="D562" s="286"/>
      <c r="E562" s="287"/>
    </row>
    <row r="563" spans="3:5" s="264" customFormat="1">
      <c r="C563" s="286"/>
      <c r="D563" s="286"/>
      <c r="E563" s="287"/>
    </row>
    <row r="564" spans="3:5" s="264" customFormat="1">
      <c r="C564" s="286"/>
      <c r="D564" s="286"/>
      <c r="E564" s="287"/>
    </row>
    <row r="565" spans="3:5" s="264" customFormat="1">
      <c r="C565" s="286"/>
      <c r="D565" s="286"/>
      <c r="E565" s="287"/>
    </row>
    <row r="566" spans="3:5" s="264" customFormat="1">
      <c r="C566" s="286"/>
      <c r="D566" s="286"/>
      <c r="E566" s="287"/>
    </row>
    <row r="567" spans="3:5" s="264" customFormat="1">
      <c r="C567" s="286"/>
      <c r="D567" s="286"/>
      <c r="E567" s="287"/>
    </row>
    <row r="568" spans="3:5" s="264" customFormat="1">
      <c r="C568" s="286"/>
      <c r="D568" s="286"/>
      <c r="E568" s="287"/>
    </row>
    <row r="569" spans="3:5" s="264" customFormat="1">
      <c r="C569" s="286"/>
      <c r="D569" s="286"/>
      <c r="E569" s="287"/>
    </row>
    <row r="570" spans="3:5" s="264" customFormat="1">
      <c r="C570" s="286"/>
      <c r="D570" s="286"/>
      <c r="E570" s="287"/>
    </row>
    <row r="571" spans="3:5" s="264" customFormat="1">
      <c r="C571" s="286"/>
      <c r="D571" s="286"/>
      <c r="E571" s="287"/>
    </row>
    <row r="572" spans="3:5" s="264" customFormat="1">
      <c r="C572" s="286"/>
      <c r="D572" s="286"/>
      <c r="E572" s="287"/>
    </row>
    <row r="573" spans="3:5" s="264" customFormat="1">
      <c r="C573" s="286"/>
      <c r="D573" s="286"/>
      <c r="E573" s="287"/>
    </row>
    <row r="574" spans="3:5" s="264" customFormat="1">
      <c r="C574" s="286"/>
      <c r="D574" s="286"/>
      <c r="E574" s="287"/>
    </row>
    <row r="575" spans="3:5" s="264" customFormat="1">
      <c r="C575" s="286"/>
      <c r="D575" s="286"/>
      <c r="E575" s="287"/>
    </row>
    <row r="576" spans="3:5" s="264" customFormat="1">
      <c r="C576" s="286"/>
      <c r="D576" s="286"/>
      <c r="E576" s="287"/>
    </row>
    <row r="577" spans="3:5" s="264" customFormat="1">
      <c r="C577" s="286"/>
      <c r="D577" s="286"/>
      <c r="E577" s="287"/>
    </row>
    <row r="578" spans="3:5" s="264" customFormat="1">
      <c r="C578" s="286"/>
      <c r="D578" s="286"/>
      <c r="E578" s="287"/>
    </row>
    <row r="579" spans="3:5" s="264" customFormat="1">
      <c r="C579" s="286"/>
      <c r="D579" s="286"/>
      <c r="E579" s="287"/>
    </row>
    <row r="580" spans="3:5" s="264" customFormat="1">
      <c r="C580" s="286"/>
      <c r="D580" s="286"/>
      <c r="E580" s="287"/>
    </row>
    <row r="581" spans="3:5" s="264" customFormat="1">
      <c r="C581" s="286"/>
      <c r="D581" s="286"/>
      <c r="E581" s="287"/>
    </row>
    <row r="582" spans="3:5" s="264" customFormat="1">
      <c r="C582" s="286"/>
      <c r="D582" s="286"/>
      <c r="E582" s="287"/>
    </row>
    <row r="583" spans="3:5" s="264" customFormat="1">
      <c r="C583" s="286"/>
      <c r="D583" s="286"/>
      <c r="E583" s="287"/>
    </row>
    <row r="584" spans="3:5" s="264" customFormat="1">
      <c r="C584" s="286"/>
      <c r="D584" s="286"/>
      <c r="E584" s="287"/>
    </row>
    <row r="585" spans="3:5" s="264" customFormat="1">
      <c r="C585" s="286"/>
      <c r="D585" s="286"/>
      <c r="E585" s="287"/>
    </row>
    <row r="586" spans="3:5" s="264" customFormat="1">
      <c r="C586" s="286"/>
      <c r="D586" s="286"/>
      <c r="E586" s="287"/>
    </row>
    <row r="587" spans="3:5" s="264" customFormat="1">
      <c r="C587" s="286"/>
      <c r="D587" s="286"/>
      <c r="E587" s="287"/>
    </row>
    <row r="588" spans="3:5" s="264" customFormat="1">
      <c r="C588" s="286"/>
      <c r="D588" s="286"/>
      <c r="E588" s="287"/>
    </row>
    <row r="589" spans="3:5" s="264" customFormat="1">
      <c r="C589" s="286"/>
      <c r="D589" s="286"/>
      <c r="E589" s="287"/>
    </row>
    <row r="590" spans="3:5" s="264" customFormat="1">
      <c r="C590" s="286"/>
      <c r="D590" s="286"/>
      <c r="E590" s="287"/>
    </row>
    <row r="591" spans="3:5" s="264" customFormat="1">
      <c r="C591" s="286"/>
      <c r="D591" s="286"/>
      <c r="E591" s="287"/>
    </row>
    <row r="592" spans="3:5" s="264" customFormat="1">
      <c r="C592" s="286"/>
      <c r="D592" s="286"/>
      <c r="E592" s="287"/>
    </row>
    <row r="593" spans="3:5" s="264" customFormat="1">
      <c r="C593" s="286"/>
      <c r="D593" s="286"/>
      <c r="E593" s="287"/>
    </row>
    <row r="594" spans="3:5" s="264" customFormat="1">
      <c r="C594" s="286"/>
      <c r="D594" s="286"/>
      <c r="E594" s="287"/>
    </row>
    <row r="595" spans="3:5" s="264" customFormat="1">
      <c r="C595" s="286"/>
      <c r="D595" s="286"/>
      <c r="E595" s="287"/>
    </row>
    <row r="596" spans="3:5" s="264" customFormat="1">
      <c r="C596" s="286"/>
      <c r="D596" s="286"/>
      <c r="E596" s="287"/>
    </row>
    <row r="597" spans="3:5" s="264" customFormat="1">
      <c r="C597" s="286"/>
      <c r="D597" s="286"/>
      <c r="E597" s="287"/>
    </row>
    <row r="598" spans="3:5" s="264" customFormat="1">
      <c r="C598" s="286"/>
      <c r="D598" s="286"/>
      <c r="E598" s="287"/>
    </row>
    <row r="599" spans="3:5" s="264" customFormat="1">
      <c r="C599" s="286"/>
      <c r="D599" s="286"/>
      <c r="E599" s="287"/>
    </row>
    <row r="600" spans="3:5" s="264" customFormat="1">
      <c r="C600" s="286"/>
      <c r="D600" s="286"/>
      <c r="E600" s="287"/>
    </row>
    <row r="601" spans="3:5" s="264" customFormat="1">
      <c r="C601" s="286"/>
      <c r="D601" s="286"/>
      <c r="E601" s="287"/>
    </row>
    <row r="602" spans="3:5" s="264" customFormat="1">
      <c r="C602" s="286"/>
      <c r="D602" s="286"/>
      <c r="E602" s="287"/>
    </row>
    <row r="603" spans="3:5" s="264" customFormat="1">
      <c r="C603" s="286"/>
      <c r="D603" s="286"/>
      <c r="E603" s="287"/>
    </row>
    <row r="604" spans="3:5" s="264" customFormat="1">
      <c r="C604" s="286"/>
      <c r="D604" s="286"/>
      <c r="E604" s="287"/>
    </row>
    <row r="605" spans="3:5" s="264" customFormat="1">
      <c r="C605" s="286"/>
      <c r="D605" s="286"/>
      <c r="E605" s="287"/>
    </row>
    <row r="606" spans="3:5" s="264" customFormat="1">
      <c r="C606" s="286"/>
      <c r="D606" s="286"/>
      <c r="E606" s="287"/>
    </row>
    <row r="607" spans="3:5" s="264" customFormat="1">
      <c r="C607" s="286"/>
      <c r="D607" s="286"/>
      <c r="E607" s="287"/>
    </row>
    <row r="608" spans="3:5" s="264" customFormat="1">
      <c r="C608" s="286"/>
      <c r="D608" s="286"/>
      <c r="E608" s="287"/>
    </row>
    <row r="609" spans="3:5" s="264" customFormat="1">
      <c r="C609" s="286"/>
      <c r="D609" s="286"/>
      <c r="E609" s="287"/>
    </row>
    <row r="610" spans="3:5" s="264" customFormat="1">
      <c r="C610" s="286"/>
      <c r="D610" s="286"/>
      <c r="E610" s="287"/>
    </row>
    <row r="611" spans="3:5" s="264" customFormat="1">
      <c r="C611" s="286"/>
      <c r="D611" s="286"/>
      <c r="E611" s="287"/>
    </row>
    <row r="612" spans="3:5" s="264" customFormat="1">
      <c r="C612" s="286"/>
      <c r="D612" s="286"/>
      <c r="E612" s="287"/>
    </row>
    <row r="613" spans="3:5" s="264" customFormat="1">
      <c r="C613" s="286"/>
      <c r="D613" s="286"/>
      <c r="E613" s="287"/>
    </row>
    <row r="614" spans="3:5" s="264" customFormat="1">
      <c r="C614" s="286"/>
      <c r="D614" s="286"/>
      <c r="E614" s="287"/>
    </row>
    <row r="615" spans="3:5" s="264" customFormat="1">
      <c r="C615" s="286"/>
      <c r="D615" s="286"/>
      <c r="E615" s="287"/>
    </row>
    <row r="616" spans="3:5" s="264" customFormat="1">
      <c r="C616" s="286"/>
      <c r="D616" s="286"/>
      <c r="E616" s="287"/>
    </row>
    <row r="617" spans="3:5" s="264" customFormat="1">
      <c r="C617" s="286"/>
      <c r="D617" s="286"/>
      <c r="E617" s="287"/>
    </row>
    <row r="618" spans="3:5" s="264" customFormat="1">
      <c r="C618" s="286"/>
      <c r="D618" s="286"/>
      <c r="E618" s="287"/>
    </row>
    <row r="619" spans="3:5" s="264" customFormat="1">
      <c r="C619" s="286"/>
      <c r="D619" s="286"/>
      <c r="E619" s="287"/>
    </row>
    <row r="620" spans="3:5" s="264" customFormat="1">
      <c r="C620" s="286"/>
      <c r="D620" s="286"/>
      <c r="E620" s="287"/>
    </row>
    <row r="621" spans="3:5" s="264" customFormat="1">
      <c r="C621" s="286"/>
      <c r="D621" s="286"/>
      <c r="E621" s="287"/>
    </row>
    <row r="622" spans="3:5" s="264" customFormat="1">
      <c r="C622" s="286"/>
      <c r="D622" s="286"/>
      <c r="E622" s="287"/>
    </row>
    <row r="623" spans="3:5" s="264" customFormat="1">
      <c r="C623" s="286"/>
      <c r="D623" s="286"/>
      <c r="E623" s="287"/>
    </row>
    <row r="624" spans="3:5" s="264" customFormat="1">
      <c r="C624" s="286"/>
      <c r="D624" s="286"/>
      <c r="E624" s="287"/>
    </row>
    <row r="625" spans="3:5" s="264" customFormat="1">
      <c r="C625" s="286"/>
      <c r="D625" s="286"/>
      <c r="E625" s="287"/>
    </row>
    <row r="626" spans="3:5" s="264" customFormat="1">
      <c r="C626" s="286"/>
      <c r="D626" s="286"/>
      <c r="E626" s="287"/>
    </row>
    <row r="627" spans="3:5" s="264" customFormat="1">
      <c r="C627" s="286"/>
      <c r="D627" s="286"/>
      <c r="E627" s="287"/>
    </row>
    <row r="628" spans="3:5" s="264" customFormat="1">
      <c r="C628" s="286"/>
      <c r="D628" s="286"/>
      <c r="E628" s="287"/>
    </row>
    <row r="629" spans="3:5" s="264" customFormat="1">
      <c r="C629" s="286"/>
      <c r="D629" s="286"/>
      <c r="E629" s="287"/>
    </row>
    <row r="630" spans="3:5" s="264" customFormat="1">
      <c r="C630" s="286"/>
      <c r="D630" s="286"/>
      <c r="E630" s="287"/>
    </row>
    <row r="631" spans="3:5" s="264" customFormat="1">
      <c r="C631" s="286"/>
      <c r="D631" s="286"/>
      <c r="E631" s="287"/>
    </row>
    <row r="632" spans="3:5" s="264" customFormat="1">
      <c r="C632" s="286"/>
      <c r="D632" s="286"/>
      <c r="E632" s="287"/>
    </row>
    <row r="633" spans="3:5" s="264" customFormat="1">
      <c r="C633" s="286"/>
      <c r="D633" s="286"/>
      <c r="E633" s="287"/>
    </row>
    <row r="634" spans="3:5" s="264" customFormat="1">
      <c r="C634" s="286"/>
      <c r="D634" s="286"/>
      <c r="E634" s="287"/>
    </row>
    <row r="635" spans="3:5" s="264" customFormat="1">
      <c r="C635" s="286"/>
      <c r="D635" s="286"/>
      <c r="E635" s="287"/>
    </row>
    <row r="636" spans="3:5" s="264" customFormat="1">
      <c r="C636" s="286"/>
      <c r="D636" s="286"/>
      <c r="E636" s="287"/>
    </row>
    <row r="637" spans="3:5" s="264" customFormat="1">
      <c r="C637" s="286"/>
      <c r="D637" s="286"/>
      <c r="E637" s="287"/>
    </row>
    <row r="638" spans="3:5" s="264" customFormat="1">
      <c r="C638" s="286"/>
      <c r="D638" s="286"/>
      <c r="E638" s="287"/>
    </row>
    <row r="639" spans="3:5" s="264" customFormat="1">
      <c r="C639" s="286"/>
      <c r="D639" s="286"/>
      <c r="E639" s="287"/>
    </row>
    <row r="640" spans="3:5" s="264" customFormat="1">
      <c r="C640" s="286"/>
      <c r="D640" s="286"/>
      <c r="E640" s="287"/>
    </row>
    <row r="641" spans="3:5" s="264" customFormat="1">
      <c r="C641" s="286"/>
      <c r="D641" s="286"/>
      <c r="E641" s="287"/>
    </row>
    <row r="642" spans="3:5" s="264" customFormat="1">
      <c r="C642" s="286"/>
      <c r="D642" s="286"/>
      <c r="E642" s="287"/>
    </row>
    <row r="643" spans="3:5" s="264" customFormat="1">
      <c r="C643" s="286"/>
      <c r="D643" s="286"/>
      <c r="E643" s="287"/>
    </row>
    <row r="644" spans="3:5" s="264" customFormat="1">
      <c r="C644" s="286"/>
      <c r="D644" s="286"/>
      <c r="E644" s="287"/>
    </row>
    <row r="645" spans="3:5" s="264" customFormat="1">
      <c r="C645" s="286"/>
      <c r="D645" s="286"/>
      <c r="E645" s="287"/>
    </row>
    <row r="646" spans="3:5" s="264" customFormat="1">
      <c r="C646" s="286"/>
      <c r="D646" s="286"/>
      <c r="E646" s="287"/>
    </row>
    <row r="647" spans="3:5" s="264" customFormat="1">
      <c r="C647" s="286"/>
      <c r="D647" s="286"/>
      <c r="E647" s="287"/>
    </row>
    <row r="648" spans="3:5" s="264" customFormat="1">
      <c r="C648" s="286"/>
      <c r="D648" s="286"/>
      <c r="E648" s="287"/>
    </row>
    <row r="649" spans="3:5" s="264" customFormat="1">
      <c r="C649" s="286"/>
      <c r="D649" s="286"/>
      <c r="E649" s="287"/>
    </row>
    <row r="650" spans="3:5" s="264" customFormat="1">
      <c r="C650" s="286"/>
      <c r="D650" s="286"/>
      <c r="E650" s="287"/>
    </row>
    <row r="651" spans="3:5" s="264" customFormat="1">
      <c r="C651" s="286"/>
      <c r="D651" s="286"/>
      <c r="E651" s="287"/>
    </row>
    <row r="652" spans="3:5" s="264" customFormat="1">
      <c r="C652" s="286"/>
      <c r="D652" s="286"/>
      <c r="E652" s="287"/>
    </row>
    <row r="653" spans="3:5" s="264" customFormat="1">
      <c r="C653" s="286"/>
      <c r="D653" s="286"/>
      <c r="E653" s="287"/>
    </row>
    <row r="654" spans="3:5" s="264" customFormat="1">
      <c r="C654" s="286"/>
      <c r="D654" s="286"/>
      <c r="E654" s="287"/>
    </row>
    <row r="655" spans="3:5" s="264" customFormat="1">
      <c r="C655" s="286"/>
      <c r="D655" s="286"/>
      <c r="E655" s="287"/>
    </row>
    <row r="656" spans="3:5" s="264" customFormat="1">
      <c r="C656" s="286"/>
      <c r="D656" s="286"/>
      <c r="E656" s="287"/>
    </row>
    <row r="657" spans="3:5" s="264" customFormat="1">
      <c r="C657" s="286"/>
      <c r="D657" s="286"/>
      <c r="E657" s="287"/>
    </row>
    <row r="658" spans="3:5" s="264" customFormat="1">
      <c r="C658" s="286"/>
      <c r="D658" s="286"/>
      <c r="E658" s="287"/>
    </row>
    <row r="659" spans="3:5" s="264" customFormat="1">
      <c r="C659" s="286"/>
      <c r="D659" s="286"/>
      <c r="E659" s="287"/>
    </row>
    <row r="660" spans="3:5" s="264" customFormat="1">
      <c r="C660" s="286"/>
      <c r="D660" s="286"/>
      <c r="E660" s="287"/>
    </row>
    <row r="661" spans="3:5" s="264" customFormat="1">
      <c r="C661" s="286"/>
      <c r="D661" s="286"/>
      <c r="E661" s="287"/>
    </row>
    <row r="662" spans="3:5" s="264" customFormat="1">
      <c r="C662" s="286"/>
      <c r="D662" s="286"/>
      <c r="E662" s="287"/>
    </row>
    <row r="663" spans="3:5" s="264" customFormat="1">
      <c r="C663" s="286"/>
      <c r="D663" s="286"/>
      <c r="E663" s="287"/>
    </row>
    <row r="664" spans="3:5" s="264" customFormat="1">
      <c r="C664" s="286"/>
      <c r="D664" s="286"/>
      <c r="E664" s="287"/>
    </row>
    <row r="665" spans="3:5" s="264" customFormat="1">
      <c r="C665" s="286"/>
      <c r="D665" s="286"/>
      <c r="E665" s="287"/>
    </row>
    <row r="666" spans="3:5" s="264" customFormat="1">
      <c r="C666" s="286"/>
      <c r="D666" s="286"/>
      <c r="E666" s="287"/>
    </row>
    <row r="667" spans="3:5" s="264" customFormat="1">
      <c r="C667" s="286"/>
      <c r="D667" s="286"/>
      <c r="E667" s="287"/>
    </row>
    <row r="668" spans="3:5" s="264" customFormat="1">
      <c r="C668" s="286"/>
      <c r="D668" s="286"/>
      <c r="E668" s="287"/>
    </row>
    <row r="669" spans="3:5" s="264" customFormat="1">
      <c r="C669" s="286"/>
      <c r="D669" s="286"/>
      <c r="E669" s="287"/>
    </row>
    <row r="670" spans="3:5" s="264" customFormat="1">
      <c r="C670" s="286"/>
      <c r="D670" s="286"/>
      <c r="E670" s="287"/>
    </row>
    <row r="671" spans="3:5" s="264" customFormat="1">
      <c r="C671" s="286"/>
      <c r="D671" s="286"/>
      <c r="E671" s="287"/>
    </row>
    <row r="672" spans="3:5" s="264" customFormat="1">
      <c r="C672" s="286"/>
      <c r="D672" s="286"/>
      <c r="E672" s="287"/>
    </row>
    <row r="673" spans="3:5" s="264" customFormat="1">
      <c r="C673" s="286"/>
      <c r="D673" s="286"/>
      <c r="E673" s="287"/>
    </row>
    <row r="674" spans="3:5" s="264" customFormat="1">
      <c r="C674" s="286"/>
      <c r="D674" s="286"/>
      <c r="E674" s="287"/>
    </row>
    <row r="675" spans="3:5" s="264" customFormat="1">
      <c r="C675" s="286"/>
      <c r="D675" s="286"/>
      <c r="E675" s="287"/>
    </row>
    <row r="676" spans="3:5" s="264" customFormat="1">
      <c r="C676" s="286"/>
      <c r="D676" s="286"/>
      <c r="E676" s="287"/>
    </row>
    <row r="677" spans="3:5" s="264" customFormat="1">
      <c r="C677" s="286"/>
      <c r="D677" s="286"/>
      <c r="E677" s="287"/>
    </row>
    <row r="678" spans="3:5" s="264" customFormat="1">
      <c r="C678" s="286"/>
      <c r="D678" s="286"/>
      <c r="E678" s="287"/>
    </row>
    <row r="679" spans="3:5" s="264" customFormat="1">
      <c r="C679" s="286"/>
      <c r="D679" s="286"/>
      <c r="E679" s="287"/>
    </row>
    <row r="680" spans="3:5" s="264" customFormat="1">
      <c r="C680" s="286"/>
      <c r="D680" s="286"/>
      <c r="E680" s="287"/>
    </row>
    <row r="681" spans="3:5" s="264" customFormat="1">
      <c r="C681" s="286"/>
      <c r="D681" s="286"/>
      <c r="E681" s="287"/>
    </row>
    <row r="682" spans="3:5" s="264" customFormat="1">
      <c r="C682" s="286"/>
      <c r="D682" s="286"/>
      <c r="E682" s="287"/>
    </row>
    <row r="683" spans="3:5" s="264" customFormat="1">
      <c r="C683" s="286"/>
      <c r="D683" s="286"/>
      <c r="E683" s="287"/>
    </row>
    <row r="684" spans="3:5" s="264" customFormat="1">
      <c r="C684" s="286"/>
      <c r="D684" s="286"/>
      <c r="E684" s="287"/>
    </row>
    <row r="685" spans="3:5" s="264" customFormat="1">
      <c r="C685" s="286"/>
      <c r="D685" s="286"/>
      <c r="E685" s="287"/>
    </row>
    <row r="686" spans="3:5" s="264" customFormat="1">
      <c r="C686" s="286"/>
      <c r="D686" s="286"/>
      <c r="E686" s="287"/>
    </row>
    <row r="687" spans="3:5" s="264" customFormat="1">
      <c r="C687" s="286"/>
      <c r="D687" s="286"/>
      <c r="E687" s="287"/>
    </row>
    <row r="688" spans="3:5" s="264" customFormat="1">
      <c r="C688" s="286"/>
      <c r="D688" s="286"/>
      <c r="E688" s="287"/>
    </row>
    <row r="689" spans="3:5" s="264" customFormat="1">
      <c r="C689" s="286"/>
      <c r="D689" s="286"/>
      <c r="E689" s="287"/>
    </row>
    <row r="690" spans="3:5" s="264" customFormat="1">
      <c r="C690" s="286"/>
      <c r="D690" s="286"/>
      <c r="E690" s="287"/>
    </row>
    <row r="691" spans="3:5" s="264" customFormat="1">
      <c r="C691" s="286"/>
      <c r="D691" s="286"/>
      <c r="E691" s="287"/>
    </row>
    <row r="692" spans="3:5" s="264" customFormat="1">
      <c r="C692" s="286"/>
      <c r="D692" s="286"/>
      <c r="E692" s="287"/>
    </row>
    <row r="693" spans="3:5" s="264" customFormat="1">
      <c r="C693" s="286"/>
      <c r="D693" s="286"/>
      <c r="E693" s="287"/>
    </row>
    <row r="694" spans="3:5" s="264" customFormat="1">
      <c r="C694" s="286"/>
      <c r="D694" s="286"/>
      <c r="E694" s="287"/>
    </row>
    <row r="695" spans="3:5" s="264" customFormat="1">
      <c r="C695" s="286"/>
      <c r="D695" s="286"/>
      <c r="E695" s="287"/>
    </row>
    <row r="696" spans="3:5" s="264" customFormat="1">
      <c r="C696" s="286"/>
      <c r="D696" s="286"/>
      <c r="E696" s="287"/>
    </row>
    <row r="697" spans="3:5" s="264" customFormat="1">
      <c r="C697" s="286"/>
      <c r="D697" s="286"/>
      <c r="E697" s="287"/>
    </row>
    <row r="698" spans="3:5" s="264" customFormat="1">
      <c r="C698" s="286"/>
      <c r="D698" s="286"/>
      <c r="E698" s="287"/>
    </row>
    <row r="699" spans="3:5" s="264" customFormat="1">
      <c r="C699" s="286"/>
      <c r="D699" s="286"/>
      <c r="E699" s="287"/>
    </row>
    <row r="700" spans="3:5" s="264" customFormat="1">
      <c r="C700" s="286"/>
      <c r="D700" s="286"/>
      <c r="E700" s="287"/>
    </row>
    <row r="701" spans="3:5" s="264" customFormat="1">
      <c r="C701" s="286"/>
      <c r="D701" s="286"/>
      <c r="E701" s="287"/>
    </row>
    <row r="702" spans="3:5" s="264" customFormat="1">
      <c r="C702" s="286"/>
      <c r="D702" s="286"/>
      <c r="E702" s="287"/>
    </row>
    <row r="703" spans="3:5" s="264" customFormat="1">
      <c r="C703" s="286"/>
      <c r="D703" s="286"/>
      <c r="E703" s="287"/>
    </row>
    <row r="704" spans="3:5" s="264" customFormat="1">
      <c r="C704" s="286"/>
      <c r="D704" s="286"/>
      <c r="E704" s="287"/>
    </row>
    <row r="705" spans="3:5" s="264" customFormat="1">
      <c r="C705" s="286"/>
      <c r="D705" s="286"/>
      <c r="E705" s="287"/>
    </row>
    <row r="706" spans="3:5" s="264" customFormat="1">
      <c r="C706" s="286"/>
      <c r="D706" s="286"/>
      <c r="E706" s="287"/>
    </row>
    <row r="707" spans="3:5" s="264" customFormat="1">
      <c r="C707" s="286"/>
      <c r="D707" s="286"/>
      <c r="E707" s="287"/>
    </row>
    <row r="708" spans="3:5" s="264" customFormat="1">
      <c r="C708" s="286"/>
      <c r="D708" s="286"/>
      <c r="E708" s="287"/>
    </row>
    <row r="709" spans="3:5" s="264" customFormat="1">
      <c r="C709" s="286"/>
      <c r="D709" s="286"/>
      <c r="E709" s="287"/>
    </row>
    <row r="710" spans="3:5" s="264" customFormat="1">
      <c r="C710" s="286"/>
      <c r="D710" s="286"/>
      <c r="E710" s="287"/>
    </row>
    <row r="711" spans="3:5" s="264" customFormat="1">
      <c r="C711" s="286"/>
      <c r="D711" s="286"/>
      <c r="E711" s="287"/>
    </row>
    <row r="712" spans="3:5" s="264" customFormat="1">
      <c r="C712" s="286"/>
      <c r="D712" s="286"/>
      <c r="E712" s="287"/>
    </row>
    <row r="713" spans="3:5" s="264" customFormat="1">
      <c r="C713" s="286"/>
      <c r="D713" s="286"/>
      <c r="E713" s="287"/>
    </row>
    <row r="714" spans="3:5" s="264" customFormat="1">
      <c r="C714" s="286"/>
      <c r="D714" s="286"/>
      <c r="E714" s="287"/>
    </row>
    <row r="715" spans="3:5" s="264" customFormat="1">
      <c r="C715" s="286"/>
      <c r="D715" s="286"/>
      <c r="E715" s="287"/>
    </row>
    <row r="716" spans="3:5" s="264" customFormat="1">
      <c r="C716" s="286"/>
      <c r="D716" s="286"/>
      <c r="E716" s="287"/>
    </row>
    <row r="717" spans="3:5" s="264" customFormat="1">
      <c r="C717" s="286"/>
      <c r="D717" s="286"/>
      <c r="E717" s="287"/>
    </row>
    <row r="718" spans="3:5" s="264" customFormat="1">
      <c r="C718" s="286"/>
      <c r="D718" s="286"/>
      <c r="E718" s="287"/>
    </row>
    <row r="719" spans="3:5" s="264" customFormat="1">
      <c r="C719" s="286"/>
      <c r="D719" s="286"/>
      <c r="E719" s="287"/>
    </row>
    <row r="720" spans="3:5" s="264" customFormat="1">
      <c r="C720" s="286"/>
      <c r="D720" s="286"/>
      <c r="E720" s="287"/>
    </row>
    <row r="721" spans="3:5" s="264" customFormat="1">
      <c r="C721" s="286"/>
      <c r="D721" s="286"/>
      <c r="E721" s="287"/>
    </row>
    <row r="722" spans="3:5" s="264" customFormat="1">
      <c r="C722" s="286"/>
      <c r="D722" s="286"/>
      <c r="E722" s="287"/>
    </row>
    <row r="723" spans="3:5" s="264" customFormat="1">
      <c r="C723" s="286"/>
      <c r="D723" s="286"/>
      <c r="E723" s="287"/>
    </row>
    <row r="724" spans="3:5" s="264" customFormat="1">
      <c r="C724" s="286"/>
      <c r="D724" s="286"/>
      <c r="E724" s="287"/>
    </row>
    <row r="725" spans="3:5" s="264" customFormat="1">
      <c r="C725" s="286"/>
      <c r="D725" s="286"/>
      <c r="E725" s="287"/>
    </row>
    <row r="726" spans="3:5" s="264" customFormat="1">
      <c r="C726" s="286"/>
      <c r="D726" s="286"/>
      <c r="E726" s="287"/>
    </row>
    <row r="727" spans="3:5" s="264" customFormat="1">
      <c r="C727" s="286"/>
      <c r="D727" s="286"/>
      <c r="E727" s="287"/>
    </row>
    <row r="728" spans="3:5" s="264" customFormat="1">
      <c r="C728" s="286"/>
      <c r="D728" s="286"/>
      <c r="E728" s="287"/>
    </row>
    <row r="729" spans="3:5" s="264" customFormat="1">
      <c r="C729" s="286"/>
      <c r="D729" s="286"/>
      <c r="E729" s="287"/>
    </row>
    <row r="730" spans="3:5" s="264" customFormat="1">
      <c r="C730" s="286"/>
      <c r="D730" s="286"/>
      <c r="E730" s="287"/>
    </row>
    <row r="731" spans="3:5" s="264" customFormat="1">
      <c r="C731" s="286"/>
      <c r="D731" s="286"/>
      <c r="E731" s="287"/>
    </row>
    <row r="732" spans="3:5" s="264" customFormat="1">
      <c r="C732" s="286"/>
      <c r="D732" s="286"/>
      <c r="E732" s="287"/>
    </row>
    <row r="733" spans="3:5" s="264" customFormat="1">
      <c r="C733" s="286"/>
      <c r="D733" s="286"/>
      <c r="E733" s="287"/>
    </row>
    <row r="734" spans="3:5" s="264" customFormat="1">
      <c r="C734" s="286"/>
      <c r="D734" s="286"/>
      <c r="E734" s="287"/>
    </row>
    <row r="735" spans="3:5" s="264" customFormat="1">
      <c r="C735" s="286"/>
      <c r="D735" s="286"/>
      <c r="E735" s="287"/>
    </row>
    <row r="736" spans="3:5" s="264" customFormat="1">
      <c r="C736" s="286"/>
      <c r="D736" s="286"/>
      <c r="E736" s="287"/>
    </row>
    <row r="737" spans="3:5" s="264" customFormat="1">
      <c r="C737" s="286"/>
      <c r="D737" s="286"/>
      <c r="E737" s="287"/>
    </row>
    <row r="738" spans="3:5" s="264" customFormat="1">
      <c r="C738" s="286"/>
      <c r="D738" s="286"/>
      <c r="E738" s="287"/>
    </row>
    <row r="739" spans="3:5" s="264" customFormat="1">
      <c r="C739" s="286"/>
      <c r="D739" s="286"/>
      <c r="E739" s="287"/>
    </row>
    <row r="740" spans="3:5" s="264" customFormat="1">
      <c r="C740" s="286"/>
      <c r="D740" s="286"/>
      <c r="E740" s="287"/>
    </row>
    <row r="741" spans="3:5" s="264" customFormat="1">
      <c r="C741" s="286"/>
      <c r="D741" s="286"/>
      <c r="E741" s="287"/>
    </row>
    <row r="742" spans="3:5" s="264" customFormat="1">
      <c r="C742" s="286"/>
      <c r="D742" s="286"/>
      <c r="E742" s="287"/>
    </row>
    <row r="743" spans="3:5" s="264" customFormat="1">
      <c r="C743" s="286"/>
      <c r="D743" s="286"/>
      <c r="E743" s="287"/>
    </row>
    <row r="744" spans="3:5" s="264" customFormat="1">
      <c r="C744" s="286"/>
      <c r="D744" s="286"/>
      <c r="E744" s="287"/>
    </row>
    <row r="745" spans="3:5" s="264" customFormat="1">
      <c r="C745" s="286"/>
      <c r="D745" s="286"/>
      <c r="E745" s="287"/>
    </row>
    <row r="746" spans="3:5" s="264" customFormat="1">
      <c r="C746" s="286"/>
      <c r="D746" s="286"/>
      <c r="E746" s="287"/>
    </row>
    <row r="747" spans="3:5" s="264" customFormat="1">
      <c r="C747" s="286"/>
      <c r="D747" s="286"/>
      <c r="E747" s="287"/>
    </row>
    <row r="748" spans="3:5" s="264" customFormat="1">
      <c r="C748" s="286"/>
      <c r="D748" s="286"/>
      <c r="E748" s="287"/>
    </row>
    <row r="749" spans="3:5" s="264" customFormat="1">
      <c r="C749" s="286"/>
      <c r="D749" s="286"/>
      <c r="E749" s="287"/>
    </row>
    <row r="750" spans="3:5" s="264" customFormat="1">
      <c r="C750" s="286"/>
      <c r="D750" s="286"/>
      <c r="E750" s="287"/>
    </row>
    <row r="751" spans="3:5" s="264" customFormat="1">
      <c r="C751" s="286"/>
      <c r="D751" s="286"/>
      <c r="E751" s="287"/>
    </row>
    <row r="752" spans="3:5" s="264" customFormat="1">
      <c r="C752" s="286"/>
      <c r="D752" s="286"/>
      <c r="E752" s="287"/>
    </row>
    <row r="753" spans="3:5" s="264" customFormat="1">
      <c r="C753" s="286"/>
      <c r="D753" s="286"/>
      <c r="E753" s="287"/>
    </row>
    <row r="754" spans="3:5" s="264" customFormat="1">
      <c r="C754" s="286"/>
      <c r="D754" s="286"/>
      <c r="E754" s="287"/>
    </row>
    <row r="755" spans="3:5" s="264" customFormat="1">
      <c r="C755" s="286"/>
      <c r="D755" s="286"/>
      <c r="E755" s="287"/>
    </row>
    <row r="756" spans="3:5" s="264" customFormat="1">
      <c r="C756" s="286"/>
      <c r="D756" s="286"/>
      <c r="E756" s="287"/>
    </row>
    <row r="757" spans="3:5" s="264" customFormat="1">
      <c r="C757" s="286"/>
      <c r="D757" s="286"/>
      <c r="E757" s="287"/>
    </row>
    <row r="758" spans="3:5" s="264" customFormat="1">
      <c r="C758" s="286"/>
      <c r="D758" s="286"/>
      <c r="E758" s="287"/>
    </row>
    <row r="759" spans="3:5" s="264" customFormat="1">
      <c r="C759" s="286"/>
      <c r="D759" s="286"/>
      <c r="E759" s="287"/>
    </row>
    <row r="760" spans="3:5" s="264" customFormat="1">
      <c r="C760" s="286"/>
      <c r="D760" s="286"/>
      <c r="E760" s="287"/>
    </row>
    <row r="761" spans="3:5" s="264" customFormat="1">
      <c r="C761" s="286"/>
      <c r="D761" s="286"/>
      <c r="E761" s="287"/>
    </row>
    <row r="762" spans="3:5" s="264" customFormat="1">
      <c r="C762" s="286"/>
      <c r="D762" s="286"/>
      <c r="E762" s="287"/>
    </row>
    <row r="763" spans="3:5" s="264" customFormat="1">
      <c r="C763" s="286"/>
      <c r="D763" s="286"/>
      <c r="E763" s="287"/>
    </row>
    <row r="764" spans="3:5" s="264" customFormat="1">
      <c r="C764" s="286"/>
      <c r="D764" s="286"/>
      <c r="E764" s="287"/>
    </row>
    <row r="765" spans="3:5" s="264" customFormat="1">
      <c r="C765" s="286"/>
      <c r="D765" s="286"/>
      <c r="E765" s="287"/>
    </row>
    <row r="766" spans="3:5" s="264" customFormat="1">
      <c r="C766" s="286"/>
      <c r="D766" s="286"/>
      <c r="E766" s="287"/>
    </row>
    <row r="767" spans="3:5" s="264" customFormat="1">
      <c r="C767" s="286"/>
      <c r="D767" s="286"/>
      <c r="E767" s="287"/>
    </row>
    <row r="768" spans="3:5" s="264" customFormat="1">
      <c r="C768" s="286"/>
      <c r="D768" s="286"/>
      <c r="E768" s="287"/>
    </row>
    <row r="769" spans="3:5" s="264" customFormat="1">
      <c r="C769" s="286"/>
      <c r="D769" s="286"/>
      <c r="E769" s="287"/>
    </row>
    <row r="770" spans="3:5" s="264" customFormat="1">
      <c r="C770" s="286"/>
      <c r="D770" s="286"/>
      <c r="E770" s="287"/>
    </row>
    <row r="771" spans="3:5" s="264" customFormat="1">
      <c r="C771" s="286"/>
      <c r="D771" s="286"/>
      <c r="E771" s="287"/>
    </row>
    <row r="772" spans="3:5" s="264" customFormat="1">
      <c r="C772" s="286"/>
      <c r="D772" s="286"/>
      <c r="E772" s="287"/>
    </row>
    <row r="773" spans="3:5" s="264" customFormat="1">
      <c r="C773" s="286"/>
      <c r="D773" s="286"/>
      <c r="E773" s="287"/>
    </row>
    <row r="774" spans="3:5" s="264" customFormat="1">
      <c r="C774" s="286"/>
      <c r="D774" s="286"/>
      <c r="E774" s="287"/>
    </row>
    <row r="775" spans="3:5" s="264" customFormat="1">
      <c r="C775" s="286"/>
      <c r="D775" s="286"/>
      <c r="E775" s="287"/>
    </row>
    <row r="776" spans="3:5" s="264" customFormat="1">
      <c r="C776" s="286"/>
      <c r="D776" s="286"/>
      <c r="E776" s="287"/>
    </row>
    <row r="777" spans="3:5" s="264" customFormat="1">
      <c r="C777" s="286"/>
      <c r="D777" s="286"/>
      <c r="E777" s="287"/>
    </row>
    <row r="778" spans="3:5" s="264" customFormat="1">
      <c r="C778" s="286"/>
      <c r="D778" s="286"/>
      <c r="E778" s="287"/>
    </row>
    <row r="779" spans="3:5" s="264" customFormat="1">
      <c r="C779" s="286"/>
      <c r="D779" s="286"/>
      <c r="E779" s="287"/>
    </row>
    <row r="780" spans="3:5" s="264" customFormat="1">
      <c r="C780" s="286"/>
      <c r="D780" s="286"/>
      <c r="E780" s="287"/>
    </row>
    <row r="781" spans="3:5" s="264" customFormat="1">
      <c r="C781" s="286"/>
      <c r="D781" s="286"/>
      <c r="E781" s="287"/>
    </row>
    <row r="782" spans="3:5" s="264" customFormat="1">
      <c r="C782" s="286"/>
      <c r="D782" s="286"/>
      <c r="E782" s="287"/>
    </row>
    <row r="783" spans="3:5" s="264" customFormat="1">
      <c r="C783" s="286"/>
      <c r="D783" s="286"/>
      <c r="E783" s="287"/>
    </row>
    <row r="784" spans="3:5" s="264" customFormat="1">
      <c r="C784" s="286"/>
      <c r="D784" s="286"/>
      <c r="E784" s="287"/>
    </row>
    <row r="785" spans="3:5" s="264" customFormat="1">
      <c r="C785" s="286"/>
      <c r="D785" s="286"/>
      <c r="E785" s="287"/>
    </row>
    <row r="786" spans="3:5" s="264" customFormat="1">
      <c r="C786" s="286"/>
      <c r="D786" s="286"/>
      <c r="E786" s="287"/>
    </row>
    <row r="787" spans="3:5" s="264" customFormat="1">
      <c r="C787" s="286"/>
      <c r="D787" s="286"/>
      <c r="E787" s="287"/>
    </row>
    <row r="788" spans="3:5" s="264" customFormat="1">
      <c r="C788" s="286"/>
      <c r="D788" s="286"/>
      <c r="E788" s="287"/>
    </row>
    <row r="789" spans="3:5" s="264" customFormat="1">
      <c r="C789" s="286"/>
      <c r="D789" s="286"/>
      <c r="E789" s="287"/>
    </row>
    <row r="790" spans="3:5" s="264" customFormat="1">
      <c r="C790" s="286"/>
      <c r="D790" s="286"/>
      <c r="E790" s="287"/>
    </row>
    <row r="791" spans="3:5" s="264" customFormat="1">
      <c r="C791" s="286"/>
      <c r="D791" s="286"/>
      <c r="E791" s="287"/>
    </row>
    <row r="792" spans="3:5" s="264" customFormat="1">
      <c r="C792" s="286"/>
      <c r="D792" s="286"/>
      <c r="E792" s="287"/>
    </row>
    <row r="793" spans="3:5" s="264" customFormat="1">
      <c r="C793" s="286"/>
      <c r="D793" s="286"/>
      <c r="E793" s="287"/>
    </row>
    <row r="794" spans="3:5" s="264" customFormat="1">
      <c r="C794" s="286"/>
      <c r="D794" s="286"/>
      <c r="E794" s="287"/>
    </row>
    <row r="795" spans="3:5" s="264" customFormat="1">
      <c r="C795" s="286"/>
      <c r="D795" s="286"/>
      <c r="E795" s="287"/>
    </row>
    <row r="796" spans="3:5" s="264" customFormat="1">
      <c r="C796" s="286"/>
      <c r="D796" s="286"/>
      <c r="E796" s="287"/>
    </row>
    <row r="797" spans="3:5" s="264" customFormat="1">
      <c r="C797" s="286"/>
      <c r="D797" s="286"/>
      <c r="E797" s="287"/>
    </row>
    <row r="798" spans="3:5" s="264" customFormat="1">
      <c r="C798" s="286"/>
      <c r="D798" s="286"/>
      <c r="E798" s="287"/>
    </row>
    <row r="799" spans="3:5" s="264" customFormat="1">
      <c r="C799" s="286"/>
      <c r="D799" s="286"/>
      <c r="E799" s="287"/>
    </row>
    <row r="800" spans="3:5" s="264" customFormat="1">
      <c r="C800" s="286"/>
      <c r="D800" s="286"/>
      <c r="E800" s="287"/>
    </row>
    <row r="801" spans="3:5" s="264" customFormat="1">
      <c r="C801" s="286"/>
      <c r="D801" s="286"/>
      <c r="E801" s="287"/>
    </row>
    <row r="802" spans="3:5" s="264" customFormat="1">
      <c r="C802" s="286"/>
      <c r="D802" s="286"/>
      <c r="E802" s="287"/>
    </row>
    <row r="803" spans="3:5" s="264" customFormat="1">
      <c r="C803" s="286"/>
      <c r="D803" s="286"/>
      <c r="E803" s="287"/>
    </row>
    <row r="804" spans="3:5" s="264" customFormat="1">
      <c r="C804" s="286"/>
      <c r="D804" s="286"/>
      <c r="E804" s="287"/>
    </row>
    <row r="805" spans="3:5" s="264" customFormat="1">
      <c r="C805" s="286"/>
      <c r="D805" s="286"/>
      <c r="E805" s="287"/>
    </row>
    <row r="806" spans="3:5" s="264" customFormat="1">
      <c r="C806" s="286"/>
      <c r="D806" s="286"/>
      <c r="E806" s="287"/>
    </row>
    <row r="807" spans="3:5" s="264" customFormat="1">
      <c r="C807" s="286"/>
      <c r="D807" s="286"/>
      <c r="E807" s="287"/>
    </row>
    <row r="808" spans="3:5" s="264" customFormat="1">
      <c r="C808" s="286"/>
      <c r="D808" s="286"/>
      <c r="E808" s="287"/>
    </row>
    <row r="809" spans="3:5" s="264" customFormat="1">
      <c r="C809" s="286"/>
      <c r="D809" s="286"/>
      <c r="E809" s="287"/>
    </row>
    <row r="810" spans="3:5" s="264" customFormat="1">
      <c r="C810" s="286"/>
      <c r="D810" s="286"/>
      <c r="E810" s="287"/>
    </row>
    <row r="811" spans="3:5" s="264" customFormat="1">
      <c r="C811" s="286"/>
      <c r="D811" s="286"/>
      <c r="E811" s="287"/>
    </row>
    <row r="812" spans="3:5" s="264" customFormat="1">
      <c r="C812" s="286"/>
      <c r="D812" s="286"/>
      <c r="E812" s="287"/>
    </row>
    <row r="813" spans="3:5" s="264" customFormat="1">
      <c r="C813" s="286"/>
      <c r="D813" s="286"/>
      <c r="E813" s="287"/>
    </row>
    <row r="814" spans="3:5" s="264" customFormat="1">
      <c r="C814" s="286"/>
      <c r="D814" s="286"/>
      <c r="E814" s="287"/>
    </row>
    <row r="815" spans="3:5" s="264" customFormat="1">
      <c r="C815" s="286"/>
      <c r="D815" s="286"/>
      <c r="E815" s="287"/>
    </row>
    <row r="816" spans="3:5" s="264" customFormat="1">
      <c r="C816" s="286"/>
      <c r="D816" s="286"/>
      <c r="E816" s="287"/>
    </row>
    <row r="817" spans="3:5" s="264" customFormat="1">
      <c r="C817" s="286"/>
      <c r="D817" s="286"/>
      <c r="E817" s="287"/>
    </row>
    <row r="818" spans="3:5" s="264" customFormat="1">
      <c r="C818" s="286"/>
      <c r="D818" s="286"/>
      <c r="E818" s="287"/>
    </row>
    <row r="819" spans="3:5" s="264" customFormat="1">
      <c r="C819" s="286"/>
      <c r="D819" s="286"/>
      <c r="E819" s="287"/>
    </row>
    <row r="820" spans="3:5" s="264" customFormat="1">
      <c r="C820" s="286"/>
      <c r="D820" s="286"/>
      <c r="E820" s="287"/>
    </row>
    <row r="821" spans="3:5" s="264" customFormat="1">
      <c r="C821" s="286"/>
      <c r="D821" s="286"/>
      <c r="E821" s="287"/>
    </row>
    <row r="822" spans="3:5" s="264" customFormat="1">
      <c r="C822" s="286"/>
      <c r="D822" s="286"/>
      <c r="E822" s="287"/>
    </row>
    <row r="823" spans="3:5" s="264" customFormat="1">
      <c r="C823" s="286"/>
      <c r="D823" s="286"/>
      <c r="E823" s="287"/>
    </row>
    <row r="824" spans="3:5" s="264" customFormat="1">
      <c r="C824" s="286"/>
      <c r="D824" s="286"/>
      <c r="E824" s="287"/>
    </row>
    <row r="825" spans="3:5" s="264" customFormat="1">
      <c r="C825" s="286"/>
      <c r="D825" s="286"/>
      <c r="E825" s="287"/>
    </row>
    <row r="826" spans="3:5" s="264" customFormat="1">
      <c r="C826" s="286"/>
      <c r="D826" s="286"/>
      <c r="E826" s="287"/>
    </row>
    <row r="827" spans="3:5" s="264" customFormat="1">
      <c r="C827" s="286"/>
      <c r="D827" s="286"/>
      <c r="E827" s="287"/>
    </row>
    <row r="828" spans="3:5" s="264" customFormat="1">
      <c r="C828" s="286"/>
      <c r="D828" s="286"/>
      <c r="E828" s="287"/>
    </row>
    <row r="829" spans="3:5" s="264" customFormat="1">
      <c r="C829" s="286"/>
      <c r="D829" s="286"/>
      <c r="E829" s="287"/>
    </row>
    <row r="830" spans="3:5" s="264" customFormat="1">
      <c r="C830" s="286"/>
      <c r="D830" s="286"/>
      <c r="E830" s="287"/>
    </row>
    <row r="831" spans="3:5" s="264" customFormat="1">
      <c r="C831" s="286"/>
      <c r="D831" s="286"/>
      <c r="E831" s="287"/>
    </row>
    <row r="832" spans="3:5" s="264" customFormat="1">
      <c r="C832" s="286"/>
      <c r="D832" s="286"/>
      <c r="E832" s="287"/>
    </row>
    <row r="833" spans="3:5" s="264" customFormat="1">
      <c r="C833" s="286"/>
      <c r="D833" s="286"/>
      <c r="E833" s="287"/>
    </row>
    <row r="834" spans="3:5" s="264" customFormat="1">
      <c r="C834" s="286"/>
      <c r="D834" s="286"/>
      <c r="E834" s="287"/>
    </row>
    <row r="835" spans="3:5" s="264" customFormat="1">
      <c r="C835" s="286"/>
      <c r="D835" s="286"/>
      <c r="E835" s="287"/>
    </row>
    <row r="836" spans="3:5" s="264" customFormat="1">
      <c r="C836" s="286"/>
      <c r="D836" s="286"/>
      <c r="E836" s="287"/>
    </row>
    <row r="837" spans="3:5" s="264" customFormat="1">
      <c r="C837" s="286"/>
      <c r="D837" s="286"/>
      <c r="E837" s="287"/>
    </row>
    <row r="838" spans="3:5" s="264" customFormat="1">
      <c r="C838" s="286"/>
      <c r="D838" s="286"/>
      <c r="E838" s="287"/>
    </row>
    <row r="839" spans="3:5" s="264" customFormat="1">
      <c r="C839" s="286"/>
      <c r="D839" s="286"/>
      <c r="E839" s="287"/>
    </row>
    <row r="840" spans="3:5" s="264" customFormat="1">
      <c r="C840" s="286"/>
      <c r="D840" s="286"/>
      <c r="E840" s="287"/>
    </row>
    <row r="841" spans="3:5" s="264" customFormat="1">
      <c r="C841" s="286"/>
      <c r="D841" s="286"/>
      <c r="E841" s="287"/>
    </row>
    <row r="842" spans="3:5" s="264" customFormat="1">
      <c r="C842" s="286"/>
      <c r="D842" s="286"/>
      <c r="E842" s="287"/>
    </row>
    <row r="843" spans="3:5" s="264" customFormat="1">
      <c r="C843" s="286"/>
      <c r="D843" s="286"/>
      <c r="E843" s="287"/>
    </row>
    <row r="844" spans="3:5" s="264" customFormat="1">
      <c r="C844" s="286"/>
      <c r="D844" s="286"/>
      <c r="E844" s="287"/>
    </row>
    <row r="845" spans="3:5" s="264" customFormat="1">
      <c r="C845" s="286"/>
      <c r="D845" s="286"/>
      <c r="E845" s="287"/>
    </row>
    <row r="846" spans="3:5" s="264" customFormat="1">
      <c r="C846" s="286"/>
      <c r="D846" s="286"/>
      <c r="E846" s="287"/>
    </row>
    <row r="847" spans="3:5" s="264" customFormat="1">
      <c r="C847" s="286"/>
      <c r="D847" s="286"/>
      <c r="E847" s="287"/>
    </row>
    <row r="848" spans="3:5" s="264" customFormat="1">
      <c r="C848" s="286"/>
      <c r="D848" s="286"/>
      <c r="E848" s="287"/>
    </row>
    <row r="849" spans="3:5" s="264" customFormat="1">
      <c r="C849" s="286"/>
      <c r="D849" s="286"/>
      <c r="E849" s="287"/>
    </row>
    <row r="850" spans="3:5" s="264" customFormat="1">
      <c r="C850" s="286"/>
      <c r="D850" s="286"/>
      <c r="E850" s="287"/>
    </row>
    <row r="851" spans="3:5" s="264" customFormat="1">
      <c r="C851" s="286"/>
      <c r="D851" s="286"/>
      <c r="E851" s="287"/>
    </row>
    <row r="852" spans="3:5" s="264" customFormat="1">
      <c r="C852" s="286"/>
      <c r="D852" s="286"/>
      <c r="E852" s="287"/>
    </row>
    <row r="853" spans="3:5" s="264" customFormat="1">
      <c r="C853" s="286"/>
      <c r="D853" s="286"/>
      <c r="E853" s="287"/>
    </row>
    <row r="854" spans="3:5" s="264" customFormat="1">
      <c r="C854" s="286"/>
      <c r="D854" s="286"/>
      <c r="E854" s="287"/>
    </row>
    <row r="855" spans="3:5" s="264" customFormat="1">
      <c r="C855" s="286"/>
      <c r="D855" s="286"/>
      <c r="E855" s="287"/>
    </row>
    <row r="856" spans="3:5" s="264" customFormat="1">
      <c r="C856" s="286"/>
      <c r="D856" s="286"/>
      <c r="E856" s="287"/>
    </row>
    <row r="857" spans="3:5" s="264" customFormat="1">
      <c r="C857" s="286"/>
      <c r="D857" s="286"/>
      <c r="E857" s="287"/>
    </row>
    <row r="858" spans="3:5" s="264" customFormat="1">
      <c r="C858" s="286"/>
      <c r="D858" s="286"/>
      <c r="E858" s="287"/>
    </row>
    <row r="859" spans="3:5" s="264" customFormat="1">
      <c r="C859" s="286"/>
      <c r="D859" s="286"/>
      <c r="E859" s="287"/>
    </row>
    <row r="860" spans="3:5" s="264" customFormat="1">
      <c r="C860" s="286"/>
      <c r="D860" s="286"/>
      <c r="E860" s="287"/>
    </row>
    <row r="861" spans="3:5" s="264" customFormat="1">
      <c r="C861" s="286"/>
      <c r="D861" s="286"/>
      <c r="E861" s="287"/>
    </row>
    <row r="862" spans="3:5" s="264" customFormat="1">
      <c r="C862" s="286"/>
      <c r="D862" s="286"/>
      <c r="E862" s="287"/>
    </row>
    <row r="863" spans="3:5" s="264" customFormat="1">
      <c r="C863" s="286"/>
      <c r="D863" s="286"/>
      <c r="E863" s="287"/>
    </row>
    <row r="864" spans="3:5" s="264" customFormat="1">
      <c r="C864" s="286"/>
      <c r="D864" s="286"/>
      <c r="E864" s="287"/>
    </row>
    <row r="865" spans="3:5" s="264" customFormat="1">
      <c r="C865" s="286"/>
      <c r="D865" s="286"/>
      <c r="E865" s="287"/>
    </row>
    <row r="866" spans="3:5" s="264" customFormat="1">
      <c r="C866" s="286"/>
      <c r="D866" s="286"/>
      <c r="E866" s="287"/>
    </row>
    <row r="867" spans="3:5" s="264" customFormat="1">
      <c r="C867" s="286"/>
      <c r="D867" s="286"/>
      <c r="E867" s="287"/>
    </row>
    <row r="868" spans="3:5" s="264" customFormat="1">
      <c r="C868" s="286"/>
      <c r="D868" s="286"/>
      <c r="E868" s="287"/>
    </row>
    <row r="869" spans="3:5" s="264" customFormat="1">
      <c r="C869" s="286"/>
      <c r="D869" s="286"/>
      <c r="E869" s="287"/>
    </row>
    <row r="870" spans="3:5" s="264" customFormat="1">
      <c r="C870" s="286"/>
      <c r="D870" s="286"/>
      <c r="E870" s="287"/>
    </row>
    <row r="871" spans="3:5" s="264" customFormat="1">
      <c r="C871" s="286"/>
      <c r="D871" s="286"/>
      <c r="E871" s="287"/>
    </row>
    <row r="872" spans="3:5" s="264" customFormat="1">
      <c r="C872" s="286"/>
      <c r="D872" s="286"/>
      <c r="E872" s="287"/>
    </row>
    <row r="873" spans="3:5" s="264" customFormat="1">
      <c r="C873" s="286"/>
      <c r="D873" s="286"/>
      <c r="E873" s="287"/>
    </row>
    <row r="874" spans="3:5" s="264" customFormat="1">
      <c r="C874" s="286"/>
      <c r="D874" s="286"/>
      <c r="E874" s="287"/>
    </row>
    <row r="875" spans="3:5" s="264" customFormat="1">
      <c r="C875" s="286"/>
      <c r="D875" s="286"/>
      <c r="E875" s="287"/>
    </row>
    <row r="876" spans="3:5" s="264" customFormat="1">
      <c r="C876" s="286"/>
      <c r="D876" s="286"/>
      <c r="E876" s="287"/>
    </row>
    <row r="877" spans="3:5" s="264" customFormat="1">
      <c r="C877" s="286"/>
      <c r="D877" s="286"/>
      <c r="E877" s="287"/>
    </row>
    <row r="878" spans="3:5" s="264" customFormat="1">
      <c r="C878" s="286"/>
      <c r="D878" s="286"/>
      <c r="E878" s="287"/>
    </row>
    <row r="879" spans="3:5" s="264" customFormat="1">
      <c r="C879" s="286"/>
      <c r="D879" s="286"/>
      <c r="E879" s="287"/>
    </row>
    <row r="880" spans="3:5" s="264" customFormat="1">
      <c r="C880" s="286"/>
      <c r="D880" s="286"/>
      <c r="E880" s="287"/>
    </row>
    <row r="881" spans="3:5" s="264" customFormat="1">
      <c r="C881" s="286"/>
      <c r="D881" s="286"/>
      <c r="E881" s="287"/>
    </row>
    <row r="882" spans="3:5" s="264" customFormat="1">
      <c r="C882" s="286"/>
      <c r="D882" s="286"/>
      <c r="E882" s="287"/>
    </row>
    <row r="883" spans="3:5" s="264" customFormat="1">
      <c r="C883" s="286"/>
      <c r="D883" s="286"/>
      <c r="E883" s="287"/>
    </row>
    <row r="884" spans="3:5" s="264" customFormat="1">
      <c r="C884" s="286"/>
      <c r="D884" s="286"/>
      <c r="E884" s="287"/>
    </row>
    <row r="885" spans="3:5" s="264" customFormat="1">
      <c r="C885" s="286"/>
      <c r="D885" s="286"/>
      <c r="E885" s="287"/>
    </row>
    <row r="886" spans="3:5" s="264" customFormat="1">
      <c r="C886" s="286"/>
      <c r="D886" s="286"/>
      <c r="E886" s="287"/>
    </row>
    <row r="887" spans="3:5" s="264" customFormat="1">
      <c r="C887" s="286"/>
      <c r="D887" s="286"/>
      <c r="E887" s="287"/>
    </row>
    <row r="888" spans="3:5" s="264" customFormat="1">
      <c r="C888" s="286"/>
      <c r="D888" s="286"/>
      <c r="E888" s="287"/>
    </row>
    <row r="889" spans="3:5" s="264" customFormat="1">
      <c r="C889" s="286"/>
      <c r="D889" s="286"/>
      <c r="E889" s="287"/>
    </row>
    <row r="890" spans="3:5" s="264" customFormat="1">
      <c r="C890" s="286"/>
      <c r="D890" s="286"/>
      <c r="E890" s="287"/>
    </row>
    <row r="891" spans="3:5" s="264" customFormat="1">
      <c r="C891" s="286"/>
      <c r="D891" s="286"/>
      <c r="E891" s="287"/>
    </row>
    <row r="892" spans="3:5" s="264" customFormat="1">
      <c r="C892" s="286"/>
      <c r="D892" s="286"/>
      <c r="E892" s="287"/>
    </row>
    <row r="893" spans="3:5" s="264" customFormat="1">
      <c r="C893" s="286"/>
      <c r="D893" s="286"/>
      <c r="E893" s="287"/>
    </row>
    <row r="894" spans="3:5" s="264" customFormat="1">
      <c r="C894" s="286"/>
      <c r="D894" s="286"/>
      <c r="E894" s="287"/>
    </row>
    <row r="895" spans="3:5" s="264" customFormat="1">
      <c r="C895" s="286"/>
      <c r="D895" s="286"/>
      <c r="E895" s="287"/>
    </row>
    <row r="896" spans="3:5" s="264" customFormat="1">
      <c r="C896" s="286"/>
      <c r="D896" s="286"/>
      <c r="E896" s="287"/>
    </row>
    <row r="897" spans="3:5" s="264" customFormat="1">
      <c r="C897" s="286"/>
      <c r="D897" s="286"/>
      <c r="E897" s="287"/>
    </row>
    <row r="898" spans="3:5" s="264" customFormat="1">
      <c r="C898" s="286"/>
      <c r="D898" s="286"/>
      <c r="E898" s="287"/>
    </row>
    <row r="899" spans="3:5" s="264" customFormat="1">
      <c r="C899" s="286"/>
      <c r="D899" s="286"/>
      <c r="E899" s="287"/>
    </row>
    <row r="900" spans="3:5" s="264" customFormat="1">
      <c r="C900" s="286"/>
      <c r="D900" s="286"/>
      <c r="E900" s="287"/>
    </row>
    <row r="901" spans="3:5" s="264" customFormat="1">
      <c r="C901" s="286"/>
      <c r="D901" s="286"/>
      <c r="E901" s="287"/>
    </row>
    <row r="902" spans="3:5" s="264" customFormat="1">
      <c r="C902" s="286"/>
      <c r="D902" s="286"/>
      <c r="E902" s="287"/>
    </row>
    <row r="903" spans="3:5" s="264" customFormat="1">
      <c r="C903" s="286"/>
      <c r="D903" s="286"/>
      <c r="E903" s="287"/>
    </row>
    <row r="904" spans="3:5" s="264" customFormat="1">
      <c r="C904" s="286"/>
      <c r="D904" s="286"/>
      <c r="E904" s="287"/>
    </row>
    <row r="905" spans="3:5" s="264" customFormat="1">
      <c r="C905" s="286"/>
      <c r="D905" s="286"/>
      <c r="E905" s="287"/>
    </row>
    <row r="906" spans="3:5" s="264" customFormat="1">
      <c r="C906" s="286"/>
      <c r="D906" s="286"/>
      <c r="E906" s="287"/>
    </row>
    <row r="907" spans="3:5" s="264" customFormat="1">
      <c r="C907" s="286"/>
      <c r="D907" s="286"/>
      <c r="E907" s="287"/>
    </row>
    <row r="908" spans="3:5" s="264" customFormat="1">
      <c r="C908" s="286"/>
      <c r="D908" s="286"/>
      <c r="E908" s="287"/>
    </row>
    <row r="909" spans="3:5" s="264" customFormat="1">
      <c r="C909" s="286"/>
      <c r="D909" s="286"/>
      <c r="E909" s="287"/>
    </row>
    <row r="910" spans="3:5" s="264" customFormat="1">
      <c r="C910" s="286"/>
      <c r="D910" s="286"/>
      <c r="E910" s="287"/>
    </row>
    <row r="911" spans="3:5" s="264" customFormat="1">
      <c r="C911" s="286"/>
      <c r="D911" s="286"/>
      <c r="E911" s="287"/>
    </row>
    <row r="912" spans="3:5" s="264" customFormat="1">
      <c r="C912" s="286"/>
      <c r="D912" s="286"/>
      <c r="E912" s="287"/>
    </row>
    <row r="913" spans="3:5" s="264" customFormat="1">
      <c r="C913" s="286"/>
      <c r="D913" s="286"/>
      <c r="E913" s="287"/>
    </row>
    <row r="914" spans="3:5" s="264" customFormat="1">
      <c r="C914" s="286"/>
      <c r="D914" s="286"/>
      <c r="E914" s="287"/>
    </row>
    <row r="915" spans="3:5" s="264" customFormat="1">
      <c r="C915" s="286"/>
      <c r="D915" s="286"/>
      <c r="E915" s="287"/>
    </row>
    <row r="916" spans="3:5" s="264" customFormat="1">
      <c r="C916" s="286"/>
      <c r="D916" s="286"/>
      <c r="E916" s="287"/>
    </row>
    <row r="917" spans="3:5" s="264" customFormat="1">
      <c r="C917" s="286"/>
      <c r="D917" s="286"/>
      <c r="E917" s="287"/>
    </row>
    <row r="918" spans="3:5" s="264" customFormat="1">
      <c r="C918" s="286"/>
      <c r="D918" s="286"/>
      <c r="E918" s="287"/>
    </row>
    <row r="919" spans="3:5" s="264" customFormat="1">
      <c r="C919" s="286"/>
      <c r="D919" s="286"/>
      <c r="E919" s="287"/>
    </row>
    <row r="920" spans="3:5" s="264" customFormat="1">
      <c r="C920" s="286"/>
      <c r="D920" s="286"/>
      <c r="E920" s="287"/>
    </row>
    <row r="921" spans="3:5" s="264" customFormat="1">
      <c r="C921" s="286"/>
      <c r="D921" s="286"/>
      <c r="E921" s="287"/>
    </row>
    <row r="922" spans="3:5" s="264" customFormat="1">
      <c r="C922" s="286"/>
      <c r="D922" s="286"/>
      <c r="E922" s="287"/>
    </row>
    <row r="923" spans="3:5" s="264" customFormat="1">
      <c r="C923" s="286"/>
      <c r="D923" s="286"/>
      <c r="E923" s="287"/>
    </row>
    <row r="924" spans="3:5" s="264" customFormat="1">
      <c r="C924" s="286"/>
      <c r="D924" s="286"/>
      <c r="E924" s="287"/>
    </row>
    <row r="925" spans="3:5" s="264" customFormat="1">
      <c r="C925" s="286"/>
      <c r="D925" s="286"/>
      <c r="E925" s="287"/>
    </row>
    <row r="926" spans="3:5" s="264" customFormat="1">
      <c r="C926" s="286"/>
      <c r="D926" s="286"/>
      <c r="E926" s="287"/>
    </row>
    <row r="927" spans="3:5" s="264" customFormat="1">
      <c r="C927" s="286"/>
      <c r="D927" s="286"/>
      <c r="E927" s="287"/>
    </row>
    <row r="928" spans="3:5" s="264" customFormat="1">
      <c r="C928" s="286"/>
      <c r="D928" s="286"/>
      <c r="E928" s="287"/>
    </row>
    <row r="929" spans="3:5" s="264" customFormat="1">
      <c r="C929" s="286"/>
      <c r="D929" s="286"/>
      <c r="E929" s="287"/>
    </row>
    <row r="930" spans="3:5" s="264" customFormat="1">
      <c r="C930" s="286"/>
      <c r="D930" s="286"/>
      <c r="E930" s="287"/>
    </row>
    <row r="931" spans="3:5" s="264" customFormat="1">
      <c r="C931" s="286"/>
      <c r="D931" s="286"/>
      <c r="E931" s="287"/>
    </row>
    <row r="932" spans="3:5" s="264" customFormat="1">
      <c r="C932" s="286"/>
      <c r="D932" s="286"/>
      <c r="E932" s="287"/>
    </row>
    <row r="933" spans="3:5" s="264" customFormat="1">
      <c r="C933" s="286"/>
      <c r="D933" s="286"/>
      <c r="E933" s="287"/>
    </row>
    <row r="934" spans="3:5" s="264" customFormat="1">
      <c r="C934" s="286"/>
      <c r="D934" s="286"/>
      <c r="E934" s="287"/>
    </row>
    <row r="935" spans="3:5" s="264" customFormat="1">
      <c r="C935" s="286"/>
      <c r="D935" s="286"/>
      <c r="E935" s="287"/>
    </row>
    <row r="936" spans="3:5" s="264" customFormat="1">
      <c r="C936" s="286"/>
      <c r="D936" s="286"/>
      <c r="E936" s="287"/>
    </row>
    <row r="937" spans="3:5" s="264" customFormat="1">
      <c r="C937" s="286"/>
      <c r="D937" s="286"/>
      <c r="E937" s="287"/>
    </row>
    <row r="938" spans="3:5" s="264" customFormat="1">
      <c r="C938" s="286"/>
      <c r="D938" s="286"/>
      <c r="E938" s="287"/>
    </row>
    <row r="939" spans="3:5" s="264" customFormat="1">
      <c r="C939" s="286"/>
      <c r="D939" s="286"/>
      <c r="E939" s="287"/>
    </row>
    <row r="940" spans="3:5" s="264" customFormat="1">
      <c r="C940" s="286"/>
      <c r="D940" s="286"/>
      <c r="E940" s="287"/>
    </row>
    <row r="941" spans="3:5" s="264" customFormat="1">
      <c r="C941" s="286"/>
      <c r="D941" s="286"/>
      <c r="E941" s="287"/>
    </row>
    <row r="942" spans="3:5" s="264" customFormat="1">
      <c r="C942" s="286"/>
      <c r="D942" s="286"/>
      <c r="E942" s="287"/>
    </row>
    <row r="943" spans="3:5" s="264" customFormat="1">
      <c r="C943" s="286"/>
      <c r="D943" s="286"/>
      <c r="E943" s="287"/>
    </row>
    <row r="944" spans="3:5" s="264" customFormat="1">
      <c r="C944" s="286"/>
      <c r="D944" s="286"/>
      <c r="E944" s="287"/>
    </row>
    <row r="945" spans="3:5" s="264" customFormat="1">
      <c r="C945" s="286"/>
      <c r="D945" s="286"/>
      <c r="E945" s="287"/>
    </row>
    <row r="946" spans="3:5" s="264" customFormat="1">
      <c r="C946" s="286"/>
      <c r="D946" s="286"/>
      <c r="E946" s="287"/>
    </row>
    <row r="947" spans="3:5" s="264" customFormat="1">
      <c r="C947" s="286"/>
      <c r="D947" s="286"/>
      <c r="E947" s="287"/>
    </row>
    <row r="948" spans="3:5" s="264" customFormat="1">
      <c r="C948" s="286"/>
      <c r="D948" s="286"/>
      <c r="E948" s="287"/>
    </row>
    <row r="949" spans="3:5" s="264" customFormat="1">
      <c r="C949" s="286"/>
      <c r="D949" s="286"/>
      <c r="E949" s="287"/>
    </row>
    <row r="950" spans="3:5" s="264" customFormat="1">
      <c r="C950" s="286"/>
      <c r="D950" s="286"/>
      <c r="E950" s="287"/>
    </row>
    <row r="951" spans="3:5" s="264" customFormat="1">
      <c r="C951" s="286"/>
      <c r="D951" s="286"/>
      <c r="E951" s="287"/>
    </row>
    <row r="952" spans="3:5" s="264" customFormat="1">
      <c r="C952" s="286"/>
      <c r="D952" s="286"/>
      <c r="E952" s="287"/>
    </row>
    <row r="953" spans="3:5" s="264" customFormat="1">
      <c r="C953" s="286"/>
      <c r="D953" s="286"/>
      <c r="E953" s="287"/>
    </row>
    <row r="954" spans="3:5" s="264" customFormat="1">
      <c r="C954" s="286"/>
      <c r="D954" s="286"/>
      <c r="E954" s="287"/>
    </row>
    <row r="955" spans="3:5" s="264" customFormat="1">
      <c r="C955" s="286"/>
      <c r="D955" s="286"/>
      <c r="E955" s="287"/>
    </row>
    <row r="956" spans="3:5" s="264" customFormat="1">
      <c r="C956" s="286"/>
      <c r="D956" s="286"/>
      <c r="E956" s="287"/>
    </row>
    <row r="957" spans="3:5" s="264" customFormat="1">
      <c r="C957" s="286"/>
      <c r="D957" s="286"/>
      <c r="E957" s="287"/>
    </row>
    <row r="958" spans="3:5" s="264" customFormat="1">
      <c r="C958" s="286"/>
      <c r="D958" s="286"/>
      <c r="E958" s="287"/>
    </row>
    <row r="959" spans="3:5" s="264" customFormat="1">
      <c r="C959" s="286"/>
      <c r="D959" s="286"/>
      <c r="E959" s="287"/>
    </row>
    <row r="960" spans="3:5" s="264" customFormat="1">
      <c r="C960" s="286"/>
      <c r="D960" s="286"/>
      <c r="E960" s="287"/>
    </row>
    <row r="961" spans="3:5" s="264" customFormat="1">
      <c r="C961" s="286"/>
      <c r="D961" s="286"/>
      <c r="E961" s="287"/>
    </row>
    <row r="962" spans="3:5" s="264" customFormat="1">
      <c r="C962" s="286"/>
      <c r="D962" s="286"/>
      <c r="E962" s="287"/>
    </row>
    <row r="963" spans="3:5" s="264" customFormat="1">
      <c r="C963" s="286"/>
      <c r="D963" s="286"/>
      <c r="E963" s="287"/>
    </row>
    <row r="964" spans="3:5" s="264" customFormat="1">
      <c r="C964" s="286"/>
      <c r="D964" s="286"/>
      <c r="E964" s="287"/>
    </row>
    <row r="965" spans="3:5" s="264" customFormat="1">
      <c r="C965" s="286"/>
      <c r="D965" s="286"/>
      <c r="E965" s="287"/>
    </row>
    <row r="966" spans="3:5" s="264" customFormat="1">
      <c r="C966" s="286"/>
      <c r="D966" s="286"/>
      <c r="E966" s="287"/>
    </row>
    <row r="967" spans="3:5" s="264" customFormat="1">
      <c r="C967" s="286"/>
      <c r="D967" s="286"/>
      <c r="E967" s="287"/>
    </row>
    <row r="968" spans="3:5" s="264" customFormat="1">
      <c r="C968" s="286"/>
      <c r="D968" s="286"/>
      <c r="E968" s="287"/>
    </row>
    <row r="969" spans="3:5" s="264" customFormat="1">
      <c r="C969" s="286"/>
      <c r="D969" s="286"/>
      <c r="E969" s="287"/>
    </row>
    <row r="970" spans="3:5" s="264" customFormat="1">
      <c r="C970" s="286"/>
      <c r="D970" s="286"/>
      <c r="E970" s="287"/>
    </row>
    <row r="971" spans="3:5" s="264" customFormat="1">
      <c r="C971" s="286"/>
      <c r="D971" s="286"/>
      <c r="E971" s="287"/>
    </row>
    <row r="972" spans="3:5" s="264" customFormat="1">
      <c r="C972" s="286"/>
      <c r="D972" s="286"/>
      <c r="E972" s="287"/>
    </row>
    <row r="973" spans="3:5" s="264" customFormat="1">
      <c r="C973" s="286"/>
      <c r="D973" s="286"/>
      <c r="E973" s="287"/>
    </row>
    <row r="974" spans="3:5" s="264" customFormat="1">
      <c r="C974" s="286"/>
      <c r="D974" s="286"/>
      <c r="E974" s="287"/>
    </row>
    <row r="975" spans="3:5" s="264" customFormat="1">
      <c r="C975" s="286"/>
      <c r="D975" s="286"/>
      <c r="E975" s="287"/>
    </row>
    <row r="976" spans="3:5" s="264" customFormat="1">
      <c r="C976" s="286"/>
      <c r="D976" s="286"/>
      <c r="E976" s="287"/>
    </row>
    <row r="977" spans="3:5" s="264" customFormat="1">
      <c r="C977" s="286"/>
      <c r="D977" s="286"/>
      <c r="E977" s="287"/>
    </row>
    <row r="978" spans="3:5" s="264" customFormat="1">
      <c r="C978" s="286"/>
      <c r="D978" s="286"/>
      <c r="E978" s="287"/>
    </row>
    <row r="979" spans="3:5" s="264" customFormat="1">
      <c r="C979" s="286"/>
      <c r="D979" s="286"/>
      <c r="E979" s="287"/>
    </row>
    <row r="980" spans="3:5" s="264" customFormat="1">
      <c r="C980" s="286"/>
      <c r="D980" s="286"/>
      <c r="E980" s="287"/>
    </row>
    <row r="981" spans="3:5" s="264" customFormat="1">
      <c r="C981" s="286"/>
      <c r="D981" s="286"/>
      <c r="E981" s="287"/>
    </row>
    <row r="982" spans="3:5" s="264" customFormat="1">
      <c r="C982" s="286"/>
      <c r="D982" s="286"/>
      <c r="E982" s="287"/>
    </row>
    <row r="983" spans="3:5" s="264" customFormat="1">
      <c r="C983" s="286"/>
      <c r="D983" s="286"/>
      <c r="E983" s="287"/>
    </row>
    <row r="984" spans="3:5" s="264" customFormat="1">
      <c r="C984" s="286"/>
      <c r="D984" s="286"/>
      <c r="E984" s="287"/>
    </row>
    <row r="985" spans="3:5" s="264" customFormat="1">
      <c r="C985" s="286"/>
      <c r="D985" s="286"/>
      <c r="E985" s="287"/>
    </row>
    <row r="986" spans="3:5" s="264" customFormat="1">
      <c r="C986" s="286"/>
      <c r="D986" s="286"/>
      <c r="E986" s="287"/>
    </row>
    <row r="987" spans="3:5" s="264" customFormat="1">
      <c r="C987" s="286"/>
      <c r="D987" s="286"/>
      <c r="E987" s="287"/>
    </row>
    <row r="988" spans="3:5" s="264" customFormat="1">
      <c r="C988" s="286"/>
      <c r="D988" s="286"/>
      <c r="E988" s="287"/>
    </row>
    <row r="989" spans="3:5" s="264" customFormat="1">
      <c r="C989" s="286"/>
      <c r="D989" s="286"/>
      <c r="E989" s="287"/>
    </row>
    <row r="990" spans="3:5" s="264" customFormat="1">
      <c r="C990" s="286"/>
      <c r="D990" s="286"/>
      <c r="E990" s="287"/>
    </row>
    <row r="991" spans="3:5" s="264" customFormat="1">
      <c r="C991" s="286"/>
      <c r="D991" s="286"/>
      <c r="E991" s="287"/>
    </row>
    <row r="992" spans="3:5" s="264" customFormat="1">
      <c r="C992" s="286"/>
      <c r="D992" s="286"/>
      <c r="E992" s="287"/>
    </row>
    <row r="993" spans="3:5" s="264" customFormat="1">
      <c r="C993" s="286"/>
      <c r="D993" s="286"/>
      <c r="E993" s="287"/>
    </row>
    <row r="994" spans="3:5" s="264" customFormat="1">
      <c r="C994" s="286"/>
      <c r="D994" s="286"/>
      <c r="E994" s="287"/>
    </row>
    <row r="995" spans="3:5" s="264" customFormat="1">
      <c r="C995" s="286"/>
      <c r="D995" s="286"/>
      <c r="E995" s="287"/>
    </row>
    <row r="996" spans="3:5" s="264" customFormat="1">
      <c r="C996" s="286"/>
      <c r="D996" s="286"/>
      <c r="E996" s="287"/>
    </row>
    <row r="997" spans="3:5" s="264" customFormat="1">
      <c r="C997" s="286"/>
      <c r="D997" s="286"/>
      <c r="E997" s="287"/>
    </row>
    <row r="998" spans="3:5" s="264" customFormat="1">
      <c r="C998" s="286"/>
      <c r="D998" s="286"/>
      <c r="E998" s="287"/>
    </row>
    <row r="999" spans="3:5" s="264" customFormat="1">
      <c r="C999" s="286"/>
      <c r="D999" s="286"/>
      <c r="E999" s="287"/>
    </row>
    <row r="1000" spans="3:5" s="264" customFormat="1">
      <c r="C1000" s="286"/>
      <c r="D1000" s="286"/>
      <c r="E1000" s="287"/>
    </row>
    <row r="1001" spans="3:5" s="264" customFormat="1">
      <c r="C1001" s="286"/>
      <c r="D1001" s="286"/>
      <c r="E1001" s="287"/>
    </row>
    <row r="1002" spans="3:5" s="264" customFormat="1">
      <c r="C1002" s="286"/>
      <c r="D1002" s="286"/>
      <c r="E1002" s="287"/>
    </row>
    <row r="1003" spans="3:5" s="264" customFormat="1">
      <c r="C1003" s="286"/>
      <c r="D1003" s="286"/>
      <c r="E1003" s="287"/>
    </row>
    <row r="1004" spans="3:5" s="264" customFormat="1">
      <c r="C1004" s="286"/>
      <c r="D1004" s="286"/>
      <c r="E1004" s="287"/>
    </row>
    <row r="1005" spans="3:5" s="264" customFormat="1">
      <c r="C1005" s="286"/>
      <c r="D1005" s="286"/>
      <c r="E1005" s="287"/>
    </row>
    <row r="1006" spans="3:5" s="264" customFormat="1">
      <c r="C1006" s="286"/>
      <c r="D1006" s="286"/>
      <c r="E1006" s="287"/>
    </row>
    <row r="1007" spans="3:5" s="264" customFormat="1">
      <c r="C1007" s="286"/>
      <c r="D1007" s="286"/>
      <c r="E1007" s="287"/>
    </row>
    <row r="1008" spans="3:5" s="264" customFormat="1">
      <c r="C1008" s="286"/>
      <c r="D1008" s="286"/>
      <c r="E1008" s="287"/>
    </row>
    <row r="1009" spans="3:5" s="264" customFormat="1">
      <c r="C1009" s="286"/>
      <c r="D1009" s="286"/>
      <c r="E1009" s="287"/>
    </row>
    <row r="1010" spans="3:5" s="264" customFormat="1">
      <c r="C1010" s="286"/>
      <c r="D1010" s="286"/>
      <c r="E1010" s="287"/>
    </row>
    <row r="1011" spans="3:5" s="264" customFormat="1">
      <c r="C1011" s="286"/>
      <c r="D1011" s="286"/>
      <c r="E1011" s="287"/>
    </row>
    <row r="1012" spans="3:5" s="264" customFormat="1">
      <c r="C1012" s="286"/>
      <c r="D1012" s="286"/>
      <c r="E1012" s="287"/>
    </row>
    <row r="1013" spans="3:5" s="264" customFormat="1">
      <c r="C1013" s="286"/>
      <c r="D1013" s="286"/>
      <c r="E1013" s="287"/>
    </row>
    <row r="1014" spans="3:5" s="264" customFormat="1">
      <c r="C1014" s="286"/>
      <c r="D1014" s="286"/>
      <c r="E1014" s="287"/>
    </row>
    <row r="1015" spans="3:5" s="264" customFormat="1">
      <c r="C1015" s="286"/>
      <c r="D1015" s="286"/>
      <c r="E1015" s="287"/>
    </row>
    <row r="1016" spans="3:5" s="264" customFormat="1">
      <c r="C1016" s="286"/>
      <c r="D1016" s="286"/>
      <c r="E1016" s="287"/>
    </row>
    <row r="1017" spans="3:5" s="264" customFormat="1">
      <c r="C1017" s="286"/>
      <c r="D1017" s="286"/>
      <c r="E1017" s="287"/>
    </row>
    <row r="1018" spans="3:5" s="264" customFormat="1">
      <c r="C1018" s="286"/>
      <c r="D1018" s="286"/>
      <c r="E1018" s="287"/>
    </row>
    <row r="1019" spans="3:5" s="264" customFormat="1">
      <c r="C1019" s="286"/>
      <c r="D1019" s="286"/>
      <c r="E1019" s="287"/>
    </row>
    <row r="1020" spans="3:5" s="264" customFormat="1">
      <c r="C1020" s="286"/>
      <c r="D1020" s="286"/>
      <c r="E1020" s="287"/>
    </row>
    <row r="1021" spans="3:5" s="264" customFormat="1">
      <c r="C1021" s="286"/>
      <c r="D1021" s="286"/>
      <c r="E1021" s="287"/>
    </row>
    <row r="1022" spans="3:5" s="264" customFormat="1">
      <c r="C1022" s="286"/>
      <c r="D1022" s="286"/>
      <c r="E1022" s="287"/>
    </row>
    <row r="1023" spans="3:5" s="264" customFormat="1">
      <c r="C1023" s="286"/>
      <c r="D1023" s="286"/>
      <c r="E1023" s="287"/>
    </row>
    <row r="1024" spans="3:5" s="264" customFormat="1">
      <c r="C1024" s="286"/>
      <c r="D1024" s="286"/>
      <c r="E1024" s="287"/>
    </row>
    <row r="1025" spans="3:5" s="264" customFormat="1">
      <c r="C1025" s="286"/>
      <c r="D1025" s="286"/>
      <c r="E1025" s="287"/>
    </row>
    <row r="1026" spans="3:5" s="264" customFormat="1">
      <c r="C1026" s="286"/>
      <c r="D1026" s="286"/>
      <c r="E1026" s="287"/>
    </row>
    <row r="1027" spans="3:5" s="264" customFormat="1">
      <c r="C1027" s="286"/>
      <c r="D1027" s="286"/>
      <c r="E1027" s="287"/>
    </row>
    <row r="1028" spans="3:5" s="264" customFormat="1">
      <c r="C1028" s="286"/>
      <c r="D1028" s="286"/>
      <c r="E1028" s="287"/>
    </row>
    <row r="1029" spans="3:5" s="264" customFormat="1">
      <c r="C1029" s="286"/>
      <c r="D1029" s="286"/>
      <c r="E1029" s="287"/>
    </row>
    <row r="1030" spans="3:5" s="264" customFormat="1">
      <c r="C1030" s="286"/>
      <c r="D1030" s="286"/>
      <c r="E1030" s="287"/>
    </row>
    <row r="1031" spans="3:5" s="264" customFormat="1">
      <c r="C1031" s="286"/>
      <c r="D1031" s="286"/>
      <c r="E1031" s="287"/>
    </row>
    <row r="1032" spans="3:5" s="264" customFormat="1">
      <c r="C1032" s="286"/>
      <c r="D1032" s="286"/>
      <c r="E1032" s="287"/>
    </row>
    <row r="1033" spans="3:5" s="264" customFormat="1">
      <c r="C1033" s="286"/>
      <c r="D1033" s="286"/>
      <c r="E1033" s="287"/>
    </row>
    <row r="1034" spans="3:5" s="264" customFormat="1">
      <c r="C1034" s="286"/>
      <c r="D1034" s="286"/>
      <c r="E1034" s="287"/>
    </row>
    <row r="1035" spans="3:5" s="264" customFormat="1">
      <c r="C1035" s="286"/>
      <c r="D1035" s="286"/>
      <c r="E1035" s="287"/>
    </row>
    <row r="1036" spans="3:5" s="264" customFormat="1">
      <c r="C1036" s="286"/>
      <c r="D1036" s="286"/>
      <c r="E1036" s="287"/>
    </row>
    <row r="1037" spans="3:5" s="264" customFormat="1">
      <c r="C1037" s="286"/>
      <c r="D1037" s="286"/>
      <c r="E1037" s="287"/>
    </row>
    <row r="1038" spans="3:5" s="264" customFormat="1">
      <c r="C1038" s="286"/>
      <c r="D1038" s="286"/>
      <c r="E1038" s="287"/>
    </row>
    <row r="1039" spans="3:5" s="264" customFormat="1">
      <c r="C1039" s="286"/>
      <c r="D1039" s="286"/>
      <c r="E1039" s="287"/>
    </row>
    <row r="1040" spans="3:5" s="264" customFormat="1">
      <c r="C1040" s="286"/>
      <c r="D1040" s="286"/>
      <c r="E1040" s="287"/>
    </row>
    <row r="1041" spans="3:5" s="264" customFormat="1">
      <c r="C1041" s="286"/>
      <c r="D1041" s="286"/>
      <c r="E1041" s="287"/>
    </row>
    <row r="1042" spans="3:5" s="264" customFormat="1">
      <c r="C1042" s="286"/>
      <c r="D1042" s="286"/>
      <c r="E1042" s="287"/>
    </row>
    <row r="1043" spans="3:5" s="264" customFormat="1">
      <c r="C1043" s="286"/>
      <c r="D1043" s="286"/>
      <c r="E1043" s="287"/>
    </row>
    <row r="1044" spans="3:5" s="264" customFormat="1">
      <c r="C1044" s="286"/>
      <c r="D1044" s="286"/>
      <c r="E1044" s="287"/>
    </row>
    <row r="1045" spans="3:5" s="264" customFormat="1">
      <c r="C1045" s="286"/>
      <c r="D1045" s="286"/>
      <c r="E1045" s="287"/>
    </row>
    <row r="1046" spans="3:5" s="264" customFormat="1">
      <c r="C1046" s="286"/>
      <c r="D1046" s="286"/>
      <c r="E1046" s="287"/>
    </row>
    <row r="1047" spans="3:5" s="264" customFormat="1">
      <c r="C1047" s="286"/>
      <c r="D1047" s="286"/>
      <c r="E1047" s="287"/>
    </row>
    <row r="1048" spans="3:5" s="264" customFormat="1">
      <c r="C1048" s="286"/>
      <c r="D1048" s="286"/>
      <c r="E1048" s="287"/>
    </row>
    <row r="1049" spans="3:5" s="264" customFormat="1">
      <c r="C1049" s="286"/>
      <c r="D1049" s="286"/>
      <c r="E1049" s="287"/>
    </row>
    <row r="1050" spans="3:5" s="264" customFormat="1">
      <c r="C1050" s="286"/>
      <c r="D1050" s="286"/>
      <c r="E1050" s="287"/>
    </row>
    <row r="1051" spans="3:5" s="264" customFormat="1">
      <c r="C1051" s="286"/>
      <c r="D1051" s="286"/>
      <c r="E1051" s="287"/>
    </row>
    <row r="1052" spans="3:5" s="264" customFormat="1">
      <c r="C1052" s="286"/>
      <c r="D1052" s="286"/>
      <c r="E1052" s="287"/>
    </row>
    <row r="1053" spans="3:5" s="264" customFormat="1">
      <c r="C1053" s="286"/>
      <c r="D1053" s="286"/>
      <c r="E1053" s="287"/>
    </row>
    <row r="1054" spans="3:5" s="264" customFormat="1">
      <c r="C1054" s="286"/>
      <c r="D1054" s="286"/>
      <c r="E1054" s="287"/>
    </row>
    <row r="1055" spans="3:5" s="264" customFormat="1">
      <c r="C1055" s="286"/>
      <c r="D1055" s="286"/>
      <c r="E1055" s="287"/>
    </row>
    <row r="1056" spans="3:5" s="264" customFormat="1">
      <c r="C1056" s="286"/>
      <c r="D1056" s="286"/>
      <c r="E1056" s="287"/>
    </row>
    <row r="1057" spans="3:5" s="264" customFormat="1">
      <c r="C1057" s="286"/>
      <c r="D1057" s="286"/>
      <c r="E1057" s="287"/>
    </row>
    <row r="1058" spans="3:5" s="264" customFormat="1">
      <c r="C1058" s="286"/>
      <c r="D1058" s="286"/>
      <c r="E1058" s="287"/>
    </row>
    <row r="1059" spans="3:5" s="264" customFormat="1">
      <c r="C1059" s="286"/>
      <c r="D1059" s="286"/>
      <c r="E1059" s="287"/>
    </row>
    <row r="1060" spans="3:5" s="264" customFormat="1">
      <c r="C1060" s="286"/>
      <c r="D1060" s="286"/>
      <c r="E1060" s="287"/>
    </row>
    <row r="1061" spans="3:5" s="264" customFormat="1">
      <c r="C1061" s="286"/>
      <c r="D1061" s="286"/>
      <c r="E1061" s="287"/>
    </row>
    <row r="1062" spans="3:5" s="264" customFormat="1">
      <c r="C1062" s="286"/>
      <c r="D1062" s="286"/>
      <c r="E1062" s="287"/>
    </row>
    <row r="1063" spans="3:5" s="264" customFormat="1">
      <c r="C1063" s="286"/>
      <c r="D1063" s="286"/>
      <c r="E1063" s="287"/>
    </row>
    <row r="1064" spans="3:5" s="264" customFormat="1">
      <c r="C1064" s="286"/>
      <c r="D1064" s="286"/>
      <c r="E1064" s="287"/>
    </row>
    <row r="1065" spans="3:5" s="264" customFormat="1">
      <c r="C1065" s="286"/>
      <c r="D1065" s="286"/>
      <c r="E1065" s="287"/>
    </row>
    <row r="1066" spans="3:5" s="264" customFormat="1">
      <c r="C1066" s="286"/>
      <c r="D1066" s="286"/>
      <c r="E1066" s="287"/>
    </row>
    <row r="1067" spans="3:5" s="264" customFormat="1">
      <c r="C1067" s="286"/>
      <c r="D1067" s="286"/>
      <c r="E1067" s="287"/>
    </row>
    <row r="1068" spans="3:5" s="264" customFormat="1">
      <c r="C1068" s="286"/>
      <c r="D1068" s="286"/>
      <c r="E1068" s="287"/>
    </row>
    <row r="1069" spans="3:5" s="264" customFormat="1">
      <c r="C1069" s="286"/>
      <c r="D1069" s="286"/>
      <c r="E1069" s="287"/>
    </row>
    <row r="1070" spans="3:5" s="264" customFormat="1">
      <c r="C1070" s="286"/>
      <c r="D1070" s="286"/>
      <c r="E1070" s="287"/>
    </row>
    <row r="1071" spans="3:5" s="264" customFormat="1">
      <c r="C1071" s="286"/>
      <c r="D1071" s="286"/>
      <c r="E1071" s="287"/>
    </row>
    <row r="1072" spans="3:5" s="264" customFormat="1">
      <c r="C1072" s="286"/>
      <c r="D1072" s="286"/>
      <c r="E1072" s="287"/>
    </row>
    <row r="1073" spans="3:5" s="264" customFormat="1">
      <c r="C1073" s="286"/>
      <c r="D1073" s="286"/>
      <c r="E1073" s="287"/>
    </row>
    <row r="1074" spans="3:5" s="264" customFormat="1">
      <c r="C1074" s="286"/>
      <c r="D1074" s="286"/>
      <c r="E1074" s="287"/>
    </row>
    <row r="1075" spans="3:5" s="264" customFormat="1">
      <c r="C1075" s="286"/>
      <c r="D1075" s="286"/>
      <c r="E1075" s="287"/>
    </row>
    <row r="1076" spans="3:5" s="264" customFormat="1">
      <c r="C1076" s="286"/>
      <c r="D1076" s="286"/>
      <c r="E1076" s="287"/>
    </row>
    <row r="1077" spans="3:5" s="264" customFormat="1">
      <c r="C1077" s="286"/>
      <c r="D1077" s="286"/>
      <c r="E1077" s="287"/>
    </row>
    <row r="1078" spans="3:5" s="264" customFormat="1">
      <c r="C1078" s="286"/>
      <c r="D1078" s="286"/>
      <c r="E1078" s="287"/>
    </row>
    <row r="1079" spans="3:5" s="264" customFormat="1">
      <c r="C1079" s="286"/>
      <c r="D1079" s="286"/>
      <c r="E1079" s="287"/>
    </row>
    <row r="1080" spans="3:5" s="264" customFormat="1">
      <c r="C1080" s="286"/>
      <c r="D1080" s="286"/>
      <c r="E1080" s="287"/>
    </row>
    <row r="1081" spans="3:5" s="264" customFormat="1">
      <c r="C1081" s="286"/>
      <c r="D1081" s="286"/>
      <c r="E1081" s="287"/>
    </row>
    <row r="1082" spans="3:5" s="264" customFormat="1">
      <c r="C1082" s="286"/>
      <c r="D1082" s="286"/>
      <c r="E1082" s="287"/>
    </row>
    <row r="1083" spans="3:5" s="264" customFormat="1">
      <c r="C1083" s="286"/>
      <c r="D1083" s="286"/>
      <c r="E1083" s="287"/>
    </row>
    <row r="1084" spans="3:5" s="264" customFormat="1">
      <c r="C1084" s="286"/>
      <c r="D1084" s="286"/>
      <c r="E1084" s="287"/>
    </row>
    <row r="1085" spans="3:5" s="264" customFormat="1">
      <c r="C1085" s="286"/>
      <c r="D1085" s="286"/>
      <c r="E1085" s="287"/>
    </row>
    <row r="1086" spans="3:5" s="264" customFormat="1">
      <c r="C1086" s="286"/>
      <c r="D1086" s="286"/>
      <c r="E1086" s="287"/>
    </row>
    <row r="1087" spans="3:5" s="264" customFormat="1">
      <c r="C1087" s="286"/>
      <c r="D1087" s="286"/>
      <c r="E1087" s="287"/>
    </row>
    <row r="1088" spans="3:5" s="264" customFormat="1">
      <c r="C1088" s="286"/>
      <c r="D1088" s="286"/>
      <c r="E1088" s="287"/>
    </row>
    <row r="1089" spans="3:5" s="264" customFormat="1">
      <c r="C1089" s="286"/>
      <c r="D1089" s="286"/>
      <c r="E1089" s="287"/>
    </row>
    <row r="1090" spans="3:5" s="264" customFormat="1">
      <c r="C1090" s="286"/>
      <c r="D1090" s="286"/>
      <c r="E1090" s="287"/>
    </row>
    <row r="1091" spans="3:5" s="264" customFormat="1">
      <c r="C1091" s="286"/>
      <c r="D1091" s="286"/>
      <c r="E1091" s="287"/>
    </row>
    <row r="1092" spans="3:5" s="264" customFormat="1">
      <c r="C1092" s="286"/>
      <c r="D1092" s="286"/>
      <c r="E1092" s="287"/>
    </row>
    <row r="1093" spans="3:5" s="264" customFormat="1">
      <c r="C1093" s="286"/>
      <c r="D1093" s="286"/>
      <c r="E1093" s="287"/>
    </row>
    <row r="1094" spans="3:5" s="264" customFormat="1">
      <c r="C1094" s="286"/>
      <c r="D1094" s="286"/>
      <c r="E1094" s="287"/>
    </row>
    <row r="1095" spans="3:5" s="264" customFormat="1">
      <c r="C1095" s="286"/>
      <c r="D1095" s="286"/>
      <c r="E1095" s="287"/>
    </row>
    <row r="1096" spans="3:5" s="264" customFormat="1">
      <c r="C1096" s="286"/>
      <c r="D1096" s="286"/>
      <c r="E1096" s="287"/>
    </row>
    <row r="1097" spans="3:5" s="264" customFormat="1">
      <c r="C1097" s="286"/>
      <c r="D1097" s="286"/>
      <c r="E1097" s="287"/>
    </row>
    <row r="1098" spans="3:5" s="264" customFormat="1">
      <c r="C1098" s="286"/>
      <c r="D1098" s="286"/>
      <c r="E1098" s="287"/>
    </row>
    <row r="1099" spans="3:5" s="264" customFormat="1">
      <c r="C1099" s="286"/>
      <c r="D1099" s="286"/>
      <c r="E1099" s="287"/>
    </row>
    <row r="1100" spans="3:5" s="264" customFormat="1">
      <c r="C1100" s="286"/>
      <c r="D1100" s="286"/>
      <c r="E1100" s="287"/>
    </row>
    <row r="1101" spans="3:5" s="264" customFormat="1">
      <c r="C1101" s="286"/>
      <c r="D1101" s="286"/>
      <c r="E1101" s="287"/>
    </row>
    <row r="1102" spans="3:5" s="264" customFormat="1">
      <c r="C1102" s="286"/>
      <c r="D1102" s="286"/>
      <c r="E1102" s="287"/>
    </row>
    <row r="1103" spans="3:5" s="264" customFormat="1">
      <c r="C1103" s="286"/>
      <c r="D1103" s="286"/>
      <c r="E1103" s="287"/>
    </row>
    <row r="1104" spans="3:5" s="264" customFormat="1">
      <c r="C1104" s="286"/>
      <c r="D1104" s="286"/>
      <c r="E1104" s="287"/>
    </row>
    <row r="1105" spans="3:5" s="264" customFormat="1">
      <c r="C1105" s="286"/>
      <c r="D1105" s="286"/>
      <c r="E1105" s="287"/>
    </row>
    <row r="1106" spans="3:5" s="264" customFormat="1">
      <c r="C1106" s="286"/>
      <c r="D1106" s="286"/>
      <c r="E1106" s="287"/>
    </row>
    <row r="1107" spans="3:5" s="264" customFormat="1">
      <c r="C1107" s="286"/>
      <c r="D1107" s="286"/>
      <c r="E1107" s="287"/>
    </row>
    <row r="1108" spans="3:5" s="264" customFormat="1">
      <c r="C1108" s="286"/>
      <c r="D1108" s="286"/>
      <c r="E1108" s="287"/>
    </row>
    <row r="1109" spans="3:5" s="264" customFormat="1">
      <c r="C1109" s="286"/>
      <c r="D1109" s="286"/>
      <c r="E1109" s="287"/>
    </row>
    <row r="1110" spans="3:5" s="264" customFormat="1">
      <c r="C1110" s="286"/>
      <c r="D1110" s="286"/>
      <c r="E1110" s="287"/>
    </row>
    <row r="1111" spans="3:5" s="264" customFormat="1">
      <c r="C1111" s="286"/>
      <c r="D1111" s="286"/>
      <c r="E1111" s="287"/>
    </row>
    <row r="1112" spans="3:5" s="264" customFormat="1">
      <c r="C1112" s="286"/>
      <c r="D1112" s="286"/>
      <c r="E1112" s="287"/>
    </row>
    <row r="1113" spans="3:5" s="264" customFormat="1">
      <c r="C1113" s="286"/>
      <c r="D1113" s="286"/>
      <c r="E1113" s="287"/>
    </row>
    <row r="1114" spans="3:5" s="264" customFormat="1">
      <c r="C1114" s="286"/>
      <c r="D1114" s="286"/>
      <c r="E1114" s="287"/>
    </row>
    <row r="1115" spans="3:5" s="264" customFormat="1">
      <c r="C1115" s="286"/>
      <c r="D1115" s="286"/>
      <c r="E1115" s="287"/>
    </row>
    <row r="1116" spans="3:5" s="264" customFormat="1">
      <c r="C1116" s="286"/>
      <c r="D1116" s="286"/>
      <c r="E1116" s="287"/>
    </row>
    <row r="1117" spans="3:5" s="264" customFormat="1">
      <c r="C1117" s="286"/>
      <c r="D1117" s="286"/>
      <c r="E1117" s="287"/>
    </row>
    <row r="1118" spans="3:5" s="264" customFormat="1">
      <c r="C1118" s="286"/>
      <c r="D1118" s="286"/>
      <c r="E1118" s="287"/>
    </row>
    <row r="1119" spans="3:5" s="264" customFormat="1">
      <c r="C1119" s="286"/>
      <c r="D1119" s="286"/>
      <c r="E1119" s="287"/>
    </row>
    <row r="1120" spans="3:5" s="264" customFormat="1">
      <c r="C1120" s="286"/>
      <c r="D1120" s="286"/>
      <c r="E1120" s="287"/>
    </row>
    <row r="1121" spans="3:5" s="264" customFormat="1">
      <c r="C1121" s="286"/>
      <c r="D1121" s="286"/>
      <c r="E1121" s="287"/>
    </row>
    <row r="1122" spans="3:5" s="264" customFormat="1">
      <c r="C1122" s="286"/>
      <c r="D1122" s="286"/>
      <c r="E1122" s="287"/>
    </row>
    <row r="1123" spans="3:5" s="264" customFormat="1">
      <c r="C1123" s="286"/>
      <c r="D1123" s="286"/>
      <c r="E1123" s="287"/>
    </row>
    <row r="1124" spans="3:5" s="264" customFormat="1">
      <c r="C1124" s="286"/>
      <c r="D1124" s="286"/>
      <c r="E1124" s="287"/>
    </row>
    <row r="1125" spans="3:5" s="264" customFormat="1">
      <c r="C1125" s="286"/>
      <c r="D1125" s="286"/>
      <c r="E1125" s="287"/>
    </row>
    <row r="1126" spans="3:5" s="264" customFormat="1">
      <c r="C1126" s="286"/>
      <c r="D1126" s="286"/>
      <c r="E1126" s="287"/>
    </row>
    <row r="1127" spans="3:5" s="264" customFormat="1">
      <c r="C1127" s="286"/>
      <c r="D1127" s="286"/>
      <c r="E1127" s="287"/>
    </row>
    <row r="1128" spans="3:5" s="264" customFormat="1">
      <c r="C1128" s="286"/>
      <c r="D1128" s="286"/>
      <c r="E1128" s="287"/>
    </row>
    <row r="1129" spans="3:5" s="264" customFormat="1">
      <c r="C1129" s="286"/>
      <c r="D1129" s="286"/>
      <c r="E1129" s="287"/>
    </row>
    <row r="1130" spans="3:5" s="264" customFormat="1">
      <c r="C1130" s="286"/>
      <c r="D1130" s="286"/>
      <c r="E1130" s="287"/>
    </row>
    <row r="1131" spans="3:5" s="264" customFormat="1">
      <c r="C1131" s="286"/>
      <c r="D1131" s="286"/>
      <c r="E1131" s="287"/>
    </row>
    <row r="1132" spans="3:5" s="264" customFormat="1">
      <c r="C1132" s="286"/>
      <c r="D1132" s="286"/>
      <c r="E1132" s="287"/>
    </row>
    <row r="1133" spans="3:5" s="264" customFormat="1">
      <c r="C1133" s="286"/>
      <c r="D1133" s="286"/>
      <c r="E1133" s="287"/>
    </row>
    <row r="1134" spans="3:5" s="264" customFormat="1">
      <c r="C1134" s="286"/>
      <c r="D1134" s="286"/>
      <c r="E1134" s="287"/>
    </row>
    <row r="1135" spans="3:5" s="264" customFormat="1">
      <c r="C1135" s="286"/>
      <c r="D1135" s="286"/>
      <c r="E1135" s="287"/>
    </row>
    <row r="1136" spans="3:5" s="264" customFormat="1">
      <c r="C1136" s="286"/>
      <c r="D1136" s="286"/>
      <c r="E1136" s="287"/>
    </row>
    <row r="1137" spans="3:5" s="264" customFormat="1">
      <c r="C1137" s="286"/>
      <c r="D1137" s="286"/>
      <c r="E1137" s="287"/>
    </row>
    <row r="1138" spans="3:5" s="264" customFormat="1">
      <c r="C1138" s="286"/>
      <c r="D1138" s="286"/>
      <c r="E1138" s="287"/>
    </row>
    <row r="1139" spans="3:5" s="264" customFormat="1">
      <c r="C1139" s="286"/>
      <c r="D1139" s="286"/>
      <c r="E1139" s="287"/>
    </row>
    <row r="1140" spans="3:5" s="264" customFormat="1">
      <c r="C1140" s="286"/>
      <c r="D1140" s="286"/>
      <c r="E1140" s="287"/>
    </row>
    <row r="1141" spans="3:5" s="264" customFormat="1">
      <c r="C1141" s="286"/>
      <c r="D1141" s="286"/>
      <c r="E1141" s="287"/>
    </row>
    <row r="1142" spans="3:5" s="264" customFormat="1">
      <c r="C1142" s="286"/>
      <c r="D1142" s="286"/>
      <c r="E1142" s="287"/>
    </row>
    <row r="1143" spans="3:5" s="264" customFormat="1">
      <c r="C1143" s="286"/>
      <c r="D1143" s="286"/>
      <c r="E1143" s="287"/>
    </row>
    <row r="1144" spans="3:5" s="264" customFormat="1">
      <c r="C1144" s="286"/>
      <c r="D1144" s="286"/>
      <c r="E1144" s="287"/>
    </row>
    <row r="1145" spans="3:5" s="264" customFormat="1">
      <c r="C1145" s="286"/>
      <c r="D1145" s="286"/>
      <c r="E1145" s="287"/>
    </row>
    <row r="1146" spans="3:5" s="264" customFormat="1">
      <c r="C1146" s="286"/>
      <c r="D1146" s="286"/>
      <c r="E1146" s="287"/>
    </row>
    <row r="1147" spans="3:5" s="264" customFormat="1">
      <c r="C1147" s="286"/>
      <c r="D1147" s="286"/>
      <c r="E1147" s="287"/>
    </row>
    <row r="1148" spans="3:5" s="264" customFormat="1">
      <c r="C1148" s="286"/>
      <c r="D1148" s="286"/>
      <c r="E1148" s="287"/>
    </row>
    <row r="1149" spans="3:5" s="264" customFormat="1">
      <c r="C1149" s="286"/>
      <c r="D1149" s="286"/>
      <c r="E1149" s="287"/>
    </row>
    <row r="1150" spans="3:5" s="264" customFormat="1">
      <c r="C1150" s="286"/>
      <c r="D1150" s="286"/>
      <c r="E1150" s="287"/>
    </row>
    <row r="1151" spans="3:5" s="264" customFormat="1">
      <c r="C1151" s="286"/>
      <c r="D1151" s="286"/>
      <c r="E1151" s="287"/>
    </row>
    <row r="1152" spans="3:5" s="264" customFormat="1">
      <c r="C1152" s="286"/>
      <c r="D1152" s="286"/>
      <c r="E1152" s="287"/>
    </row>
    <row r="1153" spans="3:5" s="264" customFormat="1">
      <c r="C1153" s="286"/>
      <c r="D1153" s="286"/>
      <c r="E1153" s="287"/>
    </row>
    <row r="1154" spans="3:5" s="264" customFormat="1">
      <c r="C1154" s="286"/>
      <c r="D1154" s="286"/>
      <c r="E1154" s="287"/>
    </row>
    <row r="1155" spans="3:5" s="264" customFormat="1">
      <c r="C1155" s="286"/>
      <c r="D1155" s="286"/>
      <c r="E1155" s="287"/>
    </row>
    <row r="1156" spans="3:5" s="264" customFormat="1">
      <c r="C1156" s="286"/>
      <c r="D1156" s="286"/>
      <c r="E1156" s="287"/>
    </row>
    <row r="1157" spans="3:5" s="264" customFormat="1">
      <c r="C1157" s="286"/>
      <c r="D1157" s="286"/>
      <c r="E1157" s="287"/>
    </row>
    <row r="1158" spans="3:5" s="264" customFormat="1">
      <c r="C1158" s="286"/>
      <c r="D1158" s="286"/>
      <c r="E1158" s="287"/>
    </row>
    <row r="1159" spans="3:5" s="264" customFormat="1">
      <c r="C1159" s="286"/>
      <c r="D1159" s="286"/>
      <c r="E1159" s="287"/>
    </row>
    <row r="1160" spans="3:5" s="264" customFormat="1">
      <c r="C1160" s="286"/>
      <c r="D1160" s="286"/>
      <c r="E1160" s="287"/>
    </row>
    <row r="1161" spans="3:5" s="264" customFormat="1">
      <c r="C1161" s="286"/>
      <c r="D1161" s="286"/>
      <c r="E1161" s="287"/>
    </row>
    <row r="1162" spans="3:5" s="264" customFormat="1">
      <c r="C1162" s="286"/>
      <c r="D1162" s="286"/>
      <c r="E1162" s="287"/>
    </row>
    <row r="1163" spans="3:5" s="264" customFormat="1">
      <c r="C1163" s="286"/>
      <c r="D1163" s="286"/>
      <c r="E1163" s="287"/>
    </row>
    <row r="1164" spans="3:5" s="264" customFormat="1">
      <c r="C1164" s="286"/>
      <c r="D1164" s="286"/>
      <c r="E1164" s="287"/>
    </row>
    <row r="1165" spans="3:5" s="264" customFormat="1">
      <c r="C1165" s="286"/>
      <c r="D1165" s="286"/>
      <c r="E1165" s="287"/>
    </row>
    <row r="1166" spans="3:5" s="264" customFormat="1">
      <c r="C1166" s="286"/>
      <c r="D1166" s="286"/>
      <c r="E1166" s="287"/>
    </row>
    <row r="1167" spans="3:5" s="264" customFormat="1">
      <c r="C1167" s="286"/>
      <c r="D1167" s="286"/>
      <c r="E1167" s="287"/>
    </row>
    <row r="1168" spans="3:5" s="264" customFormat="1">
      <c r="C1168" s="286"/>
      <c r="D1168" s="286"/>
      <c r="E1168" s="287"/>
    </row>
    <row r="1169" spans="3:5" s="264" customFormat="1">
      <c r="C1169" s="286"/>
      <c r="D1169" s="286"/>
      <c r="E1169" s="287"/>
    </row>
    <row r="1170" spans="3:5" s="264" customFormat="1">
      <c r="C1170" s="286"/>
      <c r="D1170" s="286"/>
      <c r="E1170" s="287"/>
    </row>
    <row r="1171" spans="3:5" s="264" customFormat="1">
      <c r="C1171" s="286"/>
      <c r="D1171" s="286"/>
      <c r="E1171" s="287"/>
    </row>
    <row r="1172" spans="3:5" s="264" customFormat="1">
      <c r="C1172" s="286"/>
      <c r="D1172" s="286"/>
      <c r="E1172" s="287"/>
    </row>
    <row r="1173" spans="3:5" s="264" customFormat="1">
      <c r="C1173" s="286"/>
      <c r="D1173" s="286"/>
      <c r="E1173" s="287"/>
    </row>
    <row r="1174" spans="3:5" s="264" customFormat="1">
      <c r="C1174" s="286"/>
      <c r="D1174" s="286"/>
      <c r="E1174" s="287"/>
    </row>
    <row r="1175" spans="3:5" s="264" customFormat="1">
      <c r="C1175" s="286"/>
      <c r="D1175" s="286"/>
      <c r="E1175" s="287"/>
    </row>
    <row r="1176" spans="3:5" s="264" customFormat="1">
      <c r="C1176" s="286"/>
      <c r="D1176" s="286"/>
      <c r="E1176" s="287"/>
    </row>
    <row r="1177" spans="3:5" s="264" customFormat="1">
      <c r="C1177" s="286"/>
      <c r="D1177" s="286"/>
      <c r="E1177" s="287"/>
    </row>
    <row r="1178" spans="3:5" s="264" customFormat="1">
      <c r="C1178" s="286"/>
      <c r="D1178" s="286"/>
      <c r="E1178" s="287"/>
    </row>
    <row r="1179" spans="3:5" s="264" customFormat="1">
      <c r="C1179" s="286"/>
      <c r="D1179" s="286"/>
      <c r="E1179" s="287"/>
    </row>
    <row r="1180" spans="3:5" s="264" customFormat="1">
      <c r="C1180" s="286"/>
      <c r="D1180" s="286"/>
      <c r="E1180" s="287"/>
    </row>
    <row r="1181" spans="3:5" s="264" customFormat="1">
      <c r="C1181" s="286"/>
      <c r="D1181" s="286"/>
      <c r="E1181" s="287"/>
    </row>
    <row r="1182" spans="3:5" s="264" customFormat="1">
      <c r="C1182" s="286"/>
      <c r="D1182" s="286"/>
      <c r="E1182" s="287"/>
    </row>
    <row r="1183" spans="3:5" s="264" customFormat="1">
      <c r="C1183" s="286"/>
      <c r="D1183" s="286"/>
      <c r="E1183" s="287"/>
    </row>
    <row r="1184" spans="3:5" s="264" customFormat="1">
      <c r="C1184" s="286"/>
      <c r="D1184" s="286"/>
      <c r="E1184" s="287"/>
    </row>
    <row r="1185" spans="3:5" s="264" customFormat="1">
      <c r="C1185" s="286"/>
      <c r="D1185" s="286"/>
      <c r="E1185" s="287"/>
    </row>
    <row r="1186" spans="3:5" s="264" customFormat="1">
      <c r="C1186" s="286"/>
      <c r="D1186" s="286"/>
      <c r="E1186" s="287"/>
    </row>
    <row r="1187" spans="3:5" s="264" customFormat="1">
      <c r="C1187" s="286"/>
      <c r="D1187" s="286"/>
      <c r="E1187" s="287"/>
    </row>
    <row r="1188" spans="3:5" s="264" customFormat="1">
      <c r="C1188" s="286"/>
      <c r="D1188" s="286"/>
      <c r="E1188" s="287"/>
    </row>
    <row r="1189" spans="3:5" s="264" customFormat="1">
      <c r="C1189" s="286"/>
      <c r="D1189" s="286"/>
      <c r="E1189" s="287"/>
    </row>
    <row r="1190" spans="3:5" s="264" customFormat="1">
      <c r="C1190" s="286"/>
      <c r="D1190" s="286"/>
      <c r="E1190" s="287"/>
    </row>
    <row r="1191" spans="3:5" s="264" customFormat="1">
      <c r="C1191" s="286"/>
      <c r="D1191" s="286"/>
      <c r="E1191" s="287"/>
    </row>
    <row r="1192" spans="3:5" s="264" customFormat="1">
      <c r="C1192" s="286"/>
      <c r="D1192" s="286"/>
      <c r="E1192" s="287"/>
    </row>
    <row r="1193" spans="3:5" s="264" customFormat="1">
      <c r="C1193" s="286"/>
      <c r="D1193" s="286"/>
      <c r="E1193" s="287"/>
    </row>
    <row r="1194" spans="3:5" s="264" customFormat="1">
      <c r="C1194" s="286"/>
      <c r="D1194" s="286"/>
      <c r="E1194" s="287"/>
    </row>
    <row r="1195" spans="3:5" s="264" customFormat="1">
      <c r="C1195" s="286"/>
      <c r="D1195" s="286"/>
      <c r="E1195" s="287"/>
    </row>
    <row r="1196" spans="3:5" s="264" customFormat="1">
      <c r="C1196" s="286"/>
      <c r="D1196" s="286"/>
      <c r="E1196" s="287"/>
    </row>
    <row r="1197" spans="3:5" s="264" customFormat="1">
      <c r="C1197" s="286"/>
      <c r="D1197" s="286"/>
      <c r="E1197" s="287"/>
    </row>
    <row r="1198" spans="3:5" s="264" customFormat="1">
      <c r="C1198" s="286"/>
      <c r="D1198" s="286"/>
      <c r="E1198" s="287"/>
    </row>
    <row r="1199" spans="3:5" s="264" customFormat="1">
      <c r="C1199" s="286"/>
      <c r="D1199" s="286"/>
      <c r="E1199" s="287"/>
    </row>
    <row r="1200" spans="3:5" s="264" customFormat="1">
      <c r="C1200" s="286"/>
      <c r="D1200" s="286"/>
      <c r="E1200" s="287"/>
    </row>
    <row r="1201" spans="3:5" s="264" customFormat="1">
      <c r="C1201" s="286"/>
      <c r="D1201" s="286"/>
      <c r="E1201" s="287"/>
    </row>
    <row r="1202" spans="3:5" s="264" customFormat="1">
      <c r="C1202" s="286"/>
      <c r="D1202" s="286"/>
      <c r="E1202" s="287"/>
    </row>
    <row r="1203" spans="3:5" s="264" customFormat="1">
      <c r="C1203" s="286"/>
      <c r="D1203" s="286"/>
      <c r="E1203" s="287"/>
    </row>
    <row r="1204" spans="3:5" s="264" customFormat="1">
      <c r="C1204" s="286"/>
      <c r="D1204" s="286"/>
      <c r="E1204" s="287"/>
    </row>
    <row r="1205" spans="3:5" s="264" customFormat="1">
      <c r="C1205" s="286"/>
      <c r="D1205" s="286"/>
      <c r="E1205" s="287"/>
    </row>
    <row r="1206" spans="3:5" s="264" customFormat="1">
      <c r="C1206" s="286"/>
      <c r="D1206" s="286"/>
      <c r="E1206" s="287"/>
    </row>
    <row r="1207" spans="3:5" s="264" customFormat="1">
      <c r="C1207" s="286"/>
      <c r="D1207" s="286"/>
      <c r="E1207" s="287"/>
    </row>
    <row r="1208" spans="3:5" s="264" customFormat="1">
      <c r="C1208" s="286"/>
      <c r="D1208" s="286"/>
      <c r="E1208" s="287"/>
    </row>
    <row r="1209" spans="3:5" s="264" customFormat="1">
      <c r="C1209" s="286"/>
      <c r="D1209" s="286"/>
      <c r="E1209" s="287"/>
    </row>
    <row r="1210" spans="3:5" s="264" customFormat="1">
      <c r="C1210" s="286"/>
      <c r="D1210" s="286"/>
      <c r="E1210" s="287"/>
    </row>
    <row r="1211" spans="3:5" s="264" customFormat="1">
      <c r="C1211" s="286"/>
      <c r="D1211" s="286"/>
      <c r="E1211" s="287"/>
    </row>
    <row r="1212" spans="3:5" s="264" customFormat="1">
      <c r="C1212" s="286"/>
      <c r="D1212" s="286"/>
      <c r="E1212" s="287"/>
    </row>
    <row r="1213" spans="3:5" s="264" customFormat="1">
      <c r="C1213" s="286"/>
      <c r="D1213" s="286"/>
      <c r="E1213" s="287"/>
    </row>
    <row r="1214" spans="3:5" s="264" customFormat="1">
      <c r="C1214" s="286"/>
      <c r="D1214" s="286"/>
      <c r="E1214" s="287"/>
    </row>
    <row r="1215" spans="3:5" s="264" customFormat="1">
      <c r="C1215" s="286"/>
      <c r="D1215" s="286"/>
      <c r="E1215" s="287"/>
    </row>
    <row r="1216" spans="3:5" s="264" customFormat="1">
      <c r="C1216" s="286"/>
      <c r="D1216" s="286"/>
      <c r="E1216" s="287"/>
    </row>
    <row r="1217" spans="3:5" s="264" customFormat="1">
      <c r="C1217" s="286"/>
      <c r="D1217" s="286"/>
      <c r="E1217" s="287"/>
    </row>
    <row r="1218" spans="3:5" s="264" customFormat="1">
      <c r="C1218" s="286"/>
      <c r="D1218" s="286"/>
      <c r="E1218" s="287"/>
    </row>
    <row r="1219" spans="3:5" s="264" customFormat="1">
      <c r="C1219" s="286"/>
      <c r="D1219" s="286"/>
      <c r="E1219" s="287"/>
    </row>
    <row r="1220" spans="3:5" s="264" customFormat="1">
      <c r="C1220" s="286"/>
      <c r="D1220" s="286"/>
      <c r="E1220" s="287"/>
    </row>
    <row r="1221" spans="3:5" s="264" customFormat="1">
      <c r="C1221" s="286"/>
      <c r="D1221" s="286"/>
      <c r="E1221" s="287"/>
    </row>
    <row r="1222" spans="3:5" s="264" customFormat="1">
      <c r="C1222" s="286"/>
      <c r="D1222" s="286"/>
      <c r="E1222" s="287"/>
    </row>
    <row r="1223" spans="3:5" s="264" customFormat="1">
      <c r="C1223" s="286"/>
      <c r="D1223" s="286"/>
      <c r="E1223" s="287"/>
    </row>
    <row r="1224" spans="3:5" s="264" customFormat="1">
      <c r="C1224" s="286"/>
      <c r="D1224" s="286"/>
      <c r="E1224" s="287"/>
    </row>
    <row r="1225" spans="3:5" s="264" customFormat="1">
      <c r="C1225" s="286"/>
      <c r="D1225" s="286"/>
      <c r="E1225" s="287"/>
    </row>
    <row r="1226" spans="3:5" s="264" customFormat="1">
      <c r="C1226" s="286"/>
      <c r="D1226" s="286"/>
      <c r="E1226" s="287"/>
    </row>
    <row r="1227" spans="3:5" s="264" customFormat="1">
      <c r="C1227" s="286"/>
      <c r="D1227" s="286"/>
      <c r="E1227" s="287"/>
    </row>
    <row r="1228" spans="3:5" s="264" customFormat="1">
      <c r="C1228" s="286"/>
      <c r="D1228" s="286"/>
      <c r="E1228" s="287"/>
    </row>
    <row r="1229" spans="3:5" s="264" customFormat="1">
      <c r="C1229" s="286"/>
      <c r="D1229" s="286"/>
      <c r="E1229" s="287"/>
    </row>
    <row r="1230" spans="3:5" s="264" customFormat="1">
      <c r="C1230" s="286"/>
      <c r="D1230" s="286"/>
      <c r="E1230" s="287"/>
    </row>
    <row r="1231" spans="3:5" s="264" customFormat="1">
      <c r="C1231" s="286"/>
      <c r="D1231" s="286"/>
      <c r="E1231" s="287"/>
    </row>
    <row r="1232" spans="3:5" s="264" customFormat="1">
      <c r="C1232" s="286"/>
      <c r="D1232" s="286"/>
      <c r="E1232" s="287"/>
    </row>
    <row r="1233" spans="3:5" s="264" customFormat="1">
      <c r="C1233" s="286"/>
      <c r="D1233" s="286"/>
      <c r="E1233" s="287"/>
    </row>
    <row r="1234" spans="3:5" s="264" customFormat="1">
      <c r="C1234" s="286"/>
      <c r="D1234" s="286"/>
      <c r="E1234" s="287"/>
    </row>
    <row r="1235" spans="3:5" s="264" customFormat="1">
      <c r="C1235" s="286"/>
      <c r="D1235" s="286"/>
      <c r="E1235" s="287"/>
    </row>
    <row r="1236" spans="3:5" s="264" customFormat="1">
      <c r="C1236" s="286"/>
      <c r="D1236" s="286"/>
      <c r="E1236" s="287"/>
    </row>
    <row r="1237" spans="3:5" s="264" customFormat="1">
      <c r="C1237" s="286"/>
      <c r="D1237" s="286"/>
      <c r="E1237" s="287"/>
    </row>
    <row r="1238" spans="3:5" s="264" customFormat="1">
      <c r="C1238" s="286"/>
      <c r="D1238" s="286"/>
      <c r="E1238" s="287"/>
    </row>
    <row r="1239" spans="3:5" s="264" customFormat="1">
      <c r="C1239" s="286"/>
      <c r="D1239" s="286"/>
      <c r="E1239" s="287"/>
    </row>
    <row r="1240" spans="3:5" s="264" customFormat="1">
      <c r="C1240" s="286"/>
      <c r="D1240" s="286"/>
      <c r="E1240" s="287"/>
    </row>
    <row r="1241" spans="3:5" s="264" customFormat="1">
      <c r="C1241" s="286"/>
      <c r="D1241" s="286"/>
      <c r="E1241" s="287"/>
    </row>
    <row r="1242" spans="3:5" s="264" customFormat="1">
      <c r="C1242" s="286"/>
      <c r="D1242" s="286"/>
      <c r="E1242" s="287"/>
    </row>
    <row r="1243" spans="3:5" s="264" customFormat="1">
      <c r="C1243" s="286"/>
      <c r="D1243" s="286"/>
      <c r="E1243" s="287"/>
    </row>
    <row r="1244" spans="3:5" s="264" customFormat="1">
      <c r="C1244" s="286"/>
      <c r="D1244" s="286"/>
      <c r="E1244" s="287"/>
    </row>
    <row r="1245" spans="3:5" s="264" customFormat="1">
      <c r="C1245" s="286"/>
      <c r="D1245" s="286"/>
      <c r="E1245" s="287"/>
    </row>
    <row r="1246" spans="3:5" s="264" customFormat="1">
      <c r="C1246" s="286"/>
      <c r="D1246" s="286"/>
      <c r="E1246" s="287"/>
    </row>
    <row r="1247" spans="3:5" s="264" customFormat="1">
      <c r="C1247" s="286"/>
      <c r="D1247" s="286"/>
      <c r="E1247" s="287"/>
    </row>
    <row r="1248" spans="3:5" s="264" customFormat="1">
      <c r="C1248" s="286"/>
      <c r="D1248" s="286"/>
      <c r="E1248" s="287"/>
    </row>
    <row r="1249" spans="3:5" s="264" customFormat="1">
      <c r="C1249" s="286"/>
      <c r="D1249" s="286"/>
      <c r="E1249" s="287"/>
    </row>
    <row r="1250" spans="3:5" s="264" customFormat="1">
      <c r="C1250" s="286"/>
      <c r="D1250" s="286"/>
      <c r="E1250" s="287"/>
    </row>
    <row r="1251" spans="3:5" s="264" customFormat="1">
      <c r="C1251" s="286"/>
      <c r="D1251" s="286"/>
      <c r="E1251" s="287"/>
    </row>
    <row r="1252" spans="3:5" s="264" customFormat="1">
      <c r="C1252" s="286"/>
      <c r="D1252" s="286"/>
      <c r="E1252" s="287"/>
    </row>
    <row r="1253" spans="3:5" s="264" customFormat="1">
      <c r="C1253" s="286"/>
      <c r="D1253" s="286"/>
      <c r="E1253" s="287"/>
    </row>
    <row r="1254" spans="3:5" s="264" customFormat="1">
      <c r="C1254" s="286"/>
      <c r="D1254" s="286"/>
      <c r="E1254" s="287"/>
    </row>
    <row r="1255" spans="3:5" s="264" customFormat="1">
      <c r="C1255" s="286"/>
      <c r="D1255" s="286"/>
      <c r="E1255" s="287"/>
    </row>
    <row r="1256" spans="3:5" s="264" customFormat="1">
      <c r="C1256" s="286"/>
      <c r="D1256" s="286"/>
      <c r="E1256" s="287"/>
    </row>
    <row r="1257" spans="3:5" s="264" customFormat="1">
      <c r="C1257" s="286"/>
      <c r="D1257" s="286"/>
      <c r="E1257" s="287"/>
    </row>
    <row r="1258" spans="3:5" s="264" customFormat="1">
      <c r="C1258" s="286"/>
      <c r="D1258" s="286"/>
      <c r="E1258" s="287"/>
    </row>
    <row r="1259" spans="3:5" s="264" customFormat="1">
      <c r="C1259" s="286"/>
      <c r="D1259" s="286"/>
      <c r="E1259" s="287"/>
    </row>
    <row r="1260" spans="3:5" s="264" customFormat="1">
      <c r="C1260" s="286"/>
      <c r="D1260" s="286"/>
      <c r="E1260" s="287"/>
    </row>
    <row r="1261" spans="3:5" s="264" customFormat="1">
      <c r="C1261" s="286"/>
      <c r="D1261" s="286"/>
      <c r="E1261" s="287"/>
    </row>
    <row r="1262" spans="3:5" s="264" customFormat="1">
      <c r="C1262" s="286"/>
      <c r="D1262" s="286"/>
      <c r="E1262" s="287"/>
    </row>
    <row r="1263" spans="3:5" s="264" customFormat="1">
      <c r="C1263" s="286"/>
      <c r="D1263" s="286"/>
      <c r="E1263" s="287"/>
    </row>
    <row r="1264" spans="3:5" s="264" customFormat="1">
      <c r="C1264" s="286"/>
      <c r="D1264" s="286"/>
      <c r="E1264" s="287"/>
    </row>
    <row r="1265" spans="3:5" s="264" customFormat="1">
      <c r="C1265" s="286"/>
      <c r="D1265" s="286"/>
      <c r="E1265" s="287"/>
    </row>
    <row r="1266" spans="3:5" s="264" customFormat="1">
      <c r="C1266" s="286"/>
      <c r="D1266" s="286"/>
      <c r="E1266" s="287"/>
    </row>
    <row r="1267" spans="3:5" s="264" customFormat="1">
      <c r="C1267" s="286"/>
      <c r="D1267" s="286"/>
      <c r="E1267" s="287"/>
    </row>
    <row r="1268" spans="3:5" s="264" customFormat="1">
      <c r="C1268" s="286"/>
      <c r="D1268" s="286"/>
      <c r="E1268" s="287"/>
    </row>
    <row r="1269" spans="3:5" s="264" customFormat="1">
      <c r="C1269" s="286"/>
      <c r="D1269" s="286"/>
      <c r="E1269" s="287"/>
    </row>
    <row r="1270" spans="3:5" s="264" customFormat="1">
      <c r="C1270" s="286"/>
      <c r="D1270" s="286"/>
      <c r="E1270" s="287"/>
    </row>
    <row r="1271" spans="3:5" s="264" customFormat="1">
      <c r="C1271" s="286"/>
      <c r="D1271" s="286"/>
      <c r="E1271" s="287"/>
    </row>
    <row r="1272" spans="3:5" s="264" customFormat="1">
      <c r="C1272" s="286"/>
      <c r="D1272" s="286"/>
      <c r="E1272" s="287"/>
    </row>
    <row r="1273" spans="3:5" s="264" customFormat="1">
      <c r="C1273" s="286"/>
      <c r="D1273" s="286"/>
      <c r="E1273" s="287"/>
    </row>
    <row r="1274" spans="3:5" s="264" customFormat="1">
      <c r="C1274" s="286"/>
      <c r="D1274" s="286"/>
      <c r="E1274" s="287"/>
    </row>
    <row r="1275" spans="3:5" s="264" customFormat="1">
      <c r="C1275" s="286"/>
      <c r="D1275" s="286"/>
      <c r="E1275" s="287"/>
    </row>
    <row r="1276" spans="3:5" s="264" customFormat="1">
      <c r="C1276" s="286"/>
      <c r="D1276" s="286"/>
      <c r="E1276" s="287"/>
    </row>
    <row r="1277" spans="3:5" s="264" customFormat="1">
      <c r="C1277" s="286"/>
      <c r="D1277" s="286"/>
      <c r="E1277" s="287"/>
    </row>
    <row r="1278" spans="3:5" s="264" customFormat="1">
      <c r="C1278" s="286"/>
      <c r="D1278" s="286"/>
      <c r="E1278" s="287"/>
    </row>
    <row r="1279" spans="3:5" s="264" customFormat="1">
      <c r="C1279" s="286"/>
      <c r="D1279" s="286"/>
      <c r="E1279" s="287"/>
    </row>
    <row r="1280" spans="3:5" s="264" customFormat="1">
      <c r="C1280" s="286"/>
      <c r="D1280" s="286"/>
      <c r="E1280" s="287"/>
    </row>
    <row r="1281" spans="3:5" s="264" customFormat="1">
      <c r="C1281" s="286"/>
      <c r="D1281" s="286"/>
      <c r="E1281" s="287"/>
    </row>
    <row r="1282" spans="3:5" s="264" customFormat="1">
      <c r="C1282" s="286"/>
      <c r="D1282" s="286"/>
      <c r="E1282" s="287"/>
    </row>
    <row r="1283" spans="3:5" s="264" customFormat="1">
      <c r="C1283" s="286"/>
      <c r="D1283" s="286"/>
      <c r="E1283" s="287"/>
    </row>
    <row r="1284" spans="3:5" s="264" customFormat="1">
      <c r="C1284" s="286"/>
      <c r="D1284" s="286"/>
      <c r="E1284" s="287"/>
    </row>
    <row r="1285" spans="3:5" s="264" customFormat="1">
      <c r="C1285" s="286"/>
      <c r="D1285" s="286"/>
      <c r="E1285" s="287"/>
    </row>
    <row r="1286" spans="3:5" s="264" customFormat="1">
      <c r="C1286" s="286"/>
      <c r="D1286" s="286"/>
      <c r="E1286" s="287"/>
    </row>
    <row r="1287" spans="3:5" s="264" customFormat="1">
      <c r="C1287" s="286"/>
      <c r="D1287" s="286"/>
      <c r="E1287" s="287"/>
    </row>
    <row r="1288" spans="3:5" s="264" customFormat="1">
      <c r="C1288" s="286"/>
      <c r="D1288" s="286"/>
      <c r="E1288" s="287"/>
    </row>
    <row r="1289" spans="3:5" s="264" customFormat="1">
      <c r="C1289" s="286"/>
      <c r="D1289" s="286"/>
      <c r="E1289" s="287"/>
    </row>
    <row r="1290" spans="3:5" s="264" customFormat="1">
      <c r="C1290" s="286"/>
      <c r="D1290" s="286"/>
      <c r="E1290" s="287"/>
    </row>
    <row r="1291" spans="3:5" s="264" customFormat="1">
      <c r="C1291" s="286"/>
      <c r="D1291" s="286"/>
      <c r="E1291" s="287"/>
    </row>
    <row r="1292" spans="3:5" s="264" customFormat="1">
      <c r="C1292" s="286"/>
      <c r="D1292" s="286"/>
      <c r="E1292" s="287"/>
    </row>
    <row r="1293" spans="3:5" s="264" customFormat="1">
      <c r="C1293" s="286"/>
      <c r="D1293" s="286"/>
      <c r="E1293" s="287"/>
    </row>
    <row r="1294" spans="3:5" s="264" customFormat="1">
      <c r="C1294" s="286"/>
      <c r="D1294" s="286"/>
      <c r="E1294" s="287"/>
    </row>
    <row r="1295" spans="3:5" s="264" customFormat="1">
      <c r="C1295" s="286"/>
      <c r="D1295" s="286"/>
      <c r="E1295" s="287"/>
    </row>
    <row r="1296" spans="3:5" s="264" customFormat="1">
      <c r="C1296" s="286"/>
      <c r="D1296" s="286"/>
      <c r="E1296" s="287"/>
    </row>
    <row r="1297" spans="3:5" s="264" customFormat="1">
      <c r="C1297" s="286"/>
      <c r="D1297" s="286"/>
      <c r="E1297" s="287"/>
    </row>
    <row r="1298" spans="3:5" s="264" customFormat="1">
      <c r="C1298" s="286"/>
      <c r="D1298" s="286"/>
      <c r="E1298" s="287"/>
    </row>
    <row r="1299" spans="3:5" s="264" customFormat="1">
      <c r="C1299" s="286"/>
      <c r="D1299" s="286"/>
      <c r="E1299" s="287"/>
    </row>
    <row r="1300" spans="3:5" s="264" customFormat="1">
      <c r="C1300" s="286"/>
      <c r="D1300" s="286"/>
      <c r="E1300" s="287"/>
    </row>
    <row r="1301" spans="3:5" s="264" customFormat="1">
      <c r="C1301" s="286"/>
      <c r="D1301" s="286"/>
      <c r="E1301" s="287"/>
    </row>
    <row r="1302" spans="3:5" s="264" customFormat="1">
      <c r="C1302" s="286"/>
      <c r="D1302" s="286"/>
      <c r="E1302" s="287"/>
    </row>
    <row r="1303" spans="3:5" s="264" customFormat="1">
      <c r="C1303" s="286"/>
      <c r="D1303" s="286"/>
      <c r="E1303" s="287"/>
    </row>
    <row r="1304" spans="3:5" s="264" customFormat="1">
      <c r="C1304" s="286"/>
      <c r="D1304" s="286"/>
      <c r="E1304" s="287"/>
    </row>
    <row r="1305" spans="3:5" s="264" customFormat="1">
      <c r="C1305" s="286"/>
      <c r="D1305" s="286"/>
      <c r="E1305" s="287"/>
    </row>
    <row r="1306" spans="3:5" s="264" customFormat="1">
      <c r="C1306" s="286"/>
      <c r="D1306" s="286"/>
      <c r="E1306" s="287"/>
    </row>
    <row r="1307" spans="3:5" s="264" customFormat="1">
      <c r="C1307" s="286"/>
      <c r="D1307" s="286"/>
      <c r="E1307" s="287"/>
    </row>
    <row r="1308" spans="3:5" s="264" customFormat="1">
      <c r="C1308" s="286"/>
      <c r="D1308" s="286"/>
      <c r="E1308" s="287"/>
    </row>
    <row r="1309" spans="3:5" s="264" customFormat="1">
      <c r="C1309" s="286"/>
      <c r="D1309" s="286"/>
      <c r="E1309" s="287"/>
    </row>
    <row r="1310" spans="3:5" s="264" customFormat="1">
      <c r="C1310" s="286"/>
      <c r="D1310" s="286"/>
      <c r="E1310" s="287"/>
    </row>
    <row r="1311" spans="3:5" s="264" customFormat="1">
      <c r="C1311" s="286"/>
      <c r="D1311" s="286"/>
      <c r="E1311" s="287"/>
    </row>
    <row r="1312" spans="3:5" s="264" customFormat="1">
      <c r="C1312" s="286"/>
      <c r="D1312" s="286"/>
      <c r="E1312" s="287"/>
    </row>
    <row r="1313" spans="3:5" s="264" customFormat="1">
      <c r="C1313" s="286"/>
      <c r="D1313" s="286"/>
      <c r="E1313" s="287"/>
    </row>
    <row r="1314" spans="3:5" s="264" customFormat="1">
      <c r="C1314" s="286"/>
      <c r="D1314" s="286"/>
      <c r="E1314" s="287"/>
    </row>
    <row r="1315" spans="3:5" s="264" customFormat="1">
      <c r="C1315" s="286"/>
      <c r="D1315" s="286"/>
      <c r="E1315" s="287"/>
    </row>
    <row r="1316" spans="3:5" s="264" customFormat="1">
      <c r="C1316" s="286"/>
      <c r="D1316" s="286"/>
      <c r="E1316" s="287"/>
    </row>
    <row r="1317" spans="3:5" s="264" customFormat="1">
      <c r="C1317" s="286"/>
      <c r="D1317" s="286"/>
      <c r="E1317" s="287"/>
    </row>
    <row r="1318" spans="3:5" s="264" customFormat="1">
      <c r="C1318" s="286"/>
      <c r="D1318" s="286"/>
      <c r="E1318" s="287"/>
    </row>
    <row r="1319" spans="3:5" s="264" customFormat="1">
      <c r="C1319" s="286"/>
      <c r="D1319" s="286"/>
      <c r="E1319" s="287"/>
    </row>
    <row r="1320" spans="3:5" s="264" customFormat="1">
      <c r="C1320" s="286"/>
      <c r="D1320" s="286"/>
      <c r="E1320" s="287"/>
    </row>
    <row r="1321" spans="3:5" s="264" customFormat="1">
      <c r="C1321" s="286"/>
      <c r="D1321" s="286"/>
      <c r="E1321" s="287"/>
    </row>
    <row r="1322" spans="3:5" s="264" customFormat="1">
      <c r="C1322" s="286"/>
      <c r="D1322" s="286"/>
      <c r="E1322" s="287"/>
    </row>
    <row r="1323" spans="3:5" s="264" customFormat="1">
      <c r="C1323" s="286"/>
      <c r="D1323" s="286"/>
      <c r="E1323" s="287"/>
    </row>
    <row r="1324" spans="3:5" s="264" customFormat="1">
      <c r="C1324" s="286"/>
      <c r="D1324" s="286"/>
      <c r="E1324" s="287"/>
    </row>
    <row r="1325" spans="3:5" s="264" customFormat="1">
      <c r="C1325" s="286"/>
      <c r="D1325" s="286"/>
      <c r="E1325" s="287"/>
    </row>
    <row r="1326" spans="3:5" s="264" customFormat="1">
      <c r="C1326" s="286"/>
      <c r="D1326" s="286"/>
      <c r="E1326" s="287"/>
    </row>
    <row r="1327" spans="3:5" s="264" customFormat="1">
      <c r="C1327" s="286"/>
      <c r="D1327" s="286"/>
      <c r="E1327" s="287"/>
    </row>
    <row r="1328" spans="3:5" s="264" customFormat="1">
      <c r="C1328" s="286"/>
      <c r="D1328" s="286"/>
      <c r="E1328" s="287"/>
    </row>
    <row r="1329" spans="3:5" s="264" customFormat="1">
      <c r="C1329" s="286"/>
      <c r="D1329" s="286"/>
      <c r="E1329" s="287"/>
    </row>
    <row r="1330" spans="3:5" s="264" customFormat="1">
      <c r="C1330" s="286"/>
      <c r="D1330" s="286"/>
      <c r="E1330" s="287"/>
    </row>
    <row r="1331" spans="3:5" s="264" customFormat="1">
      <c r="C1331" s="286"/>
      <c r="D1331" s="286"/>
      <c r="E1331" s="287"/>
    </row>
    <row r="1332" spans="3:5" s="264" customFormat="1">
      <c r="C1332" s="286"/>
      <c r="D1332" s="286"/>
      <c r="E1332" s="287"/>
    </row>
    <row r="1333" spans="3:5" s="264" customFormat="1">
      <c r="C1333" s="286"/>
      <c r="D1333" s="286"/>
      <c r="E1333" s="287"/>
    </row>
    <row r="1334" spans="3:5" s="264" customFormat="1">
      <c r="C1334" s="286"/>
      <c r="D1334" s="286"/>
      <c r="E1334" s="287"/>
    </row>
    <row r="1335" spans="3:5" s="264" customFormat="1">
      <c r="C1335" s="286"/>
      <c r="D1335" s="286"/>
      <c r="E1335" s="287"/>
    </row>
    <row r="1336" spans="3:5" s="264" customFormat="1">
      <c r="C1336" s="286"/>
      <c r="D1336" s="286"/>
      <c r="E1336" s="287"/>
    </row>
    <row r="1337" spans="3:5" s="264" customFormat="1">
      <c r="C1337" s="286"/>
      <c r="D1337" s="286"/>
      <c r="E1337" s="287"/>
    </row>
    <row r="1338" spans="3:5" s="264" customFormat="1">
      <c r="C1338" s="286"/>
      <c r="D1338" s="286"/>
      <c r="E1338" s="287"/>
    </row>
    <row r="1339" spans="3:5" s="264" customFormat="1">
      <c r="C1339" s="286"/>
      <c r="D1339" s="286"/>
      <c r="E1339" s="287"/>
    </row>
    <row r="1340" spans="3:5" s="264" customFormat="1">
      <c r="C1340" s="286"/>
      <c r="D1340" s="286"/>
      <c r="E1340" s="287"/>
    </row>
    <row r="1341" spans="3:5" s="264" customFormat="1">
      <c r="C1341" s="286"/>
      <c r="D1341" s="286"/>
      <c r="E1341" s="287"/>
    </row>
    <row r="1342" spans="3:5" s="264" customFormat="1">
      <c r="C1342" s="286"/>
      <c r="D1342" s="286"/>
      <c r="E1342" s="287"/>
    </row>
    <row r="1343" spans="3:5" s="264" customFormat="1">
      <c r="C1343" s="286"/>
      <c r="D1343" s="286"/>
      <c r="E1343" s="287"/>
    </row>
    <row r="1344" spans="3:5" s="264" customFormat="1">
      <c r="C1344" s="286"/>
      <c r="D1344" s="286"/>
      <c r="E1344" s="287"/>
    </row>
    <row r="1345" spans="3:5" s="264" customFormat="1">
      <c r="C1345" s="286"/>
      <c r="D1345" s="286"/>
      <c r="E1345" s="287"/>
    </row>
    <row r="1346" spans="3:5" s="264" customFormat="1">
      <c r="C1346" s="286"/>
      <c r="D1346" s="286"/>
      <c r="E1346" s="287"/>
    </row>
    <row r="1347" spans="3:5" s="264" customFormat="1">
      <c r="C1347" s="286"/>
      <c r="D1347" s="286"/>
      <c r="E1347" s="287"/>
    </row>
    <row r="1348" spans="3:5" s="264" customFormat="1">
      <c r="C1348" s="286"/>
      <c r="D1348" s="286"/>
      <c r="E1348" s="287"/>
    </row>
    <row r="1349" spans="3:5" s="264" customFormat="1">
      <c r="C1349" s="286"/>
      <c r="D1349" s="286"/>
      <c r="E1349" s="287"/>
    </row>
    <row r="1350" spans="3:5" s="264" customFormat="1">
      <c r="C1350" s="286"/>
      <c r="D1350" s="286"/>
      <c r="E1350" s="287"/>
    </row>
    <row r="1351" spans="3:5" s="264" customFormat="1">
      <c r="C1351" s="286"/>
      <c r="D1351" s="286"/>
      <c r="E1351" s="287"/>
    </row>
    <row r="1352" spans="3:5" s="264" customFormat="1">
      <c r="C1352" s="286"/>
      <c r="D1352" s="286"/>
      <c r="E1352" s="287"/>
    </row>
    <row r="1353" spans="3:5" s="264" customFormat="1">
      <c r="C1353" s="286"/>
      <c r="D1353" s="286"/>
      <c r="E1353" s="287"/>
    </row>
    <row r="1354" spans="3:5" s="264" customFormat="1">
      <c r="C1354" s="286"/>
      <c r="D1354" s="286"/>
      <c r="E1354" s="287"/>
    </row>
    <row r="1355" spans="3:5" s="264" customFormat="1">
      <c r="C1355" s="286"/>
      <c r="D1355" s="286"/>
      <c r="E1355" s="287"/>
    </row>
    <row r="1356" spans="3:5" s="264" customFormat="1">
      <c r="C1356" s="286"/>
      <c r="D1356" s="286"/>
      <c r="E1356" s="287"/>
    </row>
    <row r="1357" spans="3:5" s="264" customFormat="1">
      <c r="C1357" s="286"/>
      <c r="D1357" s="286"/>
      <c r="E1357" s="287"/>
    </row>
    <row r="1358" spans="3:5" s="264" customFormat="1">
      <c r="C1358" s="286"/>
      <c r="D1358" s="286"/>
      <c r="E1358" s="287"/>
    </row>
    <row r="1359" spans="3:5" s="264" customFormat="1">
      <c r="C1359" s="286"/>
      <c r="D1359" s="286"/>
      <c r="E1359" s="287"/>
    </row>
    <row r="1360" spans="3:5" s="264" customFormat="1">
      <c r="C1360" s="286"/>
      <c r="D1360" s="286"/>
      <c r="E1360" s="287"/>
    </row>
    <row r="1361" spans="3:5" s="264" customFormat="1">
      <c r="C1361" s="286"/>
      <c r="D1361" s="286"/>
      <c r="E1361" s="287"/>
    </row>
    <row r="1362" spans="3:5" s="264" customFormat="1">
      <c r="C1362" s="286"/>
      <c r="D1362" s="286"/>
      <c r="E1362" s="287"/>
    </row>
    <row r="1363" spans="3:5" s="264" customFormat="1">
      <c r="C1363" s="286"/>
      <c r="D1363" s="286"/>
      <c r="E1363" s="287"/>
    </row>
    <row r="1364" spans="3:5" s="264" customFormat="1">
      <c r="C1364" s="286"/>
      <c r="D1364" s="286"/>
      <c r="E1364" s="287"/>
    </row>
    <row r="1365" spans="3:5" s="264" customFormat="1">
      <c r="C1365" s="286"/>
      <c r="D1365" s="286"/>
      <c r="E1365" s="287"/>
    </row>
    <row r="1366" spans="3:5" s="264" customFormat="1">
      <c r="C1366" s="286"/>
      <c r="D1366" s="286"/>
      <c r="E1366" s="287"/>
    </row>
    <row r="1367" spans="3:5" s="264" customFormat="1">
      <c r="C1367" s="286"/>
      <c r="D1367" s="286"/>
      <c r="E1367" s="287"/>
    </row>
    <row r="1368" spans="3:5" s="264" customFormat="1">
      <c r="C1368" s="286"/>
      <c r="D1368" s="286"/>
      <c r="E1368" s="287"/>
    </row>
    <row r="1369" spans="3:5" s="264" customFormat="1">
      <c r="C1369" s="286"/>
      <c r="D1369" s="286"/>
      <c r="E1369" s="287"/>
    </row>
    <row r="1370" spans="3:5" s="264" customFormat="1">
      <c r="C1370" s="286"/>
      <c r="D1370" s="286"/>
      <c r="E1370" s="287"/>
    </row>
    <row r="1371" spans="3:5" s="264" customFormat="1">
      <c r="C1371" s="286"/>
      <c r="D1371" s="286"/>
      <c r="E1371" s="287"/>
    </row>
    <row r="1372" spans="3:5" s="264" customFormat="1">
      <c r="C1372" s="286"/>
      <c r="D1372" s="286"/>
      <c r="E1372" s="287"/>
    </row>
    <row r="1373" spans="3:5" s="264" customFormat="1">
      <c r="C1373" s="286"/>
      <c r="D1373" s="286"/>
      <c r="E1373" s="287"/>
    </row>
    <row r="1374" spans="3:5" s="264" customFormat="1">
      <c r="C1374" s="286"/>
      <c r="D1374" s="286"/>
      <c r="E1374" s="287"/>
    </row>
    <row r="1375" spans="3:5" s="264" customFormat="1">
      <c r="C1375" s="286"/>
      <c r="D1375" s="286"/>
      <c r="E1375" s="287"/>
    </row>
    <row r="1376" spans="3:5" s="264" customFormat="1">
      <c r="C1376" s="286"/>
      <c r="D1376" s="286"/>
      <c r="E1376" s="287"/>
    </row>
    <row r="1377" spans="3:5" s="264" customFormat="1">
      <c r="C1377" s="286"/>
      <c r="D1377" s="286"/>
      <c r="E1377" s="287"/>
    </row>
    <row r="1378" spans="3:5" s="264" customFormat="1">
      <c r="C1378" s="286"/>
      <c r="D1378" s="286"/>
      <c r="E1378" s="287"/>
    </row>
    <row r="1379" spans="3:5" s="264" customFormat="1">
      <c r="C1379" s="286"/>
      <c r="D1379" s="286"/>
      <c r="E1379" s="287"/>
    </row>
    <row r="1380" spans="3:5" s="264" customFormat="1">
      <c r="C1380" s="286"/>
      <c r="D1380" s="286"/>
      <c r="E1380" s="287"/>
    </row>
    <row r="1381" spans="3:5" s="264" customFormat="1">
      <c r="C1381" s="286"/>
      <c r="D1381" s="286"/>
      <c r="E1381" s="287"/>
    </row>
    <row r="1382" spans="3:5" s="264" customFormat="1">
      <c r="C1382" s="286"/>
      <c r="D1382" s="286"/>
      <c r="E1382" s="287"/>
    </row>
    <row r="1383" spans="3:5" s="264" customFormat="1">
      <c r="C1383" s="286"/>
      <c r="D1383" s="286"/>
      <c r="E1383" s="287"/>
    </row>
    <row r="1384" spans="3:5" s="264" customFormat="1">
      <c r="C1384" s="286"/>
      <c r="D1384" s="286"/>
      <c r="E1384" s="287"/>
    </row>
    <row r="1385" spans="3:5" s="264" customFormat="1">
      <c r="C1385" s="286"/>
      <c r="D1385" s="286"/>
      <c r="E1385" s="287"/>
    </row>
    <row r="1386" spans="3:5" s="264" customFormat="1">
      <c r="C1386" s="286"/>
      <c r="D1386" s="286"/>
      <c r="E1386" s="287"/>
    </row>
    <row r="1387" spans="3:5" s="264" customFormat="1">
      <c r="C1387" s="286"/>
      <c r="D1387" s="286"/>
      <c r="E1387" s="287"/>
    </row>
    <row r="1388" spans="3:5" s="264" customFormat="1">
      <c r="C1388" s="286"/>
      <c r="D1388" s="286"/>
      <c r="E1388" s="287"/>
    </row>
    <row r="1389" spans="3:5" s="264" customFormat="1">
      <c r="C1389" s="286"/>
      <c r="D1389" s="286"/>
      <c r="E1389" s="287"/>
    </row>
    <row r="1390" spans="3:5" s="264" customFormat="1">
      <c r="C1390" s="286"/>
      <c r="D1390" s="286"/>
      <c r="E1390" s="287"/>
    </row>
    <row r="1391" spans="3:5" s="264" customFormat="1">
      <c r="C1391" s="286"/>
      <c r="D1391" s="286"/>
      <c r="E1391" s="287"/>
    </row>
    <row r="1392" spans="3:5" s="264" customFormat="1">
      <c r="C1392" s="286"/>
      <c r="D1392" s="286"/>
      <c r="E1392" s="287"/>
    </row>
    <row r="1393" spans="3:5" s="264" customFormat="1">
      <c r="C1393" s="286"/>
      <c r="D1393" s="286"/>
      <c r="E1393" s="287"/>
    </row>
    <row r="1394" spans="3:5" s="264" customFormat="1">
      <c r="C1394" s="286"/>
      <c r="D1394" s="286"/>
      <c r="E1394" s="287"/>
    </row>
    <row r="1395" spans="3:5" s="264" customFormat="1">
      <c r="C1395" s="286"/>
      <c r="D1395" s="286"/>
      <c r="E1395" s="287"/>
    </row>
    <row r="1396" spans="3:5" s="264" customFormat="1">
      <c r="C1396" s="286"/>
      <c r="D1396" s="286"/>
      <c r="E1396" s="287"/>
    </row>
    <row r="1397" spans="3:5" s="264" customFormat="1">
      <c r="C1397" s="286"/>
      <c r="D1397" s="286"/>
      <c r="E1397" s="287"/>
    </row>
    <row r="1398" spans="3:5" s="264" customFormat="1">
      <c r="C1398" s="286"/>
      <c r="D1398" s="286"/>
      <c r="E1398" s="287"/>
    </row>
    <row r="1399" spans="3:5" s="264" customFormat="1">
      <c r="C1399" s="286"/>
      <c r="D1399" s="286"/>
      <c r="E1399" s="287"/>
    </row>
    <row r="1400" spans="3:5" s="264" customFormat="1">
      <c r="C1400" s="286"/>
      <c r="D1400" s="286"/>
      <c r="E1400" s="287"/>
    </row>
    <row r="1401" spans="3:5" s="264" customFormat="1">
      <c r="C1401" s="286"/>
      <c r="D1401" s="286"/>
      <c r="E1401" s="287"/>
    </row>
    <row r="1402" spans="3:5" s="264" customFormat="1">
      <c r="C1402" s="286"/>
      <c r="D1402" s="286"/>
      <c r="E1402" s="287"/>
    </row>
    <row r="1403" spans="3:5" s="264" customFormat="1">
      <c r="C1403" s="286"/>
      <c r="D1403" s="286"/>
      <c r="E1403" s="287"/>
    </row>
    <row r="1404" spans="3:5" s="264" customFormat="1">
      <c r="C1404" s="286"/>
      <c r="D1404" s="286"/>
      <c r="E1404" s="287"/>
    </row>
    <row r="1405" spans="3:5" s="264" customFormat="1">
      <c r="C1405" s="286"/>
      <c r="D1405" s="286"/>
      <c r="E1405" s="287"/>
    </row>
    <row r="1406" spans="3:5" s="264" customFormat="1">
      <c r="C1406" s="286"/>
      <c r="D1406" s="286"/>
      <c r="E1406" s="287"/>
    </row>
    <row r="1407" spans="3:5" s="264" customFormat="1">
      <c r="C1407" s="286"/>
      <c r="D1407" s="286"/>
      <c r="E1407" s="287"/>
    </row>
    <row r="1408" spans="3:5" s="264" customFormat="1">
      <c r="C1408" s="286"/>
      <c r="D1408" s="286"/>
      <c r="E1408" s="287"/>
    </row>
    <row r="1409" spans="3:5" s="264" customFormat="1">
      <c r="C1409" s="286"/>
      <c r="D1409" s="286"/>
      <c r="E1409" s="287"/>
    </row>
    <row r="1410" spans="3:5" s="264" customFormat="1">
      <c r="C1410" s="286"/>
      <c r="D1410" s="286"/>
      <c r="E1410" s="287"/>
    </row>
    <row r="1411" spans="3:5" s="264" customFormat="1">
      <c r="C1411" s="286"/>
      <c r="D1411" s="286"/>
      <c r="E1411" s="287"/>
    </row>
    <row r="1412" spans="3:5" s="264" customFormat="1">
      <c r="C1412" s="286"/>
      <c r="D1412" s="286"/>
      <c r="E1412" s="287"/>
    </row>
    <row r="1413" spans="3:5" s="264" customFormat="1">
      <c r="C1413" s="286"/>
      <c r="D1413" s="286"/>
      <c r="E1413" s="287"/>
    </row>
    <row r="1414" spans="3:5" s="264" customFormat="1">
      <c r="C1414" s="286"/>
      <c r="D1414" s="286"/>
      <c r="E1414" s="287"/>
    </row>
    <row r="1415" spans="3:5" s="264" customFormat="1">
      <c r="C1415" s="286"/>
      <c r="D1415" s="286"/>
      <c r="E1415" s="287"/>
    </row>
    <row r="1416" spans="3:5" s="264" customFormat="1">
      <c r="C1416" s="286"/>
      <c r="D1416" s="286"/>
      <c r="E1416" s="287"/>
    </row>
    <row r="1417" spans="3:5" s="264" customFormat="1">
      <c r="C1417" s="286"/>
      <c r="D1417" s="286"/>
      <c r="E1417" s="287"/>
    </row>
    <row r="1418" spans="3:5" s="264" customFormat="1">
      <c r="C1418" s="286"/>
      <c r="D1418" s="286"/>
      <c r="E1418" s="287"/>
    </row>
    <row r="1419" spans="3:5" s="264" customFormat="1">
      <c r="C1419" s="286"/>
      <c r="D1419" s="286"/>
      <c r="E1419" s="287"/>
    </row>
    <row r="1420" spans="3:5" s="264" customFormat="1">
      <c r="C1420" s="286"/>
      <c r="D1420" s="286"/>
      <c r="E1420" s="287"/>
    </row>
    <row r="1421" spans="3:5" s="264" customFormat="1">
      <c r="C1421" s="286"/>
      <c r="D1421" s="286"/>
      <c r="E1421" s="287"/>
    </row>
    <row r="1422" spans="3:5" s="264" customFormat="1">
      <c r="C1422" s="286"/>
      <c r="D1422" s="286"/>
      <c r="E1422" s="287"/>
    </row>
    <row r="1423" spans="3:5" s="264" customFormat="1">
      <c r="C1423" s="286"/>
      <c r="D1423" s="286"/>
      <c r="E1423" s="287"/>
    </row>
    <row r="1424" spans="3:5" s="264" customFormat="1">
      <c r="C1424" s="286"/>
      <c r="D1424" s="286"/>
      <c r="E1424" s="287"/>
    </row>
    <row r="1425" spans="3:5" s="264" customFormat="1">
      <c r="C1425" s="286"/>
      <c r="D1425" s="286"/>
      <c r="E1425" s="287"/>
    </row>
    <row r="1426" spans="3:5" s="264" customFormat="1">
      <c r="C1426" s="286"/>
      <c r="D1426" s="286"/>
      <c r="E1426" s="287"/>
    </row>
    <row r="1427" spans="3:5" s="264" customFormat="1">
      <c r="C1427" s="286"/>
      <c r="D1427" s="286"/>
      <c r="E1427" s="287"/>
    </row>
    <row r="1428" spans="3:5" s="264" customFormat="1">
      <c r="C1428" s="286"/>
      <c r="D1428" s="286"/>
      <c r="E1428" s="287"/>
    </row>
    <row r="1429" spans="3:5" s="264" customFormat="1">
      <c r="C1429" s="286"/>
      <c r="D1429" s="286"/>
      <c r="E1429" s="287"/>
    </row>
    <row r="1430" spans="3:5" s="264" customFormat="1">
      <c r="C1430" s="286"/>
      <c r="D1430" s="286"/>
      <c r="E1430" s="287"/>
    </row>
    <row r="1431" spans="3:5" s="264" customFormat="1">
      <c r="C1431" s="286"/>
      <c r="D1431" s="286"/>
      <c r="E1431" s="287"/>
    </row>
    <row r="1432" spans="3:5" s="264" customFormat="1">
      <c r="C1432" s="286"/>
      <c r="D1432" s="286"/>
      <c r="E1432" s="287"/>
    </row>
    <row r="1433" spans="3:5" s="264" customFormat="1">
      <c r="C1433" s="286"/>
      <c r="D1433" s="286"/>
      <c r="E1433" s="287"/>
    </row>
    <row r="1434" spans="3:5" s="264" customFormat="1">
      <c r="C1434" s="286"/>
      <c r="D1434" s="286"/>
      <c r="E1434" s="287"/>
    </row>
    <row r="1435" spans="3:5" s="264" customFormat="1">
      <c r="C1435" s="286"/>
      <c r="D1435" s="286"/>
      <c r="E1435" s="287"/>
    </row>
    <row r="1436" spans="3:5" s="264" customFormat="1">
      <c r="C1436" s="286"/>
      <c r="D1436" s="286"/>
      <c r="E1436" s="287"/>
    </row>
    <row r="1437" spans="3:5" s="264" customFormat="1">
      <c r="C1437" s="286"/>
      <c r="D1437" s="286"/>
      <c r="E1437" s="287"/>
    </row>
    <row r="1438" spans="3:5" s="264" customFormat="1">
      <c r="C1438" s="286"/>
      <c r="D1438" s="286"/>
      <c r="E1438" s="287"/>
    </row>
    <row r="1439" spans="3:5" s="264" customFormat="1">
      <c r="C1439" s="286"/>
      <c r="D1439" s="286"/>
      <c r="E1439" s="287"/>
    </row>
    <row r="1440" spans="3:5" s="264" customFormat="1">
      <c r="C1440" s="286"/>
      <c r="D1440" s="286"/>
      <c r="E1440" s="287"/>
    </row>
    <row r="1441" spans="3:5" s="264" customFormat="1">
      <c r="C1441" s="286"/>
      <c r="D1441" s="286"/>
      <c r="E1441" s="287"/>
    </row>
    <row r="1442" spans="3:5" s="264" customFormat="1">
      <c r="C1442" s="286"/>
      <c r="D1442" s="286"/>
      <c r="E1442" s="287"/>
    </row>
    <row r="1443" spans="3:5" s="264" customFormat="1">
      <c r="C1443" s="286"/>
      <c r="D1443" s="286"/>
      <c r="E1443" s="287"/>
    </row>
    <row r="1444" spans="3:5" s="264" customFormat="1">
      <c r="C1444" s="286"/>
      <c r="D1444" s="286"/>
      <c r="E1444" s="287"/>
    </row>
    <row r="1445" spans="3:5" s="264" customFormat="1">
      <c r="C1445" s="286"/>
      <c r="D1445" s="286"/>
      <c r="E1445" s="287"/>
    </row>
    <row r="1446" spans="3:5" s="264" customFormat="1">
      <c r="C1446" s="286"/>
      <c r="D1446" s="286"/>
      <c r="E1446" s="287"/>
    </row>
    <row r="1447" spans="3:5" s="264" customFormat="1">
      <c r="C1447" s="286"/>
      <c r="D1447" s="286"/>
      <c r="E1447" s="287"/>
    </row>
    <row r="1448" spans="3:5" s="264" customFormat="1">
      <c r="C1448" s="286"/>
      <c r="D1448" s="286"/>
      <c r="E1448" s="287"/>
    </row>
    <row r="1449" spans="3:5" s="264" customFormat="1">
      <c r="C1449" s="286"/>
      <c r="D1449" s="286"/>
      <c r="E1449" s="287"/>
    </row>
    <row r="1450" spans="3:5" s="264" customFormat="1">
      <c r="C1450" s="286"/>
      <c r="D1450" s="286"/>
      <c r="E1450" s="287"/>
    </row>
    <row r="1451" spans="3:5" s="264" customFormat="1">
      <c r="C1451" s="286"/>
      <c r="D1451" s="286"/>
      <c r="E1451" s="287"/>
    </row>
    <row r="1452" spans="3:5" s="264" customFormat="1">
      <c r="C1452" s="286"/>
      <c r="D1452" s="286"/>
      <c r="E1452" s="287"/>
    </row>
    <row r="1453" spans="3:5" s="264" customFormat="1">
      <c r="C1453" s="286"/>
      <c r="D1453" s="286"/>
      <c r="E1453" s="287"/>
    </row>
    <row r="1454" spans="3:5" s="264" customFormat="1">
      <c r="C1454" s="286"/>
      <c r="D1454" s="286"/>
      <c r="E1454" s="287"/>
    </row>
    <row r="1455" spans="3:5" s="264" customFormat="1">
      <c r="C1455" s="286"/>
      <c r="D1455" s="286"/>
      <c r="E1455" s="287"/>
    </row>
    <row r="1456" spans="3:5" s="264" customFormat="1">
      <c r="C1456" s="286"/>
      <c r="D1456" s="286"/>
      <c r="E1456" s="287"/>
    </row>
    <row r="1457" spans="3:5" s="264" customFormat="1">
      <c r="C1457" s="286"/>
      <c r="D1457" s="286"/>
      <c r="E1457" s="287"/>
    </row>
    <row r="1458" spans="3:5" s="264" customFormat="1">
      <c r="C1458" s="286"/>
      <c r="D1458" s="286"/>
      <c r="E1458" s="287"/>
    </row>
    <row r="1459" spans="3:5" s="264" customFormat="1">
      <c r="C1459" s="286"/>
      <c r="D1459" s="286"/>
      <c r="E1459" s="287"/>
    </row>
    <row r="1460" spans="3:5" s="264" customFormat="1">
      <c r="C1460" s="286"/>
      <c r="D1460" s="286"/>
      <c r="E1460" s="287"/>
    </row>
    <row r="1461" spans="3:5" s="264" customFormat="1">
      <c r="C1461" s="286"/>
      <c r="D1461" s="286"/>
      <c r="E1461" s="287"/>
    </row>
    <row r="1462" spans="3:5" s="264" customFormat="1">
      <c r="C1462" s="286"/>
      <c r="D1462" s="286"/>
      <c r="E1462" s="287"/>
    </row>
    <row r="1463" spans="3:5" s="264" customFormat="1">
      <c r="C1463" s="286"/>
      <c r="D1463" s="286"/>
      <c r="E1463" s="287"/>
    </row>
    <row r="1464" spans="3:5" s="264" customFormat="1">
      <c r="C1464" s="286"/>
      <c r="D1464" s="286"/>
      <c r="E1464" s="287"/>
    </row>
    <row r="1465" spans="3:5" s="264" customFormat="1">
      <c r="C1465" s="286"/>
      <c r="D1465" s="286"/>
      <c r="E1465" s="287"/>
    </row>
    <row r="1466" spans="3:5" s="264" customFormat="1">
      <c r="C1466" s="286"/>
      <c r="D1466" s="286"/>
      <c r="E1466" s="287"/>
    </row>
    <row r="1467" spans="3:5" s="264" customFormat="1">
      <c r="C1467" s="286"/>
      <c r="D1467" s="286"/>
      <c r="E1467" s="287"/>
    </row>
    <row r="1468" spans="3:5" s="264" customFormat="1">
      <c r="C1468" s="286"/>
      <c r="D1468" s="286"/>
      <c r="E1468" s="287"/>
    </row>
    <row r="1469" spans="3:5" s="264" customFormat="1">
      <c r="C1469" s="286"/>
      <c r="D1469" s="286"/>
      <c r="E1469" s="287"/>
    </row>
    <row r="1470" spans="3:5" s="264" customFormat="1">
      <c r="C1470" s="286"/>
      <c r="D1470" s="286"/>
      <c r="E1470" s="287"/>
    </row>
    <row r="1471" spans="3:5" s="264" customFormat="1">
      <c r="C1471" s="286"/>
      <c r="D1471" s="286"/>
      <c r="E1471" s="287"/>
    </row>
    <row r="1472" spans="3:5" s="264" customFormat="1">
      <c r="C1472" s="286"/>
      <c r="D1472" s="286"/>
      <c r="E1472" s="287"/>
    </row>
    <row r="1473" spans="3:5" s="264" customFormat="1">
      <c r="C1473" s="286"/>
      <c r="D1473" s="286"/>
      <c r="E1473" s="287"/>
    </row>
    <row r="1474" spans="3:5" s="264" customFormat="1">
      <c r="C1474" s="286"/>
      <c r="D1474" s="286"/>
      <c r="E1474" s="287"/>
    </row>
    <row r="1475" spans="3:5" s="264" customFormat="1">
      <c r="C1475" s="286"/>
      <c r="D1475" s="286"/>
      <c r="E1475" s="287"/>
    </row>
    <row r="1476" spans="3:5" s="264" customFormat="1">
      <c r="C1476" s="286"/>
      <c r="D1476" s="286"/>
      <c r="E1476" s="287"/>
    </row>
    <row r="1477" spans="3:5" s="264" customFormat="1">
      <c r="C1477" s="286"/>
      <c r="D1477" s="286"/>
      <c r="E1477" s="287"/>
    </row>
    <row r="1478" spans="3:5" s="264" customFormat="1">
      <c r="C1478" s="286"/>
      <c r="D1478" s="286"/>
      <c r="E1478" s="287"/>
    </row>
    <row r="1479" spans="3:5" s="264" customFormat="1">
      <c r="C1479" s="286"/>
      <c r="D1479" s="286"/>
      <c r="E1479" s="287"/>
    </row>
    <row r="1480" spans="3:5" s="264" customFormat="1">
      <c r="C1480" s="286"/>
      <c r="D1480" s="286"/>
      <c r="E1480" s="287"/>
    </row>
    <row r="1481" spans="3:5" s="264" customFormat="1">
      <c r="C1481" s="286"/>
      <c r="D1481" s="286"/>
      <c r="E1481" s="287"/>
    </row>
    <row r="1482" spans="3:5" s="264" customFormat="1">
      <c r="C1482" s="286"/>
      <c r="D1482" s="286"/>
      <c r="E1482" s="287"/>
    </row>
    <row r="1483" spans="3:5" s="264" customFormat="1">
      <c r="C1483" s="286"/>
      <c r="D1483" s="286"/>
      <c r="E1483" s="287"/>
    </row>
    <row r="1484" spans="3:5" s="264" customFormat="1">
      <c r="C1484" s="286"/>
      <c r="D1484" s="286"/>
      <c r="E1484" s="287"/>
    </row>
    <row r="1485" spans="3:5" s="264" customFormat="1">
      <c r="C1485" s="286"/>
      <c r="D1485" s="286"/>
      <c r="E1485" s="287"/>
    </row>
    <row r="1486" spans="3:5" s="264" customFormat="1">
      <c r="C1486" s="286"/>
      <c r="D1486" s="286"/>
      <c r="E1486" s="287"/>
    </row>
    <row r="1487" spans="3:5" s="264" customFormat="1">
      <c r="C1487" s="286"/>
      <c r="D1487" s="286"/>
      <c r="E1487" s="287"/>
    </row>
    <row r="1488" spans="3:5" s="264" customFormat="1">
      <c r="C1488" s="286"/>
      <c r="D1488" s="286"/>
      <c r="E1488" s="287"/>
    </row>
    <row r="1489" spans="3:5" s="264" customFormat="1">
      <c r="C1489" s="286"/>
      <c r="D1489" s="286"/>
      <c r="E1489" s="287"/>
    </row>
    <row r="1490" spans="3:5" s="264" customFormat="1">
      <c r="C1490" s="286"/>
      <c r="D1490" s="286"/>
      <c r="E1490" s="287"/>
    </row>
    <row r="1491" spans="3:5" s="264" customFormat="1">
      <c r="C1491" s="286"/>
      <c r="D1491" s="286"/>
      <c r="E1491" s="287"/>
    </row>
    <row r="1492" spans="3:5" s="264" customFormat="1">
      <c r="C1492" s="286"/>
      <c r="D1492" s="286"/>
      <c r="E1492" s="287"/>
    </row>
    <row r="1493" spans="3:5" s="264" customFormat="1">
      <c r="C1493" s="286"/>
      <c r="D1493" s="286"/>
      <c r="E1493" s="287"/>
    </row>
    <row r="1494" spans="3:5" s="264" customFormat="1">
      <c r="C1494" s="286"/>
      <c r="D1494" s="286"/>
      <c r="E1494" s="287"/>
    </row>
    <row r="1495" spans="3:5" s="264" customFormat="1">
      <c r="C1495" s="286"/>
      <c r="D1495" s="286"/>
      <c r="E1495" s="287"/>
    </row>
    <row r="1496" spans="3:5" s="264" customFormat="1">
      <c r="C1496" s="286"/>
      <c r="D1496" s="286"/>
      <c r="E1496" s="287"/>
    </row>
    <row r="1497" spans="3:5" s="264" customFormat="1">
      <c r="C1497" s="286"/>
      <c r="D1497" s="286"/>
      <c r="E1497" s="287"/>
    </row>
    <row r="1498" spans="3:5" s="264" customFormat="1">
      <c r="C1498" s="286"/>
      <c r="D1498" s="286"/>
      <c r="E1498" s="287"/>
    </row>
    <row r="1499" spans="3:5" s="264" customFormat="1">
      <c r="C1499" s="286"/>
      <c r="D1499" s="286"/>
      <c r="E1499" s="287"/>
    </row>
    <row r="1500" spans="3:5" s="264" customFormat="1">
      <c r="C1500" s="286"/>
      <c r="D1500" s="286"/>
      <c r="E1500" s="287"/>
    </row>
    <row r="1501" spans="3:5" s="264" customFormat="1">
      <c r="C1501" s="286"/>
      <c r="D1501" s="286"/>
      <c r="E1501" s="287"/>
    </row>
    <row r="1502" spans="3:5" s="264" customFormat="1">
      <c r="C1502" s="286"/>
      <c r="D1502" s="286"/>
      <c r="E1502" s="287"/>
    </row>
    <row r="1503" spans="3:5" s="264" customFormat="1">
      <c r="C1503" s="286"/>
      <c r="D1503" s="286"/>
      <c r="E1503" s="287"/>
    </row>
    <row r="1504" spans="3:5" s="264" customFormat="1">
      <c r="C1504" s="286"/>
      <c r="D1504" s="286"/>
      <c r="E1504" s="287"/>
    </row>
    <row r="1505" spans="3:5" s="264" customFormat="1">
      <c r="C1505" s="286"/>
      <c r="D1505" s="286"/>
      <c r="E1505" s="287"/>
    </row>
    <row r="1506" spans="3:5" s="264" customFormat="1">
      <c r="C1506" s="286"/>
      <c r="D1506" s="286"/>
      <c r="E1506" s="287"/>
    </row>
    <row r="1507" spans="3:5" s="264" customFormat="1">
      <c r="C1507" s="286"/>
      <c r="D1507" s="286"/>
      <c r="E1507" s="287"/>
    </row>
    <row r="1508" spans="3:5" s="264" customFormat="1">
      <c r="C1508" s="286"/>
      <c r="D1508" s="286"/>
      <c r="E1508" s="287"/>
    </row>
    <row r="1509" spans="3:5" s="264" customFormat="1">
      <c r="C1509" s="286"/>
      <c r="D1509" s="286"/>
      <c r="E1509" s="287"/>
    </row>
    <row r="1510" spans="3:5" s="264" customFormat="1">
      <c r="C1510" s="286"/>
      <c r="D1510" s="286"/>
      <c r="E1510" s="287"/>
    </row>
    <row r="1511" spans="3:5" s="264" customFormat="1">
      <c r="C1511" s="286"/>
      <c r="D1511" s="286"/>
      <c r="E1511" s="287"/>
    </row>
    <row r="1512" spans="3:5" s="264" customFormat="1">
      <c r="C1512" s="286"/>
      <c r="D1512" s="286"/>
      <c r="E1512" s="287"/>
    </row>
    <row r="1513" spans="3:5" s="264" customFormat="1">
      <c r="C1513" s="286"/>
      <c r="D1513" s="286"/>
      <c r="E1513" s="287"/>
    </row>
    <row r="1514" spans="3:5" s="264" customFormat="1">
      <c r="C1514" s="286"/>
      <c r="D1514" s="286"/>
      <c r="E1514" s="287"/>
    </row>
    <row r="1515" spans="3:5" s="264" customFormat="1">
      <c r="C1515" s="286"/>
      <c r="D1515" s="286"/>
      <c r="E1515" s="287"/>
    </row>
    <row r="1516" spans="3:5" s="264" customFormat="1">
      <c r="C1516" s="286"/>
      <c r="D1516" s="286"/>
      <c r="E1516" s="287"/>
    </row>
    <row r="1517" spans="3:5" s="264" customFormat="1">
      <c r="C1517" s="286"/>
      <c r="D1517" s="286"/>
      <c r="E1517" s="287"/>
    </row>
    <row r="1518" spans="3:5" s="264" customFormat="1">
      <c r="C1518" s="286"/>
      <c r="D1518" s="286"/>
      <c r="E1518" s="287"/>
    </row>
    <row r="1519" spans="3:5" s="264" customFormat="1">
      <c r="C1519" s="286"/>
      <c r="D1519" s="286"/>
      <c r="E1519" s="287"/>
    </row>
    <row r="1520" spans="3:5" s="264" customFormat="1">
      <c r="C1520" s="286"/>
      <c r="D1520" s="286"/>
      <c r="E1520" s="287"/>
    </row>
    <row r="1521" spans="3:5" s="264" customFormat="1">
      <c r="C1521" s="286"/>
      <c r="D1521" s="286"/>
      <c r="E1521" s="287"/>
    </row>
    <row r="1522" spans="3:5" s="264" customFormat="1">
      <c r="C1522" s="286"/>
      <c r="D1522" s="286"/>
      <c r="E1522" s="287"/>
    </row>
    <row r="1523" spans="3:5" s="264" customFormat="1">
      <c r="C1523" s="286"/>
      <c r="D1523" s="286"/>
      <c r="E1523" s="287"/>
    </row>
    <row r="1524" spans="3:5" s="264" customFormat="1">
      <c r="C1524" s="286"/>
      <c r="D1524" s="286"/>
      <c r="E1524" s="287"/>
    </row>
    <row r="1525" spans="3:5" s="264" customFormat="1">
      <c r="C1525" s="286"/>
      <c r="D1525" s="286"/>
      <c r="E1525" s="287"/>
    </row>
    <row r="1526" spans="3:5" s="264" customFormat="1">
      <c r="C1526" s="286"/>
      <c r="D1526" s="286"/>
      <c r="E1526" s="287"/>
    </row>
    <row r="1527" spans="3:5" s="264" customFormat="1">
      <c r="C1527" s="286"/>
      <c r="D1527" s="286"/>
      <c r="E1527" s="287"/>
    </row>
    <row r="1528" spans="3:5" s="264" customFormat="1">
      <c r="C1528" s="286"/>
      <c r="D1528" s="286"/>
      <c r="E1528" s="287"/>
    </row>
    <row r="1529" spans="3:5" s="264" customFormat="1">
      <c r="C1529" s="286"/>
      <c r="D1529" s="286"/>
      <c r="E1529" s="287"/>
    </row>
    <row r="1530" spans="3:5" s="264" customFormat="1">
      <c r="C1530" s="286"/>
      <c r="D1530" s="286"/>
      <c r="E1530" s="287"/>
    </row>
    <row r="1531" spans="3:5" s="264" customFormat="1">
      <c r="C1531" s="286"/>
      <c r="D1531" s="286"/>
      <c r="E1531" s="287"/>
    </row>
    <row r="1532" spans="3:5" s="264" customFormat="1">
      <c r="C1532" s="286"/>
      <c r="D1532" s="286"/>
      <c r="E1532" s="287"/>
    </row>
    <row r="1533" spans="3:5" s="264" customFormat="1">
      <c r="C1533" s="286"/>
      <c r="D1533" s="286"/>
      <c r="E1533" s="287"/>
    </row>
    <row r="1534" spans="3:5" s="264" customFormat="1">
      <c r="C1534" s="286"/>
      <c r="D1534" s="286"/>
      <c r="E1534" s="287"/>
    </row>
    <row r="1535" spans="3:5" s="264" customFormat="1">
      <c r="C1535" s="286"/>
      <c r="D1535" s="286"/>
      <c r="E1535" s="287"/>
    </row>
    <row r="1536" spans="3:5" s="264" customFormat="1">
      <c r="C1536" s="286"/>
      <c r="D1536" s="286"/>
      <c r="E1536" s="287"/>
    </row>
    <row r="1537" spans="3:5" s="264" customFormat="1">
      <c r="C1537" s="286"/>
      <c r="D1537" s="286"/>
      <c r="E1537" s="287"/>
    </row>
    <row r="1538" spans="3:5" s="264" customFormat="1">
      <c r="C1538" s="286"/>
      <c r="D1538" s="286"/>
      <c r="E1538" s="287"/>
    </row>
    <row r="1539" spans="3:5" s="264" customFormat="1">
      <c r="C1539" s="286"/>
      <c r="D1539" s="286"/>
      <c r="E1539" s="287"/>
    </row>
    <row r="1540" spans="3:5" s="264" customFormat="1">
      <c r="C1540" s="286"/>
      <c r="D1540" s="286"/>
      <c r="E1540" s="287"/>
    </row>
    <row r="1541" spans="3:5" s="264" customFormat="1">
      <c r="C1541" s="286"/>
      <c r="D1541" s="286"/>
      <c r="E1541" s="287"/>
    </row>
    <row r="1542" spans="3:5" s="264" customFormat="1">
      <c r="C1542" s="286"/>
      <c r="D1542" s="286"/>
      <c r="E1542" s="287"/>
    </row>
    <row r="1543" spans="3:5" s="264" customFormat="1">
      <c r="C1543" s="286"/>
      <c r="D1543" s="286"/>
      <c r="E1543" s="287"/>
    </row>
    <row r="1544" spans="3:5" s="264" customFormat="1">
      <c r="C1544" s="286"/>
      <c r="D1544" s="286"/>
      <c r="E1544" s="287"/>
    </row>
    <row r="1545" spans="3:5" s="264" customFormat="1">
      <c r="C1545" s="286"/>
      <c r="D1545" s="286"/>
      <c r="E1545" s="287"/>
    </row>
    <row r="1546" spans="3:5" s="264" customFormat="1">
      <c r="C1546" s="286"/>
      <c r="D1546" s="286"/>
      <c r="E1546" s="287"/>
    </row>
    <row r="1547" spans="3:5" s="264" customFormat="1">
      <c r="C1547" s="286"/>
      <c r="D1547" s="286"/>
      <c r="E1547" s="287"/>
    </row>
    <row r="1548" spans="3:5" s="264" customFormat="1">
      <c r="C1548" s="286"/>
      <c r="D1548" s="286"/>
      <c r="E1548" s="287"/>
    </row>
    <row r="1549" spans="3:5" s="264" customFormat="1">
      <c r="C1549" s="286"/>
      <c r="D1549" s="286"/>
      <c r="E1549" s="287"/>
    </row>
    <row r="1550" spans="3:5" s="264" customFormat="1">
      <c r="C1550" s="286"/>
      <c r="D1550" s="286"/>
      <c r="E1550" s="287"/>
    </row>
    <row r="1551" spans="3:5" s="264" customFormat="1">
      <c r="C1551" s="286"/>
      <c r="D1551" s="286"/>
      <c r="E1551" s="287"/>
    </row>
    <row r="1552" spans="3:5" s="264" customFormat="1">
      <c r="C1552" s="286"/>
      <c r="D1552" s="286"/>
      <c r="E1552" s="287"/>
    </row>
    <row r="1553" spans="3:5" s="264" customFormat="1">
      <c r="C1553" s="286"/>
      <c r="D1553" s="286"/>
      <c r="E1553" s="287"/>
    </row>
    <row r="1554" spans="3:5" s="264" customFormat="1">
      <c r="C1554" s="286"/>
      <c r="D1554" s="286"/>
      <c r="E1554" s="287"/>
    </row>
    <row r="1555" spans="3:5" s="264" customFormat="1">
      <c r="C1555" s="286"/>
      <c r="D1555" s="286"/>
      <c r="E1555" s="287"/>
    </row>
    <row r="1556" spans="3:5" s="264" customFormat="1">
      <c r="C1556" s="286"/>
      <c r="D1556" s="286"/>
      <c r="E1556" s="287"/>
    </row>
    <row r="1557" spans="3:5" s="264" customFormat="1">
      <c r="C1557" s="286"/>
      <c r="D1557" s="286"/>
      <c r="E1557" s="287"/>
    </row>
    <row r="1558" spans="3:5" s="264" customFormat="1">
      <c r="C1558" s="286"/>
      <c r="D1558" s="286"/>
      <c r="E1558" s="287"/>
    </row>
    <row r="1559" spans="3:5" s="264" customFormat="1">
      <c r="C1559" s="286"/>
      <c r="D1559" s="286"/>
      <c r="E1559" s="287"/>
    </row>
    <row r="1560" spans="3:5" s="264" customFormat="1">
      <c r="C1560" s="286"/>
      <c r="D1560" s="286"/>
      <c r="E1560" s="287"/>
    </row>
    <row r="1561" spans="3:5" s="264" customFormat="1">
      <c r="C1561" s="286"/>
      <c r="D1561" s="286"/>
      <c r="E1561" s="287"/>
    </row>
    <row r="1562" spans="3:5" s="264" customFormat="1">
      <c r="C1562" s="286"/>
      <c r="D1562" s="286"/>
      <c r="E1562" s="287"/>
    </row>
    <row r="1563" spans="3:5" s="264" customFormat="1">
      <c r="C1563" s="286"/>
      <c r="D1563" s="286"/>
      <c r="E1563" s="287"/>
    </row>
    <row r="1564" spans="3:5" s="264" customFormat="1">
      <c r="C1564" s="286"/>
      <c r="D1564" s="286"/>
      <c r="E1564" s="287"/>
    </row>
    <row r="1565" spans="3:5" s="264" customFormat="1">
      <c r="C1565" s="286"/>
      <c r="D1565" s="286"/>
      <c r="E1565" s="287"/>
    </row>
    <row r="1566" spans="3:5" s="264" customFormat="1">
      <c r="C1566" s="286"/>
      <c r="D1566" s="286"/>
      <c r="E1566" s="287"/>
    </row>
    <row r="1567" spans="3:5" s="264" customFormat="1">
      <c r="C1567" s="286"/>
      <c r="D1567" s="286"/>
      <c r="E1567" s="287"/>
    </row>
    <row r="1568" spans="3:5" s="264" customFormat="1">
      <c r="C1568" s="286"/>
      <c r="D1568" s="286"/>
      <c r="E1568" s="287"/>
    </row>
    <row r="1569" spans="3:5" s="264" customFormat="1">
      <c r="C1569" s="286"/>
      <c r="D1569" s="286"/>
      <c r="E1569" s="287"/>
    </row>
    <row r="1570" spans="3:5" s="264" customFormat="1">
      <c r="C1570" s="286"/>
      <c r="D1570" s="286"/>
      <c r="E1570" s="287"/>
    </row>
    <row r="1571" spans="3:5" s="264" customFormat="1">
      <c r="C1571" s="286"/>
      <c r="D1571" s="286"/>
      <c r="E1571" s="287"/>
    </row>
    <row r="1572" spans="3:5" s="264" customFormat="1">
      <c r="C1572" s="286"/>
      <c r="D1572" s="286"/>
      <c r="E1572" s="287"/>
    </row>
    <row r="1573" spans="3:5" s="264" customFormat="1">
      <c r="C1573" s="286"/>
      <c r="D1573" s="286"/>
      <c r="E1573" s="287"/>
    </row>
    <row r="1574" spans="3:5" s="264" customFormat="1">
      <c r="C1574" s="286"/>
      <c r="D1574" s="286"/>
      <c r="E1574" s="287"/>
    </row>
    <row r="1575" spans="3:5" s="264" customFormat="1">
      <c r="C1575" s="286"/>
      <c r="D1575" s="286"/>
      <c r="E1575" s="287"/>
    </row>
    <row r="1576" spans="3:5" s="264" customFormat="1">
      <c r="C1576" s="286"/>
      <c r="D1576" s="286"/>
      <c r="E1576" s="287"/>
    </row>
    <row r="1577" spans="3:5" s="264" customFormat="1">
      <c r="C1577" s="286"/>
      <c r="D1577" s="286"/>
      <c r="E1577" s="287"/>
    </row>
    <row r="1578" spans="3:5" s="264" customFormat="1">
      <c r="C1578" s="286"/>
      <c r="D1578" s="286"/>
      <c r="E1578" s="287"/>
    </row>
    <row r="1579" spans="3:5" s="264" customFormat="1">
      <c r="C1579" s="286"/>
      <c r="D1579" s="286"/>
      <c r="E1579" s="287"/>
    </row>
    <row r="1580" spans="3:5" s="264" customFormat="1">
      <c r="C1580" s="286"/>
      <c r="D1580" s="286"/>
      <c r="E1580" s="287"/>
    </row>
    <row r="1581" spans="3:5" s="264" customFormat="1">
      <c r="C1581" s="286"/>
      <c r="D1581" s="286"/>
      <c r="E1581" s="287"/>
    </row>
    <row r="1582" spans="3:5" s="264" customFormat="1">
      <c r="C1582" s="286"/>
      <c r="D1582" s="286"/>
      <c r="E1582" s="287"/>
    </row>
    <row r="1583" spans="3:5" s="264" customFormat="1">
      <c r="C1583" s="286"/>
      <c r="D1583" s="286"/>
      <c r="E1583" s="287"/>
    </row>
    <row r="1584" spans="3:5" s="264" customFormat="1">
      <c r="C1584" s="286"/>
      <c r="D1584" s="286"/>
      <c r="E1584" s="287"/>
    </row>
    <row r="1585" spans="3:5" s="264" customFormat="1">
      <c r="C1585" s="286"/>
      <c r="D1585" s="286"/>
      <c r="E1585" s="287"/>
    </row>
    <row r="1586" spans="3:5" s="264" customFormat="1">
      <c r="C1586" s="286"/>
      <c r="D1586" s="286"/>
      <c r="E1586" s="287"/>
    </row>
    <row r="1587" spans="3:5" s="264" customFormat="1">
      <c r="C1587" s="286"/>
      <c r="D1587" s="286"/>
      <c r="E1587" s="287"/>
    </row>
    <row r="1588" spans="3:5" s="264" customFormat="1">
      <c r="C1588" s="286"/>
      <c r="D1588" s="286"/>
      <c r="E1588" s="287"/>
    </row>
    <row r="1589" spans="3:5" s="264" customFormat="1">
      <c r="C1589" s="286"/>
      <c r="D1589" s="286"/>
      <c r="E1589" s="287"/>
    </row>
    <row r="1590" spans="3:5" s="264" customFormat="1">
      <c r="C1590" s="286"/>
      <c r="D1590" s="286"/>
      <c r="E1590" s="287"/>
    </row>
    <row r="1591" spans="3:5" s="264" customFormat="1">
      <c r="C1591" s="286"/>
      <c r="D1591" s="286"/>
      <c r="E1591" s="287"/>
    </row>
    <row r="1592" spans="3:5" s="264" customFormat="1">
      <c r="C1592" s="286"/>
      <c r="D1592" s="286"/>
      <c r="E1592" s="287"/>
    </row>
    <row r="1593" spans="3:5" s="264" customFormat="1">
      <c r="C1593" s="286"/>
      <c r="D1593" s="286"/>
      <c r="E1593" s="287"/>
    </row>
    <row r="1594" spans="3:5" s="264" customFormat="1">
      <c r="C1594" s="286"/>
      <c r="D1594" s="286"/>
      <c r="E1594" s="287"/>
    </row>
    <row r="1595" spans="3:5" s="264" customFormat="1">
      <c r="C1595" s="286"/>
      <c r="D1595" s="286"/>
      <c r="E1595" s="287"/>
    </row>
    <row r="1596" spans="3:5" s="264" customFormat="1">
      <c r="C1596" s="286"/>
      <c r="D1596" s="286"/>
      <c r="E1596" s="287"/>
    </row>
    <row r="1597" spans="3:5" s="264" customFormat="1">
      <c r="C1597" s="286"/>
      <c r="D1597" s="286"/>
      <c r="E1597" s="287"/>
    </row>
    <row r="1598" spans="3:5" s="264" customFormat="1">
      <c r="C1598" s="286"/>
      <c r="D1598" s="286"/>
      <c r="E1598" s="287"/>
    </row>
    <row r="1599" spans="3:5" s="264" customFormat="1">
      <c r="C1599" s="286"/>
      <c r="D1599" s="286"/>
      <c r="E1599" s="287"/>
    </row>
    <row r="1600" spans="3:5" s="264" customFormat="1">
      <c r="C1600" s="286"/>
      <c r="D1600" s="286"/>
      <c r="E1600" s="287"/>
    </row>
    <row r="1601" spans="3:5" s="264" customFormat="1">
      <c r="C1601" s="286"/>
      <c r="D1601" s="286"/>
      <c r="E1601" s="287"/>
    </row>
    <row r="1602" spans="3:5" s="264" customFormat="1">
      <c r="C1602" s="286"/>
      <c r="D1602" s="286"/>
      <c r="E1602" s="287"/>
    </row>
    <row r="1603" spans="3:5" s="264" customFormat="1">
      <c r="C1603" s="286"/>
      <c r="D1603" s="286"/>
      <c r="E1603" s="287"/>
    </row>
    <row r="1604" spans="3:5" s="264" customFormat="1">
      <c r="C1604" s="286"/>
      <c r="D1604" s="286"/>
      <c r="E1604" s="287"/>
    </row>
    <row r="1605" spans="3:5" s="264" customFormat="1">
      <c r="C1605" s="286"/>
      <c r="D1605" s="286"/>
      <c r="E1605" s="287"/>
    </row>
    <row r="1606" spans="3:5" s="264" customFormat="1">
      <c r="C1606" s="286"/>
      <c r="D1606" s="286"/>
      <c r="E1606" s="287"/>
    </row>
    <row r="1607" spans="3:5" s="264" customFormat="1">
      <c r="C1607" s="286"/>
      <c r="D1607" s="286"/>
      <c r="E1607" s="287"/>
    </row>
    <row r="1608" spans="3:5" s="264" customFormat="1">
      <c r="C1608" s="286"/>
      <c r="D1608" s="286"/>
      <c r="E1608" s="287"/>
    </row>
    <row r="1609" spans="3:5" s="264" customFormat="1">
      <c r="C1609" s="286"/>
      <c r="D1609" s="286"/>
      <c r="E1609" s="287"/>
    </row>
    <row r="1610" spans="3:5" s="264" customFormat="1">
      <c r="C1610" s="286"/>
      <c r="D1610" s="286"/>
      <c r="E1610" s="287"/>
    </row>
    <row r="1611" spans="3:5" s="264" customFormat="1">
      <c r="C1611" s="286"/>
      <c r="D1611" s="286"/>
      <c r="E1611" s="287"/>
    </row>
    <row r="1612" spans="3:5" s="264" customFormat="1">
      <c r="C1612" s="286"/>
      <c r="D1612" s="286"/>
      <c r="E1612" s="287"/>
    </row>
    <row r="1613" spans="3:5" s="264" customFormat="1">
      <c r="C1613" s="286"/>
      <c r="D1613" s="286"/>
      <c r="E1613" s="287"/>
    </row>
    <row r="1614" spans="3:5" s="264" customFormat="1">
      <c r="C1614" s="286"/>
      <c r="D1614" s="286"/>
      <c r="E1614" s="287"/>
    </row>
    <row r="1615" spans="3:5" s="264" customFormat="1">
      <c r="C1615" s="286"/>
      <c r="D1615" s="286"/>
      <c r="E1615" s="287"/>
    </row>
    <row r="1616" spans="3:5" s="264" customFormat="1">
      <c r="C1616" s="286"/>
      <c r="D1616" s="286"/>
      <c r="E1616" s="287"/>
    </row>
    <row r="1617" spans="3:5" s="264" customFormat="1">
      <c r="C1617" s="286"/>
      <c r="D1617" s="286"/>
      <c r="E1617" s="287"/>
    </row>
    <row r="1618" spans="3:5" s="264" customFormat="1">
      <c r="C1618" s="286"/>
      <c r="D1618" s="286"/>
      <c r="E1618" s="287"/>
    </row>
    <row r="1619" spans="3:5" s="264" customFormat="1">
      <c r="C1619" s="286"/>
      <c r="D1619" s="286"/>
      <c r="E1619" s="287"/>
    </row>
    <row r="1620" spans="3:5" s="264" customFormat="1">
      <c r="C1620" s="286"/>
      <c r="D1620" s="286"/>
      <c r="E1620" s="287"/>
    </row>
    <row r="1621" spans="3:5" s="264" customFormat="1">
      <c r="C1621" s="286"/>
      <c r="D1621" s="286"/>
      <c r="E1621" s="287"/>
    </row>
    <row r="1622" spans="3:5" s="264" customFormat="1">
      <c r="C1622" s="286"/>
      <c r="D1622" s="286"/>
      <c r="E1622" s="287"/>
    </row>
    <row r="1623" spans="3:5" s="264" customFormat="1">
      <c r="C1623" s="286"/>
      <c r="D1623" s="286"/>
      <c r="E1623" s="287"/>
    </row>
    <row r="1624" spans="3:5" s="264" customFormat="1">
      <c r="C1624" s="286"/>
      <c r="D1624" s="286"/>
      <c r="E1624" s="287"/>
    </row>
    <row r="1625" spans="3:5" s="264" customFormat="1">
      <c r="C1625" s="286"/>
      <c r="D1625" s="286"/>
      <c r="E1625" s="287"/>
    </row>
    <row r="1626" spans="3:5" s="264" customFormat="1">
      <c r="C1626" s="286"/>
      <c r="D1626" s="286"/>
      <c r="E1626" s="287"/>
    </row>
    <row r="1627" spans="3:5" s="264" customFormat="1">
      <c r="C1627" s="286"/>
      <c r="D1627" s="286"/>
      <c r="E1627" s="287"/>
    </row>
    <row r="1628" spans="3:5" s="264" customFormat="1">
      <c r="C1628" s="286"/>
      <c r="D1628" s="286"/>
      <c r="E1628" s="287"/>
    </row>
    <row r="1629" spans="3:5" s="264" customFormat="1">
      <c r="C1629" s="286"/>
      <c r="D1629" s="286"/>
      <c r="E1629" s="287"/>
    </row>
    <row r="1630" spans="3:5" s="264" customFormat="1">
      <c r="C1630" s="286"/>
      <c r="D1630" s="286"/>
      <c r="E1630" s="287"/>
    </row>
    <row r="1631" spans="3:5" s="264" customFormat="1">
      <c r="C1631" s="286"/>
      <c r="D1631" s="286"/>
      <c r="E1631" s="287"/>
    </row>
    <row r="1632" spans="3:5" s="264" customFormat="1">
      <c r="C1632" s="286"/>
      <c r="D1632" s="286"/>
      <c r="E1632" s="287"/>
    </row>
    <row r="1633" spans="3:5" s="264" customFormat="1">
      <c r="C1633" s="286"/>
      <c r="D1633" s="286"/>
      <c r="E1633" s="287"/>
    </row>
    <row r="1634" spans="3:5" s="264" customFormat="1">
      <c r="C1634" s="286"/>
      <c r="D1634" s="286"/>
      <c r="E1634" s="287"/>
    </row>
    <row r="1635" spans="3:5" s="264" customFormat="1">
      <c r="C1635" s="286"/>
      <c r="D1635" s="286"/>
      <c r="E1635" s="287"/>
    </row>
    <row r="1636" spans="3:5" s="264" customFormat="1">
      <c r="C1636" s="286"/>
      <c r="D1636" s="286"/>
      <c r="E1636" s="287"/>
    </row>
    <row r="1637" spans="3:5" s="264" customFormat="1">
      <c r="C1637" s="286"/>
      <c r="D1637" s="286"/>
      <c r="E1637" s="287"/>
    </row>
    <row r="1638" spans="3:5" s="264" customFormat="1">
      <c r="C1638" s="286"/>
      <c r="D1638" s="286"/>
      <c r="E1638" s="287"/>
    </row>
    <row r="1639" spans="3:5" s="264" customFormat="1">
      <c r="C1639" s="286"/>
      <c r="D1639" s="286"/>
      <c r="E1639" s="287"/>
    </row>
    <row r="1640" spans="3:5" s="264" customFormat="1">
      <c r="C1640" s="286"/>
      <c r="D1640" s="286"/>
      <c r="E1640" s="287"/>
    </row>
    <row r="1641" spans="3:5" s="264" customFormat="1">
      <c r="C1641" s="286"/>
      <c r="D1641" s="286"/>
      <c r="E1641" s="287"/>
    </row>
    <row r="1642" spans="3:5" s="264" customFormat="1">
      <c r="C1642" s="286"/>
      <c r="D1642" s="286"/>
      <c r="E1642" s="287"/>
    </row>
    <row r="1643" spans="3:5" s="264" customFormat="1">
      <c r="C1643" s="286"/>
      <c r="D1643" s="286"/>
      <c r="E1643" s="287"/>
    </row>
    <row r="1644" spans="3:5" s="264" customFormat="1">
      <c r="C1644" s="286"/>
      <c r="D1644" s="286"/>
      <c r="E1644" s="287"/>
    </row>
    <row r="1645" spans="3:5" s="264" customFormat="1">
      <c r="C1645" s="286"/>
      <c r="D1645" s="286"/>
      <c r="E1645" s="287"/>
    </row>
    <row r="1646" spans="3:5" s="264" customFormat="1">
      <c r="C1646" s="286"/>
      <c r="D1646" s="286"/>
      <c r="E1646" s="287"/>
    </row>
    <row r="1647" spans="3:5" s="264" customFormat="1">
      <c r="C1647" s="286"/>
      <c r="D1647" s="286"/>
      <c r="E1647" s="287"/>
    </row>
    <row r="1648" spans="3:5" s="264" customFormat="1">
      <c r="C1648" s="286"/>
      <c r="D1648" s="286"/>
      <c r="E1648" s="287"/>
    </row>
    <row r="1649" spans="3:5" s="264" customFormat="1">
      <c r="C1649" s="286"/>
      <c r="D1649" s="286"/>
      <c r="E1649" s="287"/>
    </row>
    <row r="1650" spans="3:5" s="264" customFormat="1">
      <c r="C1650" s="286"/>
      <c r="D1650" s="286"/>
      <c r="E1650" s="287"/>
    </row>
    <row r="1651" spans="3:5" s="264" customFormat="1">
      <c r="C1651" s="286"/>
      <c r="D1651" s="286"/>
      <c r="E1651" s="287"/>
    </row>
    <row r="1652" spans="3:5" s="264" customFormat="1">
      <c r="C1652" s="286"/>
      <c r="D1652" s="286"/>
      <c r="E1652" s="287"/>
    </row>
    <row r="1653" spans="3:5" s="264" customFormat="1">
      <c r="C1653" s="286"/>
      <c r="D1653" s="286"/>
      <c r="E1653" s="287"/>
    </row>
    <row r="1654" spans="3:5" s="264" customFormat="1">
      <c r="C1654" s="286"/>
      <c r="D1654" s="286"/>
      <c r="E1654" s="287"/>
    </row>
    <row r="1655" spans="3:5" s="264" customFormat="1">
      <c r="C1655" s="286"/>
      <c r="D1655" s="286"/>
      <c r="E1655" s="287"/>
    </row>
    <row r="1656" spans="3:5" s="264" customFormat="1">
      <c r="C1656" s="286"/>
      <c r="D1656" s="286"/>
      <c r="E1656" s="287"/>
    </row>
    <row r="1657" spans="3:5" s="264" customFormat="1">
      <c r="C1657" s="286"/>
      <c r="D1657" s="286"/>
      <c r="E1657" s="287"/>
    </row>
    <row r="1658" spans="3:5" s="264" customFormat="1">
      <c r="C1658" s="286"/>
      <c r="D1658" s="286"/>
      <c r="E1658" s="287"/>
    </row>
    <row r="1659" spans="3:5" s="264" customFormat="1">
      <c r="C1659" s="286"/>
      <c r="D1659" s="286"/>
      <c r="E1659" s="287"/>
    </row>
    <row r="1660" spans="3:5" s="264" customFormat="1">
      <c r="C1660" s="286"/>
      <c r="D1660" s="286"/>
      <c r="E1660" s="287"/>
    </row>
    <row r="1661" spans="3:5" s="264" customFormat="1">
      <c r="C1661" s="286"/>
      <c r="D1661" s="286"/>
      <c r="E1661" s="287"/>
    </row>
    <row r="1662" spans="3:5" s="264" customFormat="1">
      <c r="C1662" s="286"/>
      <c r="D1662" s="286"/>
      <c r="E1662" s="287"/>
    </row>
    <row r="1663" spans="3:5" s="264" customFormat="1">
      <c r="C1663" s="286"/>
      <c r="D1663" s="286"/>
      <c r="E1663" s="287"/>
    </row>
    <row r="1664" spans="3:5" s="264" customFormat="1">
      <c r="C1664" s="286"/>
      <c r="D1664" s="286"/>
      <c r="E1664" s="287"/>
    </row>
    <row r="1665" spans="3:5" s="264" customFormat="1">
      <c r="C1665" s="286"/>
      <c r="D1665" s="286"/>
      <c r="E1665" s="287"/>
    </row>
    <row r="1666" spans="3:5" s="264" customFormat="1">
      <c r="C1666" s="286"/>
      <c r="D1666" s="286"/>
      <c r="E1666" s="287"/>
    </row>
    <row r="1667" spans="3:5" s="264" customFormat="1">
      <c r="C1667" s="286"/>
      <c r="D1667" s="286"/>
      <c r="E1667" s="287"/>
    </row>
    <row r="1668" spans="3:5" s="264" customFormat="1">
      <c r="C1668" s="286"/>
      <c r="D1668" s="286"/>
      <c r="E1668" s="287"/>
    </row>
    <row r="1669" spans="3:5" s="264" customFormat="1">
      <c r="C1669" s="286"/>
      <c r="D1669" s="286"/>
      <c r="E1669" s="287"/>
    </row>
    <row r="1670" spans="3:5" s="264" customFormat="1">
      <c r="C1670" s="286"/>
      <c r="D1670" s="286"/>
      <c r="E1670" s="287"/>
    </row>
    <row r="1671" spans="3:5" s="264" customFormat="1">
      <c r="C1671" s="286"/>
      <c r="D1671" s="286"/>
      <c r="E1671" s="287"/>
    </row>
    <row r="1672" spans="3:5" s="264" customFormat="1">
      <c r="C1672" s="286"/>
      <c r="D1672" s="286"/>
      <c r="E1672" s="287"/>
    </row>
    <row r="1673" spans="3:5" s="264" customFormat="1">
      <c r="C1673" s="286"/>
      <c r="D1673" s="286"/>
      <c r="E1673" s="287"/>
    </row>
    <row r="1674" spans="3:5" s="264" customFormat="1">
      <c r="C1674" s="286"/>
      <c r="D1674" s="286"/>
      <c r="E1674" s="287"/>
    </row>
    <row r="1675" spans="3:5" s="264" customFormat="1">
      <c r="C1675" s="286"/>
      <c r="D1675" s="286"/>
      <c r="E1675" s="287"/>
    </row>
    <row r="1676" spans="3:5" s="264" customFormat="1">
      <c r="C1676" s="286"/>
      <c r="D1676" s="286"/>
      <c r="E1676" s="287"/>
    </row>
    <row r="1677" spans="3:5" s="264" customFormat="1">
      <c r="C1677" s="286"/>
      <c r="D1677" s="286"/>
      <c r="E1677" s="287"/>
    </row>
    <row r="1678" spans="3:5" s="264" customFormat="1">
      <c r="C1678" s="286"/>
      <c r="D1678" s="286"/>
      <c r="E1678" s="287"/>
    </row>
    <row r="1679" spans="3:5" s="264" customFormat="1">
      <c r="C1679" s="286"/>
      <c r="D1679" s="286"/>
      <c r="E1679" s="287"/>
    </row>
    <row r="1680" spans="3:5" s="264" customFormat="1">
      <c r="C1680" s="286"/>
      <c r="D1680" s="286"/>
      <c r="E1680" s="287"/>
    </row>
    <row r="1681" spans="3:5" s="264" customFormat="1">
      <c r="C1681" s="286"/>
      <c r="D1681" s="286"/>
      <c r="E1681" s="287"/>
    </row>
    <row r="1682" spans="3:5" s="264" customFormat="1">
      <c r="C1682" s="286"/>
      <c r="D1682" s="286"/>
      <c r="E1682" s="287"/>
    </row>
    <row r="1683" spans="3:5" s="264" customFormat="1">
      <c r="C1683" s="286"/>
      <c r="D1683" s="286"/>
      <c r="E1683" s="287"/>
    </row>
    <row r="1684" spans="3:5" s="264" customFormat="1">
      <c r="C1684" s="286"/>
      <c r="D1684" s="286"/>
      <c r="E1684" s="287"/>
    </row>
    <row r="1685" spans="3:5" s="264" customFormat="1">
      <c r="C1685" s="286"/>
      <c r="D1685" s="286"/>
      <c r="E1685" s="287"/>
    </row>
    <row r="1686" spans="3:5" s="264" customFormat="1">
      <c r="C1686" s="286"/>
      <c r="D1686" s="286"/>
      <c r="E1686" s="287"/>
    </row>
    <row r="1687" spans="3:5" s="264" customFormat="1">
      <c r="C1687" s="286"/>
      <c r="D1687" s="286"/>
      <c r="E1687" s="287"/>
    </row>
    <row r="1688" spans="3:5" s="264" customFormat="1">
      <c r="C1688" s="286"/>
      <c r="D1688" s="286"/>
      <c r="E1688" s="287"/>
    </row>
    <row r="1689" spans="3:5" s="264" customFormat="1">
      <c r="C1689" s="286"/>
      <c r="D1689" s="286"/>
      <c r="E1689" s="287"/>
    </row>
    <row r="1690" spans="3:5" s="264" customFormat="1">
      <c r="C1690" s="286"/>
      <c r="D1690" s="286"/>
      <c r="E1690" s="287"/>
    </row>
    <row r="1691" spans="3:5" s="264" customFormat="1">
      <c r="C1691" s="286"/>
      <c r="D1691" s="286"/>
      <c r="E1691" s="287"/>
    </row>
    <row r="1692" spans="3:5" s="264" customFormat="1">
      <c r="C1692" s="286"/>
      <c r="D1692" s="286"/>
      <c r="E1692" s="287"/>
    </row>
    <row r="1693" spans="3:5" s="264" customFormat="1">
      <c r="C1693" s="286"/>
      <c r="D1693" s="286"/>
      <c r="E1693" s="287"/>
    </row>
    <row r="1694" spans="3:5" s="264" customFormat="1">
      <c r="C1694" s="286"/>
      <c r="D1694" s="286"/>
      <c r="E1694" s="287"/>
    </row>
    <row r="1695" spans="3:5" s="264" customFormat="1">
      <c r="C1695" s="286"/>
      <c r="D1695" s="286"/>
      <c r="E1695" s="287"/>
    </row>
    <row r="1696" spans="3:5" s="264" customFormat="1">
      <c r="C1696" s="286"/>
      <c r="D1696" s="286"/>
      <c r="E1696" s="287"/>
    </row>
    <row r="1697" spans="3:5" s="264" customFormat="1">
      <c r="C1697" s="286"/>
      <c r="D1697" s="286"/>
      <c r="E1697" s="287"/>
    </row>
    <row r="1698" spans="3:5" s="264" customFormat="1">
      <c r="C1698" s="286"/>
      <c r="D1698" s="286"/>
      <c r="E1698" s="287"/>
    </row>
    <row r="1699" spans="3:5" s="264" customFormat="1">
      <c r="C1699" s="286"/>
      <c r="D1699" s="286"/>
      <c r="E1699" s="287"/>
    </row>
    <row r="1700" spans="3:5" s="264" customFormat="1">
      <c r="C1700" s="286"/>
      <c r="D1700" s="286"/>
      <c r="E1700" s="287"/>
    </row>
    <row r="1701" spans="3:5" s="264" customFormat="1">
      <c r="C1701" s="286"/>
      <c r="D1701" s="286"/>
      <c r="E1701" s="287"/>
    </row>
    <row r="1702" spans="3:5" s="264" customFormat="1">
      <c r="C1702" s="286"/>
      <c r="D1702" s="286"/>
      <c r="E1702" s="287"/>
    </row>
    <row r="1703" spans="3:5" s="264" customFormat="1">
      <c r="C1703" s="286"/>
      <c r="D1703" s="286"/>
      <c r="E1703" s="287"/>
    </row>
    <row r="1704" spans="3:5" s="264" customFormat="1">
      <c r="C1704" s="286"/>
      <c r="D1704" s="286"/>
      <c r="E1704" s="287"/>
    </row>
    <row r="1705" spans="3:5" s="264" customFormat="1">
      <c r="C1705" s="286"/>
      <c r="D1705" s="286"/>
      <c r="E1705" s="287"/>
    </row>
    <row r="1706" spans="3:5" s="264" customFormat="1">
      <c r="C1706" s="286"/>
      <c r="D1706" s="286"/>
      <c r="E1706" s="287"/>
    </row>
    <row r="1707" spans="3:5" s="264" customFormat="1">
      <c r="C1707" s="286"/>
      <c r="D1707" s="286"/>
      <c r="E1707" s="287"/>
    </row>
    <row r="1708" spans="3:5" s="264" customFormat="1">
      <c r="C1708" s="286"/>
      <c r="D1708" s="286"/>
      <c r="E1708" s="287"/>
    </row>
    <row r="1709" spans="3:5" s="264" customFormat="1">
      <c r="C1709" s="286"/>
      <c r="D1709" s="286"/>
      <c r="E1709" s="287"/>
    </row>
    <row r="1710" spans="3:5" s="264" customFormat="1">
      <c r="C1710" s="286"/>
      <c r="D1710" s="286"/>
      <c r="E1710" s="287"/>
    </row>
    <row r="1711" spans="3:5" s="264" customFormat="1">
      <c r="C1711" s="286"/>
      <c r="D1711" s="286"/>
      <c r="E1711" s="287"/>
    </row>
    <row r="1712" spans="3:5" s="264" customFormat="1">
      <c r="C1712" s="286"/>
      <c r="D1712" s="286"/>
      <c r="E1712" s="287"/>
    </row>
    <row r="1713" spans="3:5" s="264" customFormat="1">
      <c r="C1713" s="286"/>
      <c r="D1713" s="286"/>
      <c r="E1713" s="287"/>
    </row>
    <row r="1714" spans="3:5" s="264" customFormat="1">
      <c r="C1714" s="286"/>
      <c r="D1714" s="286"/>
      <c r="E1714" s="287"/>
    </row>
    <row r="1715" spans="3:5" s="264" customFormat="1">
      <c r="C1715" s="286"/>
      <c r="D1715" s="286"/>
      <c r="E1715" s="287"/>
    </row>
    <row r="1716" spans="3:5" s="264" customFormat="1">
      <c r="C1716" s="286"/>
      <c r="D1716" s="286"/>
      <c r="E1716" s="287"/>
    </row>
    <row r="1717" spans="3:5" s="264" customFormat="1">
      <c r="C1717" s="286"/>
      <c r="D1717" s="286"/>
      <c r="E1717" s="287"/>
    </row>
    <row r="1718" spans="3:5" s="264" customFormat="1">
      <c r="C1718" s="286"/>
      <c r="D1718" s="286"/>
      <c r="E1718" s="287"/>
    </row>
    <row r="1719" spans="3:5" s="264" customFormat="1">
      <c r="C1719" s="286"/>
      <c r="D1719" s="286"/>
      <c r="E1719" s="287"/>
    </row>
    <row r="1720" spans="3:5" s="264" customFormat="1">
      <c r="C1720" s="286"/>
      <c r="D1720" s="286"/>
      <c r="E1720" s="287"/>
    </row>
    <row r="1721" spans="3:5" s="264" customFormat="1">
      <c r="C1721" s="286"/>
      <c r="D1721" s="286"/>
      <c r="E1721" s="287"/>
    </row>
    <row r="1722" spans="3:5" s="264" customFormat="1">
      <c r="C1722" s="286"/>
      <c r="D1722" s="286"/>
      <c r="E1722" s="287"/>
    </row>
    <row r="1723" spans="3:5" s="264" customFormat="1">
      <c r="C1723" s="286"/>
      <c r="D1723" s="286"/>
      <c r="E1723" s="287"/>
    </row>
    <row r="1724" spans="3:5" s="264" customFormat="1">
      <c r="C1724" s="286"/>
      <c r="D1724" s="286"/>
      <c r="E1724" s="287"/>
    </row>
    <row r="1725" spans="3:5" s="264" customFormat="1">
      <c r="C1725" s="286"/>
      <c r="D1725" s="286"/>
      <c r="E1725" s="287"/>
    </row>
    <row r="1726" spans="3:5" s="264" customFormat="1">
      <c r="C1726" s="286"/>
      <c r="D1726" s="286"/>
      <c r="E1726" s="287"/>
    </row>
    <row r="1727" spans="3:5" s="264" customFormat="1">
      <c r="C1727" s="286"/>
      <c r="D1727" s="286"/>
      <c r="E1727" s="287"/>
    </row>
    <row r="1728" spans="3:5" s="264" customFormat="1">
      <c r="C1728" s="286"/>
      <c r="D1728" s="286"/>
      <c r="E1728" s="287"/>
    </row>
    <row r="1729" spans="3:5" s="264" customFormat="1">
      <c r="C1729" s="286"/>
      <c r="D1729" s="286"/>
      <c r="E1729" s="287"/>
    </row>
    <row r="1730" spans="3:5" s="264" customFormat="1">
      <c r="C1730" s="286"/>
      <c r="D1730" s="286"/>
      <c r="E1730" s="287"/>
    </row>
    <row r="1731" spans="3:5" s="264" customFormat="1">
      <c r="C1731" s="286"/>
      <c r="D1731" s="286"/>
      <c r="E1731" s="287"/>
    </row>
    <row r="1732" spans="3:5" s="264" customFormat="1">
      <c r="C1732" s="286"/>
      <c r="D1732" s="286"/>
      <c r="E1732" s="287"/>
    </row>
    <row r="1733" spans="3:5" s="264" customFormat="1">
      <c r="C1733" s="286"/>
      <c r="D1733" s="286"/>
      <c r="E1733" s="287"/>
    </row>
    <row r="1734" spans="3:5" s="264" customFormat="1">
      <c r="C1734" s="286"/>
      <c r="D1734" s="286"/>
      <c r="E1734" s="287"/>
    </row>
    <row r="1735" spans="3:5" s="264" customFormat="1">
      <c r="C1735" s="286"/>
      <c r="D1735" s="286"/>
      <c r="E1735" s="287"/>
    </row>
    <row r="1736" spans="3:5" s="264" customFormat="1">
      <c r="C1736" s="286"/>
      <c r="D1736" s="286"/>
      <c r="E1736" s="287"/>
    </row>
    <row r="1737" spans="3:5" s="264" customFormat="1">
      <c r="C1737" s="286"/>
      <c r="D1737" s="286"/>
      <c r="E1737" s="287"/>
    </row>
    <row r="1738" spans="3:5" s="264" customFormat="1">
      <c r="C1738" s="286"/>
      <c r="D1738" s="286"/>
      <c r="E1738" s="287"/>
    </row>
    <row r="1739" spans="3:5" s="264" customFormat="1">
      <c r="C1739" s="286"/>
      <c r="D1739" s="286"/>
      <c r="E1739" s="287"/>
    </row>
    <row r="1740" spans="3:5" s="264" customFormat="1">
      <c r="C1740" s="286"/>
      <c r="D1740" s="286"/>
      <c r="E1740" s="287"/>
    </row>
    <row r="1741" spans="3:5" s="264" customFormat="1">
      <c r="C1741" s="286"/>
      <c r="D1741" s="286"/>
      <c r="E1741" s="287"/>
    </row>
    <row r="1742" spans="3:5" s="264" customFormat="1">
      <c r="C1742" s="286"/>
      <c r="D1742" s="286"/>
      <c r="E1742" s="287"/>
    </row>
    <row r="1743" spans="3:5" s="264" customFormat="1">
      <c r="C1743" s="286"/>
      <c r="D1743" s="286"/>
      <c r="E1743" s="287"/>
    </row>
    <row r="1744" spans="3:5" s="264" customFormat="1">
      <c r="C1744" s="286"/>
      <c r="D1744" s="286"/>
      <c r="E1744" s="287"/>
    </row>
    <row r="1745" spans="3:5" s="264" customFormat="1">
      <c r="C1745" s="286"/>
      <c r="D1745" s="286"/>
      <c r="E1745" s="287"/>
    </row>
    <row r="1746" spans="3:5" s="264" customFormat="1">
      <c r="C1746" s="286"/>
      <c r="D1746" s="286"/>
      <c r="E1746" s="287"/>
    </row>
    <row r="1747" spans="3:5" s="264" customFormat="1">
      <c r="C1747" s="286"/>
      <c r="D1747" s="286"/>
      <c r="E1747" s="287"/>
    </row>
    <row r="1748" spans="3:5" s="264" customFormat="1">
      <c r="C1748" s="286"/>
      <c r="D1748" s="286"/>
      <c r="E1748" s="287"/>
    </row>
    <row r="1749" spans="3:5" s="264" customFormat="1">
      <c r="C1749" s="286"/>
      <c r="D1749" s="286"/>
      <c r="E1749" s="287"/>
    </row>
    <row r="1750" spans="3:5" s="264" customFormat="1">
      <c r="C1750" s="286"/>
      <c r="D1750" s="286"/>
      <c r="E1750" s="287"/>
    </row>
    <row r="1751" spans="3:5" s="264" customFormat="1">
      <c r="C1751" s="286"/>
      <c r="D1751" s="286"/>
      <c r="E1751" s="287"/>
    </row>
    <row r="1752" spans="3:5" s="264" customFormat="1">
      <c r="C1752" s="286"/>
      <c r="D1752" s="286"/>
      <c r="E1752" s="287"/>
    </row>
    <row r="1753" spans="3:5" s="264" customFormat="1">
      <c r="C1753" s="286"/>
      <c r="D1753" s="286"/>
      <c r="E1753" s="287"/>
    </row>
    <row r="1754" spans="3:5" s="264" customFormat="1">
      <c r="C1754" s="286"/>
      <c r="D1754" s="286"/>
      <c r="E1754" s="287"/>
    </row>
    <row r="1755" spans="3:5" s="264" customFormat="1">
      <c r="C1755" s="286"/>
      <c r="D1755" s="286"/>
      <c r="E1755" s="287"/>
    </row>
    <row r="1756" spans="3:5" s="264" customFormat="1">
      <c r="C1756" s="286"/>
      <c r="D1756" s="286"/>
      <c r="E1756" s="287"/>
    </row>
    <row r="1757" spans="3:5" s="264" customFormat="1">
      <c r="C1757" s="286"/>
      <c r="D1757" s="286"/>
      <c r="E1757" s="287"/>
    </row>
    <row r="1758" spans="3:5" s="264" customFormat="1">
      <c r="C1758" s="286"/>
      <c r="D1758" s="286"/>
      <c r="E1758" s="287"/>
    </row>
    <row r="1759" spans="3:5" s="264" customFormat="1">
      <c r="C1759" s="286"/>
      <c r="D1759" s="286"/>
      <c r="E1759" s="287"/>
    </row>
    <row r="1760" spans="3:5" s="264" customFormat="1">
      <c r="C1760" s="286"/>
      <c r="D1760" s="286"/>
      <c r="E1760" s="287"/>
    </row>
    <row r="1761" spans="3:5" s="264" customFormat="1">
      <c r="C1761" s="286"/>
      <c r="D1761" s="286"/>
      <c r="E1761" s="287"/>
    </row>
    <row r="1762" spans="3:5" s="264" customFormat="1">
      <c r="C1762" s="286"/>
      <c r="D1762" s="286"/>
      <c r="E1762" s="287"/>
    </row>
    <row r="1763" spans="3:5" s="264" customFormat="1">
      <c r="C1763" s="286"/>
      <c r="D1763" s="286"/>
      <c r="E1763" s="287"/>
    </row>
    <row r="1764" spans="3:5" s="264" customFormat="1">
      <c r="C1764" s="286"/>
      <c r="D1764" s="286"/>
      <c r="E1764" s="287"/>
    </row>
    <row r="1765" spans="3:5" s="264" customFormat="1">
      <c r="C1765" s="286"/>
      <c r="D1765" s="286"/>
      <c r="E1765" s="287"/>
    </row>
    <row r="1766" spans="3:5" s="264" customFormat="1">
      <c r="C1766" s="286"/>
      <c r="D1766" s="286"/>
      <c r="E1766" s="287"/>
    </row>
    <row r="1767" spans="3:5" s="264" customFormat="1">
      <c r="C1767" s="286"/>
      <c r="D1767" s="286"/>
      <c r="E1767" s="287"/>
    </row>
    <row r="1768" spans="3:5" s="264" customFormat="1">
      <c r="C1768" s="286"/>
      <c r="D1768" s="286"/>
      <c r="E1768" s="287"/>
    </row>
    <row r="1769" spans="3:5" s="264" customFormat="1">
      <c r="C1769" s="286"/>
      <c r="D1769" s="286"/>
      <c r="E1769" s="287"/>
    </row>
    <row r="1770" spans="3:5" s="264" customFormat="1">
      <c r="C1770" s="286"/>
      <c r="D1770" s="286"/>
      <c r="E1770" s="287"/>
    </row>
    <row r="1771" spans="3:5" s="264" customFormat="1">
      <c r="C1771" s="286"/>
      <c r="D1771" s="286"/>
      <c r="E1771" s="287"/>
    </row>
    <row r="1772" spans="3:5" s="264" customFormat="1">
      <c r="C1772" s="286"/>
      <c r="D1772" s="286"/>
      <c r="E1772" s="287"/>
    </row>
    <row r="1773" spans="3:5" s="264" customFormat="1">
      <c r="C1773" s="286"/>
      <c r="D1773" s="286"/>
      <c r="E1773" s="287"/>
    </row>
    <row r="1774" spans="3:5" s="264" customFormat="1">
      <c r="C1774" s="286"/>
      <c r="D1774" s="286"/>
      <c r="E1774" s="287"/>
    </row>
    <row r="1775" spans="3:5" s="264" customFormat="1">
      <c r="C1775" s="286"/>
      <c r="D1775" s="286"/>
      <c r="E1775" s="287"/>
    </row>
    <row r="1776" spans="3:5" s="264" customFormat="1">
      <c r="C1776" s="286"/>
      <c r="D1776" s="286"/>
      <c r="E1776" s="287"/>
    </row>
    <row r="1777" spans="3:5" s="264" customFormat="1">
      <c r="C1777" s="286"/>
      <c r="D1777" s="286"/>
      <c r="E1777" s="287"/>
    </row>
    <row r="1778" spans="3:5" s="264" customFormat="1">
      <c r="C1778" s="286"/>
      <c r="D1778" s="286"/>
      <c r="E1778" s="287"/>
    </row>
    <row r="1779" spans="3:5" s="264" customFormat="1">
      <c r="C1779" s="286"/>
      <c r="D1779" s="286"/>
      <c r="E1779" s="287"/>
    </row>
    <row r="1780" spans="3:5" s="264" customFormat="1">
      <c r="C1780" s="286"/>
      <c r="D1780" s="286"/>
      <c r="E1780" s="287"/>
    </row>
    <row r="1781" spans="3:5" s="264" customFormat="1">
      <c r="C1781" s="286"/>
      <c r="D1781" s="286"/>
      <c r="E1781" s="287"/>
    </row>
    <row r="1782" spans="3:5" s="264" customFormat="1">
      <c r="C1782" s="286"/>
      <c r="D1782" s="286"/>
      <c r="E1782" s="287"/>
    </row>
    <row r="1783" spans="3:5" s="264" customFormat="1">
      <c r="C1783" s="286"/>
      <c r="D1783" s="286"/>
      <c r="E1783" s="287"/>
    </row>
    <row r="1784" spans="3:5" s="264" customFormat="1">
      <c r="C1784" s="286"/>
      <c r="D1784" s="286"/>
      <c r="E1784" s="287"/>
    </row>
    <row r="1785" spans="3:5" s="264" customFormat="1">
      <c r="C1785" s="286"/>
      <c r="D1785" s="286"/>
      <c r="E1785" s="287"/>
    </row>
    <row r="1786" spans="3:5" s="264" customFormat="1">
      <c r="C1786" s="286"/>
      <c r="D1786" s="286"/>
      <c r="E1786" s="287"/>
    </row>
    <row r="1787" spans="3:5" s="264" customFormat="1">
      <c r="C1787" s="286"/>
      <c r="D1787" s="286"/>
      <c r="E1787" s="287"/>
    </row>
    <row r="1788" spans="3:5" s="264" customFormat="1">
      <c r="C1788" s="286"/>
      <c r="D1788" s="286"/>
      <c r="E1788" s="287"/>
    </row>
    <row r="1789" spans="3:5" s="264" customFormat="1">
      <c r="C1789" s="286"/>
      <c r="D1789" s="286"/>
      <c r="E1789" s="287"/>
    </row>
    <row r="1790" spans="3:5" s="264" customFormat="1">
      <c r="C1790" s="286"/>
      <c r="D1790" s="286"/>
      <c r="E1790" s="287"/>
    </row>
    <row r="1791" spans="3:5" s="264" customFormat="1">
      <c r="C1791" s="286"/>
      <c r="D1791" s="286"/>
      <c r="E1791" s="287"/>
    </row>
    <row r="1792" spans="3:5" s="264" customFormat="1">
      <c r="C1792" s="286"/>
      <c r="D1792" s="286"/>
      <c r="E1792" s="287"/>
    </row>
    <row r="1793" spans="3:5" s="264" customFormat="1">
      <c r="C1793" s="286"/>
      <c r="D1793" s="286"/>
      <c r="E1793" s="287"/>
    </row>
    <row r="1794" spans="3:5" s="264" customFormat="1">
      <c r="C1794" s="286"/>
      <c r="D1794" s="286"/>
      <c r="E1794" s="287"/>
    </row>
    <row r="1795" spans="3:5" s="264" customFormat="1">
      <c r="C1795" s="286"/>
      <c r="D1795" s="286"/>
      <c r="E1795" s="287"/>
    </row>
    <row r="1796" spans="3:5" s="264" customFormat="1">
      <c r="C1796" s="286"/>
      <c r="D1796" s="286"/>
      <c r="E1796" s="287"/>
    </row>
    <row r="1797" spans="3:5" s="264" customFormat="1">
      <c r="C1797" s="286"/>
      <c r="D1797" s="286"/>
      <c r="E1797" s="287"/>
    </row>
    <row r="1798" spans="3:5" s="264" customFormat="1">
      <c r="C1798" s="286"/>
      <c r="D1798" s="286"/>
      <c r="E1798" s="287"/>
    </row>
    <row r="1799" spans="3:5" s="264" customFormat="1">
      <c r="C1799" s="286"/>
      <c r="D1799" s="286"/>
      <c r="E1799" s="287"/>
    </row>
    <row r="1800" spans="3:5" s="264" customFormat="1">
      <c r="C1800" s="286"/>
      <c r="D1800" s="286"/>
      <c r="E1800" s="287"/>
    </row>
    <row r="1801" spans="3:5" s="264" customFormat="1">
      <c r="C1801" s="286"/>
      <c r="D1801" s="286"/>
      <c r="E1801" s="287"/>
    </row>
    <row r="1802" spans="3:5" s="264" customFormat="1">
      <c r="C1802" s="286"/>
      <c r="D1802" s="286"/>
      <c r="E1802" s="287"/>
    </row>
    <row r="1803" spans="3:5" s="264" customFormat="1">
      <c r="C1803" s="286"/>
      <c r="D1803" s="286"/>
      <c r="E1803" s="287"/>
    </row>
    <row r="1804" spans="3:5" s="264" customFormat="1">
      <c r="C1804" s="286"/>
      <c r="D1804" s="286"/>
      <c r="E1804" s="287"/>
    </row>
    <row r="1805" spans="3:5" s="264" customFormat="1">
      <c r="C1805" s="286"/>
      <c r="D1805" s="286"/>
      <c r="E1805" s="287"/>
    </row>
    <row r="1806" spans="3:5" s="264" customFormat="1">
      <c r="C1806" s="286"/>
      <c r="D1806" s="286"/>
      <c r="E1806" s="287"/>
    </row>
    <row r="1807" spans="3:5" s="264" customFormat="1">
      <c r="C1807" s="286"/>
      <c r="D1807" s="286"/>
      <c r="E1807" s="287"/>
    </row>
    <row r="1808" spans="3:5" s="264" customFormat="1">
      <c r="C1808" s="286"/>
      <c r="D1808" s="286"/>
      <c r="E1808" s="287"/>
    </row>
    <row r="1809" spans="3:5" s="264" customFormat="1">
      <c r="C1809" s="286"/>
      <c r="D1809" s="286"/>
      <c r="E1809" s="287"/>
    </row>
    <row r="1810" spans="3:5" s="264" customFormat="1">
      <c r="C1810" s="286"/>
      <c r="D1810" s="286"/>
      <c r="E1810" s="287"/>
    </row>
    <row r="1811" spans="3:5" s="264" customFormat="1">
      <c r="C1811" s="286"/>
      <c r="D1811" s="286"/>
      <c r="E1811" s="287"/>
    </row>
    <row r="1812" spans="3:5" s="264" customFormat="1">
      <c r="C1812" s="286"/>
      <c r="D1812" s="286"/>
      <c r="E1812" s="287"/>
    </row>
    <row r="1813" spans="3:5" s="264" customFormat="1">
      <c r="C1813" s="286"/>
      <c r="D1813" s="286"/>
      <c r="E1813" s="287"/>
    </row>
    <row r="1814" spans="3:5" s="264" customFormat="1">
      <c r="C1814" s="286"/>
      <c r="D1814" s="286"/>
      <c r="E1814" s="287"/>
    </row>
    <row r="1815" spans="3:5" s="264" customFormat="1">
      <c r="C1815" s="286"/>
      <c r="D1815" s="286"/>
      <c r="E1815" s="287"/>
    </row>
    <row r="1816" spans="3:5" s="264" customFormat="1">
      <c r="C1816" s="286"/>
      <c r="D1816" s="286"/>
      <c r="E1816" s="287"/>
    </row>
    <row r="1817" spans="3:5" s="264" customFormat="1">
      <c r="C1817" s="286"/>
      <c r="D1817" s="286"/>
      <c r="E1817" s="287"/>
    </row>
    <row r="1818" spans="3:5" s="264" customFormat="1">
      <c r="C1818" s="286"/>
      <c r="D1818" s="286"/>
      <c r="E1818" s="287"/>
    </row>
    <row r="1819" spans="3:5" s="264" customFormat="1">
      <c r="C1819" s="286"/>
      <c r="D1819" s="286"/>
      <c r="E1819" s="287"/>
    </row>
    <row r="1820" spans="3:5" s="264" customFormat="1">
      <c r="C1820" s="286"/>
      <c r="D1820" s="286"/>
      <c r="E1820" s="287"/>
    </row>
    <row r="1821" spans="3:5" s="264" customFormat="1">
      <c r="C1821" s="286"/>
      <c r="D1821" s="286"/>
      <c r="E1821" s="287"/>
    </row>
    <row r="1822" spans="3:5" s="264" customFormat="1">
      <c r="C1822" s="286"/>
      <c r="D1822" s="286"/>
      <c r="E1822" s="287"/>
    </row>
    <row r="1823" spans="3:5" s="264" customFormat="1">
      <c r="C1823" s="286"/>
      <c r="D1823" s="286"/>
      <c r="E1823" s="287"/>
    </row>
    <row r="1824" spans="3:5" s="264" customFormat="1">
      <c r="C1824" s="286"/>
      <c r="D1824" s="286"/>
      <c r="E1824" s="287"/>
    </row>
    <row r="1825" spans="3:5" s="264" customFormat="1">
      <c r="C1825" s="286"/>
      <c r="D1825" s="286"/>
      <c r="E1825" s="287"/>
    </row>
    <row r="1826" spans="3:5" s="264" customFormat="1">
      <c r="C1826" s="286"/>
      <c r="D1826" s="286"/>
      <c r="E1826" s="287"/>
    </row>
    <row r="1827" spans="3:5" s="264" customFormat="1">
      <c r="C1827" s="286"/>
      <c r="D1827" s="286"/>
      <c r="E1827" s="287"/>
    </row>
    <row r="1828" spans="3:5" s="264" customFormat="1">
      <c r="C1828" s="286"/>
      <c r="D1828" s="286"/>
      <c r="E1828" s="287"/>
    </row>
    <row r="1829" spans="3:5" s="264" customFormat="1">
      <c r="C1829" s="286"/>
      <c r="D1829" s="286"/>
      <c r="E1829" s="287"/>
    </row>
    <row r="1830" spans="3:5" s="264" customFormat="1">
      <c r="C1830" s="286"/>
      <c r="D1830" s="286"/>
      <c r="E1830" s="287"/>
    </row>
    <row r="1831" spans="3:5" s="264" customFormat="1">
      <c r="C1831" s="286"/>
      <c r="D1831" s="286"/>
      <c r="E1831" s="287"/>
    </row>
    <row r="1832" spans="3:5" s="264" customFormat="1">
      <c r="C1832" s="286"/>
      <c r="D1832" s="286"/>
      <c r="E1832" s="287"/>
    </row>
    <row r="1833" spans="3:5" s="264" customFormat="1">
      <c r="C1833" s="286"/>
      <c r="D1833" s="286"/>
      <c r="E1833" s="287"/>
    </row>
    <row r="1834" spans="3:5" s="264" customFormat="1">
      <c r="C1834" s="286"/>
      <c r="D1834" s="286"/>
      <c r="E1834" s="287"/>
    </row>
    <row r="1835" spans="3:5" s="264" customFormat="1">
      <c r="C1835" s="286"/>
      <c r="D1835" s="286"/>
      <c r="E1835" s="287"/>
    </row>
    <row r="1836" spans="3:5" s="264" customFormat="1">
      <c r="C1836" s="286"/>
      <c r="D1836" s="286"/>
      <c r="E1836" s="287"/>
    </row>
    <row r="1837" spans="3:5" s="264" customFormat="1">
      <c r="C1837" s="286"/>
      <c r="D1837" s="286"/>
      <c r="E1837" s="287"/>
    </row>
    <row r="1838" spans="3:5" s="264" customFormat="1">
      <c r="C1838" s="286"/>
      <c r="D1838" s="286"/>
      <c r="E1838" s="287"/>
    </row>
    <row r="1839" spans="3:5" s="264" customFormat="1">
      <c r="C1839" s="286"/>
      <c r="D1839" s="286"/>
      <c r="E1839" s="287"/>
    </row>
    <row r="1840" spans="3:5" s="264" customFormat="1">
      <c r="C1840" s="286"/>
      <c r="D1840" s="286"/>
      <c r="E1840" s="287"/>
    </row>
    <row r="1841" spans="3:5" s="264" customFormat="1">
      <c r="C1841" s="286"/>
      <c r="D1841" s="286"/>
      <c r="E1841" s="287"/>
    </row>
    <row r="1842" spans="3:5" s="264" customFormat="1">
      <c r="C1842" s="286"/>
      <c r="D1842" s="286"/>
      <c r="E1842" s="287"/>
    </row>
    <row r="1843" spans="3:5" s="264" customFormat="1">
      <c r="C1843" s="286"/>
      <c r="D1843" s="286"/>
      <c r="E1843" s="287"/>
    </row>
    <row r="1844" spans="3:5" s="264" customFormat="1">
      <c r="C1844" s="286"/>
      <c r="D1844" s="286"/>
      <c r="E1844" s="287"/>
    </row>
    <row r="1845" spans="3:5" s="264" customFormat="1">
      <c r="C1845" s="286"/>
      <c r="D1845" s="286"/>
      <c r="E1845" s="287"/>
    </row>
    <row r="1846" spans="3:5" s="264" customFormat="1">
      <c r="C1846" s="286"/>
      <c r="D1846" s="286"/>
      <c r="E1846" s="287"/>
    </row>
    <row r="1847" spans="3:5" s="264" customFormat="1">
      <c r="C1847" s="286"/>
      <c r="D1847" s="286"/>
      <c r="E1847" s="287"/>
    </row>
    <row r="1848" spans="3:5" s="264" customFormat="1">
      <c r="C1848" s="286"/>
      <c r="D1848" s="286"/>
      <c r="E1848" s="287"/>
    </row>
    <row r="1849" spans="3:5" s="264" customFormat="1">
      <c r="C1849" s="286"/>
      <c r="D1849" s="286"/>
      <c r="E1849" s="287"/>
    </row>
    <row r="1850" spans="3:5" s="264" customFormat="1">
      <c r="C1850" s="286"/>
      <c r="D1850" s="286"/>
      <c r="E1850" s="287"/>
    </row>
    <row r="1851" spans="3:5" s="264" customFormat="1">
      <c r="C1851" s="286"/>
      <c r="D1851" s="286"/>
      <c r="E1851" s="287"/>
    </row>
    <row r="1852" spans="3:5" s="264" customFormat="1">
      <c r="C1852" s="286"/>
      <c r="D1852" s="286"/>
      <c r="E1852" s="287"/>
    </row>
    <row r="1853" spans="3:5" s="264" customFormat="1">
      <c r="C1853" s="286"/>
      <c r="D1853" s="286"/>
      <c r="E1853" s="287"/>
    </row>
    <row r="1854" spans="3:5" s="264" customFormat="1">
      <c r="C1854" s="286"/>
      <c r="D1854" s="286"/>
      <c r="E1854" s="287"/>
    </row>
    <row r="1855" spans="3:5" s="264" customFormat="1">
      <c r="C1855" s="286"/>
      <c r="D1855" s="286"/>
      <c r="E1855" s="287"/>
    </row>
    <row r="1856" spans="3:5" s="264" customFormat="1">
      <c r="C1856" s="286"/>
      <c r="D1856" s="286"/>
      <c r="E1856" s="287"/>
    </row>
    <row r="1857" spans="3:5" s="264" customFormat="1">
      <c r="C1857" s="286"/>
      <c r="D1857" s="286"/>
      <c r="E1857" s="287"/>
    </row>
    <row r="1858" spans="3:5" s="264" customFormat="1">
      <c r="C1858" s="286"/>
      <c r="D1858" s="286"/>
      <c r="E1858" s="287"/>
    </row>
    <row r="1859" spans="3:5" s="264" customFormat="1">
      <c r="C1859" s="286"/>
      <c r="D1859" s="286"/>
      <c r="E1859" s="287"/>
    </row>
    <row r="1860" spans="3:5" s="264" customFormat="1">
      <c r="C1860" s="286"/>
      <c r="D1860" s="286"/>
      <c r="E1860" s="287"/>
    </row>
    <row r="1861" spans="3:5" s="264" customFormat="1">
      <c r="C1861" s="286"/>
      <c r="D1861" s="286"/>
      <c r="E1861" s="287"/>
    </row>
    <row r="1862" spans="3:5" s="264" customFormat="1">
      <c r="C1862" s="286"/>
      <c r="D1862" s="286"/>
      <c r="E1862" s="287"/>
    </row>
    <row r="1863" spans="3:5" s="264" customFormat="1">
      <c r="C1863" s="286"/>
      <c r="D1863" s="286"/>
      <c r="E1863" s="287"/>
    </row>
    <row r="1864" spans="3:5" s="264" customFormat="1">
      <c r="C1864" s="286"/>
      <c r="D1864" s="286"/>
      <c r="E1864" s="287"/>
    </row>
    <row r="1865" spans="3:5" s="264" customFormat="1">
      <c r="C1865" s="286"/>
      <c r="D1865" s="286"/>
      <c r="E1865" s="287"/>
    </row>
    <row r="1866" spans="3:5" s="264" customFormat="1">
      <c r="C1866" s="286"/>
      <c r="D1866" s="286"/>
      <c r="E1866" s="287"/>
    </row>
    <row r="1867" spans="3:5" s="264" customFormat="1">
      <c r="C1867" s="286"/>
      <c r="D1867" s="286"/>
      <c r="E1867" s="287"/>
    </row>
    <row r="1868" spans="3:5" s="264" customFormat="1">
      <c r="C1868" s="286"/>
      <c r="D1868" s="286"/>
      <c r="E1868" s="287"/>
    </row>
    <row r="1869" spans="3:5" s="264" customFormat="1">
      <c r="C1869" s="286"/>
      <c r="D1869" s="286"/>
      <c r="E1869" s="287"/>
    </row>
    <row r="1870" spans="3:5" s="264" customFormat="1">
      <c r="C1870" s="286"/>
      <c r="D1870" s="286"/>
      <c r="E1870" s="287"/>
    </row>
    <row r="1871" spans="3:5" s="264" customFormat="1">
      <c r="C1871" s="286"/>
      <c r="D1871" s="286"/>
      <c r="E1871" s="287"/>
    </row>
    <row r="1872" spans="3:5" s="264" customFormat="1">
      <c r="C1872" s="286"/>
      <c r="D1872" s="286"/>
      <c r="E1872" s="287"/>
    </row>
    <row r="1873" spans="3:5" s="264" customFormat="1">
      <c r="C1873" s="286"/>
      <c r="D1873" s="286"/>
      <c r="E1873" s="287"/>
    </row>
    <row r="1874" spans="3:5" s="264" customFormat="1">
      <c r="C1874" s="286"/>
      <c r="D1874" s="286"/>
      <c r="E1874" s="287"/>
    </row>
    <row r="1875" spans="3:5" s="264" customFormat="1">
      <c r="C1875" s="286"/>
      <c r="D1875" s="286"/>
      <c r="E1875" s="287"/>
    </row>
    <row r="1876" spans="3:5" s="264" customFormat="1">
      <c r="C1876" s="286"/>
      <c r="D1876" s="286"/>
      <c r="E1876" s="287"/>
    </row>
    <row r="1877" spans="3:5" s="264" customFormat="1">
      <c r="C1877" s="286"/>
      <c r="D1877" s="286"/>
      <c r="E1877" s="287"/>
    </row>
    <row r="1878" spans="3:5" s="264" customFormat="1">
      <c r="C1878" s="286"/>
      <c r="D1878" s="286"/>
      <c r="E1878" s="287"/>
    </row>
    <row r="1879" spans="3:5" s="264" customFormat="1">
      <c r="C1879" s="286"/>
      <c r="D1879" s="286"/>
      <c r="E1879" s="287"/>
    </row>
    <row r="1880" spans="3:5" s="264" customFormat="1">
      <c r="C1880" s="286"/>
      <c r="D1880" s="286"/>
      <c r="E1880" s="287"/>
    </row>
    <row r="1881" spans="3:5" s="264" customFormat="1">
      <c r="C1881" s="286"/>
      <c r="D1881" s="286"/>
      <c r="E1881" s="287"/>
    </row>
    <row r="1882" spans="3:5" s="264" customFormat="1">
      <c r="C1882" s="286"/>
      <c r="D1882" s="286"/>
      <c r="E1882" s="287"/>
    </row>
    <row r="1883" spans="3:5" s="264" customFormat="1">
      <c r="C1883" s="286"/>
      <c r="D1883" s="286"/>
      <c r="E1883" s="287"/>
    </row>
    <row r="1884" spans="3:5" s="264" customFormat="1">
      <c r="C1884" s="286"/>
      <c r="D1884" s="286"/>
      <c r="E1884" s="287"/>
    </row>
    <row r="1885" spans="3:5" s="264" customFormat="1">
      <c r="C1885" s="286"/>
      <c r="D1885" s="286"/>
      <c r="E1885" s="287"/>
    </row>
    <row r="1886" spans="3:5" s="264" customFormat="1">
      <c r="C1886" s="286"/>
      <c r="D1886" s="286"/>
      <c r="E1886" s="287"/>
    </row>
    <row r="1887" spans="3:5" s="264" customFormat="1">
      <c r="C1887" s="286"/>
      <c r="D1887" s="286"/>
      <c r="E1887" s="287"/>
    </row>
    <row r="1888" spans="3:5" s="264" customFormat="1">
      <c r="C1888" s="286"/>
      <c r="D1888" s="286"/>
      <c r="E1888" s="287"/>
    </row>
    <row r="1889" spans="3:5" s="264" customFormat="1">
      <c r="C1889" s="286"/>
      <c r="D1889" s="286"/>
      <c r="E1889" s="287"/>
    </row>
    <row r="1890" spans="3:5" s="264" customFormat="1">
      <c r="C1890" s="286"/>
      <c r="D1890" s="286"/>
      <c r="E1890" s="287"/>
    </row>
    <row r="1891" spans="3:5" s="264" customFormat="1">
      <c r="C1891" s="286"/>
      <c r="D1891" s="286"/>
      <c r="E1891" s="287"/>
    </row>
    <row r="1892" spans="3:5" s="264" customFormat="1">
      <c r="C1892" s="286"/>
      <c r="D1892" s="286"/>
      <c r="E1892" s="287"/>
    </row>
    <row r="1893" spans="3:5" s="264" customFormat="1">
      <c r="C1893" s="286"/>
      <c r="D1893" s="286"/>
      <c r="E1893" s="287"/>
    </row>
    <row r="1894" spans="3:5" s="264" customFormat="1">
      <c r="C1894" s="286"/>
      <c r="D1894" s="286"/>
      <c r="E1894" s="287"/>
    </row>
    <row r="1895" spans="3:5" s="264" customFormat="1">
      <c r="C1895" s="286"/>
      <c r="D1895" s="286"/>
      <c r="E1895" s="287"/>
    </row>
    <row r="1896" spans="3:5" s="264" customFormat="1">
      <c r="C1896" s="286"/>
      <c r="D1896" s="286"/>
      <c r="E1896" s="287"/>
    </row>
    <row r="1897" spans="3:5" s="264" customFormat="1">
      <c r="C1897" s="286"/>
      <c r="D1897" s="286"/>
      <c r="E1897" s="287"/>
    </row>
    <row r="1898" spans="3:5" s="264" customFormat="1">
      <c r="C1898" s="286"/>
      <c r="D1898" s="286"/>
      <c r="E1898" s="287"/>
    </row>
    <row r="1899" spans="3:5" s="264" customFormat="1">
      <c r="C1899" s="286"/>
      <c r="D1899" s="286"/>
      <c r="E1899" s="287"/>
    </row>
    <row r="1900" spans="3:5" s="264" customFormat="1">
      <c r="C1900" s="286"/>
      <c r="D1900" s="286"/>
      <c r="E1900" s="287"/>
    </row>
    <row r="1901" spans="3:5" s="264" customFormat="1">
      <c r="C1901" s="286"/>
      <c r="D1901" s="286"/>
      <c r="E1901" s="287"/>
    </row>
    <row r="1902" spans="3:5" s="264" customFormat="1">
      <c r="C1902" s="286"/>
      <c r="D1902" s="286"/>
      <c r="E1902" s="287"/>
    </row>
    <row r="1903" spans="3:5" s="264" customFormat="1">
      <c r="C1903" s="286"/>
      <c r="D1903" s="286"/>
      <c r="E1903" s="287"/>
    </row>
    <row r="1904" spans="3:5" s="264" customFormat="1">
      <c r="C1904" s="286"/>
      <c r="D1904" s="286"/>
      <c r="E1904" s="287"/>
    </row>
    <row r="1905" spans="3:5" s="264" customFormat="1">
      <c r="C1905" s="286"/>
      <c r="D1905" s="286"/>
      <c r="E1905" s="287"/>
    </row>
    <row r="1906" spans="3:5" s="264" customFormat="1">
      <c r="C1906" s="286"/>
      <c r="D1906" s="286"/>
      <c r="E1906" s="287"/>
    </row>
    <row r="1907" spans="3:5" s="264" customFormat="1">
      <c r="C1907" s="286"/>
      <c r="D1907" s="286"/>
      <c r="E1907" s="287"/>
    </row>
    <row r="1908" spans="3:5" s="264" customFormat="1">
      <c r="C1908" s="286"/>
      <c r="D1908" s="286"/>
      <c r="E1908" s="287"/>
    </row>
    <row r="1909" spans="3:5" s="264" customFormat="1">
      <c r="C1909" s="286"/>
      <c r="D1909" s="286"/>
      <c r="E1909" s="287"/>
    </row>
    <row r="1910" spans="3:5" s="264" customFormat="1">
      <c r="C1910" s="286"/>
      <c r="D1910" s="286"/>
      <c r="E1910" s="287"/>
    </row>
    <row r="1911" spans="3:5" s="264" customFormat="1">
      <c r="C1911" s="286"/>
      <c r="D1911" s="286"/>
      <c r="E1911" s="287"/>
    </row>
    <row r="1912" spans="3:5" s="264" customFormat="1">
      <c r="C1912" s="286"/>
      <c r="D1912" s="286"/>
      <c r="E1912" s="287"/>
    </row>
    <row r="1913" spans="3:5" s="264" customFormat="1">
      <c r="C1913" s="286"/>
      <c r="D1913" s="286"/>
      <c r="E1913" s="287"/>
    </row>
    <row r="1914" spans="3:5" s="264" customFormat="1">
      <c r="C1914" s="286"/>
      <c r="D1914" s="286"/>
      <c r="E1914" s="287"/>
    </row>
    <row r="1915" spans="3:5" s="264" customFormat="1">
      <c r="C1915" s="286"/>
      <c r="D1915" s="286"/>
      <c r="E1915" s="287"/>
    </row>
    <row r="1916" spans="3:5" s="264" customFormat="1">
      <c r="C1916" s="286"/>
      <c r="D1916" s="286"/>
      <c r="E1916" s="287"/>
    </row>
    <row r="1917" spans="3:5" s="264" customFormat="1">
      <c r="C1917" s="286"/>
      <c r="D1917" s="286"/>
      <c r="E1917" s="287"/>
    </row>
    <row r="1918" spans="3:5" s="264" customFormat="1">
      <c r="C1918" s="286"/>
      <c r="D1918" s="286"/>
      <c r="E1918" s="287"/>
    </row>
    <row r="1919" spans="3:5" s="264" customFormat="1">
      <c r="C1919" s="286"/>
      <c r="D1919" s="286"/>
      <c r="E1919" s="287"/>
    </row>
    <row r="1920" spans="3:5" s="264" customFormat="1">
      <c r="C1920" s="286"/>
      <c r="D1920" s="286"/>
      <c r="E1920" s="287"/>
    </row>
    <row r="1921" spans="3:5" s="264" customFormat="1">
      <c r="C1921" s="286"/>
      <c r="D1921" s="286"/>
      <c r="E1921" s="287"/>
    </row>
    <row r="1922" spans="3:5" s="264" customFormat="1">
      <c r="C1922" s="286"/>
      <c r="D1922" s="286"/>
      <c r="E1922" s="287"/>
    </row>
    <row r="1923" spans="3:5" s="264" customFormat="1">
      <c r="C1923" s="286"/>
      <c r="D1923" s="286"/>
      <c r="E1923" s="287"/>
    </row>
    <row r="1924" spans="3:5" s="264" customFormat="1">
      <c r="C1924" s="286"/>
      <c r="D1924" s="286"/>
      <c r="E1924" s="287"/>
    </row>
    <row r="1925" spans="3:5" s="264" customFormat="1">
      <c r="C1925" s="286"/>
      <c r="D1925" s="286"/>
      <c r="E1925" s="287"/>
    </row>
    <row r="1926" spans="3:5" s="264" customFormat="1">
      <c r="C1926" s="286"/>
      <c r="D1926" s="286"/>
      <c r="E1926" s="287"/>
    </row>
    <row r="1927" spans="3:5" s="264" customFormat="1">
      <c r="C1927" s="286"/>
      <c r="D1927" s="286"/>
      <c r="E1927" s="287"/>
    </row>
    <row r="1928" spans="3:5" s="264" customFormat="1">
      <c r="C1928" s="286"/>
      <c r="D1928" s="286"/>
      <c r="E1928" s="287"/>
    </row>
    <row r="1929" spans="3:5" s="264" customFormat="1">
      <c r="C1929" s="286"/>
      <c r="D1929" s="286"/>
      <c r="E1929" s="287"/>
    </row>
    <row r="1930" spans="3:5" s="264" customFormat="1">
      <c r="C1930" s="286"/>
      <c r="D1930" s="286"/>
      <c r="E1930" s="287"/>
    </row>
    <row r="1931" spans="3:5" s="264" customFormat="1">
      <c r="C1931" s="286"/>
      <c r="D1931" s="286"/>
      <c r="E1931" s="287"/>
    </row>
    <row r="1932" spans="3:5" s="264" customFormat="1">
      <c r="C1932" s="286"/>
      <c r="D1932" s="286"/>
      <c r="E1932" s="287"/>
    </row>
    <row r="1933" spans="3:5" s="264" customFormat="1">
      <c r="C1933" s="286"/>
      <c r="D1933" s="286"/>
      <c r="E1933" s="287"/>
    </row>
    <row r="1934" spans="3:5" s="264" customFormat="1">
      <c r="C1934" s="286"/>
      <c r="D1934" s="286"/>
      <c r="E1934" s="287"/>
    </row>
    <row r="1935" spans="3:5" s="264" customFormat="1">
      <c r="C1935" s="286"/>
      <c r="D1935" s="286"/>
      <c r="E1935" s="287"/>
    </row>
    <row r="1936" spans="3:5" s="264" customFormat="1">
      <c r="C1936" s="286"/>
      <c r="D1936" s="286"/>
      <c r="E1936" s="287"/>
    </row>
    <row r="1937" spans="3:5" s="264" customFormat="1">
      <c r="C1937" s="286"/>
      <c r="D1937" s="286"/>
      <c r="E1937" s="287"/>
    </row>
    <row r="1938" spans="3:5" s="264" customFormat="1">
      <c r="C1938" s="286"/>
      <c r="D1938" s="286"/>
      <c r="E1938" s="287"/>
    </row>
    <row r="1939" spans="3:5" s="264" customFormat="1">
      <c r="C1939" s="286"/>
      <c r="D1939" s="286"/>
      <c r="E1939" s="287"/>
    </row>
    <row r="1940" spans="3:5" s="264" customFormat="1">
      <c r="C1940" s="286"/>
      <c r="D1940" s="286"/>
      <c r="E1940" s="287"/>
    </row>
    <row r="1941" spans="3:5" s="264" customFormat="1">
      <c r="C1941" s="286"/>
      <c r="D1941" s="286"/>
      <c r="E1941" s="287"/>
    </row>
    <row r="1942" spans="3:5" s="264" customFormat="1">
      <c r="C1942" s="286"/>
      <c r="D1942" s="286"/>
      <c r="E1942" s="287"/>
    </row>
    <row r="1943" spans="3:5" s="264" customFormat="1">
      <c r="C1943" s="286"/>
      <c r="D1943" s="286"/>
      <c r="E1943" s="287"/>
    </row>
    <row r="1944" spans="3:5" s="264" customFormat="1">
      <c r="C1944" s="286"/>
      <c r="D1944" s="286"/>
      <c r="E1944" s="287"/>
    </row>
    <row r="1945" spans="3:5" s="264" customFormat="1">
      <c r="C1945" s="286"/>
      <c r="D1945" s="286"/>
      <c r="E1945" s="287"/>
    </row>
    <row r="1946" spans="3:5" s="264" customFormat="1">
      <c r="C1946" s="286"/>
      <c r="D1946" s="286"/>
      <c r="E1946" s="287"/>
    </row>
    <row r="1947" spans="3:5" s="264" customFormat="1">
      <c r="C1947" s="286"/>
      <c r="D1947" s="286"/>
      <c r="E1947" s="287"/>
    </row>
    <row r="1948" spans="3:5" s="264" customFormat="1">
      <c r="C1948" s="286"/>
      <c r="D1948" s="286"/>
      <c r="E1948" s="287"/>
    </row>
    <row r="1949" spans="3:5" s="264" customFormat="1">
      <c r="C1949" s="286"/>
      <c r="D1949" s="286"/>
      <c r="E1949" s="287"/>
    </row>
    <row r="1950" spans="3:5" s="264" customFormat="1">
      <c r="C1950" s="286"/>
      <c r="D1950" s="286"/>
      <c r="E1950" s="287"/>
    </row>
    <row r="1951" spans="3:5" s="264" customFormat="1">
      <c r="C1951" s="286"/>
      <c r="D1951" s="286"/>
      <c r="E1951" s="287"/>
    </row>
    <row r="1952" spans="3:5" s="264" customFormat="1">
      <c r="C1952" s="286"/>
      <c r="D1952" s="286"/>
      <c r="E1952" s="287"/>
    </row>
    <row r="1953" spans="3:5" s="264" customFormat="1">
      <c r="C1953" s="286"/>
      <c r="D1953" s="286"/>
      <c r="E1953" s="287"/>
    </row>
    <row r="1954" spans="3:5" s="264" customFormat="1">
      <c r="C1954" s="286"/>
      <c r="D1954" s="286"/>
      <c r="E1954" s="287"/>
    </row>
    <row r="1955" spans="3:5" s="264" customFormat="1">
      <c r="C1955" s="286"/>
      <c r="D1955" s="286"/>
      <c r="E1955" s="287"/>
    </row>
    <row r="1956" spans="3:5" s="264" customFormat="1">
      <c r="C1956" s="286"/>
      <c r="D1956" s="286"/>
      <c r="E1956" s="287"/>
    </row>
    <row r="1957" spans="3:5" s="264" customFormat="1">
      <c r="C1957" s="286"/>
      <c r="D1957" s="286"/>
      <c r="E1957" s="287"/>
    </row>
    <row r="1958" spans="3:5" s="264" customFormat="1">
      <c r="C1958" s="286"/>
      <c r="D1958" s="286"/>
      <c r="E1958" s="287"/>
    </row>
    <row r="1959" spans="3:5" s="264" customFormat="1">
      <c r="C1959" s="286"/>
      <c r="D1959" s="286"/>
      <c r="E1959" s="287"/>
    </row>
    <row r="1960" spans="3:5" s="264" customFormat="1">
      <c r="C1960" s="286"/>
      <c r="D1960" s="286"/>
      <c r="E1960" s="287"/>
    </row>
    <row r="1961" spans="3:5" s="264" customFormat="1">
      <c r="C1961" s="286"/>
      <c r="D1961" s="286"/>
      <c r="E1961" s="287"/>
    </row>
    <row r="1962" spans="3:5" s="264" customFormat="1">
      <c r="C1962" s="286"/>
      <c r="D1962" s="286"/>
      <c r="E1962" s="287"/>
    </row>
    <row r="1963" spans="3:5" s="264" customFormat="1">
      <c r="C1963" s="286"/>
      <c r="D1963" s="286"/>
      <c r="E1963" s="287"/>
    </row>
    <row r="1964" spans="3:5" s="264" customFormat="1">
      <c r="C1964" s="286"/>
      <c r="D1964" s="286"/>
      <c r="E1964" s="287"/>
    </row>
    <row r="1965" spans="3:5" s="264" customFormat="1">
      <c r="C1965" s="286"/>
      <c r="D1965" s="286"/>
      <c r="E1965" s="287"/>
    </row>
    <row r="1966" spans="3:5" s="264" customFormat="1">
      <c r="C1966" s="286"/>
      <c r="D1966" s="286"/>
      <c r="E1966" s="287"/>
    </row>
    <row r="1967" spans="3:5" s="264" customFormat="1">
      <c r="C1967" s="286"/>
      <c r="D1967" s="286"/>
      <c r="E1967" s="287"/>
    </row>
    <row r="1968" spans="3:5" s="264" customFormat="1">
      <c r="C1968" s="286"/>
      <c r="D1968" s="286"/>
      <c r="E1968" s="287"/>
    </row>
    <row r="1969" spans="3:5" s="264" customFormat="1">
      <c r="C1969" s="286"/>
      <c r="D1969" s="286"/>
      <c r="E1969" s="287"/>
    </row>
    <row r="1970" spans="3:5" s="264" customFormat="1">
      <c r="C1970" s="286"/>
      <c r="D1970" s="286"/>
      <c r="E1970" s="287"/>
    </row>
    <row r="1971" spans="3:5" s="264" customFormat="1">
      <c r="C1971" s="286"/>
      <c r="D1971" s="286"/>
      <c r="E1971" s="287"/>
    </row>
    <row r="1972" spans="3:5" s="264" customFormat="1">
      <c r="C1972" s="286"/>
      <c r="D1972" s="286"/>
      <c r="E1972" s="287"/>
    </row>
    <row r="1973" spans="3:5" s="264" customFormat="1">
      <c r="C1973" s="286"/>
      <c r="D1973" s="286"/>
      <c r="E1973" s="287"/>
    </row>
    <row r="1974" spans="3:5" s="264" customFormat="1">
      <c r="C1974" s="286"/>
      <c r="D1974" s="286"/>
      <c r="E1974" s="287"/>
    </row>
    <row r="1975" spans="3:5" s="264" customFormat="1">
      <c r="C1975" s="286"/>
      <c r="D1975" s="286"/>
      <c r="E1975" s="287"/>
    </row>
    <row r="1976" spans="3:5" s="264" customFormat="1">
      <c r="C1976" s="286"/>
      <c r="D1976" s="286"/>
      <c r="E1976" s="287"/>
    </row>
    <row r="1977" spans="3:5" s="264" customFormat="1">
      <c r="C1977" s="286"/>
      <c r="D1977" s="286"/>
      <c r="E1977" s="287"/>
    </row>
    <row r="1978" spans="3:5" s="264" customFormat="1">
      <c r="C1978" s="286"/>
      <c r="D1978" s="286"/>
      <c r="E1978" s="287"/>
    </row>
    <row r="1979" spans="3:5" s="264" customFormat="1">
      <c r="C1979" s="286"/>
      <c r="D1979" s="286"/>
      <c r="E1979" s="287"/>
    </row>
    <row r="1980" spans="3:5" s="264" customFormat="1">
      <c r="C1980" s="286"/>
      <c r="D1980" s="286"/>
      <c r="E1980" s="287"/>
    </row>
    <row r="1981" spans="3:5" s="264" customFormat="1">
      <c r="C1981" s="286"/>
      <c r="D1981" s="286"/>
      <c r="E1981" s="287"/>
    </row>
    <row r="1982" spans="3:5" s="264" customFormat="1">
      <c r="C1982" s="286"/>
      <c r="D1982" s="286"/>
      <c r="E1982" s="287"/>
    </row>
    <row r="1983" spans="3:5" s="264" customFormat="1">
      <c r="C1983" s="286"/>
      <c r="D1983" s="286"/>
      <c r="E1983" s="287"/>
    </row>
    <row r="1984" spans="3:5" s="264" customFormat="1">
      <c r="C1984" s="286"/>
      <c r="D1984" s="286"/>
      <c r="E1984" s="287"/>
    </row>
    <row r="1985" spans="3:5" s="264" customFormat="1">
      <c r="C1985" s="286"/>
      <c r="D1985" s="286"/>
      <c r="E1985" s="287"/>
    </row>
    <row r="1986" spans="3:5" s="264" customFormat="1">
      <c r="C1986" s="286"/>
      <c r="D1986" s="286"/>
      <c r="E1986" s="287"/>
    </row>
    <row r="1987" spans="3:5" s="264" customFormat="1">
      <c r="C1987" s="286"/>
      <c r="D1987" s="286"/>
      <c r="E1987" s="287"/>
    </row>
    <row r="1988" spans="3:5" s="264" customFormat="1">
      <c r="C1988" s="286"/>
      <c r="D1988" s="286"/>
      <c r="E1988" s="287"/>
    </row>
    <row r="1989" spans="3:5" s="264" customFormat="1">
      <c r="C1989" s="286"/>
      <c r="D1989" s="286"/>
      <c r="E1989" s="287"/>
    </row>
    <row r="1990" spans="3:5" s="264" customFormat="1">
      <c r="C1990" s="286"/>
      <c r="D1990" s="286"/>
      <c r="E1990" s="287"/>
    </row>
    <row r="1991" spans="3:5" s="264" customFormat="1">
      <c r="C1991" s="286"/>
      <c r="D1991" s="286"/>
      <c r="E1991" s="287"/>
    </row>
    <row r="1992" spans="3:5" s="264" customFormat="1">
      <c r="C1992" s="286"/>
      <c r="D1992" s="286"/>
      <c r="E1992" s="287"/>
    </row>
    <row r="1993" spans="3:5" s="264" customFormat="1">
      <c r="C1993" s="286"/>
      <c r="D1993" s="286"/>
      <c r="E1993" s="287"/>
    </row>
    <row r="1994" spans="3:5" s="264" customFormat="1">
      <c r="C1994" s="286"/>
      <c r="D1994" s="286"/>
      <c r="E1994" s="287"/>
    </row>
    <row r="1995" spans="3:5" s="264" customFormat="1">
      <c r="C1995" s="286"/>
      <c r="D1995" s="286"/>
      <c r="E1995" s="287"/>
    </row>
    <row r="1996" spans="3:5" s="264" customFormat="1">
      <c r="C1996" s="286"/>
      <c r="D1996" s="286"/>
      <c r="E1996" s="287"/>
    </row>
    <row r="1997" spans="3:5" s="264" customFormat="1">
      <c r="C1997" s="286"/>
      <c r="D1997" s="286"/>
      <c r="E1997" s="287"/>
    </row>
    <row r="1998" spans="3:5" s="264" customFormat="1">
      <c r="C1998" s="286"/>
      <c r="D1998" s="286"/>
      <c r="E1998" s="287"/>
    </row>
    <row r="1999" spans="3:5" s="264" customFormat="1">
      <c r="C1999" s="286"/>
      <c r="D1999" s="286"/>
      <c r="E1999" s="287"/>
    </row>
    <row r="2000" spans="3:5" s="264" customFormat="1">
      <c r="C2000" s="286"/>
      <c r="D2000" s="286"/>
      <c r="E2000" s="287"/>
    </row>
    <row r="2001" spans="3:5" s="264" customFormat="1">
      <c r="C2001" s="286"/>
      <c r="D2001" s="286"/>
      <c r="E2001" s="287"/>
    </row>
    <row r="2002" spans="3:5" s="264" customFormat="1">
      <c r="C2002" s="286"/>
      <c r="D2002" s="286"/>
      <c r="E2002" s="287"/>
    </row>
    <row r="2003" spans="3:5" s="264" customFormat="1">
      <c r="C2003" s="286"/>
      <c r="D2003" s="286"/>
      <c r="E2003" s="287"/>
    </row>
    <row r="2004" spans="3:5" s="264" customFormat="1">
      <c r="C2004" s="286"/>
      <c r="D2004" s="286"/>
      <c r="E2004" s="287"/>
    </row>
    <row r="2005" spans="3:5" s="264" customFormat="1">
      <c r="C2005" s="286"/>
      <c r="D2005" s="286"/>
      <c r="E2005" s="287"/>
    </row>
    <row r="2006" spans="3:5" s="264" customFormat="1">
      <c r="C2006" s="286"/>
      <c r="D2006" s="286"/>
      <c r="E2006" s="287"/>
    </row>
    <row r="2007" spans="3:5" s="264" customFormat="1">
      <c r="C2007" s="286"/>
      <c r="D2007" s="286"/>
      <c r="E2007" s="287"/>
    </row>
    <row r="2008" spans="3:5" s="264" customFormat="1">
      <c r="C2008" s="286"/>
      <c r="D2008" s="286"/>
      <c r="E2008" s="287"/>
    </row>
    <row r="2009" spans="3:5" s="264" customFormat="1">
      <c r="C2009" s="286"/>
      <c r="D2009" s="286"/>
      <c r="E2009" s="287"/>
    </row>
    <row r="2010" spans="3:5" s="264" customFormat="1">
      <c r="C2010" s="286"/>
      <c r="D2010" s="286"/>
      <c r="E2010" s="287"/>
    </row>
    <row r="2011" spans="3:5" s="264" customFormat="1">
      <c r="C2011" s="286"/>
      <c r="D2011" s="286"/>
      <c r="E2011" s="287"/>
    </row>
    <row r="2012" spans="3:5" s="264" customFormat="1">
      <c r="C2012" s="286"/>
      <c r="D2012" s="286"/>
      <c r="E2012" s="287"/>
    </row>
    <row r="2013" spans="3:5" s="264" customFormat="1">
      <c r="C2013" s="286"/>
      <c r="D2013" s="286"/>
      <c r="E2013" s="287"/>
    </row>
    <row r="2014" spans="3:5" s="264" customFormat="1">
      <c r="C2014" s="286"/>
      <c r="D2014" s="286"/>
      <c r="E2014" s="287"/>
    </row>
    <row r="2015" spans="3:5" s="264" customFormat="1">
      <c r="C2015" s="286"/>
      <c r="D2015" s="286"/>
      <c r="E2015" s="287"/>
    </row>
    <row r="2016" spans="3:5" s="264" customFormat="1">
      <c r="C2016" s="286"/>
      <c r="D2016" s="286"/>
      <c r="E2016" s="287"/>
    </row>
    <row r="2017" spans="3:5" s="264" customFormat="1">
      <c r="C2017" s="286"/>
      <c r="D2017" s="286"/>
      <c r="E2017" s="287"/>
    </row>
    <row r="2018" spans="3:5" s="264" customFormat="1">
      <c r="C2018" s="286"/>
      <c r="D2018" s="286"/>
      <c r="E2018" s="287"/>
    </row>
    <row r="2019" spans="3:5" s="264" customFormat="1">
      <c r="C2019" s="286"/>
      <c r="D2019" s="286"/>
      <c r="E2019" s="287"/>
    </row>
    <row r="2020" spans="3:5" s="264" customFormat="1">
      <c r="C2020" s="286"/>
      <c r="D2020" s="286"/>
      <c r="E2020" s="287"/>
    </row>
    <row r="2021" spans="3:5" s="264" customFormat="1">
      <c r="C2021" s="286"/>
      <c r="D2021" s="286"/>
      <c r="E2021" s="287"/>
    </row>
    <row r="2022" spans="3:5" s="264" customFormat="1">
      <c r="C2022" s="286"/>
      <c r="D2022" s="286"/>
      <c r="E2022" s="287"/>
    </row>
    <row r="2023" spans="3:5" s="264" customFormat="1">
      <c r="C2023" s="286"/>
      <c r="D2023" s="286"/>
      <c r="E2023" s="287"/>
    </row>
    <row r="2024" spans="3:5" s="264" customFormat="1">
      <c r="C2024" s="286"/>
      <c r="D2024" s="286"/>
      <c r="E2024" s="287"/>
    </row>
    <row r="2025" spans="3:5" s="264" customFormat="1">
      <c r="C2025" s="286"/>
      <c r="D2025" s="286"/>
      <c r="E2025" s="287"/>
    </row>
    <row r="2026" spans="3:5" s="264" customFormat="1">
      <c r="C2026" s="286"/>
      <c r="D2026" s="286"/>
      <c r="E2026" s="287"/>
    </row>
    <row r="2027" spans="3:5" s="264" customFormat="1">
      <c r="C2027" s="286"/>
      <c r="D2027" s="286"/>
      <c r="E2027" s="287"/>
    </row>
    <row r="2028" spans="3:5" s="264" customFormat="1">
      <c r="C2028" s="286"/>
      <c r="D2028" s="286"/>
      <c r="E2028" s="287"/>
    </row>
    <row r="2029" spans="3:5" s="264" customFormat="1">
      <c r="C2029" s="286"/>
      <c r="D2029" s="286"/>
      <c r="E2029" s="287"/>
    </row>
    <row r="2030" spans="3:5" s="264" customFormat="1">
      <c r="C2030" s="286"/>
      <c r="D2030" s="286"/>
      <c r="E2030" s="287"/>
    </row>
    <row r="2031" spans="3:5" s="264" customFormat="1">
      <c r="C2031" s="286"/>
      <c r="D2031" s="286"/>
      <c r="E2031" s="287"/>
    </row>
    <row r="2032" spans="3:5" s="264" customFormat="1">
      <c r="C2032" s="286"/>
      <c r="D2032" s="286"/>
      <c r="E2032" s="287"/>
    </row>
    <row r="2033" spans="3:5" s="264" customFormat="1">
      <c r="C2033" s="286"/>
      <c r="D2033" s="286"/>
      <c r="E2033" s="287"/>
    </row>
    <row r="2034" spans="3:5" s="264" customFormat="1">
      <c r="C2034" s="286"/>
      <c r="D2034" s="286"/>
      <c r="E2034" s="287"/>
    </row>
    <row r="2035" spans="3:5" s="264" customFormat="1">
      <c r="C2035" s="286"/>
      <c r="D2035" s="286"/>
      <c r="E2035" s="287"/>
    </row>
    <row r="2036" spans="3:5" s="264" customFormat="1">
      <c r="C2036" s="286"/>
      <c r="D2036" s="286"/>
      <c r="E2036" s="287"/>
    </row>
    <row r="2037" spans="3:5" s="264" customFormat="1">
      <c r="C2037" s="286"/>
      <c r="D2037" s="286"/>
      <c r="E2037" s="287"/>
    </row>
    <row r="2038" spans="3:5" s="264" customFormat="1">
      <c r="C2038" s="286"/>
      <c r="D2038" s="286"/>
      <c r="E2038" s="287"/>
    </row>
    <row r="2039" spans="3:5" s="264" customFormat="1">
      <c r="C2039" s="286"/>
      <c r="D2039" s="286"/>
      <c r="E2039" s="287"/>
    </row>
    <row r="2040" spans="3:5" s="264" customFormat="1">
      <c r="C2040" s="286"/>
      <c r="D2040" s="286"/>
      <c r="E2040" s="287"/>
    </row>
    <row r="2041" spans="3:5" s="264" customFormat="1">
      <c r="C2041" s="286"/>
      <c r="D2041" s="286"/>
      <c r="E2041" s="287"/>
    </row>
    <row r="2042" spans="3:5" s="264" customFormat="1">
      <c r="C2042" s="286"/>
      <c r="D2042" s="286"/>
      <c r="E2042" s="287"/>
    </row>
    <row r="2043" spans="3:5" s="264" customFormat="1">
      <c r="C2043" s="286"/>
      <c r="D2043" s="286"/>
      <c r="E2043" s="287"/>
    </row>
    <row r="2044" spans="3:5" s="264" customFormat="1">
      <c r="C2044" s="286"/>
      <c r="D2044" s="286"/>
      <c r="E2044" s="287"/>
    </row>
    <row r="2045" spans="3:5" s="264" customFormat="1">
      <c r="C2045" s="286"/>
      <c r="D2045" s="286"/>
      <c r="E2045" s="287"/>
    </row>
    <row r="2046" spans="3:5" s="264" customFormat="1">
      <c r="C2046" s="286"/>
      <c r="D2046" s="286"/>
      <c r="E2046" s="287"/>
    </row>
    <row r="2047" spans="3:5" s="264" customFormat="1">
      <c r="C2047" s="286"/>
      <c r="D2047" s="286"/>
      <c r="E2047" s="287"/>
    </row>
    <row r="2048" spans="3:5" s="264" customFormat="1">
      <c r="C2048" s="286"/>
      <c r="D2048" s="286"/>
      <c r="E2048" s="287"/>
    </row>
    <row r="2049" spans="3:5" s="264" customFormat="1">
      <c r="C2049" s="286"/>
      <c r="D2049" s="286"/>
      <c r="E2049" s="287"/>
    </row>
    <row r="2050" spans="3:5" s="264" customFormat="1">
      <c r="C2050" s="286"/>
      <c r="D2050" s="286"/>
      <c r="E2050" s="287"/>
    </row>
    <row r="2051" spans="3:5" s="264" customFormat="1">
      <c r="C2051" s="286"/>
      <c r="D2051" s="286"/>
      <c r="E2051" s="287"/>
    </row>
    <row r="2052" spans="3:5" s="264" customFormat="1">
      <c r="C2052" s="286"/>
      <c r="D2052" s="286"/>
      <c r="E2052" s="287"/>
    </row>
    <row r="2053" spans="3:5" s="264" customFormat="1">
      <c r="C2053" s="286"/>
      <c r="D2053" s="286"/>
      <c r="E2053" s="287"/>
    </row>
    <row r="2054" spans="3:5" s="264" customFormat="1">
      <c r="C2054" s="286"/>
      <c r="D2054" s="286"/>
      <c r="E2054" s="287"/>
    </row>
    <row r="2055" spans="3:5" s="264" customFormat="1">
      <c r="C2055" s="286"/>
      <c r="D2055" s="286"/>
      <c r="E2055" s="287"/>
    </row>
    <row r="2056" spans="3:5" s="264" customFormat="1">
      <c r="C2056" s="286"/>
      <c r="D2056" s="286"/>
      <c r="E2056" s="287"/>
    </row>
    <row r="2057" spans="3:5" s="264" customFormat="1">
      <c r="C2057" s="286"/>
      <c r="D2057" s="286"/>
      <c r="E2057" s="287"/>
    </row>
    <row r="2058" spans="3:5" s="264" customFormat="1">
      <c r="C2058" s="286"/>
      <c r="D2058" s="286"/>
      <c r="E2058" s="287"/>
    </row>
    <row r="2059" spans="3:5" s="264" customFormat="1">
      <c r="C2059" s="286"/>
      <c r="D2059" s="286"/>
      <c r="E2059" s="287"/>
    </row>
    <row r="2060" spans="3:5" s="264" customFormat="1">
      <c r="C2060" s="286"/>
      <c r="D2060" s="286"/>
      <c r="E2060" s="287"/>
    </row>
    <row r="2061" spans="3:5" s="264" customFormat="1">
      <c r="C2061" s="286"/>
      <c r="D2061" s="286"/>
      <c r="E2061" s="287"/>
    </row>
    <row r="2062" spans="3:5" s="264" customFormat="1">
      <c r="C2062" s="286"/>
      <c r="D2062" s="286"/>
      <c r="E2062" s="287"/>
    </row>
    <row r="2063" spans="3:5" s="264" customFormat="1">
      <c r="C2063" s="286"/>
      <c r="D2063" s="286"/>
      <c r="E2063" s="287"/>
    </row>
    <row r="2064" spans="3:5" s="264" customFormat="1">
      <c r="C2064" s="286"/>
      <c r="D2064" s="286"/>
      <c r="E2064" s="287"/>
    </row>
    <row r="2065" spans="3:5" s="264" customFormat="1">
      <c r="C2065" s="286"/>
      <c r="D2065" s="286"/>
      <c r="E2065" s="287"/>
    </row>
    <row r="2066" spans="3:5" s="264" customFormat="1">
      <c r="C2066" s="286"/>
      <c r="D2066" s="286"/>
      <c r="E2066" s="287"/>
    </row>
    <row r="2067" spans="3:5" s="264" customFormat="1">
      <c r="C2067" s="286"/>
      <c r="D2067" s="286"/>
      <c r="E2067" s="287"/>
    </row>
    <row r="2068" spans="3:5" s="264" customFormat="1">
      <c r="C2068" s="286"/>
      <c r="D2068" s="286"/>
      <c r="E2068" s="287"/>
    </row>
    <row r="2069" spans="3:5" s="264" customFormat="1">
      <c r="C2069" s="286"/>
      <c r="D2069" s="286"/>
      <c r="E2069" s="287"/>
    </row>
    <row r="2070" spans="3:5" s="264" customFormat="1">
      <c r="C2070" s="286"/>
      <c r="D2070" s="286"/>
      <c r="E2070" s="287"/>
    </row>
    <row r="2071" spans="3:5" s="264" customFormat="1">
      <c r="C2071" s="286"/>
      <c r="D2071" s="286"/>
      <c r="E2071" s="287"/>
    </row>
    <row r="2072" spans="3:5" s="264" customFormat="1">
      <c r="C2072" s="286"/>
      <c r="D2072" s="286"/>
      <c r="E2072" s="287"/>
    </row>
    <row r="2073" spans="3:5" s="264" customFormat="1">
      <c r="C2073" s="286"/>
      <c r="D2073" s="286"/>
      <c r="E2073" s="287"/>
    </row>
    <row r="2074" spans="3:5" s="264" customFormat="1">
      <c r="C2074" s="286"/>
      <c r="D2074" s="286"/>
      <c r="E2074" s="287"/>
    </row>
    <row r="2075" spans="3:5" s="264" customFormat="1">
      <c r="C2075" s="286"/>
      <c r="D2075" s="286"/>
      <c r="E2075" s="287"/>
    </row>
    <row r="2076" spans="3:5" s="264" customFormat="1">
      <c r="C2076" s="286"/>
      <c r="D2076" s="286"/>
      <c r="E2076" s="287"/>
    </row>
    <row r="2077" spans="3:5" s="264" customFormat="1">
      <c r="C2077" s="286"/>
      <c r="D2077" s="286"/>
      <c r="E2077" s="287"/>
    </row>
    <row r="2078" spans="3:5" s="264" customFormat="1">
      <c r="C2078" s="286"/>
      <c r="D2078" s="286"/>
      <c r="E2078" s="287"/>
    </row>
    <row r="2079" spans="3:5" s="264" customFormat="1">
      <c r="C2079" s="286"/>
      <c r="D2079" s="286"/>
      <c r="E2079" s="287"/>
    </row>
    <row r="2080" spans="3:5" s="264" customFormat="1">
      <c r="C2080" s="286"/>
      <c r="D2080" s="286"/>
      <c r="E2080" s="287"/>
    </row>
    <row r="2081" spans="3:5" s="264" customFormat="1">
      <c r="C2081" s="286"/>
      <c r="D2081" s="286"/>
      <c r="E2081" s="287"/>
    </row>
    <row r="2082" spans="3:5" s="264" customFormat="1">
      <c r="C2082" s="286"/>
      <c r="D2082" s="286"/>
      <c r="E2082" s="287"/>
    </row>
    <row r="2083" spans="3:5" s="264" customFormat="1">
      <c r="C2083" s="286"/>
      <c r="D2083" s="286"/>
      <c r="E2083" s="287"/>
    </row>
    <row r="2084" spans="3:5" s="264" customFormat="1">
      <c r="C2084" s="286"/>
      <c r="D2084" s="286"/>
      <c r="E2084" s="287"/>
    </row>
    <row r="2085" spans="3:5" s="264" customFormat="1">
      <c r="C2085" s="286"/>
      <c r="D2085" s="286"/>
      <c r="E2085" s="287"/>
    </row>
    <row r="2086" spans="3:5" s="264" customFormat="1">
      <c r="C2086" s="286"/>
      <c r="D2086" s="286"/>
      <c r="E2086" s="287"/>
    </row>
    <row r="2087" spans="3:5" s="264" customFormat="1">
      <c r="C2087" s="286"/>
      <c r="D2087" s="286"/>
      <c r="E2087" s="287"/>
    </row>
    <row r="2088" spans="3:5" s="264" customFormat="1">
      <c r="C2088" s="286"/>
      <c r="D2088" s="286"/>
      <c r="E2088" s="287"/>
    </row>
    <row r="2089" spans="3:5" s="264" customFormat="1">
      <c r="C2089" s="286"/>
      <c r="D2089" s="286"/>
      <c r="E2089" s="287"/>
    </row>
    <row r="2090" spans="3:5" s="264" customFormat="1">
      <c r="C2090" s="286"/>
      <c r="D2090" s="286"/>
      <c r="E2090" s="287"/>
    </row>
    <row r="2091" spans="3:5" s="264" customFormat="1">
      <c r="C2091" s="286"/>
      <c r="D2091" s="286"/>
      <c r="E2091" s="287"/>
    </row>
    <row r="2092" spans="3:5" s="264" customFormat="1">
      <c r="C2092" s="286"/>
      <c r="D2092" s="286"/>
      <c r="E2092" s="287"/>
    </row>
    <row r="2093" spans="3:5" s="264" customFormat="1">
      <c r="C2093" s="286"/>
      <c r="D2093" s="286"/>
      <c r="E2093" s="287"/>
    </row>
    <row r="2094" spans="3:5" s="264" customFormat="1">
      <c r="C2094" s="286"/>
      <c r="D2094" s="286"/>
      <c r="E2094" s="287"/>
    </row>
    <row r="2095" spans="3:5" s="264" customFormat="1">
      <c r="C2095" s="286"/>
      <c r="D2095" s="286"/>
      <c r="E2095" s="287"/>
    </row>
    <row r="2096" spans="3:5" s="264" customFormat="1">
      <c r="C2096" s="286"/>
      <c r="D2096" s="286"/>
      <c r="E2096" s="287"/>
    </row>
    <row r="2097" spans="3:5" s="264" customFormat="1">
      <c r="C2097" s="286"/>
      <c r="D2097" s="286"/>
      <c r="E2097" s="287"/>
    </row>
    <row r="2098" spans="3:5" s="264" customFormat="1">
      <c r="C2098" s="286"/>
      <c r="D2098" s="286"/>
      <c r="E2098" s="287"/>
    </row>
    <row r="2099" spans="3:5" s="264" customFormat="1">
      <c r="C2099" s="286"/>
      <c r="D2099" s="286"/>
      <c r="E2099" s="287"/>
    </row>
    <row r="2100" spans="3:5" s="264" customFormat="1">
      <c r="C2100" s="286"/>
      <c r="D2100" s="286"/>
      <c r="E2100" s="287"/>
    </row>
    <row r="2101" spans="3:5" s="264" customFormat="1">
      <c r="C2101" s="286"/>
      <c r="D2101" s="286"/>
      <c r="E2101" s="287"/>
    </row>
    <row r="2102" spans="3:5" s="264" customFormat="1">
      <c r="C2102" s="286"/>
      <c r="D2102" s="286"/>
      <c r="E2102" s="287"/>
    </row>
    <row r="2103" spans="3:5" s="264" customFormat="1">
      <c r="C2103" s="286"/>
      <c r="D2103" s="286"/>
      <c r="E2103" s="287"/>
    </row>
    <row r="2104" spans="3:5" s="264" customFormat="1">
      <c r="C2104" s="286"/>
      <c r="D2104" s="286"/>
      <c r="E2104" s="287"/>
    </row>
    <row r="2105" spans="3:5" s="264" customFormat="1">
      <c r="C2105" s="286"/>
      <c r="D2105" s="286"/>
      <c r="E2105" s="287"/>
    </row>
    <row r="2106" spans="3:5" s="264" customFormat="1">
      <c r="C2106" s="286"/>
      <c r="D2106" s="286"/>
      <c r="E2106" s="287"/>
    </row>
    <row r="2107" spans="3:5" s="264" customFormat="1">
      <c r="C2107" s="286"/>
      <c r="D2107" s="286"/>
      <c r="E2107" s="287"/>
    </row>
    <row r="2108" spans="3:5" s="264" customFormat="1">
      <c r="C2108" s="286"/>
      <c r="D2108" s="286"/>
      <c r="E2108" s="287"/>
    </row>
    <row r="2109" spans="3:5" s="264" customFormat="1">
      <c r="C2109" s="286"/>
      <c r="D2109" s="286"/>
      <c r="E2109" s="287"/>
    </row>
    <row r="2110" spans="3:5" s="264" customFormat="1">
      <c r="C2110" s="286"/>
      <c r="D2110" s="286"/>
      <c r="E2110" s="287"/>
    </row>
    <row r="2111" spans="3:5" s="264" customFormat="1">
      <c r="C2111" s="286"/>
      <c r="D2111" s="286"/>
      <c r="E2111" s="287"/>
    </row>
    <row r="2112" spans="3:5" s="264" customFormat="1">
      <c r="C2112" s="286"/>
      <c r="D2112" s="286"/>
      <c r="E2112" s="287"/>
    </row>
    <row r="2113" spans="3:5" s="264" customFormat="1">
      <c r="C2113" s="286"/>
      <c r="D2113" s="286"/>
      <c r="E2113" s="287"/>
    </row>
    <row r="2114" spans="3:5" s="264" customFormat="1">
      <c r="C2114" s="286"/>
      <c r="D2114" s="286"/>
      <c r="E2114" s="287"/>
    </row>
    <row r="2115" spans="3:5" s="264" customFormat="1">
      <c r="C2115" s="286"/>
      <c r="D2115" s="286"/>
      <c r="E2115" s="287"/>
    </row>
    <row r="2116" spans="3:5" s="264" customFormat="1">
      <c r="C2116" s="286"/>
      <c r="D2116" s="286"/>
      <c r="E2116" s="287"/>
    </row>
    <row r="2117" spans="3:5" s="264" customFormat="1">
      <c r="C2117" s="286"/>
      <c r="D2117" s="286"/>
      <c r="E2117" s="287"/>
    </row>
    <row r="2118" spans="3:5" s="264" customFormat="1">
      <c r="C2118" s="286"/>
      <c r="D2118" s="286"/>
      <c r="E2118" s="287"/>
    </row>
    <row r="2119" spans="3:5" s="264" customFormat="1">
      <c r="C2119" s="286"/>
      <c r="D2119" s="286"/>
      <c r="E2119" s="287"/>
    </row>
    <row r="2120" spans="3:5" s="264" customFormat="1">
      <c r="C2120" s="286"/>
      <c r="D2120" s="286"/>
      <c r="E2120" s="287"/>
    </row>
    <row r="2121" spans="3:5" s="264" customFormat="1">
      <c r="C2121" s="286"/>
      <c r="D2121" s="286"/>
      <c r="E2121" s="287"/>
    </row>
    <row r="2122" spans="3:5" s="264" customFormat="1">
      <c r="C2122" s="286"/>
      <c r="D2122" s="286"/>
      <c r="E2122" s="287"/>
    </row>
    <row r="2123" spans="3:5" s="264" customFormat="1">
      <c r="C2123" s="286"/>
      <c r="D2123" s="286"/>
      <c r="E2123" s="287"/>
    </row>
    <row r="2124" spans="3:5" s="264" customFormat="1">
      <c r="C2124" s="286"/>
      <c r="D2124" s="286"/>
      <c r="E2124" s="287"/>
    </row>
    <row r="2125" spans="3:5" s="264" customFormat="1">
      <c r="C2125" s="286"/>
      <c r="D2125" s="286"/>
      <c r="E2125" s="287"/>
    </row>
    <row r="2126" spans="3:5" s="264" customFormat="1">
      <c r="C2126" s="286"/>
      <c r="D2126" s="286"/>
      <c r="E2126" s="287"/>
    </row>
    <row r="2127" spans="3:5" s="264" customFormat="1">
      <c r="C2127" s="286"/>
      <c r="D2127" s="286"/>
      <c r="E2127" s="287"/>
    </row>
    <row r="2128" spans="3:5" s="264" customFormat="1">
      <c r="C2128" s="286"/>
      <c r="D2128" s="286"/>
      <c r="E2128" s="287"/>
    </row>
    <row r="2129" spans="3:5" s="264" customFormat="1">
      <c r="C2129" s="286"/>
      <c r="D2129" s="286"/>
      <c r="E2129" s="287"/>
    </row>
    <row r="2130" spans="3:5" s="264" customFormat="1">
      <c r="C2130" s="286"/>
      <c r="D2130" s="286"/>
      <c r="E2130" s="287"/>
    </row>
    <row r="2131" spans="3:5" s="264" customFormat="1">
      <c r="C2131" s="286"/>
      <c r="D2131" s="286"/>
      <c r="E2131" s="287"/>
    </row>
    <row r="2132" spans="3:5" s="264" customFormat="1">
      <c r="C2132" s="286"/>
      <c r="D2132" s="286"/>
      <c r="E2132" s="287"/>
    </row>
    <row r="2133" spans="3:5" s="264" customFormat="1">
      <c r="C2133" s="286"/>
      <c r="D2133" s="286"/>
      <c r="E2133" s="287"/>
    </row>
    <row r="2134" spans="3:5" s="264" customFormat="1">
      <c r="C2134" s="286"/>
      <c r="D2134" s="286"/>
      <c r="E2134" s="287"/>
    </row>
    <row r="2135" spans="3:5" s="264" customFormat="1">
      <c r="C2135" s="286"/>
      <c r="D2135" s="286"/>
      <c r="E2135" s="287"/>
    </row>
    <row r="2136" spans="3:5" s="264" customFormat="1">
      <c r="C2136" s="286"/>
      <c r="D2136" s="286"/>
      <c r="E2136" s="287"/>
    </row>
    <row r="2137" spans="3:5" s="264" customFormat="1">
      <c r="C2137" s="286"/>
      <c r="D2137" s="286"/>
      <c r="E2137" s="287"/>
    </row>
    <row r="2138" spans="3:5" s="264" customFormat="1">
      <c r="C2138" s="286"/>
      <c r="D2138" s="286"/>
      <c r="E2138" s="287"/>
    </row>
    <row r="2139" spans="3:5" s="264" customFormat="1">
      <c r="C2139" s="286"/>
      <c r="D2139" s="286"/>
      <c r="E2139" s="287"/>
    </row>
    <row r="2140" spans="3:5" s="264" customFormat="1">
      <c r="C2140" s="286"/>
      <c r="D2140" s="286"/>
      <c r="E2140" s="287"/>
    </row>
    <row r="2141" spans="3:5" s="264" customFormat="1">
      <c r="C2141" s="286"/>
      <c r="D2141" s="286"/>
      <c r="E2141" s="287"/>
    </row>
    <row r="2142" spans="3:5" s="264" customFormat="1">
      <c r="C2142" s="286"/>
      <c r="D2142" s="286"/>
      <c r="E2142" s="287"/>
    </row>
    <row r="2143" spans="3:5" s="264" customFormat="1">
      <c r="C2143" s="286"/>
      <c r="D2143" s="286"/>
      <c r="E2143" s="287"/>
    </row>
    <row r="2144" spans="3:5" s="264" customFormat="1">
      <c r="C2144" s="286"/>
      <c r="D2144" s="286"/>
      <c r="E2144" s="287"/>
    </row>
    <row r="2145" spans="3:5" s="264" customFormat="1">
      <c r="C2145" s="286"/>
      <c r="D2145" s="286"/>
      <c r="E2145" s="287"/>
    </row>
    <row r="2146" spans="3:5" s="264" customFormat="1">
      <c r="C2146" s="286"/>
      <c r="D2146" s="286"/>
      <c r="E2146" s="287"/>
    </row>
    <row r="2147" spans="3:5" s="264" customFormat="1">
      <c r="C2147" s="286"/>
      <c r="D2147" s="286"/>
      <c r="E2147" s="287"/>
    </row>
    <row r="2148" spans="3:5" s="264" customFormat="1">
      <c r="C2148" s="286"/>
      <c r="D2148" s="286"/>
      <c r="E2148" s="287"/>
    </row>
    <row r="2149" spans="3:5" s="264" customFormat="1">
      <c r="C2149" s="286"/>
      <c r="D2149" s="286"/>
      <c r="E2149" s="287"/>
    </row>
    <row r="2150" spans="3:5" s="264" customFormat="1">
      <c r="C2150" s="286"/>
      <c r="D2150" s="286"/>
      <c r="E2150" s="287"/>
    </row>
    <row r="2151" spans="3:5" s="264" customFormat="1">
      <c r="C2151" s="286"/>
      <c r="D2151" s="286"/>
      <c r="E2151" s="287"/>
    </row>
    <row r="2152" spans="3:5" s="264" customFormat="1">
      <c r="C2152" s="286"/>
      <c r="D2152" s="286"/>
      <c r="E2152" s="287"/>
    </row>
    <row r="2153" spans="3:5" s="264" customFormat="1">
      <c r="C2153" s="286"/>
      <c r="D2153" s="286"/>
      <c r="E2153" s="287"/>
    </row>
    <row r="2154" spans="3:5" s="264" customFormat="1">
      <c r="C2154" s="286"/>
      <c r="D2154" s="286"/>
      <c r="E2154" s="287"/>
    </row>
    <row r="2155" spans="3:5" s="264" customFormat="1">
      <c r="C2155" s="286"/>
      <c r="D2155" s="286"/>
      <c r="E2155" s="287"/>
    </row>
    <row r="2156" spans="3:5" s="264" customFormat="1">
      <c r="C2156" s="286"/>
      <c r="D2156" s="286"/>
      <c r="E2156" s="287"/>
    </row>
    <row r="2157" spans="3:5" s="264" customFormat="1">
      <c r="C2157" s="286"/>
      <c r="D2157" s="286"/>
      <c r="E2157" s="287"/>
    </row>
    <row r="2158" spans="3:5" s="264" customFormat="1">
      <c r="C2158" s="286"/>
      <c r="D2158" s="286"/>
      <c r="E2158" s="287"/>
    </row>
    <row r="2159" spans="3:5" s="264" customFormat="1">
      <c r="C2159" s="286"/>
      <c r="D2159" s="286"/>
      <c r="E2159" s="287"/>
    </row>
    <row r="2160" spans="3:5" s="264" customFormat="1">
      <c r="C2160" s="286"/>
      <c r="D2160" s="286"/>
      <c r="E2160" s="287"/>
    </row>
    <row r="2161" spans="3:5" s="264" customFormat="1">
      <c r="C2161" s="286"/>
      <c r="D2161" s="286"/>
      <c r="E2161" s="287"/>
    </row>
    <row r="2162" spans="3:5" s="264" customFormat="1">
      <c r="C2162" s="286"/>
      <c r="D2162" s="286"/>
      <c r="E2162" s="287"/>
    </row>
    <row r="2163" spans="3:5" s="264" customFormat="1">
      <c r="C2163" s="286"/>
      <c r="D2163" s="286"/>
      <c r="E2163" s="287"/>
    </row>
    <row r="2164" spans="3:5" s="264" customFormat="1">
      <c r="C2164" s="286"/>
      <c r="D2164" s="286"/>
      <c r="E2164" s="287"/>
    </row>
    <row r="2165" spans="3:5" s="264" customFormat="1">
      <c r="C2165" s="286"/>
      <c r="D2165" s="286"/>
      <c r="E2165" s="287"/>
    </row>
    <row r="2166" spans="3:5" s="264" customFormat="1">
      <c r="C2166" s="286"/>
      <c r="D2166" s="286"/>
      <c r="E2166" s="287"/>
    </row>
    <row r="2167" spans="3:5" s="264" customFormat="1">
      <c r="C2167" s="286"/>
      <c r="D2167" s="286"/>
      <c r="E2167" s="287"/>
    </row>
    <row r="2168" spans="3:5" s="264" customFormat="1">
      <c r="C2168" s="286"/>
      <c r="D2168" s="286"/>
      <c r="E2168" s="287"/>
    </row>
    <row r="2169" spans="3:5" s="264" customFormat="1">
      <c r="C2169" s="286"/>
      <c r="D2169" s="286"/>
      <c r="E2169" s="287"/>
    </row>
    <row r="2170" spans="3:5" s="264" customFormat="1">
      <c r="C2170" s="286"/>
      <c r="D2170" s="286"/>
      <c r="E2170" s="287"/>
    </row>
    <row r="2171" spans="3:5" s="264" customFormat="1">
      <c r="C2171" s="286"/>
      <c r="D2171" s="286"/>
      <c r="E2171" s="287"/>
    </row>
    <row r="2172" spans="3:5" s="264" customFormat="1">
      <c r="C2172" s="286"/>
      <c r="D2172" s="286"/>
      <c r="E2172" s="287"/>
    </row>
    <row r="2173" spans="3:5" s="264" customFormat="1">
      <c r="C2173" s="286"/>
      <c r="D2173" s="286"/>
      <c r="E2173" s="287"/>
    </row>
    <row r="2174" spans="3:5" s="264" customFormat="1">
      <c r="C2174" s="286"/>
      <c r="D2174" s="286"/>
      <c r="E2174" s="287"/>
    </row>
    <row r="2175" spans="3:5" s="264" customFormat="1">
      <c r="C2175" s="286"/>
      <c r="D2175" s="286"/>
      <c r="E2175" s="287"/>
    </row>
    <row r="2176" spans="3:5" s="264" customFormat="1">
      <c r="C2176" s="286"/>
      <c r="D2176" s="286"/>
      <c r="E2176" s="287"/>
    </row>
    <row r="2177" spans="3:5" s="264" customFormat="1">
      <c r="C2177" s="286"/>
      <c r="D2177" s="286"/>
      <c r="E2177" s="287"/>
    </row>
    <row r="2178" spans="3:5" s="264" customFormat="1">
      <c r="C2178" s="286"/>
      <c r="D2178" s="286"/>
      <c r="E2178" s="287"/>
    </row>
    <row r="2179" spans="3:5" s="264" customFormat="1">
      <c r="C2179" s="286"/>
      <c r="D2179" s="286"/>
      <c r="E2179" s="287"/>
    </row>
    <row r="2180" spans="3:5" s="264" customFormat="1">
      <c r="C2180" s="286"/>
      <c r="D2180" s="286"/>
      <c r="E2180" s="287"/>
    </row>
    <row r="2181" spans="3:5" s="264" customFormat="1">
      <c r="C2181" s="286"/>
      <c r="D2181" s="286"/>
      <c r="E2181" s="287"/>
    </row>
    <row r="2182" spans="3:5" s="264" customFormat="1">
      <c r="C2182" s="286"/>
      <c r="D2182" s="286"/>
      <c r="E2182" s="287"/>
    </row>
    <row r="2183" spans="3:5" s="264" customFormat="1">
      <c r="C2183" s="286"/>
      <c r="D2183" s="286"/>
      <c r="E2183" s="287"/>
    </row>
    <row r="2184" spans="3:5" s="264" customFormat="1">
      <c r="C2184" s="286"/>
      <c r="D2184" s="286"/>
      <c r="E2184" s="287"/>
    </row>
    <row r="2185" spans="3:5" s="264" customFormat="1">
      <c r="C2185" s="286"/>
      <c r="D2185" s="286"/>
      <c r="E2185" s="287"/>
    </row>
    <row r="2186" spans="3:5" s="264" customFormat="1">
      <c r="C2186" s="286"/>
      <c r="D2186" s="286"/>
      <c r="E2186" s="287"/>
    </row>
    <row r="2187" spans="3:5" s="264" customFormat="1">
      <c r="C2187" s="286"/>
      <c r="D2187" s="286"/>
      <c r="E2187" s="287"/>
    </row>
    <row r="2188" spans="3:5" s="264" customFormat="1">
      <c r="C2188" s="286"/>
      <c r="D2188" s="286"/>
      <c r="E2188" s="287"/>
    </row>
    <row r="2189" spans="3:5" s="264" customFormat="1">
      <c r="C2189" s="286"/>
      <c r="D2189" s="286"/>
      <c r="E2189" s="287"/>
    </row>
    <row r="2190" spans="3:5" s="264" customFormat="1">
      <c r="C2190" s="286"/>
      <c r="D2190" s="286"/>
      <c r="E2190" s="287"/>
    </row>
    <row r="2191" spans="3:5" s="264" customFormat="1">
      <c r="C2191" s="286"/>
      <c r="D2191" s="286"/>
      <c r="E2191" s="287"/>
    </row>
    <row r="2192" spans="3:5" s="264" customFormat="1">
      <c r="C2192" s="286"/>
      <c r="D2192" s="286"/>
      <c r="E2192" s="287"/>
    </row>
    <row r="2193" spans="3:5" s="264" customFormat="1">
      <c r="C2193" s="286"/>
      <c r="D2193" s="286"/>
      <c r="E2193" s="287"/>
    </row>
    <row r="2194" spans="3:5" s="264" customFormat="1">
      <c r="C2194" s="286"/>
      <c r="D2194" s="286"/>
      <c r="E2194" s="287"/>
    </row>
    <row r="2195" spans="3:5" s="264" customFormat="1">
      <c r="C2195" s="286"/>
      <c r="D2195" s="286"/>
      <c r="E2195" s="287"/>
    </row>
    <row r="2196" spans="3:5" s="264" customFormat="1">
      <c r="C2196" s="286"/>
      <c r="D2196" s="286"/>
      <c r="E2196" s="287"/>
    </row>
    <row r="2197" spans="3:5" s="264" customFormat="1">
      <c r="C2197" s="286"/>
      <c r="D2197" s="286"/>
      <c r="E2197" s="287"/>
    </row>
    <row r="2198" spans="3:5" s="264" customFormat="1">
      <c r="C2198" s="286"/>
      <c r="D2198" s="286"/>
      <c r="E2198" s="287"/>
    </row>
    <row r="2199" spans="3:5" s="264" customFormat="1">
      <c r="C2199" s="286"/>
      <c r="D2199" s="286"/>
      <c r="E2199" s="287"/>
    </row>
    <row r="2200" spans="3:5" s="264" customFormat="1">
      <c r="C2200" s="286"/>
      <c r="D2200" s="286"/>
      <c r="E2200" s="287"/>
    </row>
    <row r="2201" spans="3:5" s="264" customFormat="1">
      <c r="C2201" s="286"/>
      <c r="D2201" s="286"/>
      <c r="E2201" s="287"/>
    </row>
    <row r="2202" spans="3:5" s="264" customFormat="1">
      <c r="C2202" s="286"/>
      <c r="D2202" s="286"/>
      <c r="E2202" s="287"/>
    </row>
    <row r="2203" spans="3:5" s="264" customFormat="1">
      <c r="C2203" s="286"/>
      <c r="D2203" s="286"/>
      <c r="E2203" s="287"/>
    </row>
    <row r="2204" spans="3:5" s="264" customFormat="1">
      <c r="C2204" s="286"/>
      <c r="D2204" s="286"/>
      <c r="E2204" s="287"/>
    </row>
    <row r="2205" spans="3:5" s="264" customFormat="1">
      <c r="C2205" s="286"/>
      <c r="D2205" s="286"/>
      <c r="E2205" s="287"/>
    </row>
    <row r="2206" spans="3:5" s="264" customFormat="1">
      <c r="C2206" s="286"/>
      <c r="D2206" s="286"/>
      <c r="E2206" s="287"/>
    </row>
    <row r="2207" spans="3:5" s="264" customFormat="1">
      <c r="C2207" s="286"/>
      <c r="D2207" s="286"/>
      <c r="E2207" s="287"/>
    </row>
    <row r="2208" spans="3:5" s="264" customFormat="1">
      <c r="C2208" s="286"/>
      <c r="D2208" s="286"/>
      <c r="E2208" s="287"/>
    </row>
    <row r="2209" spans="3:5" s="264" customFormat="1">
      <c r="C2209" s="286"/>
      <c r="D2209" s="286"/>
      <c r="E2209" s="287"/>
    </row>
    <row r="2210" spans="3:5" s="264" customFormat="1">
      <c r="C2210" s="286"/>
      <c r="D2210" s="286"/>
      <c r="E2210" s="287"/>
    </row>
    <row r="2211" spans="3:5" s="264" customFormat="1">
      <c r="C2211" s="286"/>
      <c r="D2211" s="286"/>
      <c r="E2211" s="287"/>
    </row>
    <row r="2212" spans="3:5" s="264" customFormat="1">
      <c r="C2212" s="286"/>
      <c r="D2212" s="286"/>
      <c r="E2212" s="287"/>
    </row>
    <row r="2213" spans="3:5" s="264" customFormat="1">
      <c r="C2213" s="286"/>
      <c r="D2213" s="286"/>
      <c r="E2213" s="287"/>
    </row>
    <row r="2214" spans="3:5" s="264" customFormat="1">
      <c r="C2214" s="286"/>
      <c r="D2214" s="286"/>
      <c r="E2214" s="287"/>
    </row>
    <row r="2215" spans="3:5" s="264" customFormat="1">
      <c r="C2215" s="286"/>
      <c r="D2215" s="286"/>
      <c r="E2215" s="287"/>
    </row>
    <row r="2216" spans="3:5" s="264" customFormat="1">
      <c r="C2216" s="286"/>
      <c r="D2216" s="286"/>
      <c r="E2216" s="287"/>
    </row>
    <row r="2217" spans="3:5" s="264" customFormat="1">
      <c r="C2217" s="286"/>
      <c r="D2217" s="286"/>
      <c r="E2217" s="287"/>
    </row>
    <row r="2218" spans="3:5" s="264" customFormat="1">
      <c r="C2218" s="286"/>
      <c r="D2218" s="286"/>
      <c r="E2218" s="287"/>
    </row>
    <row r="2219" spans="3:5" s="264" customFormat="1">
      <c r="C2219" s="286"/>
      <c r="D2219" s="286"/>
      <c r="E2219" s="287"/>
    </row>
    <row r="2220" spans="3:5" s="264" customFormat="1">
      <c r="C2220" s="286"/>
      <c r="D2220" s="286"/>
      <c r="E2220" s="287"/>
    </row>
    <row r="2221" spans="3:5" s="264" customFormat="1">
      <c r="C2221" s="286"/>
      <c r="D2221" s="286"/>
      <c r="E2221" s="287"/>
    </row>
    <row r="2222" spans="3:5" s="264" customFormat="1">
      <c r="C2222" s="286"/>
      <c r="D2222" s="286"/>
      <c r="E2222" s="287"/>
    </row>
    <row r="2223" spans="3:5" s="264" customFormat="1">
      <c r="C2223" s="286"/>
      <c r="D2223" s="286"/>
      <c r="E2223" s="287"/>
    </row>
    <row r="2224" spans="3:5" s="264" customFormat="1">
      <c r="C2224" s="286"/>
      <c r="D2224" s="286"/>
      <c r="E2224" s="287"/>
    </row>
    <row r="2225" spans="3:5" s="264" customFormat="1">
      <c r="C2225" s="286"/>
      <c r="D2225" s="286"/>
      <c r="E2225" s="287"/>
    </row>
    <row r="2226" spans="3:5" s="264" customFormat="1">
      <c r="C2226" s="286"/>
      <c r="D2226" s="286"/>
      <c r="E2226" s="287"/>
    </row>
    <row r="2227" spans="3:5" s="264" customFormat="1">
      <c r="C2227" s="286"/>
      <c r="D2227" s="286"/>
      <c r="E2227" s="287"/>
    </row>
    <row r="2228" spans="3:5" s="264" customFormat="1">
      <c r="C2228" s="286"/>
      <c r="D2228" s="286"/>
      <c r="E2228" s="287"/>
    </row>
    <row r="2229" spans="3:5" s="264" customFormat="1">
      <c r="C2229" s="286"/>
      <c r="D2229" s="286"/>
      <c r="E2229" s="287"/>
    </row>
    <row r="2230" spans="3:5" s="264" customFormat="1">
      <c r="C2230" s="286"/>
      <c r="D2230" s="286"/>
      <c r="E2230" s="287"/>
    </row>
    <row r="2231" spans="3:5" s="264" customFormat="1">
      <c r="C2231" s="286"/>
      <c r="D2231" s="286"/>
      <c r="E2231" s="287"/>
    </row>
    <row r="2232" spans="3:5" s="264" customFormat="1">
      <c r="C2232" s="286"/>
      <c r="D2232" s="286"/>
      <c r="E2232" s="287"/>
    </row>
    <row r="2233" spans="3:5" s="264" customFormat="1">
      <c r="C2233" s="286"/>
      <c r="D2233" s="286"/>
      <c r="E2233" s="287"/>
    </row>
    <row r="2234" spans="3:5" s="264" customFormat="1">
      <c r="C2234" s="286"/>
      <c r="D2234" s="286"/>
      <c r="E2234" s="287"/>
    </row>
    <row r="2235" spans="3:5" s="264" customFormat="1">
      <c r="C2235" s="286"/>
      <c r="D2235" s="286"/>
      <c r="E2235" s="287"/>
    </row>
    <row r="2236" spans="3:5" s="264" customFormat="1">
      <c r="C2236" s="286"/>
      <c r="D2236" s="286"/>
      <c r="E2236" s="287"/>
    </row>
    <row r="2237" spans="3:5" s="264" customFormat="1">
      <c r="C2237" s="286"/>
      <c r="D2237" s="286"/>
      <c r="E2237" s="287"/>
    </row>
    <row r="2238" spans="3:5" s="264" customFormat="1">
      <c r="C2238" s="286"/>
      <c r="D2238" s="286"/>
      <c r="E2238" s="287"/>
    </row>
    <row r="2239" spans="3:5" s="264" customFormat="1">
      <c r="C2239" s="286"/>
      <c r="D2239" s="286"/>
      <c r="E2239" s="287"/>
    </row>
    <row r="2240" spans="3:5" s="264" customFormat="1">
      <c r="C2240" s="286"/>
      <c r="D2240" s="286"/>
      <c r="E2240" s="287"/>
    </row>
    <row r="2241" spans="3:5" s="264" customFormat="1">
      <c r="C2241" s="286"/>
      <c r="D2241" s="286"/>
      <c r="E2241" s="287"/>
    </row>
    <row r="2242" spans="3:5" s="264" customFormat="1">
      <c r="C2242" s="286"/>
      <c r="D2242" s="286"/>
      <c r="E2242" s="287"/>
    </row>
    <row r="2243" spans="3:5" s="264" customFormat="1">
      <c r="C2243" s="286"/>
      <c r="D2243" s="286"/>
      <c r="E2243" s="287"/>
    </row>
    <row r="2244" spans="3:5" s="264" customFormat="1">
      <c r="C2244" s="286"/>
      <c r="D2244" s="286"/>
      <c r="E2244" s="287"/>
    </row>
    <row r="2245" spans="3:5" s="264" customFormat="1">
      <c r="C2245" s="286"/>
      <c r="D2245" s="286"/>
      <c r="E2245" s="287"/>
    </row>
    <row r="2246" spans="3:5" s="264" customFormat="1">
      <c r="C2246" s="286"/>
      <c r="D2246" s="286"/>
      <c r="E2246" s="287"/>
    </row>
    <row r="2247" spans="3:5" s="264" customFormat="1">
      <c r="C2247" s="286"/>
      <c r="D2247" s="286"/>
      <c r="E2247" s="287"/>
    </row>
    <row r="2248" spans="3:5" s="264" customFormat="1">
      <c r="C2248" s="286"/>
      <c r="D2248" s="286"/>
      <c r="E2248" s="287"/>
    </row>
    <row r="2249" spans="3:5" s="264" customFormat="1">
      <c r="C2249" s="286"/>
      <c r="D2249" s="286"/>
      <c r="E2249" s="287"/>
    </row>
    <row r="2250" spans="3:5" s="264" customFormat="1">
      <c r="C2250" s="286"/>
      <c r="D2250" s="286"/>
      <c r="E2250" s="287"/>
    </row>
    <row r="2251" spans="3:5" s="264" customFormat="1">
      <c r="C2251" s="286"/>
      <c r="D2251" s="286"/>
      <c r="E2251" s="287"/>
    </row>
    <row r="2252" spans="3:5" s="264" customFormat="1">
      <c r="C2252" s="286"/>
      <c r="D2252" s="286"/>
      <c r="E2252" s="287"/>
    </row>
    <row r="2253" spans="3:5" s="264" customFormat="1">
      <c r="C2253" s="286"/>
      <c r="D2253" s="286"/>
      <c r="E2253" s="287"/>
    </row>
    <row r="2254" spans="3:5" s="264" customFormat="1">
      <c r="C2254" s="286"/>
      <c r="D2254" s="286"/>
      <c r="E2254" s="287"/>
    </row>
    <row r="2255" spans="3:5" s="264" customFormat="1">
      <c r="C2255" s="286"/>
      <c r="D2255" s="286"/>
      <c r="E2255" s="287"/>
    </row>
    <row r="2256" spans="3:5" s="264" customFormat="1">
      <c r="C2256" s="286"/>
      <c r="D2256" s="286"/>
      <c r="E2256" s="287"/>
    </row>
    <row r="2257" spans="3:5" s="264" customFormat="1">
      <c r="C2257" s="286"/>
      <c r="D2257" s="286"/>
      <c r="E2257" s="287"/>
    </row>
    <row r="2258" spans="3:5" s="264" customFormat="1">
      <c r="C2258" s="286"/>
      <c r="D2258" s="286"/>
      <c r="E2258" s="287"/>
    </row>
    <row r="2259" spans="3:5" s="264" customFormat="1">
      <c r="C2259" s="286"/>
      <c r="D2259" s="286"/>
      <c r="E2259" s="287"/>
    </row>
    <row r="2260" spans="3:5" s="264" customFormat="1">
      <c r="C2260" s="286"/>
      <c r="D2260" s="286"/>
      <c r="E2260" s="287"/>
    </row>
    <row r="2261" spans="3:5" s="264" customFormat="1">
      <c r="C2261" s="286"/>
      <c r="D2261" s="286"/>
      <c r="E2261" s="287"/>
    </row>
    <row r="2262" spans="3:5" s="264" customFormat="1">
      <c r="C2262" s="286"/>
      <c r="D2262" s="286"/>
      <c r="E2262" s="287"/>
    </row>
    <row r="2263" spans="3:5" s="264" customFormat="1">
      <c r="C2263" s="286"/>
      <c r="D2263" s="286"/>
      <c r="E2263" s="287"/>
    </row>
    <row r="2264" spans="3:5" s="264" customFormat="1">
      <c r="C2264" s="286"/>
      <c r="D2264" s="286"/>
      <c r="E2264" s="287"/>
    </row>
    <row r="2265" spans="3:5" s="264" customFormat="1">
      <c r="C2265" s="286"/>
      <c r="D2265" s="286"/>
      <c r="E2265" s="287"/>
    </row>
    <row r="2266" spans="3:5" s="264" customFormat="1">
      <c r="C2266" s="286"/>
      <c r="D2266" s="286"/>
      <c r="E2266" s="287"/>
    </row>
    <row r="2267" spans="3:5" s="264" customFormat="1">
      <c r="C2267" s="286"/>
      <c r="D2267" s="286"/>
      <c r="E2267" s="287"/>
    </row>
    <row r="2268" spans="3:5" s="264" customFormat="1">
      <c r="C2268" s="286"/>
      <c r="D2268" s="286"/>
      <c r="E2268" s="287"/>
    </row>
    <row r="2269" spans="3:5" s="264" customFormat="1">
      <c r="C2269" s="286"/>
      <c r="D2269" s="286"/>
      <c r="E2269" s="287"/>
    </row>
    <row r="2270" spans="3:5" s="264" customFormat="1">
      <c r="C2270" s="286"/>
      <c r="D2270" s="286"/>
      <c r="E2270" s="287"/>
    </row>
    <row r="2271" spans="3:5" s="264" customFormat="1">
      <c r="C2271" s="286"/>
      <c r="D2271" s="286"/>
      <c r="E2271" s="287"/>
    </row>
    <row r="2272" spans="3:5" s="264" customFormat="1">
      <c r="C2272" s="286"/>
      <c r="D2272" s="286"/>
      <c r="E2272" s="287"/>
    </row>
    <row r="2273" spans="3:5" s="264" customFormat="1">
      <c r="C2273" s="286"/>
      <c r="D2273" s="286"/>
      <c r="E2273" s="287"/>
    </row>
    <row r="2274" spans="3:5" s="264" customFormat="1">
      <c r="C2274" s="286"/>
      <c r="D2274" s="286"/>
      <c r="E2274" s="287"/>
    </row>
    <row r="2275" spans="3:5" s="264" customFormat="1">
      <c r="C2275" s="286"/>
      <c r="D2275" s="286"/>
      <c r="E2275" s="287"/>
    </row>
    <row r="2276" spans="3:5" s="264" customFormat="1">
      <c r="C2276" s="286"/>
      <c r="D2276" s="286"/>
      <c r="E2276" s="287"/>
    </row>
    <row r="2277" spans="3:5" s="264" customFormat="1">
      <c r="C2277" s="286"/>
      <c r="D2277" s="286"/>
      <c r="E2277" s="287"/>
    </row>
    <row r="2278" spans="3:5" s="264" customFormat="1">
      <c r="C2278" s="286"/>
      <c r="D2278" s="286"/>
      <c r="E2278" s="287"/>
    </row>
    <row r="2279" spans="3:5" s="264" customFormat="1">
      <c r="C2279" s="286"/>
      <c r="D2279" s="286"/>
      <c r="E2279" s="287"/>
    </row>
    <row r="2280" spans="3:5" s="264" customFormat="1">
      <c r="C2280" s="286"/>
      <c r="D2280" s="286"/>
      <c r="E2280" s="287"/>
    </row>
    <row r="2281" spans="3:5" s="264" customFormat="1">
      <c r="C2281" s="286"/>
      <c r="D2281" s="286"/>
      <c r="E2281" s="287"/>
    </row>
    <row r="2282" spans="3:5" s="264" customFormat="1">
      <c r="C2282" s="286"/>
      <c r="D2282" s="286"/>
      <c r="E2282" s="287"/>
    </row>
    <row r="2283" spans="3:5" s="264" customFormat="1">
      <c r="C2283" s="286"/>
      <c r="D2283" s="286"/>
      <c r="E2283" s="287"/>
    </row>
    <row r="2284" spans="3:5" s="264" customFormat="1">
      <c r="C2284" s="286"/>
      <c r="D2284" s="286"/>
      <c r="E2284" s="287"/>
    </row>
    <row r="2285" spans="3:5" s="264" customFormat="1">
      <c r="C2285" s="286"/>
      <c r="D2285" s="286"/>
      <c r="E2285" s="287"/>
    </row>
    <row r="2286" spans="3:5" s="264" customFormat="1">
      <c r="C2286" s="286"/>
      <c r="D2286" s="286"/>
      <c r="E2286" s="287"/>
    </row>
    <row r="2287" spans="3:5" s="264" customFormat="1">
      <c r="C2287" s="286"/>
      <c r="D2287" s="286"/>
      <c r="E2287" s="287"/>
    </row>
    <row r="2288" spans="3:5" s="264" customFormat="1">
      <c r="C2288" s="286"/>
      <c r="D2288" s="286"/>
      <c r="E2288" s="287"/>
    </row>
    <row r="2289" spans="3:5" s="264" customFormat="1">
      <c r="C2289" s="286"/>
      <c r="D2289" s="286"/>
      <c r="E2289" s="287"/>
    </row>
    <row r="2290" spans="3:5" s="264" customFormat="1">
      <c r="C2290" s="286"/>
      <c r="D2290" s="286"/>
      <c r="E2290" s="287"/>
    </row>
    <row r="2291" spans="3:5" s="264" customFormat="1">
      <c r="C2291" s="286"/>
      <c r="D2291" s="286"/>
      <c r="E2291" s="287"/>
    </row>
    <row r="2292" spans="3:5" s="264" customFormat="1">
      <c r="C2292" s="286"/>
      <c r="D2292" s="286"/>
      <c r="E2292" s="287"/>
    </row>
    <row r="2293" spans="3:5" s="264" customFormat="1">
      <c r="C2293" s="286"/>
      <c r="D2293" s="286"/>
      <c r="E2293" s="287"/>
    </row>
    <row r="2294" spans="3:5" s="264" customFormat="1">
      <c r="C2294" s="286"/>
      <c r="D2294" s="286"/>
      <c r="E2294" s="287"/>
    </row>
    <row r="2295" spans="3:5" s="264" customFormat="1">
      <c r="C2295" s="286"/>
      <c r="D2295" s="286"/>
      <c r="E2295" s="287"/>
    </row>
    <row r="2296" spans="3:5" s="264" customFormat="1">
      <c r="C2296" s="286"/>
      <c r="D2296" s="286"/>
      <c r="E2296" s="287"/>
    </row>
    <row r="2297" spans="3:5" s="264" customFormat="1">
      <c r="C2297" s="286"/>
      <c r="D2297" s="286"/>
      <c r="E2297" s="287"/>
    </row>
    <row r="2298" spans="3:5" s="264" customFormat="1">
      <c r="C2298" s="286"/>
      <c r="D2298" s="286"/>
      <c r="E2298" s="287"/>
    </row>
    <row r="2299" spans="3:5" s="264" customFormat="1">
      <c r="C2299" s="286"/>
      <c r="D2299" s="286"/>
      <c r="E2299" s="287"/>
    </row>
    <row r="2300" spans="3:5" s="264" customFormat="1">
      <c r="C2300" s="286"/>
      <c r="D2300" s="286"/>
      <c r="E2300" s="287"/>
    </row>
    <row r="2301" spans="3:5" s="264" customFormat="1">
      <c r="C2301" s="286"/>
      <c r="D2301" s="286"/>
      <c r="E2301" s="287"/>
    </row>
    <row r="2302" spans="3:5" s="264" customFormat="1">
      <c r="C2302" s="286"/>
      <c r="D2302" s="286"/>
      <c r="E2302" s="287"/>
    </row>
    <row r="2303" spans="3:5" s="264" customFormat="1">
      <c r="C2303" s="286"/>
      <c r="D2303" s="286"/>
      <c r="E2303" s="287"/>
    </row>
    <row r="2304" spans="3:5" s="264" customFormat="1">
      <c r="C2304" s="286"/>
      <c r="D2304" s="286"/>
      <c r="E2304" s="287"/>
    </row>
    <row r="2305" spans="3:5" s="264" customFormat="1">
      <c r="C2305" s="286"/>
      <c r="D2305" s="286"/>
      <c r="E2305" s="287"/>
    </row>
    <row r="2306" spans="3:5" s="264" customFormat="1">
      <c r="C2306" s="286"/>
      <c r="D2306" s="286"/>
      <c r="E2306" s="287"/>
    </row>
    <row r="2307" spans="3:5" s="264" customFormat="1">
      <c r="C2307" s="286"/>
      <c r="D2307" s="286"/>
      <c r="E2307" s="287"/>
    </row>
    <row r="2308" spans="3:5" s="264" customFormat="1">
      <c r="C2308" s="286"/>
      <c r="D2308" s="286"/>
      <c r="E2308" s="287"/>
    </row>
    <row r="2309" spans="3:5" s="264" customFormat="1">
      <c r="C2309" s="286"/>
      <c r="D2309" s="286"/>
      <c r="E2309" s="287"/>
    </row>
    <row r="2310" spans="3:5" s="264" customFormat="1">
      <c r="C2310" s="286"/>
      <c r="D2310" s="286"/>
      <c r="E2310" s="287"/>
    </row>
    <row r="2311" spans="3:5" s="264" customFormat="1">
      <c r="C2311" s="286"/>
      <c r="D2311" s="286"/>
      <c r="E2311" s="287"/>
    </row>
    <row r="2312" spans="3:5" s="264" customFormat="1">
      <c r="C2312" s="286"/>
      <c r="D2312" s="286"/>
      <c r="E2312" s="287"/>
    </row>
    <row r="2313" spans="3:5" s="264" customFormat="1">
      <c r="C2313" s="286"/>
      <c r="D2313" s="286"/>
      <c r="E2313" s="287"/>
    </row>
    <row r="2314" spans="3:5" s="264" customFormat="1">
      <c r="C2314" s="286"/>
      <c r="D2314" s="286"/>
      <c r="E2314" s="287"/>
    </row>
    <row r="2315" spans="3:5" s="264" customFormat="1">
      <c r="C2315" s="286"/>
      <c r="D2315" s="286"/>
      <c r="E2315" s="287"/>
    </row>
    <row r="2316" spans="3:5" s="264" customFormat="1">
      <c r="C2316" s="286"/>
      <c r="D2316" s="286"/>
      <c r="E2316" s="287"/>
    </row>
    <row r="2317" spans="3:5" s="264" customFormat="1">
      <c r="C2317" s="286"/>
      <c r="D2317" s="286"/>
      <c r="E2317" s="287"/>
    </row>
    <row r="2318" spans="3:5" s="264" customFormat="1">
      <c r="C2318" s="286"/>
      <c r="D2318" s="286"/>
      <c r="E2318" s="287"/>
    </row>
    <row r="2319" spans="3:5" s="264" customFormat="1">
      <c r="C2319" s="286"/>
      <c r="D2319" s="286"/>
      <c r="E2319" s="287"/>
    </row>
    <row r="2320" spans="3:5" s="264" customFormat="1">
      <c r="C2320" s="286"/>
      <c r="D2320" s="286"/>
      <c r="E2320" s="287"/>
    </row>
    <row r="2321" spans="3:5" s="264" customFormat="1">
      <c r="C2321" s="286"/>
      <c r="D2321" s="286"/>
      <c r="E2321" s="287"/>
    </row>
    <row r="2322" spans="3:5" s="264" customFormat="1">
      <c r="C2322" s="286"/>
      <c r="D2322" s="286"/>
      <c r="E2322" s="287"/>
    </row>
    <row r="2323" spans="3:5" s="264" customFormat="1">
      <c r="C2323" s="286"/>
      <c r="D2323" s="286"/>
      <c r="E2323" s="287"/>
    </row>
    <row r="2324" spans="3:5" s="264" customFormat="1">
      <c r="C2324" s="286"/>
      <c r="D2324" s="286"/>
      <c r="E2324" s="287"/>
    </row>
    <row r="2325" spans="3:5" s="264" customFormat="1">
      <c r="C2325" s="286"/>
      <c r="D2325" s="286"/>
      <c r="E2325" s="287"/>
    </row>
    <row r="2326" spans="3:5" s="264" customFormat="1">
      <c r="C2326" s="286"/>
      <c r="D2326" s="286"/>
      <c r="E2326" s="287"/>
    </row>
    <row r="2327" spans="3:5" s="264" customFormat="1">
      <c r="C2327" s="286"/>
      <c r="D2327" s="286"/>
      <c r="E2327" s="287"/>
    </row>
    <row r="2328" spans="3:5" s="264" customFormat="1">
      <c r="C2328" s="286"/>
      <c r="D2328" s="286"/>
      <c r="E2328" s="287"/>
    </row>
    <row r="2329" spans="3:5" s="264" customFormat="1">
      <c r="C2329" s="286"/>
      <c r="D2329" s="286"/>
      <c r="E2329" s="287"/>
    </row>
    <row r="2330" spans="3:5" s="264" customFormat="1">
      <c r="C2330" s="286"/>
      <c r="D2330" s="286"/>
      <c r="E2330" s="287"/>
    </row>
    <row r="2331" spans="3:5" s="264" customFormat="1">
      <c r="C2331" s="286"/>
      <c r="D2331" s="286"/>
      <c r="E2331" s="287"/>
    </row>
    <row r="2332" spans="3:5" s="264" customFormat="1">
      <c r="C2332" s="286"/>
      <c r="D2332" s="286"/>
      <c r="E2332" s="287"/>
    </row>
    <row r="2333" spans="3:5" s="264" customFormat="1">
      <c r="C2333" s="286"/>
      <c r="D2333" s="286"/>
      <c r="E2333" s="287"/>
    </row>
    <row r="2334" spans="3:5" s="264" customFormat="1">
      <c r="C2334" s="286"/>
      <c r="D2334" s="286"/>
      <c r="E2334" s="287"/>
    </row>
    <row r="2335" spans="3:5" s="264" customFormat="1">
      <c r="C2335" s="286"/>
      <c r="D2335" s="286"/>
      <c r="E2335" s="287"/>
    </row>
    <row r="2336" spans="3:5" s="264" customFormat="1">
      <c r="C2336" s="286"/>
      <c r="D2336" s="286"/>
      <c r="E2336" s="287"/>
    </row>
    <row r="2337" spans="3:5" s="264" customFormat="1">
      <c r="C2337" s="286"/>
      <c r="D2337" s="286"/>
      <c r="E2337" s="287"/>
    </row>
    <row r="2338" spans="3:5" s="264" customFormat="1">
      <c r="C2338" s="286"/>
      <c r="D2338" s="286"/>
      <c r="E2338" s="287"/>
    </row>
    <row r="2339" spans="3:5" s="264" customFormat="1">
      <c r="C2339" s="286"/>
      <c r="D2339" s="286"/>
      <c r="E2339" s="287"/>
    </row>
    <row r="2340" spans="3:5" s="264" customFormat="1">
      <c r="C2340" s="286"/>
      <c r="D2340" s="286"/>
      <c r="E2340" s="287"/>
    </row>
    <row r="2341" spans="3:5" s="264" customFormat="1">
      <c r="C2341" s="286"/>
      <c r="D2341" s="286"/>
      <c r="E2341" s="287"/>
    </row>
    <row r="2342" spans="3:5" s="264" customFormat="1">
      <c r="C2342" s="286"/>
      <c r="D2342" s="286"/>
      <c r="E2342" s="287"/>
    </row>
    <row r="2343" spans="3:5" s="264" customFormat="1">
      <c r="C2343" s="286"/>
      <c r="D2343" s="286"/>
      <c r="E2343" s="287"/>
    </row>
    <row r="2344" spans="3:5" s="264" customFormat="1">
      <c r="C2344" s="286"/>
      <c r="D2344" s="286"/>
      <c r="E2344" s="287"/>
    </row>
    <row r="2345" spans="3:5" s="264" customFormat="1">
      <c r="C2345" s="286"/>
      <c r="D2345" s="286"/>
      <c r="E2345" s="287"/>
    </row>
    <row r="2346" spans="3:5" s="264" customFormat="1">
      <c r="C2346" s="286"/>
      <c r="D2346" s="286"/>
      <c r="E2346" s="287"/>
    </row>
    <row r="2347" spans="3:5" s="264" customFormat="1">
      <c r="C2347" s="286"/>
      <c r="D2347" s="286"/>
      <c r="E2347" s="287"/>
    </row>
    <row r="2348" spans="3:5" s="264" customFormat="1">
      <c r="C2348" s="286"/>
      <c r="D2348" s="286"/>
      <c r="E2348" s="287"/>
    </row>
    <row r="2349" spans="3:5" s="264" customFormat="1">
      <c r="C2349" s="286"/>
      <c r="D2349" s="286"/>
      <c r="E2349" s="287"/>
    </row>
    <row r="2350" spans="3:5" s="264" customFormat="1">
      <c r="C2350" s="286"/>
      <c r="D2350" s="286"/>
      <c r="E2350" s="287"/>
    </row>
    <row r="2351" spans="3:5" s="264" customFormat="1">
      <c r="C2351" s="286"/>
      <c r="D2351" s="286"/>
      <c r="E2351" s="287"/>
    </row>
    <row r="2352" spans="3:5" s="264" customFormat="1">
      <c r="C2352" s="286"/>
      <c r="D2352" s="286"/>
      <c r="E2352" s="287"/>
    </row>
    <row r="2353" spans="3:5" s="264" customFormat="1">
      <c r="C2353" s="286"/>
      <c r="D2353" s="286"/>
      <c r="E2353" s="287"/>
    </row>
    <row r="2354" spans="3:5" s="264" customFormat="1">
      <c r="C2354" s="286"/>
      <c r="D2354" s="286"/>
      <c r="E2354" s="287"/>
    </row>
    <row r="2355" spans="3:5" s="264" customFormat="1">
      <c r="C2355" s="286"/>
      <c r="D2355" s="286"/>
      <c r="E2355" s="287"/>
    </row>
    <row r="2356" spans="3:5" s="264" customFormat="1">
      <c r="C2356" s="286"/>
      <c r="D2356" s="286"/>
      <c r="E2356" s="287"/>
    </row>
    <row r="2357" spans="3:5" s="264" customFormat="1">
      <c r="C2357" s="286"/>
      <c r="D2357" s="286"/>
      <c r="E2357" s="287"/>
    </row>
    <row r="2358" spans="3:5" s="264" customFormat="1">
      <c r="C2358" s="286"/>
      <c r="D2358" s="286"/>
      <c r="E2358" s="287"/>
    </row>
    <row r="2359" spans="3:5" s="264" customFormat="1">
      <c r="C2359" s="286"/>
      <c r="D2359" s="286"/>
      <c r="E2359" s="287"/>
    </row>
    <row r="2360" spans="3:5" s="264" customFormat="1">
      <c r="C2360" s="286"/>
      <c r="D2360" s="286"/>
      <c r="E2360" s="287"/>
    </row>
    <row r="2361" spans="3:5" s="264" customFormat="1">
      <c r="C2361" s="286"/>
      <c r="D2361" s="286"/>
      <c r="E2361" s="287"/>
    </row>
    <row r="2362" spans="3:5" s="264" customFormat="1">
      <c r="C2362" s="286"/>
      <c r="D2362" s="286"/>
      <c r="E2362" s="287"/>
    </row>
    <row r="2363" spans="3:5" s="264" customFormat="1">
      <c r="C2363" s="286"/>
      <c r="D2363" s="286"/>
      <c r="E2363" s="287"/>
    </row>
    <row r="2364" spans="3:5" s="264" customFormat="1">
      <c r="C2364" s="286"/>
      <c r="D2364" s="286"/>
      <c r="E2364" s="287"/>
    </row>
    <row r="2365" spans="3:5" s="264" customFormat="1">
      <c r="C2365" s="286"/>
      <c r="D2365" s="286"/>
      <c r="E2365" s="287"/>
    </row>
    <row r="2366" spans="3:5" s="264" customFormat="1">
      <c r="C2366" s="286"/>
      <c r="D2366" s="286"/>
      <c r="E2366" s="287"/>
    </row>
    <row r="2367" spans="3:5" s="264" customFormat="1">
      <c r="C2367" s="286"/>
      <c r="D2367" s="286"/>
      <c r="E2367" s="287"/>
    </row>
    <row r="2368" spans="3:5" s="264" customFormat="1">
      <c r="C2368" s="286"/>
      <c r="D2368" s="286"/>
      <c r="E2368" s="287"/>
    </row>
    <row r="2369" spans="3:5" s="264" customFormat="1">
      <c r="C2369" s="286"/>
      <c r="D2369" s="286"/>
      <c r="E2369" s="287"/>
    </row>
    <row r="2370" spans="3:5" s="264" customFormat="1">
      <c r="C2370" s="286"/>
      <c r="D2370" s="286"/>
      <c r="E2370" s="287"/>
    </row>
    <row r="2371" spans="3:5" s="264" customFormat="1">
      <c r="C2371" s="286"/>
      <c r="D2371" s="286"/>
      <c r="E2371" s="287"/>
    </row>
    <row r="2372" spans="3:5" s="264" customFormat="1">
      <c r="C2372" s="286"/>
      <c r="D2372" s="286"/>
      <c r="E2372" s="287"/>
    </row>
    <row r="2373" spans="3:5" s="264" customFormat="1">
      <c r="C2373" s="286"/>
      <c r="D2373" s="286"/>
      <c r="E2373" s="287"/>
    </row>
    <row r="2374" spans="3:5" s="264" customFormat="1">
      <c r="C2374" s="286"/>
      <c r="D2374" s="286"/>
      <c r="E2374" s="287"/>
    </row>
    <row r="2375" spans="3:5" s="264" customFormat="1">
      <c r="C2375" s="286"/>
      <c r="D2375" s="286"/>
      <c r="E2375" s="287"/>
    </row>
    <row r="2376" spans="3:5" s="264" customFormat="1">
      <c r="C2376" s="286"/>
      <c r="D2376" s="286"/>
      <c r="E2376" s="287"/>
    </row>
    <row r="2377" spans="3:5" s="264" customFormat="1">
      <c r="C2377" s="286"/>
      <c r="D2377" s="286"/>
      <c r="E2377" s="287"/>
    </row>
    <row r="2378" spans="3:5" s="264" customFormat="1">
      <c r="C2378" s="286"/>
      <c r="D2378" s="286"/>
      <c r="E2378" s="287"/>
    </row>
    <row r="2379" spans="3:5" s="264" customFormat="1">
      <c r="C2379" s="286"/>
      <c r="D2379" s="286"/>
      <c r="E2379" s="287"/>
    </row>
    <row r="2380" spans="3:5" s="264" customFormat="1">
      <c r="C2380" s="286"/>
      <c r="D2380" s="286"/>
      <c r="E2380" s="287"/>
    </row>
    <row r="2381" spans="3:5" s="264" customFormat="1">
      <c r="C2381" s="286"/>
      <c r="D2381" s="286"/>
      <c r="E2381" s="287"/>
    </row>
    <row r="2382" spans="3:5" s="264" customFormat="1">
      <c r="C2382" s="286"/>
      <c r="D2382" s="286"/>
      <c r="E2382" s="287"/>
    </row>
    <row r="2383" spans="3:5" s="264" customFormat="1">
      <c r="C2383" s="286"/>
      <c r="D2383" s="286"/>
      <c r="E2383" s="287"/>
    </row>
    <row r="2384" spans="3:5" s="264" customFormat="1">
      <c r="C2384" s="286"/>
      <c r="D2384" s="286"/>
      <c r="E2384" s="287"/>
    </row>
    <row r="2385" spans="3:5" s="264" customFormat="1">
      <c r="C2385" s="286"/>
      <c r="D2385" s="286"/>
      <c r="E2385" s="287"/>
    </row>
    <row r="2386" spans="3:5" s="264" customFormat="1">
      <c r="C2386" s="286"/>
      <c r="D2386" s="286"/>
      <c r="E2386" s="287"/>
    </row>
    <row r="2387" spans="3:5" s="264" customFormat="1">
      <c r="C2387" s="286"/>
      <c r="D2387" s="286"/>
      <c r="E2387" s="287"/>
    </row>
    <row r="2388" spans="3:5" s="264" customFormat="1">
      <c r="C2388" s="286"/>
      <c r="D2388" s="286"/>
      <c r="E2388" s="287"/>
    </row>
    <row r="2389" spans="3:5" s="264" customFormat="1">
      <c r="C2389" s="286"/>
      <c r="D2389" s="286"/>
      <c r="E2389" s="287"/>
    </row>
    <row r="2390" spans="3:5" s="264" customFormat="1">
      <c r="C2390" s="286"/>
      <c r="D2390" s="286"/>
      <c r="E2390" s="287"/>
    </row>
    <row r="2391" spans="3:5" s="264" customFormat="1">
      <c r="C2391" s="286"/>
      <c r="D2391" s="286"/>
      <c r="E2391" s="287"/>
    </row>
    <row r="2392" spans="3:5" s="264" customFormat="1">
      <c r="C2392" s="286"/>
      <c r="D2392" s="286"/>
      <c r="E2392" s="287"/>
    </row>
    <row r="2393" spans="3:5" s="264" customFormat="1">
      <c r="C2393" s="286"/>
      <c r="D2393" s="286"/>
      <c r="E2393" s="287"/>
    </row>
    <row r="2394" spans="3:5" s="264" customFormat="1">
      <c r="C2394" s="286"/>
      <c r="D2394" s="286"/>
      <c r="E2394" s="287"/>
    </row>
    <row r="2395" spans="3:5" s="264" customFormat="1">
      <c r="C2395" s="286"/>
      <c r="D2395" s="286"/>
      <c r="E2395" s="287"/>
    </row>
    <row r="2396" spans="3:5" s="264" customFormat="1">
      <c r="C2396" s="286"/>
      <c r="D2396" s="286"/>
      <c r="E2396" s="287"/>
    </row>
    <row r="2397" spans="3:5" s="264" customFormat="1">
      <c r="C2397" s="286"/>
      <c r="D2397" s="286"/>
      <c r="E2397" s="287"/>
    </row>
    <row r="2398" spans="3:5" s="264" customFormat="1">
      <c r="C2398" s="286"/>
      <c r="D2398" s="286"/>
      <c r="E2398" s="287"/>
    </row>
    <row r="2399" spans="3:5" s="264" customFormat="1">
      <c r="C2399" s="286"/>
      <c r="D2399" s="286"/>
      <c r="E2399" s="287"/>
    </row>
    <row r="2400" spans="3:5" s="264" customFormat="1">
      <c r="C2400" s="286"/>
      <c r="D2400" s="286"/>
      <c r="E2400" s="287"/>
    </row>
    <row r="2401" spans="3:5" s="264" customFormat="1">
      <c r="C2401" s="286"/>
      <c r="D2401" s="286"/>
      <c r="E2401" s="287"/>
    </row>
    <row r="2402" spans="3:5" s="264" customFormat="1">
      <c r="C2402" s="286"/>
      <c r="D2402" s="286"/>
      <c r="E2402" s="287"/>
    </row>
    <row r="2403" spans="3:5" s="264" customFormat="1">
      <c r="C2403" s="286"/>
      <c r="D2403" s="286"/>
      <c r="E2403" s="287"/>
    </row>
    <row r="2404" spans="3:5" s="264" customFormat="1">
      <c r="C2404" s="286"/>
      <c r="D2404" s="286"/>
      <c r="E2404" s="287"/>
    </row>
    <row r="2405" spans="3:5" s="264" customFormat="1">
      <c r="C2405" s="286"/>
      <c r="D2405" s="286"/>
      <c r="E2405" s="287"/>
    </row>
    <row r="2406" spans="3:5" s="264" customFormat="1">
      <c r="C2406" s="286"/>
      <c r="D2406" s="286"/>
      <c r="E2406" s="287"/>
    </row>
    <row r="2407" spans="3:5" s="264" customFormat="1">
      <c r="C2407" s="286"/>
      <c r="D2407" s="286"/>
      <c r="E2407" s="287"/>
    </row>
    <row r="2408" spans="3:5" s="264" customFormat="1">
      <c r="C2408" s="286"/>
      <c r="D2408" s="286"/>
      <c r="E2408" s="287"/>
    </row>
    <row r="2409" spans="3:5" s="264" customFormat="1">
      <c r="C2409" s="286"/>
      <c r="D2409" s="286"/>
      <c r="E2409" s="287"/>
    </row>
    <row r="2410" spans="3:5" s="264" customFormat="1">
      <c r="C2410" s="286"/>
      <c r="D2410" s="286"/>
      <c r="E2410" s="287"/>
    </row>
    <row r="2411" spans="3:5" s="264" customFormat="1">
      <c r="C2411" s="286"/>
      <c r="D2411" s="286"/>
      <c r="E2411" s="287"/>
    </row>
    <row r="2412" spans="3:5" s="264" customFormat="1">
      <c r="C2412" s="286"/>
      <c r="D2412" s="286"/>
      <c r="E2412" s="287"/>
    </row>
    <row r="2413" spans="3:5" s="264" customFormat="1">
      <c r="C2413" s="286"/>
      <c r="D2413" s="286"/>
      <c r="E2413" s="287"/>
    </row>
    <row r="2414" spans="3:5" s="264" customFormat="1">
      <c r="C2414" s="286"/>
      <c r="D2414" s="286"/>
      <c r="E2414" s="287"/>
    </row>
    <row r="2415" spans="3:5" s="264" customFormat="1">
      <c r="C2415" s="286"/>
      <c r="D2415" s="286"/>
      <c r="E2415" s="287"/>
    </row>
    <row r="2416" spans="3:5" s="264" customFormat="1">
      <c r="C2416" s="286"/>
      <c r="D2416" s="286"/>
      <c r="E2416" s="287"/>
    </row>
    <row r="2417" spans="3:5" s="264" customFormat="1">
      <c r="C2417" s="286"/>
      <c r="D2417" s="286"/>
      <c r="E2417" s="287"/>
    </row>
    <row r="2418" spans="3:5" s="264" customFormat="1">
      <c r="C2418" s="286"/>
      <c r="D2418" s="286"/>
      <c r="E2418" s="287"/>
    </row>
    <row r="2419" spans="3:5" s="264" customFormat="1">
      <c r="C2419" s="286"/>
      <c r="D2419" s="286"/>
      <c r="E2419" s="287"/>
    </row>
    <row r="2420" spans="3:5" s="264" customFormat="1">
      <c r="C2420" s="286"/>
      <c r="D2420" s="286"/>
      <c r="E2420" s="287"/>
    </row>
    <row r="2421" spans="3:5" s="264" customFormat="1">
      <c r="C2421" s="286"/>
      <c r="D2421" s="286"/>
      <c r="E2421" s="287"/>
    </row>
    <row r="2422" spans="3:5" s="264" customFormat="1">
      <c r="C2422" s="286"/>
      <c r="D2422" s="286"/>
      <c r="E2422" s="287"/>
    </row>
    <row r="2423" spans="3:5" s="264" customFormat="1">
      <c r="C2423" s="286"/>
      <c r="D2423" s="286"/>
      <c r="E2423" s="287"/>
    </row>
    <row r="2424" spans="3:5" s="264" customFormat="1">
      <c r="C2424" s="286"/>
      <c r="D2424" s="286"/>
      <c r="E2424" s="287"/>
    </row>
    <row r="2425" spans="3:5" s="264" customFormat="1">
      <c r="C2425" s="286"/>
      <c r="D2425" s="286"/>
      <c r="E2425" s="287"/>
    </row>
    <row r="2426" spans="3:5" s="264" customFormat="1">
      <c r="C2426" s="286"/>
      <c r="D2426" s="286"/>
      <c r="E2426" s="287"/>
    </row>
    <row r="2427" spans="3:5" s="264" customFormat="1">
      <c r="C2427" s="286"/>
      <c r="D2427" s="286"/>
      <c r="E2427" s="287"/>
    </row>
    <row r="2428" spans="3:5" s="264" customFormat="1">
      <c r="C2428" s="286"/>
      <c r="D2428" s="286"/>
      <c r="E2428" s="287"/>
    </row>
    <row r="2429" spans="3:5" s="264" customFormat="1">
      <c r="C2429" s="286"/>
      <c r="D2429" s="286"/>
      <c r="E2429" s="287"/>
    </row>
    <row r="2430" spans="3:5" s="264" customFormat="1">
      <c r="C2430" s="286"/>
      <c r="D2430" s="286"/>
      <c r="E2430" s="287"/>
    </row>
    <row r="2431" spans="3:5" s="264" customFormat="1">
      <c r="C2431" s="286"/>
      <c r="D2431" s="286"/>
      <c r="E2431" s="287"/>
    </row>
    <row r="2432" spans="3:5" s="264" customFormat="1">
      <c r="C2432" s="286"/>
      <c r="D2432" s="286"/>
      <c r="E2432" s="287"/>
    </row>
    <row r="2433" spans="3:5" s="264" customFormat="1">
      <c r="C2433" s="286"/>
      <c r="D2433" s="286"/>
      <c r="E2433" s="287"/>
    </row>
    <row r="2434" spans="3:5" s="264" customFormat="1">
      <c r="C2434" s="286"/>
      <c r="D2434" s="286"/>
      <c r="E2434" s="287"/>
    </row>
    <row r="2435" spans="3:5" s="264" customFormat="1">
      <c r="C2435" s="286"/>
      <c r="D2435" s="286"/>
      <c r="E2435" s="287"/>
    </row>
    <row r="2436" spans="3:5" s="264" customFormat="1">
      <c r="C2436" s="286"/>
      <c r="D2436" s="286"/>
      <c r="E2436" s="287"/>
    </row>
    <row r="2437" spans="3:5" s="264" customFormat="1">
      <c r="C2437" s="286"/>
      <c r="D2437" s="286"/>
      <c r="E2437" s="287"/>
    </row>
    <row r="2438" spans="3:5" s="264" customFormat="1">
      <c r="C2438" s="286"/>
      <c r="D2438" s="286"/>
      <c r="E2438" s="287"/>
    </row>
    <row r="2439" spans="3:5" s="264" customFormat="1">
      <c r="C2439" s="286"/>
      <c r="D2439" s="286"/>
      <c r="E2439" s="287"/>
    </row>
    <row r="2440" spans="3:5" s="264" customFormat="1">
      <c r="C2440" s="286"/>
      <c r="D2440" s="286"/>
      <c r="E2440" s="287"/>
    </row>
    <row r="2441" spans="3:5" s="264" customFormat="1">
      <c r="C2441" s="286"/>
      <c r="D2441" s="286"/>
      <c r="E2441" s="287"/>
    </row>
    <row r="2442" spans="3:5" s="264" customFormat="1">
      <c r="C2442" s="286"/>
      <c r="D2442" s="286"/>
      <c r="E2442" s="287"/>
    </row>
    <row r="2443" spans="3:5" s="264" customFormat="1">
      <c r="C2443" s="286"/>
      <c r="D2443" s="286"/>
      <c r="E2443" s="287"/>
    </row>
    <row r="2444" spans="3:5" s="264" customFormat="1">
      <c r="C2444" s="286"/>
      <c r="D2444" s="286"/>
      <c r="E2444" s="287"/>
    </row>
    <row r="2445" spans="3:5" s="264" customFormat="1">
      <c r="C2445" s="286"/>
      <c r="D2445" s="286"/>
      <c r="E2445" s="287"/>
    </row>
    <row r="2446" spans="3:5" s="264" customFormat="1">
      <c r="C2446" s="286"/>
      <c r="D2446" s="286"/>
      <c r="E2446" s="287"/>
    </row>
    <row r="2447" spans="3:5" s="264" customFormat="1">
      <c r="C2447" s="286"/>
      <c r="D2447" s="286"/>
      <c r="E2447" s="287"/>
    </row>
    <row r="2448" spans="3:5" s="264" customFormat="1">
      <c r="C2448" s="286"/>
      <c r="D2448" s="286"/>
      <c r="E2448" s="287"/>
    </row>
    <row r="2449" spans="3:5" s="264" customFormat="1">
      <c r="C2449" s="286"/>
      <c r="D2449" s="286"/>
      <c r="E2449" s="287"/>
    </row>
    <row r="2450" spans="3:5" s="264" customFormat="1">
      <c r="C2450" s="286"/>
      <c r="D2450" s="286"/>
      <c r="E2450" s="287"/>
    </row>
    <row r="2451" spans="3:5" s="264" customFormat="1">
      <c r="C2451" s="286"/>
      <c r="D2451" s="286"/>
      <c r="E2451" s="287"/>
    </row>
    <row r="2452" spans="3:5" s="264" customFormat="1">
      <c r="C2452" s="286"/>
      <c r="D2452" s="286"/>
      <c r="E2452" s="287"/>
    </row>
    <row r="2453" spans="3:5" s="264" customFormat="1">
      <c r="C2453" s="286"/>
      <c r="D2453" s="286"/>
      <c r="E2453" s="287"/>
    </row>
    <row r="2454" spans="3:5" s="264" customFormat="1">
      <c r="C2454" s="286"/>
      <c r="D2454" s="286"/>
      <c r="E2454" s="287"/>
    </row>
    <row r="2455" spans="3:5" s="264" customFormat="1">
      <c r="C2455" s="286"/>
      <c r="D2455" s="286"/>
      <c r="E2455" s="287"/>
    </row>
    <row r="2456" spans="3:5" s="264" customFormat="1">
      <c r="C2456" s="286"/>
      <c r="D2456" s="286"/>
      <c r="E2456" s="287"/>
    </row>
    <row r="2457" spans="3:5" s="264" customFormat="1">
      <c r="C2457" s="286"/>
      <c r="D2457" s="286"/>
      <c r="E2457" s="287"/>
    </row>
    <row r="2458" spans="3:5" s="264" customFormat="1">
      <c r="C2458" s="286"/>
      <c r="D2458" s="286"/>
      <c r="E2458" s="287"/>
    </row>
    <row r="2459" spans="3:5" s="264" customFormat="1">
      <c r="C2459" s="286"/>
      <c r="D2459" s="286"/>
      <c r="E2459" s="287"/>
    </row>
    <row r="2460" spans="3:5" s="264" customFormat="1">
      <c r="C2460" s="286"/>
      <c r="D2460" s="286"/>
      <c r="E2460" s="287"/>
    </row>
    <row r="2461" spans="3:5" s="264" customFormat="1">
      <c r="C2461" s="286"/>
      <c r="D2461" s="286"/>
      <c r="E2461" s="287"/>
    </row>
    <row r="2462" spans="3:5" s="264" customFormat="1">
      <c r="C2462" s="286"/>
      <c r="D2462" s="286"/>
      <c r="E2462" s="287"/>
    </row>
    <row r="2463" spans="3:5" s="264" customFormat="1">
      <c r="C2463" s="286"/>
      <c r="D2463" s="286"/>
      <c r="E2463" s="287"/>
    </row>
    <row r="2464" spans="3:5" s="264" customFormat="1">
      <c r="C2464" s="286"/>
      <c r="D2464" s="286"/>
      <c r="E2464" s="287"/>
    </row>
    <row r="2465" spans="3:5" s="264" customFormat="1">
      <c r="C2465" s="286"/>
      <c r="D2465" s="286"/>
      <c r="E2465" s="287"/>
    </row>
    <row r="2466" spans="3:5" s="264" customFormat="1">
      <c r="C2466" s="286"/>
      <c r="D2466" s="286"/>
      <c r="E2466" s="287"/>
    </row>
    <row r="2467" spans="3:5" s="264" customFormat="1">
      <c r="C2467" s="286"/>
      <c r="D2467" s="286"/>
      <c r="E2467" s="287"/>
    </row>
    <row r="2468" spans="3:5" s="264" customFormat="1">
      <c r="C2468" s="286"/>
      <c r="D2468" s="286"/>
      <c r="E2468" s="287"/>
    </row>
    <row r="2469" spans="3:5" s="264" customFormat="1">
      <c r="C2469" s="286"/>
      <c r="D2469" s="286"/>
      <c r="E2469" s="287"/>
    </row>
    <row r="2470" spans="3:5" s="264" customFormat="1">
      <c r="C2470" s="286"/>
      <c r="D2470" s="286"/>
      <c r="E2470" s="287"/>
    </row>
    <row r="2471" spans="3:5" s="264" customFormat="1">
      <c r="C2471" s="286"/>
      <c r="D2471" s="286"/>
      <c r="E2471" s="287"/>
    </row>
    <row r="2472" spans="3:5" s="264" customFormat="1">
      <c r="C2472" s="286"/>
      <c r="D2472" s="286"/>
      <c r="E2472" s="287"/>
    </row>
    <row r="2473" spans="3:5" s="264" customFormat="1">
      <c r="C2473" s="286"/>
      <c r="D2473" s="286"/>
      <c r="E2473" s="287"/>
    </row>
    <row r="2474" spans="3:5" s="264" customFormat="1">
      <c r="C2474" s="286"/>
      <c r="D2474" s="286"/>
      <c r="E2474" s="287"/>
    </row>
    <row r="2475" spans="3:5" s="264" customFormat="1">
      <c r="C2475" s="286"/>
      <c r="D2475" s="286"/>
      <c r="E2475" s="287"/>
    </row>
    <row r="2476" spans="3:5" s="264" customFormat="1">
      <c r="C2476" s="286"/>
      <c r="D2476" s="286"/>
      <c r="E2476" s="287"/>
    </row>
    <row r="2477" spans="3:5" s="264" customFormat="1">
      <c r="C2477" s="286"/>
      <c r="D2477" s="286"/>
      <c r="E2477" s="287"/>
    </row>
    <row r="2478" spans="3:5" s="264" customFormat="1">
      <c r="C2478" s="286"/>
      <c r="D2478" s="286"/>
      <c r="E2478" s="287"/>
    </row>
    <row r="2479" spans="3:5" s="264" customFormat="1">
      <c r="C2479" s="286"/>
      <c r="D2479" s="286"/>
      <c r="E2479" s="287"/>
    </row>
    <row r="2480" spans="3:5" s="264" customFormat="1">
      <c r="C2480" s="286"/>
      <c r="D2480" s="286"/>
      <c r="E2480" s="287"/>
    </row>
    <row r="2481" spans="3:5" s="264" customFormat="1">
      <c r="C2481" s="286"/>
      <c r="D2481" s="286"/>
      <c r="E2481" s="287"/>
    </row>
    <row r="2482" spans="3:5" s="264" customFormat="1">
      <c r="C2482" s="286"/>
      <c r="D2482" s="286"/>
      <c r="E2482" s="287"/>
    </row>
    <row r="2483" spans="3:5" s="264" customFormat="1">
      <c r="C2483" s="286"/>
      <c r="D2483" s="286"/>
      <c r="E2483" s="287"/>
    </row>
    <row r="2484" spans="3:5" s="264" customFormat="1">
      <c r="C2484" s="286"/>
      <c r="D2484" s="286"/>
      <c r="E2484" s="287"/>
    </row>
    <row r="2485" spans="3:5" s="264" customFormat="1">
      <c r="C2485" s="286"/>
      <c r="D2485" s="286"/>
      <c r="E2485" s="287"/>
    </row>
    <row r="2486" spans="3:5" s="264" customFormat="1">
      <c r="C2486" s="286"/>
      <c r="D2486" s="286"/>
      <c r="E2486" s="287"/>
    </row>
    <row r="2487" spans="3:5" s="264" customFormat="1">
      <c r="C2487" s="286"/>
      <c r="D2487" s="286"/>
      <c r="E2487" s="287"/>
    </row>
    <row r="2488" spans="3:5" s="264" customFormat="1">
      <c r="C2488" s="286"/>
      <c r="D2488" s="286"/>
      <c r="E2488" s="287"/>
    </row>
    <row r="2489" spans="3:5" s="264" customFormat="1">
      <c r="C2489" s="286"/>
      <c r="D2489" s="286"/>
      <c r="E2489" s="287"/>
    </row>
    <row r="2490" spans="3:5" s="264" customFormat="1">
      <c r="C2490" s="286"/>
      <c r="D2490" s="286"/>
      <c r="E2490" s="287"/>
    </row>
    <row r="2491" spans="3:5" s="264" customFormat="1">
      <c r="C2491" s="286"/>
      <c r="D2491" s="286"/>
      <c r="E2491" s="287"/>
    </row>
    <row r="2492" spans="3:5" s="264" customFormat="1">
      <c r="C2492" s="286"/>
      <c r="D2492" s="286"/>
      <c r="E2492" s="287"/>
    </row>
    <row r="2493" spans="3:5" s="264" customFormat="1">
      <c r="C2493" s="286"/>
      <c r="D2493" s="286"/>
      <c r="E2493" s="287"/>
    </row>
    <row r="2494" spans="3:5" s="264" customFormat="1">
      <c r="C2494" s="286"/>
      <c r="D2494" s="286"/>
      <c r="E2494" s="287"/>
    </row>
    <row r="2495" spans="3:5" s="264" customFormat="1">
      <c r="C2495" s="286"/>
      <c r="D2495" s="286"/>
      <c r="E2495" s="287"/>
    </row>
    <row r="2496" spans="3:5" s="264" customFormat="1">
      <c r="C2496" s="286"/>
      <c r="D2496" s="286"/>
      <c r="E2496" s="287"/>
    </row>
    <row r="2497" spans="3:5" s="264" customFormat="1">
      <c r="C2497" s="286"/>
      <c r="D2497" s="286"/>
      <c r="E2497" s="287"/>
    </row>
    <row r="2498" spans="3:5" s="264" customFormat="1">
      <c r="C2498" s="286"/>
      <c r="D2498" s="286"/>
      <c r="E2498" s="287"/>
    </row>
    <row r="2499" spans="3:5" s="264" customFormat="1">
      <c r="C2499" s="286"/>
      <c r="D2499" s="286"/>
      <c r="E2499" s="287"/>
    </row>
    <row r="2500" spans="3:5" s="264" customFormat="1">
      <c r="C2500" s="286"/>
      <c r="D2500" s="286"/>
      <c r="E2500" s="287"/>
    </row>
    <row r="2501" spans="3:5" s="264" customFormat="1">
      <c r="C2501" s="286"/>
      <c r="D2501" s="286"/>
      <c r="E2501" s="287"/>
    </row>
    <row r="2502" spans="3:5" s="264" customFormat="1">
      <c r="C2502" s="286"/>
      <c r="D2502" s="286"/>
      <c r="E2502" s="287"/>
    </row>
    <row r="2503" spans="3:5" s="264" customFormat="1">
      <c r="C2503" s="286"/>
      <c r="D2503" s="286"/>
      <c r="E2503" s="287"/>
    </row>
    <row r="2504" spans="3:5" s="264" customFormat="1">
      <c r="C2504" s="286"/>
      <c r="D2504" s="286"/>
      <c r="E2504" s="287"/>
    </row>
    <row r="2505" spans="3:5" s="264" customFormat="1">
      <c r="C2505" s="286"/>
      <c r="D2505" s="286"/>
      <c r="E2505" s="287"/>
    </row>
    <row r="2506" spans="3:5" s="264" customFormat="1">
      <c r="C2506" s="286"/>
      <c r="D2506" s="286"/>
      <c r="E2506" s="287"/>
    </row>
    <row r="2507" spans="3:5" s="264" customFormat="1">
      <c r="C2507" s="286"/>
      <c r="D2507" s="286"/>
      <c r="E2507" s="287"/>
    </row>
    <row r="2508" spans="3:5" s="264" customFormat="1">
      <c r="C2508" s="286"/>
      <c r="D2508" s="286"/>
      <c r="E2508" s="287"/>
    </row>
    <row r="2509" spans="3:5" s="264" customFormat="1">
      <c r="C2509" s="286"/>
      <c r="D2509" s="286"/>
      <c r="E2509" s="287"/>
    </row>
    <row r="2510" spans="3:5" s="264" customFormat="1">
      <c r="C2510" s="286"/>
      <c r="D2510" s="286"/>
      <c r="E2510" s="287"/>
    </row>
    <row r="2511" spans="3:5" s="264" customFormat="1">
      <c r="C2511" s="286"/>
      <c r="D2511" s="286"/>
      <c r="E2511" s="287"/>
    </row>
    <row r="2512" spans="3:5" s="264" customFormat="1">
      <c r="C2512" s="286"/>
      <c r="D2512" s="286"/>
      <c r="E2512" s="287"/>
    </row>
    <row r="2513" spans="3:5" s="264" customFormat="1">
      <c r="C2513" s="286"/>
      <c r="D2513" s="286"/>
      <c r="E2513" s="287"/>
    </row>
    <row r="2514" spans="3:5" s="264" customFormat="1">
      <c r="C2514" s="286"/>
      <c r="D2514" s="286"/>
      <c r="E2514" s="287"/>
    </row>
    <row r="2515" spans="3:5" s="264" customFormat="1">
      <c r="C2515" s="286"/>
      <c r="D2515" s="286"/>
      <c r="E2515" s="287"/>
    </row>
    <row r="2516" spans="3:5" s="264" customFormat="1">
      <c r="C2516" s="286"/>
      <c r="D2516" s="286"/>
      <c r="E2516" s="287"/>
    </row>
    <row r="2517" spans="3:5" s="264" customFormat="1">
      <c r="C2517" s="286"/>
      <c r="D2517" s="286"/>
      <c r="E2517" s="287"/>
    </row>
    <row r="2518" spans="3:5" s="264" customFormat="1">
      <c r="C2518" s="286"/>
      <c r="D2518" s="286"/>
      <c r="E2518" s="287"/>
    </row>
    <row r="2519" spans="3:5" s="264" customFormat="1">
      <c r="C2519" s="286"/>
      <c r="D2519" s="286"/>
      <c r="E2519" s="287"/>
    </row>
    <row r="2520" spans="3:5" s="264" customFormat="1">
      <c r="C2520" s="286"/>
      <c r="D2520" s="286"/>
      <c r="E2520" s="287"/>
    </row>
    <row r="2521" spans="3:5" s="264" customFormat="1">
      <c r="C2521" s="286"/>
      <c r="D2521" s="286"/>
      <c r="E2521" s="287"/>
    </row>
    <row r="2522" spans="3:5" s="264" customFormat="1">
      <c r="C2522" s="286"/>
      <c r="D2522" s="286"/>
      <c r="E2522" s="287"/>
    </row>
    <row r="2523" spans="3:5" s="264" customFormat="1">
      <c r="C2523" s="286"/>
      <c r="D2523" s="286"/>
      <c r="E2523" s="287"/>
    </row>
    <row r="2524" spans="3:5" s="264" customFormat="1">
      <c r="C2524" s="286"/>
      <c r="D2524" s="286"/>
      <c r="E2524" s="287"/>
    </row>
    <row r="2525" spans="3:5" s="264" customFormat="1">
      <c r="C2525" s="286"/>
      <c r="D2525" s="286"/>
      <c r="E2525" s="287"/>
    </row>
    <row r="2526" spans="3:5" s="264" customFormat="1">
      <c r="C2526" s="286"/>
      <c r="D2526" s="286"/>
      <c r="E2526" s="287"/>
    </row>
    <row r="2527" spans="3:5" s="264" customFormat="1">
      <c r="C2527" s="286"/>
      <c r="D2527" s="286"/>
      <c r="E2527" s="287"/>
    </row>
    <row r="2528" spans="3:5" s="264" customFormat="1">
      <c r="C2528" s="286"/>
      <c r="D2528" s="286"/>
      <c r="E2528" s="287"/>
    </row>
    <row r="2529" spans="3:5" s="264" customFormat="1">
      <c r="C2529" s="286"/>
      <c r="D2529" s="286"/>
      <c r="E2529" s="287"/>
    </row>
    <row r="2530" spans="3:5" s="264" customFormat="1">
      <c r="C2530" s="286"/>
      <c r="D2530" s="286"/>
      <c r="E2530" s="287"/>
    </row>
    <row r="2531" spans="3:5" s="264" customFormat="1">
      <c r="C2531" s="286"/>
      <c r="D2531" s="286"/>
      <c r="E2531" s="287"/>
    </row>
    <row r="2532" spans="3:5" s="264" customFormat="1">
      <c r="C2532" s="286"/>
      <c r="D2532" s="286"/>
      <c r="E2532" s="287"/>
    </row>
    <row r="2533" spans="3:5" s="264" customFormat="1">
      <c r="C2533" s="286"/>
      <c r="D2533" s="286"/>
      <c r="E2533" s="287"/>
    </row>
    <row r="2534" spans="3:5" s="264" customFormat="1">
      <c r="C2534" s="286"/>
      <c r="D2534" s="286"/>
      <c r="E2534" s="287"/>
    </row>
    <row r="2535" spans="3:5" s="264" customFormat="1">
      <c r="C2535" s="286"/>
      <c r="D2535" s="286"/>
      <c r="E2535" s="287"/>
    </row>
    <row r="2536" spans="3:5" s="264" customFormat="1">
      <c r="C2536" s="286"/>
      <c r="D2536" s="286"/>
      <c r="E2536" s="287"/>
    </row>
    <row r="2537" spans="3:5" s="264" customFormat="1">
      <c r="C2537" s="286"/>
      <c r="D2537" s="286"/>
      <c r="E2537" s="287"/>
    </row>
    <row r="2538" spans="3:5" s="264" customFormat="1">
      <c r="C2538" s="286"/>
      <c r="D2538" s="286"/>
      <c r="E2538" s="287"/>
    </row>
    <row r="2539" spans="3:5" s="264" customFormat="1">
      <c r="C2539" s="286"/>
      <c r="D2539" s="286"/>
      <c r="E2539" s="287"/>
    </row>
    <row r="2540" spans="3:5" s="264" customFormat="1">
      <c r="C2540" s="286"/>
      <c r="D2540" s="286"/>
      <c r="E2540" s="287"/>
    </row>
    <row r="2541" spans="3:5" s="264" customFormat="1">
      <c r="C2541" s="286"/>
      <c r="D2541" s="286"/>
      <c r="E2541" s="287"/>
    </row>
    <row r="2542" spans="3:5" s="264" customFormat="1">
      <c r="C2542" s="286"/>
      <c r="D2542" s="286"/>
      <c r="E2542" s="287"/>
    </row>
    <row r="2543" spans="3:5" s="264" customFormat="1">
      <c r="C2543" s="286"/>
      <c r="D2543" s="286"/>
      <c r="E2543" s="287"/>
    </row>
    <row r="2544" spans="3:5" s="264" customFormat="1">
      <c r="C2544" s="286"/>
      <c r="D2544" s="286"/>
      <c r="E2544" s="287"/>
    </row>
    <row r="2545" spans="3:5" s="264" customFormat="1">
      <c r="C2545" s="286"/>
      <c r="D2545" s="286"/>
      <c r="E2545" s="287"/>
    </row>
    <row r="2546" spans="3:5" s="264" customFormat="1">
      <c r="C2546" s="286"/>
      <c r="D2546" s="286"/>
      <c r="E2546" s="287"/>
    </row>
    <row r="2547" spans="3:5" s="264" customFormat="1">
      <c r="C2547" s="286"/>
      <c r="D2547" s="286"/>
      <c r="E2547" s="287"/>
    </row>
    <row r="2548" spans="3:5" s="264" customFormat="1">
      <c r="C2548" s="286"/>
      <c r="D2548" s="286"/>
      <c r="E2548" s="287"/>
    </row>
    <row r="2549" spans="3:5" s="264" customFormat="1">
      <c r="C2549" s="286"/>
      <c r="D2549" s="286"/>
      <c r="E2549" s="287"/>
    </row>
    <row r="2550" spans="3:5" s="264" customFormat="1">
      <c r="C2550" s="286"/>
      <c r="D2550" s="286"/>
      <c r="E2550" s="287"/>
    </row>
    <row r="2551" spans="3:5" s="264" customFormat="1">
      <c r="C2551" s="286"/>
      <c r="D2551" s="286"/>
      <c r="E2551" s="287"/>
    </row>
    <row r="2552" spans="3:5" s="264" customFormat="1">
      <c r="C2552" s="286"/>
      <c r="D2552" s="286"/>
      <c r="E2552" s="287"/>
    </row>
    <row r="2553" spans="3:5" s="264" customFormat="1">
      <c r="C2553" s="286"/>
      <c r="D2553" s="286"/>
      <c r="E2553" s="287"/>
    </row>
    <row r="2554" spans="3:5" s="264" customFormat="1">
      <c r="C2554" s="286"/>
      <c r="D2554" s="286"/>
      <c r="E2554" s="287"/>
    </row>
    <row r="2555" spans="3:5" s="264" customFormat="1">
      <c r="C2555" s="286"/>
      <c r="D2555" s="286"/>
      <c r="E2555" s="287"/>
    </row>
    <row r="2556" spans="3:5" s="264" customFormat="1">
      <c r="C2556" s="286"/>
      <c r="D2556" s="286"/>
      <c r="E2556" s="287"/>
    </row>
    <row r="2557" spans="3:5" s="264" customFormat="1">
      <c r="C2557" s="286"/>
      <c r="D2557" s="286"/>
      <c r="E2557" s="287"/>
    </row>
    <row r="2558" spans="3:5" s="264" customFormat="1">
      <c r="C2558" s="286"/>
      <c r="D2558" s="286"/>
      <c r="E2558" s="287"/>
    </row>
    <row r="2559" spans="3:5" s="264" customFormat="1">
      <c r="C2559" s="286"/>
      <c r="D2559" s="286"/>
      <c r="E2559" s="287"/>
    </row>
    <row r="2560" spans="3:5" s="264" customFormat="1">
      <c r="C2560" s="286"/>
      <c r="D2560" s="286"/>
      <c r="E2560" s="287"/>
    </row>
    <row r="2561" spans="3:5" s="264" customFormat="1">
      <c r="C2561" s="286"/>
      <c r="D2561" s="286"/>
      <c r="E2561" s="287"/>
    </row>
    <row r="2562" spans="3:5" s="264" customFormat="1">
      <c r="C2562" s="286"/>
      <c r="D2562" s="286"/>
      <c r="E2562" s="287"/>
    </row>
    <row r="2563" spans="3:5" s="264" customFormat="1">
      <c r="C2563" s="286"/>
      <c r="D2563" s="286"/>
      <c r="E2563" s="287"/>
    </row>
    <row r="2564" spans="3:5" s="264" customFormat="1">
      <c r="C2564" s="286"/>
      <c r="D2564" s="286"/>
      <c r="E2564" s="287"/>
    </row>
    <row r="2565" spans="3:5" s="264" customFormat="1">
      <c r="C2565" s="286"/>
      <c r="D2565" s="286"/>
      <c r="E2565" s="287"/>
    </row>
    <row r="2566" spans="3:5" s="264" customFormat="1">
      <c r="C2566" s="286"/>
      <c r="D2566" s="286"/>
      <c r="E2566" s="287"/>
    </row>
    <row r="2567" spans="3:5" s="264" customFormat="1">
      <c r="C2567" s="286"/>
      <c r="D2567" s="286"/>
      <c r="E2567" s="287"/>
    </row>
    <row r="2568" spans="3:5" s="264" customFormat="1">
      <c r="C2568" s="286"/>
      <c r="D2568" s="286"/>
      <c r="E2568" s="287"/>
    </row>
    <row r="2569" spans="3:5" s="264" customFormat="1">
      <c r="C2569" s="286"/>
      <c r="D2569" s="286"/>
      <c r="E2569" s="287"/>
    </row>
    <row r="2570" spans="3:5" s="264" customFormat="1">
      <c r="C2570" s="286"/>
      <c r="D2570" s="286"/>
      <c r="E2570" s="287"/>
    </row>
    <row r="2571" spans="3:5" s="264" customFormat="1">
      <c r="C2571" s="286"/>
      <c r="D2571" s="286"/>
      <c r="E2571" s="287"/>
    </row>
    <row r="2572" spans="3:5" s="264" customFormat="1">
      <c r="C2572" s="286"/>
      <c r="D2572" s="286"/>
      <c r="E2572" s="287"/>
    </row>
    <row r="2573" spans="3:5" s="264" customFormat="1">
      <c r="C2573" s="286"/>
      <c r="D2573" s="286"/>
      <c r="E2573" s="287"/>
    </row>
    <row r="2574" spans="3:5" s="264" customFormat="1">
      <c r="C2574" s="286"/>
      <c r="D2574" s="286"/>
      <c r="E2574" s="287"/>
    </row>
    <row r="2575" spans="3:5" s="264" customFormat="1">
      <c r="C2575" s="286"/>
      <c r="D2575" s="286"/>
      <c r="E2575" s="287"/>
    </row>
    <row r="2576" spans="3:5" s="264" customFormat="1">
      <c r="C2576" s="286"/>
      <c r="D2576" s="286"/>
      <c r="E2576" s="287"/>
    </row>
    <row r="2577" spans="3:5" s="264" customFormat="1">
      <c r="C2577" s="286"/>
      <c r="D2577" s="286"/>
      <c r="E2577" s="287"/>
    </row>
    <row r="2578" spans="3:5" s="264" customFormat="1">
      <c r="C2578" s="286"/>
      <c r="D2578" s="286"/>
      <c r="E2578" s="287"/>
    </row>
    <row r="2579" spans="3:5" s="264" customFormat="1">
      <c r="C2579" s="286"/>
      <c r="D2579" s="286"/>
      <c r="E2579" s="287"/>
    </row>
    <row r="2580" spans="3:5" s="264" customFormat="1">
      <c r="C2580" s="286"/>
      <c r="D2580" s="286"/>
      <c r="E2580" s="287"/>
    </row>
    <row r="2581" spans="3:5" s="264" customFormat="1">
      <c r="C2581" s="286"/>
      <c r="D2581" s="286"/>
      <c r="E2581" s="287"/>
    </row>
    <row r="2582" spans="3:5" s="264" customFormat="1">
      <c r="C2582" s="286"/>
      <c r="D2582" s="286"/>
      <c r="E2582" s="287"/>
    </row>
    <row r="2583" spans="3:5" s="264" customFormat="1">
      <c r="C2583" s="286"/>
      <c r="D2583" s="286"/>
      <c r="E2583" s="287"/>
    </row>
    <row r="2584" spans="3:5" s="264" customFormat="1">
      <c r="C2584" s="286"/>
      <c r="D2584" s="286"/>
      <c r="E2584" s="287"/>
    </row>
    <row r="2585" spans="3:5" s="264" customFormat="1">
      <c r="C2585" s="286"/>
      <c r="D2585" s="286"/>
      <c r="E2585" s="287"/>
    </row>
    <row r="2586" spans="3:5" s="264" customFormat="1">
      <c r="C2586" s="286"/>
      <c r="D2586" s="286"/>
      <c r="E2586" s="287"/>
    </row>
    <row r="2587" spans="3:5" s="264" customFormat="1">
      <c r="C2587" s="286"/>
      <c r="D2587" s="286"/>
      <c r="E2587" s="287"/>
    </row>
    <row r="2588" spans="3:5" s="264" customFormat="1">
      <c r="C2588" s="286"/>
      <c r="D2588" s="286"/>
      <c r="E2588" s="287"/>
    </row>
    <row r="2589" spans="3:5" s="264" customFormat="1">
      <c r="C2589" s="286"/>
      <c r="D2589" s="286"/>
      <c r="E2589" s="287"/>
    </row>
    <row r="2590" spans="3:5" s="264" customFormat="1">
      <c r="C2590" s="286"/>
      <c r="D2590" s="286"/>
      <c r="E2590" s="287"/>
    </row>
    <row r="2591" spans="3:5" s="264" customFormat="1">
      <c r="C2591" s="286"/>
      <c r="D2591" s="286"/>
      <c r="E2591" s="287"/>
    </row>
    <row r="2592" spans="3:5" s="264" customFormat="1">
      <c r="C2592" s="286"/>
      <c r="D2592" s="286"/>
      <c r="E2592" s="287"/>
    </row>
    <row r="2593" spans="3:5" s="264" customFormat="1">
      <c r="C2593" s="286"/>
      <c r="D2593" s="286"/>
      <c r="E2593" s="287"/>
    </row>
    <row r="2594" spans="3:5" s="264" customFormat="1">
      <c r="C2594" s="286"/>
      <c r="D2594" s="286"/>
      <c r="E2594" s="287"/>
    </row>
    <row r="2595" spans="3:5" s="264" customFormat="1">
      <c r="C2595" s="286"/>
      <c r="D2595" s="286"/>
      <c r="E2595" s="287"/>
    </row>
    <row r="2596" spans="3:5" s="264" customFormat="1">
      <c r="C2596" s="286"/>
      <c r="D2596" s="286"/>
      <c r="E2596" s="287"/>
    </row>
    <row r="2597" spans="3:5" s="264" customFormat="1">
      <c r="C2597" s="286"/>
      <c r="D2597" s="286"/>
      <c r="E2597" s="287"/>
    </row>
    <row r="2598" spans="3:5" s="264" customFormat="1">
      <c r="C2598" s="286"/>
      <c r="D2598" s="286"/>
      <c r="E2598" s="287"/>
    </row>
    <row r="2599" spans="3:5" s="264" customFormat="1">
      <c r="C2599" s="286"/>
      <c r="D2599" s="286"/>
      <c r="E2599" s="287"/>
    </row>
    <row r="2600" spans="3:5" s="264" customFormat="1">
      <c r="C2600" s="286"/>
      <c r="D2600" s="286"/>
      <c r="E2600" s="287"/>
    </row>
    <row r="2601" spans="3:5" s="264" customFormat="1">
      <c r="C2601" s="286"/>
      <c r="D2601" s="286"/>
      <c r="E2601" s="287"/>
    </row>
    <row r="2602" spans="3:5" s="264" customFormat="1">
      <c r="C2602" s="286"/>
      <c r="D2602" s="286"/>
      <c r="E2602" s="287"/>
    </row>
    <row r="2603" spans="3:5" s="264" customFormat="1">
      <c r="C2603" s="286"/>
      <c r="D2603" s="286"/>
      <c r="E2603" s="287"/>
    </row>
    <row r="2604" spans="3:5" s="264" customFormat="1">
      <c r="C2604" s="286"/>
      <c r="D2604" s="286"/>
      <c r="E2604" s="287"/>
    </row>
    <row r="2605" spans="3:5" s="264" customFormat="1">
      <c r="C2605" s="286"/>
      <c r="D2605" s="286"/>
      <c r="E2605" s="287"/>
    </row>
    <row r="2606" spans="3:5" s="264" customFormat="1">
      <c r="C2606" s="286"/>
      <c r="D2606" s="286"/>
      <c r="E2606" s="287"/>
    </row>
    <row r="2607" spans="3:5" s="264" customFormat="1">
      <c r="C2607" s="286"/>
      <c r="D2607" s="286"/>
      <c r="E2607" s="287"/>
    </row>
    <row r="2608" spans="3:5" s="264" customFormat="1">
      <c r="C2608" s="286"/>
      <c r="D2608" s="286"/>
      <c r="E2608" s="287"/>
    </row>
    <row r="2609" spans="3:5" s="264" customFormat="1">
      <c r="C2609" s="286"/>
      <c r="D2609" s="286"/>
      <c r="E2609" s="287"/>
    </row>
    <row r="2610" spans="3:5" s="264" customFormat="1">
      <c r="C2610" s="286"/>
      <c r="D2610" s="286"/>
      <c r="E2610" s="287"/>
    </row>
    <row r="2611" spans="3:5" s="264" customFormat="1">
      <c r="C2611" s="286"/>
      <c r="D2611" s="286"/>
      <c r="E2611" s="287"/>
    </row>
    <row r="2612" spans="3:5" s="264" customFormat="1">
      <c r="C2612" s="286"/>
      <c r="D2612" s="286"/>
      <c r="E2612" s="287"/>
    </row>
    <row r="2613" spans="3:5" s="264" customFormat="1">
      <c r="C2613" s="286"/>
      <c r="D2613" s="286"/>
      <c r="E2613" s="287"/>
    </row>
    <row r="2614" spans="3:5" s="264" customFormat="1">
      <c r="C2614" s="286"/>
      <c r="D2614" s="286"/>
      <c r="E2614" s="287"/>
    </row>
    <row r="2615" spans="3:5" s="264" customFormat="1">
      <c r="C2615" s="286"/>
      <c r="D2615" s="286"/>
      <c r="E2615" s="287"/>
    </row>
    <row r="2616" spans="3:5" s="264" customFormat="1">
      <c r="C2616" s="286"/>
      <c r="D2616" s="286"/>
      <c r="E2616" s="287"/>
    </row>
    <row r="2617" spans="3:5" s="264" customFormat="1">
      <c r="C2617" s="286"/>
      <c r="D2617" s="286"/>
      <c r="E2617" s="287"/>
    </row>
    <row r="2618" spans="3:5" s="264" customFormat="1">
      <c r="C2618" s="286"/>
      <c r="D2618" s="286"/>
      <c r="E2618" s="287"/>
    </row>
    <row r="2619" spans="3:5" s="264" customFormat="1">
      <c r="C2619" s="286"/>
      <c r="D2619" s="286"/>
      <c r="E2619" s="287"/>
    </row>
    <row r="2620" spans="3:5" s="264" customFormat="1">
      <c r="C2620" s="286"/>
      <c r="D2620" s="286"/>
      <c r="E2620" s="287"/>
    </row>
    <row r="2621" spans="3:5" s="264" customFormat="1">
      <c r="C2621" s="286"/>
      <c r="D2621" s="286"/>
      <c r="E2621" s="287"/>
    </row>
    <row r="2622" spans="3:5" s="264" customFormat="1">
      <c r="C2622" s="286"/>
      <c r="D2622" s="286"/>
      <c r="E2622" s="287"/>
    </row>
    <row r="2623" spans="3:5" s="264" customFormat="1">
      <c r="C2623" s="286"/>
      <c r="D2623" s="286"/>
      <c r="E2623" s="287"/>
    </row>
    <row r="2624" spans="3:5" s="264" customFormat="1">
      <c r="C2624" s="286"/>
      <c r="D2624" s="286"/>
      <c r="E2624" s="287"/>
    </row>
    <row r="2625" spans="3:5" s="264" customFormat="1">
      <c r="C2625" s="286"/>
      <c r="D2625" s="286"/>
      <c r="E2625" s="287"/>
    </row>
    <row r="2626" spans="3:5" s="264" customFormat="1">
      <c r="C2626" s="286"/>
      <c r="D2626" s="286"/>
      <c r="E2626" s="287"/>
    </row>
    <row r="2627" spans="3:5" s="264" customFormat="1">
      <c r="C2627" s="286"/>
      <c r="D2627" s="286"/>
      <c r="E2627" s="287"/>
    </row>
    <row r="2628" spans="3:5" s="264" customFormat="1">
      <c r="C2628" s="286"/>
      <c r="D2628" s="286"/>
      <c r="E2628" s="287"/>
    </row>
    <row r="2629" spans="3:5" s="264" customFormat="1">
      <c r="C2629" s="286"/>
      <c r="D2629" s="286"/>
      <c r="E2629" s="287"/>
    </row>
    <row r="2630" spans="3:5" s="264" customFormat="1">
      <c r="C2630" s="286"/>
      <c r="D2630" s="286"/>
      <c r="E2630" s="287"/>
    </row>
    <row r="2631" spans="3:5" s="264" customFormat="1">
      <c r="C2631" s="286"/>
      <c r="D2631" s="286"/>
      <c r="E2631" s="287"/>
    </row>
    <row r="2632" spans="3:5" s="264" customFormat="1">
      <c r="C2632" s="286"/>
      <c r="D2632" s="286"/>
      <c r="E2632" s="287"/>
    </row>
    <row r="2633" spans="3:5" s="264" customFormat="1">
      <c r="C2633" s="286"/>
      <c r="D2633" s="286"/>
      <c r="E2633" s="287"/>
    </row>
    <row r="2634" spans="3:5" s="264" customFormat="1">
      <c r="C2634" s="286"/>
      <c r="D2634" s="286"/>
      <c r="E2634" s="287"/>
    </row>
    <row r="2635" spans="3:5" s="264" customFormat="1">
      <c r="C2635" s="286"/>
      <c r="D2635" s="286"/>
      <c r="E2635" s="287"/>
    </row>
    <row r="2636" spans="3:5" s="264" customFormat="1">
      <c r="C2636" s="286"/>
      <c r="D2636" s="286"/>
      <c r="E2636" s="287"/>
    </row>
    <row r="2637" spans="3:5" s="264" customFormat="1">
      <c r="C2637" s="286"/>
      <c r="D2637" s="286"/>
      <c r="E2637" s="287"/>
    </row>
    <row r="2638" spans="3:5" s="264" customFormat="1">
      <c r="C2638" s="286"/>
      <c r="D2638" s="286"/>
      <c r="E2638" s="287"/>
    </row>
    <row r="2639" spans="3:5" s="264" customFormat="1">
      <c r="C2639" s="286"/>
      <c r="D2639" s="286"/>
      <c r="E2639" s="287"/>
    </row>
    <row r="2640" spans="3:5" s="264" customFormat="1">
      <c r="C2640" s="286"/>
      <c r="D2640" s="286"/>
      <c r="E2640" s="287"/>
    </row>
    <row r="2641" spans="3:5" s="264" customFormat="1">
      <c r="C2641" s="286"/>
      <c r="D2641" s="286"/>
      <c r="E2641" s="287"/>
    </row>
    <row r="2642" spans="3:5" s="264" customFormat="1">
      <c r="C2642" s="286"/>
      <c r="D2642" s="286"/>
      <c r="E2642" s="287"/>
    </row>
    <row r="2643" spans="3:5" s="264" customFormat="1">
      <c r="C2643" s="286"/>
      <c r="D2643" s="286"/>
      <c r="E2643" s="287"/>
    </row>
    <row r="2644" spans="3:5" s="264" customFormat="1">
      <c r="C2644" s="286"/>
      <c r="D2644" s="286"/>
      <c r="E2644" s="287"/>
    </row>
    <row r="2645" spans="3:5" s="264" customFormat="1">
      <c r="C2645" s="286"/>
      <c r="D2645" s="286"/>
      <c r="E2645" s="287"/>
    </row>
    <row r="2646" spans="3:5" s="264" customFormat="1">
      <c r="C2646" s="286"/>
      <c r="D2646" s="286"/>
      <c r="E2646" s="287"/>
    </row>
    <row r="2647" spans="3:5" s="264" customFormat="1">
      <c r="C2647" s="286"/>
      <c r="D2647" s="286"/>
      <c r="E2647" s="287"/>
    </row>
    <row r="2648" spans="3:5" s="264" customFormat="1">
      <c r="C2648" s="286"/>
      <c r="D2648" s="286"/>
      <c r="E2648" s="287"/>
    </row>
    <row r="2649" spans="3:5" s="264" customFormat="1">
      <c r="C2649" s="286"/>
      <c r="D2649" s="286"/>
      <c r="E2649" s="287"/>
    </row>
    <row r="2650" spans="3:5" s="264" customFormat="1">
      <c r="C2650" s="286"/>
      <c r="D2650" s="286"/>
      <c r="E2650" s="287"/>
    </row>
    <row r="2651" spans="3:5" s="264" customFormat="1">
      <c r="C2651" s="286"/>
      <c r="D2651" s="286"/>
      <c r="E2651" s="287"/>
    </row>
    <row r="2652" spans="3:5" s="264" customFormat="1">
      <c r="C2652" s="286"/>
      <c r="D2652" s="286"/>
      <c r="E2652" s="287"/>
    </row>
    <row r="2653" spans="3:5" s="264" customFormat="1">
      <c r="C2653" s="286"/>
      <c r="D2653" s="286"/>
      <c r="E2653" s="287"/>
    </row>
    <row r="2654" spans="3:5" s="264" customFormat="1">
      <c r="C2654" s="286"/>
      <c r="D2654" s="286"/>
      <c r="E2654" s="287"/>
    </row>
    <row r="2655" spans="3:5" s="264" customFormat="1">
      <c r="C2655" s="286"/>
      <c r="D2655" s="286"/>
      <c r="E2655" s="287"/>
    </row>
    <row r="2656" spans="3:5" s="264" customFormat="1">
      <c r="C2656" s="286"/>
      <c r="D2656" s="286"/>
      <c r="E2656" s="287"/>
    </row>
    <row r="2657" spans="3:5" s="264" customFormat="1">
      <c r="C2657" s="286"/>
      <c r="D2657" s="286"/>
      <c r="E2657" s="287"/>
    </row>
    <row r="2658" spans="3:5" s="264" customFormat="1">
      <c r="C2658" s="286"/>
      <c r="D2658" s="286"/>
      <c r="E2658" s="287"/>
    </row>
    <row r="2659" spans="3:5" s="264" customFormat="1">
      <c r="C2659" s="286"/>
      <c r="D2659" s="286"/>
      <c r="E2659" s="287"/>
    </row>
    <row r="2660" spans="3:5" s="264" customFormat="1">
      <c r="C2660" s="286"/>
      <c r="D2660" s="286"/>
      <c r="E2660" s="287"/>
    </row>
    <row r="2661" spans="3:5" s="264" customFormat="1">
      <c r="C2661" s="286"/>
      <c r="D2661" s="286"/>
      <c r="E2661" s="287"/>
    </row>
    <row r="2662" spans="3:5" s="264" customFormat="1">
      <c r="C2662" s="286"/>
      <c r="D2662" s="286"/>
      <c r="E2662" s="287"/>
    </row>
    <row r="2663" spans="3:5" s="264" customFormat="1">
      <c r="C2663" s="286"/>
      <c r="D2663" s="286"/>
      <c r="E2663" s="287"/>
    </row>
    <row r="2664" spans="3:5" s="264" customFormat="1">
      <c r="C2664" s="286"/>
      <c r="D2664" s="286"/>
      <c r="E2664" s="287"/>
    </row>
    <row r="2665" spans="3:5" s="264" customFormat="1">
      <c r="C2665" s="286"/>
      <c r="D2665" s="286"/>
      <c r="E2665" s="287"/>
    </row>
    <row r="2666" spans="3:5" s="264" customFormat="1">
      <c r="C2666" s="286"/>
      <c r="D2666" s="286"/>
      <c r="E2666" s="287"/>
    </row>
    <row r="2667" spans="3:5" s="264" customFormat="1">
      <c r="C2667" s="286"/>
      <c r="D2667" s="286"/>
      <c r="E2667" s="287"/>
    </row>
    <row r="2668" spans="3:5" s="264" customFormat="1">
      <c r="C2668" s="286"/>
      <c r="D2668" s="286"/>
      <c r="E2668" s="287"/>
    </row>
    <row r="2669" spans="3:5" s="264" customFormat="1">
      <c r="C2669" s="286"/>
      <c r="D2669" s="286"/>
      <c r="E2669" s="287"/>
    </row>
    <row r="2670" spans="3:5" s="264" customFormat="1">
      <c r="C2670" s="286"/>
      <c r="D2670" s="286"/>
      <c r="E2670" s="287"/>
    </row>
    <row r="2671" spans="3:5" s="264" customFormat="1">
      <c r="C2671" s="286"/>
      <c r="D2671" s="286"/>
      <c r="E2671" s="287"/>
    </row>
    <row r="2672" spans="3:5" s="264" customFormat="1">
      <c r="C2672" s="286"/>
      <c r="D2672" s="286"/>
      <c r="E2672" s="287"/>
    </row>
    <row r="2673" spans="3:5" s="264" customFormat="1">
      <c r="C2673" s="286"/>
      <c r="D2673" s="286"/>
      <c r="E2673" s="287"/>
    </row>
    <row r="2674" spans="3:5" s="264" customFormat="1">
      <c r="C2674" s="286"/>
      <c r="D2674" s="286"/>
      <c r="E2674" s="287"/>
    </row>
    <row r="2675" spans="3:5" s="264" customFormat="1">
      <c r="C2675" s="286"/>
      <c r="D2675" s="286"/>
      <c r="E2675" s="287"/>
    </row>
    <row r="2676" spans="3:5" s="264" customFormat="1">
      <c r="C2676" s="286"/>
      <c r="D2676" s="286"/>
      <c r="E2676" s="287"/>
    </row>
    <row r="2677" spans="3:5" s="264" customFormat="1">
      <c r="C2677" s="286"/>
      <c r="D2677" s="286"/>
      <c r="E2677" s="287"/>
    </row>
    <row r="2678" spans="3:5" s="264" customFormat="1">
      <c r="C2678" s="286"/>
      <c r="D2678" s="286"/>
      <c r="E2678" s="287"/>
    </row>
    <row r="2679" spans="3:5" s="264" customFormat="1">
      <c r="C2679" s="286"/>
      <c r="D2679" s="286"/>
      <c r="E2679" s="287"/>
    </row>
    <row r="2680" spans="3:5" s="264" customFormat="1">
      <c r="C2680" s="286"/>
      <c r="D2680" s="286"/>
      <c r="E2680" s="287"/>
    </row>
    <row r="2681" spans="3:5" s="264" customFormat="1">
      <c r="C2681" s="286"/>
      <c r="D2681" s="286"/>
      <c r="E2681" s="287"/>
    </row>
    <row r="2682" spans="3:5" s="264" customFormat="1">
      <c r="C2682" s="286"/>
      <c r="D2682" s="286"/>
      <c r="E2682" s="287"/>
    </row>
    <row r="2683" spans="3:5" s="264" customFormat="1">
      <c r="C2683" s="286"/>
      <c r="D2683" s="286"/>
      <c r="E2683" s="287"/>
    </row>
    <row r="2684" spans="3:5" s="264" customFormat="1">
      <c r="C2684" s="286"/>
      <c r="D2684" s="286"/>
      <c r="E2684" s="287"/>
    </row>
    <row r="2685" spans="3:5" s="264" customFormat="1">
      <c r="C2685" s="286"/>
      <c r="D2685" s="286"/>
      <c r="E2685" s="287"/>
    </row>
    <row r="2686" spans="3:5" s="264" customFormat="1">
      <c r="C2686" s="286"/>
      <c r="D2686" s="286"/>
      <c r="E2686" s="287"/>
    </row>
    <row r="2687" spans="3:5" s="264" customFormat="1">
      <c r="C2687" s="286"/>
      <c r="D2687" s="286"/>
      <c r="E2687" s="287"/>
    </row>
    <row r="2688" spans="3:5" s="264" customFormat="1">
      <c r="C2688" s="286"/>
      <c r="D2688" s="286"/>
      <c r="E2688" s="287"/>
    </row>
    <row r="2689" spans="3:5" s="264" customFormat="1">
      <c r="C2689" s="286"/>
      <c r="D2689" s="286"/>
      <c r="E2689" s="287"/>
    </row>
    <row r="2690" spans="3:5" s="264" customFormat="1">
      <c r="C2690" s="286"/>
      <c r="D2690" s="286"/>
      <c r="E2690" s="287"/>
    </row>
    <row r="2691" spans="3:5" s="264" customFormat="1">
      <c r="C2691" s="286"/>
      <c r="D2691" s="286"/>
      <c r="E2691" s="287"/>
    </row>
    <row r="2692" spans="3:5" s="264" customFormat="1">
      <c r="C2692" s="286"/>
      <c r="D2692" s="286"/>
      <c r="E2692" s="287"/>
    </row>
    <row r="2693" spans="3:5" s="264" customFormat="1">
      <c r="C2693" s="286"/>
      <c r="D2693" s="286"/>
      <c r="E2693" s="287"/>
    </row>
    <row r="2694" spans="3:5" s="264" customFormat="1">
      <c r="C2694" s="286"/>
      <c r="D2694" s="286"/>
      <c r="E2694" s="287"/>
    </row>
    <row r="2695" spans="3:5" s="264" customFormat="1">
      <c r="C2695" s="286"/>
      <c r="D2695" s="286"/>
      <c r="E2695" s="287"/>
    </row>
    <row r="2696" spans="3:5" s="264" customFormat="1">
      <c r="C2696" s="286"/>
      <c r="D2696" s="286"/>
      <c r="E2696" s="287"/>
    </row>
    <row r="2697" spans="3:5" s="264" customFormat="1">
      <c r="C2697" s="286"/>
      <c r="D2697" s="286"/>
      <c r="E2697" s="287"/>
    </row>
    <row r="2698" spans="3:5" s="264" customFormat="1">
      <c r="C2698" s="286"/>
      <c r="D2698" s="286"/>
      <c r="E2698" s="287"/>
    </row>
    <row r="2699" spans="3:5" s="264" customFormat="1">
      <c r="C2699" s="286"/>
      <c r="D2699" s="286"/>
      <c r="E2699" s="287"/>
    </row>
    <row r="2700" spans="3:5" s="264" customFormat="1">
      <c r="C2700" s="286"/>
      <c r="D2700" s="286"/>
      <c r="E2700" s="287"/>
    </row>
    <row r="2701" spans="3:5" s="264" customFormat="1">
      <c r="C2701" s="286"/>
      <c r="D2701" s="286"/>
      <c r="E2701" s="287"/>
    </row>
    <row r="2702" spans="3:5" s="264" customFormat="1">
      <c r="C2702" s="286"/>
      <c r="D2702" s="286"/>
      <c r="E2702" s="287"/>
    </row>
    <row r="2703" spans="3:5" s="264" customFormat="1">
      <c r="C2703" s="286"/>
      <c r="D2703" s="286"/>
      <c r="E2703" s="287"/>
    </row>
    <row r="2704" spans="3:5" s="264" customFormat="1">
      <c r="C2704" s="286"/>
      <c r="D2704" s="286"/>
      <c r="E2704" s="287"/>
    </row>
    <row r="2705" spans="3:5" s="264" customFormat="1">
      <c r="C2705" s="286"/>
      <c r="D2705" s="286"/>
      <c r="E2705" s="287"/>
    </row>
    <row r="2706" spans="3:5" s="264" customFormat="1">
      <c r="C2706" s="286"/>
      <c r="D2706" s="286"/>
      <c r="E2706" s="287"/>
    </row>
    <row r="2707" spans="3:5" s="264" customFormat="1">
      <c r="C2707" s="286"/>
      <c r="D2707" s="286"/>
      <c r="E2707" s="287"/>
    </row>
    <row r="2708" spans="3:5" s="264" customFormat="1">
      <c r="C2708" s="286"/>
      <c r="D2708" s="286"/>
      <c r="E2708" s="287"/>
    </row>
    <row r="2709" spans="3:5" s="264" customFormat="1">
      <c r="C2709" s="286"/>
      <c r="D2709" s="286"/>
      <c r="E2709" s="287"/>
    </row>
    <row r="2710" spans="3:5" s="264" customFormat="1">
      <c r="C2710" s="286"/>
      <c r="D2710" s="286"/>
      <c r="E2710" s="287"/>
    </row>
    <row r="2711" spans="3:5" s="264" customFormat="1">
      <c r="C2711" s="286"/>
      <c r="D2711" s="286"/>
      <c r="E2711" s="287"/>
    </row>
    <row r="2712" spans="3:5" s="264" customFormat="1">
      <c r="C2712" s="286"/>
      <c r="D2712" s="286"/>
      <c r="E2712" s="287"/>
    </row>
    <row r="2713" spans="3:5" s="264" customFormat="1">
      <c r="C2713" s="286"/>
      <c r="D2713" s="286"/>
      <c r="E2713" s="287"/>
    </row>
    <row r="2714" spans="3:5" s="264" customFormat="1">
      <c r="C2714" s="286"/>
      <c r="D2714" s="286"/>
      <c r="E2714" s="287"/>
    </row>
    <row r="2715" spans="3:5" s="264" customFormat="1">
      <c r="C2715" s="286"/>
      <c r="D2715" s="286"/>
      <c r="E2715" s="287"/>
    </row>
    <row r="2716" spans="3:5" s="264" customFormat="1">
      <c r="C2716" s="286"/>
      <c r="D2716" s="286"/>
      <c r="E2716" s="287"/>
    </row>
    <row r="2717" spans="3:5" s="264" customFormat="1">
      <c r="C2717" s="286"/>
      <c r="D2717" s="286"/>
      <c r="E2717" s="287"/>
    </row>
    <row r="2718" spans="3:5" s="264" customFormat="1">
      <c r="C2718" s="286"/>
      <c r="D2718" s="286"/>
      <c r="E2718" s="287"/>
    </row>
    <row r="2719" spans="3:5" s="264" customFormat="1">
      <c r="C2719" s="286"/>
      <c r="D2719" s="286"/>
      <c r="E2719" s="287"/>
    </row>
    <row r="2720" spans="3:5" s="264" customFormat="1">
      <c r="C2720" s="286"/>
      <c r="D2720" s="286"/>
      <c r="E2720" s="287"/>
    </row>
    <row r="2721" spans="3:5" s="264" customFormat="1">
      <c r="C2721" s="286"/>
      <c r="D2721" s="286"/>
      <c r="E2721" s="287"/>
    </row>
    <row r="2722" spans="3:5" s="264" customFormat="1">
      <c r="C2722" s="286"/>
      <c r="D2722" s="286"/>
      <c r="E2722" s="287"/>
    </row>
    <row r="2723" spans="3:5" s="264" customFormat="1">
      <c r="C2723" s="286"/>
      <c r="D2723" s="286"/>
      <c r="E2723" s="287"/>
    </row>
    <row r="2724" spans="3:5" s="264" customFormat="1">
      <c r="C2724" s="286"/>
      <c r="D2724" s="286"/>
      <c r="E2724" s="287"/>
    </row>
    <row r="2725" spans="3:5" s="264" customFormat="1">
      <c r="C2725" s="286"/>
      <c r="D2725" s="286"/>
      <c r="E2725" s="287"/>
    </row>
    <row r="2726" spans="3:5" s="264" customFormat="1">
      <c r="C2726" s="286"/>
      <c r="D2726" s="286"/>
      <c r="E2726" s="287"/>
    </row>
    <row r="2727" spans="3:5" s="264" customFormat="1">
      <c r="C2727" s="286"/>
      <c r="D2727" s="286"/>
      <c r="E2727" s="287"/>
    </row>
    <row r="2728" spans="3:5" s="264" customFormat="1">
      <c r="C2728" s="286"/>
      <c r="D2728" s="286"/>
      <c r="E2728" s="287"/>
    </row>
    <row r="2729" spans="3:5" s="264" customFormat="1">
      <c r="C2729" s="286"/>
      <c r="D2729" s="286"/>
      <c r="E2729" s="287"/>
    </row>
    <row r="2730" spans="3:5" s="264" customFormat="1">
      <c r="C2730" s="286"/>
      <c r="D2730" s="286"/>
      <c r="E2730" s="287"/>
    </row>
    <row r="2731" spans="3:5" s="264" customFormat="1">
      <c r="C2731" s="286"/>
      <c r="D2731" s="286"/>
      <c r="E2731" s="287"/>
    </row>
    <row r="2732" spans="3:5" s="264" customFormat="1">
      <c r="C2732" s="286"/>
      <c r="D2732" s="286"/>
      <c r="E2732" s="287"/>
    </row>
    <row r="2733" spans="3:5" s="264" customFormat="1">
      <c r="C2733" s="286"/>
      <c r="D2733" s="286"/>
      <c r="E2733" s="287"/>
    </row>
    <row r="2734" spans="3:5" s="264" customFormat="1">
      <c r="C2734" s="286"/>
      <c r="D2734" s="286"/>
      <c r="E2734" s="287"/>
    </row>
    <row r="2735" spans="3:5" s="264" customFormat="1">
      <c r="C2735" s="286"/>
      <c r="D2735" s="286"/>
      <c r="E2735" s="287"/>
    </row>
    <row r="2736" spans="3:5" s="264" customFormat="1">
      <c r="C2736" s="286"/>
      <c r="D2736" s="286"/>
      <c r="E2736" s="287"/>
    </row>
    <row r="2737" spans="3:5" s="264" customFormat="1">
      <c r="C2737" s="286"/>
      <c r="D2737" s="286"/>
      <c r="E2737" s="287"/>
    </row>
    <row r="2738" spans="3:5" s="264" customFormat="1">
      <c r="C2738" s="286"/>
      <c r="D2738" s="286"/>
      <c r="E2738" s="287"/>
    </row>
    <row r="2739" spans="3:5" s="264" customFormat="1">
      <c r="C2739" s="286"/>
      <c r="D2739" s="286"/>
      <c r="E2739" s="287"/>
    </row>
    <row r="2740" spans="3:5" s="264" customFormat="1">
      <c r="C2740" s="286"/>
      <c r="D2740" s="286"/>
      <c r="E2740" s="287"/>
    </row>
    <row r="2741" spans="3:5" s="264" customFormat="1">
      <c r="C2741" s="286"/>
      <c r="D2741" s="286"/>
      <c r="E2741" s="287"/>
    </row>
    <row r="2742" spans="3:5" s="264" customFormat="1">
      <c r="C2742" s="286"/>
      <c r="D2742" s="286"/>
      <c r="E2742" s="287"/>
    </row>
    <row r="2743" spans="3:5" s="264" customFormat="1">
      <c r="C2743" s="286"/>
      <c r="D2743" s="286"/>
      <c r="E2743" s="287"/>
    </row>
    <row r="2744" spans="3:5" s="264" customFormat="1">
      <c r="C2744" s="286"/>
      <c r="D2744" s="286"/>
      <c r="E2744" s="287"/>
    </row>
    <row r="2745" spans="3:5" s="264" customFormat="1">
      <c r="C2745" s="286"/>
      <c r="D2745" s="286"/>
      <c r="E2745" s="287"/>
    </row>
    <row r="2746" spans="3:5" s="264" customFormat="1">
      <c r="C2746" s="286"/>
      <c r="D2746" s="286"/>
      <c r="E2746" s="287"/>
    </row>
    <row r="2747" spans="3:5" s="264" customFormat="1">
      <c r="C2747" s="286"/>
      <c r="D2747" s="286"/>
      <c r="E2747" s="287"/>
    </row>
    <row r="2748" spans="3:5" s="264" customFormat="1">
      <c r="C2748" s="286"/>
      <c r="D2748" s="286"/>
      <c r="E2748" s="287"/>
    </row>
    <row r="2749" spans="3:5" s="264" customFormat="1">
      <c r="C2749" s="286"/>
      <c r="D2749" s="286"/>
      <c r="E2749" s="287"/>
    </row>
    <row r="2750" spans="3:5" s="264" customFormat="1">
      <c r="C2750" s="286"/>
      <c r="D2750" s="286"/>
      <c r="E2750" s="287"/>
    </row>
    <row r="2751" spans="3:5" s="264" customFormat="1">
      <c r="C2751" s="286"/>
      <c r="D2751" s="286"/>
      <c r="E2751" s="287"/>
    </row>
    <row r="2752" spans="3:5" s="264" customFormat="1">
      <c r="C2752" s="286"/>
      <c r="D2752" s="286"/>
      <c r="E2752" s="287"/>
    </row>
    <row r="2753" spans="3:5" s="264" customFormat="1">
      <c r="C2753" s="286"/>
      <c r="D2753" s="286"/>
      <c r="E2753" s="287"/>
    </row>
    <row r="2754" spans="3:5" s="264" customFormat="1">
      <c r="C2754" s="286"/>
      <c r="D2754" s="286"/>
      <c r="E2754" s="287"/>
    </row>
    <row r="2755" spans="3:5" s="264" customFormat="1">
      <c r="C2755" s="286"/>
      <c r="D2755" s="286"/>
      <c r="E2755" s="287"/>
    </row>
    <row r="2756" spans="3:5" s="264" customFormat="1">
      <c r="C2756" s="286"/>
      <c r="D2756" s="286"/>
      <c r="E2756" s="287"/>
    </row>
    <row r="2757" spans="3:5" s="264" customFormat="1">
      <c r="C2757" s="286"/>
      <c r="D2757" s="286"/>
      <c r="E2757" s="287"/>
    </row>
    <row r="2758" spans="3:5" s="264" customFormat="1">
      <c r="C2758" s="286"/>
      <c r="D2758" s="286"/>
      <c r="E2758" s="287"/>
    </row>
    <row r="2759" spans="3:5" s="264" customFormat="1">
      <c r="C2759" s="286"/>
      <c r="D2759" s="286"/>
      <c r="E2759" s="287"/>
    </row>
    <row r="2760" spans="3:5" s="264" customFormat="1">
      <c r="C2760" s="286"/>
      <c r="D2760" s="286"/>
      <c r="E2760" s="287"/>
    </row>
    <row r="2761" spans="3:5" s="264" customFormat="1">
      <c r="C2761" s="286"/>
      <c r="D2761" s="286"/>
      <c r="E2761" s="287"/>
    </row>
    <row r="2762" spans="3:5" s="264" customFormat="1">
      <c r="C2762" s="286"/>
      <c r="D2762" s="286"/>
      <c r="E2762" s="287"/>
    </row>
    <row r="2763" spans="3:5" s="264" customFormat="1">
      <c r="C2763" s="286"/>
      <c r="D2763" s="286"/>
      <c r="E2763" s="287"/>
    </row>
    <row r="2764" spans="3:5" s="264" customFormat="1">
      <c r="C2764" s="286"/>
      <c r="D2764" s="286"/>
      <c r="E2764" s="287"/>
    </row>
    <row r="2765" spans="3:5" s="264" customFormat="1">
      <c r="C2765" s="286"/>
      <c r="D2765" s="286"/>
      <c r="E2765" s="287"/>
    </row>
    <row r="2766" spans="3:5" s="264" customFormat="1">
      <c r="C2766" s="286"/>
      <c r="D2766" s="286"/>
      <c r="E2766" s="287"/>
    </row>
    <row r="2767" spans="3:5" s="264" customFormat="1">
      <c r="C2767" s="286"/>
      <c r="D2767" s="286"/>
      <c r="E2767" s="287"/>
    </row>
    <row r="2768" spans="3:5" s="264" customFormat="1">
      <c r="C2768" s="286"/>
      <c r="D2768" s="286"/>
      <c r="E2768" s="287"/>
    </row>
    <row r="2769" spans="3:5" s="264" customFormat="1">
      <c r="C2769" s="286"/>
      <c r="D2769" s="286"/>
      <c r="E2769" s="287"/>
    </row>
    <row r="2770" spans="3:5" s="264" customFormat="1">
      <c r="C2770" s="286"/>
      <c r="D2770" s="286"/>
      <c r="E2770" s="287"/>
    </row>
    <row r="2771" spans="3:5" s="264" customFormat="1">
      <c r="C2771" s="286"/>
      <c r="D2771" s="286"/>
      <c r="E2771" s="287"/>
    </row>
    <row r="2772" spans="3:5" s="264" customFormat="1">
      <c r="C2772" s="286"/>
      <c r="D2772" s="286"/>
      <c r="E2772" s="287"/>
    </row>
    <row r="2773" spans="3:5" s="264" customFormat="1">
      <c r="C2773" s="286"/>
      <c r="D2773" s="286"/>
      <c r="E2773" s="287"/>
    </row>
    <row r="2774" spans="3:5" s="264" customFormat="1">
      <c r="C2774" s="286"/>
      <c r="D2774" s="286"/>
      <c r="E2774" s="287"/>
    </row>
    <row r="2775" spans="3:5" s="264" customFormat="1">
      <c r="C2775" s="286"/>
      <c r="D2775" s="286"/>
      <c r="E2775" s="287"/>
    </row>
    <row r="2776" spans="3:5" s="264" customFormat="1">
      <c r="C2776" s="286"/>
      <c r="D2776" s="286"/>
      <c r="E2776" s="287"/>
    </row>
    <row r="2777" spans="3:5" s="264" customFormat="1">
      <c r="C2777" s="286"/>
      <c r="D2777" s="286"/>
      <c r="E2777" s="287"/>
    </row>
    <row r="2778" spans="3:5" s="264" customFormat="1">
      <c r="C2778" s="286"/>
      <c r="D2778" s="286"/>
      <c r="E2778" s="287"/>
    </row>
    <row r="2779" spans="3:5" s="264" customFormat="1">
      <c r="C2779" s="286"/>
      <c r="D2779" s="286"/>
      <c r="E2779" s="287"/>
    </row>
    <row r="2780" spans="3:5" s="264" customFormat="1">
      <c r="C2780" s="286"/>
      <c r="D2780" s="286"/>
      <c r="E2780" s="287"/>
    </row>
    <row r="2781" spans="3:5" s="264" customFormat="1">
      <c r="C2781" s="286"/>
      <c r="D2781" s="286"/>
      <c r="E2781" s="287"/>
    </row>
    <row r="2782" spans="3:5" s="264" customFormat="1">
      <c r="C2782" s="286"/>
      <c r="D2782" s="286"/>
      <c r="E2782" s="287"/>
    </row>
    <row r="2783" spans="3:5" s="264" customFormat="1">
      <c r="C2783" s="286"/>
      <c r="D2783" s="286"/>
      <c r="E2783" s="287"/>
    </row>
    <row r="2784" spans="3:5" s="264" customFormat="1">
      <c r="C2784" s="286"/>
      <c r="D2784" s="286"/>
      <c r="E2784" s="287"/>
    </row>
    <row r="2785" spans="3:5" s="264" customFormat="1">
      <c r="C2785" s="286"/>
      <c r="D2785" s="286"/>
      <c r="E2785" s="287"/>
    </row>
    <row r="2786" spans="3:5" s="264" customFormat="1">
      <c r="C2786" s="286"/>
      <c r="D2786" s="286"/>
      <c r="E2786" s="287"/>
    </row>
    <row r="2787" spans="3:5" s="264" customFormat="1">
      <c r="C2787" s="286"/>
      <c r="D2787" s="286"/>
      <c r="E2787" s="287"/>
    </row>
    <row r="2788" spans="3:5" s="264" customFormat="1">
      <c r="C2788" s="286"/>
      <c r="D2788" s="286"/>
      <c r="E2788" s="287"/>
    </row>
    <row r="2789" spans="3:5" s="264" customFormat="1">
      <c r="C2789" s="286"/>
      <c r="D2789" s="286"/>
      <c r="E2789" s="287"/>
    </row>
    <row r="2790" spans="3:5" s="264" customFormat="1">
      <c r="C2790" s="286"/>
      <c r="D2790" s="286"/>
      <c r="E2790" s="287"/>
    </row>
    <row r="2791" spans="3:5" s="264" customFormat="1">
      <c r="C2791" s="286"/>
      <c r="D2791" s="286"/>
      <c r="E2791" s="287"/>
    </row>
    <row r="2792" spans="3:5" s="264" customFormat="1">
      <c r="C2792" s="286"/>
      <c r="D2792" s="286"/>
      <c r="E2792" s="287"/>
    </row>
    <row r="2793" spans="3:5" s="264" customFormat="1">
      <c r="C2793" s="286"/>
      <c r="D2793" s="286"/>
      <c r="E2793" s="287"/>
    </row>
    <row r="2794" spans="3:5" s="264" customFormat="1">
      <c r="C2794" s="286"/>
      <c r="D2794" s="286"/>
      <c r="E2794" s="287"/>
    </row>
    <row r="2795" spans="3:5" s="264" customFormat="1">
      <c r="C2795" s="286"/>
      <c r="D2795" s="286"/>
      <c r="E2795" s="287"/>
    </row>
    <row r="2796" spans="3:5" s="264" customFormat="1">
      <c r="C2796" s="286"/>
      <c r="D2796" s="286"/>
      <c r="E2796" s="287"/>
    </row>
    <row r="2797" spans="3:5" s="264" customFormat="1">
      <c r="C2797" s="286"/>
      <c r="D2797" s="286"/>
      <c r="E2797" s="287"/>
    </row>
    <row r="2798" spans="3:5" s="264" customFormat="1">
      <c r="C2798" s="286"/>
      <c r="D2798" s="286"/>
      <c r="E2798" s="287"/>
    </row>
    <row r="2799" spans="3:5" s="264" customFormat="1">
      <c r="C2799" s="286"/>
      <c r="D2799" s="286"/>
      <c r="E2799" s="287"/>
    </row>
    <row r="2800" spans="3:5" s="264" customFormat="1">
      <c r="C2800" s="286"/>
      <c r="D2800" s="286"/>
      <c r="E2800" s="287"/>
    </row>
    <row r="2801" spans="3:5" s="264" customFormat="1">
      <c r="C2801" s="286"/>
      <c r="D2801" s="286"/>
      <c r="E2801" s="287"/>
    </row>
    <row r="2802" spans="3:5" s="264" customFormat="1">
      <c r="C2802" s="286"/>
      <c r="D2802" s="286"/>
      <c r="E2802" s="287"/>
    </row>
    <row r="2803" spans="3:5" s="264" customFormat="1">
      <c r="C2803" s="286"/>
      <c r="D2803" s="286"/>
      <c r="E2803" s="287"/>
    </row>
    <row r="2804" spans="3:5" s="264" customFormat="1">
      <c r="C2804" s="286"/>
      <c r="D2804" s="286"/>
      <c r="E2804" s="287"/>
    </row>
    <row r="2805" spans="3:5" s="264" customFormat="1">
      <c r="C2805" s="286"/>
      <c r="D2805" s="286"/>
      <c r="E2805" s="287"/>
    </row>
    <row r="2806" spans="3:5" s="264" customFormat="1">
      <c r="C2806" s="286"/>
      <c r="D2806" s="286"/>
      <c r="E2806" s="287"/>
    </row>
    <row r="2807" spans="3:5" s="264" customFormat="1">
      <c r="C2807" s="286"/>
      <c r="D2807" s="286"/>
      <c r="E2807" s="287"/>
    </row>
    <row r="2808" spans="3:5" s="264" customFormat="1">
      <c r="C2808" s="286"/>
      <c r="D2808" s="286"/>
      <c r="E2808" s="287"/>
    </row>
    <row r="2809" spans="3:5" s="264" customFormat="1">
      <c r="C2809" s="286"/>
      <c r="D2809" s="286"/>
      <c r="E2809" s="287"/>
    </row>
    <row r="2810" spans="3:5" s="264" customFormat="1">
      <c r="C2810" s="286"/>
      <c r="D2810" s="286"/>
      <c r="E2810" s="287"/>
    </row>
    <row r="2811" spans="3:5" s="264" customFormat="1">
      <c r="C2811" s="286"/>
      <c r="D2811" s="286"/>
      <c r="E2811" s="287"/>
    </row>
    <row r="2812" spans="3:5" s="264" customFormat="1">
      <c r="C2812" s="286"/>
      <c r="D2812" s="286"/>
      <c r="E2812" s="287"/>
    </row>
    <row r="2813" spans="3:5" s="264" customFormat="1">
      <c r="C2813" s="286"/>
      <c r="D2813" s="286"/>
      <c r="E2813" s="287"/>
    </row>
    <row r="2814" spans="3:5" s="264" customFormat="1">
      <c r="C2814" s="286"/>
      <c r="D2814" s="286"/>
      <c r="E2814" s="287"/>
    </row>
    <row r="2815" spans="3:5" s="264" customFormat="1">
      <c r="C2815" s="286"/>
      <c r="D2815" s="286"/>
      <c r="E2815" s="287"/>
    </row>
    <row r="2816" spans="3:5" s="264" customFormat="1">
      <c r="C2816" s="286"/>
      <c r="D2816" s="286"/>
      <c r="E2816" s="287"/>
    </row>
    <row r="2817" spans="3:5" s="264" customFormat="1">
      <c r="C2817" s="286"/>
      <c r="D2817" s="286"/>
      <c r="E2817" s="287"/>
    </row>
    <row r="2818" spans="3:5" s="264" customFormat="1">
      <c r="C2818" s="286"/>
      <c r="D2818" s="286"/>
      <c r="E2818" s="287"/>
    </row>
    <row r="2819" spans="3:5" s="264" customFormat="1">
      <c r="C2819" s="286"/>
      <c r="D2819" s="286"/>
      <c r="E2819" s="287"/>
    </row>
    <row r="2820" spans="3:5" s="264" customFormat="1">
      <c r="C2820" s="286"/>
      <c r="D2820" s="286"/>
      <c r="E2820" s="287"/>
    </row>
    <row r="2821" spans="3:5" s="264" customFormat="1">
      <c r="C2821" s="286"/>
      <c r="D2821" s="286"/>
      <c r="E2821" s="287"/>
    </row>
    <row r="2822" spans="3:5" s="264" customFormat="1">
      <c r="C2822" s="286"/>
      <c r="D2822" s="286"/>
      <c r="E2822" s="287"/>
    </row>
    <row r="2823" spans="3:5" s="264" customFormat="1">
      <c r="C2823" s="286"/>
      <c r="D2823" s="286"/>
      <c r="E2823" s="287"/>
    </row>
    <row r="2824" spans="3:5" s="264" customFormat="1">
      <c r="C2824" s="286"/>
      <c r="D2824" s="286"/>
      <c r="E2824" s="287"/>
    </row>
    <row r="2825" spans="3:5" s="264" customFormat="1">
      <c r="C2825" s="286"/>
      <c r="D2825" s="286"/>
      <c r="E2825" s="287"/>
    </row>
    <row r="2826" spans="3:5" s="264" customFormat="1">
      <c r="C2826" s="286"/>
      <c r="D2826" s="286"/>
      <c r="E2826" s="287"/>
    </row>
    <row r="2827" spans="3:5" s="264" customFormat="1">
      <c r="C2827" s="286"/>
      <c r="D2827" s="286"/>
      <c r="E2827" s="287"/>
    </row>
    <row r="2828" spans="3:5" s="264" customFormat="1">
      <c r="C2828" s="286"/>
      <c r="D2828" s="286"/>
      <c r="E2828" s="287"/>
    </row>
    <row r="2829" spans="3:5" s="264" customFormat="1">
      <c r="C2829" s="286"/>
      <c r="D2829" s="286"/>
      <c r="E2829" s="287"/>
    </row>
    <row r="2830" spans="3:5" s="264" customFormat="1">
      <c r="C2830" s="286"/>
      <c r="D2830" s="286"/>
      <c r="E2830" s="287"/>
    </row>
    <row r="2831" spans="3:5" s="264" customFormat="1">
      <c r="C2831" s="286"/>
      <c r="D2831" s="286"/>
      <c r="E2831" s="287"/>
    </row>
    <row r="2832" spans="3:5" s="264" customFormat="1">
      <c r="C2832" s="286"/>
      <c r="D2832" s="286"/>
      <c r="E2832" s="287"/>
    </row>
    <row r="2833" spans="3:5" s="264" customFormat="1">
      <c r="C2833" s="286"/>
      <c r="D2833" s="286"/>
      <c r="E2833" s="287"/>
    </row>
    <row r="2834" spans="3:5" s="264" customFormat="1">
      <c r="C2834" s="286"/>
      <c r="D2834" s="286"/>
      <c r="E2834" s="287"/>
    </row>
    <row r="2835" spans="3:5" s="264" customFormat="1">
      <c r="C2835" s="286"/>
      <c r="D2835" s="286"/>
      <c r="E2835" s="287"/>
    </row>
    <row r="2836" spans="3:5" s="264" customFormat="1">
      <c r="C2836" s="286"/>
      <c r="D2836" s="286"/>
      <c r="E2836" s="287"/>
    </row>
    <row r="2837" spans="3:5" s="264" customFormat="1">
      <c r="C2837" s="286"/>
      <c r="D2837" s="286"/>
      <c r="E2837" s="287"/>
    </row>
    <row r="2838" spans="3:5" s="264" customFormat="1">
      <c r="C2838" s="286"/>
      <c r="D2838" s="286"/>
      <c r="E2838" s="287"/>
    </row>
    <row r="2839" spans="3:5" s="264" customFormat="1">
      <c r="C2839" s="286"/>
      <c r="D2839" s="286"/>
      <c r="E2839" s="287"/>
    </row>
    <row r="2840" spans="3:5" s="264" customFormat="1">
      <c r="C2840" s="286"/>
      <c r="D2840" s="286"/>
      <c r="E2840" s="287"/>
    </row>
    <row r="2841" spans="3:5" s="264" customFormat="1">
      <c r="C2841" s="286"/>
      <c r="D2841" s="286"/>
      <c r="E2841" s="287"/>
    </row>
    <row r="2842" spans="3:5" s="264" customFormat="1">
      <c r="C2842" s="286"/>
      <c r="D2842" s="286"/>
      <c r="E2842" s="287"/>
    </row>
    <row r="2843" spans="3:5" s="264" customFormat="1">
      <c r="C2843" s="286"/>
      <c r="D2843" s="286"/>
      <c r="E2843" s="287"/>
    </row>
    <row r="2844" spans="3:5" s="264" customFormat="1">
      <c r="C2844" s="286"/>
      <c r="D2844" s="286"/>
      <c r="E2844" s="287"/>
    </row>
    <row r="2845" spans="3:5" s="264" customFormat="1">
      <c r="C2845" s="286"/>
      <c r="D2845" s="286"/>
      <c r="E2845" s="287"/>
    </row>
    <row r="2846" spans="3:5" s="264" customFormat="1">
      <c r="C2846" s="286"/>
      <c r="D2846" s="286"/>
      <c r="E2846" s="287"/>
    </row>
    <row r="2847" spans="3:5" s="264" customFormat="1">
      <c r="C2847" s="286"/>
      <c r="D2847" s="286"/>
      <c r="E2847" s="287"/>
    </row>
    <row r="2848" spans="3:5" s="264" customFormat="1">
      <c r="C2848" s="286"/>
      <c r="D2848" s="286"/>
      <c r="E2848" s="287"/>
    </row>
    <row r="2849" spans="3:5" s="264" customFormat="1">
      <c r="C2849" s="286"/>
      <c r="D2849" s="286"/>
      <c r="E2849" s="287"/>
    </row>
    <row r="2850" spans="3:5" s="264" customFormat="1">
      <c r="C2850" s="286"/>
      <c r="D2850" s="286"/>
      <c r="E2850" s="287"/>
    </row>
    <row r="2851" spans="3:5" s="264" customFormat="1">
      <c r="C2851" s="286"/>
      <c r="D2851" s="286"/>
      <c r="E2851" s="287"/>
    </row>
    <row r="2852" spans="3:5" s="264" customFormat="1">
      <c r="C2852" s="286"/>
      <c r="D2852" s="286"/>
      <c r="E2852" s="287"/>
    </row>
    <row r="2853" spans="3:5" s="264" customFormat="1">
      <c r="C2853" s="286"/>
      <c r="D2853" s="286"/>
      <c r="E2853" s="287"/>
    </row>
    <row r="2854" spans="3:5" s="264" customFormat="1">
      <c r="C2854" s="286"/>
      <c r="D2854" s="286"/>
      <c r="E2854" s="287"/>
    </row>
    <row r="2855" spans="3:5" s="264" customFormat="1">
      <c r="C2855" s="286"/>
      <c r="D2855" s="286"/>
      <c r="E2855" s="287"/>
    </row>
    <row r="2856" spans="3:5" s="264" customFormat="1">
      <c r="C2856" s="286"/>
      <c r="D2856" s="286"/>
      <c r="E2856" s="287"/>
    </row>
    <row r="2857" spans="3:5" s="264" customFormat="1">
      <c r="C2857" s="286"/>
      <c r="D2857" s="286"/>
      <c r="E2857" s="287"/>
    </row>
    <row r="2858" spans="3:5" s="264" customFormat="1">
      <c r="C2858" s="286"/>
      <c r="D2858" s="286"/>
      <c r="E2858" s="287"/>
    </row>
    <row r="2859" spans="3:5" s="264" customFormat="1">
      <c r="C2859" s="286"/>
      <c r="D2859" s="286"/>
      <c r="E2859" s="287"/>
    </row>
    <row r="2860" spans="3:5" s="264" customFormat="1">
      <c r="C2860" s="286"/>
      <c r="D2860" s="286"/>
      <c r="E2860" s="287"/>
    </row>
    <row r="2861" spans="3:5" s="264" customFormat="1">
      <c r="C2861" s="286"/>
      <c r="D2861" s="286"/>
      <c r="E2861" s="287"/>
    </row>
    <row r="2862" spans="3:5" s="264" customFormat="1">
      <c r="C2862" s="286"/>
      <c r="D2862" s="286"/>
      <c r="E2862" s="287"/>
    </row>
    <row r="2863" spans="3:5" s="264" customFormat="1">
      <c r="C2863" s="286"/>
      <c r="D2863" s="286"/>
      <c r="E2863" s="287"/>
    </row>
    <row r="2864" spans="3:5" s="264" customFormat="1">
      <c r="C2864" s="286"/>
      <c r="D2864" s="286"/>
      <c r="E2864" s="287"/>
    </row>
    <row r="2865" spans="3:5" s="264" customFormat="1">
      <c r="C2865" s="286"/>
      <c r="D2865" s="286"/>
      <c r="E2865" s="287"/>
    </row>
    <row r="2866" spans="3:5" s="264" customFormat="1">
      <c r="C2866" s="286"/>
      <c r="D2866" s="286"/>
      <c r="E2866" s="287"/>
    </row>
    <row r="2867" spans="3:5" s="264" customFormat="1">
      <c r="C2867" s="286"/>
      <c r="D2867" s="286"/>
      <c r="E2867" s="287"/>
    </row>
    <row r="2868" spans="3:5" s="264" customFormat="1">
      <c r="C2868" s="286"/>
      <c r="D2868" s="286"/>
      <c r="E2868" s="287"/>
    </row>
    <row r="2869" spans="3:5" s="264" customFormat="1">
      <c r="C2869" s="286"/>
      <c r="D2869" s="286"/>
      <c r="E2869" s="287"/>
    </row>
    <row r="2870" spans="3:5" s="264" customFormat="1">
      <c r="C2870" s="286"/>
      <c r="D2870" s="286"/>
      <c r="E2870" s="287"/>
    </row>
    <row r="2871" spans="3:5" s="264" customFormat="1">
      <c r="C2871" s="286"/>
      <c r="D2871" s="286"/>
      <c r="E2871" s="287"/>
    </row>
    <row r="2872" spans="3:5" s="264" customFormat="1">
      <c r="C2872" s="286"/>
      <c r="D2872" s="286"/>
      <c r="E2872" s="287"/>
    </row>
    <row r="2873" spans="3:5" s="264" customFormat="1">
      <c r="C2873" s="286"/>
      <c r="D2873" s="286"/>
      <c r="E2873" s="287"/>
    </row>
    <row r="2874" spans="3:5" s="264" customFormat="1">
      <c r="C2874" s="286"/>
      <c r="D2874" s="286"/>
      <c r="E2874" s="287"/>
    </row>
    <row r="2875" spans="3:5" s="264" customFormat="1">
      <c r="C2875" s="286"/>
      <c r="D2875" s="286"/>
      <c r="E2875" s="287"/>
    </row>
    <row r="2876" spans="3:5" s="264" customFormat="1">
      <c r="C2876" s="286"/>
      <c r="D2876" s="286"/>
      <c r="E2876" s="287"/>
    </row>
    <row r="2877" spans="3:5" s="264" customFormat="1">
      <c r="C2877" s="286"/>
      <c r="D2877" s="286"/>
      <c r="E2877" s="287"/>
    </row>
    <row r="2878" spans="3:5" s="264" customFormat="1">
      <c r="C2878" s="286"/>
      <c r="D2878" s="286"/>
      <c r="E2878" s="287"/>
    </row>
    <row r="2879" spans="3:5" s="264" customFormat="1">
      <c r="C2879" s="286"/>
      <c r="D2879" s="286"/>
      <c r="E2879" s="287"/>
    </row>
    <row r="2880" spans="3:5" s="264" customFormat="1">
      <c r="C2880" s="286"/>
      <c r="D2880" s="286"/>
      <c r="E2880" s="287"/>
    </row>
    <row r="2881" spans="3:5" s="264" customFormat="1">
      <c r="C2881" s="286"/>
      <c r="D2881" s="286"/>
      <c r="E2881" s="287"/>
    </row>
    <row r="2882" spans="3:5" s="264" customFormat="1">
      <c r="C2882" s="286"/>
      <c r="D2882" s="286"/>
      <c r="E2882" s="287"/>
    </row>
    <row r="2883" spans="3:5" s="264" customFormat="1">
      <c r="C2883" s="286"/>
      <c r="D2883" s="286"/>
      <c r="E2883" s="287"/>
    </row>
    <row r="2884" spans="3:5" s="264" customFormat="1">
      <c r="C2884" s="286"/>
      <c r="D2884" s="286"/>
      <c r="E2884" s="287"/>
    </row>
    <row r="2885" spans="3:5" s="264" customFormat="1">
      <c r="C2885" s="286"/>
      <c r="D2885" s="286"/>
      <c r="E2885" s="287"/>
    </row>
    <row r="2886" spans="3:5" s="264" customFormat="1">
      <c r="C2886" s="286"/>
      <c r="D2886" s="286"/>
      <c r="E2886" s="287"/>
    </row>
    <row r="2887" spans="3:5" s="264" customFormat="1">
      <c r="C2887" s="286"/>
      <c r="D2887" s="286"/>
      <c r="E2887" s="287"/>
    </row>
    <row r="2888" spans="3:5" s="264" customFormat="1">
      <c r="C2888" s="286"/>
      <c r="D2888" s="286"/>
      <c r="E2888" s="287"/>
    </row>
    <row r="2889" spans="3:5" s="264" customFormat="1">
      <c r="C2889" s="286"/>
      <c r="D2889" s="286"/>
      <c r="E2889" s="287"/>
    </row>
    <row r="2890" spans="3:5" s="264" customFormat="1">
      <c r="C2890" s="286"/>
      <c r="D2890" s="286"/>
      <c r="E2890" s="287"/>
    </row>
    <row r="2891" spans="3:5" s="264" customFormat="1">
      <c r="C2891" s="286"/>
      <c r="D2891" s="286"/>
      <c r="E2891" s="287"/>
    </row>
    <row r="2892" spans="3:5" s="264" customFormat="1">
      <c r="C2892" s="286"/>
      <c r="D2892" s="286"/>
      <c r="E2892" s="287"/>
    </row>
    <row r="2893" spans="3:5" s="264" customFormat="1">
      <c r="C2893" s="286"/>
      <c r="D2893" s="286"/>
      <c r="E2893" s="287"/>
    </row>
    <row r="2894" spans="3:5" s="264" customFormat="1">
      <c r="C2894" s="286"/>
      <c r="D2894" s="286"/>
      <c r="E2894" s="287"/>
    </row>
    <row r="2895" spans="3:5" s="264" customFormat="1">
      <c r="C2895" s="286"/>
      <c r="D2895" s="286"/>
      <c r="E2895" s="287"/>
    </row>
    <row r="2896" spans="3:5" s="264" customFormat="1">
      <c r="C2896" s="286"/>
      <c r="D2896" s="286"/>
      <c r="E2896" s="287"/>
    </row>
    <row r="2897" spans="3:5" s="264" customFormat="1">
      <c r="C2897" s="286"/>
      <c r="D2897" s="286"/>
      <c r="E2897" s="287"/>
    </row>
    <row r="2898" spans="3:5" s="264" customFormat="1">
      <c r="C2898" s="286"/>
      <c r="D2898" s="286"/>
      <c r="E2898" s="287"/>
    </row>
    <row r="2899" spans="3:5" s="264" customFormat="1">
      <c r="C2899" s="286"/>
      <c r="D2899" s="286"/>
      <c r="E2899" s="287"/>
    </row>
    <row r="2900" spans="3:5" s="264" customFormat="1">
      <c r="C2900" s="286"/>
      <c r="D2900" s="286"/>
      <c r="E2900" s="287"/>
    </row>
    <row r="2901" spans="3:5" s="264" customFormat="1">
      <c r="C2901" s="286"/>
      <c r="D2901" s="286"/>
      <c r="E2901" s="287"/>
    </row>
    <row r="2902" spans="3:5" s="264" customFormat="1">
      <c r="C2902" s="286"/>
      <c r="D2902" s="286"/>
      <c r="E2902" s="287"/>
    </row>
    <row r="2903" spans="3:5" s="264" customFormat="1">
      <c r="C2903" s="286"/>
      <c r="D2903" s="286"/>
      <c r="E2903" s="287"/>
    </row>
    <row r="2904" spans="3:5" s="264" customFormat="1">
      <c r="C2904" s="286"/>
      <c r="D2904" s="286"/>
      <c r="E2904" s="287"/>
    </row>
    <row r="2905" spans="3:5" s="264" customFormat="1">
      <c r="C2905" s="286"/>
      <c r="D2905" s="286"/>
      <c r="E2905" s="287"/>
    </row>
    <row r="2906" spans="3:5" s="264" customFormat="1">
      <c r="C2906" s="286"/>
      <c r="D2906" s="286"/>
      <c r="E2906" s="287"/>
    </row>
    <row r="2907" spans="3:5" s="264" customFormat="1">
      <c r="C2907" s="286"/>
      <c r="D2907" s="286"/>
      <c r="E2907" s="287"/>
    </row>
    <row r="2908" spans="3:5" s="264" customFormat="1">
      <c r="C2908" s="286"/>
      <c r="D2908" s="286"/>
      <c r="E2908" s="287"/>
    </row>
    <row r="2909" spans="3:5" s="264" customFormat="1">
      <c r="C2909" s="286"/>
      <c r="D2909" s="286"/>
      <c r="E2909" s="287"/>
    </row>
    <row r="2910" spans="3:5" s="264" customFormat="1">
      <c r="C2910" s="286"/>
      <c r="D2910" s="286"/>
      <c r="E2910" s="287"/>
    </row>
    <row r="2911" spans="3:5" s="264" customFormat="1">
      <c r="C2911" s="286"/>
      <c r="D2911" s="286"/>
      <c r="E2911" s="287"/>
    </row>
    <row r="2912" spans="3:5" s="264" customFormat="1">
      <c r="C2912" s="286"/>
      <c r="D2912" s="286"/>
      <c r="E2912" s="287"/>
    </row>
    <row r="2913" spans="3:5" s="264" customFormat="1">
      <c r="C2913" s="286"/>
      <c r="D2913" s="286"/>
      <c r="E2913" s="287"/>
    </row>
    <row r="2914" spans="3:5" s="264" customFormat="1">
      <c r="C2914" s="286"/>
      <c r="D2914" s="286"/>
      <c r="E2914" s="287"/>
    </row>
    <row r="2915" spans="3:5" s="264" customFormat="1">
      <c r="C2915" s="286"/>
      <c r="D2915" s="286"/>
      <c r="E2915" s="287"/>
    </row>
    <row r="2916" spans="3:5" s="264" customFormat="1">
      <c r="C2916" s="286"/>
      <c r="D2916" s="286"/>
      <c r="E2916" s="287"/>
    </row>
    <row r="2917" spans="3:5" s="264" customFormat="1">
      <c r="C2917" s="286"/>
      <c r="D2917" s="286"/>
      <c r="E2917" s="287"/>
    </row>
    <row r="2918" spans="3:5" s="264" customFormat="1">
      <c r="C2918" s="286"/>
      <c r="D2918" s="286"/>
      <c r="E2918" s="287"/>
    </row>
    <row r="2919" spans="3:5" s="264" customFormat="1">
      <c r="C2919" s="286"/>
      <c r="D2919" s="286"/>
      <c r="E2919" s="287"/>
    </row>
    <row r="2920" spans="3:5" s="264" customFormat="1">
      <c r="C2920" s="286"/>
      <c r="D2920" s="286"/>
      <c r="E2920" s="287"/>
    </row>
    <row r="2921" spans="3:5" s="264" customFormat="1">
      <c r="C2921" s="286"/>
      <c r="D2921" s="286"/>
      <c r="E2921" s="287"/>
    </row>
    <row r="2922" spans="3:5" s="264" customFormat="1">
      <c r="C2922" s="286"/>
      <c r="D2922" s="286"/>
      <c r="E2922" s="287"/>
    </row>
    <row r="2923" spans="3:5" s="264" customFormat="1">
      <c r="C2923" s="286"/>
      <c r="D2923" s="286"/>
      <c r="E2923" s="287"/>
    </row>
    <row r="2924" spans="3:5" s="264" customFormat="1">
      <c r="C2924" s="286"/>
      <c r="D2924" s="286"/>
      <c r="E2924" s="287"/>
    </row>
    <row r="2925" spans="3:5" s="264" customFormat="1">
      <c r="C2925" s="286"/>
      <c r="D2925" s="286"/>
      <c r="E2925" s="287"/>
    </row>
    <row r="2926" spans="3:5" s="264" customFormat="1">
      <c r="C2926" s="286"/>
      <c r="D2926" s="286"/>
      <c r="E2926" s="287"/>
    </row>
    <row r="2927" spans="3:5" s="264" customFormat="1">
      <c r="C2927" s="286"/>
      <c r="D2927" s="286"/>
      <c r="E2927" s="287"/>
    </row>
    <row r="2928" spans="3:5" s="264" customFormat="1">
      <c r="C2928" s="286"/>
      <c r="D2928" s="286"/>
      <c r="E2928" s="287"/>
    </row>
    <row r="2929" spans="3:5" s="264" customFormat="1">
      <c r="C2929" s="286"/>
      <c r="D2929" s="286"/>
      <c r="E2929" s="287"/>
    </row>
    <row r="2930" spans="3:5" s="264" customFormat="1">
      <c r="C2930" s="286"/>
      <c r="D2930" s="286"/>
      <c r="E2930" s="287"/>
    </row>
    <row r="2931" spans="3:5" s="264" customFormat="1">
      <c r="C2931" s="286"/>
      <c r="D2931" s="286"/>
      <c r="E2931" s="287"/>
    </row>
    <row r="2932" spans="3:5" s="264" customFormat="1">
      <c r="C2932" s="286"/>
      <c r="D2932" s="286"/>
      <c r="E2932" s="287"/>
    </row>
    <row r="2933" spans="3:5" s="264" customFormat="1">
      <c r="C2933" s="286"/>
      <c r="D2933" s="286"/>
      <c r="E2933" s="287"/>
    </row>
    <row r="2934" spans="3:5" s="264" customFormat="1">
      <c r="C2934" s="286"/>
      <c r="D2934" s="286"/>
      <c r="E2934" s="287"/>
    </row>
    <row r="2935" spans="3:5" s="264" customFormat="1">
      <c r="C2935" s="286"/>
      <c r="D2935" s="286"/>
      <c r="E2935" s="287"/>
    </row>
    <row r="2936" spans="3:5" s="264" customFormat="1">
      <c r="C2936" s="286"/>
      <c r="D2936" s="286"/>
      <c r="E2936" s="287"/>
    </row>
    <row r="2937" spans="3:5" s="264" customFormat="1">
      <c r="C2937" s="286"/>
      <c r="D2937" s="286"/>
      <c r="E2937" s="287"/>
    </row>
    <row r="2938" spans="3:5" s="264" customFormat="1">
      <c r="C2938" s="286"/>
      <c r="D2938" s="286"/>
      <c r="E2938" s="287"/>
    </row>
    <row r="2939" spans="3:5" s="264" customFormat="1">
      <c r="C2939" s="286"/>
      <c r="D2939" s="286"/>
      <c r="E2939" s="287"/>
    </row>
    <row r="2940" spans="3:5" s="264" customFormat="1">
      <c r="C2940" s="286"/>
      <c r="D2940" s="286"/>
      <c r="E2940" s="287"/>
    </row>
    <row r="2941" spans="3:5" s="264" customFormat="1">
      <c r="C2941" s="286"/>
      <c r="D2941" s="286"/>
      <c r="E2941" s="287"/>
    </row>
    <row r="2942" spans="3:5" s="264" customFormat="1">
      <c r="C2942" s="286"/>
      <c r="D2942" s="286"/>
      <c r="E2942" s="287"/>
    </row>
    <row r="2943" spans="3:5" s="264" customFormat="1">
      <c r="C2943" s="286"/>
      <c r="D2943" s="286"/>
      <c r="E2943" s="287"/>
    </row>
    <row r="2944" spans="3:5" s="264" customFormat="1">
      <c r="C2944" s="286"/>
      <c r="D2944" s="286"/>
      <c r="E2944" s="287"/>
    </row>
    <row r="2945" spans="3:5" s="264" customFormat="1">
      <c r="C2945" s="286"/>
      <c r="D2945" s="286"/>
      <c r="E2945" s="287"/>
    </row>
    <row r="2946" spans="3:5" s="264" customFormat="1">
      <c r="C2946" s="286"/>
      <c r="D2946" s="286"/>
      <c r="E2946" s="287"/>
    </row>
    <row r="2947" spans="3:5" s="264" customFormat="1">
      <c r="C2947" s="286"/>
      <c r="D2947" s="286"/>
      <c r="E2947" s="287"/>
    </row>
    <row r="2948" spans="3:5" s="264" customFormat="1">
      <c r="C2948" s="286"/>
      <c r="D2948" s="286"/>
      <c r="E2948" s="287"/>
    </row>
    <row r="2949" spans="3:5" s="264" customFormat="1">
      <c r="C2949" s="286"/>
      <c r="D2949" s="286"/>
      <c r="E2949" s="287"/>
    </row>
    <row r="2950" spans="3:5" s="264" customFormat="1">
      <c r="C2950" s="286"/>
      <c r="D2950" s="286"/>
      <c r="E2950" s="287"/>
    </row>
    <row r="2951" spans="3:5" s="264" customFormat="1">
      <c r="C2951" s="286"/>
      <c r="D2951" s="286"/>
      <c r="E2951" s="287"/>
    </row>
    <row r="2952" spans="3:5" s="264" customFormat="1">
      <c r="C2952" s="286"/>
      <c r="D2952" s="286"/>
      <c r="E2952" s="287"/>
    </row>
    <row r="2953" spans="3:5" s="264" customFormat="1">
      <c r="C2953" s="286"/>
      <c r="D2953" s="286"/>
      <c r="E2953" s="287"/>
    </row>
    <row r="2954" spans="3:5" s="264" customFormat="1">
      <c r="C2954" s="286"/>
      <c r="D2954" s="286"/>
      <c r="E2954" s="287"/>
    </row>
    <row r="2955" spans="3:5" s="264" customFormat="1">
      <c r="C2955" s="286"/>
      <c r="D2955" s="286"/>
      <c r="E2955" s="287"/>
    </row>
    <row r="2956" spans="3:5" s="264" customFormat="1">
      <c r="C2956" s="286"/>
      <c r="D2956" s="286"/>
      <c r="E2956" s="287"/>
    </row>
    <row r="2957" spans="3:5" s="264" customFormat="1">
      <c r="C2957" s="286"/>
      <c r="D2957" s="286"/>
      <c r="E2957" s="287"/>
    </row>
    <row r="2958" spans="3:5" s="264" customFormat="1">
      <c r="C2958" s="286"/>
      <c r="D2958" s="286"/>
      <c r="E2958" s="287"/>
    </row>
    <row r="2959" spans="3:5" s="264" customFormat="1">
      <c r="C2959" s="286"/>
      <c r="D2959" s="286"/>
      <c r="E2959" s="287"/>
    </row>
    <row r="2960" spans="3:5" s="264" customFormat="1">
      <c r="C2960" s="286"/>
      <c r="D2960" s="286"/>
      <c r="E2960" s="287"/>
    </row>
    <row r="2961" spans="3:5" s="264" customFormat="1">
      <c r="C2961" s="286"/>
      <c r="D2961" s="286"/>
      <c r="E2961" s="287"/>
    </row>
    <row r="2962" spans="3:5" s="264" customFormat="1">
      <c r="C2962" s="286"/>
      <c r="D2962" s="286"/>
      <c r="E2962" s="287"/>
    </row>
    <row r="2963" spans="3:5" s="264" customFormat="1">
      <c r="C2963" s="286"/>
      <c r="D2963" s="286"/>
      <c r="E2963" s="287"/>
    </row>
    <row r="2964" spans="3:5" s="264" customFormat="1">
      <c r="C2964" s="286"/>
      <c r="D2964" s="286"/>
      <c r="E2964" s="287"/>
    </row>
    <row r="2965" spans="3:5" s="264" customFormat="1">
      <c r="C2965" s="286"/>
      <c r="D2965" s="286"/>
      <c r="E2965" s="287"/>
    </row>
    <row r="2966" spans="3:5" s="264" customFormat="1">
      <c r="C2966" s="286"/>
      <c r="D2966" s="286"/>
      <c r="E2966" s="287"/>
    </row>
    <row r="2967" spans="3:5" s="264" customFormat="1">
      <c r="C2967" s="286"/>
      <c r="D2967" s="286"/>
      <c r="E2967" s="287"/>
    </row>
    <row r="2968" spans="3:5" s="264" customFormat="1">
      <c r="C2968" s="286"/>
      <c r="D2968" s="286"/>
      <c r="E2968" s="287"/>
    </row>
    <row r="2969" spans="3:5" s="264" customFormat="1">
      <c r="C2969" s="286"/>
      <c r="D2969" s="286"/>
      <c r="E2969" s="287"/>
    </row>
    <row r="2970" spans="3:5" s="264" customFormat="1">
      <c r="C2970" s="286"/>
      <c r="D2970" s="286"/>
      <c r="E2970" s="287"/>
    </row>
    <row r="2971" spans="3:5" s="264" customFormat="1">
      <c r="C2971" s="286"/>
      <c r="D2971" s="286"/>
      <c r="E2971" s="287"/>
    </row>
    <row r="2972" spans="3:5" s="264" customFormat="1">
      <c r="C2972" s="286"/>
      <c r="D2972" s="286"/>
      <c r="E2972" s="287"/>
    </row>
    <row r="2973" spans="3:5" s="264" customFormat="1">
      <c r="C2973" s="286"/>
      <c r="D2973" s="286"/>
      <c r="E2973" s="287"/>
    </row>
    <row r="2974" spans="3:5" s="264" customFormat="1">
      <c r="C2974" s="286"/>
      <c r="D2974" s="286"/>
      <c r="E2974" s="287"/>
    </row>
    <row r="2975" spans="3:5" s="264" customFormat="1">
      <c r="C2975" s="286"/>
      <c r="D2975" s="286"/>
      <c r="E2975" s="287"/>
    </row>
    <row r="2976" spans="3:5" s="264" customFormat="1">
      <c r="C2976" s="286"/>
      <c r="D2976" s="286"/>
      <c r="E2976" s="287"/>
    </row>
    <row r="2977" spans="3:5" s="264" customFormat="1">
      <c r="C2977" s="286"/>
      <c r="D2977" s="286"/>
      <c r="E2977" s="287"/>
    </row>
    <row r="2978" spans="3:5" s="264" customFormat="1">
      <c r="C2978" s="286"/>
      <c r="D2978" s="286"/>
      <c r="E2978" s="287"/>
    </row>
    <row r="2979" spans="3:5" s="264" customFormat="1">
      <c r="C2979" s="286"/>
      <c r="D2979" s="286"/>
      <c r="E2979" s="287"/>
    </row>
    <row r="2980" spans="3:5" s="264" customFormat="1">
      <c r="C2980" s="286"/>
      <c r="D2980" s="286"/>
      <c r="E2980" s="287"/>
    </row>
    <row r="2981" spans="3:5" s="264" customFormat="1">
      <c r="C2981" s="286"/>
      <c r="D2981" s="286"/>
      <c r="E2981" s="287"/>
    </row>
    <row r="2982" spans="3:5" s="264" customFormat="1">
      <c r="C2982" s="286"/>
      <c r="D2982" s="286"/>
      <c r="E2982" s="287"/>
    </row>
    <row r="2983" spans="3:5" s="264" customFormat="1">
      <c r="C2983" s="286"/>
      <c r="D2983" s="286"/>
      <c r="E2983" s="287"/>
    </row>
    <row r="2984" spans="3:5" s="264" customFormat="1">
      <c r="C2984" s="286"/>
      <c r="D2984" s="286"/>
      <c r="E2984" s="287"/>
    </row>
    <row r="2985" spans="3:5" s="264" customFormat="1">
      <c r="C2985" s="286"/>
      <c r="D2985" s="286"/>
      <c r="E2985" s="287"/>
    </row>
    <row r="2986" spans="3:5" s="264" customFormat="1">
      <c r="C2986" s="286"/>
      <c r="D2986" s="286"/>
      <c r="E2986" s="287"/>
    </row>
    <row r="2987" spans="3:5" s="264" customFormat="1">
      <c r="C2987" s="286"/>
      <c r="D2987" s="286"/>
      <c r="E2987" s="287"/>
    </row>
    <row r="2988" spans="3:5" s="264" customFormat="1">
      <c r="C2988" s="286"/>
      <c r="D2988" s="286"/>
      <c r="E2988" s="287"/>
    </row>
    <row r="2989" spans="3:5" s="264" customFormat="1">
      <c r="C2989" s="286"/>
      <c r="D2989" s="286"/>
      <c r="E2989" s="287"/>
    </row>
    <row r="2990" spans="3:5" s="264" customFormat="1">
      <c r="C2990" s="286"/>
      <c r="D2990" s="286"/>
      <c r="E2990" s="287"/>
    </row>
    <row r="2991" spans="3:5" s="264" customFormat="1">
      <c r="C2991" s="286"/>
      <c r="D2991" s="286"/>
      <c r="E2991" s="287"/>
    </row>
    <row r="2992" spans="3:5" s="264" customFormat="1">
      <c r="C2992" s="286"/>
      <c r="D2992" s="286"/>
      <c r="E2992" s="287"/>
    </row>
    <row r="2993" spans="3:5" s="264" customFormat="1">
      <c r="C2993" s="286"/>
      <c r="D2993" s="286"/>
      <c r="E2993" s="287"/>
    </row>
    <row r="2994" spans="3:5" s="264" customFormat="1">
      <c r="C2994" s="286"/>
      <c r="D2994" s="286"/>
      <c r="E2994" s="287"/>
    </row>
    <row r="2995" spans="3:5" s="264" customFormat="1">
      <c r="C2995" s="286"/>
      <c r="D2995" s="286"/>
      <c r="E2995" s="287"/>
    </row>
    <row r="2996" spans="3:5" s="264" customFormat="1">
      <c r="C2996" s="286"/>
      <c r="D2996" s="286"/>
      <c r="E2996" s="287"/>
    </row>
    <row r="2997" spans="3:5" s="264" customFormat="1">
      <c r="C2997" s="286"/>
      <c r="D2997" s="286"/>
      <c r="E2997" s="287"/>
    </row>
    <row r="2998" spans="3:5" s="264" customFormat="1">
      <c r="C2998" s="286"/>
      <c r="D2998" s="286"/>
      <c r="E2998" s="287"/>
    </row>
    <row r="2999" spans="3:5" s="264" customFormat="1">
      <c r="C2999" s="286"/>
      <c r="D2999" s="286"/>
      <c r="E2999" s="287"/>
    </row>
    <row r="3000" spans="3:5" s="264" customFormat="1">
      <c r="C3000" s="286"/>
      <c r="D3000" s="286"/>
      <c r="E3000" s="287"/>
    </row>
    <row r="3001" spans="3:5" s="264" customFormat="1">
      <c r="C3001" s="286"/>
      <c r="D3001" s="286"/>
      <c r="E3001" s="287"/>
    </row>
    <row r="3002" spans="3:5" s="264" customFormat="1">
      <c r="C3002" s="286"/>
      <c r="D3002" s="286"/>
      <c r="E3002" s="287"/>
    </row>
    <row r="3003" spans="3:5" s="264" customFormat="1">
      <c r="C3003" s="286"/>
      <c r="D3003" s="286"/>
      <c r="E3003" s="287"/>
    </row>
    <row r="3004" spans="3:5" s="264" customFormat="1">
      <c r="C3004" s="286"/>
      <c r="D3004" s="286"/>
      <c r="E3004" s="287"/>
    </row>
    <row r="3005" spans="3:5" s="264" customFormat="1">
      <c r="C3005" s="286"/>
      <c r="D3005" s="286"/>
      <c r="E3005" s="287"/>
    </row>
    <row r="3006" spans="3:5" s="264" customFormat="1">
      <c r="C3006" s="286"/>
      <c r="D3006" s="286"/>
      <c r="E3006" s="287"/>
    </row>
    <row r="3007" spans="3:5" s="264" customFormat="1">
      <c r="C3007" s="286"/>
      <c r="D3007" s="286"/>
      <c r="E3007" s="287"/>
    </row>
    <row r="3008" spans="3:5" s="264" customFormat="1">
      <c r="C3008" s="286"/>
      <c r="D3008" s="286"/>
      <c r="E3008" s="287"/>
    </row>
    <row r="3009" spans="3:5" s="264" customFormat="1">
      <c r="C3009" s="286"/>
      <c r="D3009" s="286"/>
      <c r="E3009" s="287"/>
    </row>
    <row r="3010" spans="3:5" s="264" customFormat="1">
      <c r="C3010" s="286"/>
      <c r="D3010" s="286"/>
      <c r="E3010" s="287"/>
    </row>
    <row r="3011" spans="3:5" s="264" customFormat="1">
      <c r="C3011" s="286"/>
      <c r="D3011" s="286"/>
      <c r="E3011" s="287"/>
    </row>
    <row r="3012" spans="3:5" s="264" customFormat="1">
      <c r="C3012" s="286"/>
      <c r="D3012" s="286"/>
      <c r="E3012" s="287"/>
    </row>
    <row r="3013" spans="3:5" s="264" customFormat="1">
      <c r="C3013" s="286"/>
      <c r="D3013" s="286"/>
      <c r="E3013" s="287"/>
    </row>
    <row r="3014" spans="3:5" s="264" customFormat="1">
      <c r="C3014" s="286"/>
      <c r="D3014" s="286"/>
      <c r="E3014" s="287"/>
    </row>
    <row r="3015" spans="3:5" s="264" customFormat="1">
      <c r="C3015" s="286"/>
      <c r="D3015" s="286"/>
      <c r="E3015" s="287"/>
    </row>
    <row r="3016" spans="3:5" s="264" customFormat="1">
      <c r="C3016" s="286"/>
      <c r="D3016" s="286"/>
      <c r="E3016" s="287"/>
    </row>
    <row r="3017" spans="3:5" s="264" customFormat="1">
      <c r="C3017" s="286"/>
      <c r="D3017" s="286"/>
      <c r="E3017" s="287"/>
    </row>
    <row r="3018" spans="3:5" s="264" customFormat="1">
      <c r="C3018" s="286"/>
      <c r="D3018" s="286"/>
      <c r="E3018" s="287"/>
    </row>
    <row r="3019" spans="3:5" s="264" customFormat="1">
      <c r="C3019" s="286"/>
      <c r="D3019" s="286"/>
      <c r="E3019" s="287"/>
    </row>
    <row r="3020" spans="3:5" s="264" customFormat="1">
      <c r="C3020" s="286"/>
      <c r="D3020" s="286"/>
      <c r="E3020" s="287"/>
    </row>
    <row r="3021" spans="3:5" s="264" customFormat="1">
      <c r="C3021" s="286"/>
      <c r="D3021" s="286"/>
      <c r="E3021" s="287"/>
    </row>
    <row r="3022" spans="3:5" s="264" customFormat="1">
      <c r="C3022" s="286"/>
      <c r="D3022" s="286"/>
      <c r="E3022" s="287"/>
    </row>
    <row r="3023" spans="3:5" s="264" customFormat="1">
      <c r="C3023" s="286"/>
      <c r="D3023" s="286"/>
      <c r="E3023" s="287"/>
    </row>
    <row r="3024" spans="3:5" s="264" customFormat="1">
      <c r="C3024" s="286"/>
      <c r="D3024" s="286"/>
      <c r="E3024" s="287"/>
    </row>
    <row r="3025" spans="3:5" s="264" customFormat="1">
      <c r="C3025" s="286"/>
      <c r="D3025" s="286"/>
      <c r="E3025" s="287"/>
    </row>
    <row r="3026" spans="3:5" s="264" customFormat="1">
      <c r="C3026" s="286"/>
      <c r="D3026" s="286"/>
      <c r="E3026" s="287"/>
    </row>
    <row r="3027" spans="3:5" s="264" customFormat="1">
      <c r="C3027" s="286"/>
      <c r="D3027" s="286"/>
      <c r="E3027" s="287"/>
    </row>
    <row r="3028" spans="3:5" s="264" customFormat="1">
      <c r="C3028" s="286"/>
      <c r="D3028" s="286"/>
      <c r="E3028" s="287"/>
    </row>
    <row r="3029" spans="3:5" s="264" customFormat="1">
      <c r="C3029" s="286"/>
      <c r="D3029" s="286"/>
      <c r="E3029" s="287"/>
    </row>
    <row r="3030" spans="3:5" s="264" customFormat="1">
      <c r="C3030" s="286"/>
      <c r="D3030" s="286"/>
      <c r="E3030" s="287"/>
    </row>
    <row r="3031" spans="3:5" s="264" customFormat="1">
      <c r="C3031" s="286"/>
      <c r="D3031" s="286"/>
      <c r="E3031" s="287"/>
    </row>
    <row r="3032" spans="3:5" s="264" customFormat="1">
      <c r="C3032" s="286"/>
      <c r="D3032" s="286"/>
      <c r="E3032" s="287"/>
    </row>
    <row r="3033" spans="3:5" s="264" customFormat="1">
      <c r="C3033" s="286"/>
      <c r="D3033" s="286"/>
      <c r="E3033" s="287"/>
    </row>
    <row r="3034" spans="3:5" s="264" customFormat="1">
      <c r="C3034" s="286"/>
      <c r="D3034" s="286"/>
      <c r="E3034" s="287"/>
    </row>
    <row r="3035" spans="3:5" s="264" customFormat="1">
      <c r="C3035" s="286"/>
      <c r="D3035" s="286"/>
      <c r="E3035" s="287"/>
    </row>
    <row r="3036" spans="3:5" s="264" customFormat="1">
      <c r="C3036" s="286"/>
      <c r="D3036" s="286"/>
      <c r="E3036" s="287"/>
    </row>
    <row r="3037" spans="3:5" s="264" customFormat="1">
      <c r="C3037" s="286"/>
      <c r="D3037" s="286"/>
      <c r="E3037" s="287"/>
    </row>
    <row r="3038" spans="3:5" s="264" customFormat="1">
      <c r="C3038" s="286"/>
      <c r="D3038" s="286"/>
      <c r="E3038" s="287"/>
    </row>
    <row r="3039" spans="3:5" s="264" customFormat="1">
      <c r="C3039" s="286"/>
      <c r="D3039" s="286"/>
      <c r="E3039" s="287"/>
    </row>
    <row r="3040" spans="3:5" s="264" customFormat="1">
      <c r="C3040" s="286"/>
      <c r="D3040" s="286"/>
      <c r="E3040" s="287"/>
    </row>
    <row r="3041" spans="3:5" s="264" customFormat="1">
      <c r="C3041" s="286"/>
      <c r="D3041" s="286"/>
      <c r="E3041" s="287"/>
    </row>
    <row r="3042" spans="3:5" s="264" customFormat="1">
      <c r="C3042" s="286"/>
      <c r="D3042" s="286"/>
      <c r="E3042" s="287"/>
    </row>
    <row r="3043" spans="3:5" s="264" customFormat="1">
      <c r="C3043" s="286"/>
      <c r="D3043" s="286"/>
      <c r="E3043" s="287"/>
    </row>
    <row r="3044" spans="3:5" s="264" customFormat="1">
      <c r="C3044" s="286"/>
      <c r="D3044" s="286"/>
      <c r="E3044" s="287"/>
    </row>
    <row r="3045" spans="3:5" s="264" customFormat="1">
      <c r="C3045" s="286"/>
      <c r="D3045" s="286"/>
      <c r="E3045" s="287"/>
    </row>
    <row r="3046" spans="3:5" s="264" customFormat="1">
      <c r="C3046" s="286"/>
      <c r="D3046" s="286"/>
      <c r="E3046" s="287"/>
    </row>
    <row r="3047" spans="3:5" s="264" customFormat="1">
      <c r="C3047" s="286"/>
      <c r="D3047" s="286"/>
      <c r="E3047" s="287"/>
    </row>
    <row r="3048" spans="3:5" s="264" customFormat="1">
      <c r="C3048" s="286"/>
      <c r="D3048" s="286"/>
      <c r="E3048" s="287"/>
    </row>
    <row r="3049" spans="3:5" s="264" customFormat="1">
      <c r="C3049" s="286"/>
      <c r="D3049" s="286"/>
      <c r="E3049" s="287"/>
    </row>
    <row r="3050" spans="3:5" s="264" customFormat="1">
      <c r="C3050" s="286"/>
      <c r="D3050" s="286"/>
      <c r="E3050" s="287"/>
    </row>
    <row r="3051" spans="3:5" s="264" customFormat="1">
      <c r="C3051" s="286"/>
      <c r="D3051" s="286"/>
      <c r="E3051" s="287"/>
    </row>
    <row r="3052" spans="3:5" s="264" customFormat="1">
      <c r="C3052" s="286"/>
      <c r="D3052" s="286"/>
      <c r="E3052" s="287"/>
    </row>
    <row r="3053" spans="3:5" s="264" customFormat="1">
      <c r="C3053" s="286"/>
      <c r="D3053" s="286"/>
      <c r="E3053" s="287"/>
    </row>
    <row r="3054" spans="3:5" s="264" customFormat="1">
      <c r="C3054" s="286"/>
      <c r="D3054" s="286"/>
      <c r="E3054" s="287"/>
    </row>
    <row r="3055" spans="3:5" s="264" customFormat="1">
      <c r="C3055" s="286"/>
      <c r="D3055" s="286"/>
      <c r="E3055" s="287"/>
    </row>
    <row r="3056" spans="3:5" s="264" customFormat="1">
      <c r="C3056" s="286"/>
      <c r="D3056" s="286"/>
      <c r="E3056" s="287"/>
    </row>
    <row r="3057" spans="3:5" s="264" customFormat="1">
      <c r="C3057" s="286"/>
      <c r="D3057" s="286"/>
      <c r="E3057" s="287"/>
    </row>
    <row r="3058" spans="3:5" s="264" customFormat="1">
      <c r="C3058" s="286"/>
      <c r="D3058" s="286"/>
      <c r="E3058" s="287"/>
    </row>
    <row r="3059" spans="3:5" s="264" customFormat="1">
      <c r="C3059" s="286"/>
      <c r="D3059" s="286"/>
      <c r="E3059" s="287"/>
    </row>
    <row r="3060" spans="3:5" s="264" customFormat="1">
      <c r="C3060" s="286"/>
      <c r="D3060" s="286"/>
      <c r="E3060" s="287"/>
    </row>
    <row r="3061" spans="3:5" s="264" customFormat="1">
      <c r="C3061" s="286"/>
      <c r="D3061" s="286"/>
      <c r="E3061" s="287"/>
    </row>
    <row r="3062" spans="3:5" s="264" customFormat="1">
      <c r="C3062" s="286"/>
      <c r="D3062" s="286"/>
      <c r="E3062" s="287"/>
    </row>
    <row r="3063" spans="3:5" s="264" customFormat="1">
      <c r="C3063" s="286"/>
      <c r="D3063" s="286"/>
      <c r="E3063" s="287"/>
    </row>
    <row r="3064" spans="3:5" s="264" customFormat="1">
      <c r="C3064" s="286"/>
      <c r="D3064" s="286"/>
      <c r="E3064" s="287"/>
    </row>
    <row r="3065" spans="3:5" s="264" customFormat="1">
      <c r="C3065" s="286"/>
      <c r="D3065" s="286"/>
      <c r="E3065" s="287"/>
    </row>
    <row r="3066" spans="3:5" s="264" customFormat="1">
      <c r="C3066" s="286"/>
      <c r="D3066" s="286"/>
      <c r="E3066" s="287"/>
    </row>
    <row r="3067" spans="3:5" s="264" customFormat="1">
      <c r="C3067" s="286"/>
      <c r="D3067" s="286"/>
      <c r="E3067" s="287"/>
    </row>
    <row r="3068" spans="3:5" s="264" customFormat="1">
      <c r="C3068" s="286"/>
      <c r="D3068" s="286"/>
      <c r="E3068" s="287"/>
    </row>
    <row r="3069" spans="3:5" s="264" customFormat="1">
      <c r="C3069" s="286"/>
      <c r="D3069" s="286"/>
      <c r="E3069" s="287"/>
    </row>
    <row r="3070" spans="3:5" s="264" customFormat="1">
      <c r="C3070" s="286"/>
      <c r="D3070" s="286"/>
      <c r="E3070" s="287"/>
    </row>
    <row r="3071" spans="3:5" s="264" customFormat="1">
      <c r="C3071" s="286"/>
      <c r="D3071" s="286"/>
      <c r="E3071" s="287"/>
    </row>
    <row r="3072" spans="3:5" s="264" customFormat="1">
      <c r="C3072" s="286"/>
      <c r="D3072" s="286"/>
      <c r="E3072" s="287"/>
    </row>
    <row r="3073" spans="3:5" s="264" customFormat="1">
      <c r="C3073" s="286"/>
      <c r="D3073" s="286"/>
      <c r="E3073" s="287"/>
    </row>
    <row r="3074" spans="3:5" s="264" customFormat="1">
      <c r="C3074" s="286"/>
      <c r="D3074" s="286"/>
      <c r="E3074" s="287"/>
    </row>
    <row r="3075" spans="3:5" s="264" customFormat="1">
      <c r="C3075" s="286"/>
      <c r="D3075" s="286"/>
      <c r="E3075" s="287"/>
    </row>
    <row r="3076" spans="3:5" s="264" customFormat="1">
      <c r="C3076" s="286"/>
      <c r="D3076" s="286"/>
      <c r="E3076" s="287"/>
    </row>
    <row r="3077" spans="3:5" s="264" customFormat="1">
      <c r="C3077" s="286"/>
      <c r="D3077" s="286"/>
      <c r="E3077" s="287"/>
    </row>
    <row r="3078" spans="3:5" s="264" customFormat="1">
      <c r="C3078" s="286"/>
      <c r="D3078" s="286"/>
      <c r="E3078" s="287"/>
    </row>
    <row r="3079" spans="3:5" s="264" customFormat="1">
      <c r="C3079" s="286"/>
      <c r="D3079" s="286"/>
      <c r="E3079" s="287"/>
    </row>
    <row r="3080" spans="3:5" s="264" customFormat="1">
      <c r="C3080" s="286"/>
      <c r="D3080" s="286"/>
      <c r="E3080" s="287"/>
    </row>
    <row r="3081" spans="3:5" s="264" customFormat="1">
      <c r="C3081" s="286"/>
      <c r="D3081" s="286"/>
      <c r="E3081" s="287"/>
    </row>
    <row r="3082" spans="3:5" s="264" customFormat="1">
      <c r="C3082" s="286"/>
      <c r="D3082" s="286"/>
      <c r="E3082" s="287"/>
    </row>
    <row r="3083" spans="3:5" s="264" customFormat="1">
      <c r="C3083" s="286"/>
      <c r="D3083" s="286"/>
      <c r="E3083" s="287"/>
    </row>
    <row r="3084" spans="3:5" s="264" customFormat="1">
      <c r="C3084" s="286"/>
      <c r="D3084" s="286"/>
      <c r="E3084" s="287"/>
    </row>
    <row r="3085" spans="3:5" s="264" customFormat="1">
      <c r="C3085" s="286"/>
      <c r="D3085" s="286"/>
      <c r="E3085" s="287"/>
    </row>
    <row r="3086" spans="3:5" s="264" customFormat="1">
      <c r="C3086" s="286"/>
      <c r="D3086" s="286"/>
      <c r="E3086" s="287"/>
    </row>
    <row r="3087" spans="3:5" s="264" customFormat="1">
      <c r="C3087" s="286"/>
      <c r="D3087" s="286"/>
      <c r="E3087" s="287"/>
    </row>
    <row r="3088" spans="3:5" s="264" customFormat="1">
      <c r="C3088" s="286"/>
      <c r="D3088" s="286"/>
      <c r="E3088" s="287"/>
    </row>
    <row r="3089" spans="3:5" s="264" customFormat="1">
      <c r="C3089" s="286"/>
      <c r="D3089" s="286"/>
      <c r="E3089" s="287"/>
    </row>
    <row r="3090" spans="3:5" s="264" customFormat="1">
      <c r="C3090" s="286"/>
      <c r="D3090" s="286"/>
      <c r="E3090" s="287"/>
    </row>
    <row r="3091" spans="3:5" s="264" customFormat="1">
      <c r="C3091" s="286"/>
      <c r="D3091" s="286"/>
      <c r="E3091" s="287"/>
    </row>
    <row r="3092" spans="3:5" s="264" customFormat="1">
      <c r="C3092" s="286"/>
      <c r="D3092" s="286"/>
      <c r="E3092" s="287"/>
    </row>
    <row r="3093" spans="3:5" s="264" customFormat="1">
      <c r="C3093" s="286"/>
      <c r="D3093" s="286"/>
      <c r="E3093" s="287"/>
    </row>
    <row r="3094" spans="3:5" s="264" customFormat="1">
      <c r="C3094" s="286"/>
      <c r="D3094" s="286"/>
      <c r="E3094" s="287"/>
    </row>
    <row r="3095" spans="3:5" s="264" customFormat="1">
      <c r="C3095" s="286"/>
      <c r="D3095" s="286"/>
      <c r="E3095" s="287"/>
    </row>
    <row r="3096" spans="3:5" s="264" customFormat="1">
      <c r="C3096" s="286"/>
      <c r="D3096" s="286"/>
      <c r="E3096" s="287"/>
    </row>
    <row r="3097" spans="3:5" s="264" customFormat="1">
      <c r="C3097" s="286"/>
      <c r="D3097" s="286"/>
      <c r="E3097" s="287"/>
    </row>
    <row r="3098" spans="3:5" s="264" customFormat="1">
      <c r="C3098" s="286"/>
      <c r="D3098" s="286"/>
      <c r="E3098" s="287"/>
    </row>
    <row r="3099" spans="3:5" s="264" customFormat="1">
      <c r="C3099" s="286"/>
      <c r="D3099" s="286"/>
      <c r="E3099" s="287"/>
    </row>
    <row r="3100" spans="3:5" s="264" customFormat="1">
      <c r="C3100" s="286"/>
      <c r="D3100" s="286"/>
      <c r="E3100" s="287"/>
    </row>
    <row r="3101" spans="3:5" s="264" customFormat="1">
      <c r="C3101" s="286"/>
      <c r="D3101" s="286"/>
      <c r="E3101" s="287"/>
    </row>
    <row r="3102" spans="3:5" s="264" customFormat="1">
      <c r="C3102" s="286"/>
      <c r="D3102" s="286"/>
      <c r="E3102" s="287"/>
    </row>
    <row r="3103" spans="3:5" s="264" customFormat="1">
      <c r="C3103" s="286"/>
      <c r="D3103" s="286"/>
      <c r="E3103" s="287"/>
    </row>
    <row r="3104" spans="3:5" s="264" customFormat="1">
      <c r="C3104" s="286"/>
      <c r="D3104" s="286"/>
      <c r="E3104" s="287"/>
    </row>
    <row r="3105" spans="3:5" s="264" customFormat="1">
      <c r="C3105" s="286"/>
      <c r="D3105" s="286"/>
      <c r="E3105" s="287"/>
    </row>
    <row r="3106" spans="3:5" s="264" customFormat="1">
      <c r="C3106" s="286"/>
      <c r="D3106" s="286"/>
      <c r="E3106" s="287"/>
    </row>
    <row r="3107" spans="3:5" s="264" customFormat="1">
      <c r="C3107" s="286"/>
      <c r="D3107" s="286"/>
      <c r="E3107" s="287"/>
    </row>
    <row r="3108" spans="3:5" s="264" customFormat="1">
      <c r="C3108" s="286"/>
      <c r="D3108" s="286"/>
      <c r="E3108" s="287"/>
    </row>
    <row r="3109" spans="3:5" s="264" customFormat="1">
      <c r="C3109" s="286"/>
      <c r="D3109" s="286"/>
      <c r="E3109" s="287"/>
    </row>
    <row r="3110" spans="3:5" s="264" customFormat="1">
      <c r="C3110" s="286"/>
      <c r="D3110" s="286"/>
      <c r="E3110" s="287"/>
    </row>
    <row r="3111" spans="3:5" s="264" customFormat="1">
      <c r="C3111" s="286"/>
      <c r="D3111" s="286"/>
      <c r="E3111" s="287"/>
    </row>
    <row r="3112" spans="3:5" s="264" customFormat="1">
      <c r="C3112" s="286"/>
      <c r="D3112" s="286"/>
      <c r="E3112" s="287"/>
    </row>
    <row r="3113" spans="3:5" s="264" customFormat="1">
      <c r="C3113" s="286"/>
      <c r="D3113" s="286"/>
      <c r="E3113" s="287"/>
    </row>
    <row r="3114" spans="3:5" s="264" customFormat="1">
      <c r="C3114" s="286"/>
      <c r="D3114" s="286"/>
      <c r="E3114" s="287"/>
    </row>
    <row r="3115" spans="3:5" s="264" customFormat="1">
      <c r="C3115" s="286"/>
      <c r="D3115" s="286"/>
      <c r="E3115" s="287"/>
    </row>
    <row r="3116" spans="3:5" s="264" customFormat="1">
      <c r="C3116" s="286"/>
      <c r="D3116" s="286"/>
      <c r="E3116" s="287"/>
    </row>
    <row r="3117" spans="3:5" s="264" customFormat="1">
      <c r="C3117" s="286"/>
      <c r="D3117" s="286"/>
      <c r="E3117" s="287"/>
    </row>
    <row r="3118" spans="3:5" s="264" customFormat="1">
      <c r="C3118" s="286"/>
      <c r="D3118" s="286"/>
      <c r="E3118" s="287"/>
    </row>
    <row r="3119" spans="3:5" s="264" customFormat="1">
      <c r="C3119" s="286"/>
      <c r="D3119" s="286"/>
      <c r="E3119" s="287"/>
    </row>
    <row r="3120" spans="3:5" s="264" customFormat="1">
      <c r="C3120" s="286"/>
      <c r="D3120" s="286"/>
      <c r="E3120" s="287"/>
    </row>
    <row r="3121" spans="3:5" s="264" customFormat="1">
      <c r="C3121" s="286"/>
      <c r="D3121" s="286"/>
      <c r="E3121" s="287"/>
    </row>
    <row r="3122" spans="3:5" s="264" customFormat="1">
      <c r="C3122" s="286"/>
      <c r="D3122" s="286"/>
      <c r="E3122" s="287"/>
    </row>
    <row r="3123" spans="3:5" s="264" customFormat="1">
      <c r="C3123" s="286"/>
      <c r="D3123" s="286"/>
      <c r="E3123" s="287"/>
    </row>
    <row r="3124" spans="3:5" s="264" customFormat="1">
      <c r="C3124" s="286"/>
      <c r="D3124" s="286"/>
      <c r="E3124" s="287"/>
    </row>
    <row r="3125" spans="3:5" s="264" customFormat="1">
      <c r="C3125" s="286"/>
      <c r="D3125" s="286"/>
      <c r="E3125" s="287"/>
    </row>
    <row r="3126" spans="3:5" s="264" customFormat="1">
      <c r="C3126" s="286"/>
      <c r="D3126" s="286"/>
      <c r="E3126" s="287"/>
    </row>
    <row r="3127" spans="3:5" s="264" customFormat="1">
      <c r="C3127" s="286"/>
      <c r="D3127" s="286"/>
      <c r="E3127" s="287"/>
    </row>
    <row r="3128" spans="3:5" s="264" customFormat="1">
      <c r="C3128" s="286"/>
      <c r="D3128" s="286"/>
      <c r="E3128" s="287"/>
    </row>
    <row r="3129" spans="3:5" s="264" customFormat="1">
      <c r="C3129" s="286"/>
      <c r="D3129" s="286"/>
      <c r="E3129" s="287"/>
    </row>
    <row r="3130" spans="3:5" s="264" customFormat="1">
      <c r="C3130" s="286"/>
      <c r="D3130" s="286"/>
      <c r="E3130" s="287"/>
    </row>
    <row r="3131" spans="3:5" s="264" customFormat="1">
      <c r="C3131" s="286"/>
      <c r="D3131" s="286"/>
      <c r="E3131" s="287"/>
    </row>
    <row r="3132" spans="3:5" s="264" customFormat="1">
      <c r="C3132" s="286"/>
      <c r="D3132" s="286"/>
      <c r="E3132" s="287"/>
    </row>
    <row r="3133" spans="3:5" s="264" customFormat="1">
      <c r="C3133" s="286"/>
      <c r="D3133" s="286"/>
      <c r="E3133" s="287"/>
    </row>
    <row r="3134" spans="3:5" s="264" customFormat="1">
      <c r="C3134" s="286"/>
      <c r="D3134" s="286"/>
      <c r="E3134" s="287"/>
    </row>
    <row r="3135" spans="3:5" s="264" customFormat="1">
      <c r="C3135" s="286"/>
      <c r="D3135" s="286"/>
      <c r="E3135" s="287"/>
    </row>
    <row r="3136" spans="3:5" s="264" customFormat="1">
      <c r="C3136" s="286"/>
      <c r="D3136" s="286"/>
      <c r="E3136" s="287"/>
    </row>
    <row r="3137" spans="3:5" s="264" customFormat="1">
      <c r="C3137" s="286"/>
      <c r="D3137" s="286"/>
      <c r="E3137" s="287"/>
    </row>
    <row r="3138" spans="3:5" s="264" customFormat="1">
      <c r="C3138" s="286"/>
      <c r="D3138" s="286"/>
      <c r="E3138" s="287"/>
    </row>
    <row r="3139" spans="3:5" s="264" customFormat="1">
      <c r="C3139" s="286"/>
      <c r="D3139" s="286"/>
      <c r="E3139" s="287"/>
    </row>
    <row r="3140" spans="3:5" s="264" customFormat="1">
      <c r="C3140" s="286"/>
      <c r="D3140" s="286"/>
      <c r="E3140" s="287"/>
    </row>
    <row r="3141" spans="3:5" s="264" customFormat="1">
      <c r="C3141" s="286"/>
      <c r="D3141" s="286"/>
      <c r="E3141" s="287"/>
    </row>
    <row r="3142" spans="3:5" s="264" customFormat="1">
      <c r="C3142" s="286"/>
      <c r="D3142" s="286"/>
      <c r="E3142" s="287"/>
    </row>
    <row r="3143" spans="3:5" s="264" customFormat="1">
      <c r="C3143" s="286"/>
      <c r="D3143" s="286"/>
      <c r="E3143" s="287"/>
    </row>
    <row r="3144" spans="3:5" s="264" customFormat="1">
      <c r="C3144" s="286"/>
      <c r="D3144" s="286"/>
      <c r="E3144" s="287"/>
    </row>
    <row r="3145" spans="3:5" s="264" customFormat="1">
      <c r="C3145" s="286"/>
      <c r="D3145" s="286"/>
      <c r="E3145" s="287"/>
    </row>
    <row r="3146" spans="3:5" s="264" customFormat="1">
      <c r="C3146" s="286"/>
      <c r="D3146" s="286"/>
      <c r="E3146" s="287"/>
    </row>
    <row r="3147" spans="3:5" s="264" customFormat="1">
      <c r="C3147" s="286"/>
      <c r="D3147" s="286"/>
      <c r="E3147" s="287"/>
    </row>
    <row r="3148" spans="3:5" s="264" customFormat="1">
      <c r="C3148" s="286"/>
      <c r="D3148" s="286"/>
      <c r="E3148" s="287"/>
    </row>
    <row r="3149" spans="3:5" s="264" customFormat="1">
      <c r="C3149" s="286"/>
      <c r="D3149" s="286"/>
      <c r="E3149" s="287"/>
    </row>
    <row r="3150" spans="3:5" s="264" customFormat="1">
      <c r="C3150" s="286"/>
      <c r="D3150" s="286"/>
      <c r="E3150" s="287"/>
    </row>
    <row r="3151" spans="3:5" s="264" customFormat="1">
      <c r="C3151" s="286"/>
      <c r="D3151" s="286"/>
      <c r="E3151" s="287"/>
    </row>
    <row r="3152" spans="3:5" s="264" customFormat="1">
      <c r="C3152" s="286"/>
      <c r="D3152" s="286"/>
      <c r="E3152" s="287"/>
    </row>
    <row r="3153" spans="3:5" s="264" customFormat="1">
      <c r="C3153" s="286"/>
      <c r="D3153" s="286"/>
      <c r="E3153" s="287"/>
    </row>
    <row r="3154" spans="3:5" s="264" customFormat="1">
      <c r="C3154" s="286"/>
      <c r="D3154" s="286"/>
      <c r="E3154" s="287"/>
    </row>
    <row r="3155" spans="3:5" s="264" customFormat="1">
      <c r="C3155" s="286"/>
      <c r="D3155" s="286"/>
      <c r="E3155" s="287"/>
    </row>
    <row r="3156" spans="3:5" s="264" customFormat="1">
      <c r="C3156" s="286"/>
      <c r="D3156" s="286"/>
      <c r="E3156" s="287"/>
    </row>
    <row r="3157" spans="3:5" s="264" customFormat="1">
      <c r="C3157" s="286"/>
      <c r="D3157" s="286"/>
      <c r="E3157" s="287"/>
    </row>
    <row r="3158" spans="3:5" s="264" customFormat="1">
      <c r="C3158" s="286"/>
      <c r="D3158" s="286"/>
      <c r="E3158" s="287"/>
    </row>
    <row r="3159" spans="3:5" s="264" customFormat="1">
      <c r="C3159" s="286"/>
      <c r="D3159" s="286"/>
      <c r="E3159" s="287"/>
    </row>
    <row r="3160" spans="3:5" s="264" customFormat="1">
      <c r="C3160" s="286"/>
      <c r="D3160" s="286"/>
      <c r="E3160" s="287"/>
    </row>
    <row r="3161" spans="3:5" s="264" customFormat="1">
      <c r="C3161" s="286"/>
      <c r="D3161" s="286"/>
      <c r="E3161" s="287"/>
    </row>
    <row r="3162" spans="3:5" s="264" customFormat="1">
      <c r="C3162" s="286"/>
      <c r="D3162" s="286"/>
      <c r="E3162" s="287"/>
    </row>
    <row r="3163" spans="3:5" s="264" customFormat="1">
      <c r="C3163" s="286"/>
      <c r="D3163" s="286"/>
      <c r="E3163" s="287"/>
    </row>
    <row r="3164" spans="3:5" s="264" customFormat="1">
      <c r="C3164" s="286"/>
      <c r="D3164" s="286"/>
      <c r="E3164" s="287"/>
    </row>
    <row r="3165" spans="3:5" s="264" customFormat="1">
      <c r="C3165" s="286"/>
      <c r="D3165" s="286"/>
      <c r="E3165" s="287"/>
    </row>
    <row r="3166" spans="3:5" s="264" customFormat="1">
      <c r="C3166" s="286"/>
      <c r="D3166" s="286"/>
      <c r="E3166" s="287"/>
    </row>
    <row r="3167" spans="3:5" s="264" customFormat="1">
      <c r="C3167" s="286"/>
      <c r="D3167" s="286"/>
      <c r="E3167" s="287"/>
    </row>
    <row r="3168" spans="3:5" s="264" customFormat="1">
      <c r="C3168" s="286"/>
      <c r="D3168" s="286"/>
      <c r="E3168" s="287"/>
    </row>
    <row r="3169" spans="3:5" s="264" customFormat="1">
      <c r="C3169" s="286"/>
      <c r="D3169" s="286"/>
      <c r="E3169" s="287"/>
    </row>
    <row r="3170" spans="3:5" s="264" customFormat="1">
      <c r="C3170" s="286"/>
      <c r="D3170" s="286"/>
      <c r="E3170" s="287"/>
    </row>
    <row r="3171" spans="3:5" s="264" customFormat="1">
      <c r="C3171" s="286"/>
      <c r="D3171" s="286"/>
      <c r="E3171" s="287"/>
    </row>
    <row r="3172" spans="3:5" s="264" customFormat="1">
      <c r="C3172" s="286"/>
      <c r="D3172" s="286"/>
      <c r="E3172" s="287"/>
    </row>
    <row r="3173" spans="3:5" s="264" customFormat="1">
      <c r="C3173" s="286"/>
      <c r="D3173" s="286"/>
      <c r="E3173" s="287"/>
    </row>
    <row r="3174" spans="3:5" s="264" customFormat="1">
      <c r="C3174" s="286"/>
      <c r="D3174" s="286"/>
      <c r="E3174" s="287"/>
    </row>
    <row r="3175" spans="3:5" s="264" customFormat="1">
      <c r="C3175" s="286"/>
      <c r="D3175" s="286"/>
      <c r="E3175" s="287"/>
    </row>
    <row r="3176" spans="3:5" s="264" customFormat="1">
      <c r="C3176" s="286"/>
      <c r="D3176" s="286"/>
      <c r="E3176" s="287"/>
    </row>
    <row r="3177" spans="3:5" s="264" customFormat="1">
      <c r="C3177" s="286"/>
      <c r="D3177" s="286"/>
      <c r="E3177" s="287"/>
    </row>
    <row r="3178" spans="3:5" s="264" customFormat="1">
      <c r="C3178" s="286"/>
      <c r="D3178" s="286"/>
      <c r="E3178" s="287"/>
    </row>
    <row r="3179" spans="3:5" s="264" customFormat="1">
      <c r="C3179" s="286"/>
      <c r="D3179" s="286"/>
      <c r="E3179" s="287"/>
    </row>
    <row r="3180" spans="3:5" s="264" customFormat="1">
      <c r="C3180" s="286"/>
      <c r="D3180" s="286"/>
      <c r="E3180" s="287"/>
    </row>
    <row r="3181" spans="3:5" s="264" customFormat="1">
      <c r="C3181" s="286"/>
      <c r="D3181" s="286"/>
      <c r="E3181" s="287"/>
    </row>
    <row r="3182" spans="3:5" s="264" customFormat="1">
      <c r="C3182" s="286"/>
      <c r="D3182" s="286"/>
      <c r="E3182" s="287"/>
    </row>
    <row r="3183" spans="3:5" s="264" customFormat="1">
      <c r="C3183" s="286"/>
      <c r="D3183" s="286"/>
      <c r="E3183" s="287"/>
    </row>
    <row r="3184" spans="3:5" s="264" customFormat="1">
      <c r="C3184" s="286"/>
      <c r="D3184" s="286"/>
      <c r="E3184" s="287"/>
    </row>
    <row r="3185" spans="3:5" s="264" customFormat="1">
      <c r="C3185" s="286"/>
      <c r="D3185" s="286"/>
      <c r="E3185" s="287"/>
    </row>
    <row r="3186" spans="3:5" s="264" customFormat="1">
      <c r="C3186" s="286"/>
      <c r="D3186" s="286"/>
      <c r="E3186" s="287"/>
    </row>
    <row r="3187" spans="3:5" s="264" customFormat="1">
      <c r="C3187" s="286"/>
      <c r="D3187" s="286"/>
      <c r="E3187" s="287"/>
    </row>
    <row r="3188" spans="3:5" s="264" customFormat="1">
      <c r="C3188" s="286"/>
      <c r="D3188" s="286"/>
      <c r="E3188" s="287"/>
    </row>
    <row r="3189" spans="3:5" s="264" customFormat="1">
      <c r="C3189" s="286"/>
      <c r="D3189" s="286"/>
      <c r="E3189" s="287"/>
    </row>
    <row r="3190" spans="3:5" s="264" customFormat="1">
      <c r="C3190" s="286"/>
      <c r="D3190" s="286"/>
      <c r="E3190" s="287"/>
    </row>
    <row r="3191" spans="3:5" s="264" customFormat="1">
      <c r="C3191" s="286"/>
      <c r="D3191" s="286"/>
      <c r="E3191" s="287"/>
    </row>
    <row r="3192" spans="3:5" s="264" customFormat="1">
      <c r="C3192" s="286"/>
      <c r="D3192" s="286"/>
      <c r="E3192" s="287"/>
    </row>
    <row r="3193" spans="3:5" s="264" customFormat="1">
      <c r="C3193" s="286"/>
      <c r="D3193" s="286"/>
      <c r="E3193" s="287"/>
    </row>
    <row r="3194" spans="3:5" s="264" customFormat="1">
      <c r="C3194" s="286"/>
      <c r="D3194" s="286"/>
      <c r="E3194" s="287"/>
    </row>
    <row r="3195" spans="3:5" s="264" customFormat="1">
      <c r="C3195" s="286"/>
      <c r="D3195" s="286"/>
      <c r="E3195" s="287"/>
    </row>
    <row r="3196" spans="3:5" s="264" customFormat="1">
      <c r="C3196" s="286"/>
      <c r="D3196" s="286"/>
      <c r="E3196" s="287"/>
    </row>
    <row r="3197" spans="3:5" s="264" customFormat="1">
      <c r="C3197" s="286"/>
      <c r="D3197" s="286"/>
      <c r="E3197" s="287"/>
    </row>
    <row r="3198" spans="3:5" s="264" customFormat="1">
      <c r="C3198" s="286"/>
      <c r="D3198" s="286"/>
      <c r="E3198" s="287"/>
    </row>
    <row r="3199" spans="3:5" s="264" customFormat="1">
      <c r="C3199" s="286"/>
      <c r="D3199" s="286"/>
      <c r="E3199" s="287"/>
    </row>
    <row r="3200" spans="3:5" s="264" customFormat="1">
      <c r="C3200" s="286"/>
      <c r="D3200" s="286"/>
      <c r="E3200" s="287"/>
    </row>
    <row r="3201" spans="3:5" s="264" customFormat="1">
      <c r="C3201" s="286"/>
      <c r="D3201" s="286"/>
      <c r="E3201" s="287"/>
    </row>
    <row r="3202" spans="3:5" s="264" customFormat="1">
      <c r="C3202" s="286"/>
      <c r="D3202" s="286"/>
      <c r="E3202" s="287"/>
    </row>
    <row r="3203" spans="3:5" s="264" customFormat="1">
      <c r="C3203" s="286"/>
      <c r="D3203" s="286"/>
      <c r="E3203" s="287"/>
    </row>
    <row r="3204" spans="3:5" s="264" customFormat="1">
      <c r="C3204" s="286"/>
      <c r="D3204" s="286"/>
      <c r="E3204" s="287"/>
    </row>
    <row r="3205" spans="3:5" s="264" customFormat="1">
      <c r="C3205" s="286"/>
      <c r="D3205" s="286"/>
      <c r="E3205" s="287"/>
    </row>
    <row r="3206" spans="3:5" s="264" customFormat="1">
      <c r="C3206" s="286"/>
      <c r="D3206" s="286"/>
      <c r="E3206" s="287"/>
    </row>
    <row r="3207" spans="3:5" s="264" customFormat="1">
      <c r="C3207" s="286"/>
      <c r="D3207" s="286"/>
      <c r="E3207" s="287"/>
    </row>
    <row r="3208" spans="3:5" s="264" customFormat="1">
      <c r="C3208" s="286"/>
      <c r="D3208" s="286"/>
      <c r="E3208" s="287"/>
    </row>
    <row r="3209" spans="3:5" s="264" customFormat="1">
      <c r="C3209" s="286"/>
      <c r="D3209" s="286"/>
      <c r="E3209" s="287"/>
    </row>
    <row r="3210" spans="3:5" s="264" customFormat="1">
      <c r="C3210" s="286"/>
      <c r="D3210" s="286"/>
      <c r="E3210" s="287"/>
    </row>
    <row r="3211" spans="3:5" s="264" customFormat="1">
      <c r="C3211" s="286"/>
      <c r="D3211" s="286"/>
      <c r="E3211" s="287"/>
    </row>
    <row r="3212" spans="3:5" s="264" customFormat="1">
      <c r="C3212" s="286"/>
      <c r="D3212" s="286"/>
      <c r="E3212" s="287"/>
    </row>
    <row r="3213" spans="3:5" s="264" customFormat="1">
      <c r="C3213" s="286"/>
      <c r="D3213" s="286"/>
      <c r="E3213" s="287"/>
    </row>
    <row r="3214" spans="3:5" s="264" customFormat="1">
      <c r="C3214" s="286"/>
      <c r="D3214" s="286"/>
      <c r="E3214" s="287"/>
    </row>
    <row r="3215" spans="3:5" s="264" customFormat="1">
      <c r="C3215" s="286"/>
      <c r="D3215" s="286"/>
      <c r="E3215" s="287"/>
    </row>
    <row r="3216" spans="3:5" s="264" customFormat="1">
      <c r="C3216" s="286"/>
      <c r="D3216" s="286"/>
      <c r="E3216" s="287"/>
    </row>
    <row r="3217" spans="3:5" s="264" customFormat="1">
      <c r="C3217" s="286"/>
      <c r="D3217" s="286"/>
      <c r="E3217" s="287"/>
    </row>
    <row r="3218" spans="3:5" s="264" customFormat="1">
      <c r="C3218" s="286"/>
      <c r="D3218" s="286"/>
      <c r="E3218" s="287"/>
    </row>
    <row r="3219" spans="3:5" s="264" customFormat="1">
      <c r="C3219" s="286"/>
      <c r="D3219" s="286"/>
      <c r="E3219" s="287"/>
    </row>
    <row r="3220" spans="3:5" s="264" customFormat="1">
      <c r="C3220" s="286"/>
      <c r="D3220" s="286"/>
      <c r="E3220" s="287"/>
    </row>
    <row r="3221" spans="3:5" s="264" customFormat="1">
      <c r="C3221" s="286"/>
      <c r="D3221" s="286"/>
      <c r="E3221" s="287"/>
    </row>
    <row r="3222" spans="3:5" s="264" customFormat="1">
      <c r="C3222" s="286"/>
      <c r="D3222" s="286"/>
      <c r="E3222" s="287"/>
    </row>
    <row r="3223" spans="3:5" s="264" customFormat="1">
      <c r="C3223" s="286"/>
      <c r="D3223" s="286"/>
      <c r="E3223" s="287"/>
    </row>
    <row r="3224" spans="3:5" s="264" customFormat="1">
      <c r="C3224" s="286"/>
      <c r="D3224" s="286"/>
      <c r="E3224" s="287"/>
    </row>
    <row r="3225" spans="3:5" s="264" customFormat="1">
      <c r="C3225" s="286"/>
      <c r="D3225" s="286"/>
      <c r="E3225" s="287"/>
    </row>
    <row r="3226" spans="3:5" s="264" customFormat="1">
      <c r="C3226" s="286"/>
      <c r="D3226" s="286"/>
      <c r="E3226" s="287"/>
    </row>
    <row r="3227" spans="3:5" s="264" customFormat="1">
      <c r="C3227" s="286"/>
      <c r="D3227" s="286"/>
      <c r="E3227" s="287"/>
    </row>
    <row r="3228" spans="3:5" s="264" customFormat="1">
      <c r="C3228" s="286"/>
      <c r="D3228" s="286"/>
      <c r="E3228" s="287"/>
    </row>
    <row r="3229" spans="3:5" s="264" customFormat="1">
      <c r="C3229" s="286"/>
      <c r="D3229" s="286"/>
      <c r="E3229" s="287"/>
    </row>
    <row r="3230" spans="3:5" s="264" customFormat="1">
      <c r="C3230" s="286"/>
      <c r="D3230" s="286"/>
      <c r="E3230" s="287"/>
    </row>
    <row r="3231" spans="3:5" s="264" customFormat="1">
      <c r="C3231" s="286"/>
      <c r="D3231" s="286"/>
      <c r="E3231" s="287"/>
    </row>
    <row r="3232" spans="3:5" s="264" customFormat="1">
      <c r="C3232" s="286"/>
      <c r="D3232" s="286"/>
      <c r="E3232" s="287"/>
    </row>
    <row r="3233" spans="3:5" s="264" customFormat="1">
      <c r="C3233" s="286"/>
      <c r="D3233" s="286"/>
      <c r="E3233" s="287"/>
    </row>
    <row r="3234" spans="3:5" s="264" customFormat="1">
      <c r="C3234" s="286"/>
      <c r="D3234" s="286"/>
      <c r="E3234" s="287"/>
    </row>
    <row r="3235" spans="3:5" s="264" customFormat="1">
      <c r="C3235" s="286"/>
      <c r="D3235" s="286"/>
      <c r="E3235" s="287"/>
    </row>
    <row r="3236" spans="3:5" s="264" customFormat="1">
      <c r="C3236" s="286"/>
      <c r="D3236" s="286"/>
      <c r="E3236" s="287"/>
    </row>
    <row r="3237" spans="3:5" s="264" customFormat="1">
      <c r="C3237" s="286"/>
      <c r="D3237" s="286"/>
      <c r="E3237" s="287"/>
    </row>
    <row r="3238" spans="3:5" s="264" customFormat="1">
      <c r="C3238" s="286"/>
      <c r="D3238" s="286"/>
      <c r="E3238" s="287"/>
    </row>
    <row r="3239" spans="3:5" s="264" customFormat="1">
      <c r="C3239" s="286"/>
      <c r="D3239" s="286"/>
      <c r="E3239" s="287"/>
    </row>
    <row r="3240" spans="3:5" s="264" customFormat="1">
      <c r="C3240" s="286"/>
      <c r="D3240" s="286"/>
      <c r="E3240" s="287"/>
    </row>
    <row r="3241" spans="3:5" s="264" customFormat="1">
      <c r="C3241" s="286"/>
      <c r="D3241" s="286"/>
      <c r="E3241" s="287"/>
    </row>
    <row r="3242" spans="3:5" s="264" customFormat="1">
      <c r="C3242" s="286"/>
      <c r="D3242" s="286"/>
      <c r="E3242" s="287"/>
    </row>
    <row r="3243" spans="3:5" s="264" customFormat="1">
      <c r="C3243" s="286"/>
      <c r="D3243" s="286"/>
      <c r="E3243" s="287"/>
    </row>
    <row r="3244" spans="3:5" s="264" customFormat="1">
      <c r="C3244" s="286"/>
      <c r="D3244" s="286"/>
      <c r="E3244" s="287"/>
    </row>
    <row r="3245" spans="3:5" s="264" customFormat="1">
      <c r="C3245" s="286"/>
      <c r="D3245" s="286"/>
      <c r="E3245" s="287"/>
    </row>
    <row r="3246" spans="3:5" s="264" customFormat="1">
      <c r="C3246" s="286"/>
      <c r="D3246" s="286"/>
      <c r="E3246" s="287"/>
    </row>
    <row r="3247" spans="3:5" s="264" customFormat="1">
      <c r="C3247" s="286"/>
      <c r="D3247" s="286"/>
      <c r="E3247" s="287"/>
    </row>
    <row r="3248" spans="3:5" s="264" customFormat="1">
      <c r="C3248" s="286"/>
      <c r="D3248" s="286"/>
      <c r="E3248" s="287"/>
    </row>
    <row r="3249" spans="3:5" s="264" customFormat="1">
      <c r="C3249" s="286"/>
      <c r="D3249" s="286"/>
      <c r="E3249" s="287"/>
    </row>
    <row r="3250" spans="3:5" s="264" customFormat="1">
      <c r="C3250" s="286"/>
      <c r="D3250" s="286"/>
      <c r="E3250" s="287"/>
    </row>
    <row r="3251" spans="3:5" s="264" customFormat="1">
      <c r="C3251" s="286"/>
      <c r="D3251" s="286"/>
      <c r="E3251" s="287"/>
    </row>
    <row r="3252" spans="3:5" s="264" customFormat="1">
      <c r="C3252" s="286"/>
      <c r="D3252" s="286"/>
      <c r="E3252" s="287"/>
    </row>
    <row r="3253" spans="3:5" s="264" customFormat="1">
      <c r="C3253" s="286"/>
      <c r="D3253" s="286"/>
      <c r="E3253" s="287"/>
    </row>
    <row r="3254" spans="3:5" s="264" customFormat="1">
      <c r="C3254" s="286"/>
      <c r="D3254" s="286"/>
      <c r="E3254" s="287"/>
    </row>
    <row r="3255" spans="3:5" s="264" customFormat="1">
      <c r="C3255" s="286"/>
      <c r="D3255" s="286"/>
      <c r="E3255" s="287"/>
    </row>
    <row r="3256" spans="3:5" s="264" customFormat="1">
      <c r="C3256" s="286"/>
      <c r="D3256" s="286"/>
      <c r="E3256" s="287"/>
    </row>
    <row r="3257" spans="3:5" s="264" customFormat="1">
      <c r="C3257" s="286"/>
      <c r="D3257" s="286"/>
      <c r="E3257" s="287"/>
    </row>
    <row r="3258" spans="3:5" s="264" customFormat="1">
      <c r="C3258" s="286"/>
      <c r="D3258" s="286"/>
      <c r="E3258" s="287"/>
    </row>
    <row r="3259" spans="3:5" s="264" customFormat="1">
      <c r="C3259" s="286"/>
      <c r="D3259" s="286"/>
      <c r="E3259" s="287"/>
    </row>
    <row r="3260" spans="3:5" s="264" customFormat="1">
      <c r="C3260" s="286"/>
      <c r="D3260" s="286"/>
      <c r="E3260" s="287"/>
    </row>
    <row r="3261" spans="3:5" s="264" customFormat="1">
      <c r="C3261" s="286"/>
      <c r="D3261" s="286"/>
      <c r="E3261" s="287"/>
    </row>
    <row r="3262" spans="3:5" s="264" customFormat="1">
      <c r="C3262" s="286"/>
      <c r="D3262" s="286"/>
      <c r="E3262" s="287"/>
    </row>
    <row r="3263" spans="3:5" s="264" customFormat="1">
      <c r="C3263" s="286"/>
      <c r="D3263" s="286"/>
      <c r="E3263" s="287"/>
    </row>
    <row r="3264" spans="3:5" s="264" customFormat="1">
      <c r="C3264" s="286"/>
      <c r="D3264" s="286"/>
      <c r="E3264" s="287"/>
    </row>
    <row r="3265" spans="3:5" s="264" customFormat="1">
      <c r="C3265" s="286"/>
      <c r="D3265" s="286"/>
      <c r="E3265" s="287"/>
    </row>
    <row r="3266" spans="3:5" s="264" customFormat="1">
      <c r="C3266" s="286"/>
      <c r="D3266" s="286"/>
      <c r="E3266" s="287"/>
    </row>
    <row r="3267" spans="3:5" s="264" customFormat="1">
      <c r="C3267" s="286"/>
      <c r="D3267" s="286"/>
      <c r="E3267" s="287"/>
    </row>
    <row r="3268" spans="3:5" s="264" customFormat="1">
      <c r="C3268" s="286"/>
      <c r="D3268" s="286"/>
      <c r="E3268" s="287"/>
    </row>
    <row r="3269" spans="3:5" s="264" customFormat="1">
      <c r="C3269" s="286"/>
      <c r="D3269" s="286"/>
      <c r="E3269" s="287"/>
    </row>
    <row r="3270" spans="3:5" s="264" customFormat="1">
      <c r="C3270" s="286"/>
      <c r="D3270" s="286"/>
      <c r="E3270" s="287"/>
    </row>
    <row r="3271" spans="3:5" s="264" customFormat="1">
      <c r="C3271" s="286"/>
      <c r="D3271" s="286"/>
      <c r="E3271" s="287"/>
    </row>
    <row r="3272" spans="3:5" s="264" customFormat="1">
      <c r="C3272" s="286"/>
      <c r="D3272" s="286"/>
      <c r="E3272" s="287"/>
    </row>
    <row r="3273" spans="3:5" s="264" customFormat="1">
      <c r="C3273" s="286"/>
      <c r="D3273" s="286"/>
      <c r="E3273" s="287"/>
    </row>
    <row r="3274" spans="3:5" s="264" customFormat="1">
      <c r="C3274" s="286"/>
      <c r="D3274" s="286"/>
      <c r="E3274" s="287"/>
    </row>
    <row r="3275" spans="3:5" s="264" customFormat="1">
      <c r="C3275" s="286"/>
      <c r="D3275" s="286"/>
      <c r="E3275" s="287"/>
    </row>
    <row r="3276" spans="3:5" s="264" customFormat="1">
      <c r="C3276" s="286"/>
      <c r="D3276" s="286"/>
      <c r="E3276" s="287"/>
    </row>
    <row r="3277" spans="3:5" s="264" customFormat="1">
      <c r="C3277" s="286"/>
      <c r="D3277" s="286"/>
      <c r="E3277" s="287"/>
    </row>
    <row r="3278" spans="3:5" s="264" customFormat="1">
      <c r="C3278" s="286"/>
      <c r="D3278" s="286"/>
      <c r="E3278" s="287"/>
    </row>
    <row r="3279" spans="3:5" s="264" customFormat="1">
      <c r="C3279" s="286"/>
      <c r="D3279" s="286"/>
      <c r="E3279" s="287"/>
    </row>
    <row r="3280" spans="3:5" s="264" customFormat="1">
      <c r="C3280" s="286"/>
      <c r="D3280" s="286"/>
      <c r="E3280" s="287"/>
    </row>
    <row r="3281" spans="3:5" s="264" customFormat="1">
      <c r="C3281" s="286"/>
      <c r="D3281" s="286"/>
      <c r="E3281" s="287"/>
    </row>
    <row r="3282" spans="3:5" s="264" customFormat="1">
      <c r="C3282" s="286"/>
      <c r="D3282" s="286"/>
      <c r="E3282" s="287"/>
    </row>
    <row r="3283" spans="3:5" s="264" customFormat="1">
      <c r="C3283" s="286"/>
      <c r="D3283" s="286"/>
      <c r="E3283" s="287"/>
    </row>
    <row r="3284" spans="3:5" s="264" customFormat="1">
      <c r="C3284" s="286"/>
      <c r="D3284" s="286"/>
      <c r="E3284" s="287"/>
    </row>
    <row r="3285" spans="3:5" s="264" customFormat="1">
      <c r="C3285" s="286"/>
      <c r="D3285" s="286"/>
      <c r="E3285" s="287"/>
    </row>
    <row r="3286" spans="3:5" s="264" customFormat="1">
      <c r="C3286" s="286"/>
      <c r="D3286" s="286"/>
      <c r="E3286" s="287"/>
    </row>
    <row r="3287" spans="3:5" s="264" customFormat="1">
      <c r="C3287" s="286"/>
      <c r="D3287" s="286"/>
      <c r="E3287" s="287"/>
    </row>
    <row r="3288" spans="3:5" s="264" customFormat="1">
      <c r="C3288" s="286"/>
      <c r="D3288" s="286"/>
      <c r="E3288" s="287"/>
    </row>
    <row r="3289" spans="3:5" s="264" customFormat="1">
      <c r="C3289" s="286"/>
      <c r="D3289" s="286"/>
      <c r="E3289" s="287"/>
    </row>
    <row r="3290" spans="3:5" s="264" customFormat="1">
      <c r="C3290" s="286"/>
      <c r="D3290" s="286"/>
      <c r="E3290" s="287"/>
    </row>
    <row r="3291" spans="3:5" s="264" customFormat="1">
      <c r="C3291" s="286"/>
      <c r="D3291" s="286"/>
      <c r="E3291" s="287"/>
    </row>
    <row r="3292" spans="3:5" s="264" customFormat="1">
      <c r="C3292" s="286"/>
      <c r="D3292" s="286"/>
      <c r="E3292" s="287"/>
    </row>
    <row r="3293" spans="3:5" s="264" customFormat="1">
      <c r="C3293" s="286"/>
      <c r="D3293" s="286"/>
      <c r="E3293" s="287"/>
    </row>
    <row r="3294" spans="3:5" s="264" customFormat="1">
      <c r="C3294" s="286"/>
      <c r="D3294" s="286"/>
      <c r="E3294" s="287"/>
    </row>
    <row r="3295" spans="3:5" s="264" customFormat="1">
      <c r="C3295" s="286"/>
      <c r="D3295" s="286"/>
      <c r="E3295" s="287"/>
    </row>
    <row r="3296" spans="3:5" s="264" customFormat="1">
      <c r="C3296" s="286"/>
      <c r="D3296" s="286"/>
      <c r="E3296" s="287"/>
    </row>
    <row r="3297" spans="3:5" s="264" customFormat="1">
      <c r="C3297" s="286"/>
      <c r="D3297" s="286"/>
      <c r="E3297" s="287"/>
    </row>
    <row r="3298" spans="3:5" s="264" customFormat="1">
      <c r="C3298" s="286"/>
      <c r="D3298" s="286"/>
      <c r="E3298" s="287"/>
    </row>
    <row r="3299" spans="3:5" s="264" customFormat="1">
      <c r="C3299" s="286"/>
      <c r="D3299" s="286"/>
      <c r="E3299" s="287"/>
    </row>
    <row r="3300" spans="3:5" s="264" customFormat="1">
      <c r="C3300" s="286"/>
      <c r="D3300" s="286"/>
      <c r="E3300" s="287"/>
    </row>
    <row r="3301" spans="3:5" s="264" customFormat="1">
      <c r="C3301" s="286"/>
      <c r="D3301" s="286"/>
      <c r="E3301" s="287"/>
    </row>
    <row r="3302" spans="3:5" s="264" customFormat="1">
      <c r="C3302" s="286"/>
      <c r="D3302" s="286"/>
      <c r="E3302" s="287"/>
    </row>
    <row r="3303" spans="3:5" s="264" customFormat="1">
      <c r="C3303" s="286"/>
      <c r="D3303" s="286"/>
      <c r="E3303" s="287"/>
    </row>
    <row r="3304" spans="3:5" s="264" customFormat="1">
      <c r="C3304" s="286"/>
      <c r="D3304" s="286"/>
      <c r="E3304" s="287"/>
    </row>
    <row r="3305" spans="3:5" s="264" customFormat="1">
      <c r="C3305" s="286"/>
      <c r="D3305" s="286"/>
      <c r="E3305" s="287"/>
    </row>
    <row r="3306" spans="3:5" s="264" customFormat="1">
      <c r="C3306" s="286"/>
      <c r="D3306" s="286"/>
      <c r="E3306" s="287"/>
    </row>
    <row r="3307" spans="3:5" s="264" customFormat="1">
      <c r="C3307" s="286"/>
      <c r="D3307" s="286"/>
      <c r="E3307" s="287"/>
    </row>
    <row r="3308" spans="3:5" s="264" customFormat="1">
      <c r="C3308" s="286"/>
      <c r="D3308" s="286"/>
      <c r="E3308" s="287"/>
    </row>
    <row r="3309" spans="3:5" s="264" customFormat="1">
      <c r="C3309" s="286"/>
      <c r="D3309" s="286"/>
      <c r="E3309" s="287"/>
    </row>
    <row r="3310" spans="3:5" s="264" customFormat="1">
      <c r="C3310" s="286"/>
      <c r="D3310" s="286"/>
      <c r="E3310" s="287"/>
    </row>
    <row r="3311" spans="3:5" s="264" customFormat="1">
      <c r="C3311" s="286"/>
      <c r="D3311" s="286"/>
      <c r="E3311" s="287"/>
    </row>
    <row r="3312" spans="3:5" s="264" customFormat="1">
      <c r="C3312" s="286"/>
      <c r="D3312" s="286"/>
      <c r="E3312" s="287"/>
    </row>
    <row r="3313" spans="3:5" s="264" customFormat="1">
      <c r="C3313" s="286"/>
      <c r="D3313" s="286"/>
      <c r="E3313" s="287"/>
    </row>
    <row r="3314" spans="3:5" s="264" customFormat="1">
      <c r="C3314" s="286"/>
      <c r="D3314" s="286"/>
      <c r="E3314" s="287"/>
    </row>
    <row r="3315" spans="3:5" s="264" customFormat="1">
      <c r="C3315" s="286"/>
      <c r="D3315" s="286"/>
      <c r="E3315" s="287"/>
    </row>
    <row r="3316" spans="3:5" s="264" customFormat="1">
      <c r="C3316" s="286"/>
      <c r="D3316" s="286"/>
      <c r="E3316" s="287"/>
    </row>
    <row r="3317" spans="3:5" s="264" customFormat="1">
      <c r="C3317" s="286"/>
      <c r="D3317" s="286"/>
      <c r="E3317" s="287"/>
    </row>
    <row r="3318" spans="3:5" s="264" customFormat="1">
      <c r="C3318" s="286"/>
      <c r="D3318" s="286"/>
      <c r="E3318" s="287"/>
    </row>
    <row r="3319" spans="3:5" s="264" customFormat="1">
      <c r="C3319" s="286"/>
      <c r="D3319" s="286"/>
      <c r="E3319" s="287"/>
    </row>
    <row r="3320" spans="3:5" s="264" customFormat="1">
      <c r="C3320" s="286"/>
      <c r="D3320" s="286"/>
      <c r="E3320" s="287"/>
    </row>
    <row r="3321" spans="3:5" s="264" customFormat="1">
      <c r="C3321" s="286"/>
      <c r="D3321" s="286"/>
      <c r="E3321" s="287"/>
    </row>
    <row r="3322" spans="3:5" s="264" customFormat="1">
      <c r="C3322" s="286"/>
      <c r="D3322" s="286"/>
      <c r="E3322" s="287"/>
    </row>
    <row r="3323" spans="3:5" s="264" customFormat="1">
      <c r="C3323" s="286"/>
      <c r="D3323" s="286"/>
      <c r="E3323" s="287"/>
    </row>
    <row r="3324" spans="3:5" s="264" customFormat="1">
      <c r="C3324" s="286"/>
      <c r="D3324" s="286"/>
      <c r="E3324" s="287"/>
    </row>
    <row r="3325" spans="3:5" s="264" customFormat="1">
      <c r="C3325" s="286"/>
      <c r="D3325" s="286"/>
      <c r="E3325" s="287"/>
    </row>
    <row r="3326" spans="3:5" s="264" customFormat="1">
      <c r="C3326" s="286"/>
      <c r="D3326" s="286"/>
      <c r="E3326" s="287"/>
    </row>
    <row r="3327" spans="3:5" s="264" customFormat="1">
      <c r="C3327" s="286"/>
      <c r="D3327" s="286"/>
      <c r="E3327" s="287"/>
    </row>
    <row r="3328" spans="3:5" s="264" customFormat="1">
      <c r="C3328" s="286"/>
      <c r="D3328" s="286"/>
      <c r="E3328" s="287"/>
    </row>
    <row r="3329" spans="3:5" s="264" customFormat="1">
      <c r="C3329" s="286"/>
      <c r="D3329" s="286"/>
      <c r="E3329" s="287"/>
    </row>
    <row r="3330" spans="3:5" s="264" customFormat="1">
      <c r="C3330" s="286"/>
      <c r="D3330" s="286"/>
      <c r="E3330" s="287"/>
    </row>
    <row r="3331" spans="3:5" s="264" customFormat="1">
      <c r="C3331" s="286"/>
      <c r="D3331" s="286"/>
      <c r="E3331" s="287"/>
    </row>
    <row r="3332" spans="3:5" s="264" customFormat="1">
      <c r="C3332" s="286"/>
      <c r="D3332" s="286"/>
      <c r="E3332" s="287"/>
    </row>
    <row r="3333" spans="3:5" s="264" customFormat="1">
      <c r="C3333" s="286"/>
      <c r="D3333" s="286"/>
      <c r="E3333" s="287"/>
    </row>
    <row r="3334" spans="3:5" s="264" customFormat="1">
      <c r="C3334" s="286"/>
      <c r="D3334" s="286"/>
      <c r="E3334" s="287"/>
    </row>
    <row r="3335" spans="3:5" s="264" customFormat="1">
      <c r="C3335" s="286"/>
      <c r="D3335" s="286"/>
      <c r="E3335" s="287"/>
    </row>
    <row r="3336" spans="3:5" s="264" customFormat="1">
      <c r="C3336" s="286"/>
      <c r="D3336" s="286"/>
      <c r="E3336" s="287"/>
    </row>
    <row r="3337" spans="3:5" s="264" customFormat="1">
      <c r="C3337" s="286"/>
      <c r="D3337" s="286"/>
      <c r="E3337" s="287"/>
    </row>
    <row r="3338" spans="3:5" s="264" customFormat="1">
      <c r="C3338" s="286"/>
      <c r="D3338" s="286"/>
      <c r="E3338" s="287"/>
    </row>
    <row r="3339" spans="3:5" s="264" customFormat="1">
      <c r="C3339" s="286"/>
      <c r="D3339" s="286"/>
      <c r="E3339" s="287"/>
    </row>
    <row r="3340" spans="3:5" s="264" customFormat="1">
      <c r="C3340" s="286"/>
      <c r="D3340" s="286"/>
      <c r="E3340" s="287"/>
    </row>
    <row r="3341" spans="3:5" s="264" customFormat="1">
      <c r="C3341" s="286"/>
      <c r="D3341" s="286"/>
      <c r="E3341" s="287"/>
    </row>
    <row r="3342" spans="3:5" s="264" customFormat="1">
      <c r="C3342" s="286"/>
      <c r="D3342" s="286"/>
      <c r="E3342" s="287"/>
    </row>
    <row r="3343" spans="3:5" s="264" customFormat="1">
      <c r="C3343" s="286"/>
      <c r="D3343" s="286"/>
      <c r="E3343" s="287"/>
    </row>
    <row r="3344" spans="3:5" s="264" customFormat="1">
      <c r="C3344" s="286"/>
      <c r="D3344" s="286"/>
      <c r="E3344" s="287"/>
    </row>
    <row r="3345" spans="3:5" s="264" customFormat="1">
      <c r="C3345" s="286"/>
      <c r="D3345" s="286"/>
      <c r="E3345" s="287"/>
    </row>
    <row r="3346" spans="3:5" s="264" customFormat="1">
      <c r="C3346" s="286"/>
      <c r="D3346" s="286"/>
      <c r="E3346" s="287"/>
    </row>
    <row r="3347" spans="3:5" s="264" customFormat="1">
      <c r="C3347" s="286"/>
      <c r="D3347" s="286"/>
      <c r="E3347" s="287"/>
    </row>
    <row r="3348" spans="3:5" s="264" customFormat="1">
      <c r="C3348" s="286"/>
      <c r="D3348" s="286"/>
      <c r="E3348" s="287"/>
    </row>
    <row r="3349" spans="3:5" s="264" customFormat="1">
      <c r="C3349" s="286"/>
      <c r="D3349" s="286"/>
      <c r="E3349" s="287"/>
    </row>
    <row r="3350" spans="3:5" s="264" customFormat="1">
      <c r="C3350" s="286"/>
      <c r="D3350" s="286"/>
      <c r="E3350" s="287"/>
    </row>
    <row r="3351" spans="3:5" s="264" customFormat="1">
      <c r="C3351" s="286"/>
      <c r="D3351" s="286"/>
      <c r="E3351" s="287"/>
    </row>
    <row r="3352" spans="3:5" s="264" customFormat="1">
      <c r="C3352" s="286"/>
      <c r="D3352" s="286"/>
      <c r="E3352" s="287"/>
    </row>
    <row r="3353" spans="3:5" s="264" customFormat="1">
      <c r="C3353" s="286"/>
      <c r="D3353" s="286"/>
      <c r="E3353" s="287"/>
    </row>
    <row r="3354" spans="3:5" s="264" customFormat="1">
      <c r="C3354" s="286"/>
      <c r="D3354" s="286"/>
      <c r="E3354" s="287"/>
    </row>
    <row r="3355" spans="3:5" s="264" customFormat="1">
      <c r="C3355" s="286"/>
      <c r="D3355" s="286"/>
      <c r="E3355" s="287"/>
    </row>
    <row r="3356" spans="3:5" s="264" customFormat="1">
      <c r="C3356" s="286"/>
      <c r="D3356" s="286"/>
      <c r="E3356" s="287"/>
    </row>
    <row r="3357" spans="3:5" s="264" customFormat="1">
      <c r="C3357" s="286"/>
      <c r="D3357" s="286"/>
      <c r="E3357" s="287"/>
    </row>
    <row r="3358" spans="3:5" s="264" customFormat="1">
      <c r="C3358" s="286"/>
      <c r="D3358" s="286"/>
      <c r="E3358" s="287"/>
    </row>
    <row r="3359" spans="3:5" s="264" customFormat="1">
      <c r="C3359" s="286"/>
      <c r="D3359" s="286"/>
      <c r="E3359" s="287"/>
    </row>
    <row r="3360" spans="3:5" s="264" customFormat="1">
      <c r="C3360" s="286"/>
      <c r="D3360" s="286"/>
      <c r="E3360" s="287"/>
    </row>
    <row r="3361" spans="3:5" s="264" customFormat="1">
      <c r="C3361" s="286"/>
      <c r="D3361" s="286"/>
      <c r="E3361" s="287"/>
    </row>
    <row r="3362" spans="3:5" s="264" customFormat="1">
      <c r="C3362" s="286"/>
      <c r="D3362" s="286"/>
      <c r="E3362" s="287"/>
    </row>
    <row r="3363" spans="3:5" s="264" customFormat="1">
      <c r="C3363" s="286"/>
      <c r="D3363" s="286"/>
      <c r="E3363" s="287"/>
    </row>
    <row r="3364" spans="3:5" s="264" customFormat="1">
      <c r="C3364" s="286"/>
      <c r="D3364" s="286"/>
      <c r="E3364" s="287"/>
    </row>
    <row r="3365" spans="3:5" s="264" customFormat="1">
      <c r="C3365" s="286"/>
      <c r="D3365" s="286"/>
      <c r="E3365" s="287"/>
    </row>
    <row r="3366" spans="3:5" s="264" customFormat="1">
      <c r="C3366" s="286"/>
      <c r="D3366" s="286"/>
      <c r="E3366" s="287"/>
    </row>
    <row r="3367" spans="3:5" s="264" customFormat="1">
      <c r="C3367" s="286"/>
      <c r="D3367" s="286"/>
      <c r="E3367" s="287"/>
    </row>
    <row r="3368" spans="3:5" s="264" customFormat="1">
      <c r="C3368" s="286"/>
      <c r="D3368" s="286"/>
      <c r="E3368" s="287"/>
    </row>
    <row r="3369" spans="3:5" s="264" customFormat="1">
      <c r="C3369" s="286"/>
      <c r="D3369" s="286"/>
      <c r="E3369" s="287"/>
    </row>
    <row r="3370" spans="3:5" s="264" customFormat="1">
      <c r="C3370" s="286"/>
      <c r="D3370" s="286"/>
      <c r="E3370" s="287"/>
    </row>
    <row r="3371" spans="3:5" s="264" customFormat="1">
      <c r="C3371" s="286"/>
      <c r="D3371" s="286"/>
      <c r="E3371" s="287"/>
    </row>
    <row r="3372" spans="3:5" s="264" customFormat="1">
      <c r="C3372" s="286"/>
      <c r="D3372" s="286"/>
      <c r="E3372" s="287"/>
    </row>
    <row r="3373" spans="3:5" s="264" customFormat="1">
      <c r="C3373" s="286"/>
      <c r="D3373" s="286"/>
      <c r="E3373" s="287"/>
    </row>
    <row r="3374" spans="3:5" s="264" customFormat="1">
      <c r="C3374" s="286"/>
      <c r="D3374" s="286"/>
      <c r="E3374" s="287"/>
    </row>
    <row r="3375" spans="3:5" s="264" customFormat="1">
      <c r="C3375" s="286"/>
      <c r="D3375" s="286"/>
      <c r="E3375" s="287"/>
    </row>
    <row r="3376" spans="3:5" s="264" customFormat="1">
      <c r="C3376" s="286"/>
      <c r="D3376" s="286"/>
      <c r="E3376" s="287"/>
    </row>
    <row r="3377" spans="3:5" s="264" customFormat="1">
      <c r="C3377" s="286"/>
      <c r="D3377" s="286"/>
      <c r="E3377" s="287"/>
    </row>
    <row r="3378" spans="3:5" s="264" customFormat="1">
      <c r="C3378" s="286"/>
      <c r="D3378" s="286"/>
      <c r="E3378" s="287"/>
    </row>
    <row r="3379" spans="3:5" s="264" customFormat="1">
      <c r="C3379" s="286"/>
      <c r="D3379" s="286"/>
      <c r="E3379" s="287"/>
    </row>
    <row r="3380" spans="3:5" s="264" customFormat="1">
      <c r="C3380" s="286"/>
      <c r="D3380" s="286"/>
      <c r="E3380" s="287"/>
    </row>
    <row r="3381" spans="3:5" s="264" customFormat="1">
      <c r="C3381" s="286"/>
      <c r="D3381" s="286"/>
      <c r="E3381" s="287"/>
    </row>
    <row r="3382" spans="3:5" s="264" customFormat="1">
      <c r="C3382" s="286"/>
      <c r="D3382" s="286"/>
      <c r="E3382" s="287"/>
    </row>
    <row r="3383" spans="3:5" s="264" customFormat="1">
      <c r="C3383" s="286"/>
      <c r="D3383" s="286"/>
      <c r="E3383" s="287"/>
    </row>
    <row r="3384" spans="3:5" s="264" customFormat="1">
      <c r="C3384" s="286"/>
      <c r="D3384" s="286"/>
      <c r="E3384" s="287"/>
    </row>
    <row r="3385" spans="3:5" s="264" customFormat="1">
      <c r="C3385" s="286"/>
      <c r="D3385" s="286"/>
      <c r="E3385" s="287"/>
    </row>
    <row r="3386" spans="3:5" s="264" customFormat="1">
      <c r="C3386" s="286"/>
      <c r="D3386" s="286"/>
      <c r="E3386" s="287"/>
    </row>
    <row r="3387" spans="3:5" s="264" customFormat="1">
      <c r="C3387" s="286"/>
      <c r="D3387" s="286"/>
      <c r="E3387" s="287"/>
    </row>
    <row r="3388" spans="3:5" s="264" customFormat="1">
      <c r="C3388" s="286"/>
      <c r="D3388" s="286"/>
      <c r="E3388" s="287"/>
    </row>
    <row r="3389" spans="3:5" s="264" customFormat="1">
      <c r="C3389" s="286"/>
      <c r="D3389" s="286"/>
      <c r="E3389" s="287"/>
    </row>
    <row r="3390" spans="3:5" s="264" customFormat="1">
      <c r="C3390" s="286"/>
      <c r="D3390" s="286"/>
      <c r="E3390" s="287"/>
    </row>
    <row r="3391" spans="3:5" s="264" customFormat="1">
      <c r="C3391" s="286"/>
      <c r="D3391" s="286"/>
      <c r="E3391" s="287"/>
    </row>
    <row r="3392" spans="3:5" s="264" customFormat="1">
      <c r="C3392" s="286"/>
      <c r="D3392" s="286"/>
      <c r="E3392" s="287"/>
    </row>
    <row r="3393" spans="3:5" s="264" customFormat="1">
      <c r="C3393" s="286"/>
      <c r="D3393" s="286"/>
      <c r="E3393" s="287"/>
    </row>
    <row r="3394" spans="3:5" s="264" customFormat="1">
      <c r="C3394" s="286"/>
      <c r="D3394" s="286"/>
      <c r="E3394" s="287"/>
    </row>
    <row r="3395" spans="3:5" s="264" customFormat="1">
      <c r="C3395" s="286"/>
      <c r="D3395" s="286"/>
      <c r="E3395" s="287"/>
    </row>
    <row r="3396" spans="3:5" s="264" customFormat="1">
      <c r="C3396" s="286"/>
      <c r="D3396" s="286"/>
      <c r="E3396" s="287"/>
    </row>
    <row r="3397" spans="3:5" s="264" customFormat="1">
      <c r="C3397" s="286"/>
      <c r="D3397" s="286"/>
      <c r="E3397" s="287"/>
    </row>
    <row r="3398" spans="3:5" s="264" customFormat="1">
      <c r="C3398" s="286"/>
      <c r="D3398" s="286"/>
      <c r="E3398" s="287"/>
    </row>
    <row r="3399" spans="3:5" s="264" customFormat="1">
      <c r="C3399" s="286"/>
      <c r="D3399" s="286"/>
      <c r="E3399" s="287"/>
    </row>
    <row r="3400" spans="3:5" s="264" customFormat="1">
      <c r="C3400" s="286"/>
      <c r="D3400" s="286"/>
      <c r="E3400" s="287"/>
    </row>
    <row r="3401" spans="3:5" s="264" customFormat="1">
      <c r="C3401" s="286"/>
      <c r="D3401" s="286"/>
      <c r="E3401" s="287"/>
    </row>
    <row r="3402" spans="3:5" s="264" customFormat="1">
      <c r="C3402" s="286"/>
      <c r="D3402" s="286"/>
      <c r="E3402" s="287"/>
    </row>
    <row r="3403" spans="3:5" s="264" customFormat="1">
      <c r="C3403" s="286"/>
      <c r="D3403" s="286"/>
      <c r="E3403" s="287"/>
    </row>
    <row r="3404" spans="3:5" s="264" customFormat="1">
      <c r="C3404" s="286"/>
      <c r="D3404" s="286"/>
      <c r="E3404" s="287"/>
    </row>
    <row r="3405" spans="3:5" s="264" customFormat="1">
      <c r="C3405" s="286"/>
      <c r="D3405" s="286"/>
      <c r="E3405" s="287"/>
    </row>
    <row r="3406" spans="3:5" s="264" customFormat="1">
      <c r="C3406" s="286"/>
      <c r="D3406" s="286"/>
      <c r="E3406" s="287"/>
    </row>
    <row r="3407" spans="3:5" s="264" customFormat="1">
      <c r="C3407" s="286"/>
      <c r="D3407" s="286"/>
      <c r="E3407" s="287"/>
    </row>
    <row r="3408" spans="3:5" s="264" customFormat="1">
      <c r="C3408" s="286"/>
      <c r="D3408" s="286"/>
      <c r="E3408" s="287"/>
    </row>
    <row r="3409" spans="3:5" s="264" customFormat="1">
      <c r="C3409" s="286"/>
      <c r="D3409" s="286"/>
      <c r="E3409" s="287"/>
    </row>
    <row r="3410" spans="3:5" s="264" customFormat="1">
      <c r="C3410" s="286"/>
      <c r="D3410" s="286"/>
      <c r="E3410" s="287"/>
    </row>
    <row r="3411" spans="3:5" s="264" customFormat="1">
      <c r="C3411" s="286"/>
      <c r="D3411" s="286"/>
      <c r="E3411" s="287"/>
    </row>
    <row r="3412" spans="3:5" s="264" customFormat="1">
      <c r="C3412" s="286"/>
      <c r="D3412" s="286"/>
      <c r="E3412" s="287"/>
    </row>
    <row r="3413" spans="3:5" s="264" customFormat="1">
      <c r="C3413" s="286"/>
      <c r="D3413" s="286"/>
      <c r="E3413" s="287"/>
    </row>
    <row r="3414" spans="3:5" s="264" customFormat="1">
      <c r="C3414" s="286"/>
      <c r="D3414" s="286"/>
      <c r="E3414" s="287"/>
    </row>
    <row r="3415" spans="3:5" s="264" customFormat="1">
      <c r="C3415" s="286"/>
      <c r="D3415" s="286"/>
      <c r="E3415" s="287"/>
    </row>
    <row r="3416" spans="3:5" s="264" customFormat="1">
      <c r="C3416" s="286"/>
      <c r="D3416" s="286"/>
      <c r="E3416" s="287"/>
    </row>
    <row r="3417" spans="3:5" s="264" customFormat="1">
      <c r="C3417" s="286"/>
      <c r="D3417" s="286"/>
      <c r="E3417" s="287"/>
    </row>
    <row r="3418" spans="3:5" s="264" customFormat="1">
      <c r="C3418" s="286"/>
      <c r="D3418" s="286"/>
      <c r="E3418" s="287"/>
    </row>
    <row r="3419" spans="3:5" s="264" customFormat="1">
      <c r="C3419" s="286"/>
      <c r="D3419" s="286"/>
      <c r="E3419" s="287"/>
    </row>
    <row r="3420" spans="3:5" s="264" customFormat="1">
      <c r="C3420" s="286"/>
      <c r="D3420" s="286"/>
      <c r="E3420" s="287"/>
    </row>
    <row r="3421" spans="3:5" s="264" customFormat="1">
      <c r="C3421" s="286"/>
      <c r="D3421" s="286"/>
      <c r="E3421" s="287"/>
    </row>
    <row r="3422" spans="3:5" s="264" customFormat="1">
      <c r="C3422" s="286"/>
      <c r="D3422" s="286"/>
      <c r="E3422" s="287"/>
    </row>
    <row r="3423" spans="3:5" s="264" customFormat="1">
      <c r="C3423" s="286"/>
      <c r="D3423" s="286"/>
      <c r="E3423" s="287"/>
    </row>
    <row r="3424" spans="3:5" s="264" customFormat="1">
      <c r="C3424" s="286"/>
      <c r="D3424" s="286"/>
      <c r="E3424" s="287"/>
    </row>
    <row r="3425" spans="3:5" s="264" customFormat="1">
      <c r="C3425" s="286"/>
      <c r="D3425" s="286"/>
      <c r="E3425" s="287"/>
    </row>
    <row r="3426" spans="3:5" s="264" customFormat="1">
      <c r="C3426" s="286"/>
      <c r="D3426" s="286"/>
      <c r="E3426" s="287"/>
    </row>
    <row r="3427" spans="3:5" s="264" customFormat="1">
      <c r="C3427" s="286"/>
      <c r="D3427" s="286"/>
      <c r="E3427" s="287"/>
    </row>
    <row r="3428" spans="3:5" s="264" customFormat="1">
      <c r="C3428" s="286"/>
      <c r="D3428" s="286"/>
      <c r="E3428" s="287"/>
    </row>
    <row r="3429" spans="3:5" s="264" customFormat="1">
      <c r="C3429" s="286"/>
      <c r="D3429" s="286"/>
      <c r="E3429" s="287"/>
    </row>
    <row r="3430" spans="3:5" s="264" customFormat="1">
      <c r="C3430" s="286"/>
      <c r="D3430" s="286"/>
      <c r="E3430" s="287"/>
    </row>
    <row r="3431" spans="3:5" s="264" customFormat="1">
      <c r="C3431" s="286"/>
      <c r="D3431" s="286"/>
      <c r="E3431" s="287"/>
    </row>
    <row r="3432" spans="3:5" s="264" customFormat="1">
      <c r="C3432" s="286"/>
      <c r="D3432" s="286"/>
      <c r="E3432" s="287"/>
    </row>
    <row r="3433" spans="3:5" s="264" customFormat="1">
      <c r="C3433" s="286"/>
      <c r="D3433" s="286"/>
      <c r="E3433" s="287"/>
    </row>
    <row r="3434" spans="3:5" s="264" customFormat="1">
      <c r="C3434" s="286"/>
      <c r="D3434" s="286"/>
      <c r="E3434" s="287"/>
    </row>
    <row r="3435" spans="3:5" s="264" customFormat="1">
      <c r="C3435" s="286"/>
      <c r="D3435" s="286"/>
      <c r="E3435" s="287"/>
    </row>
    <row r="3436" spans="3:5" s="264" customFormat="1">
      <c r="C3436" s="286"/>
      <c r="D3436" s="286"/>
      <c r="E3436" s="287"/>
    </row>
    <row r="3437" spans="3:5" s="264" customFormat="1">
      <c r="C3437" s="286"/>
      <c r="D3437" s="286"/>
      <c r="E3437" s="287"/>
    </row>
    <row r="3438" spans="3:5" s="264" customFormat="1">
      <c r="C3438" s="286"/>
      <c r="D3438" s="286"/>
      <c r="E3438" s="287"/>
    </row>
    <row r="3439" spans="3:5" s="264" customFormat="1">
      <c r="C3439" s="286"/>
      <c r="D3439" s="286"/>
      <c r="E3439" s="287"/>
    </row>
    <row r="3440" spans="3:5" s="264" customFormat="1">
      <c r="C3440" s="286"/>
      <c r="D3440" s="286"/>
      <c r="E3440" s="287"/>
    </row>
    <row r="3441" spans="3:5" s="264" customFormat="1">
      <c r="C3441" s="286"/>
      <c r="D3441" s="286"/>
      <c r="E3441" s="287"/>
    </row>
    <row r="3442" spans="3:5" s="264" customFormat="1">
      <c r="C3442" s="286"/>
      <c r="D3442" s="286"/>
      <c r="E3442" s="287"/>
    </row>
    <row r="3443" spans="3:5" s="264" customFormat="1">
      <c r="C3443" s="286"/>
      <c r="D3443" s="286"/>
      <c r="E3443" s="287"/>
    </row>
    <row r="3444" spans="3:5" s="264" customFormat="1">
      <c r="C3444" s="286"/>
      <c r="D3444" s="286"/>
      <c r="E3444" s="287"/>
    </row>
    <row r="3445" spans="3:5" s="264" customFormat="1">
      <c r="C3445" s="286"/>
      <c r="D3445" s="286"/>
      <c r="E3445" s="287"/>
    </row>
    <row r="3446" spans="3:5" s="264" customFormat="1">
      <c r="C3446" s="286"/>
      <c r="D3446" s="286"/>
      <c r="E3446" s="287"/>
    </row>
    <row r="3447" spans="3:5" s="264" customFormat="1">
      <c r="C3447" s="286"/>
      <c r="D3447" s="286"/>
      <c r="E3447" s="287"/>
    </row>
    <row r="3448" spans="3:5" s="264" customFormat="1">
      <c r="C3448" s="286"/>
      <c r="D3448" s="286"/>
      <c r="E3448" s="287"/>
    </row>
    <row r="3449" spans="3:5" s="264" customFormat="1">
      <c r="C3449" s="286"/>
      <c r="D3449" s="286"/>
      <c r="E3449" s="287"/>
    </row>
    <row r="3450" spans="3:5" s="264" customFormat="1">
      <c r="C3450" s="286"/>
      <c r="D3450" s="286"/>
      <c r="E3450" s="287"/>
    </row>
    <row r="3451" spans="3:5" s="264" customFormat="1">
      <c r="C3451" s="286"/>
      <c r="D3451" s="286"/>
      <c r="E3451" s="287"/>
    </row>
    <row r="3452" spans="3:5" s="264" customFormat="1">
      <c r="C3452" s="286"/>
      <c r="D3452" s="286"/>
      <c r="E3452" s="287"/>
    </row>
    <row r="3453" spans="3:5" s="264" customFormat="1">
      <c r="C3453" s="286"/>
      <c r="D3453" s="286"/>
      <c r="E3453" s="287"/>
    </row>
    <row r="3454" spans="3:5" s="264" customFormat="1">
      <c r="C3454" s="286"/>
      <c r="D3454" s="286"/>
      <c r="E3454" s="287"/>
    </row>
    <row r="3455" spans="3:5" s="264" customFormat="1">
      <c r="C3455" s="286"/>
      <c r="D3455" s="286"/>
      <c r="E3455" s="287"/>
    </row>
    <row r="3456" spans="3:5" s="264" customFormat="1">
      <c r="C3456" s="286"/>
      <c r="D3456" s="286"/>
      <c r="E3456" s="287"/>
    </row>
    <row r="3457" spans="3:5" s="264" customFormat="1">
      <c r="C3457" s="286"/>
      <c r="D3457" s="286"/>
      <c r="E3457" s="287"/>
    </row>
    <row r="3458" spans="3:5" s="264" customFormat="1">
      <c r="C3458" s="286"/>
      <c r="D3458" s="286"/>
      <c r="E3458" s="287"/>
    </row>
    <row r="3459" spans="3:5" s="264" customFormat="1">
      <c r="C3459" s="286"/>
      <c r="D3459" s="286"/>
      <c r="E3459" s="287"/>
    </row>
    <row r="3460" spans="3:5" s="264" customFormat="1">
      <c r="C3460" s="286"/>
      <c r="D3460" s="286"/>
      <c r="E3460" s="287"/>
    </row>
    <row r="3461" spans="3:5" s="264" customFormat="1">
      <c r="C3461" s="286"/>
      <c r="D3461" s="286"/>
      <c r="E3461" s="287"/>
    </row>
    <row r="3462" spans="3:5" s="264" customFormat="1">
      <c r="C3462" s="286"/>
      <c r="D3462" s="286"/>
      <c r="E3462" s="287"/>
    </row>
    <row r="3463" spans="3:5" s="264" customFormat="1">
      <c r="C3463" s="286"/>
      <c r="D3463" s="286"/>
      <c r="E3463" s="287"/>
    </row>
    <row r="3464" spans="3:5" s="264" customFormat="1">
      <c r="C3464" s="286"/>
      <c r="D3464" s="286"/>
      <c r="E3464" s="287"/>
    </row>
    <row r="3465" spans="3:5" s="264" customFormat="1">
      <c r="C3465" s="286"/>
      <c r="D3465" s="286"/>
      <c r="E3465" s="287"/>
    </row>
    <row r="3466" spans="3:5" s="264" customFormat="1">
      <c r="C3466" s="286"/>
      <c r="D3466" s="286"/>
      <c r="E3466" s="287"/>
    </row>
    <row r="3467" spans="3:5" s="264" customFormat="1">
      <c r="C3467" s="286"/>
      <c r="D3467" s="286"/>
      <c r="E3467" s="287"/>
    </row>
    <row r="3468" spans="3:5" s="264" customFormat="1">
      <c r="C3468" s="286"/>
      <c r="D3468" s="286"/>
      <c r="E3468" s="287"/>
    </row>
    <row r="3469" spans="3:5" s="264" customFormat="1">
      <c r="C3469" s="286"/>
      <c r="D3469" s="286"/>
      <c r="E3469" s="287"/>
    </row>
    <row r="3470" spans="3:5" s="264" customFormat="1">
      <c r="C3470" s="286"/>
      <c r="D3470" s="286"/>
      <c r="E3470" s="287"/>
    </row>
    <row r="3471" spans="3:5" s="264" customFormat="1">
      <c r="C3471" s="286"/>
      <c r="D3471" s="286"/>
      <c r="E3471" s="287"/>
    </row>
    <row r="3472" spans="3:5" s="264" customFormat="1">
      <c r="C3472" s="286"/>
      <c r="D3472" s="286"/>
      <c r="E3472" s="287"/>
    </row>
    <row r="3473" spans="3:5" s="264" customFormat="1">
      <c r="C3473" s="286"/>
      <c r="D3473" s="286"/>
      <c r="E3473" s="287"/>
    </row>
    <row r="3474" spans="3:5" s="264" customFormat="1">
      <c r="C3474" s="286"/>
      <c r="D3474" s="286"/>
      <c r="E3474" s="287"/>
    </row>
    <row r="3475" spans="3:5" s="264" customFormat="1">
      <c r="C3475" s="286"/>
      <c r="D3475" s="286"/>
      <c r="E3475" s="287"/>
    </row>
    <row r="3476" spans="3:5" s="264" customFormat="1">
      <c r="C3476" s="286"/>
      <c r="D3476" s="286"/>
      <c r="E3476" s="287"/>
    </row>
    <row r="3477" spans="3:5" s="264" customFormat="1">
      <c r="C3477" s="286"/>
      <c r="D3477" s="286"/>
      <c r="E3477" s="287"/>
    </row>
    <row r="3478" spans="3:5" s="264" customFormat="1">
      <c r="C3478" s="286"/>
      <c r="D3478" s="286"/>
      <c r="E3478" s="287"/>
    </row>
    <row r="3479" spans="3:5" s="264" customFormat="1">
      <c r="C3479" s="286"/>
      <c r="D3479" s="286"/>
      <c r="E3479" s="287"/>
    </row>
    <row r="3480" spans="3:5" s="264" customFormat="1">
      <c r="C3480" s="286"/>
      <c r="D3480" s="286"/>
      <c r="E3480" s="287"/>
    </row>
    <row r="3481" spans="3:5" s="264" customFormat="1">
      <c r="C3481" s="286"/>
      <c r="D3481" s="286"/>
      <c r="E3481" s="287"/>
    </row>
    <row r="3482" spans="3:5" s="264" customFormat="1">
      <c r="C3482" s="286"/>
      <c r="D3482" s="286"/>
      <c r="E3482" s="287"/>
    </row>
    <row r="3483" spans="3:5" s="264" customFormat="1">
      <c r="C3483" s="286"/>
      <c r="D3483" s="286"/>
      <c r="E3483" s="287"/>
    </row>
    <row r="3484" spans="3:5" s="264" customFormat="1">
      <c r="C3484" s="286"/>
      <c r="D3484" s="286"/>
      <c r="E3484" s="287"/>
    </row>
    <row r="3485" spans="3:5" s="264" customFormat="1">
      <c r="C3485" s="286"/>
      <c r="D3485" s="286"/>
      <c r="E3485" s="287"/>
    </row>
    <row r="3486" spans="3:5" s="264" customFormat="1">
      <c r="C3486" s="286"/>
      <c r="D3486" s="286"/>
      <c r="E3486" s="287"/>
    </row>
    <row r="3487" spans="3:5" s="264" customFormat="1">
      <c r="C3487" s="286"/>
      <c r="D3487" s="286"/>
      <c r="E3487" s="287"/>
    </row>
    <row r="3488" spans="3:5" s="264" customFormat="1">
      <c r="C3488" s="286"/>
      <c r="D3488" s="286"/>
      <c r="E3488" s="287"/>
    </row>
    <row r="3489" spans="3:5" s="264" customFormat="1">
      <c r="C3489" s="286"/>
      <c r="D3489" s="286"/>
      <c r="E3489" s="287"/>
    </row>
    <row r="3490" spans="3:5" s="264" customFormat="1">
      <c r="C3490" s="286"/>
      <c r="D3490" s="286"/>
      <c r="E3490" s="287"/>
    </row>
    <row r="3491" spans="3:5" s="264" customFormat="1">
      <c r="C3491" s="286"/>
      <c r="D3491" s="286"/>
      <c r="E3491" s="287"/>
    </row>
    <row r="3492" spans="3:5" s="264" customFormat="1">
      <c r="C3492" s="286"/>
      <c r="D3492" s="286"/>
      <c r="E3492" s="287"/>
    </row>
    <row r="3493" spans="3:5" s="264" customFormat="1">
      <c r="C3493" s="286"/>
      <c r="D3493" s="286"/>
      <c r="E3493" s="287"/>
    </row>
    <row r="3494" spans="3:5" s="264" customFormat="1">
      <c r="C3494" s="286"/>
      <c r="D3494" s="286"/>
      <c r="E3494" s="287"/>
    </row>
    <row r="3495" spans="3:5" s="264" customFormat="1">
      <c r="C3495" s="286"/>
      <c r="D3495" s="286"/>
      <c r="E3495" s="287"/>
    </row>
    <row r="3496" spans="3:5" s="264" customFormat="1">
      <c r="C3496" s="286"/>
      <c r="D3496" s="286"/>
      <c r="E3496" s="287"/>
    </row>
    <row r="3497" spans="3:5" s="264" customFormat="1">
      <c r="C3497" s="286"/>
      <c r="D3497" s="286"/>
      <c r="E3497" s="287"/>
    </row>
    <row r="3498" spans="3:5" s="264" customFormat="1">
      <c r="C3498" s="286"/>
      <c r="D3498" s="286"/>
      <c r="E3498" s="287"/>
    </row>
    <row r="3499" spans="3:5" s="264" customFormat="1">
      <c r="C3499" s="286"/>
      <c r="D3499" s="286"/>
      <c r="E3499" s="287"/>
    </row>
    <row r="3500" spans="3:5" s="264" customFormat="1">
      <c r="C3500" s="286"/>
      <c r="D3500" s="286"/>
      <c r="E3500" s="287"/>
    </row>
    <row r="3501" spans="3:5" s="264" customFormat="1">
      <c r="C3501" s="286"/>
      <c r="D3501" s="286"/>
      <c r="E3501" s="287"/>
    </row>
    <row r="3502" spans="3:5" s="264" customFormat="1">
      <c r="C3502" s="286"/>
      <c r="D3502" s="286"/>
      <c r="E3502" s="287"/>
    </row>
    <row r="3503" spans="3:5" s="264" customFormat="1">
      <c r="C3503" s="286"/>
      <c r="D3503" s="286"/>
      <c r="E3503" s="287"/>
    </row>
    <row r="3504" spans="3:5" s="264" customFormat="1">
      <c r="C3504" s="286"/>
      <c r="D3504" s="286"/>
      <c r="E3504" s="287"/>
    </row>
    <row r="3505" spans="3:5" s="264" customFormat="1">
      <c r="C3505" s="286"/>
      <c r="D3505" s="286"/>
      <c r="E3505" s="287"/>
    </row>
    <row r="3506" spans="3:5" s="264" customFormat="1">
      <c r="C3506" s="286"/>
      <c r="D3506" s="286"/>
      <c r="E3506" s="287"/>
    </row>
    <row r="3507" spans="3:5" s="264" customFormat="1">
      <c r="C3507" s="286"/>
      <c r="D3507" s="286"/>
      <c r="E3507" s="287"/>
    </row>
    <row r="3508" spans="3:5" s="264" customFormat="1">
      <c r="C3508" s="286"/>
      <c r="D3508" s="286"/>
      <c r="E3508" s="287"/>
    </row>
    <row r="3509" spans="3:5" s="264" customFormat="1">
      <c r="C3509" s="286"/>
      <c r="D3509" s="286"/>
      <c r="E3509" s="287"/>
    </row>
    <row r="3510" spans="3:5" s="264" customFormat="1">
      <c r="C3510" s="286"/>
      <c r="D3510" s="286"/>
      <c r="E3510" s="287"/>
    </row>
    <row r="3511" spans="3:5" s="264" customFormat="1">
      <c r="C3511" s="286"/>
      <c r="D3511" s="286"/>
      <c r="E3511" s="287"/>
    </row>
    <row r="3512" spans="3:5" s="264" customFormat="1">
      <c r="C3512" s="286"/>
      <c r="D3512" s="286"/>
      <c r="E3512" s="287"/>
    </row>
    <row r="3513" spans="3:5" s="264" customFormat="1">
      <c r="C3513" s="286"/>
      <c r="D3513" s="286"/>
      <c r="E3513" s="287"/>
    </row>
    <row r="3514" spans="3:5" s="264" customFormat="1">
      <c r="C3514" s="286"/>
      <c r="D3514" s="286"/>
      <c r="E3514" s="287"/>
    </row>
    <row r="3515" spans="3:5" s="264" customFormat="1">
      <c r="C3515" s="286"/>
      <c r="D3515" s="286"/>
      <c r="E3515" s="287"/>
    </row>
    <row r="3516" spans="3:5" s="264" customFormat="1">
      <c r="C3516" s="286"/>
      <c r="D3516" s="286"/>
      <c r="E3516" s="287"/>
    </row>
    <row r="3517" spans="3:5" s="264" customFormat="1">
      <c r="C3517" s="286"/>
      <c r="D3517" s="286"/>
      <c r="E3517" s="287"/>
    </row>
    <row r="3518" spans="3:5" s="264" customFormat="1">
      <c r="C3518" s="286"/>
      <c r="D3518" s="286"/>
      <c r="E3518" s="287"/>
    </row>
    <row r="3519" spans="3:5" s="264" customFormat="1">
      <c r="C3519" s="286"/>
      <c r="D3519" s="286"/>
      <c r="E3519" s="287"/>
    </row>
    <row r="3520" spans="3:5" s="264" customFormat="1">
      <c r="C3520" s="286"/>
      <c r="D3520" s="286"/>
      <c r="E3520" s="287"/>
    </row>
    <row r="3521" spans="3:5" s="264" customFormat="1">
      <c r="C3521" s="286"/>
      <c r="D3521" s="286"/>
      <c r="E3521" s="287"/>
    </row>
    <row r="3522" spans="3:5" s="264" customFormat="1">
      <c r="C3522" s="286"/>
      <c r="D3522" s="286"/>
      <c r="E3522" s="287"/>
    </row>
    <row r="3523" spans="3:5" s="264" customFormat="1">
      <c r="C3523" s="286"/>
      <c r="D3523" s="286"/>
      <c r="E3523" s="287"/>
    </row>
    <row r="3524" spans="3:5" s="264" customFormat="1">
      <c r="C3524" s="286"/>
      <c r="D3524" s="286"/>
      <c r="E3524" s="287"/>
    </row>
    <row r="3525" spans="3:5" s="264" customFormat="1">
      <c r="C3525" s="286"/>
      <c r="D3525" s="286"/>
      <c r="E3525" s="287"/>
    </row>
    <row r="3526" spans="3:5" s="264" customFormat="1">
      <c r="C3526" s="286"/>
      <c r="D3526" s="286"/>
      <c r="E3526" s="287"/>
    </row>
    <row r="3527" spans="3:5" s="264" customFormat="1">
      <c r="C3527" s="286"/>
      <c r="D3527" s="286"/>
      <c r="E3527" s="287"/>
    </row>
    <row r="3528" spans="3:5" s="264" customFormat="1">
      <c r="C3528" s="286"/>
      <c r="D3528" s="286"/>
      <c r="E3528" s="287"/>
    </row>
    <row r="3529" spans="3:5" s="264" customFormat="1">
      <c r="C3529" s="286"/>
      <c r="D3529" s="286"/>
      <c r="E3529" s="287"/>
    </row>
    <row r="3530" spans="3:5" s="264" customFormat="1">
      <c r="C3530" s="286"/>
      <c r="D3530" s="286"/>
      <c r="E3530" s="287"/>
    </row>
    <row r="3531" spans="3:5" s="264" customFormat="1">
      <c r="C3531" s="286"/>
      <c r="D3531" s="286"/>
      <c r="E3531" s="287"/>
    </row>
    <row r="3532" spans="3:5" s="264" customFormat="1">
      <c r="C3532" s="286"/>
      <c r="D3532" s="286"/>
      <c r="E3532" s="287"/>
    </row>
    <row r="3533" spans="3:5" s="264" customFormat="1">
      <c r="C3533" s="286"/>
      <c r="D3533" s="286"/>
      <c r="E3533" s="287"/>
    </row>
    <row r="3534" spans="3:5" s="264" customFormat="1">
      <c r="C3534" s="286"/>
      <c r="D3534" s="286"/>
      <c r="E3534" s="287"/>
    </row>
    <row r="3535" spans="3:5" s="264" customFormat="1">
      <c r="C3535" s="286"/>
      <c r="D3535" s="286"/>
      <c r="E3535" s="287"/>
    </row>
    <row r="3536" spans="3:5" s="264" customFormat="1">
      <c r="C3536" s="286"/>
      <c r="D3536" s="286"/>
      <c r="E3536" s="287"/>
    </row>
    <row r="3537" spans="3:5" s="264" customFormat="1">
      <c r="C3537" s="286"/>
      <c r="D3537" s="286"/>
      <c r="E3537" s="287"/>
    </row>
    <row r="3538" spans="3:5" s="264" customFormat="1">
      <c r="C3538" s="286"/>
      <c r="D3538" s="286"/>
      <c r="E3538" s="287"/>
    </row>
    <row r="3539" spans="3:5" s="264" customFormat="1">
      <c r="C3539" s="286"/>
      <c r="D3539" s="286"/>
      <c r="E3539" s="287"/>
    </row>
    <row r="3540" spans="3:5" s="264" customFormat="1">
      <c r="C3540" s="286"/>
      <c r="D3540" s="286"/>
      <c r="E3540" s="287"/>
    </row>
    <row r="3541" spans="3:5" s="264" customFormat="1">
      <c r="C3541" s="286"/>
      <c r="D3541" s="286"/>
      <c r="E3541" s="287"/>
    </row>
    <row r="3542" spans="3:5" s="264" customFormat="1">
      <c r="C3542" s="286"/>
      <c r="D3542" s="286"/>
      <c r="E3542" s="287"/>
    </row>
    <row r="3543" spans="3:5" s="264" customFormat="1">
      <c r="C3543" s="286"/>
      <c r="D3543" s="286"/>
      <c r="E3543" s="287"/>
    </row>
    <row r="3544" spans="3:5" s="264" customFormat="1">
      <c r="C3544" s="286"/>
      <c r="D3544" s="286"/>
      <c r="E3544" s="287"/>
    </row>
    <row r="3545" spans="3:5" s="264" customFormat="1">
      <c r="C3545" s="286"/>
      <c r="D3545" s="286"/>
      <c r="E3545" s="287"/>
    </row>
    <row r="3546" spans="3:5" s="264" customFormat="1">
      <c r="C3546" s="286"/>
      <c r="D3546" s="286"/>
      <c r="E3546" s="287"/>
    </row>
    <row r="3547" spans="3:5" s="264" customFormat="1">
      <c r="C3547" s="286"/>
      <c r="D3547" s="286"/>
      <c r="E3547" s="287"/>
    </row>
    <row r="3548" spans="3:5" s="264" customFormat="1">
      <c r="C3548" s="286"/>
      <c r="D3548" s="286"/>
      <c r="E3548" s="287"/>
    </row>
    <row r="3549" spans="3:5" s="264" customFormat="1">
      <c r="C3549" s="286"/>
      <c r="D3549" s="286"/>
      <c r="E3549" s="287"/>
    </row>
    <row r="3550" spans="3:5" s="264" customFormat="1">
      <c r="C3550" s="286"/>
      <c r="D3550" s="286"/>
      <c r="E3550" s="287"/>
    </row>
    <row r="3551" spans="3:5" s="264" customFormat="1">
      <c r="C3551" s="286"/>
      <c r="D3551" s="286"/>
      <c r="E3551" s="287"/>
    </row>
    <row r="3552" spans="3:5" s="264" customFormat="1">
      <c r="C3552" s="286"/>
      <c r="D3552" s="286"/>
      <c r="E3552" s="287"/>
    </row>
    <row r="3553" spans="3:5" s="264" customFormat="1">
      <c r="C3553" s="286"/>
      <c r="D3553" s="286"/>
      <c r="E3553" s="287"/>
    </row>
    <row r="3554" spans="3:5" s="264" customFormat="1">
      <c r="C3554" s="286"/>
      <c r="D3554" s="286"/>
      <c r="E3554" s="287"/>
    </row>
    <row r="3555" spans="3:5" s="264" customFormat="1">
      <c r="C3555" s="286"/>
      <c r="D3555" s="286"/>
      <c r="E3555" s="287"/>
    </row>
    <row r="3556" spans="3:5" s="264" customFormat="1">
      <c r="C3556" s="286"/>
      <c r="D3556" s="286"/>
      <c r="E3556" s="287"/>
    </row>
    <row r="3557" spans="3:5" s="264" customFormat="1">
      <c r="C3557" s="286"/>
      <c r="D3557" s="286"/>
      <c r="E3557" s="287"/>
    </row>
    <row r="3558" spans="3:5" s="264" customFormat="1">
      <c r="C3558" s="286"/>
      <c r="D3558" s="286"/>
      <c r="E3558" s="287"/>
    </row>
    <row r="3559" spans="3:5" s="264" customFormat="1">
      <c r="C3559" s="286"/>
      <c r="D3559" s="286"/>
      <c r="E3559" s="287"/>
    </row>
    <row r="3560" spans="3:5" s="264" customFormat="1">
      <c r="C3560" s="286"/>
      <c r="D3560" s="286"/>
      <c r="E3560" s="287"/>
    </row>
    <row r="3561" spans="3:5" s="264" customFormat="1">
      <c r="C3561" s="286"/>
      <c r="D3561" s="286"/>
      <c r="E3561" s="287"/>
    </row>
    <row r="3562" spans="3:5" s="264" customFormat="1">
      <c r="C3562" s="286"/>
      <c r="D3562" s="286"/>
      <c r="E3562" s="287"/>
    </row>
    <row r="3563" spans="3:5" s="264" customFormat="1">
      <c r="C3563" s="286"/>
      <c r="D3563" s="286"/>
      <c r="E3563" s="287"/>
    </row>
    <row r="3564" spans="3:5" s="264" customFormat="1">
      <c r="C3564" s="286"/>
      <c r="D3564" s="286"/>
      <c r="E3564" s="287"/>
    </row>
    <row r="3565" spans="3:5" s="264" customFormat="1">
      <c r="C3565" s="286"/>
      <c r="D3565" s="286"/>
      <c r="E3565" s="287"/>
    </row>
    <row r="3566" spans="3:5" s="264" customFormat="1">
      <c r="C3566" s="286"/>
      <c r="D3566" s="286"/>
      <c r="E3566" s="287"/>
    </row>
    <row r="3567" spans="3:5" s="264" customFormat="1">
      <c r="C3567" s="286"/>
      <c r="D3567" s="286"/>
      <c r="E3567" s="287"/>
    </row>
    <row r="3568" spans="3:5" s="264" customFormat="1">
      <c r="C3568" s="286"/>
      <c r="D3568" s="286"/>
      <c r="E3568" s="287"/>
    </row>
    <row r="3569" spans="3:5" s="264" customFormat="1">
      <c r="C3569" s="286"/>
      <c r="D3569" s="286"/>
      <c r="E3569" s="287"/>
    </row>
    <row r="3570" spans="3:5" s="264" customFormat="1">
      <c r="C3570" s="286"/>
      <c r="D3570" s="286"/>
      <c r="E3570" s="287"/>
    </row>
    <row r="3571" spans="3:5" s="264" customFormat="1">
      <c r="C3571" s="286"/>
      <c r="D3571" s="286"/>
      <c r="E3571" s="287"/>
    </row>
    <row r="3572" spans="3:5" s="264" customFormat="1">
      <c r="C3572" s="286"/>
      <c r="D3572" s="286"/>
      <c r="E3572" s="287"/>
    </row>
    <row r="3573" spans="3:5" s="264" customFormat="1">
      <c r="C3573" s="286"/>
      <c r="D3573" s="286"/>
      <c r="E3573" s="287"/>
    </row>
    <row r="3574" spans="3:5" s="264" customFormat="1">
      <c r="C3574" s="286"/>
      <c r="D3574" s="286"/>
      <c r="E3574" s="287"/>
    </row>
    <row r="3575" spans="3:5" s="264" customFormat="1">
      <c r="C3575" s="286"/>
      <c r="D3575" s="286"/>
      <c r="E3575" s="287"/>
    </row>
    <row r="3576" spans="3:5" s="264" customFormat="1">
      <c r="C3576" s="286"/>
      <c r="D3576" s="286"/>
      <c r="E3576" s="287"/>
    </row>
    <row r="3577" spans="3:5" s="264" customFormat="1">
      <c r="C3577" s="286"/>
      <c r="D3577" s="286"/>
      <c r="E3577" s="287"/>
    </row>
    <row r="3578" spans="3:5" s="264" customFormat="1">
      <c r="C3578" s="286"/>
      <c r="D3578" s="286"/>
      <c r="E3578" s="287"/>
    </row>
    <row r="3579" spans="3:5" s="264" customFormat="1">
      <c r="C3579" s="286"/>
      <c r="D3579" s="286"/>
      <c r="E3579" s="287"/>
    </row>
    <row r="3580" spans="3:5" s="264" customFormat="1">
      <c r="C3580" s="286"/>
      <c r="D3580" s="286"/>
      <c r="E3580" s="287"/>
    </row>
    <row r="3581" spans="3:5" s="264" customFormat="1">
      <c r="C3581" s="286"/>
      <c r="D3581" s="286"/>
      <c r="E3581" s="287"/>
    </row>
    <row r="3582" spans="3:5" s="264" customFormat="1">
      <c r="C3582" s="286"/>
      <c r="D3582" s="286"/>
      <c r="E3582" s="287"/>
    </row>
    <row r="3583" spans="3:5" s="264" customFormat="1">
      <c r="C3583" s="286"/>
      <c r="D3583" s="286"/>
      <c r="E3583" s="287"/>
    </row>
    <row r="3584" spans="3:5" s="264" customFormat="1">
      <c r="C3584" s="286"/>
      <c r="D3584" s="286"/>
      <c r="E3584" s="287"/>
    </row>
    <row r="3585" spans="3:5" s="264" customFormat="1">
      <c r="C3585" s="286"/>
      <c r="D3585" s="286"/>
      <c r="E3585" s="287"/>
    </row>
    <row r="3586" spans="3:5" s="264" customFormat="1">
      <c r="C3586" s="286"/>
      <c r="D3586" s="286"/>
      <c r="E3586" s="287"/>
    </row>
    <row r="3587" spans="3:5" s="264" customFormat="1">
      <c r="C3587" s="286"/>
      <c r="D3587" s="286"/>
      <c r="E3587" s="287"/>
    </row>
    <row r="3588" spans="3:5" s="264" customFormat="1">
      <c r="C3588" s="286"/>
      <c r="D3588" s="286"/>
      <c r="E3588" s="287"/>
    </row>
    <row r="3589" spans="3:5" s="264" customFormat="1">
      <c r="C3589" s="286"/>
      <c r="D3589" s="286"/>
      <c r="E3589" s="287"/>
    </row>
    <row r="3590" spans="3:5" s="264" customFormat="1">
      <c r="C3590" s="286"/>
      <c r="D3590" s="286"/>
      <c r="E3590" s="287"/>
    </row>
    <row r="3591" spans="3:5" s="264" customFormat="1">
      <c r="C3591" s="286"/>
      <c r="D3591" s="286"/>
      <c r="E3591" s="287"/>
    </row>
    <row r="3592" spans="3:5" s="264" customFormat="1">
      <c r="C3592" s="286"/>
      <c r="D3592" s="286"/>
      <c r="E3592" s="287"/>
    </row>
    <row r="3593" spans="3:5" s="264" customFormat="1">
      <c r="C3593" s="286"/>
      <c r="D3593" s="286"/>
      <c r="E3593" s="287"/>
    </row>
    <row r="3594" spans="3:5" s="264" customFormat="1">
      <c r="C3594" s="286"/>
      <c r="D3594" s="286"/>
      <c r="E3594" s="287"/>
    </row>
    <row r="3595" spans="3:5" s="264" customFormat="1">
      <c r="C3595" s="286"/>
      <c r="D3595" s="286"/>
      <c r="E3595" s="287"/>
    </row>
    <row r="3596" spans="3:5" s="264" customFormat="1">
      <c r="C3596" s="286"/>
      <c r="D3596" s="286"/>
      <c r="E3596" s="287"/>
    </row>
    <row r="3597" spans="3:5" s="264" customFormat="1">
      <c r="C3597" s="286"/>
      <c r="D3597" s="286"/>
      <c r="E3597" s="287"/>
    </row>
    <row r="3598" spans="3:5" s="264" customFormat="1">
      <c r="C3598" s="286"/>
      <c r="D3598" s="286"/>
      <c r="E3598" s="287"/>
    </row>
    <row r="3599" spans="3:5" s="264" customFormat="1">
      <c r="C3599" s="286"/>
      <c r="D3599" s="286"/>
      <c r="E3599" s="287"/>
    </row>
    <row r="3600" spans="3:5" s="264" customFormat="1">
      <c r="C3600" s="286"/>
      <c r="D3600" s="286"/>
      <c r="E3600" s="287"/>
    </row>
    <row r="3601" spans="3:5" s="264" customFormat="1">
      <c r="C3601" s="286"/>
      <c r="D3601" s="286"/>
      <c r="E3601" s="287"/>
    </row>
    <row r="3602" spans="3:5" s="264" customFormat="1">
      <c r="C3602" s="286"/>
      <c r="D3602" s="286"/>
      <c r="E3602" s="287"/>
    </row>
    <row r="3603" spans="3:5" s="264" customFormat="1">
      <c r="C3603" s="286"/>
      <c r="D3603" s="286"/>
      <c r="E3603" s="287"/>
    </row>
    <row r="3604" spans="3:5" s="264" customFormat="1">
      <c r="C3604" s="286"/>
      <c r="D3604" s="286"/>
      <c r="E3604" s="287"/>
    </row>
    <row r="3605" spans="3:5" s="264" customFormat="1">
      <c r="C3605" s="286"/>
      <c r="D3605" s="286"/>
      <c r="E3605" s="287"/>
    </row>
    <row r="3606" spans="3:5" s="264" customFormat="1">
      <c r="C3606" s="286"/>
      <c r="D3606" s="286"/>
      <c r="E3606" s="287"/>
    </row>
    <row r="3607" spans="3:5" s="264" customFormat="1">
      <c r="C3607" s="286"/>
      <c r="D3607" s="286"/>
      <c r="E3607" s="287"/>
    </row>
    <row r="3608" spans="3:5" s="264" customFormat="1">
      <c r="C3608" s="286"/>
      <c r="D3608" s="286"/>
      <c r="E3608" s="287"/>
    </row>
    <row r="3609" spans="3:5" s="264" customFormat="1">
      <c r="C3609" s="286"/>
      <c r="D3609" s="286"/>
      <c r="E3609" s="287"/>
    </row>
    <row r="3610" spans="3:5" s="264" customFormat="1">
      <c r="C3610" s="286"/>
      <c r="D3610" s="286"/>
      <c r="E3610" s="287"/>
    </row>
    <row r="3611" spans="3:5" s="264" customFormat="1">
      <c r="C3611" s="286"/>
      <c r="D3611" s="286"/>
      <c r="E3611" s="287"/>
    </row>
    <row r="3612" spans="3:5" s="264" customFormat="1">
      <c r="C3612" s="286"/>
      <c r="D3612" s="286"/>
      <c r="E3612" s="287"/>
    </row>
    <row r="3613" spans="3:5" s="264" customFormat="1">
      <c r="C3613" s="286"/>
      <c r="D3613" s="286"/>
      <c r="E3613" s="287"/>
    </row>
    <row r="3614" spans="3:5" s="264" customFormat="1">
      <c r="C3614" s="286"/>
      <c r="D3614" s="286"/>
      <c r="E3614" s="287"/>
    </row>
    <row r="3615" spans="3:5" s="264" customFormat="1">
      <c r="C3615" s="286"/>
      <c r="D3615" s="286"/>
      <c r="E3615" s="287"/>
    </row>
    <row r="3616" spans="3:5" s="264" customFormat="1">
      <c r="C3616" s="286"/>
      <c r="D3616" s="286"/>
      <c r="E3616" s="287"/>
    </row>
    <row r="3617" spans="3:5" s="264" customFormat="1">
      <c r="C3617" s="286"/>
      <c r="D3617" s="286"/>
      <c r="E3617" s="287"/>
    </row>
    <row r="3618" spans="3:5" s="264" customFormat="1">
      <c r="C3618" s="286"/>
      <c r="D3618" s="286"/>
      <c r="E3618" s="287"/>
    </row>
    <row r="3619" spans="3:5" s="264" customFormat="1">
      <c r="C3619" s="286"/>
      <c r="D3619" s="286"/>
      <c r="E3619" s="287"/>
    </row>
    <row r="3620" spans="3:5" s="264" customFormat="1">
      <c r="C3620" s="286"/>
      <c r="D3620" s="286"/>
      <c r="E3620" s="287"/>
    </row>
    <row r="3621" spans="3:5" s="264" customFormat="1">
      <c r="C3621" s="286"/>
      <c r="D3621" s="286"/>
      <c r="E3621" s="287"/>
    </row>
    <row r="3622" spans="3:5" s="264" customFormat="1">
      <c r="C3622" s="286"/>
      <c r="D3622" s="286"/>
      <c r="E3622" s="287"/>
    </row>
    <row r="3623" spans="3:5" s="264" customFormat="1">
      <c r="C3623" s="286"/>
      <c r="D3623" s="286"/>
      <c r="E3623" s="287"/>
    </row>
    <row r="3624" spans="3:5" s="264" customFormat="1">
      <c r="C3624" s="286"/>
      <c r="D3624" s="286"/>
      <c r="E3624" s="287"/>
    </row>
    <row r="3625" spans="3:5" s="264" customFormat="1">
      <c r="C3625" s="286"/>
      <c r="D3625" s="286"/>
      <c r="E3625" s="287"/>
    </row>
    <row r="3626" spans="3:5" s="264" customFormat="1">
      <c r="C3626" s="286"/>
      <c r="D3626" s="286"/>
      <c r="E3626" s="287"/>
    </row>
    <row r="3627" spans="3:5" s="264" customFormat="1">
      <c r="C3627" s="286"/>
      <c r="D3627" s="286"/>
      <c r="E3627" s="287"/>
    </row>
    <row r="3628" spans="3:5" s="264" customFormat="1">
      <c r="C3628" s="286"/>
      <c r="D3628" s="286"/>
      <c r="E3628" s="287"/>
    </row>
    <row r="3629" spans="3:5" s="264" customFormat="1">
      <c r="C3629" s="286"/>
      <c r="D3629" s="286"/>
      <c r="E3629" s="287"/>
    </row>
    <row r="3630" spans="3:5" s="264" customFormat="1">
      <c r="C3630" s="286"/>
      <c r="D3630" s="286"/>
      <c r="E3630" s="287"/>
    </row>
    <row r="3631" spans="3:5" s="264" customFormat="1">
      <c r="C3631" s="286"/>
      <c r="D3631" s="286"/>
      <c r="E3631" s="287"/>
    </row>
    <row r="3632" spans="3:5" s="264" customFormat="1">
      <c r="C3632" s="286"/>
      <c r="D3632" s="286"/>
      <c r="E3632" s="287"/>
    </row>
    <row r="3633" spans="3:5" s="264" customFormat="1">
      <c r="C3633" s="286"/>
      <c r="D3633" s="286"/>
      <c r="E3633" s="287"/>
    </row>
    <row r="3634" spans="3:5" s="264" customFormat="1">
      <c r="C3634" s="286"/>
      <c r="D3634" s="286"/>
      <c r="E3634" s="287"/>
    </row>
    <row r="3635" spans="3:5" s="264" customFormat="1">
      <c r="C3635" s="286"/>
      <c r="D3635" s="286"/>
      <c r="E3635" s="287"/>
    </row>
    <row r="3636" spans="3:5" s="264" customFormat="1">
      <c r="C3636" s="286"/>
      <c r="D3636" s="286"/>
      <c r="E3636" s="287"/>
    </row>
    <row r="3637" spans="3:5" s="264" customFormat="1">
      <c r="C3637" s="286"/>
      <c r="D3637" s="286"/>
      <c r="E3637" s="287"/>
    </row>
    <row r="3638" spans="3:5" s="264" customFormat="1">
      <c r="C3638" s="286"/>
      <c r="D3638" s="286"/>
      <c r="E3638" s="287"/>
    </row>
    <row r="3639" spans="3:5" s="264" customFormat="1">
      <c r="C3639" s="286"/>
      <c r="D3639" s="286"/>
      <c r="E3639" s="287"/>
    </row>
    <row r="3640" spans="3:5" s="264" customFormat="1">
      <c r="C3640" s="286"/>
      <c r="D3640" s="286"/>
      <c r="E3640" s="287"/>
    </row>
    <row r="3641" spans="3:5" s="264" customFormat="1">
      <c r="C3641" s="286"/>
      <c r="D3641" s="286"/>
      <c r="E3641" s="287"/>
    </row>
    <row r="3642" spans="3:5" s="264" customFormat="1">
      <c r="C3642" s="286"/>
      <c r="D3642" s="286"/>
      <c r="E3642" s="287"/>
    </row>
    <row r="3643" spans="3:5" s="264" customFormat="1">
      <c r="C3643" s="286"/>
      <c r="D3643" s="286"/>
      <c r="E3643" s="287"/>
    </row>
    <row r="3644" spans="3:5" s="264" customFormat="1">
      <c r="C3644" s="286"/>
      <c r="D3644" s="286"/>
      <c r="E3644" s="287"/>
    </row>
    <row r="3645" spans="3:5" s="264" customFormat="1">
      <c r="C3645" s="286"/>
      <c r="D3645" s="286"/>
      <c r="E3645" s="287"/>
    </row>
    <row r="3646" spans="3:5" s="264" customFormat="1">
      <c r="C3646" s="286"/>
      <c r="D3646" s="286"/>
      <c r="E3646" s="287"/>
    </row>
    <row r="3647" spans="3:5" s="264" customFormat="1">
      <c r="C3647" s="286"/>
      <c r="D3647" s="286"/>
      <c r="E3647" s="287"/>
    </row>
    <row r="3648" spans="3:5" s="264" customFormat="1">
      <c r="C3648" s="286"/>
      <c r="D3648" s="286"/>
      <c r="E3648" s="287"/>
    </row>
    <row r="3649" spans="3:5" s="264" customFormat="1">
      <c r="C3649" s="286"/>
      <c r="D3649" s="286"/>
      <c r="E3649" s="287"/>
    </row>
    <row r="3650" spans="3:5" s="264" customFormat="1">
      <c r="C3650" s="286"/>
      <c r="D3650" s="286"/>
      <c r="E3650" s="287"/>
    </row>
    <row r="3651" spans="3:5" s="264" customFormat="1">
      <c r="C3651" s="286"/>
      <c r="D3651" s="286"/>
      <c r="E3651" s="287"/>
    </row>
    <row r="3652" spans="3:5" s="264" customFormat="1">
      <c r="C3652" s="286"/>
      <c r="D3652" s="286"/>
      <c r="E3652" s="287"/>
    </row>
    <row r="3653" spans="3:5" s="264" customFormat="1">
      <c r="C3653" s="286"/>
      <c r="D3653" s="286"/>
      <c r="E3653" s="287"/>
    </row>
    <row r="3654" spans="3:5" s="264" customFormat="1">
      <c r="C3654" s="286"/>
      <c r="D3654" s="286"/>
      <c r="E3654" s="287"/>
    </row>
    <row r="3655" spans="3:5" s="264" customFormat="1">
      <c r="C3655" s="286"/>
      <c r="D3655" s="286"/>
      <c r="E3655" s="287"/>
    </row>
    <row r="3656" spans="3:5" s="264" customFormat="1">
      <c r="C3656" s="286"/>
      <c r="D3656" s="286"/>
      <c r="E3656" s="287"/>
    </row>
    <row r="3657" spans="3:5" s="264" customFormat="1">
      <c r="C3657" s="286"/>
      <c r="D3657" s="286"/>
      <c r="E3657" s="287"/>
    </row>
    <row r="3658" spans="3:5" s="264" customFormat="1">
      <c r="C3658" s="286"/>
      <c r="D3658" s="286"/>
      <c r="E3658" s="287"/>
    </row>
    <row r="3659" spans="3:5" s="264" customFormat="1">
      <c r="C3659" s="286"/>
      <c r="D3659" s="286"/>
      <c r="E3659" s="287"/>
    </row>
    <row r="3660" spans="3:5" s="264" customFormat="1">
      <c r="C3660" s="286"/>
      <c r="D3660" s="286"/>
      <c r="E3660" s="287"/>
    </row>
    <row r="3661" spans="3:5" s="264" customFormat="1">
      <c r="C3661" s="286"/>
      <c r="D3661" s="286"/>
      <c r="E3661" s="287"/>
    </row>
    <row r="3662" spans="3:5" s="264" customFormat="1">
      <c r="C3662" s="286"/>
      <c r="D3662" s="286"/>
      <c r="E3662" s="287"/>
    </row>
    <row r="3663" spans="3:5" s="264" customFormat="1">
      <c r="C3663" s="286"/>
      <c r="D3663" s="286"/>
      <c r="E3663" s="287"/>
    </row>
    <row r="3664" spans="3:5" s="264" customFormat="1">
      <c r="C3664" s="286"/>
      <c r="D3664" s="286"/>
      <c r="E3664" s="287"/>
    </row>
    <row r="3665" spans="3:5" s="264" customFormat="1">
      <c r="C3665" s="286"/>
      <c r="D3665" s="286"/>
      <c r="E3665" s="287"/>
    </row>
    <row r="3666" spans="3:5" s="264" customFormat="1">
      <c r="C3666" s="286"/>
      <c r="D3666" s="286"/>
      <c r="E3666" s="287"/>
    </row>
    <row r="3667" spans="3:5" s="264" customFormat="1">
      <c r="C3667" s="286"/>
      <c r="D3667" s="286"/>
      <c r="E3667" s="287"/>
    </row>
    <row r="3668" spans="3:5" s="264" customFormat="1">
      <c r="C3668" s="286"/>
      <c r="D3668" s="286"/>
      <c r="E3668" s="287"/>
    </row>
    <row r="3669" spans="3:5" s="264" customFormat="1">
      <c r="C3669" s="286"/>
      <c r="D3669" s="286"/>
      <c r="E3669" s="287"/>
    </row>
    <row r="3670" spans="3:5" s="264" customFormat="1">
      <c r="C3670" s="286"/>
      <c r="D3670" s="286"/>
      <c r="E3670" s="287"/>
    </row>
    <row r="3671" spans="3:5" s="264" customFormat="1">
      <c r="C3671" s="286"/>
      <c r="D3671" s="286"/>
      <c r="E3671" s="287"/>
    </row>
    <row r="3672" spans="3:5" s="264" customFormat="1">
      <c r="C3672" s="286"/>
      <c r="D3672" s="286"/>
      <c r="E3672" s="287"/>
    </row>
    <row r="3673" spans="3:5" s="264" customFormat="1">
      <c r="C3673" s="286"/>
      <c r="D3673" s="286"/>
      <c r="E3673" s="287"/>
    </row>
    <row r="3674" spans="3:5" s="264" customFormat="1">
      <c r="C3674" s="286"/>
      <c r="D3674" s="286"/>
      <c r="E3674" s="287"/>
    </row>
    <row r="3675" spans="3:5" s="264" customFormat="1">
      <c r="C3675" s="286"/>
      <c r="D3675" s="286"/>
      <c r="E3675" s="287"/>
    </row>
    <row r="3676" spans="3:5" s="264" customFormat="1">
      <c r="C3676" s="286"/>
      <c r="D3676" s="286"/>
      <c r="E3676" s="287"/>
    </row>
    <row r="3677" spans="3:5" s="264" customFormat="1">
      <c r="C3677" s="286"/>
      <c r="D3677" s="286"/>
      <c r="E3677" s="287"/>
    </row>
    <row r="3678" spans="3:5" s="264" customFormat="1">
      <c r="C3678" s="286"/>
      <c r="D3678" s="286"/>
      <c r="E3678" s="287"/>
    </row>
    <row r="3679" spans="3:5" s="264" customFormat="1">
      <c r="C3679" s="286"/>
      <c r="D3679" s="286"/>
      <c r="E3679" s="287"/>
    </row>
    <row r="3680" spans="3:5" s="264" customFormat="1">
      <c r="C3680" s="286"/>
      <c r="D3680" s="286"/>
      <c r="E3680" s="287"/>
    </row>
    <row r="3681" spans="3:5" s="264" customFormat="1">
      <c r="C3681" s="286"/>
      <c r="D3681" s="286"/>
      <c r="E3681" s="287"/>
    </row>
    <row r="3682" spans="3:5" s="264" customFormat="1">
      <c r="C3682" s="286"/>
      <c r="D3682" s="286"/>
      <c r="E3682" s="287"/>
    </row>
    <row r="3683" spans="3:5" s="264" customFormat="1">
      <c r="C3683" s="286"/>
      <c r="D3683" s="286"/>
      <c r="E3683" s="287"/>
    </row>
    <row r="3684" spans="3:5" s="264" customFormat="1">
      <c r="C3684" s="286"/>
      <c r="D3684" s="286"/>
      <c r="E3684" s="287"/>
    </row>
    <row r="3685" spans="3:5" s="264" customFormat="1">
      <c r="C3685" s="286"/>
      <c r="D3685" s="286"/>
      <c r="E3685" s="287"/>
    </row>
    <row r="3686" spans="3:5" s="264" customFormat="1">
      <c r="C3686" s="286"/>
      <c r="D3686" s="286"/>
      <c r="E3686" s="287"/>
    </row>
    <row r="3687" spans="3:5" s="264" customFormat="1">
      <c r="C3687" s="286"/>
      <c r="D3687" s="286"/>
      <c r="E3687" s="287"/>
    </row>
    <row r="3688" spans="3:5" s="264" customFormat="1">
      <c r="C3688" s="286"/>
      <c r="D3688" s="286"/>
      <c r="E3688" s="287"/>
    </row>
    <row r="3689" spans="3:5" s="264" customFormat="1">
      <c r="C3689" s="286"/>
      <c r="D3689" s="286"/>
      <c r="E3689" s="287"/>
    </row>
    <row r="3690" spans="3:5" s="264" customFormat="1">
      <c r="C3690" s="286"/>
      <c r="D3690" s="286"/>
      <c r="E3690" s="287"/>
    </row>
    <row r="3691" spans="3:5" s="264" customFormat="1">
      <c r="C3691" s="286"/>
      <c r="D3691" s="286"/>
      <c r="E3691" s="287"/>
    </row>
    <row r="3692" spans="3:5" s="264" customFormat="1">
      <c r="C3692" s="286"/>
      <c r="D3692" s="286"/>
      <c r="E3692" s="287"/>
    </row>
    <row r="3693" spans="3:5" s="264" customFormat="1">
      <c r="C3693" s="286"/>
      <c r="D3693" s="286"/>
      <c r="E3693" s="287"/>
    </row>
    <row r="3694" spans="3:5" s="264" customFormat="1">
      <c r="C3694" s="286"/>
      <c r="D3694" s="286"/>
      <c r="E3694" s="287"/>
    </row>
    <row r="3695" spans="3:5" s="264" customFormat="1">
      <c r="C3695" s="286"/>
      <c r="D3695" s="286"/>
      <c r="E3695" s="287"/>
    </row>
    <row r="3696" spans="3:5" s="264" customFormat="1">
      <c r="C3696" s="286"/>
      <c r="D3696" s="286"/>
      <c r="E3696" s="287"/>
    </row>
    <row r="3697" spans="3:5" s="264" customFormat="1">
      <c r="C3697" s="286"/>
      <c r="D3697" s="286"/>
      <c r="E3697" s="287"/>
    </row>
    <row r="3698" spans="3:5" s="264" customFormat="1">
      <c r="C3698" s="286"/>
      <c r="D3698" s="286"/>
      <c r="E3698" s="287"/>
    </row>
    <row r="3699" spans="3:5" s="264" customFormat="1">
      <c r="C3699" s="286"/>
      <c r="D3699" s="286"/>
      <c r="E3699" s="287"/>
    </row>
    <row r="3700" spans="3:5" s="264" customFormat="1">
      <c r="C3700" s="286"/>
      <c r="D3700" s="286"/>
      <c r="E3700" s="287"/>
    </row>
    <row r="3701" spans="3:5" s="264" customFormat="1">
      <c r="C3701" s="286"/>
      <c r="D3701" s="286"/>
      <c r="E3701" s="287"/>
    </row>
    <row r="3702" spans="3:5" s="264" customFormat="1">
      <c r="C3702" s="286"/>
      <c r="D3702" s="286"/>
      <c r="E3702" s="287"/>
    </row>
    <row r="3703" spans="3:5" s="264" customFormat="1">
      <c r="C3703" s="286"/>
      <c r="D3703" s="286"/>
      <c r="E3703" s="287"/>
    </row>
    <row r="3704" spans="3:5" s="264" customFormat="1">
      <c r="C3704" s="286"/>
      <c r="D3704" s="286"/>
      <c r="E3704" s="287"/>
    </row>
    <row r="3705" spans="3:5" s="264" customFormat="1">
      <c r="C3705" s="286"/>
      <c r="D3705" s="286"/>
      <c r="E3705" s="287"/>
    </row>
    <row r="3706" spans="3:5" s="264" customFormat="1">
      <c r="C3706" s="286"/>
      <c r="D3706" s="286"/>
      <c r="E3706" s="287"/>
    </row>
    <row r="3707" spans="3:5" s="264" customFormat="1">
      <c r="C3707" s="286"/>
      <c r="D3707" s="286"/>
      <c r="E3707" s="287"/>
    </row>
    <row r="3708" spans="3:5" s="264" customFormat="1">
      <c r="C3708" s="286"/>
      <c r="D3708" s="286"/>
      <c r="E3708" s="287"/>
    </row>
    <row r="3709" spans="3:5" s="264" customFormat="1">
      <c r="C3709" s="286"/>
      <c r="D3709" s="286"/>
      <c r="E3709" s="287"/>
    </row>
    <row r="3710" spans="3:5" s="264" customFormat="1">
      <c r="C3710" s="286"/>
      <c r="D3710" s="286"/>
      <c r="E3710" s="287"/>
    </row>
    <row r="3711" spans="3:5" s="264" customFormat="1">
      <c r="C3711" s="286"/>
      <c r="D3711" s="286"/>
      <c r="E3711" s="287"/>
    </row>
    <row r="3712" spans="3:5" s="264" customFormat="1">
      <c r="C3712" s="286"/>
      <c r="D3712" s="286"/>
      <c r="E3712" s="287"/>
    </row>
    <row r="3713" spans="3:5" s="264" customFormat="1">
      <c r="C3713" s="286"/>
      <c r="D3713" s="286"/>
      <c r="E3713" s="287"/>
    </row>
    <row r="3714" spans="3:5" s="264" customFormat="1">
      <c r="C3714" s="286"/>
      <c r="D3714" s="286"/>
      <c r="E3714" s="287"/>
    </row>
    <row r="3715" spans="3:5" s="264" customFormat="1">
      <c r="C3715" s="286"/>
      <c r="D3715" s="286"/>
      <c r="E3715" s="287"/>
    </row>
    <row r="3716" spans="3:5" s="264" customFormat="1">
      <c r="C3716" s="286"/>
      <c r="D3716" s="286"/>
      <c r="E3716" s="287"/>
    </row>
    <row r="3717" spans="3:5" s="264" customFormat="1">
      <c r="C3717" s="286"/>
      <c r="D3717" s="286"/>
      <c r="E3717" s="287"/>
    </row>
    <row r="3718" spans="3:5" s="264" customFormat="1">
      <c r="C3718" s="286"/>
      <c r="D3718" s="286"/>
      <c r="E3718" s="287"/>
    </row>
    <row r="3719" spans="3:5" s="264" customFormat="1">
      <c r="C3719" s="286"/>
      <c r="D3719" s="286"/>
      <c r="E3719" s="287"/>
    </row>
    <row r="3720" spans="3:5" s="264" customFormat="1">
      <c r="C3720" s="286"/>
      <c r="D3720" s="286"/>
      <c r="E3720" s="287"/>
    </row>
    <row r="3721" spans="3:5" s="264" customFormat="1">
      <c r="C3721" s="286"/>
      <c r="D3721" s="286"/>
      <c r="E3721" s="287"/>
    </row>
    <row r="3722" spans="3:5" s="264" customFormat="1">
      <c r="C3722" s="286"/>
      <c r="D3722" s="286"/>
      <c r="E3722" s="287"/>
    </row>
    <row r="3723" spans="3:5" s="264" customFormat="1">
      <c r="C3723" s="286"/>
      <c r="D3723" s="286"/>
      <c r="E3723" s="287"/>
    </row>
    <row r="3724" spans="3:5" s="264" customFormat="1">
      <c r="C3724" s="286"/>
      <c r="D3724" s="286"/>
      <c r="E3724" s="287"/>
    </row>
    <row r="3725" spans="3:5" s="264" customFormat="1">
      <c r="C3725" s="286"/>
      <c r="D3725" s="286"/>
      <c r="E3725" s="287"/>
    </row>
    <row r="3726" spans="3:5" s="264" customFormat="1">
      <c r="C3726" s="286"/>
      <c r="D3726" s="286"/>
      <c r="E3726" s="287"/>
    </row>
    <row r="3727" spans="3:5" s="264" customFormat="1">
      <c r="C3727" s="286"/>
      <c r="D3727" s="286"/>
      <c r="E3727" s="287"/>
    </row>
    <row r="3728" spans="3:5" s="264" customFormat="1">
      <c r="C3728" s="286"/>
      <c r="D3728" s="286"/>
      <c r="E3728" s="287"/>
    </row>
    <row r="3729" spans="3:5" s="264" customFormat="1">
      <c r="C3729" s="286"/>
      <c r="D3729" s="286"/>
      <c r="E3729" s="287"/>
    </row>
    <row r="3730" spans="3:5" s="264" customFormat="1">
      <c r="C3730" s="286"/>
      <c r="D3730" s="286"/>
      <c r="E3730" s="287"/>
    </row>
    <row r="3731" spans="3:5" s="264" customFormat="1">
      <c r="C3731" s="286"/>
      <c r="D3731" s="286"/>
      <c r="E3731" s="287"/>
    </row>
    <row r="3732" spans="3:5" s="264" customFormat="1">
      <c r="C3732" s="286"/>
      <c r="D3732" s="286"/>
      <c r="E3732" s="287"/>
    </row>
    <row r="3733" spans="3:5" s="264" customFormat="1">
      <c r="C3733" s="286"/>
      <c r="D3733" s="286"/>
      <c r="E3733" s="287"/>
    </row>
    <row r="3734" spans="3:5" s="264" customFormat="1">
      <c r="C3734" s="286"/>
      <c r="D3734" s="286"/>
      <c r="E3734" s="287"/>
    </row>
    <row r="3735" spans="3:5" s="264" customFormat="1">
      <c r="C3735" s="286"/>
      <c r="D3735" s="286"/>
      <c r="E3735" s="287"/>
    </row>
    <row r="3736" spans="3:5" s="264" customFormat="1">
      <c r="C3736" s="286"/>
      <c r="D3736" s="286"/>
      <c r="E3736" s="287"/>
    </row>
    <row r="3737" spans="3:5" s="264" customFormat="1">
      <c r="C3737" s="286"/>
      <c r="D3737" s="286"/>
      <c r="E3737" s="287"/>
    </row>
    <row r="3738" spans="3:5" s="264" customFormat="1">
      <c r="C3738" s="286"/>
      <c r="D3738" s="286"/>
      <c r="E3738" s="287"/>
    </row>
    <row r="3739" spans="3:5" s="264" customFormat="1">
      <c r="C3739" s="286"/>
      <c r="D3739" s="286"/>
      <c r="E3739" s="287"/>
    </row>
    <row r="3740" spans="3:5" s="264" customFormat="1">
      <c r="C3740" s="286"/>
      <c r="D3740" s="286"/>
      <c r="E3740" s="287"/>
    </row>
    <row r="3741" spans="3:5" s="264" customFormat="1">
      <c r="C3741" s="286"/>
      <c r="D3741" s="286"/>
      <c r="E3741" s="287"/>
    </row>
    <row r="3742" spans="3:5" s="264" customFormat="1">
      <c r="C3742" s="286"/>
      <c r="D3742" s="286"/>
      <c r="E3742" s="287"/>
    </row>
    <row r="3743" spans="3:5" s="264" customFormat="1">
      <c r="C3743" s="286"/>
      <c r="D3743" s="286"/>
      <c r="E3743" s="287"/>
    </row>
    <row r="3744" spans="3:5" s="264" customFormat="1">
      <c r="C3744" s="286"/>
      <c r="D3744" s="286"/>
      <c r="E3744" s="287"/>
    </row>
    <row r="3745" spans="3:5" s="264" customFormat="1">
      <c r="C3745" s="286"/>
      <c r="D3745" s="286"/>
      <c r="E3745" s="287"/>
    </row>
    <row r="3746" spans="3:5" s="264" customFormat="1">
      <c r="C3746" s="286"/>
      <c r="D3746" s="286"/>
      <c r="E3746" s="287"/>
    </row>
    <row r="3747" spans="3:5" s="264" customFormat="1">
      <c r="C3747" s="286"/>
      <c r="D3747" s="286"/>
      <c r="E3747" s="287"/>
    </row>
    <row r="3748" spans="3:5" s="264" customFormat="1">
      <c r="C3748" s="286"/>
      <c r="D3748" s="286"/>
      <c r="E3748" s="287"/>
    </row>
    <row r="3749" spans="3:5" s="264" customFormat="1">
      <c r="C3749" s="286"/>
      <c r="D3749" s="286"/>
      <c r="E3749" s="287"/>
    </row>
    <row r="3750" spans="3:5" s="264" customFormat="1">
      <c r="C3750" s="286"/>
      <c r="D3750" s="286"/>
      <c r="E3750" s="287"/>
    </row>
    <row r="3751" spans="3:5" s="264" customFormat="1">
      <c r="C3751" s="286"/>
      <c r="D3751" s="286"/>
      <c r="E3751" s="287"/>
    </row>
    <row r="3752" spans="3:5" s="264" customFormat="1">
      <c r="C3752" s="286"/>
      <c r="D3752" s="286"/>
      <c r="E3752" s="287"/>
    </row>
    <row r="3753" spans="3:5" s="264" customFormat="1">
      <c r="C3753" s="286"/>
      <c r="D3753" s="286"/>
      <c r="E3753" s="287"/>
    </row>
    <row r="3754" spans="3:5" s="264" customFormat="1">
      <c r="C3754" s="286"/>
      <c r="D3754" s="286"/>
      <c r="E3754" s="287"/>
    </row>
    <row r="3755" spans="3:5" s="264" customFormat="1">
      <c r="C3755" s="286"/>
      <c r="D3755" s="286"/>
      <c r="E3755" s="287"/>
    </row>
    <row r="3756" spans="3:5" s="264" customFormat="1">
      <c r="C3756" s="286"/>
      <c r="D3756" s="286"/>
      <c r="E3756" s="287"/>
    </row>
    <row r="3757" spans="3:5" s="264" customFormat="1">
      <c r="C3757" s="286"/>
      <c r="D3757" s="286"/>
      <c r="E3757" s="287"/>
    </row>
    <row r="3758" spans="3:5" s="264" customFormat="1">
      <c r="C3758" s="286"/>
      <c r="D3758" s="286"/>
      <c r="E3758" s="287"/>
    </row>
    <row r="3759" spans="3:5" s="264" customFormat="1">
      <c r="C3759" s="286"/>
      <c r="D3759" s="286"/>
      <c r="E3759" s="287"/>
    </row>
    <row r="3760" spans="3:5" s="264" customFormat="1">
      <c r="C3760" s="286"/>
      <c r="D3760" s="286"/>
      <c r="E3760" s="287"/>
    </row>
    <row r="3761" spans="3:5" s="264" customFormat="1">
      <c r="C3761" s="286"/>
      <c r="D3761" s="286"/>
      <c r="E3761" s="287"/>
    </row>
    <row r="3762" spans="3:5" s="264" customFormat="1">
      <c r="C3762" s="286"/>
      <c r="D3762" s="286"/>
      <c r="E3762" s="287"/>
    </row>
    <row r="3763" spans="3:5" s="264" customFormat="1">
      <c r="C3763" s="286"/>
      <c r="D3763" s="286"/>
      <c r="E3763" s="287"/>
    </row>
    <row r="3764" spans="3:5" s="264" customFormat="1">
      <c r="C3764" s="286"/>
      <c r="D3764" s="286"/>
      <c r="E3764" s="287"/>
    </row>
    <row r="3765" spans="3:5" s="264" customFormat="1">
      <c r="C3765" s="286"/>
      <c r="D3765" s="286"/>
      <c r="E3765" s="287"/>
    </row>
    <row r="3766" spans="3:5" s="264" customFormat="1">
      <c r="C3766" s="286"/>
      <c r="D3766" s="286"/>
      <c r="E3766" s="287"/>
    </row>
    <row r="3767" spans="3:5" s="264" customFormat="1">
      <c r="C3767" s="286"/>
      <c r="D3767" s="286"/>
      <c r="E3767" s="287"/>
    </row>
    <row r="3768" spans="3:5" s="264" customFormat="1">
      <c r="C3768" s="286"/>
      <c r="D3768" s="286"/>
      <c r="E3768" s="287"/>
    </row>
    <row r="3769" spans="3:5" s="264" customFormat="1">
      <c r="C3769" s="286"/>
      <c r="D3769" s="286"/>
      <c r="E3769" s="287"/>
    </row>
    <row r="3770" spans="3:5" s="264" customFormat="1">
      <c r="C3770" s="286"/>
      <c r="D3770" s="286"/>
      <c r="E3770" s="287"/>
    </row>
    <row r="3771" spans="3:5" s="264" customFormat="1">
      <c r="C3771" s="286"/>
      <c r="D3771" s="286"/>
      <c r="E3771" s="287"/>
    </row>
    <row r="3772" spans="3:5" s="264" customFormat="1">
      <c r="C3772" s="286"/>
      <c r="D3772" s="286"/>
      <c r="E3772" s="287"/>
    </row>
    <row r="3773" spans="3:5" s="264" customFormat="1">
      <c r="C3773" s="286"/>
      <c r="D3773" s="286"/>
      <c r="E3773" s="287"/>
    </row>
    <row r="3774" spans="3:5" s="264" customFormat="1">
      <c r="C3774" s="286"/>
      <c r="D3774" s="286"/>
      <c r="E3774" s="287"/>
    </row>
    <row r="3775" spans="3:5" s="264" customFormat="1">
      <c r="C3775" s="286"/>
      <c r="D3775" s="286"/>
      <c r="E3775" s="287"/>
    </row>
    <row r="3776" spans="3:5" s="264" customFormat="1">
      <c r="C3776" s="286"/>
      <c r="D3776" s="286"/>
      <c r="E3776" s="287"/>
    </row>
    <row r="3777" spans="3:5" s="264" customFormat="1">
      <c r="C3777" s="286"/>
      <c r="D3777" s="286"/>
      <c r="E3777" s="287"/>
    </row>
    <row r="3778" spans="3:5" s="264" customFormat="1">
      <c r="C3778" s="286"/>
      <c r="D3778" s="286"/>
      <c r="E3778" s="287"/>
    </row>
    <row r="3779" spans="3:5" s="264" customFormat="1">
      <c r="C3779" s="286"/>
      <c r="D3779" s="286"/>
      <c r="E3779" s="287"/>
    </row>
    <row r="3780" spans="3:5" s="264" customFormat="1">
      <c r="C3780" s="286"/>
      <c r="D3780" s="286"/>
      <c r="E3780" s="287"/>
    </row>
    <row r="3781" spans="3:5" s="264" customFormat="1">
      <c r="C3781" s="286"/>
      <c r="D3781" s="286"/>
      <c r="E3781" s="287"/>
    </row>
    <row r="3782" spans="3:5" s="264" customFormat="1">
      <c r="C3782" s="286"/>
      <c r="D3782" s="286"/>
      <c r="E3782" s="287"/>
    </row>
    <row r="3783" spans="3:5" s="264" customFormat="1">
      <c r="C3783" s="286"/>
      <c r="D3783" s="286"/>
      <c r="E3783" s="287"/>
    </row>
    <row r="3784" spans="3:5" s="264" customFormat="1">
      <c r="C3784" s="286"/>
      <c r="D3784" s="286"/>
      <c r="E3784" s="287"/>
    </row>
    <row r="3785" spans="3:5" s="264" customFormat="1">
      <c r="C3785" s="286"/>
      <c r="D3785" s="286"/>
      <c r="E3785" s="287"/>
    </row>
    <row r="3786" spans="3:5" s="264" customFormat="1">
      <c r="C3786" s="286"/>
      <c r="D3786" s="286"/>
      <c r="E3786" s="287"/>
    </row>
    <row r="3787" spans="3:5" s="264" customFormat="1">
      <c r="C3787" s="286"/>
      <c r="D3787" s="286"/>
      <c r="E3787" s="287"/>
    </row>
    <row r="3788" spans="3:5" s="264" customFormat="1">
      <c r="C3788" s="286"/>
      <c r="D3788" s="286"/>
      <c r="E3788" s="287"/>
    </row>
    <row r="3789" spans="3:5" s="264" customFormat="1">
      <c r="C3789" s="286"/>
      <c r="D3789" s="286"/>
      <c r="E3789" s="287"/>
    </row>
    <row r="3790" spans="3:5" s="264" customFormat="1">
      <c r="C3790" s="286"/>
      <c r="D3790" s="286"/>
      <c r="E3790" s="287"/>
    </row>
    <row r="3791" spans="3:5" s="264" customFormat="1">
      <c r="C3791" s="286"/>
      <c r="D3791" s="286"/>
      <c r="E3791" s="287"/>
    </row>
    <row r="3792" spans="3:5" s="264" customFormat="1">
      <c r="C3792" s="286"/>
      <c r="D3792" s="286"/>
      <c r="E3792" s="287"/>
    </row>
    <row r="3793" spans="3:5" s="264" customFormat="1">
      <c r="C3793" s="286"/>
      <c r="D3793" s="286"/>
      <c r="E3793" s="287"/>
    </row>
    <row r="3794" spans="3:5" s="264" customFormat="1">
      <c r="C3794" s="286"/>
      <c r="D3794" s="286"/>
      <c r="E3794" s="287"/>
    </row>
    <row r="3795" spans="3:5" s="264" customFormat="1">
      <c r="C3795" s="286"/>
      <c r="D3795" s="286"/>
      <c r="E3795" s="287"/>
    </row>
    <row r="3796" spans="3:5" s="264" customFormat="1">
      <c r="C3796" s="286"/>
      <c r="D3796" s="286"/>
      <c r="E3796" s="287"/>
    </row>
    <row r="3797" spans="3:5" s="264" customFormat="1">
      <c r="C3797" s="286"/>
      <c r="D3797" s="286"/>
      <c r="E3797" s="287"/>
    </row>
    <row r="3798" spans="3:5" s="264" customFormat="1">
      <c r="C3798" s="286"/>
      <c r="D3798" s="286"/>
      <c r="E3798" s="287"/>
    </row>
    <row r="3799" spans="3:5" s="264" customFormat="1">
      <c r="C3799" s="286"/>
      <c r="D3799" s="286"/>
      <c r="E3799" s="287"/>
    </row>
    <row r="3800" spans="3:5" s="264" customFormat="1">
      <c r="C3800" s="286"/>
      <c r="D3800" s="286"/>
      <c r="E3800" s="287"/>
    </row>
    <row r="3801" spans="3:5" s="264" customFormat="1">
      <c r="C3801" s="286"/>
      <c r="D3801" s="286"/>
      <c r="E3801" s="287"/>
    </row>
    <row r="3802" spans="3:5" s="264" customFormat="1">
      <c r="C3802" s="286"/>
      <c r="D3802" s="286"/>
      <c r="E3802" s="287"/>
    </row>
    <row r="3803" spans="3:5" s="264" customFormat="1">
      <c r="C3803" s="286"/>
      <c r="D3803" s="286"/>
      <c r="E3803" s="287"/>
    </row>
    <row r="3804" spans="3:5" s="264" customFormat="1">
      <c r="C3804" s="286"/>
      <c r="D3804" s="286"/>
      <c r="E3804" s="287"/>
    </row>
    <row r="3805" spans="3:5" s="264" customFormat="1">
      <c r="C3805" s="286"/>
      <c r="D3805" s="286"/>
      <c r="E3805" s="287"/>
    </row>
    <row r="3806" spans="3:5" s="264" customFormat="1">
      <c r="C3806" s="286"/>
      <c r="D3806" s="286"/>
      <c r="E3806" s="287"/>
    </row>
    <row r="3807" spans="3:5" s="264" customFormat="1">
      <c r="C3807" s="286"/>
      <c r="D3807" s="286"/>
      <c r="E3807" s="287"/>
    </row>
    <row r="3808" spans="3:5" s="264" customFormat="1">
      <c r="C3808" s="286"/>
      <c r="D3808" s="286"/>
      <c r="E3808" s="287"/>
    </row>
    <row r="3809" spans="3:5" s="264" customFormat="1">
      <c r="C3809" s="286"/>
      <c r="D3809" s="286"/>
      <c r="E3809" s="287"/>
    </row>
    <row r="3810" spans="3:5" s="264" customFormat="1">
      <c r="C3810" s="286"/>
      <c r="D3810" s="286"/>
      <c r="E3810" s="287"/>
    </row>
    <row r="3811" spans="3:5" s="264" customFormat="1">
      <c r="C3811" s="286"/>
      <c r="D3811" s="286"/>
      <c r="E3811" s="287"/>
    </row>
    <row r="3812" spans="3:5" s="264" customFormat="1">
      <c r="C3812" s="286"/>
      <c r="D3812" s="286"/>
      <c r="E3812" s="287"/>
    </row>
    <row r="3813" spans="3:5" s="264" customFormat="1">
      <c r="C3813" s="286"/>
      <c r="D3813" s="286"/>
      <c r="E3813" s="287"/>
    </row>
    <row r="3814" spans="3:5" s="264" customFormat="1">
      <c r="C3814" s="286"/>
      <c r="D3814" s="286"/>
      <c r="E3814" s="287"/>
    </row>
    <row r="3815" spans="3:5" s="264" customFormat="1">
      <c r="C3815" s="286"/>
      <c r="D3815" s="286"/>
      <c r="E3815" s="287"/>
    </row>
    <row r="3816" spans="3:5" s="264" customFormat="1">
      <c r="C3816" s="286"/>
      <c r="D3816" s="286"/>
      <c r="E3816" s="287"/>
    </row>
    <row r="3817" spans="3:5" s="264" customFormat="1">
      <c r="C3817" s="286"/>
      <c r="D3817" s="286"/>
      <c r="E3817" s="287"/>
    </row>
    <row r="3818" spans="3:5" s="264" customFormat="1">
      <c r="C3818" s="286"/>
      <c r="D3818" s="286"/>
      <c r="E3818" s="287"/>
    </row>
    <row r="3819" spans="3:5" s="264" customFormat="1">
      <c r="C3819" s="286"/>
      <c r="D3819" s="286"/>
      <c r="E3819" s="287"/>
    </row>
    <row r="3820" spans="3:5" s="264" customFormat="1">
      <c r="C3820" s="286"/>
      <c r="D3820" s="286"/>
      <c r="E3820" s="287"/>
    </row>
    <row r="3821" spans="3:5" s="264" customFormat="1">
      <c r="C3821" s="286"/>
      <c r="D3821" s="286"/>
      <c r="E3821" s="287"/>
    </row>
    <row r="3822" spans="3:5" s="264" customFormat="1">
      <c r="C3822" s="286"/>
      <c r="D3822" s="286"/>
      <c r="E3822" s="287"/>
    </row>
    <row r="3823" spans="3:5" s="264" customFormat="1">
      <c r="C3823" s="286"/>
      <c r="D3823" s="286"/>
      <c r="E3823" s="287"/>
    </row>
    <row r="3824" spans="3:5" s="264" customFormat="1">
      <c r="C3824" s="286"/>
      <c r="D3824" s="286"/>
      <c r="E3824" s="287"/>
    </row>
    <row r="3825" spans="3:5" s="264" customFormat="1">
      <c r="C3825" s="286"/>
      <c r="D3825" s="286"/>
      <c r="E3825" s="287"/>
    </row>
    <row r="3826" spans="3:5" s="264" customFormat="1">
      <c r="C3826" s="286"/>
      <c r="D3826" s="286"/>
      <c r="E3826" s="287"/>
    </row>
    <row r="3827" spans="3:5" s="264" customFormat="1">
      <c r="C3827" s="286"/>
      <c r="D3827" s="286"/>
      <c r="E3827" s="287"/>
    </row>
    <row r="3828" spans="3:5" s="264" customFormat="1">
      <c r="C3828" s="286"/>
      <c r="D3828" s="286"/>
      <c r="E3828" s="287"/>
    </row>
    <row r="3829" spans="3:5" s="264" customFormat="1">
      <c r="C3829" s="286"/>
      <c r="D3829" s="286"/>
      <c r="E3829" s="287"/>
    </row>
    <row r="3830" spans="3:5" s="264" customFormat="1">
      <c r="C3830" s="286"/>
      <c r="D3830" s="286"/>
      <c r="E3830" s="287"/>
    </row>
    <row r="3831" spans="3:5" s="264" customFormat="1">
      <c r="C3831" s="286"/>
      <c r="D3831" s="286"/>
      <c r="E3831" s="287"/>
    </row>
    <row r="3832" spans="3:5" s="264" customFormat="1">
      <c r="C3832" s="286"/>
      <c r="D3832" s="286"/>
      <c r="E3832" s="287"/>
    </row>
    <row r="3833" spans="3:5" s="264" customFormat="1">
      <c r="C3833" s="286"/>
      <c r="D3833" s="286"/>
      <c r="E3833" s="287"/>
    </row>
    <row r="3834" spans="3:5" s="264" customFormat="1">
      <c r="C3834" s="286"/>
      <c r="D3834" s="286"/>
      <c r="E3834" s="287"/>
    </row>
    <row r="3835" spans="3:5" s="264" customFormat="1">
      <c r="C3835" s="286"/>
      <c r="D3835" s="286"/>
      <c r="E3835" s="287"/>
    </row>
    <row r="3836" spans="3:5" s="264" customFormat="1">
      <c r="C3836" s="286"/>
      <c r="D3836" s="286"/>
      <c r="E3836" s="287"/>
    </row>
    <row r="3837" spans="3:5" s="264" customFormat="1">
      <c r="C3837" s="286"/>
      <c r="D3837" s="286"/>
      <c r="E3837" s="287"/>
    </row>
    <row r="3838" spans="3:5" s="264" customFormat="1">
      <c r="C3838" s="286"/>
      <c r="D3838" s="286"/>
      <c r="E3838" s="287"/>
    </row>
    <row r="3839" spans="3:5" s="264" customFormat="1">
      <c r="C3839" s="286"/>
      <c r="D3839" s="286"/>
      <c r="E3839" s="287"/>
    </row>
    <row r="3840" spans="3:5" s="264" customFormat="1">
      <c r="C3840" s="286"/>
      <c r="D3840" s="286"/>
      <c r="E3840" s="287"/>
    </row>
    <row r="3841" spans="3:5" s="264" customFormat="1">
      <c r="C3841" s="286"/>
      <c r="D3841" s="286"/>
      <c r="E3841" s="287"/>
    </row>
    <row r="3842" spans="3:5" s="264" customFormat="1">
      <c r="C3842" s="286"/>
      <c r="D3842" s="286"/>
      <c r="E3842" s="287"/>
    </row>
    <row r="3843" spans="3:5" s="264" customFormat="1">
      <c r="C3843" s="286"/>
      <c r="D3843" s="286"/>
      <c r="E3843" s="287"/>
    </row>
    <row r="3844" spans="3:5" s="264" customFormat="1">
      <c r="C3844" s="286"/>
      <c r="D3844" s="286"/>
      <c r="E3844" s="287"/>
    </row>
    <row r="3845" spans="3:5" s="264" customFormat="1">
      <c r="C3845" s="286"/>
      <c r="D3845" s="286"/>
      <c r="E3845" s="287"/>
    </row>
    <row r="3846" spans="3:5" s="264" customFormat="1">
      <c r="C3846" s="286"/>
      <c r="D3846" s="286"/>
      <c r="E3846" s="287"/>
    </row>
    <row r="3847" spans="3:5" s="264" customFormat="1">
      <c r="C3847" s="286"/>
      <c r="D3847" s="286"/>
      <c r="E3847" s="287"/>
    </row>
    <row r="3848" spans="3:5" s="264" customFormat="1">
      <c r="C3848" s="286"/>
      <c r="D3848" s="286"/>
      <c r="E3848" s="287"/>
    </row>
    <row r="3849" spans="3:5" s="264" customFormat="1">
      <c r="C3849" s="286"/>
      <c r="D3849" s="286"/>
      <c r="E3849" s="287"/>
    </row>
    <row r="3850" spans="3:5" s="264" customFormat="1">
      <c r="C3850" s="286"/>
      <c r="D3850" s="286"/>
      <c r="E3850" s="287"/>
    </row>
    <row r="3851" spans="3:5" s="264" customFormat="1">
      <c r="C3851" s="286"/>
      <c r="D3851" s="286"/>
      <c r="E3851" s="287"/>
    </row>
    <row r="3852" spans="3:5" s="264" customFormat="1">
      <c r="C3852" s="286"/>
      <c r="D3852" s="286"/>
      <c r="E3852" s="287"/>
    </row>
    <row r="3853" spans="3:5" s="264" customFormat="1">
      <c r="C3853" s="286"/>
      <c r="D3853" s="286"/>
      <c r="E3853" s="287"/>
    </row>
    <row r="3854" spans="3:5" s="264" customFormat="1">
      <c r="C3854" s="286"/>
      <c r="D3854" s="286"/>
      <c r="E3854" s="287"/>
    </row>
    <row r="3855" spans="3:5" s="264" customFormat="1">
      <c r="C3855" s="286"/>
      <c r="D3855" s="286"/>
      <c r="E3855" s="287"/>
    </row>
    <row r="3856" spans="3:5" s="264" customFormat="1">
      <c r="C3856" s="286"/>
      <c r="D3856" s="286"/>
      <c r="E3856" s="287"/>
    </row>
    <row r="3857" spans="3:5" s="264" customFormat="1">
      <c r="C3857" s="286"/>
      <c r="D3857" s="286"/>
      <c r="E3857" s="287"/>
    </row>
    <row r="3858" spans="3:5" s="264" customFormat="1">
      <c r="C3858" s="286"/>
      <c r="D3858" s="286"/>
      <c r="E3858" s="287"/>
    </row>
    <row r="3859" spans="3:5" s="264" customFormat="1">
      <c r="C3859" s="286"/>
      <c r="D3859" s="286"/>
      <c r="E3859" s="287"/>
    </row>
    <row r="3860" spans="3:5" s="264" customFormat="1">
      <c r="C3860" s="286"/>
      <c r="D3860" s="286"/>
      <c r="E3860" s="287"/>
    </row>
    <row r="3861" spans="3:5" s="264" customFormat="1">
      <c r="C3861" s="286"/>
      <c r="D3861" s="286"/>
      <c r="E3861" s="287"/>
    </row>
    <row r="3862" spans="3:5" s="264" customFormat="1">
      <c r="C3862" s="286"/>
      <c r="D3862" s="286"/>
      <c r="E3862" s="287"/>
    </row>
    <row r="3863" spans="3:5" s="264" customFormat="1">
      <c r="C3863" s="286"/>
      <c r="D3863" s="286"/>
      <c r="E3863" s="287"/>
    </row>
    <row r="3864" spans="3:5" s="264" customFormat="1">
      <c r="C3864" s="286"/>
      <c r="D3864" s="286"/>
      <c r="E3864" s="287"/>
    </row>
    <row r="3865" spans="3:5" s="264" customFormat="1">
      <c r="C3865" s="286"/>
      <c r="D3865" s="286"/>
      <c r="E3865" s="287"/>
    </row>
    <row r="3866" spans="3:5" s="264" customFormat="1">
      <c r="C3866" s="286"/>
      <c r="D3866" s="286"/>
      <c r="E3866" s="287"/>
    </row>
    <row r="3867" spans="3:5" s="264" customFormat="1">
      <c r="C3867" s="286"/>
      <c r="D3867" s="286"/>
      <c r="E3867" s="287"/>
    </row>
    <row r="3868" spans="3:5" s="264" customFormat="1">
      <c r="C3868" s="286"/>
      <c r="D3868" s="286"/>
      <c r="E3868" s="287"/>
    </row>
    <row r="3869" spans="3:5" s="264" customFormat="1">
      <c r="C3869" s="286"/>
      <c r="D3869" s="286"/>
      <c r="E3869" s="287"/>
    </row>
    <row r="3870" spans="3:5" s="264" customFormat="1">
      <c r="C3870" s="286"/>
      <c r="D3870" s="286"/>
      <c r="E3870" s="287"/>
    </row>
    <row r="3871" spans="3:5" s="264" customFormat="1">
      <c r="C3871" s="286"/>
      <c r="D3871" s="286"/>
      <c r="E3871" s="287"/>
    </row>
    <row r="3872" spans="3:5" s="264" customFormat="1">
      <c r="C3872" s="286"/>
      <c r="D3872" s="286"/>
      <c r="E3872" s="287"/>
    </row>
    <row r="3873" spans="3:5" s="264" customFormat="1">
      <c r="C3873" s="286"/>
      <c r="D3873" s="286"/>
      <c r="E3873" s="287"/>
    </row>
    <row r="3874" spans="3:5" s="264" customFormat="1">
      <c r="C3874" s="286"/>
      <c r="D3874" s="286"/>
      <c r="E3874" s="287"/>
    </row>
    <row r="3875" spans="3:5" s="264" customFormat="1">
      <c r="C3875" s="286"/>
      <c r="D3875" s="286"/>
      <c r="E3875" s="287"/>
    </row>
    <row r="3876" spans="3:5" s="264" customFormat="1">
      <c r="C3876" s="286"/>
      <c r="D3876" s="286"/>
      <c r="E3876" s="287"/>
    </row>
    <row r="3877" spans="3:5" s="264" customFormat="1">
      <c r="C3877" s="286"/>
      <c r="D3877" s="286"/>
      <c r="E3877" s="287"/>
    </row>
    <row r="3878" spans="3:5" s="264" customFormat="1">
      <c r="C3878" s="286"/>
      <c r="D3878" s="286"/>
      <c r="E3878" s="287"/>
    </row>
    <row r="3879" spans="3:5" s="264" customFormat="1">
      <c r="C3879" s="286"/>
      <c r="D3879" s="286"/>
      <c r="E3879" s="287"/>
    </row>
    <row r="3880" spans="3:5" s="264" customFormat="1">
      <c r="C3880" s="286"/>
      <c r="D3880" s="286"/>
      <c r="E3880" s="287"/>
    </row>
    <row r="3881" spans="3:5" s="264" customFormat="1">
      <c r="C3881" s="286"/>
      <c r="D3881" s="286"/>
      <c r="E3881" s="287"/>
    </row>
    <row r="3882" spans="3:5" s="264" customFormat="1">
      <c r="C3882" s="286"/>
      <c r="D3882" s="286"/>
      <c r="E3882" s="287"/>
    </row>
    <row r="3883" spans="3:5" s="264" customFormat="1">
      <c r="C3883" s="286"/>
      <c r="D3883" s="286"/>
      <c r="E3883" s="287"/>
    </row>
    <row r="3884" spans="3:5" s="264" customFormat="1">
      <c r="C3884" s="286"/>
      <c r="D3884" s="286"/>
      <c r="E3884" s="287"/>
    </row>
    <row r="3885" spans="3:5" s="264" customFormat="1">
      <c r="C3885" s="286"/>
      <c r="D3885" s="286"/>
      <c r="E3885" s="287"/>
    </row>
    <row r="3886" spans="3:5" s="264" customFormat="1">
      <c r="C3886" s="286"/>
      <c r="D3886" s="286"/>
      <c r="E3886" s="287"/>
    </row>
    <row r="3887" spans="3:5" s="264" customFormat="1">
      <c r="C3887" s="286"/>
      <c r="D3887" s="286"/>
      <c r="E3887" s="287"/>
    </row>
    <row r="3888" spans="3:5" s="264" customFormat="1">
      <c r="C3888" s="286"/>
      <c r="D3888" s="286"/>
      <c r="E3888" s="287"/>
    </row>
    <row r="3889" spans="3:5" s="264" customFormat="1">
      <c r="C3889" s="286"/>
      <c r="D3889" s="286"/>
      <c r="E3889" s="287"/>
    </row>
    <row r="3890" spans="3:5" s="264" customFormat="1">
      <c r="C3890" s="286"/>
      <c r="D3890" s="286"/>
      <c r="E3890" s="287"/>
    </row>
    <row r="3891" spans="3:5" s="264" customFormat="1">
      <c r="C3891" s="286"/>
      <c r="D3891" s="286"/>
      <c r="E3891" s="287"/>
    </row>
    <row r="3892" spans="3:5" s="264" customFormat="1">
      <c r="C3892" s="286"/>
      <c r="D3892" s="286"/>
      <c r="E3892" s="287"/>
    </row>
    <row r="3893" spans="3:5" s="264" customFormat="1">
      <c r="C3893" s="286"/>
      <c r="D3893" s="286"/>
      <c r="E3893" s="287"/>
    </row>
    <row r="3894" spans="3:5" s="264" customFormat="1">
      <c r="C3894" s="286"/>
      <c r="D3894" s="286"/>
      <c r="E3894" s="287"/>
    </row>
    <row r="3895" spans="3:5" s="264" customFormat="1">
      <c r="C3895" s="286"/>
      <c r="D3895" s="286"/>
      <c r="E3895" s="287"/>
    </row>
    <row r="3896" spans="3:5" s="264" customFormat="1">
      <c r="C3896" s="286"/>
      <c r="D3896" s="286"/>
      <c r="E3896" s="287"/>
    </row>
    <row r="3897" spans="3:5" s="264" customFormat="1">
      <c r="C3897" s="286"/>
      <c r="D3897" s="286"/>
      <c r="E3897" s="287"/>
    </row>
    <row r="3898" spans="3:5" s="264" customFormat="1">
      <c r="C3898" s="286"/>
      <c r="D3898" s="286"/>
      <c r="E3898" s="287"/>
    </row>
    <row r="3899" spans="3:5" s="264" customFormat="1">
      <c r="C3899" s="286"/>
      <c r="D3899" s="286"/>
      <c r="E3899" s="287"/>
    </row>
    <row r="3900" spans="3:5" s="264" customFormat="1">
      <c r="C3900" s="286"/>
      <c r="D3900" s="286"/>
      <c r="E3900" s="287"/>
    </row>
    <row r="3901" spans="3:5" s="264" customFormat="1">
      <c r="C3901" s="286"/>
      <c r="D3901" s="286"/>
      <c r="E3901" s="287"/>
    </row>
    <row r="3902" spans="3:5" s="264" customFormat="1">
      <c r="C3902" s="286"/>
      <c r="D3902" s="286"/>
      <c r="E3902" s="287"/>
    </row>
    <row r="3903" spans="3:5" s="264" customFormat="1">
      <c r="C3903" s="286"/>
      <c r="D3903" s="286"/>
      <c r="E3903" s="287"/>
    </row>
    <row r="3904" spans="3:5" s="264" customFormat="1">
      <c r="C3904" s="286"/>
      <c r="D3904" s="286"/>
      <c r="E3904" s="287"/>
    </row>
    <row r="3905" spans="3:5" s="264" customFormat="1">
      <c r="C3905" s="286"/>
      <c r="D3905" s="286"/>
      <c r="E3905" s="287"/>
    </row>
    <row r="3906" spans="3:5" s="264" customFormat="1">
      <c r="C3906" s="286"/>
      <c r="D3906" s="286"/>
      <c r="E3906" s="287"/>
    </row>
    <row r="3907" spans="3:5" s="264" customFormat="1">
      <c r="C3907" s="286"/>
      <c r="D3907" s="286"/>
      <c r="E3907" s="287"/>
    </row>
    <row r="3908" spans="3:5" s="264" customFormat="1">
      <c r="C3908" s="286"/>
      <c r="D3908" s="286"/>
      <c r="E3908" s="287"/>
    </row>
    <row r="3909" spans="3:5" s="264" customFormat="1">
      <c r="C3909" s="286"/>
      <c r="D3909" s="286"/>
      <c r="E3909" s="287"/>
    </row>
    <row r="3910" spans="3:5" s="264" customFormat="1">
      <c r="C3910" s="286"/>
      <c r="D3910" s="286"/>
      <c r="E3910" s="287"/>
    </row>
    <row r="3911" spans="3:5" s="264" customFormat="1">
      <c r="C3911" s="286"/>
      <c r="D3911" s="286"/>
      <c r="E3911" s="287"/>
    </row>
    <row r="3912" spans="3:5" s="264" customFormat="1">
      <c r="C3912" s="286"/>
      <c r="D3912" s="286"/>
      <c r="E3912" s="287"/>
    </row>
    <row r="3913" spans="3:5" s="264" customFormat="1">
      <c r="C3913" s="286"/>
      <c r="D3913" s="286"/>
      <c r="E3913" s="287"/>
    </row>
    <row r="3914" spans="3:5" s="264" customFormat="1">
      <c r="C3914" s="286"/>
      <c r="D3914" s="286"/>
      <c r="E3914" s="287"/>
    </row>
    <row r="3915" spans="3:5" s="264" customFormat="1">
      <c r="C3915" s="286"/>
      <c r="D3915" s="286"/>
      <c r="E3915" s="287"/>
    </row>
    <row r="3916" spans="3:5" s="264" customFormat="1">
      <c r="C3916" s="286"/>
      <c r="D3916" s="286"/>
      <c r="E3916" s="287"/>
    </row>
    <row r="3917" spans="3:5" s="264" customFormat="1">
      <c r="C3917" s="286"/>
      <c r="D3917" s="286"/>
      <c r="E3917" s="287"/>
    </row>
    <row r="3918" spans="3:5" s="264" customFormat="1">
      <c r="C3918" s="286"/>
      <c r="D3918" s="286"/>
      <c r="E3918" s="287"/>
    </row>
    <row r="3919" spans="3:5" s="264" customFormat="1">
      <c r="C3919" s="286"/>
      <c r="D3919" s="286"/>
      <c r="E3919" s="287"/>
    </row>
    <row r="3920" spans="3:5" s="264" customFormat="1">
      <c r="C3920" s="286"/>
      <c r="D3920" s="286"/>
      <c r="E3920" s="287"/>
    </row>
    <row r="3921" spans="3:5" s="264" customFormat="1">
      <c r="C3921" s="286"/>
      <c r="D3921" s="286"/>
      <c r="E3921" s="287"/>
    </row>
    <row r="3922" spans="3:5" s="264" customFormat="1">
      <c r="C3922" s="286"/>
      <c r="D3922" s="286"/>
      <c r="E3922" s="287"/>
    </row>
    <row r="3923" spans="3:5" s="264" customFormat="1">
      <c r="C3923" s="286"/>
      <c r="D3923" s="286"/>
      <c r="E3923" s="287"/>
    </row>
    <row r="3924" spans="3:5" s="264" customFormat="1">
      <c r="C3924" s="286"/>
      <c r="D3924" s="286"/>
      <c r="E3924" s="287"/>
    </row>
    <row r="3925" spans="3:5" s="264" customFormat="1">
      <c r="C3925" s="286"/>
      <c r="D3925" s="286"/>
      <c r="E3925" s="287"/>
    </row>
    <row r="3926" spans="3:5" s="264" customFormat="1">
      <c r="C3926" s="286"/>
      <c r="D3926" s="286"/>
      <c r="E3926" s="287"/>
    </row>
    <row r="3927" spans="3:5" s="264" customFormat="1">
      <c r="C3927" s="286"/>
      <c r="D3927" s="286"/>
      <c r="E3927" s="287"/>
    </row>
    <row r="3928" spans="3:5" s="264" customFormat="1">
      <c r="C3928" s="286"/>
      <c r="D3928" s="286"/>
      <c r="E3928" s="287"/>
    </row>
    <row r="3929" spans="3:5" s="264" customFormat="1">
      <c r="C3929" s="286"/>
      <c r="D3929" s="286"/>
      <c r="E3929" s="287"/>
    </row>
    <row r="3930" spans="3:5" s="264" customFormat="1">
      <c r="C3930" s="286"/>
      <c r="D3930" s="286"/>
      <c r="E3930" s="287"/>
    </row>
    <row r="3931" spans="3:5" s="264" customFormat="1">
      <c r="C3931" s="286"/>
      <c r="D3931" s="286"/>
      <c r="E3931" s="287"/>
    </row>
    <row r="3932" spans="3:5" s="264" customFormat="1">
      <c r="C3932" s="286"/>
      <c r="D3932" s="286"/>
      <c r="E3932" s="287"/>
    </row>
    <row r="3933" spans="3:5" s="264" customFormat="1">
      <c r="C3933" s="286"/>
      <c r="D3933" s="286"/>
      <c r="E3933" s="287"/>
    </row>
    <row r="3934" spans="3:5" s="264" customFormat="1">
      <c r="C3934" s="286"/>
      <c r="D3934" s="286"/>
      <c r="E3934" s="287"/>
    </row>
    <row r="3935" spans="3:5" s="264" customFormat="1">
      <c r="C3935" s="286"/>
      <c r="D3935" s="286"/>
      <c r="E3935" s="287"/>
    </row>
    <row r="3936" spans="3:5" s="264" customFormat="1">
      <c r="C3936" s="286"/>
      <c r="D3936" s="286"/>
      <c r="E3936" s="287"/>
    </row>
    <row r="3937" spans="3:5" s="264" customFormat="1">
      <c r="C3937" s="286"/>
      <c r="D3937" s="286"/>
      <c r="E3937" s="287"/>
    </row>
    <row r="3938" spans="3:5" s="264" customFormat="1">
      <c r="C3938" s="286"/>
      <c r="D3938" s="286"/>
      <c r="E3938" s="287"/>
    </row>
    <row r="3939" spans="3:5" s="264" customFormat="1">
      <c r="C3939" s="286"/>
      <c r="D3939" s="286"/>
      <c r="E3939" s="287"/>
    </row>
    <row r="3940" spans="3:5" s="264" customFormat="1">
      <c r="C3940" s="286"/>
      <c r="D3940" s="286"/>
      <c r="E3940" s="287"/>
    </row>
    <row r="3941" spans="3:5" s="264" customFormat="1">
      <c r="C3941" s="286"/>
      <c r="D3941" s="286"/>
      <c r="E3941" s="287"/>
    </row>
    <row r="3942" spans="3:5" s="264" customFormat="1">
      <c r="C3942" s="286"/>
      <c r="D3942" s="286"/>
      <c r="E3942" s="287"/>
    </row>
    <row r="3943" spans="3:5" s="264" customFormat="1">
      <c r="C3943" s="286"/>
      <c r="D3943" s="286"/>
      <c r="E3943" s="287"/>
    </row>
    <row r="3944" spans="3:5" s="264" customFormat="1">
      <c r="C3944" s="286"/>
      <c r="D3944" s="286"/>
      <c r="E3944" s="287"/>
    </row>
    <row r="3945" spans="3:5" s="264" customFormat="1">
      <c r="C3945" s="286"/>
      <c r="D3945" s="286"/>
      <c r="E3945" s="287"/>
    </row>
    <row r="3946" spans="3:5" s="264" customFormat="1">
      <c r="C3946" s="286"/>
      <c r="D3946" s="286"/>
      <c r="E3946" s="287"/>
    </row>
    <row r="3947" spans="3:5" s="264" customFormat="1">
      <c r="C3947" s="286"/>
      <c r="D3947" s="286"/>
      <c r="E3947" s="287"/>
    </row>
    <row r="3948" spans="3:5" s="264" customFormat="1">
      <c r="C3948" s="286"/>
      <c r="D3948" s="286"/>
      <c r="E3948" s="287"/>
    </row>
    <row r="3949" spans="3:5" s="264" customFormat="1">
      <c r="C3949" s="286"/>
      <c r="D3949" s="286"/>
      <c r="E3949" s="287"/>
    </row>
    <row r="3950" spans="3:5" s="264" customFormat="1">
      <c r="C3950" s="286"/>
      <c r="D3950" s="286"/>
      <c r="E3950" s="287"/>
    </row>
    <row r="3951" spans="3:5" s="264" customFormat="1">
      <c r="C3951" s="286"/>
      <c r="D3951" s="286"/>
      <c r="E3951" s="287"/>
    </row>
    <row r="3952" spans="3:5" s="264" customFormat="1">
      <c r="C3952" s="286"/>
      <c r="D3952" s="286"/>
      <c r="E3952" s="287"/>
    </row>
    <row r="3953" spans="3:5" s="264" customFormat="1">
      <c r="C3953" s="286"/>
      <c r="D3953" s="286"/>
      <c r="E3953" s="287"/>
    </row>
    <row r="3954" spans="3:5" s="264" customFormat="1">
      <c r="C3954" s="286"/>
      <c r="D3954" s="286"/>
      <c r="E3954" s="287"/>
    </row>
    <row r="3955" spans="3:5" s="264" customFormat="1">
      <c r="C3955" s="286"/>
      <c r="D3955" s="286"/>
      <c r="E3955" s="287"/>
    </row>
    <row r="3956" spans="3:5" s="264" customFormat="1">
      <c r="C3956" s="286"/>
      <c r="D3956" s="286"/>
      <c r="E3956" s="287"/>
    </row>
    <row r="3957" spans="3:5" s="264" customFormat="1">
      <c r="C3957" s="286"/>
      <c r="D3957" s="286"/>
      <c r="E3957" s="287"/>
    </row>
    <row r="3958" spans="3:5" s="264" customFormat="1">
      <c r="C3958" s="286"/>
      <c r="D3958" s="286"/>
      <c r="E3958" s="287"/>
    </row>
    <row r="3959" spans="3:5" s="264" customFormat="1">
      <c r="C3959" s="286"/>
      <c r="D3959" s="286"/>
      <c r="E3959" s="287"/>
    </row>
    <row r="3960" spans="3:5" s="264" customFormat="1">
      <c r="C3960" s="286"/>
      <c r="D3960" s="286"/>
      <c r="E3960" s="287"/>
    </row>
    <row r="3961" spans="3:5" s="264" customFormat="1">
      <c r="C3961" s="286"/>
      <c r="D3961" s="286"/>
      <c r="E3961" s="287"/>
    </row>
    <row r="3962" spans="3:5" s="264" customFormat="1">
      <c r="C3962" s="286"/>
      <c r="D3962" s="286"/>
      <c r="E3962" s="287"/>
    </row>
    <row r="3963" spans="3:5" s="264" customFormat="1">
      <c r="C3963" s="286"/>
      <c r="D3963" s="286"/>
      <c r="E3963" s="287"/>
    </row>
    <row r="3964" spans="3:5" s="264" customFormat="1">
      <c r="C3964" s="286"/>
      <c r="D3964" s="286"/>
      <c r="E3964" s="287"/>
    </row>
    <row r="3965" spans="3:5" s="264" customFormat="1">
      <c r="C3965" s="286"/>
      <c r="D3965" s="286"/>
      <c r="E3965" s="287"/>
    </row>
    <row r="3966" spans="3:5" s="264" customFormat="1">
      <c r="C3966" s="286"/>
      <c r="D3966" s="286"/>
      <c r="E3966" s="287"/>
    </row>
    <row r="3967" spans="3:5" s="264" customFormat="1">
      <c r="C3967" s="286"/>
      <c r="D3967" s="286"/>
      <c r="E3967" s="287"/>
    </row>
    <row r="3968" spans="3:5" s="264" customFormat="1">
      <c r="C3968" s="286"/>
      <c r="D3968" s="286"/>
      <c r="E3968" s="287"/>
    </row>
    <row r="3969" spans="3:5" s="264" customFormat="1">
      <c r="C3969" s="286"/>
      <c r="D3969" s="286"/>
      <c r="E3969" s="287"/>
    </row>
    <row r="3970" spans="3:5" s="264" customFormat="1">
      <c r="C3970" s="286"/>
      <c r="D3970" s="286"/>
      <c r="E3970" s="287"/>
    </row>
    <row r="3971" spans="3:5" s="264" customFormat="1">
      <c r="C3971" s="286"/>
      <c r="D3971" s="286"/>
      <c r="E3971" s="287"/>
    </row>
    <row r="3972" spans="3:5" s="264" customFormat="1">
      <c r="C3972" s="286"/>
      <c r="D3972" s="286"/>
      <c r="E3972" s="287"/>
    </row>
    <row r="3973" spans="3:5" s="264" customFormat="1">
      <c r="C3973" s="286"/>
      <c r="D3973" s="286"/>
      <c r="E3973" s="287"/>
    </row>
    <row r="3974" spans="3:5" s="264" customFormat="1">
      <c r="C3974" s="286"/>
      <c r="D3974" s="286"/>
      <c r="E3974" s="287"/>
    </row>
    <row r="3975" spans="3:5" s="264" customFormat="1">
      <c r="C3975" s="286"/>
      <c r="D3975" s="286"/>
      <c r="E3975" s="287"/>
    </row>
    <row r="3976" spans="3:5" s="264" customFormat="1">
      <c r="C3976" s="286"/>
      <c r="D3976" s="286"/>
      <c r="E3976" s="287"/>
    </row>
    <row r="3977" spans="3:5" s="264" customFormat="1">
      <c r="C3977" s="286"/>
      <c r="D3977" s="286"/>
      <c r="E3977" s="287"/>
    </row>
    <row r="3978" spans="3:5" s="264" customFormat="1">
      <c r="C3978" s="286"/>
      <c r="D3978" s="286"/>
      <c r="E3978" s="287"/>
    </row>
    <row r="3979" spans="3:5" s="264" customFormat="1">
      <c r="C3979" s="286"/>
      <c r="D3979" s="286"/>
      <c r="E3979" s="287"/>
    </row>
    <row r="3980" spans="3:5" s="264" customFormat="1">
      <c r="C3980" s="286"/>
      <c r="D3980" s="286"/>
      <c r="E3980" s="287"/>
    </row>
    <row r="3981" spans="3:5" s="264" customFormat="1">
      <c r="C3981" s="286"/>
      <c r="D3981" s="286"/>
      <c r="E3981" s="287"/>
    </row>
    <row r="3982" spans="3:5" s="264" customFormat="1">
      <c r="C3982" s="286"/>
      <c r="D3982" s="286"/>
      <c r="E3982" s="287"/>
    </row>
    <row r="3983" spans="3:5" s="264" customFormat="1">
      <c r="C3983" s="286"/>
      <c r="D3983" s="286"/>
      <c r="E3983" s="287"/>
    </row>
    <row r="3984" spans="3:5" s="264" customFormat="1">
      <c r="C3984" s="286"/>
      <c r="D3984" s="286"/>
      <c r="E3984" s="287"/>
    </row>
    <row r="3985" spans="3:5" s="264" customFormat="1">
      <c r="C3985" s="286"/>
      <c r="D3985" s="286"/>
      <c r="E3985" s="287"/>
    </row>
    <row r="3986" spans="3:5" s="264" customFormat="1">
      <c r="C3986" s="286"/>
      <c r="D3986" s="286"/>
      <c r="E3986" s="287"/>
    </row>
    <row r="3987" spans="3:5" s="264" customFormat="1">
      <c r="C3987" s="286"/>
      <c r="D3987" s="286"/>
      <c r="E3987" s="287"/>
    </row>
    <row r="3988" spans="3:5" s="264" customFormat="1">
      <c r="C3988" s="286"/>
      <c r="D3988" s="286"/>
      <c r="E3988" s="287"/>
    </row>
    <row r="3989" spans="3:5" s="264" customFormat="1">
      <c r="C3989" s="286"/>
      <c r="D3989" s="286"/>
      <c r="E3989" s="287"/>
    </row>
    <row r="3990" spans="3:5" s="264" customFormat="1">
      <c r="C3990" s="286"/>
      <c r="D3990" s="286"/>
      <c r="E3990" s="287"/>
    </row>
    <row r="3991" spans="3:5" s="264" customFormat="1">
      <c r="C3991" s="286"/>
      <c r="D3991" s="286"/>
      <c r="E3991" s="287"/>
    </row>
    <row r="3992" spans="3:5" s="264" customFormat="1">
      <c r="C3992" s="286"/>
      <c r="D3992" s="286"/>
      <c r="E3992" s="287"/>
    </row>
    <row r="3993" spans="3:5" s="264" customFormat="1">
      <c r="C3993" s="286"/>
      <c r="D3993" s="286"/>
      <c r="E3993" s="287"/>
    </row>
    <row r="3994" spans="3:5" s="264" customFormat="1">
      <c r="C3994" s="286"/>
      <c r="D3994" s="286"/>
      <c r="E3994" s="287"/>
    </row>
    <row r="3995" spans="3:5" s="264" customFormat="1">
      <c r="C3995" s="286"/>
      <c r="D3995" s="286"/>
      <c r="E3995" s="287"/>
    </row>
    <row r="3996" spans="3:5" s="264" customFormat="1">
      <c r="C3996" s="286"/>
      <c r="D3996" s="286"/>
      <c r="E3996" s="287"/>
    </row>
    <row r="3997" spans="3:5" s="264" customFormat="1">
      <c r="C3997" s="286"/>
      <c r="D3997" s="286"/>
      <c r="E3997" s="287"/>
    </row>
    <row r="3998" spans="3:5" s="264" customFormat="1">
      <c r="C3998" s="286"/>
      <c r="D3998" s="286"/>
      <c r="E3998" s="287"/>
    </row>
    <row r="3999" spans="3:5" s="264" customFormat="1">
      <c r="C3999" s="286"/>
      <c r="D3999" s="286"/>
      <c r="E3999" s="287"/>
    </row>
    <row r="4000" spans="3:5" s="264" customFormat="1">
      <c r="C4000" s="286"/>
      <c r="D4000" s="286"/>
      <c r="E4000" s="287"/>
    </row>
    <row r="4001" spans="3:5" s="264" customFormat="1">
      <c r="C4001" s="286"/>
      <c r="D4001" s="286"/>
      <c r="E4001" s="287"/>
    </row>
    <row r="4002" spans="3:5" s="264" customFormat="1">
      <c r="C4002" s="286"/>
      <c r="D4002" s="286"/>
      <c r="E4002" s="287"/>
    </row>
    <row r="4003" spans="3:5" s="264" customFormat="1">
      <c r="C4003" s="286"/>
      <c r="D4003" s="286"/>
      <c r="E4003" s="287"/>
    </row>
    <row r="4004" spans="3:5" s="264" customFormat="1">
      <c r="C4004" s="286"/>
      <c r="D4004" s="286"/>
      <c r="E4004" s="287"/>
    </row>
    <row r="4005" spans="3:5" s="264" customFormat="1">
      <c r="C4005" s="286"/>
      <c r="D4005" s="286"/>
      <c r="E4005" s="287"/>
    </row>
    <row r="4006" spans="3:5" s="264" customFormat="1">
      <c r="C4006" s="286"/>
      <c r="D4006" s="286"/>
      <c r="E4006" s="287"/>
    </row>
    <row r="4007" spans="3:5" s="264" customFormat="1">
      <c r="C4007" s="286"/>
      <c r="D4007" s="286"/>
      <c r="E4007" s="287"/>
    </row>
    <row r="4008" spans="3:5" s="264" customFormat="1">
      <c r="C4008" s="286"/>
      <c r="D4008" s="286"/>
      <c r="E4008" s="287"/>
    </row>
    <row r="4009" spans="3:5" s="264" customFormat="1">
      <c r="C4009" s="286"/>
      <c r="D4009" s="286"/>
      <c r="E4009" s="287"/>
    </row>
    <row r="4010" spans="3:5" s="264" customFormat="1">
      <c r="C4010" s="286"/>
      <c r="D4010" s="286"/>
      <c r="E4010" s="287"/>
    </row>
    <row r="4011" spans="3:5" s="264" customFormat="1">
      <c r="C4011" s="286"/>
      <c r="D4011" s="286"/>
      <c r="E4011" s="287"/>
    </row>
    <row r="4012" spans="3:5" s="264" customFormat="1">
      <c r="C4012" s="286"/>
      <c r="D4012" s="286"/>
      <c r="E4012" s="287"/>
    </row>
    <row r="4013" spans="3:5" s="264" customFormat="1">
      <c r="C4013" s="286"/>
      <c r="D4013" s="286"/>
      <c r="E4013" s="287"/>
    </row>
    <row r="4014" spans="3:5" s="264" customFormat="1">
      <c r="C4014" s="286"/>
      <c r="D4014" s="286"/>
      <c r="E4014" s="287"/>
    </row>
    <row r="4015" spans="3:5" s="264" customFormat="1">
      <c r="C4015" s="286"/>
      <c r="D4015" s="286"/>
      <c r="E4015" s="287"/>
    </row>
    <row r="4016" spans="3:5" s="264" customFormat="1">
      <c r="C4016" s="286"/>
      <c r="D4016" s="286"/>
      <c r="E4016" s="287"/>
    </row>
    <row r="4017" spans="3:5" s="264" customFormat="1">
      <c r="C4017" s="286"/>
      <c r="D4017" s="286"/>
      <c r="E4017" s="287"/>
    </row>
    <row r="4018" spans="3:5" s="264" customFormat="1">
      <c r="C4018" s="286"/>
      <c r="D4018" s="286"/>
      <c r="E4018" s="287"/>
    </row>
    <row r="4019" spans="3:5" s="264" customFormat="1">
      <c r="C4019" s="286"/>
      <c r="D4019" s="286"/>
      <c r="E4019" s="287"/>
    </row>
    <row r="4020" spans="3:5" s="264" customFormat="1">
      <c r="C4020" s="286"/>
      <c r="D4020" s="286"/>
      <c r="E4020" s="287"/>
    </row>
    <row r="4021" spans="3:5" s="264" customFormat="1">
      <c r="C4021" s="286"/>
      <c r="D4021" s="286"/>
      <c r="E4021" s="287"/>
    </row>
    <row r="4022" spans="3:5" s="264" customFormat="1">
      <c r="C4022" s="286"/>
      <c r="D4022" s="286"/>
      <c r="E4022" s="287"/>
    </row>
    <row r="4023" spans="3:5" s="264" customFormat="1">
      <c r="C4023" s="286"/>
      <c r="D4023" s="286"/>
      <c r="E4023" s="287"/>
    </row>
    <row r="4024" spans="3:5" s="264" customFormat="1">
      <c r="C4024" s="286"/>
      <c r="D4024" s="286"/>
      <c r="E4024" s="287"/>
    </row>
    <row r="4025" spans="3:5" s="264" customFormat="1">
      <c r="C4025" s="286"/>
      <c r="D4025" s="286"/>
      <c r="E4025" s="287"/>
    </row>
    <row r="4026" spans="3:5" s="264" customFormat="1">
      <c r="C4026" s="286"/>
      <c r="D4026" s="286"/>
      <c r="E4026" s="287"/>
    </row>
    <row r="4027" spans="3:5" s="264" customFormat="1">
      <c r="C4027" s="286"/>
      <c r="D4027" s="286"/>
      <c r="E4027" s="287"/>
    </row>
    <row r="4028" spans="3:5" s="264" customFormat="1">
      <c r="C4028" s="286"/>
      <c r="D4028" s="286"/>
      <c r="E4028" s="287"/>
    </row>
    <row r="4029" spans="3:5" s="264" customFormat="1">
      <c r="C4029" s="286"/>
      <c r="D4029" s="286"/>
      <c r="E4029" s="287"/>
    </row>
    <row r="4030" spans="3:5" s="264" customFormat="1">
      <c r="C4030" s="286"/>
      <c r="D4030" s="286"/>
      <c r="E4030" s="287"/>
    </row>
    <row r="4031" spans="3:5" s="264" customFormat="1">
      <c r="C4031" s="286"/>
      <c r="D4031" s="286"/>
      <c r="E4031" s="287"/>
    </row>
    <row r="4032" spans="3:5" s="264" customFormat="1">
      <c r="C4032" s="286"/>
      <c r="D4032" s="286"/>
      <c r="E4032" s="287"/>
    </row>
    <row r="4033" spans="3:5" s="264" customFormat="1">
      <c r="C4033" s="286"/>
      <c r="D4033" s="286"/>
      <c r="E4033" s="287"/>
    </row>
    <row r="4034" spans="3:5" s="264" customFormat="1">
      <c r="C4034" s="286"/>
      <c r="D4034" s="286"/>
      <c r="E4034" s="287"/>
    </row>
    <row r="4035" spans="3:5" s="264" customFormat="1">
      <c r="C4035" s="286"/>
      <c r="D4035" s="286"/>
      <c r="E4035" s="287"/>
    </row>
    <row r="4036" spans="3:5" s="264" customFormat="1">
      <c r="C4036" s="286"/>
      <c r="D4036" s="286"/>
      <c r="E4036" s="287"/>
    </row>
    <row r="4037" spans="3:5" s="264" customFormat="1">
      <c r="C4037" s="286"/>
      <c r="D4037" s="286"/>
      <c r="E4037" s="287"/>
    </row>
    <row r="4038" spans="3:5" s="264" customFormat="1">
      <c r="C4038" s="286"/>
      <c r="D4038" s="286"/>
      <c r="E4038" s="287"/>
    </row>
    <row r="4039" spans="3:5" s="264" customFormat="1">
      <c r="C4039" s="286"/>
      <c r="D4039" s="286"/>
      <c r="E4039" s="287"/>
    </row>
    <row r="4040" spans="3:5" s="264" customFormat="1">
      <c r="C4040" s="286"/>
      <c r="D4040" s="286"/>
      <c r="E4040" s="287"/>
    </row>
    <row r="4041" spans="3:5" s="264" customFormat="1">
      <c r="C4041" s="286"/>
      <c r="D4041" s="286"/>
      <c r="E4041" s="287"/>
    </row>
    <row r="4042" spans="3:5" s="264" customFormat="1">
      <c r="C4042" s="286"/>
      <c r="D4042" s="286"/>
      <c r="E4042" s="287"/>
    </row>
    <row r="4043" spans="3:5" s="264" customFormat="1">
      <c r="C4043" s="286"/>
      <c r="D4043" s="286"/>
      <c r="E4043" s="287"/>
    </row>
    <row r="4044" spans="3:5" s="264" customFormat="1">
      <c r="C4044" s="286"/>
      <c r="D4044" s="286"/>
      <c r="E4044" s="287"/>
    </row>
    <row r="4045" spans="3:5" s="264" customFormat="1">
      <c r="C4045" s="286"/>
      <c r="D4045" s="286"/>
      <c r="E4045" s="287"/>
    </row>
    <row r="4046" spans="3:5" s="264" customFormat="1">
      <c r="C4046" s="286"/>
      <c r="D4046" s="286"/>
      <c r="E4046" s="287"/>
    </row>
    <row r="4047" spans="3:5" s="264" customFormat="1">
      <c r="C4047" s="286"/>
      <c r="D4047" s="286"/>
      <c r="E4047" s="287"/>
    </row>
    <row r="4048" spans="3:5" s="264" customFormat="1">
      <c r="C4048" s="286"/>
      <c r="D4048" s="286"/>
      <c r="E4048" s="287"/>
    </row>
    <row r="4049" spans="3:5" s="264" customFormat="1">
      <c r="C4049" s="286"/>
      <c r="D4049" s="286"/>
      <c r="E4049" s="287"/>
    </row>
    <row r="4050" spans="3:5" s="264" customFormat="1">
      <c r="C4050" s="286"/>
      <c r="D4050" s="286"/>
      <c r="E4050" s="287"/>
    </row>
    <row r="4051" spans="3:5" s="264" customFormat="1">
      <c r="C4051" s="286"/>
      <c r="D4051" s="286"/>
      <c r="E4051" s="287"/>
    </row>
    <row r="4052" spans="3:5" s="264" customFormat="1">
      <c r="C4052" s="286"/>
      <c r="D4052" s="286"/>
      <c r="E4052" s="287"/>
    </row>
    <row r="4053" spans="3:5" s="264" customFormat="1">
      <c r="C4053" s="286"/>
      <c r="D4053" s="286"/>
      <c r="E4053" s="287"/>
    </row>
    <row r="4054" spans="3:5" s="264" customFormat="1">
      <c r="C4054" s="286"/>
      <c r="D4054" s="286"/>
      <c r="E4054" s="287"/>
    </row>
    <row r="4055" spans="3:5" s="264" customFormat="1">
      <c r="C4055" s="286"/>
      <c r="D4055" s="286"/>
      <c r="E4055" s="287"/>
    </row>
    <row r="4056" spans="3:5" s="264" customFormat="1">
      <c r="C4056" s="286"/>
      <c r="D4056" s="286"/>
      <c r="E4056" s="287"/>
    </row>
    <row r="4057" spans="3:5" s="264" customFormat="1">
      <c r="C4057" s="286"/>
      <c r="D4057" s="286"/>
      <c r="E4057" s="287"/>
    </row>
    <row r="4058" spans="3:5" s="264" customFormat="1">
      <c r="C4058" s="286"/>
      <c r="D4058" s="286"/>
      <c r="E4058" s="287"/>
    </row>
    <row r="4059" spans="3:5" s="264" customFormat="1">
      <c r="C4059" s="286"/>
      <c r="D4059" s="286"/>
      <c r="E4059" s="287"/>
    </row>
    <row r="4060" spans="3:5" s="264" customFormat="1">
      <c r="C4060" s="286"/>
      <c r="D4060" s="286"/>
      <c r="E4060" s="287"/>
    </row>
    <row r="4061" spans="3:5" s="264" customFormat="1">
      <c r="C4061" s="286"/>
      <c r="D4061" s="286"/>
      <c r="E4061" s="287"/>
    </row>
    <row r="4062" spans="3:5" s="264" customFormat="1">
      <c r="C4062" s="286"/>
      <c r="D4062" s="286"/>
      <c r="E4062" s="287"/>
    </row>
    <row r="4063" spans="3:5" s="264" customFormat="1">
      <c r="C4063" s="286"/>
      <c r="D4063" s="286"/>
      <c r="E4063" s="287"/>
    </row>
    <row r="4064" spans="3:5" s="264" customFormat="1">
      <c r="C4064" s="286"/>
      <c r="D4064" s="286"/>
      <c r="E4064" s="287"/>
    </row>
    <row r="4065" spans="3:5" s="264" customFormat="1">
      <c r="C4065" s="286"/>
      <c r="D4065" s="286"/>
      <c r="E4065" s="287"/>
    </row>
    <row r="4066" spans="3:5" s="264" customFormat="1">
      <c r="C4066" s="286"/>
      <c r="D4066" s="286"/>
      <c r="E4066" s="287"/>
    </row>
    <row r="4067" spans="3:5" s="264" customFormat="1">
      <c r="C4067" s="286"/>
      <c r="D4067" s="286"/>
      <c r="E4067" s="287"/>
    </row>
    <row r="4068" spans="3:5" s="264" customFormat="1">
      <c r="C4068" s="286"/>
      <c r="D4068" s="286"/>
      <c r="E4068" s="287"/>
    </row>
    <row r="4069" spans="3:5" s="264" customFormat="1">
      <c r="C4069" s="286"/>
      <c r="D4069" s="286"/>
      <c r="E4069" s="287"/>
    </row>
    <row r="4070" spans="3:5" s="264" customFormat="1">
      <c r="C4070" s="286"/>
      <c r="D4070" s="286"/>
      <c r="E4070" s="287"/>
    </row>
    <row r="4071" spans="3:5" s="264" customFormat="1">
      <c r="C4071" s="286"/>
      <c r="D4071" s="286"/>
      <c r="E4071" s="287"/>
    </row>
    <row r="4072" spans="3:5" s="264" customFormat="1">
      <c r="C4072" s="286"/>
      <c r="D4072" s="286"/>
      <c r="E4072" s="287"/>
    </row>
    <row r="4073" spans="3:5" s="264" customFormat="1">
      <c r="C4073" s="286"/>
      <c r="D4073" s="286"/>
      <c r="E4073" s="287"/>
    </row>
    <row r="4074" spans="3:5" s="264" customFormat="1">
      <c r="C4074" s="286"/>
      <c r="D4074" s="286"/>
      <c r="E4074" s="287"/>
    </row>
    <row r="4075" spans="3:5" s="264" customFormat="1">
      <c r="C4075" s="286"/>
      <c r="D4075" s="286"/>
      <c r="E4075" s="287"/>
    </row>
    <row r="4076" spans="3:5" s="264" customFormat="1">
      <c r="C4076" s="286"/>
      <c r="D4076" s="286"/>
      <c r="E4076" s="287"/>
    </row>
    <row r="4077" spans="3:5" s="264" customFormat="1">
      <c r="C4077" s="286"/>
      <c r="D4077" s="286"/>
      <c r="E4077" s="287"/>
    </row>
    <row r="4078" spans="3:5" s="264" customFormat="1">
      <c r="C4078" s="286"/>
      <c r="D4078" s="286"/>
      <c r="E4078" s="287"/>
    </row>
    <row r="4079" spans="3:5" s="264" customFormat="1">
      <c r="C4079" s="286"/>
      <c r="D4079" s="286"/>
      <c r="E4079" s="287"/>
    </row>
    <row r="4080" spans="3:5" s="264" customFormat="1">
      <c r="C4080" s="286"/>
      <c r="D4080" s="286"/>
      <c r="E4080" s="287"/>
    </row>
    <row r="4081" spans="3:5" s="264" customFormat="1">
      <c r="C4081" s="286"/>
      <c r="D4081" s="286"/>
      <c r="E4081" s="287"/>
    </row>
    <row r="4082" spans="3:5" s="264" customFormat="1">
      <c r="C4082" s="286"/>
      <c r="D4082" s="286"/>
      <c r="E4082" s="287"/>
    </row>
    <row r="4083" spans="3:5" s="264" customFormat="1">
      <c r="C4083" s="286"/>
      <c r="D4083" s="286"/>
      <c r="E4083" s="287"/>
    </row>
    <row r="4084" spans="3:5" s="264" customFormat="1">
      <c r="C4084" s="286"/>
      <c r="D4084" s="286"/>
      <c r="E4084" s="287"/>
    </row>
    <row r="4085" spans="3:5" s="264" customFormat="1">
      <c r="C4085" s="286"/>
      <c r="D4085" s="286"/>
      <c r="E4085" s="287"/>
    </row>
    <row r="4086" spans="3:5" s="264" customFormat="1">
      <c r="C4086" s="286"/>
      <c r="D4086" s="286"/>
      <c r="E4086" s="287"/>
    </row>
    <row r="4087" spans="3:5" s="264" customFormat="1">
      <c r="C4087" s="286"/>
      <c r="D4087" s="286"/>
      <c r="E4087" s="287"/>
    </row>
    <row r="4088" spans="3:5" s="264" customFormat="1">
      <c r="C4088" s="286"/>
      <c r="D4088" s="286"/>
      <c r="E4088" s="287"/>
    </row>
    <row r="4089" spans="3:5" s="264" customFormat="1">
      <c r="C4089" s="286"/>
      <c r="D4089" s="286"/>
      <c r="E4089" s="287"/>
    </row>
    <row r="4090" spans="3:5" s="264" customFormat="1">
      <c r="C4090" s="286"/>
      <c r="D4090" s="286"/>
      <c r="E4090" s="287"/>
    </row>
    <row r="4091" spans="3:5" s="264" customFormat="1">
      <c r="C4091" s="286"/>
      <c r="D4091" s="286"/>
      <c r="E4091" s="287"/>
    </row>
    <row r="4092" spans="3:5" s="264" customFormat="1">
      <c r="C4092" s="286"/>
      <c r="D4092" s="286"/>
      <c r="E4092" s="287"/>
    </row>
    <row r="4093" spans="3:5" s="264" customFormat="1">
      <c r="C4093" s="286"/>
      <c r="D4093" s="286"/>
      <c r="E4093" s="287"/>
    </row>
    <row r="4094" spans="3:5" s="264" customFormat="1">
      <c r="C4094" s="286"/>
      <c r="D4094" s="286"/>
      <c r="E4094" s="287"/>
    </row>
    <row r="4095" spans="3:5" s="264" customFormat="1">
      <c r="C4095" s="286"/>
      <c r="D4095" s="286"/>
      <c r="E4095" s="287"/>
    </row>
    <row r="4096" spans="3:5" s="264" customFormat="1">
      <c r="C4096" s="286"/>
      <c r="D4096" s="286"/>
      <c r="E4096" s="287"/>
    </row>
    <row r="4097" spans="3:5" s="264" customFormat="1">
      <c r="C4097" s="286"/>
      <c r="D4097" s="286"/>
      <c r="E4097" s="287"/>
    </row>
    <row r="4098" spans="3:5" s="264" customFormat="1">
      <c r="C4098" s="286"/>
      <c r="D4098" s="286"/>
      <c r="E4098" s="287"/>
    </row>
    <row r="4099" spans="3:5" s="264" customFormat="1">
      <c r="C4099" s="286"/>
      <c r="D4099" s="286"/>
      <c r="E4099" s="287"/>
    </row>
    <row r="4100" spans="3:5" s="264" customFormat="1">
      <c r="C4100" s="286"/>
      <c r="D4100" s="286"/>
      <c r="E4100" s="287"/>
    </row>
    <row r="4101" spans="3:5" s="264" customFormat="1">
      <c r="C4101" s="286"/>
      <c r="D4101" s="286"/>
      <c r="E4101" s="287"/>
    </row>
    <row r="4102" spans="3:5" s="264" customFormat="1">
      <c r="C4102" s="286"/>
      <c r="D4102" s="286"/>
      <c r="E4102" s="287"/>
    </row>
    <row r="4103" spans="3:5" s="264" customFormat="1">
      <c r="C4103" s="286"/>
      <c r="D4103" s="286"/>
      <c r="E4103" s="287"/>
    </row>
    <row r="4104" spans="3:5" s="264" customFormat="1">
      <c r="C4104" s="286"/>
      <c r="D4104" s="286"/>
      <c r="E4104" s="287"/>
    </row>
    <row r="4105" spans="3:5" s="264" customFormat="1">
      <c r="C4105" s="286"/>
      <c r="D4105" s="286"/>
      <c r="E4105" s="287"/>
    </row>
    <row r="4106" spans="3:5" s="264" customFormat="1">
      <c r="C4106" s="286"/>
      <c r="D4106" s="286"/>
      <c r="E4106" s="287"/>
    </row>
    <row r="4107" spans="3:5" s="264" customFormat="1">
      <c r="C4107" s="286"/>
      <c r="D4107" s="286"/>
      <c r="E4107" s="287"/>
    </row>
    <row r="4108" spans="3:5" s="264" customFormat="1">
      <c r="C4108" s="286"/>
      <c r="D4108" s="286"/>
      <c r="E4108" s="287"/>
    </row>
    <row r="4109" spans="3:5" s="264" customFormat="1">
      <c r="C4109" s="286"/>
      <c r="D4109" s="286"/>
      <c r="E4109" s="287"/>
    </row>
    <row r="4110" spans="3:5" s="264" customFormat="1">
      <c r="C4110" s="286"/>
      <c r="D4110" s="286"/>
      <c r="E4110" s="287"/>
    </row>
    <row r="4111" spans="3:5" s="264" customFormat="1">
      <c r="C4111" s="286"/>
      <c r="D4111" s="286"/>
      <c r="E4111" s="287"/>
    </row>
    <row r="4112" spans="3:5" s="264" customFormat="1">
      <c r="C4112" s="286"/>
      <c r="D4112" s="286"/>
      <c r="E4112" s="287"/>
    </row>
    <row r="4113" spans="3:5" s="264" customFormat="1">
      <c r="C4113" s="286"/>
      <c r="D4113" s="286"/>
      <c r="E4113" s="287"/>
    </row>
    <row r="4114" spans="3:5" s="264" customFormat="1">
      <c r="C4114" s="286"/>
      <c r="D4114" s="286"/>
      <c r="E4114" s="287"/>
    </row>
    <row r="4115" spans="3:5" s="264" customFormat="1">
      <c r="C4115" s="286"/>
      <c r="D4115" s="286"/>
      <c r="E4115" s="287"/>
    </row>
    <row r="4116" spans="3:5" s="264" customFormat="1">
      <c r="C4116" s="286"/>
      <c r="D4116" s="286"/>
      <c r="E4116" s="287"/>
    </row>
    <row r="4117" spans="3:5" s="264" customFormat="1">
      <c r="C4117" s="286"/>
      <c r="D4117" s="286"/>
      <c r="E4117" s="287"/>
    </row>
    <row r="4118" spans="3:5" s="264" customFormat="1">
      <c r="C4118" s="286"/>
      <c r="D4118" s="286"/>
      <c r="E4118" s="287"/>
    </row>
    <row r="4119" spans="3:5" s="264" customFormat="1">
      <c r="C4119" s="286"/>
      <c r="D4119" s="286"/>
      <c r="E4119" s="287"/>
    </row>
    <row r="4120" spans="3:5" s="264" customFormat="1">
      <c r="C4120" s="286"/>
      <c r="D4120" s="286"/>
      <c r="E4120" s="287"/>
    </row>
    <row r="4121" spans="3:5" s="264" customFormat="1">
      <c r="C4121" s="286"/>
      <c r="D4121" s="286"/>
      <c r="E4121" s="287"/>
    </row>
    <row r="4122" spans="3:5" s="264" customFormat="1">
      <c r="C4122" s="286"/>
      <c r="D4122" s="286"/>
      <c r="E4122" s="287"/>
    </row>
    <row r="4123" spans="3:5" s="264" customFormat="1">
      <c r="C4123" s="286"/>
      <c r="D4123" s="286"/>
      <c r="E4123" s="287"/>
    </row>
    <row r="4124" spans="3:5" s="264" customFormat="1">
      <c r="C4124" s="286"/>
      <c r="D4124" s="286"/>
      <c r="E4124" s="287"/>
    </row>
    <row r="4125" spans="3:5" s="264" customFormat="1">
      <c r="C4125" s="286"/>
      <c r="D4125" s="286"/>
      <c r="E4125" s="287"/>
    </row>
    <row r="4126" spans="3:5" s="264" customFormat="1">
      <c r="C4126" s="286"/>
      <c r="D4126" s="286"/>
      <c r="E4126" s="287"/>
    </row>
    <row r="4127" spans="3:5" s="264" customFormat="1">
      <c r="C4127" s="286"/>
      <c r="D4127" s="286"/>
      <c r="E4127" s="287"/>
    </row>
    <row r="4128" spans="3:5" s="264" customFormat="1">
      <c r="C4128" s="286"/>
      <c r="D4128" s="286"/>
      <c r="E4128" s="287"/>
    </row>
    <row r="4129" spans="3:5" s="264" customFormat="1">
      <c r="C4129" s="286"/>
      <c r="D4129" s="286"/>
      <c r="E4129" s="287"/>
    </row>
    <row r="4130" spans="3:5" s="264" customFormat="1">
      <c r="C4130" s="286"/>
      <c r="D4130" s="286"/>
      <c r="E4130" s="287"/>
    </row>
    <row r="4131" spans="3:5" s="264" customFormat="1">
      <c r="C4131" s="286"/>
      <c r="D4131" s="286"/>
      <c r="E4131" s="287"/>
    </row>
    <row r="4132" spans="3:5" s="264" customFormat="1">
      <c r="C4132" s="286"/>
      <c r="D4132" s="286"/>
      <c r="E4132" s="287"/>
    </row>
    <row r="4133" spans="3:5" s="264" customFormat="1">
      <c r="C4133" s="286"/>
      <c r="D4133" s="286"/>
      <c r="E4133" s="287"/>
    </row>
    <row r="4134" spans="3:5" s="264" customFormat="1">
      <c r="C4134" s="286"/>
      <c r="D4134" s="286"/>
      <c r="E4134" s="287"/>
    </row>
    <row r="4135" spans="3:5" s="264" customFormat="1">
      <c r="C4135" s="286"/>
      <c r="D4135" s="286"/>
      <c r="E4135" s="287"/>
    </row>
    <row r="4136" spans="3:5" s="264" customFormat="1">
      <c r="C4136" s="286"/>
      <c r="D4136" s="286"/>
      <c r="E4136" s="287"/>
    </row>
    <row r="4137" spans="3:5" s="264" customFormat="1">
      <c r="C4137" s="286"/>
      <c r="D4137" s="286"/>
      <c r="E4137" s="287"/>
    </row>
    <row r="4138" spans="3:5" s="264" customFormat="1">
      <c r="C4138" s="286"/>
      <c r="D4138" s="286"/>
      <c r="E4138" s="287"/>
    </row>
    <row r="4139" spans="3:5" s="264" customFormat="1">
      <c r="C4139" s="286"/>
      <c r="D4139" s="286"/>
      <c r="E4139" s="287"/>
    </row>
    <row r="4140" spans="3:5" s="264" customFormat="1">
      <c r="C4140" s="286"/>
      <c r="D4140" s="286"/>
      <c r="E4140" s="287"/>
    </row>
    <row r="4141" spans="3:5" s="264" customFormat="1">
      <c r="C4141" s="286"/>
      <c r="D4141" s="286"/>
      <c r="E4141" s="287"/>
    </row>
    <row r="4142" spans="3:5" s="264" customFormat="1">
      <c r="C4142" s="286"/>
      <c r="D4142" s="286"/>
      <c r="E4142" s="287"/>
    </row>
    <row r="4143" spans="3:5" s="264" customFormat="1">
      <c r="C4143" s="286"/>
      <c r="D4143" s="286"/>
      <c r="E4143" s="287"/>
    </row>
    <row r="4144" spans="3:5" s="264" customFormat="1">
      <c r="C4144" s="286"/>
      <c r="D4144" s="286"/>
      <c r="E4144" s="287"/>
    </row>
    <row r="4145" spans="3:5" s="264" customFormat="1">
      <c r="C4145" s="286"/>
      <c r="D4145" s="286"/>
      <c r="E4145" s="287"/>
    </row>
    <row r="4146" spans="3:5" s="264" customFormat="1">
      <c r="C4146" s="286"/>
      <c r="D4146" s="286"/>
      <c r="E4146" s="287"/>
    </row>
    <row r="4147" spans="3:5" s="264" customFormat="1">
      <c r="C4147" s="286"/>
      <c r="D4147" s="286"/>
      <c r="E4147" s="287"/>
    </row>
    <row r="4148" spans="3:5" s="264" customFormat="1">
      <c r="C4148" s="286"/>
      <c r="D4148" s="286"/>
      <c r="E4148" s="287"/>
    </row>
    <row r="4149" spans="3:5" s="264" customFormat="1">
      <c r="C4149" s="286"/>
      <c r="D4149" s="286"/>
      <c r="E4149" s="287"/>
    </row>
    <row r="4150" spans="3:5" s="264" customFormat="1">
      <c r="C4150" s="286"/>
      <c r="D4150" s="286"/>
      <c r="E4150" s="287"/>
    </row>
    <row r="4151" spans="3:5" s="264" customFormat="1">
      <c r="C4151" s="286"/>
      <c r="D4151" s="286"/>
      <c r="E4151" s="287"/>
    </row>
    <row r="4152" spans="3:5" s="264" customFormat="1">
      <c r="C4152" s="286"/>
      <c r="D4152" s="286"/>
      <c r="E4152" s="287"/>
    </row>
    <row r="4153" spans="3:5" s="264" customFormat="1">
      <c r="C4153" s="286"/>
      <c r="D4153" s="286"/>
      <c r="E4153" s="287"/>
    </row>
    <row r="4154" spans="3:5" s="264" customFormat="1">
      <c r="C4154" s="286"/>
      <c r="D4154" s="286"/>
      <c r="E4154" s="287"/>
    </row>
    <row r="4155" spans="3:5" s="264" customFormat="1">
      <c r="C4155" s="286"/>
      <c r="D4155" s="286"/>
      <c r="E4155" s="287"/>
    </row>
    <row r="4156" spans="3:5" s="264" customFormat="1">
      <c r="C4156" s="286"/>
      <c r="D4156" s="286"/>
      <c r="E4156" s="287"/>
    </row>
    <row r="4157" spans="3:5" s="264" customFormat="1">
      <c r="C4157" s="286"/>
      <c r="D4157" s="286"/>
      <c r="E4157" s="287"/>
    </row>
    <row r="4158" spans="3:5" s="264" customFormat="1">
      <c r="C4158" s="286"/>
      <c r="D4158" s="286"/>
      <c r="E4158" s="287"/>
    </row>
    <row r="4159" spans="3:5" s="264" customFormat="1">
      <c r="C4159" s="286"/>
      <c r="D4159" s="286"/>
      <c r="E4159" s="287"/>
    </row>
    <row r="4160" spans="3:5" s="264" customFormat="1">
      <c r="C4160" s="286"/>
      <c r="D4160" s="286"/>
      <c r="E4160" s="287"/>
    </row>
    <row r="4161" spans="3:5" s="264" customFormat="1">
      <c r="C4161" s="286"/>
      <c r="D4161" s="286"/>
      <c r="E4161" s="287"/>
    </row>
    <row r="4162" spans="3:5" s="264" customFormat="1">
      <c r="C4162" s="286"/>
      <c r="D4162" s="286"/>
      <c r="E4162" s="287"/>
    </row>
    <row r="4163" spans="3:5" s="264" customFormat="1">
      <c r="C4163" s="286"/>
      <c r="D4163" s="286"/>
      <c r="E4163" s="287"/>
    </row>
    <row r="4164" spans="3:5" s="264" customFormat="1">
      <c r="C4164" s="286"/>
      <c r="D4164" s="286"/>
      <c r="E4164" s="287"/>
    </row>
    <row r="4165" spans="3:5" s="264" customFormat="1">
      <c r="C4165" s="286"/>
      <c r="D4165" s="286"/>
      <c r="E4165" s="287"/>
    </row>
    <row r="4166" spans="3:5" s="264" customFormat="1">
      <c r="C4166" s="286"/>
      <c r="D4166" s="286"/>
      <c r="E4166" s="287"/>
    </row>
    <row r="4167" spans="3:5" s="264" customFormat="1">
      <c r="C4167" s="286"/>
      <c r="D4167" s="286"/>
      <c r="E4167" s="287"/>
    </row>
    <row r="4168" spans="3:5" s="264" customFormat="1">
      <c r="C4168" s="286"/>
      <c r="D4168" s="286"/>
      <c r="E4168" s="287"/>
    </row>
    <row r="4169" spans="3:5" s="264" customFormat="1">
      <c r="C4169" s="286"/>
      <c r="D4169" s="286"/>
      <c r="E4169" s="287"/>
    </row>
    <row r="4170" spans="3:5" s="264" customFormat="1">
      <c r="C4170" s="286"/>
      <c r="D4170" s="286"/>
      <c r="E4170" s="287"/>
    </row>
    <row r="4171" spans="3:5" s="264" customFormat="1">
      <c r="C4171" s="286"/>
      <c r="D4171" s="286"/>
      <c r="E4171" s="287"/>
    </row>
    <row r="4172" spans="3:5" s="264" customFormat="1">
      <c r="C4172" s="286"/>
      <c r="D4172" s="286"/>
      <c r="E4172" s="287"/>
    </row>
    <row r="4173" spans="3:5" s="264" customFormat="1">
      <c r="C4173" s="286"/>
      <c r="D4173" s="286"/>
      <c r="E4173" s="287"/>
    </row>
    <row r="4174" spans="3:5" s="264" customFormat="1">
      <c r="C4174" s="286"/>
      <c r="D4174" s="286"/>
      <c r="E4174" s="287"/>
    </row>
    <row r="4175" spans="3:5" s="264" customFormat="1">
      <c r="C4175" s="286"/>
      <c r="D4175" s="286"/>
      <c r="E4175" s="287"/>
    </row>
    <row r="4176" spans="3:5" s="264" customFormat="1">
      <c r="C4176" s="286"/>
      <c r="D4176" s="286"/>
      <c r="E4176" s="287"/>
    </row>
    <row r="4177" spans="3:5" s="264" customFormat="1">
      <c r="C4177" s="286"/>
      <c r="D4177" s="286"/>
      <c r="E4177" s="287"/>
    </row>
    <row r="4178" spans="3:5" s="264" customFormat="1">
      <c r="C4178" s="286"/>
      <c r="D4178" s="286"/>
      <c r="E4178" s="287"/>
    </row>
    <row r="4179" spans="3:5" s="264" customFormat="1">
      <c r="C4179" s="286"/>
      <c r="D4179" s="286"/>
      <c r="E4179" s="287"/>
    </row>
    <row r="4180" spans="3:5" s="264" customFormat="1">
      <c r="C4180" s="286"/>
      <c r="D4180" s="286"/>
      <c r="E4180" s="287"/>
    </row>
    <row r="4181" spans="3:5" s="264" customFormat="1">
      <c r="C4181" s="286"/>
      <c r="D4181" s="286"/>
      <c r="E4181" s="287"/>
    </row>
    <row r="4182" spans="3:5" s="264" customFormat="1">
      <c r="C4182" s="286"/>
      <c r="D4182" s="286"/>
      <c r="E4182" s="287"/>
    </row>
    <row r="4183" spans="3:5" s="264" customFormat="1">
      <c r="C4183" s="286"/>
      <c r="D4183" s="286"/>
      <c r="E4183" s="287"/>
    </row>
    <row r="4184" spans="3:5" s="264" customFormat="1">
      <c r="C4184" s="286"/>
      <c r="D4184" s="286"/>
      <c r="E4184" s="287"/>
    </row>
    <row r="4185" spans="3:5" s="264" customFormat="1">
      <c r="C4185" s="286"/>
      <c r="D4185" s="286"/>
      <c r="E4185" s="287"/>
    </row>
    <row r="4186" spans="3:5" s="264" customFormat="1">
      <c r="C4186" s="286"/>
      <c r="D4186" s="286"/>
      <c r="E4186" s="287"/>
    </row>
    <row r="4187" spans="3:5" s="264" customFormat="1">
      <c r="C4187" s="286"/>
      <c r="D4187" s="286"/>
      <c r="E4187" s="287"/>
    </row>
    <row r="4188" spans="3:5" s="264" customFormat="1">
      <c r="C4188" s="286"/>
      <c r="D4188" s="286"/>
      <c r="E4188" s="287"/>
    </row>
    <row r="4189" spans="3:5" s="264" customFormat="1">
      <c r="C4189" s="286"/>
      <c r="D4189" s="286"/>
      <c r="E4189" s="287"/>
    </row>
    <row r="4190" spans="3:5" s="264" customFormat="1">
      <c r="C4190" s="286"/>
      <c r="D4190" s="286"/>
      <c r="E4190" s="287"/>
    </row>
    <row r="4191" spans="3:5" s="264" customFormat="1">
      <c r="C4191" s="286"/>
      <c r="D4191" s="286"/>
      <c r="E4191" s="287"/>
    </row>
    <row r="4192" spans="3:5" s="264" customFormat="1">
      <c r="C4192" s="286"/>
      <c r="D4192" s="286"/>
      <c r="E4192" s="287"/>
    </row>
    <row r="4193" spans="3:5" s="264" customFormat="1">
      <c r="C4193" s="286"/>
      <c r="D4193" s="286"/>
      <c r="E4193" s="287"/>
    </row>
    <row r="4194" spans="3:5" s="264" customFormat="1">
      <c r="C4194" s="286"/>
      <c r="D4194" s="286"/>
      <c r="E4194" s="287"/>
    </row>
    <row r="4195" spans="3:5" s="264" customFormat="1">
      <c r="C4195" s="286"/>
      <c r="D4195" s="286"/>
      <c r="E4195" s="287"/>
    </row>
    <row r="4196" spans="3:5" s="264" customFormat="1">
      <c r="C4196" s="286"/>
      <c r="D4196" s="286"/>
      <c r="E4196" s="287"/>
    </row>
    <row r="4197" spans="3:5" s="264" customFormat="1">
      <c r="C4197" s="286"/>
      <c r="D4197" s="286"/>
      <c r="E4197" s="287"/>
    </row>
    <row r="4198" spans="3:5" s="264" customFormat="1">
      <c r="C4198" s="286"/>
      <c r="D4198" s="286"/>
      <c r="E4198" s="287"/>
    </row>
    <row r="4199" spans="3:5" s="264" customFormat="1">
      <c r="C4199" s="286"/>
      <c r="D4199" s="286"/>
      <c r="E4199" s="287"/>
    </row>
    <row r="4200" spans="3:5" s="264" customFormat="1">
      <c r="C4200" s="286"/>
      <c r="D4200" s="286"/>
      <c r="E4200" s="287"/>
    </row>
    <row r="4201" spans="3:5" s="264" customFormat="1">
      <c r="C4201" s="286"/>
      <c r="D4201" s="286"/>
      <c r="E4201" s="287"/>
    </row>
    <row r="4202" spans="3:5" s="264" customFormat="1">
      <c r="C4202" s="286"/>
      <c r="D4202" s="286"/>
      <c r="E4202" s="287"/>
    </row>
    <row r="4203" spans="3:5" s="264" customFormat="1">
      <c r="C4203" s="286"/>
      <c r="D4203" s="286"/>
      <c r="E4203" s="287"/>
    </row>
    <row r="4204" spans="3:5" s="264" customFormat="1">
      <c r="C4204" s="286"/>
      <c r="D4204" s="286"/>
      <c r="E4204" s="287"/>
    </row>
    <row r="4205" spans="3:5" s="264" customFormat="1">
      <c r="C4205" s="286"/>
      <c r="D4205" s="286"/>
      <c r="E4205" s="287"/>
    </row>
    <row r="4206" spans="3:5" s="264" customFormat="1">
      <c r="C4206" s="286"/>
      <c r="D4206" s="286"/>
      <c r="E4206" s="287"/>
    </row>
    <row r="4207" spans="3:5" s="264" customFormat="1">
      <c r="C4207" s="286"/>
      <c r="D4207" s="286"/>
      <c r="E4207" s="287"/>
    </row>
    <row r="4208" spans="3:5" s="264" customFormat="1">
      <c r="C4208" s="286"/>
      <c r="D4208" s="286"/>
      <c r="E4208" s="287"/>
    </row>
    <row r="4209" spans="3:5" s="264" customFormat="1">
      <c r="C4209" s="286"/>
      <c r="D4209" s="286"/>
      <c r="E4209" s="287"/>
    </row>
    <row r="4210" spans="3:5" s="264" customFormat="1">
      <c r="C4210" s="286"/>
      <c r="D4210" s="286"/>
      <c r="E4210" s="287"/>
    </row>
    <row r="4211" spans="3:5" s="264" customFormat="1">
      <c r="C4211" s="286"/>
      <c r="D4211" s="286"/>
      <c r="E4211" s="287"/>
    </row>
    <row r="4212" spans="3:5" s="264" customFormat="1">
      <c r="C4212" s="286"/>
      <c r="D4212" s="286"/>
      <c r="E4212" s="287"/>
    </row>
    <row r="4213" spans="3:5" s="264" customFormat="1">
      <c r="C4213" s="286"/>
      <c r="D4213" s="286"/>
      <c r="E4213" s="287"/>
    </row>
    <row r="4214" spans="3:5" s="264" customFormat="1">
      <c r="C4214" s="286"/>
      <c r="D4214" s="286"/>
      <c r="E4214" s="287"/>
    </row>
    <row r="4215" spans="3:5" s="264" customFormat="1">
      <c r="C4215" s="286"/>
      <c r="D4215" s="286"/>
      <c r="E4215" s="287"/>
    </row>
    <row r="4216" spans="3:5" s="264" customFormat="1">
      <c r="C4216" s="286"/>
      <c r="D4216" s="286"/>
      <c r="E4216" s="287"/>
    </row>
    <row r="4217" spans="3:5" s="264" customFormat="1">
      <c r="C4217" s="286"/>
      <c r="D4217" s="286"/>
      <c r="E4217" s="287"/>
    </row>
    <row r="4218" spans="3:5" s="264" customFormat="1">
      <c r="C4218" s="286"/>
      <c r="D4218" s="286"/>
      <c r="E4218" s="287"/>
    </row>
    <row r="4219" spans="3:5" s="264" customFormat="1">
      <c r="C4219" s="286"/>
      <c r="D4219" s="286"/>
      <c r="E4219" s="287"/>
    </row>
    <row r="4220" spans="3:5" s="264" customFormat="1">
      <c r="C4220" s="286"/>
      <c r="D4220" s="286"/>
      <c r="E4220" s="287"/>
    </row>
    <row r="4221" spans="3:5" s="264" customFormat="1">
      <c r="C4221" s="286"/>
      <c r="D4221" s="286"/>
      <c r="E4221" s="287"/>
    </row>
    <row r="4222" spans="3:5" s="264" customFormat="1">
      <c r="C4222" s="286"/>
      <c r="D4222" s="286"/>
      <c r="E4222" s="287"/>
    </row>
    <row r="4223" spans="3:5" s="264" customFormat="1">
      <c r="C4223" s="286"/>
      <c r="D4223" s="286"/>
      <c r="E4223" s="287"/>
    </row>
    <row r="4224" spans="3:5" s="264" customFormat="1">
      <c r="C4224" s="286"/>
      <c r="D4224" s="286"/>
      <c r="E4224" s="287"/>
    </row>
    <row r="4225" spans="3:5" s="264" customFormat="1">
      <c r="C4225" s="286"/>
      <c r="D4225" s="286"/>
      <c r="E4225" s="287"/>
    </row>
    <row r="4226" spans="3:5" s="264" customFormat="1">
      <c r="C4226" s="286"/>
      <c r="D4226" s="286"/>
      <c r="E4226" s="287"/>
    </row>
    <row r="4227" spans="3:5" s="264" customFormat="1">
      <c r="C4227" s="286"/>
      <c r="D4227" s="286"/>
      <c r="E4227" s="287"/>
    </row>
    <row r="4228" spans="3:5" s="264" customFormat="1">
      <c r="C4228" s="286"/>
      <c r="D4228" s="286"/>
      <c r="E4228" s="287"/>
    </row>
    <row r="4229" spans="3:5" s="264" customFormat="1">
      <c r="C4229" s="286"/>
      <c r="D4229" s="286"/>
      <c r="E4229" s="287"/>
    </row>
    <row r="4230" spans="3:5" s="264" customFormat="1">
      <c r="C4230" s="286"/>
      <c r="D4230" s="286"/>
      <c r="E4230" s="287"/>
    </row>
    <row r="4231" spans="3:5" s="264" customFormat="1">
      <c r="C4231" s="286"/>
      <c r="D4231" s="286"/>
      <c r="E4231" s="287"/>
    </row>
    <row r="4232" spans="3:5" s="264" customFormat="1">
      <c r="C4232" s="286"/>
      <c r="D4232" s="286"/>
      <c r="E4232" s="287"/>
    </row>
    <row r="4233" spans="3:5" s="264" customFormat="1">
      <c r="C4233" s="286"/>
      <c r="D4233" s="286"/>
      <c r="E4233" s="287"/>
    </row>
    <row r="4234" spans="3:5" s="264" customFormat="1">
      <c r="C4234" s="286"/>
      <c r="D4234" s="286"/>
      <c r="E4234" s="287"/>
    </row>
    <row r="4235" spans="3:5" s="264" customFormat="1">
      <c r="C4235" s="286"/>
      <c r="D4235" s="286"/>
      <c r="E4235" s="287"/>
    </row>
    <row r="4236" spans="3:5" s="264" customFormat="1">
      <c r="C4236" s="286"/>
      <c r="D4236" s="286"/>
      <c r="E4236" s="287"/>
    </row>
    <row r="4237" spans="3:5" s="264" customFormat="1">
      <c r="C4237" s="286"/>
      <c r="D4237" s="286"/>
      <c r="E4237" s="287"/>
    </row>
    <row r="4238" spans="3:5" s="264" customFormat="1">
      <c r="C4238" s="286"/>
      <c r="D4238" s="286"/>
      <c r="E4238" s="287"/>
    </row>
    <row r="4239" spans="3:5" s="264" customFormat="1">
      <c r="C4239" s="286"/>
      <c r="D4239" s="286"/>
      <c r="E4239" s="287"/>
    </row>
    <row r="4240" spans="3:5" s="264" customFormat="1">
      <c r="C4240" s="286"/>
      <c r="D4240" s="286"/>
      <c r="E4240" s="287"/>
    </row>
    <row r="4241" spans="3:5" s="264" customFormat="1">
      <c r="C4241" s="286"/>
      <c r="D4241" s="286"/>
      <c r="E4241" s="287"/>
    </row>
    <row r="4242" spans="3:5" s="264" customFormat="1">
      <c r="C4242" s="286"/>
      <c r="D4242" s="286"/>
      <c r="E4242" s="287"/>
    </row>
    <row r="4243" spans="3:5" s="264" customFormat="1">
      <c r="C4243" s="286"/>
      <c r="D4243" s="286"/>
      <c r="E4243" s="287"/>
    </row>
    <row r="4244" spans="3:5" s="264" customFormat="1">
      <c r="C4244" s="286"/>
      <c r="D4244" s="286"/>
      <c r="E4244" s="287"/>
    </row>
    <row r="4245" spans="3:5" s="264" customFormat="1">
      <c r="C4245" s="286"/>
      <c r="D4245" s="286"/>
      <c r="E4245" s="287"/>
    </row>
    <row r="4246" spans="3:5" s="264" customFormat="1">
      <c r="C4246" s="286"/>
      <c r="D4246" s="286"/>
      <c r="E4246" s="287"/>
    </row>
    <row r="4247" spans="3:5" s="264" customFormat="1">
      <c r="C4247" s="286"/>
      <c r="D4247" s="286"/>
      <c r="E4247" s="287"/>
    </row>
    <row r="4248" spans="3:5" s="264" customFormat="1">
      <c r="C4248" s="286"/>
      <c r="D4248" s="286"/>
      <c r="E4248" s="287"/>
    </row>
    <row r="4249" spans="3:5" s="264" customFormat="1">
      <c r="C4249" s="286"/>
      <c r="D4249" s="286"/>
      <c r="E4249" s="287"/>
    </row>
    <row r="4250" spans="3:5" s="264" customFormat="1">
      <c r="C4250" s="286"/>
      <c r="D4250" s="286"/>
      <c r="E4250" s="287"/>
    </row>
    <row r="4251" spans="3:5" s="264" customFormat="1">
      <c r="C4251" s="286"/>
      <c r="D4251" s="286"/>
      <c r="E4251" s="287"/>
    </row>
    <row r="4252" spans="3:5" s="264" customFormat="1">
      <c r="C4252" s="286"/>
      <c r="D4252" s="286"/>
      <c r="E4252" s="287"/>
    </row>
    <row r="4253" spans="3:5" s="264" customFormat="1">
      <c r="C4253" s="286"/>
      <c r="D4253" s="286"/>
      <c r="E4253" s="287"/>
    </row>
    <row r="4254" spans="3:5" s="264" customFormat="1">
      <c r="C4254" s="286"/>
      <c r="D4254" s="286"/>
      <c r="E4254" s="287"/>
    </row>
    <row r="4255" spans="3:5" s="264" customFormat="1">
      <c r="C4255" s="286"/>
      <c r="D4255" s="286"/>
      <c r="E4255" s="287"/>
    </row>
    <row r="4256" spans="3:5" s="264" customFormat="1">
      <c r="C4256" s="286"/>
      <c r="D4256" s="286"/>
      <c r="E4256" s="287"/>
    </row>
    <row r="4257" spans="3:5" s="264" customFormat="1">
      <c r="C4257" s="286"/>
      <c r="D4257" s="286"/>
      <c r="E4257" s="287"/>
    </row>
    <row r="4258" spans="3:5" s="264" customFormat="1">
      <c r="C4258" s="286"/>
      <c r="D4258" s="286"/>
      <c r="E4258" s="287"/>
    </row>
    <row r="4259" spans="3:5" s="264" customFormat="1">
      <c r="C4259" s="286"/>
      <c r="D4259" s="286"/>
      <c r="E4259" s="287"/>
    </row>
    <row r="4260" spans="3:5" s="264" customFormat="1">
      <c r="C4260" s="286"/>
      <c r="D4260" s="286"/>
      <c r="E4260" s="287"/>
    </row>
    <row r="4261" spans="3:5" s="264" customFormat="1">
      <c r="C4261" s="286"/>
      <c r="D4261" s="286"/>
      <c r="E4261" s="287"/>
    </row>
    <row r="4262" spans="3:5" s="264" customFormat="1">
      <c r="C4262" s="286"/>
      <c r="D4262" s="286"/>
      <c r="E4262" s="287"/>
    </row>
    <row r="4263" spans="3:5" s="264" customFormat="1">
      <c r="C4263" s="286"/>
      <c r="D4263" s="286"/>
      <c r="E4263" s="287"/>
    </row>
    <row r="4264" spans="3:5" s="264" customFormat="1">
      <c r="C4264" s="286"/>
      <c r="D4264" s="286"/>
      <c r="E4264" s="287"/>
    </row>
    <row r="4265" spans="3:5" s="264" customFormat="1">
      <c r="C4265" s="286"/>
      <c r="D4265" s="286"/>
      <c r="E4265" s="287"/>
    </row>
    <row r="4266" spans="3:5" s="264" customFormat="1">
      <c r="C4266" s="286"/>
      <c r="D4266" s="286"/>
      <c r="E4266" s="287"/>
    </row>
    <row r="4267" spans="3:5" s="264" customFormat="1">
      <c r="C4267" s="286"/>
      <c r="D4267" s="286"/>
      <c r="E4267" s="287"/>
    </row>
    <row r="4268" spans="3:5" s="264" customFormat="1">
      <c r="C4268" s="286"/>
      <c r="D4268" s="286"/>
      <c r="E4268" s="287"/>
    </row>
    <row r="4269" spans="3:5" s="264" customFormat="1">
      <c r="C4269" s="286"/>
      <c r="D4269" s="286"/>
      <c r="E4269" s="287"/>
    </row>
    <row r="4270" spans="3:5" s="264" customFormat="1">
      <c r="C4270" s="286"/>
      <c r="D4270" s="286"/>
      <c r="E4270" s="287"/>
    </row>
    <row r="4271" spans="3:5" s="264" customFormat="1">
      <c r="C4271" s="286"/>
      <c r="D4271" s="286"/>
      <c r="E4271" s="287"/>
    </row>
    <row r="4272" spans="3:5" s="264" customFormat="1">
      <c r="C4272" s="286"/>
      <c r="D4272" s="286"/>
      <c r="E4272" s="287"/>
    </row>
    <row r="4273" spans="3:5" s="264" customFormat="1">
      <c r="C4273" s="286"/>
      <c r="D4273" s="286"/>
      <c r="E4273" s="287"/>
    </row>
    <row r="4274" spans="3:5" s="264" customFormat="1">
      <c r="C4274" s="286"/>
      <c r="D4274" s="286"/>
      <c r="E4274" s="287"/>
    </row>
    <row r="4275" spans="3:5" s="264" customFormat="1">
      <c r="C4275" s="286"/>
      <c r="D4275" s="286"/>
      <c r="E4275" s="287"/>
    </row>
    <row r="4276" spans="3:5" s="264" customFormat="1">
      <c r="C4276" s="286"/>
      <c r="D4276" s="286"/>
      <c r="E4276" s="287"/>
    </row>
    <row r="4277" spans="3:5" s="264" customFormat="1">
      <c r="C4277" s="286"/>
      <c r="D4277" s="286"/>
      <c r="E4277" s="287"/>
    </row>
    <row r="4278" spans="3:5" s="264" customFormat="1">
      <c r="C4278" s="286"/>
      <c r="D4278" s="286"/>
      <c r="E4278" s="287"/>
    </row>
    <row r="4279" spans="3:5" s="264" customFormat="1">
      <c r="C4279" s="286"/>
      <c r="D4279" s="286"/>
      <c r="E4279" s="287"/>
    </row>
    <row r="4280" spans="3:5" s="264" customFormat="1">
      <c r="C4280" s="286"/>
      <c r="D4280" s="286"/>
      <c r="E4280" s="287"/>
    </row>
    <row r="4281" spans="3:5" s="264" customFormat="1">
      <c r="C4281" s="286"/>
      <c r="D4281" s="286"/>
      <c r="E4281" s="287"/>
    </row>
    <row r="4282" spans="3:5" s="264" customFormat="1">
      <c r="C4282" s="286"/>
      <c r="D4282" s="286"/>
      <c r="E4282" s="287"/>
    </row>
    <row r="4283" spans="3:5" s="264" customFormat="1">
      <c r="C4283" s="286"/>
      <c r="D4283" s="286"/>
      <c r="E4283" s="287"/>
    </row>
    <row r="4284" spans="3:5" s="264" customFormat="1">
      <c r="C4284" s="286"/>
      <c r="D4284" s="286"/>
      <c r="E4284" s="287"/>
    </row>
    <row r="4285" spans="3:5" s="264" customFormat="1">
      <c r="C4285" s="286"/>
      <c r="D4285" s="286"/>
      <c r="E4285" s="287"/>
    </row>
    <row r="4286" spans="3:5" s="264" customFormat="1">
      <c r="C4286" s="286"/>
      <c r="D4286" s="286"/>
      <c r="E4286" s="287"/>
    </row>
    <row r="4287" spans="3:5" s="264" customFormat="1">
      <c r="C4287" s="286"/>
      <c r="D4287" s="286"/>
      <c r="E4287" s="287"/>
    </row>
    <row r="4288" spans="3:5" s="264" customFormat="1">
      <c r="C4288" s="286"/>
      <c r="D4288" s="286"/>
      <c r="E4288" s="287"/>
    </row>
    <row r="4289" spans="3:5" s="264" customFormat="1">
      <c r="C4289" s="286"/>
      <c r="D4289" s="286"/>
      <c r="E4289" s="287"/>
    </row>
    <row r="4290" spans="3:5" s="264" customFormat="1">
      <c r="C4290" s="286"/>
      <c r="D4290" s="286"/>
      <c r="E4290" s="287"/>
    </row>
    <row r="4291" spans="3:5" s="264" customFormat="1">
      <c r="C4291" s="286"/>
      <c r="D4291" s="286"/>
      <c r="E4291" s="287"/>
    </row>
    <row r="4292" spans="3:5" s="264" customFormat="1">
      <c r="C4292" s="286"/>
      <c r="D4292" s="286"/>
      <c r="E4292" s="287"/>
    </row>
    <row r="4293" spans="3:5" s="264" customFormat="1">
      <c r="C4293" s="286"/>
      <c r="D4293" s="286"/>
      <c r="E4293" s="287"/>
    </row>
    <row r="4294" spans="3:5" s="264" customFormat="1">
      <c r="C4294" s="286"/>
      <c r="D4294" s="286"/>
      <c r="E4294" s="287"/>
    </row>
    <row r="4295" spans="3:5" s="264" customFormat="1">
      <c r="C4295" s="286"/>
      <c r="D4295" s="286"/>
      <c r="E4295" s="287"/>
    </row>
    <row r="4296" spans="3:5" s="264" customFormat="1">
      <c r="C4296" s="286"/>
      <c r="D4296" s="286"/>
      <c r="E4296" s="287"/>
    </row>
    <row r="4297" spans="3:5" s="264" customFormat="1">
      <c r="C4297" s="286"/>
      <c r="D4297" s="286"/>
      <c r="E4297" s="287"/>
    </row>
    <row r="4298" spans="3:5" s="264" customFormat="1">
      <c r="C4298" s="286"/>
      <c r="D4298" s="286"/>
      <c r="E4298" s="287"/>
    </row>
    <row r="4299" spans="3:5" s="264" customFormat="1">
      <c r="C4299" s="286"/>
      <c r="D4299" s="286"/>
      <c r="E4299" s="287"/>
    </row>
    <row r="4300" spans="3:5" s="264" customFormat="1">
      <c r="C4300" s="286"/>
      <c r="D4300" s="286"/>
      <c r="E4300" s="287"/>
    </row>
    <row r="4301" spans="3:5" s="264" customFormat="1">
      <c r="C4301" s="286"/>
      <c r="D4301" s="286"/>
      <c r="E4301" s="287"/>
    </row>
    <row r="4302" spans="3:5" s="264" customFormat="1">
      <c r="C4302" s="286"/>
      <c r="D4302" s="286"/>
      <c r="E4302" s="287"/>
    </row>
    <row r="4303" spans="3:5" s="264" customFormat="1">
      <c r="C4303" s="286"/>
      <c r="D4303" s="286"/>
      <c r="E4303" s="287"/>
    </row>
    <row r="4304" spans="3:5" s="264" customFormat="1">
      <c r="C4304" s="286"/>
      <c r="D4304" s="286"/>
      <c r="E4304" s="287"/>
    </row>
    <row r="4305" spans="3:5" s="264" customFormat="1">
      <c r="C4305" s="286"/>
      <c r="D4305" s="286"/>
      <c r="E4305" s="287"/>
    </row>
    <row r="4306" spans="3:5" s="264" customFormat="1">
      <c r="C4306" s="286"/>
      <c r="D4306" s="286"/>
      <c r="E4306" s="287"/>
    </row>
    <row r="4307" spans="3:5" s="264" customFormat="1">
      <c r="C4307" s="286"/>
      <c r="D4307" s="286"/>
      <c r="E4307" s="287"/>
    </row>
    <row r="4308" spans="3:5" s="264" customFormat="1">
      <c r="C4308" s="286"/>
      <c r="D4308" s="286"/>
      <c r="E4308" s="287"/>
    </row>
    <row r="4309" spans="3:5" s="264" customFormat="1">
      <c r="C4309" s="286"/>
      <c r="D4309" s="286"/>
      <c r="E4309" s="287"/>
    </row>
    <row r="4310" spans="3:5" s="264" customFormat="1">
      <c r="C4310" s="286"/>
      <c r="D4310" s="286"/>
      <c r="E4310" s="287"/>
    </row>
    <row r="4311" spans="3:5" s="264" customFormat="1">
      <c r="C4311" s="286"/>
      <c r="D4311" s="286"/>
      <c r="E4311" s="287"/>
    </row>
    <row r="4312" spans="3:5" s="264" customFormat="1">
      <c r="C4312" s="286"/>
      <c r="D4312" s="286"/>
      <c r="E4312" s="287"/>
    </row>
    <row r="4313" spans="3:5" s="264" customFormat="1">
      <c r="C4313" s="286"/>
      <c r="D4313" s="286"/>
      <c r="E4313" s="287"/>
    </row>
    <row r="4314" spans="3:5" s="264" customFormat="1">
      <c r="C4314" s="286"/>
      <c r="D4314" s="286"/>
      <c r="E4314" s="287"/>
    </row>
    <row r="4315" spans="3:5" s="264" customFormat="1">
      <c r="C4315" s="286"/>
      <c r="D4315" s="286"/>
      <c r="E4315" s="287"/>
    </row>
    <row r="4316" spans="3:5" s="264" customFormat="1">
      <c r="C4316" s="286"/>
      <c r="D4316" s="286"/>
      <c r="E4316" s="287"/>
    </row>
    <row r="4317" spans="3:5" s="264" customFormat="1">
      <c r="C4317" s="286"/>
      <c r="D4317" s="286"/>
      <c r="E4317" s="287"/>
    </row>
    <row r="4318" spans="3:5" s="264" customFormat="1">
      <c r="C4318" s="286"/>
      <c r="D4318" s="286"/>
      <c r="E4318" s="287"/>
    </row>
    <row r="4319" spans="3:5" s="264" customFormat="1">
      <c r="C4319" s="286"/>
      <c r="D4319" s="286"/>
      <c r="E4319" s="287"/>
    </row>
    <row r="4320" spans="3:5" s="264" customFormat="1">
      <c r="C4320" s="286"/>
      <c r="D4320" s="286"/>
      <c r="E4320" s="287"/>
    </row>
    <row r="4321" spans="3:5" s="264" customFormat="1">
      <c r="C4321" s="286"/>
      <c r="D4321" s="286"/>
      <c r="E4321" s="287"/>
    </row>
    <row r="4322" spans="3:5" s="264" customFormat="1">
      <c r="C4322" s="286"/>
      <c r="D4322" s="286"/>
      <c r="E4322" s="287"/>
    </row>
    <row r="4323" spans="3:5" s="264" customFormat="1">
      <c r="C4323" s="286"/>
      <c r="D4323" s="286"/>
      <c r="E4323" s="287"/>
    </row>
    <row r="4324" spans="3:5" s="264" customFormat="1">
      <c r="C4324" s="286"/>
      <c r="D4324" s="286"/>
      <c r="E4324" s="287"/>
    </row>
    <row r="4325" spans="3:5" s="264" customFormat="1">
      <c r="C4325" s="286"/>
      <c r="D4325" s="286"/>
      <c r="E4325" s="287"/>
    </row>
    <row r="4326" spans="3:5" s="264" customFormat="1">
      <c r="C4326" s="286"/>
      <c r="D4326" s="286"/>
      <c r="E4326" s="287"/>
    </row>
    <row r="4327" spans="3:5" s="264" customFormat="1">
      <c r="C4327" s="286"/>
      <c r="D4327" s="286"/>
      <c r="E4327" s="287"/>
    </row>
    <row r="4328" spans="3:5" s="264" customFormat="1">
      <c r="C4328" s="286"/>
      <c r="D4328" s="286"/>
      <c r="E4328" s="287"/>
    </row>
    <row r="4329" spans="3:5" s="264" customFormat="1">
      <c r="C4329" s="286"/>
      <c r="D4329" s="286"/>
      <c r="E4329" s="287"/>
    </row>
    <row r="4330" spans="3:5" s="264" customFormat="1">
      <c r="C4330" s="286"/>
      <c r="D4330" s="286"/>
      <c r="E4330" s="287"/>
    </row>
    <row r="4331" spans="3:5" s="264" customFormat="1">
      <c r="C4331" s="286"/>
      <c r="D4331" s="286"/>
      <c r="E4331" s="287"/>
    </row>
    <row r="4332" spans="3:5" s="264" customFormat="1">
      <c r="C4332" s="286"/>
      <c r="D4332" s="286"/>
      <c r="E4332" s="287"/>
    </row>
    <row r="4333" spans="3:5" s="264" customFormat="1">
      <c r="C4333" s="286"/>
      <c r="D4333" s="286"/>
      <c r="E4333" s="287"/>
    </row>
    <row r="4334" spans="3:5" s="264" customFormat="1">
      <c r="C4334" s="286"/>
      <c r="D4334" s="286"/>
      <c r="E4334" s="287"/>
    </row>
    <row r="4335" spans="3:5" s="264" customFormat="1">
      <c r="C4335" s="286"/>
      <c r="D4335" s="286"/>
      <c r="E4335" s="287"/>
    </row>
    <row r="4336" spans="3:5" s="264" customFormat="1">
      <c r="C4336" s="286"/>
      <c r="D4336" s="286"/>
      <c r="E4336" s="287"/>
    </row>
    <row r="4337" spans="3:5" s="264" customFormat="1">
      <c r="C4337" s="286"/>
      <c r="D4337" s="286"/>
      <c r="E4337" s="287"/>
    </row>
    <row r="4338" spans="3:5" s="264" customFormat="1">
      <c r="C4338" s="286"/>
      <c r="D4338" s="286"/>
      <c r="E4338" s="287"/>
    </row>
    <row r="4339" spans="3:5" s="264" customFormat="1">
      <c r="C4339" s="286"/>
      <c r="D4339" s="286"/>
      <c r="E4339" s="287"/>
    </row>
    <row r="4340" spans="3:5" s="264" customFormat="1">
      <c r="C4340" s="286"/>
      <c r="D4340" s="286"/>
      <c r="E4340" s="287"/>
    </row>
    <row r="4341" spans="3:5" s="264" customFormat="1">
      <c r="C4341" s="286"/>
      <c r="D4341" s="286"/>
      <c r="E4341" s="287"/>
    </row>
    <row r="4342" spans="3:5" s="264" customFormat="1">
      <c r="C4342" s="286"/>
      <c r="D4342" s="286"/>
      <c r="E4342" s="287"/>
    </row>
    <row r="4343" spans="3:5" s="264" customFormat="1">
      <c r="C4343" s="286"/>
      <c r="D4343" s="286"/>
      <c r="E4343" s="287"/>
    </row>
    <row r="4344" spans="3:5" s="264" customFormat="1">
      <c r="C4344" s="286"/>
      <c r="D4344" s="286"/>
      <c r="E4344" s="287"/>
    </row>
    <row r="4345" spans="3:5" s="264" customFormat="1">
      <c r="C4345" s="286"/>
      <c r="D4345" s="286"/>
      <c r="E4345" s="287"/>
    </row>
    <row r="4346" spans="3:5" s="264" customFormat="1">
      <c r="C4346" s="286"/>
      <c r="D4346" s="286"/>
      <c r="E4346" s="287"/>
    </row>
    <row r="4347" spans="3:5" s="264" customFormat="1">
      <c r="C4347" s="286"/>
      <c r="D4347" s="286"/>
      <c r="E4347" s="287"/>
    </row>
    <row r="4348" spans="3:5" s="264" customFormat="1">
      <c r="C4348" s="286"/>
      <c r="D4348" s="286"/>
      <c r="E4348" s="287"/>
    </row>
    <row r="4349" spans="3:5" s="264" customFormat="1">
      <c r="C4349" s="286"/>
      <c r="D4349" s="286"/>
      <c r="E4349" s="287"/>
    </row>
    <row r="4350" spans="3:5" s="264" customFormat="1">
      <c r="C4350" s="286"/>
      <c r="D4350" s="286"/>
      <c r="E4350" s="287"/>
    </row>
    <row r="4351" spans="3:5" s="264" customFormat="1">
      <c r="C4351" s="286"/>
      <c r="D4351" s="286"/>
      <c r="E4351" s="287"/>
    </row>
    <row r="4352" spans="3:5" s="264" customFormat="1">
      <c r="C4352" s="286"/>
      <c r="D4352" s="286"/>
      <c r="E4352" s="287"/>
    </row>
    <row r="4353" spans="3:5" s="264" customFormat="1">
      <c r="C4353" s="286"/>
      <c r="D4353" s="286"/>
      <c r="E4353" s="287"/>
    </row>
    <row r="4354" spans="3:5" s="264" customFormat="1">
      <c r="C4354" s="286"/>
      <c r="D4354" s="286"/>
      <c r="E4354" s="287"/>
    </row>
    <row r="4355" spans="3:5" s="264" customFormat="1">
      <c r="C4355" s="286"/>
      <c r="D4355" s="286"/>
      <c r="E4355" s="287"/>
    </row>
    <row r="4356" spans="3:5" s="264" customFormat="1">
      <c r="C4356" s="286"/>
      <c r="D4356" s="286"/>
      <c r="E4356" s="287"/>
    </row>
    <row r="4357" spans="3:5" s="264" customFormat="1">
      <c r="C4357" s="286"/>
      <c r="D4357" s="286"/>
      <c r="E4357" s="287"/>
    </row>
    <row r="4358" spans="3:5" s="264" customFormat="1">
      <c r="C4358" s="286"/>
      <c r="D4358" s="286"/>
      <c r="E4358" s="287"/>
    </row>
    <row r="4359" spans="3:5" s="264" customFormat="1">
      <c r="C4359" s="286"/>
      <c r="D4359" s="286"/>
      <c r="E4359" s="287"/>
    </row>
    <row r="4360" spans="3:5" s="264" customFormat="1">
      <c r="C4360" s="286"/>
      <c r="D4360" s="286"/>
      <c r="E4360" s="287"/>
    </row>
    <row r="4361" spans="3:5" s="264" customFormat="1">
      <c r="C4361" s="286"/>
      <c r="D4361" s="286"/>
      <c r="E4361" s="287"/>
    </row>
    <row r="4362" spans="3:5" s="264" customFormat="1">
      <c r="C4362" s="286"/>
      <c r="D4362" s="286"/>
      <c r="E4362" s="287"/>
    </row>
    <row r="4363" spans="3:5" s="264" customFormat="1">
      <c r="C4363" s="286"/>
      <c r="D4363" s="286"/>
      <c r="E4363" s="287"/>
    </row>
    <row r="4364" spans="3:5" s="264" customFormat="1">
      <c r="C4364" s="286"/>
      <c r="D4364" s="286"/>
      <c r="E4364" s="287"/>
    </row>
    <row r="4365" spans="3:5" s="264" customFormat="1">
      <c r="C4365" s="286"/>
      <c r="D4365" s="286"/>
      <c r="E4365" s="287"/>
    </row>
    <row r="4366" spans="3:5" s="264" customFormat="1">
      <c r="C4366" s="286"/>
      <c r="D4366" s="286"/>
      <c r="E4366" s="287"/>
    </row>
    <row r="4367" spans="3:5" s="264" customFormat="1">
      <c r="C4367" s="286"/>
      <c r="D4367" s="286"/>
      <c r="E4367" s="287"/>
    </row>
    <row r="4368" spans="3:5" s="264" customFormat="1">
      <c r="C4368" s="286"/>
      <c r="D4368" s="286"/>
      <c r="E4368" s="287"/>
    </row>
    <row r="4369" spans="3:5" s="264" customFormat="1">
      <c r="C4369" s="286"/>
      <c r="D4369" s="286"/>
      <c r="E4369" s="287"/>
    </row>
    <row r="4370" spans="3:5" s="264" customFormat="1">
      <c r="C4370" s="286"/>
      <c r="D4370" s="286"/>
      <c r="E4370" s="287"/>
    </row>
    <row r="4371" spans="3:5" s="264" customFormat="1">
      <c r="C4371" s="286"/>
      <c r="D4371" s="286"/>
      <c r="E4371" s="287"/>
    </row>
    <row r="4372" spans="3:5" s="264" customFormat="1">
      <c r="C4372" s="286"/>
      <c r="D4372" s="286"/>
      <c r="E4372" s="287"/>
    </row>
    <row r="4373" spans="3:5" s="264" customFormat="1">
      <c r="C4373" s="286"/>
      <c r="D4373" s="286"/>
      <c r="E4373" s="287"/>
    </row>
    <row r="4374" spans="3:5" s="264" customFormat="1">
      <c r="C4374" s="286"/>
      <c r="D4374" s="286"/>
      <c r="E4374" s="287"/>
    </row>
    <row r="4375" spans="3:5" s="264" customFormat="1">
      <c r="C4375" s="286"/>
      <c r="D4375" s="286"/>
      <c r="E4375" s="287"/>
    </row>
    <row r="4376" spans="3:5" s="264" customFormat="1">
      <c r="C4376" s="286"/>
      <c r="D4376" s="286"/>
      <c r="E4376" s="287"/>
    </row>
    <row r="4377" spans="3:5" s="264" customFormat="1">
      <c r="C4377" s="286"/>
      <c r="D4377" s="286"/>
      <c r="E4377" s="287"/>
    </row>
    <row r="4378" spans="3:5" s="264" customFormat="1">
      <c r="C4378" s="286"/>
      <c r="D4378" s="286"/>
      <c r="E4378" s="287"/>
    </row>
    <row r="4379" spans="3:5" s="264" customFormat="1">
      <c r="C4379" s="286"/>
      <c r="D4379" s="286"/>
      <c r="E4379" s="287"/>
    </row>
    <row r="4380" spans="3:5" s="264" customFormat="1">
      <c r="C4380" s="286"/>
      <c r="D4380" s="286"/>
      <c r="E4380" s="287"/>
    </row>
    <row r="4381" spans="3:5" s="264" customFormat="1">
      <c r="C4381" s="286"/>
      <c r="D4381" s="286"/>
      <c r="E4381" s="287"/>
    </row>
    <row r="4382" spans="3:5" s="264" customFormat="1">
      <c r="C4382" s="286"/>
      <c r="D4382" s="286"/>
      <c r="E4382" s="287"/>
    </row>
    <row r="4383" spans="3:5" s="264" customFormat="1">
      <c r="C4383" s="286"/>
      <c r="D4383" s="286"/>
      <c r="E4383" s="287"/>
    </row>
    <row r="4384" spans="3:5" s="264" customFormat="1">
      <c r="C4384" s="286"/>
      <c r="D4384" s="286"/>
      <c r="E4384" s="287"/>
    </row>
    <row r="4385" spans="3:5" s="264" customFormat="1">
      <c r="C4385" s="286"/>
      <c r="D4385" s="286"/>
      <c r="E4385" s="287"/>
    </row>
    <row r="4386" spans="3:5" s="264" customFormat="1">
      <c r="C4386" s="286"/>
      <c r="D4386" s="286"/>
      <c r="E4386" s="287"/>
    </row>
    <row r="4387" spans="3:5" s="264" customFormat="1">
      <c r="C4387" s="286"/>
      <c r="D4387" s="286"/>
      <c r="E4387" s="287"/>
    </row>
    <row r="4388" spans="3:5" s="264" customFormat="1">
      <c r="C4388" s="286"/>
      <c r="D4388" s="286"/>
      <c r="E4388" s="287"/>
    </row>
    <row r="4389" spans="3:5" s="264" customFormat="1">
      <c r="C4389" s="286"/>
      <c r="D4389" s="286"/>
      <c r="E4389" s="287"/>
    </row>
    <row r="4390" spans="3:5" s="264" customFormat="1">
      <c r="C4390" s="286"/>
      <c r="D4390" s="286"/>
      <c r="E4390" s="287"/>
    </row>
    <row r="4391" spans="3:5" s="264" customFormat="1">
      <c r="C4391" s="286"/>
      <c r="D4391" s="286"/>
      <c r="E4391" s="287"/>
    </row>
    <row r="4392" spans="3:5" s="264" customFormat="1">
      <c r="C4392" s="286"/>
      <c r="D4392" s="286"/>
      <c r="E4392" s="287"/>
    </row>
    <row r="4393" spans="3:5" s="264" customFormat="1">
      <c r="C4393" s="286"/>
      <c r="D4393" s="286"/>
      <c r="E4393" s="287"/>
    </row>
    <row r="4394" spans="3:5" s="264" customFormat="1">
      <c r="C4394" s="286"/>
      <c r="D4394" s="286"/>
      <c r="E4394" s="287"/>
    </row>
    <row r="4395" spans="3:5" s="264" customFormat="1">
      <c r="C4395" s="286"/>
      <c r="D4395" s="286"/>
      <c r="E4395" s="287"/>
    </row>
    <row r="4396" spans="3:5" s="264" customFormat="1">
      <c r="C4396" s="286"/>
      <c r="D4396" s="286"/>
      <c r="E4396" s="287"/>
    </row>
    <row r="4397" spans="3:5" s="264" customFormat="1">
      <c r="C4397" s="286"/>
      <c r="D4397" s="286"/>
      <c r="E4397" s="287"/>
    </row>
    <row r="4398" spans="3:5" s="264" customFormat="1">
      <c r="C4398" s="286"/>
      <c r="D4398" s="286"/>
      <c r="E4398" s="287"/>
    </row>
    <row r="4399" spans="3:5" s="264" customFormat="1">
      <c r="C4399" s="286"/>
      <c r="D4399" s="286"/>
      <c r="E4399" s="287"/>
    </row>
    <row r="4400" spans="3:5" s="264" customFormat="1">
      <c r="C4400" s="286"/>
      <c r="D4400" s="286"/>
      <c r="E4400" s="287"/>
    </row>
    <row r="4401" spans="3:5" s="264" customFormat="1">
      <c r="C4401" s="286"/>
      <c r="D4401" s="286"/>
      <c r="E4401" s="287"/>
    </row>
    <row r="4402" spans="3:5" s="264" customFormat="1">
      <c r="C4402" s="286"/>
      <c r="D4402" s="286"/>
      <c r="E4402" s="287"/>
    </row>
    <row r="4403" spans="3:5" s="264" customFormat="1">
      <c r="C4403" s="286"/>
      <c r="D4403" s="286"/>
      <c r="E4403" s="287"/>
    </row>
    <row r="4404" spans="3:5" s="264" customFormat="1">
      <c r="C4404" s="286"/>
      <c r="D4404" s="286"/>
      <c r="E4404" s="287"/>
    </row>
    <row r="4405" spans="3:5" s="264" customFormat="1">
      <c r="C4405" s="286"/>
      <c r="D4405" s="286"/>
      <c r="E4405" s="287"/>
    </row>
    <row r="4406" spans="3:5" s="264" customFormat="1">
      <c r="C4406" s="286"/>
      <c r="D4406" s="286"/>
      <c r="E4406" s="287"/>
    </row>
    <row r="4407" spans="3:5" s="264" customFormat="1">
      <c r="C4407" s="286"/>
      <c r="D4407" s="286"/>
      <c r="E4407" s="287"/>
    </row>
    <row r="4408" spans="3:5" s="264" customFormat="1">
      <c r="C4408" s="286"/>
      <c r="D4408" s="286"/>
      <c r="E4408" s="287"/>
    </row>
    <row r="4409" spans="3:5" s="264" customFormat="1">
      <c r="C4409" s="286"/>
      <c r="D4409" s="286"/>
      <c r="E4409" s="287"/>
    </row>
    <row r="4410" spans="3:5" s="264" customFormat="1">
      <c r="C4410" s="286"/>
      <c r="D4410" s="286"/>
      <c r="E4410" s="287"/>
    </row>
    <row r="4411" spans="3:5" s="264" customFormat="1">
      <c r="C4411" s="286"/>
      <c r="D4411" s="286"/>
      <c r="E4411" s="287"/>
    </row>
    <row r="4412" spans="3:5" s="264" customFormat="1">
      <c r="C4412" s="286"/>
      <c r="D4412" s="286"/>
      <c r="E4412" s="287"/>
    </row>
    <row r="4413" spans="3:5" s="264" customFormat="1">
      <c r="C4413" s="286"/>
      <c r="D4413" s="286"/>
      <c r="E4413" s="287"/>
    </row>
    <row r="4414" spans="3:5" s="264" customFormat="1">
      <c r="C4414" s="286"/>
      <c r="D4414" s="286"/>
      <c r="E4414" s="287"/>
    </row>
    <row r="4415" spans="3:5" s="264" customFormat="1">
      <c r="C4415" s="286"/>
      <c r="D4415" s="286"/>
      <c r="E4415" s="287"/>
    </row>
    <row r="4416" spans="3:5" s="264" customFormat="1">
      <c r="C4416" s="286"/>
      <c r="D4416" s="286"/>
      <c r="E4416" s="287"/>
    </row>
    <row r="4417" spans="3:5" s="264" customFormat="1">
      <c r="C4417" s="286"/>
      <c r="D4417" s="286"/>
      <c r="E4417" s="287"/>
    </row>
    <row r="4418" spans="3:5" s="264" customFormat="1">
      <c r="C4418" s="286"/>
      <c r="D4418" s="286"/>
      <c r="E4418" s="287"/>
    </row>
    <row r="4419" spans="3:5" s="264" customFormat="1">
      <c r="C4419" s="286"/>
      <c r="D4419" s="286"/>
      <c r="E4419" s="287"/>
    </row>
    <row r="4420" spans="3:5" s="264" customFormat="1">
      <c r="C4420" s="286"/>
      <c r="D4420" s="286"/>
      <c r="E4420" s="287"/>
    </row>
    <row r="4421" spans="3:5" s="264" customFormat="1">
      <c r="C4421" s="286"/>
      <c r="D4421" s="286"/>
      <c r="E4421" s="287"/>
    </row>
    <row r="4422" spans="3:5" s="264" customFormat="1">
      <c r="C4422" s="286"/>
      <c r="D4422" s="286"/>
      <c r="E4422" s="287"/>
    </row>
    <row r="4423" spans="3:5" s="264" customFormat="1">
      <c r="C4423" s="286"/>
      <c r="D4423" s="286"/>
      <c r="E4423" s="287"/>
    </row>
    <row r="4424" spans="3:5" s="264" customFormat="1">
      <c r="C4424" s="286"/>
      <c r="D4424" s="286"/>
      <c r="E4424" s="287"/>
    </row>
    <row r="4425" spans="3:5" s="264" customFormat="1">
      <c r="C4425" s="286"/>
      <c r="D4425" s="286"/>
      <c r="E4425" s="287"/>
    </row>
    <row r="4426" spans="3:5" s="264" customFormat="1">
      <c r="C4426" s="286"/>
      <c r="D4426" s="286"/>
      <c r="E4426" s="287"/>
    </row>
    <row r="4427" spans="3:5" s="264" customFormat="1">
      <c r="C4427" s="286"/>
      <c r="D4427" s="286"/>
      <c r="E4427" s="287"/>
    </row>
    <row r="4428" spans="3:5" s="264" customFormat="1">
      <c r="C4428" s="286"/>
      <c r="D4428" s="286"/>
      <c r="E4428" s="287"/>
    </row>
    <row r="4429" spans="3:5" s="264" customFormat="1">
      <c r="C4429" s="286"/>
      <c r="D4429" s="286"/>
      <c r="E4429" s="287"/>
    </row>
    <row r="4430" spans="3:5" s="264" customFormat="1">
      <c r="C4430" s="286"/>
      <c r="D4430" s="286"/>
      <c r="E4430" s="287"/>
    </row>
    <row r="4431" spans="3:5" s="264" customFormat="1">
      <c r="C4431" s="286"/>
      <c r="D4431" s="286"/>
      <c r="E4431" s="287"/>
    </row>
    <row r="4432" spans="3:5" s="264" customFormat="1">
      <c r="C4432" s="286"/>
      <c r="D4432" s="286"/>
      <c r="E4432" s="287"/>
    </row>
    <row r="4433" spans="3:5" s="264" customFormat="1">
      <c r="C4433" s="286"/>
      <c r="D4433" s="286"/>
      <c r="E4433" s="287"/>
    </row>
    <row r="4434" spans="3:5" s="264" customFormat="1">
      <c r="C4434" s="286"/>
      <c r="D4434" s="286"/>
      <c r="E4434" s="287"/>
    </row>
    <row r="4435" spans="3:5" s="264" customFormat="1">
      <c r="C4435" s="286"/>
      <c r="D4435" s="286"/>
      <c r="E4435" s="287"/>
    </row>
    <row r="4436" spans="3:5" s="264" customFormat="1">
      <c r="C4436" s="286"/>
      <c r="D4436" s="286"/>
      <c r="E4436" s="287"/>
    </row>
    <row r="4437" spans="3:5" s="264" customFormat="1">
      <c r="C4437" s="286"/>
      <c r="D4437" s="286"/>
      <c r="E4437" s="287"/>
    </row>
    <row r="4438" spans="3:5" s="264" customFormat="1">
      <c r="C4438" s="286"/>
      <c r="D4438" s="286"/>
      <c r="E4438" s="287"/>
    </row>
    <row r="4439" spans="3:5" s="264" customFormat="1">
      <c r="C4439" s="286"/>
      <c r="D4439" s="286"/>
      <c r="E4439" s="287"/>
    </row>
    <row r="4440" spans="3:5" s="264" customFormat="1">
      <c r="C4440" s="286"/>
      <c r="D4440" s="286"/>
      <c r="E4440" s="287"/>
    </row>
    <row r="4441" spans="3:5" s="264" customFormat="1">
      <c r="C4441" s="286"/>
      <c r="D4441" s="286"/>
      <c r="E4441" s="287"/>
    </row>
    <row r="4442" spans="3:5" s="264" customFormat="1">
      <c r="C4442" s="286"/>
      <c r="D4442" s="286"/>
      <c r="E4442" s="287"/>
    </row>
    <row r="4443" spans="3:5" s="264" customFormat="1">
      <c r="C4443" s="286"/>
      <c r="D4443" s="286"/>
      <c r="E4443" s="287"/>
    </row>
    <row r="4444" spans="3:5" s="264" customFormat="1">
      <c r="C4444" s="286"/>
      <c r="D4444" s="286"/>
      <c r="E4444" s="287"/>
    </row>
    <row r="4445" spans="3:5" s="264" customFormat="1">
      <c r="C4445" s="286"/>
      <c r="D4445" s="286"/>
      <c r="E4445" s="287"/>
    </row>
    <row r="4446" spans="3:5" s="264" customFormat="1">
      <c r="C4446" s="286"/>
      <c r="D4446" s="286"/>
      <c r="E4446" s="287"/>
    </row>
    <row r="4447" spans="3:5" s="264" customFormat="1">
      <c r="C4447" s="286"/>
      <c r="D4447" s="286"/>
      <c r="E4447" s="287"/>
    </row>
    <row r="4448" spans="3:5" s="264" customFormat="1">
      <c r="C4448" s="286"/>
      <c r="D4448" s="286"/>
      <c r="E4448" s="287"/>
    </row>
    <row r="4449" spans="3:5" s="264" customFormat="1">
      <c r="C4449" s="286"/>
      <c r="D4449" s="286"/>
      <c r="E4449" s="287"/>
    </row>
    <row r="4450" spans="3:5" s="264" customFormat="1">
      <c r="C4450" s="286"/>
      <c r="D4450" s="286"/>
      <c r="E4450" s="287"/>
    </row>
    <row r="4451" spans="3:5" s="264" customFormat="1">
      <c r="C4451" s="286"/>
      <c r="D4451" s="286"/>
      <c r="E4451" s="287"/>
    </row>
    <row r="4452" spans="3:5" s="264" customFormat="1">
      <c r="C4452" s="286"/>
      <c r="D4452" s="286"/>
      <c r="E4452" s="287"/>
    </row>
    <row r="4453" spans="3:5" s="264" customFormat="1">
      <c r="C4453" s="286"/>
      <c r="D4453" s="286"/>
      <c r="E4453" s="287"/>
    </row>
    <row r="4454" spans="3:5" s="264" customFormat="1">
      <c r="C4454" s="286"/>
      <c r="D4454" s="286"/>
      <c r="E4454" s="287"/>
    </row>
    <row r="4455" spans="3:5" s="264" customFormat="1">
      <c r="C4455" s="286"/>
      <c r="D4455" s="286"/>
      <c r="E4455" s="287"/>
    </row>
    <row r="4456" spans="3:5" s="264" customFormat="1">
      <c r="C4456" s="286"/>
      <c r="D4456" s="286"/>
      <c r="E4456" s="287"/>
    </row>
    <row r="4457" spans="3:5" s="264" customFormat="1">
      <c r="C4457" s="286"/>
      <c r="D4457" s="286"/>
      <c r="E4457" s="287"/>
    </row>
    <row r="4458" spans="3:5" s="264" customFormat="1">
      <c r="C4458" s="286"/>
      <c r="D4458" s="286"/>
      <c r="E4458" s="287"/>
    </row>
    <row r="4459" spans="3:5" s="264" customFormat="1">
      <c r="C4459" s="286"/>
      <c r="D4459" s="286"/>
      <c r="E4459" s="287"/>
    </row>
    <row r="4460" spans="3:5" s="264" customFormat="1">
      <c r="C4460" s="286"/>
      <c r="D4460" s="286"/>
      <c r="E4460" s="287"/>
    </row>
    <row r="4461" spans="3:5" s="264" customFormat="1">
      <c r="C4461" s="286"/>
      <c r="D4461" s="286"/>
      <c r="E4461" s="287"/>
    </row>
    <row r="4462" spans="3:5" s="264" customFormat="1">
      <c r="C4462" s="286"/>
      <c r="D4462" s="286"/>
      <c r="E4462" s="287"/>
    </row>
    <row r="4463" spans="3:5" s="264" customFormat="1">
      <c r="C4463" s="286"/>
      <c r="D4463" s="286"/>
      <c r="E4463" s="287"/>
    </row>
    <row r="4464" spans="3:5" s="264" customFormat="1">
      <c r="C4464" s="286"/>
      <c r="D4464" s="286"/>
      <c r="E4464" s="287"/>
    </row>
    <row r="4465" spans="3:5" s="264" customFormat="1">
      <c r="C4465" s="286"/>
      <c r="D4465" s="286"/>
      <c r="E4465" s="287"/>
    </row>
    <row r="4466" spans="3:5" s="264" customFormat="1">
      <c r="C4466" s="286"/>
      <c r="D4466" s="286"/>
      <c r="E4466" s="287"/>
    </row>
    <row r="4467" spans="3:5" s="264" customFormat="1">
      <c r="C4467" s="286"/>
      <c r="D4467" s="286"/>
      <c r="E4467" s="287"/>
    </row>
    <row r="4468" spans="3:5" s="264" customFormat="1">
      <c r="C4468" s="286"/>
      <c r="D4468" s="286"/>
      <c r="E4468" s="287"/>
    </row>
    <row r="4469" spans="3:5" s="264" customFormat="1">
      <c r="C4469" s="286"/>
      <c r="D4469" s="286"/>
      <c r="E4469" s="287"/>
    </row>
    <row r="4470" spans="3:5" s="264" customFormat="1">
      <c r="C4470" s="286"/>
      <c r="D4470" s="286"/>
      <c r="E4470" s="287"/>
    </row>
    <row r="4471" spans="3:5" s="264" customFormat="1">
      <c r="C4471" s="286"/>
      <c r="D4471" s="286"/>
      <c r="E4471" s="287"/>
    </row>
    <row r="4472" spans="3:5" s="264" customFormat="1">
      <c r="C4472" s="286"/>
      <c r="D4472" s="286"/>
      <c r="E4472" s="287"/>
    </row>
    <row r="4473" spans="3:5" s="264" customFormat="1">
      <c r="C4473" s="286"/>
      <c r="D4473" s="286"/>
      <c r="E4473" s="287"/>
    </row>
    <row r="4474" spans="3:5" s="264" customFormat="1">
      <c r="C4474" s="286"/>
      <c r="D4474" s="286"/>
      <c r="E4474" s="287"/>
    </row>
    <row r="4475" spans="3:5" s="264" customFormat="1">
      <c r="C4475" s="286"/>
      <c r="D4475" s="286"/>
      <c r="E4475" s="287"/>
    </row>
    <row r="4476" spans="3:5" s="264" customFormat="1">
      <c r="C4476" s="286"/>
      <c r="D4476" s="286"/>
      <c r="E4476" s="287"/>
    </row>
    <row r="4477" spans="3:5" s="264" customFormat="1">
      <c r="C4477" s="286"/>
      <c r="D4477" s="286"/>
      <c r="E4477" s="287"/>
    </row>
    <row r="4478" spans="3:5" s="264" customFormat="1">
      <c r="C4478" s="286"/>
      <c r="D4478" s="286"/>
      <c r="E4478" s="287"/>
    </row>
    <row r="4479" spans="3:5" s="264" customFormat="1">
      <c r="C4479" s="286"/>
      <c r="D4479" s="286"/>
      <c r="E4479" s="287"/>
    </row>
    <row r="4480" spans="3:5" s="264" customFormat="1">
      <c r="C4480" s="286"/>
      <c r="D4480" s="286"/>
      <c r="E4480" s="287"/>
    </row>
    <row r="4481" spans="3:5" s="264" customFormat="1">
      <c r="C4481" s="286"/>
      <c r="D4481" s="286"/>
      <c r="E4481" s="287"/>
    </row>
    <row r="4482" spans="3:5" s="264" customFormat="1">
      <c r="C4482" s="286"/>
      <c r="D4482" s="286"/>
      <c r="E4482" s="287"/>
    </row>
    <row r="4483" spans="3:5" s="264" customFormat="1">
      <c r="C4483" s="286"/>
      <c r="D4483" s="286"/>
      <c r="E4483" s="287"/>
    </row>
    <row r="4484" spans="3:5" s="264" customFormat="1">
      <c r="C4484" s="286"/>
      <c r="D4484" s="286"/>
      <c r="E4484" s="287"/>
    </row>
    <row r="4485" spans="3:5" s="264" customFormat="1">
      <c r="C4485" s="286"/>
      <c r="D4485" s="286"/>
      <c r="E4485" s="287"/>
    </row>
    <row r="4486" spans="3:5" s="264" customFormat="1">
      <c r="C4486" s="286"/>
      <c r="D4486" s="286"/>
      <c r="E4486" s="287"/>
    </row>
    <row r="4487" spans="3:5" s="264" customFormat="1">
      <c r="C4487" s="286"/>
      <c r="D4487" s="286"/>
      <c r="E4487" s="287"/>
    </row>
    <row r="4488" spans="3:5" s="264" customFormat="1">
      <c r="C4488" s="286"/>
      <c r="D4488" s="286"/>
      <c r="E4488" s="287"/>
    </row>
    <row r="4489" spans="3:5" s="264" customFormat="1">
      <c r="C4489" s="286"/>
      <c r="D4489" s="286"/>
      <c r="E4489" s="287"/>
    </row>
    <row r="4490" spans="3:5" s="264" customFormat="1">
      <c r="C4490" s="286"/>
      <c r="D4490" s="286"/>
      <c r="E4490" s="287"/>
    </row>
    <row r="4491" spans="3:5" s="264" customFormat="1">
      <c r="C4491" s="286"/>
      <c r="D4491" s="286"/>
      <c r="E4491" s="287"/>
    </row>
    <row r="4492" spans="3:5" s="264" customFormat="1">
      <c r="C4492" s="286"/>
      <c r="D4492" s="286"/>
      <c r="E4492" s="287"/>
    </row>
    <row r="4493" spans="3:5" s="264" customFormat="1">
      <c r="C4493" s="286"/>
      <c r="D4493" s="286"/>
      <c r="E4493" s="287"/>
    </row>
    <row r="4494" spans="3:5" s="264" customFormat="1">
      <c r="C4494" s="286"/>
      <c r="D4494" s="286"/>
      <c r="E4494" s="287"/>
    </row>
    <row r="4495" spans="3:5" s="264" customFormat="1">
      <c r="C4495" s="286"/>
      <c r="D4495" s="286"/>
      <c r="E4495" s="287"/>
    </row>
    <row r="4496" spans="3:5" s="264" customFormat="1">
      <c r="C4496" s="286"/>
      <c r="D4496" s="286"/>
      <c r="E4496" s="287"/>
    </row>
    <row r="4497" spans="3:5" s="264" customFormat="1">
      <c r="C4497" s="286"/>
      <c r="D4497" s="286"/>
      <c r="E4497" s="287"/>
    </row>
    <row r="4498" spans="3:5" s="264" customFormat="1">
      <c r="C4498" s="286"/>
      <c r="D4498" s="286"/>
      <c r="E4498" s="287"/>
    </row>
    <row r="4499" spans="3:5" s="264" customFormat="1">
      <c r="C4499" s="286"/>
      <c r="D4499" s="286"/>
      <c r="E4499" s="287"/>
    </row>
    <row r="4500" spans="3:5" s="264" customFormat="1">
      <c r="C4500" s="286"/>
      <c r="D4500" s="286"/>
      <c r="E4500" s="287"/>
    </row>
    <row r="4501" spans="3:5" s="264" customFormat="1">
      <c r="C4501" s="286"/>
      <c r="D4501" s="286"/>
      <c r="E4501" s="287"/>
    </row>
    <row r="4502" spans="3:5" s="264" customFormat="1">
      <c r="C4502" s="286"/>
      <c r="D4502" s="286"/>
      <c r="E4502" s="287"/>
    </row>
    <row r="4503" spans="3:5" s="264" customFormat="1">
      <c r="C4503" s="286"/>
      <c r="D4503" s="286"/>
      <c r="E4503" s="287"/>
    </row>
    <row r="4504" spans="3:5" s="264" customFormat="1">
      <c r="C4504" s="286"/>
      <c r="D4504" s="286"/>
      <c r="E4504" s="287"/>
    </row>
    <row r="4505" spans="3:5" s="264" customFormat="1">
      <c r="C4505" s="286"/>
      <c r="D4505" s="286"/>
      <c r="E4505" s="287"/>
    </row>
    <row r="4506" spans="3:5" s="264" customFormat="1">
      <c r="C4506" s="286"/>
      <c r="D4506" s="286"/>
      <c r="E4506" s="287"/>
    </row>
    <row r="4507" spans="3:5" s="264" customFormat="1">
      <c r="C4507" s="286"/>
      <c r="D4507" s="286"/>
      <c r="E4507" s="287"/>
    </row>
    <row r="4508" spans="3:5" s="264" customFormat="1">
      <c r="C4508" s="286"/>
      <c r="D4508" s="286"/>
      <c r="E4508" s="287"/>
    </row>
    <row r="4509" spans="3:5" s="264" customFormat="1">
      <c r="C4509" s="286"/>
      <c r="D4509" s="286"/>
      <c r="E4509" s="287"/>
    </row>
    <row r="4510" spans="3:5" s="264" customFormat="1">
      <c r="C4510" s="286"/>
      <c r="D4510" s="286"/>
      <c r="E4510" s="287"/>
    </row>
    <row r="4511" spans="3:5" s="264" customFormat="1">
      <c r="C4511" s="286"/>
      <c r="D4511" s="286"/>
      <c r="E4511" s="287"/>
    </row>
    <row r="4512" spans="3:5" s="264" customFormat="1">
      <c r="C4512" s="286"/>
      <c r="D4512" s="286"/>
      <c r="E4512" s="287"/>
    </row>
    <row r="4513" spans="3:5" s="264" customFormat="1">
      <c r="C4513" s="286"/>
      <c r="D4513" s="286"/>
      <c r="E4513" s="287"/>
    </row>
    <row r="4514" spans="3:5" s="264" customFormat="1">
      <c r="C4514" s="286"/>
      <c r="D4514" s="286"/>
      <c r="E4514" s="287"/>
    </row>
    <row r="4515" spans="3:5" s="264" customFormat="1">
      <c r="C4515" s="286"/>
      <c r="D4515" s="286"/>
      <c r="E4515" s="287"/>
    </row>
    <row r="4516" spans="3:5" s="264" customFormat="1">
      <c r="C4516" s="286"/>
      <c r="D4516" s="286"/>
      <c r="E4516" s="287"/>
    </row>
    <row r="4517" spans="3:5" s="264" customFormat="1">
      <c r="C4517" s="286"/>
      <c r="D4517" s="286"/>
      <c r="E4517" s="287"/>
    </row>
    <row r="4518" spans="3:5" s="264" customFormat="1">
      <c r="C4518" s="286"/>
      <c r="D4518" s="286"/>
      <c r="E4518" s="287"/>
    </row>
    <row r="4519" spans="3:5" s="264" customFormat="1">
      <c r="C4519" s="286"/>
      <c r="D4519" s="286"/>
      <c r="E4519" s="287"/>
    </row>
    <row r="4520" spans="3:5" s="264" customFormat="1">
      <c r="C4520" s="286"/>
      <c r="D4520" s="286"/>
      <c r="E4520" s="287"/>
    </row>
    <row r="4521" spans="3:5" s="264" customFormat="1">
      <c r="C4521" s="286"/>
      <c r="D4521" s="286"/>
      <c r="E4521" s="287"/>
    </row>
    <row r="4522" spans="3:5" s="264" customFormat="1">
      <c r="C4522" s="286"/>
      <c r="D4522" s="286"/>
      <c r="E4522" s="287"/>
    </row>
    <row r="4523" spans="3:5" s="264" customFormat="1">
      <c r="C4523" s="286"/>
      <c r="D4523" s="286"/>
      <c r="E4523" s="287"/>
    </row>
    <row r="4524" spans="3:5" s="264" customFormat="1">
      <c r="C4524" s="286"/>
      <c r="D4524" s="286"/>
      <c r="E4524" s="287"/>
    </row>
    <row r="4525" spans="3:5" s="264" customFormat="1">
      <c r="C4525" s="286"/>
      <c r="D4525" s="286"/>
      <c r="E4525" s="287"/>
    </row>
    <row r="4526" spans="3:5" s="264" customFormat="1">
      <c r="C4526" s="286"/>
      <c r="D4526" s="286"/>
      <c r="E4526" s="287"/>
    </row>
    <row r="4527" spans="3:5" s="264" customFormat="1">
      <c r="C4527" s="286"/>
      <c r="D4527" s="286"/>
      <c r="E4527" s="287"/>
    </row>
    <row r="4528" spans="3:5" s="264" customFormat="1">
      <c r="C4528" s="286"/>
      <c r="D4528" s="286"/>
      <c r="E4528" s="287"/>
    </row>
    <row r="4529" spans="3:5" s="264" customFormat="1">
      <c r="C4529" s="286"/>
      <c r="D4529" s="286"/>
      <c r="E4529" s="287"/>
    </row>
    <row r="4530" spans="3:5" s="264" customFormat="1">
      <c r="C4530" s="286"/>
      <c r="D4530" s="286"/>
      <c r="E4530" s="287"/>
    </row>
    <row r="4531" spans="3:5" s="264" customFormat="1">
      <c r="C4531" s="286"/>
      <c r="D4531" s="286"/>
      <c r="E4531" s="287"/>
    </row>
    <row r="4532" spans="3:5" s="264" customFormat="1">
      <c r="C4532" s="286"/>
      <c r="D4532" s="286"/>
      <c r="E4532" s="287"/>
    </row>
    <row r="4533" spans="3:5" s="264" customFormat="1">
      <c r="C4533" s="286"/>
      <c r="D4533" s="286"/>
      <c r="E4533" s="287"/>
    </row>
    <row r="4534" spans="3:5" s="264" customFormat="1">
      <c r="C4534" s="286"/>
      <c r="D4534" s="286"/>
      <c r="E4534" s="287"/>
    </row>
    <row r="4535" spans="3:5" s="264" customFormat="1">
      <c r="C4535" s="286"/>
      <c r="D4535" s="286"/>
      <c r="E4535" s="287"/>
    </row>
    <row r="4536" spans="3:5" s="264" customFormat="1">
      <c r="C4536" s="286"/>
      <c r="D4536" s="286"/>
      <c r="E4536" s="287"/>
    </row>
    <row r="4537" spans="3:5" s="264" customFormat="1">
      <c r="C4537" s="286"/>
      <c r="D4537" s="286"/>
      <c r="E4537" s="287"/>
    </row>
    <row r="4538" spans="3:5" s="264" customFormat="1">
      <c r="C4538" s="286"/>
      <c r="D4538" s="286"/>
      <c r="E4538" s="287"/>
    </row>
    <row r="4539" spans="3:5" s="264" customFormat="1">
      <c r="C4539" s="286"/>
      <c r="D4539" s="286"/>
      <c r="E4539" s="287"/>
    </row>
    <row r="4540" spans="3:5" s="264" customFormat="1">
      <c r="C4540" s="286"/>
      <c r="D4540" s="286"/>
      <c r="E4540" s="287"/>
    </row>
    <row r="4541" spans="3:5" s="264" customFormat="1">
      <c r="C4541" s="286"/>
      <c r="D4541" s="286"/>
      <c r="E4541" s="287"/>
    </row>
    <row r="4542" spans="3:5" s="264" customFormat="1">
      <c r="C4542" s="286"/>
      <c r="D4542" s="286"/>
      <c r="E4542" s="287"/>
    </row>
    <row r="4543" spans="3:5" s="264" customFormat="1">
      <c r="C4543" s="286"/>
      <c r="D4543" s="286"/>
      <c r="E4543" s="287"/>
    </row>
    <row r="4544" spans="3:5" s="264" customFormat="1">
      <c r="C4544" s="286"/>
      <c r="D4544" s="286"/>
      <c r="E4544" s="287"/>
    </row>
    <row r="4545" spans="3:5" s="264" customFormat="1">
      <c r="C4545" s="286"/>
      <c r="D4545" s="286"/>
      <c r="E4545" s="287"/>
    </row>
    <row r="4546" spans="3:5" s="264" customFormat="1">
      <c r="C4546" s="286"/>
      <c r="D4546" s="286"/>
      <c r="E4546" s="287"/>
    </row>
    <row r="4547" spans="3:5" s="264" customFormat="1">
      <c r="C4547" s="286"/>
      <c r="D4547" s="286"/>
      <c r="E4547" s="287"/>
    </row>
    <row r="4548" spans="3:5" s="264" customFormat="1">
      <c r="C4548" s="286"/>
      <c r="D4548" s="286"/>
      <c r="E4548" s="287"/>
    </row>
    <row r="4549" spans="3:5" s="264" customFormat="1">
      <c r="C4549" s="286"/>
      <c r="D4549" s="286"/>
      <c r="E4549" s="287"/>
    </row>
    <row r="4550" spans="3:5" s="264" customFormat="1">
      <c r="C4550" s="286"/>
      <c r="D4550" s="286"/>
      <c r="E4550" s="287"/>
    </row>
    <row r="4551" spans="3:5" s="264" customFormat="1">
      <c r="C4551" s="286"/>
      <c r="D4551" s="286"/>
      <c r="E4551" s="287"/>
    </row>
    <row r="4552" spans="3:5" s="264" customFormat="1">
      <c r="C4552" s="286"/>
      <c r="D4552" s="286"/>
      <c r="E4552" s="287"/>
    </row>
    <row r="4553" spans="3:5" s="264" customFormat="1">
      <c r="C4553" s="286"/>
      <c r="D4553" s="286"/>
      <c r="E4553" s="287"/>
    </row>
    <row r="4554" spans="3:5" s="264" customFormat="1">
      <c r="C4554" s="286"/>
      <c r="D4554" s="286"/>
      <c r="E4554" s="287"/>
    </row>
    <row r="4555" spans="3:5" s="264" customFormat="1">
      <c r="C4555" s="286"/>
      <c r="D4555" s="286"/>
      <c r="E4555" s="287"/>
    </row>
    <row r="4556" spans="3:5" s="264" customFormat="1">
      <c r="C4556" s="286"/>
      <c r="D4556" s="286"/>
      <c r="E4556" s="287"/>
    </row>
    <row r="4557" spans="3:5" s="264" customFormat="1">
      <c r="C4557" s="286"/>
      <c r="D4557" s="286"/>
      <c r="E4557" s="287"/>
    </row>
    <row r="4558" spans="3:5" s="264" customFormat="1">
      <c r="C4558" s="286"/>
      <c r="D4558" s="286"/>
      <c r="E4558" s="287"/>
    </row>
    <row r="4559" spans="3:5" s="264" customFormat="1">
      <c r="C4559" s="286"/>
      <c r="D4559" s="286"/>
      <c r="E4559" s="287"/>
    </row>
    <row r="4560" spans="3:5" s="264" customFormat="1">
      <c r="C4560" s="286"/>
      <c r="D4560" s="286"/>
      <c r="E4560" s="287"/>
    </row>
    <row r="4561" spans="3:5" s="264" customFormat="1">
      <c r="C4561" s="286"/>
      <c r="D4561" s="286"/>
      <c r="E4561" s="287"/>
    </row>
    <row r="4562" spans="3:5" s="264" customFormat="1">
      <c r="C4562" s="286"/>
      <c r="D4562" s="286"/>
      <c r="E4562" s="287"/>
    </row>
    <row r="4563" spans="3:5" s="264" customFormat="1">
      <c r="C4563" s="286"/>
      <c r="D4563" s="286"/>
      <c r="E4563" s="287"/>
    </row>
    <row r="4564" spans="3:5" s="264" customFormat="1">
      <c r="C4564" s="286"/>
      <c r="D4564" s="286"/>
      <c r="E4564" s="287"/>
    </row>
    <row r="4565" spans="3:5" s="264" customFormat="1">
      <c r="C4565" s="286"/>
      <c r="D4565" s="286"/>
      <c r="E4565" s="287"/>
    </row>
    <row r="4566" spans="3:5" s="264" customFormat="1">
      <c r="C4566" s="286"/>
      <c r="D4566" s="286"/>
      <c r="E4566" s="287"/>
    </row>
    <row r="4567" spans="3:5" s="264" customFormat="1">
      <c r="C4567" s="286"/>
      <c r="D4567" s="286"/>
      <c r="E4567" s="287"/>
    </row>
    <row r="4568" spans="3:5" s="264" customFormat="1">
      <c r="C4568" s="286"/>
      <c r="D4568" s="286"/>
      <c r="E4568" s="287"/>
    </row>
    <row r="4569" spans="3:5" s="264" customFormat="1">
      <c r="C4569" s="286"/>
      <c r="D4569" s="286"/>
      <c r="E4569" s="287"/>
    </row>
    <row r="4570" spans="3:5" s="264" customFormat="1">
      <c r="C4570" s="286"/>
      <c r="D4570" s="286"/>
      <c r="E4570" s="287"/>
    </row>
    <row r="4571" spans="3:5" s="264" customFormat="1">
      <c r="C4571" s="286"/>
      <c r="D4571" s="286"/>
      <c r="E4571" s="287"/>
    </row>
    <row r="4572" spans="3:5" s="264" customFormat="1">
      <c r="C4572" s="286"/>
      <c r="D4572" s="286"/>
      <c r="E4572" s="287"/>
    </row>
    <row r="4573" spans="3:5" s="264" customFormat="1">
      <c r="C4573" s="286"/>
      <c r="D4573" s="286"/>
      <c r="E4573" s="287"/>
    </row>
    <row r="4574" spans="3:5" s="264" customFormat="1">
      <c r="C4574" s="286"/>
      <c r="D4574" s="286"/>
      <c r="E4574" s="287"/>
    </row>
    <row r="4575" spans="3:5" s="264" customFormat="1">
      <c r="C4575" s="286"/>
      <c r="D4575" s="286"/>
      <c r="E4575" s="287"/>
    </row>
    <row r="4576" spans="3:5" s="264" customFormat="1">
      <c r="C4576" s="286"/>
      <c r="D4576" s="286"/>
      <c r="E4576" s="287"/>
    </row>
    <row r="4577" spans="3:5" s="264" customFormat="1">
      <c r="C4577" s="286"/>
      <c r="D4577" s="286"/>
      <c r="E4577" s="287"/>
    </row>
    <row r="4578" spans="3:5" s="264" customFormat="1">
      <c r="C4578" s="286"/>
      <c r="D4578" s="286"/>
      <c r="E4578" s="287"/>
    </row>
    <row r="4579" spans="3:5" s="264" customFormat="1">
      <c r="C4579" s="286"/>
      <c r="D4579" s="286"/>
      <c r="E4579" s="287"/>
    </row>
    <row r="4580" spans="3:5" s="264" customFormat="1">
      <c r="C4580" s="286"/>
      <c r="D4580" s="286"/>
      <c r="E4580" s="287"/>
    </row>
    <row r="4581" spans="3:5" s="264" customFormat="1">
      <c r="C4581" s="286"/>
      <c r="D4581" s="286"/>
      <c r="E4581" s="287"/>
    </row>
    <row r="4582" spans="3:5" s="264" customFormat="1">
      <c r="C4582" s="286"/>
      <c r="D4582" s="286"/>
      <c r="E4582" s="287"/>
    </row>
    <row r="4583" spans="3:5" s="264" customFormat="1">
      <c r="C4583" s="286"/>
      <c r="D4583" s="286"/>
      <c r="E4583" s="287"/>
    </row>
    <row r="4584" spans="3:5" s="264" customFormat="1">
      <c r="C4584" s="286"/>
      <c r="D4584" s="286"/>
      <c r="E4584" s="287"/>
    </row>
    <row r="4585" spans="3:5" s="264" customFormat="1">
      <c r="C4585" s="286"/>
      <c r="D4585" s="286"/>
      <c r="E4585" s="287"/>
    </row>
    <row r="4586" spans="3:5" s="264" customFormat="1">
      <c r="C4586" s="286"/>
      <c r="D4586" s="286"/>
      <c r="E4586" s="287"/>
    </row>
    <row r="4587" spans="3:5" s="264" customFormat="1">
      <c r="C4587" s="286"/>
      <c r="D4587" s="286"/>
      <c r="E4587" s="287"/>
    </row>
    <row r="4588" spans="3:5" s="264" customFormat="1">
      <c r="C4588" s="286"/>
      <c r="D4588" s="286"/>
      <c r="E4588" s="287"/>
    </row>
    <row r="4589" spans="3:5" s="264" customFormat="1">
      <c r="C4589" s="286"/>
      <c r="D4589" s="286"/>
      <c r="E4589" s="287"/>
    </row>
    <row r="4590" spans="3:5" s="264" customFormat="1">
      <c r="C4590" s="286"/>
      <c r="D4590" s="286"/>
      <c r="E4590" s="287"/>
    </row>
    <row r="4591" spans="3:5" s="264" customFormat="1">
      <c r="C4591" s="286"/>
      <c r="D4591" s="286"/>
      <c r="E4591" s="287"/>
    </row>
    <row r="4592" spans="3:5" s="264" customFormat="1">
      <c r="C4592" s="286"/>
      <c r="D4592" s="286"/>
      <c r="E4592" s="287"/>
    </row>
    <row r="4593" spans="3:5" s="264" customFormat="1">
      <c r="C4593" s="286"/>
      <c r="D4593" s="286"/>
      <c r="E4593" s="287"/>
    </row>
    <row r="4594" spans="3:5" s="264" customFormat="1">
      <c r="C4594" s="286"/>
      <c r="D4594" s="286"/>
      <c r="E4594" s="287"/>
    </row>
    <row r="4595" spans="3:5" s="264" customFormat="1">
      <c r="C4595" s="286"/>
      <c r="D4595" s="286"/>
      <c r="E4595" s="287"/>
    </row>
    <row r="4596" spans="3:5" s="264" customFormat="1">
      <c r="C4596" s="286"/>
      <c r="D4596" s="286"/>
      <c r="E4596" s="287"/>
    </row>
    <row r="4597" spans="3:5" s="264" customFormat="1">
      <c r="C4597" s="286"/>
      <c r="D4597" s="286"/>
      <c r="E4597" s="287"/>
    </row>
    <row r="4598" spans="3:5" s="264" customFormat="1">
      <c r="C4598" s="286"/>
      <c r="D4598" s="286"/>
      <c r="E4598" s="287"/>
    </row>
    <row r="4599" spans="3:5" s="264" customFormat="1">
      <c r="C4599" s="286"/>
      <c r="D4599" s="286"/>
      <c r="E4599" s="287"/>
    </row>
    <row r="4600" spans="3:5" s="264" customFormat="1">
      <c r="C4600" s="286"/>
      <c r="D4600" s="286"/>
      <c r="E4600" s="287"/>
    </row>
    <row r="4601" spans="3:5" s="264" customFormat="1">
      <c r="C4601" s="286"/>
      <c r="D4601" s="286"/>
      <c r="E4601" s="287"/>
    </row>
    <row r="4602" spans="3:5" s="264" customFormat="1">
      <c r="C4602" s="286"/>
      <c r="D4602" s="286"/>
      <c r="E4602" s="287"/>
    </row>
    <row r="4603" spans="3:5" s="264" customFormat="1">
      <c r="C4603" s="286"/>
      <c r="D4603" s="286"/>
      <c r="E4603" s="287"/>
    </row>
    <row r="4604" spans="3:5" s="264" customFormat="1">
      <c r="C4604" s="286"/>
      <c r="D4604" s="286"/>
      <c r="E4604" s="287"/>
    </row>
    <row r="4605" spans="3:5" s="264" customFormat="1">
      <c r="C4605" s="286"/>
      <c r="D4605" s="286"/>
      <c r="E4605" s="287"/>
    </row>
    <row r="4606" spans="3:5" s="264" customFormat="1">
      <c r="C4606" s="286"/>
      <c r="D4606" s="286"/>
      <c r="E4606" s="287"/>
    </row>
    <row r="4607" spans="3:5" s="264" customFormat="1">
      <c r="C4607" s="286"/>
      <c r="D4607" s="286"/>
      <c r="E4607" s="287"/>
    </row>
    <row r="4608" spans="3:5" s="264" customFormat="1">
      <c r="C4608" s="286"/>
      <c r="D4608" s="286"/>
      <c r="E4608" s="287"/>
    </row>
    <row r="4609" spans="3:5" s="264" customFormat="1">
      <c r="C4609" s="286"/>
      <c r="D4609" s="286"/>
      <c r="E4609" s="287"/>
    </row>
    <row r="4610" spans="3:5" s="264" customFormat="1">
      <c r="C4610" s="286"/>
      <c r="D4610" s="286"/>
      <c r="E4610" s="287"/>
    </row>
    <row r="4611" spans="3:5" s="264" customFormat="1">
      <c r="C4611" s="286"/>
      <c r="D4611" s="286"/>
      <c r="E4611" s="287"/>
    </row>
    <row r="4612" spans="3:5" s="264" customFormat="1">
      <c r="C4612" s="286"/>
      <c r="D4612" s="286"/>
      <c r="E4612" s="287"/>
    </row>
    <row r="4613" spans="3:5" s="264" customFormat="1">
      <c r="C4613" s="286"/>
      <c r="D4613" s="286"/>
      <c r="E4613" s="287"/>
    </row>
    <row r="4614" spans="3:5" s="264" customFormat="1">
      <c r="C4614" s="286"/>
      <c r="D4614" s="286"/>
      <c r="E4614" s="287"/>
    </row>
    <row r="4615" spans="3:5" s="264" customFormat="1">
      <c r="C4615" s="286"/>
      <c r="D4615" s="286"/>
      <c r="E4615" s="287"/>
    </row>
    <row r="4616" spans="3:5" s="264" customFormat="1">
      <c r="C4616" s="286"/>
      <c r="D4616" s="286"/>
      <c r="E4616" s="287"/>
    </row>
    <row r="4617" spans="3:5" s="264" customFormat="1">
      <c r="C4617" s="286"/>
      <c r="D4617" s="286"/>
      <c r="E4617" s="287"/>
    </row>
    <row r="4618" spans="3:5" s="264" customFormat="1">
      <c r="C4618" s="286"/>
      <c r="D4618" s="286"/>
      <c r="E4618" s="287"/>
    </row>
    <row r="4619" spans="3:5" s="264" customFormat="1">
      <c r="C4619" s="286"/>
      <c r="D4619" s="286"/>
      <c r="E4619" s="287"/>
    </row>
    <row r="4620" spans="3:5" s="264" customFormat="1">
      <c r="C4620" s="286"/>
      <c r="D4620" s="286"/>
      <c r="E4620" s="287"/>
    </row>
    <row r="4621" spans="3:5" s="264" customFormat="1">
      <c r="C4621" s="286"/>
      <c r="D4621" s="286"/>
      <c r="E4621" s="287"/>
    </row>
    <row r="4622" spans="3:5" s="264" customFormat="1">
      <c r="C4622" s="286"/>
      <c r="D4622" s="286"/>
      <c r="E4622" s="287"/>
    </row>
    <row r="4623" spans="3:5" s="264" customFormat="1">
      <c r="C4623" s="286"/>
      <c r="D4623" s="286"/>
      <c r="E4623" s="287"/>
    </row>
    <row r="4624" spans="3:5" s="264" customFormat="1">
      <c r="C4624" s="286"/>
      <c r="D4624" s="286"/>
      <c r="E4624" s="287"/>
    </row>
    <row r="4625" spans="3:5" s="264" customFormat="1">
      <c r="C4625" s="286"/>
      <c r="D4625" s="286"/>
      <c r="E4625" s="287"/>
    </row>
    <row r="4626" spans="3:5" s="264" customFormat="1">
      <c r="C4626" s="286"/>
      <c r="D4626" s="286"/>
      <c r="E4626" s="287"/>
    </row>
    <row r="4627" spans="3:5" s="264" customFormat="1">
      <c r="C4627" s="286"/>
      <c r="D4627" s="286"/>
      <c r="E4627" s="287"/>
    </row>
    <row r="4628" spans="3:5" s="264" customFormat="1">
      <c r="C4628" s="286"/>
      <c r="D4628" s="286"/>
      <c r="E4628" s="287"/>
    </row>
    <row r="4629" spans="3:5" s="264" customFormat="1">
      <c r="C4629" s="286"/>
      <c r="D4629" s="286"/>
      <c r="E4629" s="287"/>
    </row>
    <row r="4630" spans="3:5" s="264" customFormat="1">
      <c r="C4630" s="286"/>
      <c r="D4630" s="286"/>
      <c r="E4630" s="287"/>
    </row>
    <row r="4631" spans="3:5" s="264" customFormat="1">
      <c r="C4631" s="286"/>
      <c r="D4631" s="286"/>
      <c r="E4631" s="287"/>
    </row>
    <row r="4632" spans="3:5" s="264" customFormat="1">
      <c r="C4632" s="286"/>
      <c r="D4632" s="286"/>
      <c r="E4632" s="287"/>
    </row>
    <row r="4633" spans="3:5" s="264" customFormat="1">
      <c r="C4633" s="286"/>
      <c r="D4633" s="286"/>
      <c r="E4633" s="287"/>
    </row>
    <row r="4634" spans="3:5" s="264" customFormat="1">
      <c r="C4634" s="286"/>
      <c r="D4634" s="286"/>
      <c r="E4634" s="287"/>
    </row>
    <row r="4635" spans="3:5" s="264" customFormat="1">
      <c r="C4635" s="286"/>
      <c r="D4635" s="286"/>
      <c r="E4635" s="287"/>
    </row>
    <row r="4636" spans="3:5" s="264" customFormat="1">
      <c r="C4636" s="286"/>
      <c r="D4636" s="286"/>
      <c r="E4636" s="287"/>
    </row>
    <row r="4637" spans="3:5" s="264" customFormat="1">
      <c r="C4637" s="286"/>
      <c r="D4637" s="286"/>
      <c r="E4637" s="287"/>
    </row>
    <row r="4638" spans="3:5" s="264" customFormat="1">
      <c r="C4638" s="286"/>
      <c r="D4638" s="286"/>
      <c r="E4638" s="287"/>
    </row>
    <row r="4639" spans="3:5" s="264" customFormat="1">
      <c r="C4639" s="286"/>
      <c r="D4639" s="286"/>
      <c r="E4639" s="287"/>
    </row>
    <row r="4640" spans="3:5" s="264" customFormat="1">
      <c r="C4640" s="286"/>
      <c r="D4640" s="286"/>
      <c r="E4640" s="287"/>
    </row>
    <row r="4641" spans="3:5" s="264" customFormat="1">
      <c r="C4641" s="286"/>
      <c r="D4641" s="286"/>
      <c r="E4641" s="287"/>
    </row>
    <row r="4642" spans="3:5" s="264" customFormat="1">
      <c r="C4642" s="286"/>
      <c r="D4642" s="286"/>
      <c r="E4642" s="287"/>
    </row>
    <row r="4643" spans="3:5" s="264" customFormat="1">
      <c r="C4643" s="286"/>
      <c r="D4643" s="286"/>
      <c r="E4643" s="287"/>
    </row>
    <row r="4644" spans="3:5" s="264" customFormat="1">
      <c r="C4644" s="286"/>
      <c r="D4644" s="286"/>
      <c r="E4644" s="287"/>
    </row>
    <row r="4645" spans="3:5" s="264" customFormat="1">
      <c r="C4645" s="286"/>
      <c r="D4645" s="286"/>
      <c r="E4645" s="287"/>
    </row>
    <row r="4646" spans="3:5" s="264" customFormat="1">
      <c r="C4646" s="286"/>
      <c r="D4646" s="286"/>
      <c r="E4646" s="287"/>
    </row>
    <row r="4647" spans="3:5" s="264" customFormat="1">
      <c r="C4647" s="286"/>
      <c r="D4647" s="286"/>
      <c r="E4647" s="287"/>
    </row>
    <row r="4648" spans="3:5" s="264" customFormat="1">
      <c r="C4648" s="286"/>
      <c r="D4648" s="286"/>
      <c r="E4648" s="287"/>
    </row>
    <row r="4649" spans="3:5" s="264" customFormat="1">
      <c r="C4649" s="286"/>
      <c r="D4649" s="286"/>
      <c r="E4649" s="287"/>
    </row>
    <row r="4650" spans="3:5" s="264" customFormat="1">
      <c r="C4650" s="286"/>
      <c r="D4650" s="286"/>
      <c r="E4650" s="287"/>
    </row>
    <row r="4651" spans="3:5" s="264" customFormat="1">
      <c r="C4651" s="286"/>
      <c r="D4651" s="286"/>
      <c r="E4651" s="287"/>
    </row>
    <row r="4652" spans="3:5" s="264" customFormat="1">
      <c r="C4652" s="286"/>
      <c r="D4652" s="286"/>
      <c r="E4652" s="287"/>
    </row>
    <row r="4653" spans="3:5" s="264" customFormat="1">
      <c r="C4653" s="286"/>
      <c r="D4653" s="286"/>
      <c r="E4653" s="287"/>
    </row>
    <row r="4654" spans="3:5" s="264" customFormat="1">
      <c r="C4654" s="286"/>
      <c r="D4654" s="286"/>
      <c r="E4654" s="287"/>
    </row>
    <row r="4655" spans="3:5" s="264" customFormat="1">
      <c r="C4655" s="286"/>
      <c r="D4655" s="286"/>
      <c r="E4655" s="287"/>
    </row>
    <row r="4656" spans="3:5" s="264" customFormat="1">
      <c r="C4656" s="286"/>
      <c r="D4656" s="286"/>
      <c r="E4656" s="287"/>
    </row>
    <row r="4657" spans="3:5" s="264" customFormat="1">
      <c r="C4657" s="286"/>
      <c r="D4657" s="286"/>
      <c r="E4657" s="287"/>
    </row>
    <row r="4658" spans="3:5" s="264" customFormat="1">
      <c r="C4658" s="286"/>
      <c r="D4658" s="286"/>
      <c r="E4658" s="287"/>
    </row>
    <row r="4659" spans="3:5" s="264" customFormat="1">
      <c r="C4659" s="286"/>
      <c r="D4659" s="286"/>
      <c r="E4659" s="287"/>
    </row>
    <row r="4660" spans="3:5" s="264" customFormat="1">
      <c r="C4660" s="286"/>
      <c r="D4660" s="286"/>
      <c r="E4660" s="287"/>
    </row>
    <row r="4661" spans="3:5" s="264" customFormat="1">
      <c r="C4661" s="286"/>
      <c r="D4661" s="286"/>
      <c r="E4661" s="287"/>
    </row>
    <row r="4662" spans="3:5" s="264" customFormat="1">
      <c r="C4662" s="286"/>
      <c r="D4662" s="286"/>
      <c r="E4662" s="287"/>
    </row>
    <row r="4663" spans="3:5" s="264" customFormat="1">
      <c r="C4663" s="286"/>
      <c r="D4663" s="286"/>
      <c r="E4663" s="287"/>
    </row>
    <row r="4664" spans="3:5" s="264" customFormat="1">
      <c r="C4664" s="286"/>
      <c r="D4664" s="286"/>
      <c r="E4664" s="287"/>
    </row>
    <row r="4665" spans="3:5" s="264" customFormat="1">
      <c r="C4665" s="286"/>
      <c r="D4665" s="286"/>
      <c r="E4665" s="287"/>
    </row>
    <row r="4666" spans="3:5" s="264" customFormat="1">
      <c r="C4666" s="286"/>
      <c r="D4666" s="286"/>
      <c r="E4666" s="287"/>
    </row>
    <row r="4667" spans="3:5" s="264" customFormat="1">
      <c r="C4667" s="286"/>
      <c r="D4667" s="286"/>
      <c r="E4667" s="287"/>
    </row>
    <row r="4668" spans="3:5" s="264" customFormat="1">
      <c r="C4668" s="286"/>
      <c r="D4668" s="286"/>
      <c r="E4668" s="287"/>
    </row>
    <row r="4669" spans="3:5" s="264" customFormat="1">
      <c r="C4669" s="286"/>
      <c r="D4669" s="286"/>
      <c r="E4669" s="287"/>
    </row>
    <row r="4670" spans="3:5" s="264" customFormat="1">
      <c r="C4670" s="286"/>
      <c r="D4670" s="286"/>
      <c r="E4670" s="287"/>
    </row>
    <row r="4671" spans="3:5" s="264" customFormat="1">
      <c r="C4671" s="286"/>
      <c r="D4671" s="286"/>
      <c r="E4671" s="287"/>
    </row>
    <row r="4672" spans="3:5" s="264" customFormat="1">
      <c r="C4672" s="286"/>
      <c r="D4672" s="286"/>
      <c r="E4672" s="287"/>
    </row>
    <row r="4673" spans="3:5" s="264" customFormat="1">
      <c r="C4673" s="286"/>
      <c r="D4673" s="286"/>
      <c r="E4673" s="287"/>
    </row>
    <row r="4674" spans="3:5" s="264" customFormat="1">
      <c r="C4674" s="286"/>
      <c r="D4674" s="286"/>
      <c r="E4674" s="287"/>
    </row>
    <row r="4675" spans="3:5" s="264" customFormat="1">
      <c r="C4675" s="286"/>
      <c r="D4675" s="286"/>
      <c r="E4675" s="287"/>
    </row>
    <row r="4676" spans="3:5" s="264" customFormat="1">
      <c r="C4676" s="286"/>
      <c r="D4676" s="286"/>
      <c r="E4676" s="287"/>
    </row>
    <row r="4677" spans="3:5" s="264" customFormat="1">
      <c r="C4677" s="286"/>
      <c r="D4677" s="286"/>
      <c r="E4677" s="287"/>
    </row>
    <row r="4678" spans="3:5" s="264" customFormat="1">
      <c r="C4678" s="286"/>
      <c r="D4678" s="286"/>
      <c r="E4678" s="287"/>
    </row>
    <row r="4679" spans="3:5" s="264" customFormat="1">
      <c r="C4679" s="286"/>
      <c r="D4679" s="286"/>
      <c r="E4679" s="287"/>
    </row>
    <row r="4680" spans="3:5" s="264" customFormat="1">
      <c r="C4680" s="286"/>
      <c r="D4680" s="286"/>
      <c r="E4680" s="287"/>
    </row>
    <row r="4681" spans="3:5" s="264" customFormat="1">
      <c r="C4681" s="286"/>
      <c r="D4681" s="286"/>
      <c r="E4681" s="287"/>
    </row>
    <row r="4682" spans="3:5" s="264" customFormat="1">
      <c r="C4682" s="286"/>
      <c r="D4682" s="286"/>
      <c r="E4682" s="287"/>
    </row>
    <row r="4683" spans="3:5" s="264" customFormat="1">
      <c r="C4683" s="286"/>
      <c r="D4683" s="286"/>
      <c r="E4683" s="287"/>
    </row>
    <row r="4684" spans="3:5" s="264" customFormat="1">
      <c r="C4684" s="286"/>
      <c r="D4684" s="286"/>
      <c r="E4684" s="287"/>
    </row>
    <row r="4685" spans="3:5" s="264" customFormat="1">
      <c r="C4685" s="286"/>
      <c r="D4685" s="286"/>
      <c r="E4685" s="287"/>
    </row>
    <row r="4686" spans="3:5" s="264" customFormat="1">
      <c r="C4686" s="286"/>
      <c r="D4686" s="286"/>
      <c r="E4686" s="287"/>
    </row>
    <row r="4687" spans="3:5" s="264" customFormat="1">
      <c r="C4687" s="286"/>
      <c r="D4687" s="286"/>
      <c r="E4687" s="287"/>
    </row>
    <row r="4688" spans="3:5" s="264" customFormat="1">
      <c r="C4688" s="286"/>
      <c r="D4688" s="286"/>
      <c r="E4688" s="287"/>
    </row>
    <row r="4689" spans="3:5" s="264" customFormat="1">
      <c r="C4689" s="286"/>
      <c r="D4689" s="286"/>
      <c r="E4689" s="287"/>
    </row>
    <row r="4690" spans="3:5" s="264" customFormat="1">
      <c r="C4690" s="286"/>
      <c r="D4690" s="286"/>
      <c r="E4690" s="287"/>
    </row>
    <row r="4691" spans="3:5" s="264" customFormat="1">
      <c r="C4691" s="286"/>
      <c r="D4691" s="286"/>
      <c r="E4691" s="287"/>
    </row>
    <row r="4692" spans="3:5" s="264" customFormat="1">
      <c r="C4692" s="286"/>
      <c r="D4692" s="286"/>
      <c r="E4692" s="287"/>
    </row>
    <row r="4693" spans="3:5" s="264" customFormat="1">
      <c r="C4693" s="286"/>
      <c r="D4693" s="286"/>
      <c r="E4693" s="287"/>
    </row>
    <row r="4694" spans="3:5" s="264" customFormat="1">
      <c r="C4694" s="286"/>
      <c r="D4694" s="286"/>
      <c r="E4694" s="287"/>
    </row>
    <row r="4695" spans="3:5" s="264" customFormat="1">
      <c r="C4695" s="286"/>
      <c r="D4695" s="286"/>
      <c r="E4695" s="287"/>
    </row>
    <row r="4696" spans="3:5" s="264" customFormat="1">
      <c r="C4696" s="286"/>
      <c r="D4696" s="286"/>
      <c r="E4696" s="287"/>
    </row>
    <row r="4697" spans="3:5" s="264" customFormat="1">
      <c r="C4697" s="286"/>
      <c r="D4697" s="286"/>
      <c r="E4697" s="287"/>
    </row>
    <row r="4698" spans="3:5" s="264" customFormat="1">
      <c r="C4698" s="286"/>
      <c r="D4698" s="286"/>
      <c r="E4698" s="287"/>
    </row>
    <row r="4699" spans="3:5" s="264" customFormat="1">
      <c r="C4699" s="286"/>
      <c r="D4699" s="286"/>
      <c r="E4699" s="287"/>
    </row>
    <row r="4700" spans="3:5" s="264" customFormat="1">
      <c r="C4700" s="286"/>
      <c r="D4700" s="286"/>
      <c r="E4700" s="287"/>
    </row>
    <row r="4701" spans="3:5" s="264" customFormat="1">
      <c r="C4701" s="286"/>
      <c r="D4701" s="286"/>
      <c r="E4701" s="287"/>
    </row>
    <row r="4702" spans="3:5" s="264" customFormat="1">
      <c r="C4702" s="286"/>
      <c r="D4702" s="286"/>
      <c r="E4702" s="287"/>
    </row>
    <row r="4703" spans="3:5" s="264" customFormat="1">
      <c r="C4703" s="286"/>
      <c r="D4703" s="286"/>
      <c r="E4703" s="287"/>
    </row>
    <row r="4704" spans="3:5" s="264" customFormat="1">
      <c r="C4704" s="286"/>
      <c r="D4704" s="286"/>
      <c r="E4704" s="287"/>
    </row>
    <row r="4705" spans="3:5" s="264" customFormat="1">
      <c r="C4705" s="286"/>
      <c r="D4705" s="286"/>
      <c r="E4705" s="287"/>
    </row>
    <row r="4706" spans="3:5" s="264" customFormat="1">
      <c r="C4706" s="286"/>
      <c r="D4706" s="286"/>
      <c r="E4706" s="287"/>
    </row>
    <row r="4707" spans="3:5" s="264" customFormat="1">
      <c r="C4707" s="286"/>
      <c r="D4707" s="286"/>
      <c r="E4707" s="287"/>
    </row>
    <row r="4708" spans="3:5" s="264" customFormat="1">
      <c r="C4708" s="286"/>
      <c r="D4708" s="286"/>
      <c r="E4708" s="287"/>
    </row>
    <row r="4709" spans="3:5" s="264" customFormat="1">
      <c r="C4709" s="286"/>
      <c r="D4709" s="286"/>
      <c r="E4709" s="287"/>
    </row>
    <row r="4710" spans="3:5" s="264" customFormat="1">
      <c r="C4710" s="286"/>
      <c r="D4710" s="286"/>
      <c r="E4710" s="287"/>
    </row>
    <row r="4711" spans="3:5" s="264" customFormat="1">
      <c r="C4711" s="286"/>
      <c r="D4711" s="286"/>
      <c r="E4711" s="287"/>
    </row>
    <row r="4712" spans="3:5" s="264" customFormat="1">
      <c r="C4712" s="286"/>
      <c r="D4712" s="286"/>
      <c r="E4712" s="287"/>
    </row>
    <row r="4713" spans="3:5" s="264" customFormat="1">
      <c r="C4713" s="286"/>
      <c r="D4713" s="286"/>
      <c r="E4713" s="287"/>
    </row>
    <row r="4714" spans="3:5" s="264" customFormat="1">
      <c r="C4714" s="286"/>
      <c r="D4714" s="286"/>
      <c r="E4714" s="287"/>
    </row>
    <row r="4715" spans="3:5" s="264" customFormat="1">
      <c r="C4715" s="286"/>
      <c r="D4715" s="286"/>
      <c r="E4715" s="287"/>
    </row>
    <row r="4716" spans="3:5" s="264" customFormat="1">
      <c r="C4716" s="286"/>
      <c r="D4716" s="286"/>
      <c r="E4716" s="287"/>
    </row>
    <row r="4717" spans="3:5" s="264" customFormat="1">
      <c r="C4717" s="286"/>
      <c r="D4717" s="286"/>
      <c r="E4717" s="287"/>
    </row>
    <row r="4718" spans="3:5" s="264" customFormat="1">
      <c r="C4718" s="286"/>
      <c r="D4718" s="286"/>
      <c r="E4718" s="287"/>
    </row>
    <row r="4719" spans="3:5" s="264" customFormat="1">
      <c r="C4719" s="286"/>
      <c r="D4719" s="286"/>
      <c r="E4719" s="287"/>
    </row>
    <row r="4720" spans="3:5" s="264" customFormat="1">
      <c r="C4720" s="286"/>
      <c r="D4720" s="286"/>
      <c r="E4720" s="287"/>
    </row>
    <row r="4721" spans="3:5" s="264" customFormat="1">
      <c r="C4721" s="286"/>
      <c r="D4721" s="286"/>
      <c r="E4721" s="287"/>
    </row>
    <row r="4722" spans="3:5" s="264" customFormat="1">
      <c r="C4722" s="286"/>
      <c r="D4722" s="286"/>
      <c r="E4722" s="287"/>
    </row>
    <row r="4723" spans="3:5" s="264" customFormat="1">
      <c r="C4723" s="286"/>
      <c r="D4723" s="286"/>
      <c r="E4723" s="287"/>
    </row>
    <row r="4724" spans="3:5" s="264" customFormat="1">
      <c r="C4724" s="286"/>
      <c r="D4724" s="286"/>
      <c r="E4724" s="287"/>
    </row>
    <row r="4725" spans="3:5" s="264" customFormat="1">
      <c r="C4725" s="286"/>
      <c r="D4725" s="286"/>
      <c r="E4725" s="287"/>
    </row>
    <row r="4726" spans="3:5" s="264" customFormat="1">
      <c r="C4726" s="286"/>
      <c r="D4726" s="286"/>
      <c r="E4726" s="287"/>
    </row>
    <row r="4727" spans="3:5" s="264" customFormat="1">
      <c r="C4727" s="286"/>
      <c r="D4727" s="286"/>
      <c r="E4727" s="287"/>
    </row>
    <row r="4728" spans="3:5" s="264" customFormat="1">
      <c r="C4728" s="286"/>
      <c r="D4728" s="286"/>
      <c r="E4728" s="287"/>
    </row>
    <row r="4729" spans="3:5" s="264" customFormat="1">
      <c r="C4729" s="286"/>
      <c r="D4729" s="286"/>
      <c r="E4729" s="287"/>
    </row>
    <row r="4730" spans="3:5" s="264" customFormat="1">
      <c r="C4730" s="286"/>
      <c r="D4730" s="286"/>
      <c r="E4730" s="287"/>
    </row>
    <row r="4731" spans="3:5" s="264" customFormat="1">
      <c r="C4731" s="286"/>
      <c r="D4731" s="286"/>
      <c r="E4731" s="287"/>
    </row>
    <row r="4732" spans="3:5" s="264" customFormat="1">
      <c r="C4732" s="286"/>
      <c r="D4732" s="286"/>
      <c r="E4732" s="287"/>
    </row>
    <row r="4733" spans="3:5" s="264" customFormat="1">
      <c r="C4733" s="286"/>
      <c r="D4733" s="286"/>
      <c r="E4733" s="287"/>
    </row>
    <row r="4734" spans="3:5" s="264" customFormat="1">
      <c r="C4734" s="286"/>
      <c r="D4734" s="286"/>
      <c r="E4734" s="287"/>
    </row>
    <row r="4735" spans="3:5" s="264" customFormat="1">
      <c r="C4735" s="286"/>
      <c r="D4735" s="286"/>
      <c r="E4735" s="287"/>
    </row>
    <row r="4736" spans="3:5" s="264" customFormat="1">
      <c r="C4736" s="286"/>
      <c r="D4736" s="286"/>
      <c r="E4736" s="287"/>
    </row>
    <row r="4737" spans="3:5" s="264" customFormat="1">
      <c r="C4737" s="286"/>
      <c r="D4737" s="286"/>
      <c r="E4737" s="287"/>
    </row>
    <row r="4738" spans="3:5" s="264" customFormat="1">
      <c r="C4738" s="286"/>
      <c r="D4738" s="286"/>
      <c r="E4738" s="287"/>
    </row>
    <row r="4739" spans="3:5" s="264" customFormat="1">
      <c r="C4739" s="286"/>
      <c r="D4739" s="286"/>
      <c r="E4739" s="287"/>
    </row>
    <row r="4740" spans="3:5" s="264" customFormat="1">
      <c r="C4740" s="286"/>
      <c r="D4740" s="286"/>
      <c r="E4740" s="287"/>
    </row>
    <row r="4741" spans="3:5" s="264" customFormat="1">
      <c r="C4741" s="286"/>
      <c r="D4741" s="286"/>
      <c r="E4741" s="287"/>
    </row>
    <row r="4742" spans="3:5" s="264" customFormat="1">
      <c r="C4742" s="286"/>
      <c r="D4742" s="286"/>
      <c r="E4742" s="287"/>
    </row>
    <row r="4743" spans="3:5" s="264" customFormat="1">
      <c r="C4743" s="286"/>
      <c r="D4743" s="286"/>
      <c r="E4743" s="287"/>
    </row>
    <row r="4744" spans="3:5" s="264" customFormat="1">
      <c r="C4744" s="286"/>
      <c r="D4744" s="286"/>
      <c r="E4744" s="287"/>
    </row>
    <row r="4745" spans="3:5" s="264" customFormat="1">
      <c r="C4745" s="286"/>
      <c r="D4745" s="286"/>
      <c r="E4745" s="287"/>
    </row>
    <row r="4746" spans="3:5" s="264" customFormat="1">
      <c r="C4746" s="286"/>
      <c r="D4746" s="286"/>
      <c r="E4746" s="287"/>
    </row>
    <row r="4747" spans="3:5" s="264" customFormat="1">
      <c r="C4747" s="286"/>
      <c r="D4747" s="286"/>
      <c r="E4747" s="287"/>
    </row>
    <row r="4748" spans="3:5" s="264" customFormat="1">
      <c r="C4748" s="286"/>
      <c r="D4748" s="286"/>
      <c r="E4748" s="287"/>
    </row>
    <row r="4749" spans="3:5" s="264" customFormat="1">
      <c r="C4749" s="286"/>
      <c r="D4749" s="286"/>
      <c r="E4749" s="287"/>
    </row>
    <row r="4750" spans="3:5" s="264" customFormat="1">
      <c r="C4750" s="286"/>
      <c r="D4750" s="286"/>
      <c r="E4750" s="287"/>
    </row>
    <row r="4751" spans="3:5" s="264" customFormat="1">
      <c r="C4751" s="286"/>
      <c r="D4751" s="286"/>
      <c r="E4751" s="287"/>
    </row>
    <row r="4752" spans="3:5" s="264" customFormat="1">
      <c r="C4752" s="286"/>
      <c r="D4752" s="286"/>
      <c r="E4752" s="287"/>
    </row>
    <row r="4753" spans="3:5" s="264" customFormat="1">
      <c r="C4753" s="286"/>
      <c r="D4753" s="286"/>
      <c r="E4753" s="287"/>
    </row>
    <row r="4754" spans="3:5" s="264" customFormat="1">
      <c r="C4754" s="286"/>
      <c r="D4754" s="286"/>
      <c r="E4754" s="287"/>
    </row>
    <row r="4755" spans="3:5" s="264" customFormat="1">
      <c r="C4755" s="286"/>
      <c r="D4755" s="286"/>
      <c r="E4755" s="287"/>
    </row>
    <row r="4756" spans="3:5" s="264" customFormat="1">
      <c r="C4756" s="286"/>
      <c r="D4756" s="286"/>
      <c r="E4756" s="287"/>
    </row>
    <row r="4757" spans="3:5" s="264" customFormat="1">
      <c r="C4757" s="286"/>
      <c r="D4757" s="286"/>
      <c r="E4757" s="287"/>
    </row>
    <row r="4758" spans="3:5" s="264" customFormat="1">
      <c r="C4758" s="286"/>
      <c r="D4758" s="286"/>
      <c r="E4758" s="287"/>
    </row>
    <row r="4759" spans="3:5" s="264" customFormat="1">
      <c r="C4759" s="286"/>
      <c r="D4759" s="286"/>
      <c r="E4759" s="287"/>
    </row>
    <row r="4760" spans="3:5" s="264" customFormat="1">
      <c r="C4760" s="286"/>
      <c r="D4760" s="286"/>
      <c r="E4760" s="287"/>
    </row>
    <row r="4761" spans="3:5" s="264" customFormat="1">
      <c r="C4761" s="286"/>
      <c r="D4761" s="286"/>
      <c r="E4761" s="287"/>
    </row>
    <row r="4762" spans="3:5" s="264" customFormat="1">
      <c r="C4762" s="286"/>
      <c r="D4762" s="286"/>
      <c r="E4762" s="287"/>
    </row>
    <row r="4763" spans="3:5" s="264" customFormat="1">
      <c r="C4763" s="286"/>
      <c r="D4763" s="286"/>
      <c r="E4763" s="287"/>
    </row>
    <row r="4764" spans="3:5" s="264" customFormat="1">
      <c r="C4764" s="286"/>
      <c r="D4764" s="286"/>
      <c r="E4764" s="287"/>
    </row>
    <row r="4765" spans="3:5" s="264" customFormat="1">
      <c r="C4765" s="286"/>
      <c r="D4765" s="286"/>
      <c r="E4765" s="287"/>
    </row>
    <row r="4766" spans="3:5" s="264" customFormat="1">
      <c r="C4766" s="286"/>
      <c r="D4766" s="286"/>
      <c r="E4766" s="287"/>
    </row>
    <row r="4767" spans="3:5" s="264" customFormat="1">
      <c r="C4767" s="286"/>
      <c r="D4767" s="286"/>
      <c r="E4767" s="287"/>
    </row>
    <row r="4768" spans="3:5" s="264" customFormat="1">
      <c r="C4768" s="286"/>
      <c r="D4768" s="286"/>
      <c r="E4768" s="287"/>
    </row>
    <row r="4769" spans="3:5" s="264" customFormat="1">
      <c r="C4769" s="286"/>
      <c r="D4769" s="286"/>
      <c r="E4769" s="287"/>
    </row>
    <row r="4770" spans="3:5" s="264" customFormat="1">
      <c r="C4770" s="286"/>
      <c r="D4770" s="286"/>
      <c r="E4770" s="287"/>
    </row>
    <row r="4771" spans="3:5" s="264" customFormat="1">
      <c r="C4771" s="286"/>
      <c r="D4771" s="286"/>
      <c r="E4771" s="287"/>
    </row>
    <row r="4772" spans="3:5" s="264" customFormat="1">
      <c r="C4772" s="286"/>
      <c r="D4772" s="286"/>
      <c r="E4772" s="287"/>
    </row>
    <row r="4773" spans="3:5" s="264" customFormat="1">
      <c r="C4773" s="286"/>
      <c r="D4773" s="286"/>
      <c r="E4773" s="287"/>
    </row>
    <row r="4774" spans="3:5" s="264" customFormat="1">
      <c r="C4774" s="286"/>
      <c r="D4774" s="286"/>
      <c r="E4774" s="287"/>
    </row>
    <row r="4775" spans="3:5" s="264" customFormat="1">
      <c r="C4775" s="286"/>
      <c r="D4775" s="286"/>
      <c r="E4775" s="287"/>
    </row>
    <row r="4776" spans="3:5" s="264" customFormat="1">
      <c r="C4776" s="286"/>
      <c r="D4776" s="286"/>
      <c r="E4776" s="287"/>
    </row>
    <row r="4777" spans="3:5" s="264" customFormat="1">
      <c r="C4777" s="286"/>
      <c r="D4777" s="286"/>
      <c r="E4777" s="287"/>
    </row>
    <row r="4778" spans="3:5" s="264" customFormat="1">
      <c r="C4778" s="286"/>
      <c r="D4778" s="286"/>
      <c r="E4778" s="287"/>
    </row>
    <row r="4779" spans="3:5" s="264" customFormat="1">
      <c r="C4779" s="286"/>
      <c r="D4779" s="286"/>
      <c r="E4779" s="287"/>
    </row>
    <row r="4780" spans="3:5" s="264" customFormat="1">
      <c r="C4780" s="286"/>
      <c r="D4780" s="286"/>
      <c r="E4780" s="287"/>
    </row>
    <row r="4781" spans="3:5" s="264" customFormat="1">
      <c r="C4781" s="286"/>
      <c r="D4781" s="286"/>
      <c r="E4781" s="287"/>
    </row>
    <row r="4782" spans="3:5" s="264" customFormat="1">
      <c r="C4782" s="286"/>
      <c r="D4782" s="286"/>
      <c r="E4782" s="287"/>
    </row>
    <row r="4783" spans="3:5" s="264" customFormat="1">
      <c r="C4783" s="286"/>
      <c r="D4783" s="286"/>
      <c r="E4783" s="287"/>
    </row>
    <row r="4784" spans="3:5" s="264" customFormat="1">
      <c r="C4784" s="286"/>
      <c r="D4784" s="286"/>
      <c r="E4784" s="287"/>
    </row>
    <row r="4785" spans="3:5" s="264" customFormat="1">
      <c r="C4785" s="286"/>
      <c r="D4785" s="286"/>
      <c r="E4785" s="287"/>
    </row>
    <row r="4786" spans="3:5" s="264" customFormat="1">
      <c r="C4786" s="286"/>
      <c r="D4786" s="286"/>
      <c r="E4786" s="287"/>
    </row>
    <row r="4787" spans="3:5" s="264" customFormat="1">
      <c r="C4787" s="286"/>
      <c r="D4787" s="286"/>
      <c r="E4787" s="287"/>
    </row>
    <row r="4788" spans="3:5" s="264" customFormat="1">
      <c r="C4788" s="286"/>
      <c r="D4788" s="286"/>
      <c r="E4788" s="287"/>
    </row>
    <row r="4789" spans="3:5" s="264" customFormat="1">
      <c r="C4789" s="286"/>
      <c r="D4789" s="286"/>
      <c r="E4789" s="287"/>
    </row>
    <row r="4790" spans="3:5" s="264" customFormat="1">
      <c r="C4790" s="286"/>
      <c r="D4790" s="286"/>
      <c r="E4790" s="287"/>
    </row>
    <row r="4791" spans="3:5" s="264" customFormat="1">
      <c r="C4791" s="286"/>
      <c r="D4791" s="286"/>
      <c r="E4791" s="287"/>
    </row>
    <row r="4792" spans="3:5" s="264" customFormat="1">
      <c r="C4792" s="286"/>
      <c r="D4792" s="286"/>
      <c r="E4792" s="287"/>
    </row>
    <row r="4793" spans="3:5" s="264" customFormat="1">
      <c r="C4793" s="286"/>
      <c r="D4793" s="286"/>
      <c r="E4793" s="287"/>
    </row>
    <row r="4794" spans="3:5" s="264" customFormat="1">
      <c r="C4794" s="286"/>
      <c r="D4794" s="286"/>
      <c r="E4794" s="287"/>
    </row>
    <row r="4795" spans="3:5" s="264" customFormat="1">
      <c r="C4795" s="286"/>
      <c r="D4795" s="286"/>
      <c r="E4795" s="287"/>
    </row>
    <row r="4796" spans="3:5" s="264" customFormat="1">
      <c r="C4796" s="286"/>
      <c r="D4796" s="286"/>
      <c r="E4796" s="287"/>
    </row>
    <row r="4797" spans="3:5" s="264" customFormat="1">
      <c r="C4797" s="286"/>
      <c r="D4797" s="286"/>
      <c r="E4797" s="287"/>
    </row>
    <row r="4798" spans="3:5" s="264" customFormat="1">
      <c r="C4798" s="286"/>
      <c r="D4798" s="286"/>
      <c r="E4798" s="287"/>
    </row>
    <row r="4799" spans="3:5" s="264" customFormat="1">
      <c r="C4799" s="286"/>
      <c r="D4799" s="286"/>
      <c r="E4799" s="287"/>
    </row>
    <row r="4800" spans="3:5" s="264" customFormat="1">
      <c r="C4800" s="286"/>
      <c r="D4800" s="286"/>
      <c r="E4800" s="287"/>
    </row>
    <row r="4801" spans="3:5" s="264" customFormat="1">
      <c r="C4801" s="286"/>
      <c r="D4801" s="286"/>
      <c r="E4801" s="287"/>
    </row>
    <row r="4802" spans="3:5" s="264" customFormat="1">
      <c r="C4802" s="286"/>
      <c r="D4802" s="286"/>
      <c r="E4802" s="287"/>
    </row>
    <row r="4803" spans="3:5" s="264" customFormat="1">
      <c r="C4803" s="286"/>
      <c r="D4803" s="286"/>
      <c r="E4803" s="287"/>
    </row>
    <row r="4804" spans="3:5" s="264" customFormat="1">
      <c r="C4804" s="286"/>
      <c r="D4804" s="286"/>
      <c r="E4804" s="287"/>
    </row>
    <row r="4805" spans="3:5" s="264" customFormat="1">
      <c r="C4805" s="286"/>
      <c r="D4805" s="286"/>
      <c r="E4805" s="287"/>
    </row>
    <row r="4806" spans="3:5" s="264" customFormat="1">
      <c r="C4806" s="286"/>
      <c r="D4806" s="286"/>
      <c r="E4806" s="287"/>
    </row>
    <row r="4807" spans="3:5" s="264" customFormat="1">
      <c r="C4807" s="286"/>
      <c r="D4807" s="286"/>
      <c r="E4807" s="287"/>
    </row>
    <row r="4808" spans="3:5" s="264" customFormat="1">
      <c r="C4808" s="286"/>
      <c r="D4808" s="286"/>
      <c r="E4808" s="287"/>
    </row>
    <row r="4809" spans="3:5" s="264" customFormat="1">
      <c r="C4809" s="286"/>
      <c r="D4809" s="286"/>
      <c r="E4809" s="287"/>
    </row>
    <row r="4810" spans="3:5" s="264" customFormat="1">
      <c r="C4810" s="286"/>
      <c r="D4810" s="286"/>
      <c r="E4810" s="287"/>
    </row>
    <row r="4811" spans="3:5" s="264" customFormat="1">
      <c r="C4811" s="286"/>
      <c r="D4811" s="286"/>
      <c r="E4811" s="287"/>
    </row>
    <row r="4812" spans="3:5" s="264" customFormat="1">
      <c r="C4812" s="286"/>
      <c r="D4812" s="286"/>
      <c r="E4812" s="287"/>
    </row>
    <row r="4813" spans="3:5" s="264" customFormat="1">
      <c r="C4813" s="286"/>
      <c r="D4813" s="286"/>
      <c r="E4813" s="287"/>
    </row>
    <row r="4814" spans="3:5" s="264" customFormat="1">
      <c r="C4814" s="286"/>
      <c r="D4814" s="286"/>
      <c r="E4814" s="287"/>
    </row>
    <row r="4815" spans="3:5" s="264" customFormat="1">
      <c r="C4815" s="286"/>
      <c r="D4815" s="286"/>
      <c r="E4815" s="287"/>
    </row>
    <row r="4816" spans="3:5" s="264" customFormat="1">
      <c r="C4816" s="286"/>
      <c r="D4816" s="286"/>
      <c r="E4816" s="287"/>
    </row>
    <row r="4817" spans="3:5" s="264" customFormat="1">
      <c r="C4817" s="286"/>
      <c r="D4817" s="286"/>
      <c r="E4817" s="287"/>
    </row>
    <row r="4818" spans="3:5" s="264" customFormat="1">
      <c r="C4818" s="286"/>
      <c r="D4818" s="286"/>
      <c r="E4818" s="287"/>
    </row>
    <row r="4819" spans="3:5" s="264" customFormat="1">
      <c r="C4819" s="286"/>
      <c r="D4819" s="286"/>
      <c r="E4819" s="287"/>
    </row>
    <row r="4820" spans="3:5" s="264" customFormat="1">
      <c r="C4820" s="286"/>
      <c r="D4820" s="286"/>
      <c r="E4820" s="287"/>
    </row>
    <row r="4821" spans="3:5" s="264" customFormat="1">
      <c r="C4821" s="286"/>
      <c r="D4821" s="286"/>
      <c r="E4821" s="287"/>
    </row>
    <row r="4822" spans="3:5" s="264" customFormat="1">
      <c r="C4822" s="286"/>
      <c r="D4822" s="286"/>
      <c r="E4822" s="287"/>
    </row>
    <row r="4823" spans="3:5" s="264" customFormat="1">
      <c r="C4823" s="286"/>
      <c r="D4823" s="286"/>
      <c r="E4823" s="287"/>
    </row>
    <row r="4824" spans="3:5" s="264" customFormat="1">
      <c r="C4824" s="286"/>
      <c r="D4824" s="286"/>
      <c r="E4824" s="287"/>
    </row>
    <row r="4825" spans="3:5" s="264" customFormat="1">
      <c r="C4825" s="286"/>
      <c r="D4825" s="286"/>
      <c r="E4825" s="287"/>
    </row>
    <row r="4826" spans="3:5" s="264" customFormat="1">
      <c r="C4826" s="286"/>
      <c r="D4826" s="286"/>
      <c r="E4826" s="287"/>
    </row>
    <row r="4827" spans="3:5" s="264" customFormat="1">
      <c r="C4827" s="286"/>
      <c r="D4827" s="286"/>
      <c r="E4827" s="287"/>
    </row>
    <row r="4828" spans="3:5" s="264" customFormat="1">
      <c r="C4828" s="286"/>
      <c r="D4828" s="286"/>
      <c r="E4828" s="287"/>
    </row>
    <row r="4829" spans="3:5" s="264" customFormat="1">
      <c r="C4829" s="286"/>
      <c r="D4829" s="286"/>
      <c r="E4829" s="287"/>
    </row>
    <row r="4830" spans="3:5" s="264" customFormat="1">
      <c r="C4830" s="286"/>
      <c r="D4830" s="286"/>
      <c r="E4830" s="287"/>
    </row>
    <row r="4831" spans="3:5" s="264" customFormat="1">
      <c r="C4831" s="286"/>
      <c r="D4831" s="286"/>
      <c r="E4831" s="287"/>
    </row>
    <row r="4832" spans="3:5" s="264" customFormat="1">
      <c r="C4832" s="286"/>
      <c r="D4832" s="286"/>
      <c r="E4832" s="287"/>
    </row>
    <row r="4833" spans="3:5" s="264" customFormat="1">
      <c r="C4833" s="286"/>
      <c r="D4833" s="286"/>
      <c r="E4833" s="287"/>
    </row>
    <row r="4834" spans="3:5" s="264" customFormat="1">
      <c r="C4834" s="286"/>
      <c r="D4834" s="286"/>
      <c r="E4834" s="287"/>
    </row>
    <row r="4835" spans="3:5" s="264" customFormat="1">
      <c r="C4835" s="286"/>
      <c r="D4835" s="286"/>
      <c r="E4835" s="287"/>
    </row>
    <row r="4836" spans="3:5" s="264" customFormat="1">
      <c r="C4836" s="286"/>
      <c r="D4836" s="286"/>
      <c r="E4836" s="287"/>
    </row>
    <row r="4837" spans="3:5" s="264" customFormat="1">
      <c r="C4837" s="286"/>
      <c r="D4837" s="286"/>
      <c r="E4837" s="287"/>
    </row>
    <row r="4838" spans="3:5" s="264" customFormat="1">
      <c r="C4838" s="286"/>
      <c r="D4838" s="286"/>
      <c r="E4838" s="287"/>
    </row>
    <row r="4839" spans="3:5" s="264" customFormat="1">
      <c r="C4839" s="286"/>
      <c r="D4839" s="286"/>
      <c r="E4839" s="287"/>
    </row>
    <row r="4840" spans="3:5" s="264" customFormat="1">
      <c r="C4840" s="286"/>
      <c r="D4840" s="286"/>
      <c r="E4840" s="287"/>
    </row>
    <row r="4841" spans="3:5" s="264" customFormat="1">
      <c r="C4841" s="286"/>
      <c r="D4841" s="286"/>
      <c r="E4841" s="287"/>
    </row>
    <row r="4842" spans="3:5" s="264" customFormat="1">
      <c r="C4842" s="286"/>
      <c r="D4842" s="286"/>
      <c r="E4842" s="287"/>
    </row>
    <row r="4843" spans="3:5" s="264" customFormat="1">
      <c r="C4843" s="286"/>
      <c r="D4843" s="286"/>
      <c r="E4843" s="287"/>
    </row>
    <row r="4844" spans="3:5" s="264" customFormat="1">
      <c r="C4844" s="286"/>
      <c r="D4844" s="286"/>
      <c r="E4844" s="287"/>
    </row>
    <row r="4845" spans="3:5" s="264" customFormat="1">
      <c r="C4845" s="286"/>
      <c r="D4845" s="286"/>
      <c r="E4845" s="287"/>
    </row>
    <row r="4846" spans="3:5" s="264" customFormat="1">
      <c r="C4846" s="286"/>
      <c r="D4846" s="286"/>
      <c r="E4846" s="287"/>
    </row>
    <row r="4847" spans="3:5" s="264" customFormat="1">
      <c r="C4847" s="286"/>
      <c r="D4847" s="286"/>
      <c r="E4847" s="287"/>
    </row>
    <row r="4848" spans="3:5" s="264" customFormat="1">
      <c r="C4848" s="286"/>
      <c r="D4848" s="286"/>
      <c r="E4848" s="287"/>
    </row>
    <row r="4849" spans="3:5" s="264" customFormat="1">
      <c r="C4849" s="286"/>
      <c r="D4849" s="286"/>
      <c r="E4849" s="287"/>
    </row>
    <row r="4850" spans="3:5" s="264" customFormat="1">
      <c r="C4850" s="286"/>
      <c r="D4850" s="286"/>
      <c r="E4850" s="287"/>
    </row>
    <row r="4851" spans="3:5" s="264" customFormat="1">
      <c r="C4851" s="286"/>
      <c r="D4851" s="286"/>
      <c r="E4851" s="287"/>
    </row>
    <row r="4852" spans="3:5" s="264" customFormat="1">
      <c r="C4852" s="286"/>
      <c r="D4852" s="286"/>
      <c r="E4852" s="287"/>
    </row>
    <row r="4853" spans="3:5" s="264" customFormat="1">
      <c r="C4853" s="286"/>
      <c r="D4853" s="286"/>
      <c r="E4853" s="287"/>
    </row>
    <row r="4854" spans="3:5" s="264" customFormat="1">
      <c r="C4854" s="286"/>
      <c r="D4854" s="286"/>
      <c r="E4854" s="287"/>
    </row>
    <row r="4855" spans="3:5" s="264" customFormat="1">
      <c r="C4855" s="286"/>
      <c r="D4855" s="286"/>
      <c r="E4855" s="287"/>
    </row>
    <row r="4856" spans="3:5" s="264" customFormat="1">
      <c r="C4856" s="286"/>
      <c r="D4856" s="286"/>
      <c r="E4856" s="287"/>
    </row>
    <row r="4857" spans="3:5" s="264" customFormat="1">
      <c r="C4857" s="286"/>
      <c r="D4857" s="286"/>
      <c r="E4857" s="287"/>
    </row>
    <row r="4858" spans="3:5" s="264" customFormat="1">
      <c r="C4858" s="286"/>
      <c r="D4858" s="286"/>
      <c r="E4858" s="287"/>
    </row>
    <row r="4859" spans="3:5" s="264" customFormat="1">
      <c r="C4859" s="286"/>
      <c r="D4859" s="286"/>
      <c r="E4859" s="287"/>
    </row>
    <row r="4860" spans="3:5" s="264" customFormat="1">
      <c r="C4860" s="286"/>
      <c r="D4860" s="286"/>
      <c r="E4860" s="287"/>
    </row>
    <row r="4861" spans="3:5" s="264" customFormat="1">
      <c r="C4861" s="286"/>
      <c r="D4861" s="286"/>
      <c r="E4861" s="287"/>
    </row>
    <row r="4862" spans="3:5" s="264" customFormat="1">
      <c r="C4862" s="286"/>
      <c r="D4862" s="286"/>
      <c r="E4862" s="287"/>
    </row>
    <row r="4863" spans="3:5" s="264" customFormat="1">
      <c r="C4863" s="286"/>
      <c r="D4863" s="286"/>
      <c r="E4863" s="287"/>
    </row>
    <row r="4864" spans="3:5" s="264" customFormat="1">
      <c r="C4864" s="286"/>
      <c r="D4864" s="286"/>
      <c r="E4864" s="287"/>
    </row>
    <row r="4865" spans="3:5" s="264" customFormat="1">
      <c r="C4865" s="286"/>
      <c r="D4865" s="286"/>
      <c r="E4865" s="287"/>
    </row>
    <row r="4866" spans="3:5" s="264" customFormat="1">
      <c r="C4866" s="286"/>
      <c r="D4866" s="286"/>
      <c r="E4866" s="287"/>
    </row>
    <row r="4867" spans="3:5" s="264" customFormat="1">
      <c r="C4867" s="286"/>
      <c r="D4867" s="286"/>
      <c r="E4867" s="287"/>
    </row>
    <row r="4868" spans="3:5" s="264" customFormat="1">
      <c r="C4868" s="286"/>
      <c r="D4868" s="286"/>
      <c r="E4868" s="287"/>
    </row>
    <row r="4869" spans="3:5" s="264" customFormat="1">
      <c r="C4869" s="286"/>
      <c r="D4869" s="286"/>
      <c r="E4869" s="287"/>
    </row>
    <row r="4870" spans="3:5" s="264" customFormat="1">
      <c r="C4870" s="286"/>
      <c r="D4870" s="286"/>
      <c r="E4870" s="287"/>
    </row>
    <row r="4871" spans="3:5" s="264" customFormat="1">
      <c r="C4871" s="286"/>
      <c r="D4871" s="286"/>
      <c r="E4871" s="287"/>
    </row>
    <row r="4872" spans="3:5" s="264" customFormat="1">
      <c r="C4872" s="286"/>
      <c r="D4872" s="286"/>
      <c r="E4872" s="287"/>
    </row>
    <row r="4873" spans="3:5" s="264" customFormat="1">
      <c r="C4873" s="286"/>
      <c r="D4873" s="286"/>
      <c r="E4873" s="287"/>
    </row>
    <row r="4874" spans="3:5" s="264" customFormat="1">
      <c r="C4874" s="286"/>
      <c r="D4874" s="286"/>
      <c r="E4874" s="287"/>
    </row>
    <row r="4875" spans="3:5" s="264" customFormat="1">
      <c r="C4875" s="286"/>
      <c r="D4875" s="286"/>
      <c r="E4875" s="287"/>
    </row>
    <row r="4876" spans="3:5" s="264" customFormat="1">
      <c r="C4876" s="286"/>
      <c r="D4876" s="286"/>
      <c r="E4876" s="287"/>
    </row>
    <row r="4877" spans="3:5" s="264" customFormat="1">
      <c r="C4877" s="286"/>
      <c r="D4877" s="286"/>
      <c r="E4877" s="287"/>
    </row>
    <row r="4878" spans="3:5" s="264" customFormat="1">
      <c r="C4878" s="286"/>
      <c r="D4878" s="286"/>
      <c r="E4878" s="287"/>
    </row>
    <row r="4879" spans="3:5" s="264" customFormat="1">
      <c r="C4879" s="286"/>
      <c r="D4879" s="286"/>
      <c r="E4879" s="287"/>
    </row>
    <row r="4880" spans="3:5" s="264" customFormat="1">
      <c r="C4880" s="286"/>
      <c r="D4880" s="286"/>
      <c r="E4880" s="287"/>
    </row>
    <row r="4881" spans="3:5" s="264" customFormat="1">
      <c r="C4881" s="286"/>
      <c r="D4881" s="286"/>
      <c r="E4881" s="287"/>
    </row>
    <row r="4882" spans="3:5" s="264" customFormat="1">
      <c r="C4882" s="286"/>
      <c r="D4882" s="286"/>
      <c r="E4882" s="287"/>
    </row>
    <row r="4883" spans="3:5" s="264" customFormat="1">
      <c r="C4883" s="286"/>
      <c r="D4883" s="286"/>
      <c r="E4883" s="287"/>
    </row>
    <row r="4884" spans="3:5" s="264" customFormat="1">
      <c r="C4884" s="286"/>
      <c r="D4884" s="286"/>
      <c r="E4884" s="287"/>
    </row>
    <row r="4885" spans="3:5" s="264" customFormat="1">
      <c r="C4885" s="286"/>
      <c r="D4885" s="286"/>
      <c r="E4885" s="287"/>
    </row>
    <row r="4886" spans="3:5" s="264" customFormat="1">
      <c r="C4886" s="286"/>
      <c r="D4886" s="286"/>
      <c r="E4886" s="287"/>
    </row>
    <row r="4887" spans="3:5" s="264" customFormat="1">
      <c r="C4887" s="286"/>
      <c r="D4887" s="286"/>
      <c r="E4887" s="287"/>
    </row>
    <row r="4888" spans="3:5" s="264" customFormat="1">
      <c r="C4888" s="286"/>
      <c r="D4888" s="286"/>
      <c r="E4888" s="287"/>
    </row>
    <row r="4889" spans="3:5" s="264" customFormat="1">
      <c r="C4889" s="286"/>
      <c r="D4889" s="286"/>
      <c r="E4889" s="287"/>
    </row>
    <row r="4890" spans="3:5" s="264" customFormat="1">
      <c r="C4890" s="286"/>
      <c r="D4890" s="286"/>
      <c r="E4890" s="287"/>
    </row>
    <row r="4891" spans="3:5" s="264" customFormat="1">
      <c r="C4891" s="286"/>
      <c r="D4891" s="286"/>
      <c r="E4891" s="287"/>
    </row>
    <row r="4892" spans="3:5" s="264" customFormat="1">
      <c r="C4892" s="286"/>
      <c r="D4892" s="286"/>
      <c r="E4892" s="287"/>
    </row>
    <row r="4893" spans="3:5" s="264" customFormat="1">
      <c r="C4893" s="286"/>
      <c r="D4893" s="286"/>
      <c r="E4893" s="287"/>
    </row>
    <row r="4894" spans="3:5" s="264" customFormat="1">
      <c r="C4894" s="286"/>
      <c r="D4894" s="286"/>
      <c r="E4894" s="287"/>
    </row>
    <row r="4895" spans="3:5" s="264" customFormat="1">
      <c r="C4895" s="286"/>
      <c r="D4895" s="286"/>
      <c r="E4895" s="287"/>
    </row>
    <row r="4896" spans="3:5" s="264" customFormat="1">
      <c r="C4896" s="286"/>
      <c r="D4896" s="286"/>
      <c r="E4896" s="287"/>
    </row>
    <row r="4897" spans="3:5" s="264" customFormat="1">
      <c r="C4897" s="286"/>
      <c r="D4897" s="286"/>
      <c r="E4897" s="287"/>
    </row>
    <row r="4898" spans="3:5" s="264" customFormat="1">
      <c r="C4898" s="286"/>
      <c r="D4898" s="286"/>
      <c r="E4898" s="287"/>
    </row>
    <row r="4899" spans="3:5" s="264" customFormat="1">
      <c r="C4899" s="286"/>
      <c r="D4899" s="286"/>
      <c r="E4899" s="287"/>
    </row>
    <row r="4900" spans="3:5" s="264" customFormat="1">
      <c r="C4900" s="286"/>
      <c r="D4900" s="286"/>
      <c r="E4900" s="287"/>
    </row>
    <row r="4901" spans="3:5" s="264" customFormat="1">
      <c r="C4901" s="286"/>
      <c r="D4901" s="286"/>
      <c r="E4901" s="287"/>
    </row>
    <row r="4902" spans="3:5" s="264" customFormat="1">
      <c r="C4902" s="286"/>
      <c r="D4902" s="286"/>
      <c r="E4902" s="287"/>
    </row>
    <row r="4903" spans="3:5" s="264" customFormat="1">
      <c r="C4903" s="286"/>
      <c r="D4903" s="286"/>
      <c r="E4903" s="287"/>
    </row>
    <row r="4904" spans="3:5" s="264" customFormat="1">
      <c r="C4904" s="286"/>
      <c r="D4904" s="286"/>
      <c r="E4904" s="287"/>
    </row>
    <row r="4905" spans="3:5" s="264" customFormat="1">
      <c r="C4905" s="286"/>
      <c r="D4905" s="286"/>
      <c r="E4905" s="287"/>
    </row>
    <row r="4906" spans="3:5" s="264" customFormat="1">
      <c r="C4906" s="286"/>
      <c r="D4906" s="286"/>
      <c r="E4906" s="287"/>
    </row>
    <row r="4907" spans="3:5" s="264" customFormat="1">
      <c r="C4907" s="286"/>
      <c r="D4907" s="286"/>
      <c r="E4907" s="287"/>
    </row>
    <row r="4908" spans="3:5" s="264" customFormat="1">
      <c r="C4908" s="286"/>
      <c r="D4908" s="286"/>
      <c r="E4908" s="287"/>
    </row>
    <row r="4909" spans="3:5" s="264" customFormat="1">
      <c r="C4909" s="286"/>
      <c r="D4909" s="286"/>
      <c r="E4909" s="287"/>
    </row>
    <row r="4910" spans="3:5" s="264" customFormat="1">
      <c r="C4910" s="286"/>
      <c r="D4910" s="286"/>
      <c r="E4910" s="287"/>
    </row>
    <row r="4911" spans="3:5" s="264" customFormat="1">
      <c r="C4911" s="286"/>
      <c r="D4911" s="286"/>
      <c r="E4911" s="287"/>
    </row>
    <row r="4912" spans="3:5" s="264" customFormat="1">
      <c r="C4912" s="286"/>
      <c r="D4912" s="286"/>
      <c r="E4912" s="287"/>
    </row>
    <row r="4913" spans="3:5" s="264" customFormat="1">
      <c r="C4913" s="286"/>
      <c r="D4913" s="286"/>
      <c r="E4913" s="287"/>
    </row>
    <row r="4914" spans="3:5" s="264" customFormat="1">
      <c r="C4914" s="286"/>
      <c r="D4914" s="286"/>
      <c r="E4914" s="287"/>
    </row>
    <row r="4915" spans="3:5" s="264" customFormat="1">
      <c r="C4915" s="286"/>
      <c r="D4915" s="286"/>
      <c r="E4915" s="287"/>
    </row>
    <row r="4916" spans="3:5" s="264" customFormat="1">
      <c r="C4916" s="286"/>
      <c r="D4916" s="286"/>
      <c r="E4916" s="287"/>
    </row>
    <row r="4917" spans="3:5" s="264" customFormat="1">
      <c r="C4917" s="286"/>
      <c r="D4917" s="286"/>
      <c r="E4917" s="287"/>
    </row>
    <row r="4918" spans="3:5" s="264" customFormat="1">
      <c r="C4918" s="286"/>
      <c r="D4918" s="286"/>
      <c r="E4918" s="287"/>
    </row>
    <row r="4919" spans="3:5" s="264" customFormat="1">
      <c r="C4919" s="286"/>
      <c r="D4919" s="286"/>
      <c r="E4919" s="287"/>
    </row>
    <row r="4920" spans="3:5" s="264" customFormat="1">
      <c r="C4920" s="286"/>
      <c r="D4920" s="286"/>
      <c r="E4920" s="287"/>
    </row>
    <row r="4921" spans="3:5" s="264" customFormat="1">
      <c r="C4921" s="286"/>
      <c r="D4921" s="286"/>
      <c r="E4921" s="287"/>
    </row>
    <row r="4922" spans="3:5" s="264" customFormat="1">
      <c r="C4922" s="286"/>
      <c r="D4922" s="286"/>
      <c r="E4922" s="287"/>
    </row>
    <row r="4923" spans="3:5" s="264" customFormat="1">
      <c r="C4923" s="286"/>
      <c r="D4923" s="286"/>
      <c r="E4923" s="287"/>
    </row>
    <row r="4924" spans="3:5" s="264" customFormat="1">
      <c r="C4924" s="286"/>
      <c r="D4924" s="286"/>
      <c r="E4924" s="287"/>
    </row>
    <row r="4925" spans="3:5" s="264" customFormat="1">
      <c r="C4925" s="286"/>
      <c r="D4925" s="286"/>
      <c r="E4925" s="287"/>
    </row>
    <row r="4926" spans="3:5" s="264" customFormat="1">
      <c r="C4926" s="286"/>
      <c r="D4926" s="286"/>
      <c r="E4926" s="287"/>
    </row>
    <row r="4927" spans="3:5" s="264" customFormat="1">
      <c r="C4927" s="286"/>
      <c r="D4927" s="286"/>
      <c r="E4927" s="287"/>
    </row>
    <row r="4928" spans="3:5" s="264" customFormat="1">
      <c r="C4928" s="286"/>
      <c r="D4928" s="286"/>
      <c r="E4928" s="287"/>
    </row>
    <row r="4929" spans="3:5" s="264" customFormat="1">
      <c r="C4929" s="286"/>
      <c r="D4929" s="286"/>
      <c r="E4929" s="287"/>
    </row>
    <row r="4930" spans="3:5" s="264" customFormat="1">
      <c r="C4930" s="286"/>
      <c r="D4930" s="286"/>
      <c r="E4930" s="287"/>
    </row>
    <row r="4931" spans="3:5" s="264" customFormat="1">
      <c r="C4931" s="286"/>
      <c r="D4931" s="286"/>
      <c r="E4931" s="287"/>
    </row>
    <row r="4932" spans="3:5" s="264" customFormat="1">
      <c r="C4932" s="286"/>
      <c r="D4932" s="286"/>
      <c r="E4932" s="287"/>
    </row>
    <row r="4933" spans="3:5" s="264" customFormat="1">
      <c r="C4933" s="286"/>
      <c r="D4933" s="286"/>
      <c r="E4933" s="287"/>
    </row>
    <row r="4934" spans="3:5" s="264" customFormat="1">
      <c r="C4934" s="286"/>
      <c r="D4934" s="286"/>
      <c r="E4934" s="287"/>
    </row>
    <row r="4935" spans="3:5" s="264" customFormat="1">
      <c r="C4935" s="286"/>
      <c r="D4935" s="286"/>
      <c r="E4935" s="287"/>
    </row>
    <row r="4936" spans="3:5" s="264" customFormat="1">
      <c r="C4936" s="286"/>
      <c r="D4936" s="286"/>
      <c r="E4936" s="287"/>
    </row>
    <row r="4937" spans="3:5" s="264" customFormat="1">
      <c r="C4937" s="286"/>
      <c r="D4937" s="286"/>
      <c r="E4937" s="287"/>
    </row>
    <row r="4938" spans="3:5" s="264" customFormat="1">
      <c r="C4938" s="286"/>
      <c r="D4938" s="286"/>
      <c r="E4938" s="287"/>
    </row>
    <row r="4939" spans="3:5" s="264" customFormat="1">
      <c r="C4939" s="286"/>
      <c r="D4939" s="286"/>
      <c r="E4939" s="287"/>
    </row>
    <row r="4940" spans="3:5" s="264" customFormat="1">
      <c r="C4940" s="286"/>
      <c r="D4940" s="286"/>
      <c r="E4940" s="287"/>
    </row>
    <row r="4941" spans="3:5" s="264" customFormat="1">
      <c r="C4941" s="286"/>
      <c r="D4941" s="286"/>
      <c r="E4941" s="287"/>
    </row>
    <row r="4942" spans="3:5" s="264" customFormat="1">
      <c r="C4942" s="286"/>
      <c r="D4942" s="286"/>
      <c r="E4942" s="287"/>
    </row>
    <row r="4943" spans="3:5" s="264" customFormat="1">
      <c r="C4943" s="286"/>
      <c r="D4943" s="286"/>
      <c r="E4943" s="287"/>
    </row>
    <row r="4944" spans="3:5" s="264" customFormat="1">
      <c r="C4944" s="286"/>
      <c r="D4944" s="286"/>
      <c r="E4944" s="287"/>
    </row>
    <row r="4945" spans="3:5" s="264" customFormat="1">
      <c r="C4945" s="286"/>
      <c r="D4945" s="286"/>
      <c r="E4945" s="287"/>
    </row>
    <row r="4946" spans="3:5" s="264" customFormat="1">
      <c r="C4946" s="286"/>
      <c r="D4946" s="286"/>
      <c r="E4946" s="287"/>
    </row>
    <row r="4947" spans="3:5" s="264" customFormat="1">
      <c r="C4947" s="286"/>
      <c r="D4947" s="286"/>
      <c r="E4947" s="287"/>
    </row>
    <row r="4948" spans="3:5" s="264" customFormat="1">
      <c r="C4948" s="286"/>
      <c r="D4948" s="286"/>
      <c r="E4948" s="287"/>
    </row>
    <row r="4949" spans="3:5" s="264" customFormat="1">
      <c r="C4949" s="286"/>
      <c r="D4949" s="286"/>
      <c r="E4949" s="287"/>
    </row>
    <row r="4950" spans="3:5" s="264" customFormat="1">
      <c r="C4950" s="286"/>
      <c r="D4950" s="286"/>
      <c r="E4950" s="287"/>
    </row>
    <row r="4951" spans="3:5" s="264" customFormat="1">
      <c r="C4951" s="286"/>
      <c r="D4951" s="286"/>
      <c r="E4951" s="287"/>
    </row>
    <row r="4952" spans="3:5" s="264" customFormat="1">
      <c r="C4952" s="286"/>
      <c r="D4952" s="286"/>
      <c r="E4952" s="287"/>
    </row>
    <row r="4953" spans="3:5" s="264" customFormat="1">
      <c r="C4953" s="286"/>
      <c r="D4953" s="286"/>
      <c r="E4953" s="287"/>
    </row>
    <row r="4954" spans="3:5" s="264" customFormat="1">
      <c r="C4954" s="286"/>
      <c r="D4954" s="286"/>
      <c r="E4954" s="287"/>
    </row>
    <row r="4955" spans="3:5" s="264" customFormat="1">
      <c r="C4955" s="286"/>
      <c r="D4955" s="286"/>
      <c r="E4955" s="287"/>
    </row>
    <row r="4956" spans="3:5" s="264" customFormat="1">
      <c r="C4956" s="286"/>
      <c r="D4956" s="286"/>
      <c r="E4956" s="287"/>
    </row>
    <row r="4957" spans="3:5" s="264" customFormat="1">
      <c r="C4957" s="286"/>
      <c r="D4957" s="286"/>
      <c r="E4957" s="287"/>
    </row>
    <row r="4958" spans="3:5" s="264" customFormat="1">
      <c r="C4958" s="286"/>
      <c r="D4958" s="286"/>
      <c r="E4958" s="287"/>
    </row>
    <row r="4959" spans="3:5" s="264" customFormat="1">
      <c r="C4959" s="286"/>
      <c r="D4959" s="286"/>
      <c r="E4959" s="287"/>
    </row>
    <row r="4960" spans="3:5" s="264" customFormat="1">
      <c r="C4960" s="286"/>
      <c r="D4960" s="286"/>
      <c r="E4960" s="287"/>
    </row>
    <row r="4961" spans="3:5" s="264" customFormat="1">
      <c r="C4961" s="286"/>
      <c r="D4961" s="286"/>
      <c r="E4961" s="287"/>
    </row>
    <row r="4962" spans="3:5" s="264" customFormat="1">
      <c r="C4962" s="286"/>
      <c r="D4962" s="286"/>
      <c r="E4962" s="287"/>
    </row>
    <row r="4963" spans="3:5" s="264" customFormat="1">
      <c r="C4963" s="286"/>
      <c r="D4963" s="286"/>
      <c r="E4963" s="287"/>
    </row>
    <row r="4964" spans="3:5" s="264" customFormat="1">
      <c r="C4964" s="286"/>
      <c r="D4964" s="286"/>
      <c r="E4964" s="287"/>
    </row>
    <row r="4965" spans="3:5" s="264" customFormat="1">
      <c r="C4965" s="286"/>
      <c r="D4965" s="286"/>
      <c r="E4965" s="287"/>
    </row>
    <row r="4966" spans="3:5" s="264" customFormat="1">
      <c r="C4966" s="286"/>
      <c r="D4966" s="286"/>
      <c r="E4966" s="287"/>
    </row>
    <row r="4967" spans="3:5" s="264" customFormat="1">
      <c r="C4967" s="286"/>
      <c r="D4967" s="286"/>
      <c r="E4967" s="287"/>
    </row>
    <row r="4968" spans="3:5" s="264" customFormat="1">
      <c r="C4968" s="286"/>
      <c r="D4968" s="286"/>
      <c r="E4968" s="287"/>
    </row>
    <row r="4969" spans="3:5" s="264" customFormat="1">
      <c r="C4969" s="286"/>
      <c r="D4969" s="286"/>
      <c r="E4969" s="287"/>
    </row>
    <row r="4970" spans="3:5" s="264" customFormat="1">
      <c r="C4970" s="286"/>
      <c r="D4970" s="286"/>
      <c r="E4970" s="287"/>
    </row>
    <row r="4971" spans="3:5" s="264" customFormat="1">
      <c r="C4971" s="286"/>
      <c r="D4971" s="286"/>
      <c r="E4971" s="287"/>
    </row>
    <row r="4972" spans="3:5" s="264" customFormat="1">
      <c r="C4972" s="286"/>
      <c r="D4972" s="286"/>
      <c r="E4972" s="287"/>
    </row>
    <row r="4973" spans="3:5" s="264" customFormat="1">
      <c r="C4973" s="286"/>
      <c r="D4973" s="286"/>
      <c r="E4973" s="287"/>
    </row>
    <row r="4974" spans="3:5" s="264" customFormat="1">
      <c r="C4974" s="286"/>
      <c r="D4974" s="286"/>
      <c r="E4974" s="287"/>
    </row>
    <row r="4975" spans="3:5" s="264" customFormat="1">
      <c r="C4975" s="286"/>
      <c r="D4975" s="286"/>
      <c r="E4975" s="287"/>
    </row>
    <row r="4976" spans="3:5" s="264" customFormat="1">
      <c r="C4976" s="286"/>
      <c r="D4976" s="286"/>
      <c r="E4976" s="287"/>
    </row>
    <row r="4977" spans="3:5" s="264" customFormat="1">
      <c r="C4977" s="286"/>
      <c r="D4977" s="286"/>
      <c r="E4977" s="287"/>
    </row>
    <row r="4978" spans="3:5" s="264" customFormat="1">
      <c r="C4978" s="286"/>
      <c r="D4978" s="286"/>
      <c r="E4978" s="287"/>
    </row>
    <row r="4979" spans="3:5" s="264" customFormat="1">
      <c r="C4979" s="286"/>
      <c r="D4979" s="286"/>
      <c r="E4979" s="287"/>
    </row>
    <row r="4980" spans="3:5" s="264" customFormat="1">
      <c r="C4980" s="286"/>
      <c r="D4980" s="286"/>
      <c r="E4980" s="287"/>
    </row>
    <row r="4981" spans="3:5" s="264" customFormat="1">
      <c r="C4981" s="286"/>
      <c r="D4981" s="286"/>
      <c r="E4981" s="287"/>
    </row>
    <row r="4982" spans="3:5" s="264" customFormat="1">
      <c r="C4982" s="286"/>
      <c r="D4982" s="286"/>
      <c r="E4982" s="287"/>
    </row>
    <row r="4983" spans="3:5" s="264" customFormat="1">
      <c r="C4983" s="286"/>
      <c r="D4983" s="286"/>
      <c r="E4983" s="287"/>
    </row>
    <row r="4984" spans="3:5" s="264" customFormat="1">
      <c r="C4984" s="286"/>
      <c r="D4984" s="286"/>
      <c r="E4984" s="287"/>
    </row>
    <row r="4985" spans="3:5" s="264" customFormat="1">
      <c r="C4985" s="286"/>
      <c r="D4985" s="286"/>
      <c r="E4985" s="287"/>
    </row>
    <row r="4986" spans="3:5" s="264" customFormat="1">
      <c r="C4986" s="286"/>
      <c r="D4986" s="286"/>
      <c r="E4986" s="287"/>
    </row>
    <row r="4987" spans="3:5" s="264" customFormat="1">
      <c r="C4987" s="286"/>
      <c r="D4987" s="286"/>
      <c r="E4987" s="287"/>
    </row>
    <row r="4988" spans="3:5" s="264" customFormat="1">
      <c r="C4988" s="286"/>
      <c r="D4988" s="286"/>
      <c r="E4988" s="287"/>
    </row>
    <row r="4989" spans="3:5" s="264" customFormat="1">
      <c r="C4989" s="286"/>
      <c r="D4989" s="286"/>
      <c r="E4989" s="287"/>
    </row>
    <row r="4990" spans="3:5" s="264" customFormat="1">
      <c r="C4990" s="286"/>
      <c r="D4990" s="286"/>
      <c r="E4990" s="287"/>
    </row>
    <row r="4991" spans="3:5" s="264" customFormat="1">
      <c r="C4991" s="286"/>
      <c r="D4991" s="286"/>
      <c r="E4991" s="287"/>
    </row>
    <row r="4992" spans="3:5" s="264" customFormat="1">
      <c r="C4992" s="286"/>
      <c r="D4992" s="286"/>
      <c r="E4992" s="287"/>
    </row>
    <row r="4993" spans="3:5" s="264" customFormat="1">
      <c r="C4993" s="286"/>
      <c r="D4993" s="286"/>
      <c r="E4993" s="287"/>
    </row>
    <row r="4994" spans="3:5" s="264" customFormat="1">
      <c r="C4994" s="286"/>
      <c r="D4994" s="286"/>
      <c r="E4994" s="287"/>
    </row>
    <row r="4995" spans="3:5" s="264" customFormat="1">
      <c r="C4995" s="286"/>
      <c r="D4995" s="286"/>
      <c r="E4995" s="287"/>
    </row>
    <row r="4996" spans="3:5" s="264" customFormat="1">
      <c r="C4996" s="286"/>
      <c r="D4996" s="286"/>
      <c r="E4996" s="287"/>
    </row>
    <row r="4997" spans="3:5" s="264" customFormat="1">
      <c r="C4997" s="286"/>
      <c r="D4997" s="286"/>
      <c r="E4997" s="287"/>
    </row>
    <row r="4998" spans="3:5" s="264" customFormat="1">
      <c r="C4998" s="286"/>
      <c r="D4998" s="286"/>
      <c r="E4998" s="287"/>
    </row>
    <row r="4999" spans="3:5" s="264" customFormat="1">
      <c r="C4999" s="286"/>
      <c r="D4999" s="286"/>
      <c r="E4999" s="287"/>
    </row>
    <row r="5000" spans="3:5" s="264" customFormat="1">
      <c r="C5000" s="286"/>
      <c r="D5000" s="286"/>
      <c r="E5000" s="287"/>
    </row>
    <row r="5001" spans="3:5" s="264" customFormat="1">
      <c r="C5001" s="286"/>
      <c r="D5001" s="286"/>
      <c r="E5001" s="287"/>
    </row>
    <row r="5002" spans="3:5" s="264" customFormat="1">
      <c r="C5002" s="286"/>
      <c r="D5002" s="286"/>
      <c r="E5002" s="287"/>
    </row>
    <row r="5003" spans="3:5" s="264" customFormat="1">
      <c r="C5003" s="286"/>
      <c r="D5003" s="286"/>
      <c r="E5003" s="287"/>
    </row>
    <row r="5004" spans="3:5" s="264" customFormat="1">
      <c r="C5004" s="286"/>
      <c r="D5004" s="286"/>
      <c r="E5004" s="287"/>
    </row>
    <row r="5005" spans="3:5" s="264" customFormat="1">
      <c r="C5005" s="286"/>
      <c r="D5005" s="286"/>
      <c r="E5005" s="287"/>
    </row>
    <row r="5006" spans="3:5" s="264" customFormat="1">
      <c r="C5006" s="286"/>
      <c r="D5006" s="286"/>
      <c r="E5006" s="287"/>
    </row>
    <row r="5007" spans="3:5" s="264" customFormat="1">
      <c r="C5007" s="286"/>
      <c r="D5007" s="286"/>
      <c r="E5007" s="287"/>
    </row>
    <row r="5008" spans="3:5" s="264" customFormat="1">
      <c r="C5008" s="286"/>
      <c r="D5008" s="286"/>
      <c r="E5008" s="287"/>
    </row>
    <row r="5009" spans="3:5" s="264" customFormat="1">
      <c r="C5009" s="286"/>
      <c r="D5009" s="286"/>
      <c r="E5009" s="287"/>
    </row>
    <row r="5010" spans="3:5" s="264" customFormat="1">
      <c r="C5010" s="286"/>
      <c r="D5010" s="286"/>
      <c r="E5010" s="287"/>
    </row>
    <row r="5011" spans="3:5" s="264" customFormat="1">
      <c r="C5011" s="286"/>
      <c r="D5011" s="286"/>
      <c r="E5011" s="287"/>
    </row>
    <row r="5012" spans="3:5" s="264" customFormat="1">
      <c r="C5012" s="286"/>
      <c r="D5012" s="286"/>
      <c r="E5012" s="287"/>
    </row>
    <row r="5013" spans="3:5" s="264" customFormat="1">
      <c r="C5013" s="286"/>
      <c r="D5013" s="286"/>
      <c r="E5013" s="287"/>
    </row>
    <row r="5014" spans="3:5" s="264" customFormat="1">
      <c r="C5014" s="286"/>
      <c r="D5014" s="286"/>
      <c r="E5014" s="287"/>
    </row>
    <row r="5015" spans="3:5" s="264" customFormat="1">
      <c r="C5015" s="286"/>
      <c r="D5015" s="286"/>
      <c r="E5015" s="287"/>
    </row>
    <row r="5016" spans="3:5" s="264" customFormat="1">
      <c r="C5016" s="286"/>
      <c r="D5016" s="286"/>
      <c r="E5016" s="287"/>
    </row>
    <row r="5017" spans="3:5" s="264" customFormat="1">
      <c r="C5017" s="286"/>
      <c r="D5017" s="286"/>
      <c r="E5017" s="287"/>
    </row>
    <row r="5018" spans="3:5" s="264" customFormat="1">
      <c r="C5018" s="286"/>
      <c r="D5018" s="286"/>
      <c r="E5018" s="287"/>
    </row>
    <row r="5019" spans="3:5" s="264" customFormat="1">
      <c r="C5019" s="286"/>
      <c r="D5019" s="286"/>
      <c r="E5019" s="287"/>
    </row>
    <row r="5020" spans="3:5" s="264" customFormat="1">
      <c r="C5020" s="286"/>
      <c r="D5020" s="286"/>
      <c r="E5020" s="287"/>
    </row>
    <row r="5021" spans="3:5" s="264" customFormat="1">
      <c r="C5021" s="286"/>
      <c r="D5021" s="286"/>
      <c r="E5021" s="287"/>
    </row>
    <row r="5022" spans="3:5" s="264" customFormat="1">
      <c r="C5022" s="286"/>
      <c r="D5022" s="286"/>
      <c r="E5022" s="287"/>
    </row>
    <row r="5023" spans="3:5" s="264" customFormat="1">
      <c r="C5023" s="286"/>
      <c r="D5023" s="286"/>
      <c r="E5023" s="287"/>
    </row>
    <row r="5024" spans="3:5" s="264" customFormat="1">
      <c r="C5024" s="286"/>
      <c r="D5024" s="286"/>
      <c r="E5024" s="287"/>
    </row>
    <row r="5025" spans="3:5" s="264" customFormat="1">
      <c r="C5025" s="286"/>
      <c r="D5025" s="286"/>
      <c r="E5025" s="287"/>
    </row>
    <row r="5026" spans="3:5" s="264" customFormat="1">
      <c r="C5026" s="286"/>
      <c r="D5026" s="286"/>
      <c r="E5026" s="287"/>
    </row>
    <row r="5027" spans="3:5" s="264" customFormat="1">
      <c r="C5027" s="286"/>
      <c r="D5027" s="286"/>
      <c r="E5027" s="287"/>
    </row>
    <row r="5028" spans="3:5" s="264" customFormat="1">
      <c r="C5028" s="286"/>
      <c r="D5028" s="286"/>
      <c r="E5028" s="287"/>
    </row>
    <row r="5029" spans="3:5" s="264" customFormat="1">
      <c r="C5029" s="286"/>
      <c r="D5029" s="286"/>
      <c r="E5029" s="287"/>
    </row>
    <row r="5030" spans="3:5" s="264" customFormat="1">
      <c r="C5030" s="286"/>
      <c r="D5030" s="286"/>
      <c r="E5030" s="287"/>
    </row>
    <row r="5031" spans="3:5" s="264" customFormat="1">
      <c r="C5031" s="286"/>
      <c r="D5031" s="286"/>
      <c r="E5031" s="287"/>
    </row>
    <row r="5032" spans="3:5" s="264" customFormat="1">
      <c r="C5032" s="286"/>
      <c r="D5032" s="286"/>
      <c r="E5032" s="287"/>
    </row>
    <row r="5033" spans="3:5" s="264" customFormat="1">
      <c r="C5033" s="286"/>
      <c r="D5033" s="286"/>
      <c r="E5033" s="287"/>
    </row>
    <row r="5034" spans="3:5" s="264" customFormat="1">
      <c r="C5034" s="286"/>
      <c r="D5034" s="286"/>
      <c r="E5034" s="287"/>
    </row>
    <row r="5035" spans="3:5" s="264" customFormat="1">
      <c r="C5035" s="286"/>
      <c r="D5035" s="286"/>
      <c r="E5035" s="287"/>
    </row>
    <row r="5036" spans="3:5" s="264" customFormat="1">
      <c r="C5036" s="286"/>
      <c r="D5036" s="286"/>
      <c r="E5036" s="287"/>
    </row>
    <row r="5037" spans="3:5" s="264" customFormat="1">
      <c r="C5037" s="286"/>
      <c r="D5037" s="286"/>
      <c r="E5037" s="287"/>
    </row>
    <row r="5038" spans="3:5" s="264" customFormat="1">
      <c r="C5038" s="286"/>
      <c r="D5038" s="286"/>
      <c r="E5038" s="287"/>
    </row>
    <row r="5039" spans="3:5" s="264" customFormat="1">
      <c r="C5039" s="286"/>
      <c r="D5039" s="286"/>
      <c r="E5039" s="287"/>
    </row>
    <row r="5040" spans="3:5" s="264" customFormat="1">
      <c r="C5040" s="286"/>
      <c r="D5040" s="286"/>
      <c r="E5040" s="287"/>
    </row>
    <row r="5041" spans="3:5" s="264" customFormat="1">
      <c r="C5041" s="286"/>
      <c r="D5041" s="286"/>
      <c r="E5041" s="287"/>
    </row>
    <row r="5042" spans="3:5" s="264" customFormat="1">
      <c r="C5042" s="286"/>
      <c r="D5042" s="286"/>
      <c r="E5042" s="287"/>
    </row>
    <row r="5043" spans="3:5" s="264" customFormat="1">
      <c r="C5043" s="286"/>
      <c r="D5043" s="286"/>
      <c r="E5043" s="287"/>
    </row>
    <row r="5044" spans="3:5" s="264" customFormat="1">
      <c r="C5044" s="286"/>
      <c r="D5044" s="286"/>
      <c r="E5044" s="287"/>
    </row>
    <row r="5045" spans="3:5" s="264" customFormat="1">
      <c r="C5045" s="286"/>
      <c r="D5045" s="286"/>
      <c r="E5045" s="287"/>
    </row>
    <row r="5046" spans="3:5" s="264" customFormat="1">
      <c r="C5046" s="286"/>
      <c r="D5046" s="286"/>
      <c r="E5046" s="287"/>
    </row>
    <row r="5047" spans="3:5" s="264" customFormat="1">
      <c r="C5047" s="286"/>
      <c r="D5047" s="286"/>
      <c r="E5047" s="287"/>
    </row>
    <row r="5048" spans="3:5" s="264" customFormat="1">
      <c r="C5048" s="286"/>
      <c r="D5048" s="286"/>
      <c r="E5048" s="287"/>
    </row>
    <row r="5049" spans="3:5" s="264" customFormat="1">
      <c r="C5049" s="286"/>
      <c r="D5049" s="286"/>
      <c r="E5049" s="287"/>
    </row>
    <row r="5050" spans="3:5" s="264" customFormat="1">
      <c r="C5050" s="286"/>
      <c r="D5050" s="286"/>
      <c r="E5050" s="287"/>
    </row>
    <row r="5051" spans="3:5" s="264" customFormat="1">
      <c r="C5051" s="286"/>
      <c r="D5051" s="286"/>
      <c r="E5051" s="287"/>
    </row>
    <row r="5052" spans="3:5" s="264" customFormat="1">
      <c r="C5052" s="286"/>
      <c r="D5052" s="286"/>
      <c r="E5052" s="287"/>
    </row>
    <row r="5053" spans="3:5" s="264" customFormat="1">
      <c r="C5053" s="286"/>
      <c r="D5053" s="286"/>
      <c r="E5053" s="287"/>
    </row>
    <row r="5054" spans="3:5" s="264" customFormat="1">
      <c r="C5054" s="286"/>
      <c r="D5054" s="286"/>
      <c r="E5054" s="287"/>
    </row>
    <row r="5055" spans="3:5" s="264" customFormat="1">
      <c r="C5055" s="286"/>
      <c r="D5055" s="286"/>
      <c r="E5055" s="287"/>
    </row>
    <row r="5056" spans="3:5" s="264" customFormat="1">
      <c r="C5056" s="286"/>
      <c r="D5056" s="286"/>
      <c r="E5056" s="287"/>
    </row>
    <row r="5057" spans="3:5" s="264" customFormat="1">
      <c r="C5057" s="286"/>
      <c r="D5057" s="286"/>
      <c r="E5057" s="287"/>
    </row>
    <row r="5058" spans="3:5" s="264" customFormat="1">
      <c r="C5058" s="286"/>
      <c r="D5058" s="286"/>
      <c r="E5058" s="287"/>
    </row>
    <row r="5059" spans="3:5" s="264" customFormat="1">
      <c r="C5059" s="286"/>
      <c r="D5059" s="286"/>
      <c r="E5059" s="287"/>
    </row>
    <row r="5060" spans="3:5" s="264" customFormat="1">
      <c r="C5060" s="286"/>
      <c r="D5060" s="286"/>
      <c r="E5060" s="287"/>
    </row>
    <row r="5061" spans="3:5" s="264" customFormat="1">
      <c r="C5061" s="286"/>
      <c r="D5061" s="286"/>
      <c r="E5061" s="287"/>
    </row>
    <row r="5062" spans="3:5" s="264" customFormat="1">
      <c r="C5062" s="286"/>
      <c r="D5062" s="286"/>
      <c r="E5062" s="287"/>
    </row>
    <row r="5063" spans="3:5" s="264" customFormat="1">
      <c r="C5063" s="286"/>
      <c r="D5063" s="286"/>
      <c r="E5063" s="287"/>
    </row>
    <row r="5064" spans="3:5" s="264" customFormat="1">
      <c r="C5064" s="286"/>
      <c r="D5064" s="286"/>
      <c r="E5064" s="287"/>
    </row>
    <row r="5065" spans="3:5" s="264" customFormat="1">
      <c r="C5065" s="286"/>
      <c r="D5065" s="286"/>
      <c r="E5065" s="287"/>
    </row>
    <row r="5066" spans="3:5" s="264" customFormat="1">
      <c r="C5066" s="286"/>
      <c r="D5066" s="286"/>
      <c r="E5066" s="287"/>
    </row>
    <row r="5067" spans="3:5" s="264" customFormat="1">
      <c r="C5067" s="286"/>
      <c r="D5067" s="286"/>
      <c r="E5067" s="287"/>
    </row>
    <row r="5068" spans="3:5" s="264" customFormat="1">
      <c r="C5068" s="286"/>
      <c r="D5068" s="286"/>
      <c r="E5068" s="287"/>
    </row>
    <row r="5069" spans="3:5" s="264" customFormat="1">
      <c r="C5069" s="286"/>
      <c r="D5069" s="286"/>
      <c r="E5069" s="287"/>
    </row>
    <row r="5070" spans="3:5" s="264" customFormat="1">
      <c r="C5070" s="286"/>
      <c r="D5070" s="286"/>
      <c r="E5070" s="287"/>
    </row>
    <row r="5071" spans="3:5" s="264" customFormat="1">
      <c r="C5071" s="286"/>
      <c r="D5071" s="286"/>
      <c r="E5071" s="287"/>
    </row>
    <row r="5072" spans="3:5" s="264" customFormat="1">
      <c r="C5072" s="286"/>
      <c r="D5072" s="286"/>
      <c r="E5072" s="287"/>
    </row>
    <row r="5073" spans="3:5" s="264" customFormat="1">
      <c r="C5073" s="286"/>
      <c r="D5073" s="286"/>
      <c r="E5073" s="287"/>
    </row>
    <row r="5074" spans="3:5" s="264" customFormat="1">
      <c r="C5074" s="286"/>
      <c r="D5074" s="286"/>
      <c r="E5074" s="287"/>
    </row>
    <row r="5075" spans="3:5" s="264" customFormat="1">
      <c r="C5075" s="286"/>
      <c r="D5075" s="286"/>
      <c r="E5075" s="287"/>
    </row>
    <row r="5076" spans="3:5" s="264" customFormat="1">
      <c r="C5076" s="286"/>
      <c r="D5076" s="286"/>
      <c r="E5076" s="287"/>
    </row>
    <row r="5077" spans="3:5" s="264" customFormat="1">
      <c r="C5077" s="286"/>
      <c r="D5077" s="286"/>
      <c r="E5077" s="287"/>
    </row>
    <row r="5078" spans="3:5" s="264" customFormat="1">
      <c r="C5078" s="286"/>
      <c r="D5078" s="286"/>
      <c r="E5078" s="287"/>
    </row>
    <row r="5079" spans="3:5" s="264" customFormat="1">
      <c r="C5079" s="286"/>
      <c r="D5079" s="286"/>
      <c r="E5079" s="287"/>
    </row>
    <row r="5080" spans="3:5" s="264" customFormat="1">
      <c r="C5080" s="286"/>
      <c r="D5080" s="286"/>
      <c r="E5080" s="287"/>
    </row>
    <row r="5081" spans="3:5" s="264" customFormat="1">
      <c r="C5081" s="286"/>
      <c r="D5081" s="286"/>
      <c r="E5081" s="287"/>
    </row>
    <row r="5082" spans="3:5" s="264" customFormat="1">
      <c r="C5082" s="286"/>
      <c r="D5082" s="286"/>
      <c r="E5082" s="287"/>
    </row>
    <row r="5083" spans="3:5" s="264" customFormat="1">
      <c r="C5083" s="286"/>
      <c r="D5083" s="286"/>
      <c r="E5083" s="287"/>
    </row>
    <row r="5084" spans="3:5" s="264" customFormat="1">
      <c r="C5084" s="286"/>
      <c r="D5084" s="286"/>
      <c r="E5084" s="287"/>
    </row>
    <row r="5085" spans="3:5" s="264" customFormat="1">
      <c r="C5085" s="286"/>
      <c r="D5085" s="286"/>
      <c r="E5085" s="287"/>
    </row>
    <row r="5086" spans="3:5" s="264" customFormat="1">
      <c r="C5086" s="286"/>
      <c r="D5086" s="286"/>
      <c r="E5086" s="287"/>
    </row>
    <row r="5087" spans="3:5" s="264" customFormat="1">
      <c r="C5087" s="286"/>
      <c r="D5087" s="286"/>
      <c r="E5087" s="287"/>
    </row>
    <row r="5088" spans="3:5" s="264" customFormat="1">
      <c r="C5088" s="286"/>
      <c r="D5088" s="286"/>
      <c r="E5088" s="287"/>
    </row>
    <row r="5089" spans="3:5" s="264" customFormat="1">
      <c r="C5089" s="286"/>
      <c r="D5089" s="286"/>
      <c r="E5089" s="287"/>
    </row>
    <row r="5090" spans="3:5" s="264" customFormat="1">
      <c r="C5090" s="286"/>
      <c r="D5090" s="286"/>
      <c r="E5090" s="287"/>
    </row>
    <row r="5091" spans="3:5" s="264" customFormat="1">
      <c r="C5091" s="286"/>
      <c r="D5091" s="286"/>
      <c r="E5091" s="287"/>
    </row>
    <row r="5092" spans="3:5" s="264" customFormat="1">
      <c r="C5092" s="286"/>
      <c r="D5092" s="286"/>
      <c r="E5092" s="287"/>
    </row>
    <row r="5093" spans="3:5" s="264" customFormat="1">
      <c r="C5093" s="286"/>
      <c r="D5093" s="286"/>
      <c r="E5093" s="287"/>
    </row>
    <row r="5094" spans="3:5" s="264" customFormat="1">
      <c r="C5094" s="286"/>
      <c r="D5094" s="286"/>
      <c r="E5094" s="287"/>
    </row>
    <row r="5095" spans="3:5" s="264" customFormat="1">
      <c r="C5095" s="286"/>
      <c r="D5095" s="286"/>
      <c r="E5095" s="287"/>
    </row>
    <row r="5096" spans="3:5" s="264" customFormat="1">
      <c r="C5096" s="286"/>
      <c r="D5096" s="286"/>
      <c r="E5096" s="287"/>
    </row>
    <row r="5097" spans="3:5" s="264" customFormat="1">
      <c r="C5097" s="286"/>
      <c r="D5097" s="286"/>
      <c r="E5097" s="287"/>
    </row>
    <row r="5098" spans="3:5" s="264" customFormat="1">
      <c r="C5098" s="286"/>
      <c r="D5098" s="286"/>
      <c r="E5098" s="287"/>
    </row>
    <row r="5099" spans="3:5" s="264" customFormat="1">
      <c r="C5099" s="286"/>
      <c r="D5099" s="286"/>
      <c r="E5099" s="287"/>
    </row>
    <row r="5100" spans="3:5" s="264" customFormat="1">
      <c r="C5100" s="286"/>
      <c r="D5100" s="286"/>
      <c r="E5100" s="287"/>
    </row>
    <row r="5101" spans="3:5" s="264" customFormat="1">
      <c r="C5101" s="286"/>
      <c r="D5101" s="286"/>
      <c r="E5101" s="287"/>
    </row>
    <row r="5102" spans="3:5" s="264" customFormat="1">
      <c r="C5102" s="286"/>
      <c r="D5102" s="286"/>
      <c r="E5102" s="287"/>
    </row>
    <row r="5103" spans="3:5" s="264" customFormat="1">
      <c r="C5103" s="286"/>
      <c r="D5103" s="286"/>
      <c r="E5103" s="287"/>
    </row>
    <row r="5104" spans="3:5" s="264" customFormat="1">
      <c r="C5104" s="286"/>
      <c r="D5104" s="286"/>
      <c r="E5104" s="287"/>
    </row>
    <row r="5105" spans="3:5" s="264" customFormat="1">
      <c r="C5105" s="286"/>
      <c r="D5105" s="286"/>
      <c r="E5105" s="287"/>
    </row>
    <row r="5106" spans="3:5" s="264" customFormat="1">
      <c r="C5106" s="286"/>
      <c r="D5106" s="286"/>
      <c r="E5106" s="287"/>
    </row>
    <row r="5107" spans="3:5" s="264" customFormat="1">
      <c r="C5107" s="286"/>
      <c r="D5107" s="286"/>
      <c r="E5107" s="287"/>
    </row>
    <row r="5108" spans="3:5" s="264" customFormat="1">
      <c r="C5108" s="286"/>
      <c r="D5108" s="286"/>
      <c r="E5108" s="287"/>
    </row>
    <row r="5109" spans="3:5" s="264" customFormat="1">
      <c r="C5109" s="286"/>
      <c r="D5109" s="286"/>
      <c r="E5109" s="287"/>
    </row>
    <row r="5110" spans="3:5" s="264" customFormat="1">
      <c r="C5110" s="286"/>
      <c r="D5110" s="286"/>
      <c r="E5110" s="287"/>
    </row>
    <row r="5111" spans="3:5" s="264" customFormat="1">
      <c r="C5111" s="286"/>
      <c r="D5111" s="286"/>
      <c r="E5111" s="287"/>
    </row>
    <row r="5112" spans="3:5" s="264" customFormat="1">
      <c r="C5112" s="286"/>
      <c r="D5112" s="286"/>
      <c r="E5112" s="287"/>
    </row>
    <row r="5113" spans="3:5" s="264" customFormat="1">
      <c r="C5113" s="286"/>
      <c r="D5113" s="286"/>
      <c r="E5113" s="287"/>
    </row>
    <row r="5114" spans="3:5" s="264" customFormat="1">
      <c r="C5114" s="286"/>
      <c r="D5114" s="286"/>
      <c r="E5114" s="287"/>
    </row>
    <row r="5115" spans="3:5" s="264" customFormat="1">
      <c r="C5115" s="286"/>
      <c r="D5115" s="286"/>
      <c r="E5115" s="287"/>
    </row>
    <row r="5116" spans="3:5" s="264" customFormat="1">
      <c r="C5116" s="286"/>
      <c r="D5116" s="286"/>
      <c r="E5116" s="287"/>
    </row>
    <row r="5117" spans="3:5" s="264" customFormat="1">
      <c r="C5117" s="286"/>
      <c r="D5117" s="286"/>
      <c r="E5117" s="287"/>
    </row>
    <row r="5118" spans="3:5" s="264" customFormat="1">
      <c r="C5118" s="286"/>
      <c r="D5118" s="286"/>
      <c r="E5118" s="287"/>
    </row>
    <row r="5119" spans="3:5" s="264" customFormat="1">
      <c r="C5119" s="286"/>
      <c r="D5119" s="286"/>
      <c r="E5119" s="287"/>
    </row>
    <row r="5120" spans="3:5" s="264" customFormat="1">
      <c r="C5120" s="286"/>
      <c r="D5120" s="286"/>
      <c r="E5120" s="287"/>
    </row>
    <row r="5121" spans="3:5" s="264" customFormat="1">
      <c r="C5121" s="286"/>
      <c r="D5121" s="286"/>
      <c r="E5121" s="287"/>
    </row>
    <row r="5122" spans="3:5" s="264" customFormat="1">
      <c r="C5122" s="286"/>
      <c r="D5122" s="286"/>
      <c r="E5122" s="287"/>
    </row>
    <row r="5123" spans="3:5" s="264" customFormat="1">
      <c r="C5123" s="286"/>
      <c r="D5123" s="286"/>
      <c r="E5123" s="287"/>
    </row>
    <row r="5124" spans="3:5" s="264" customFormat="1">
      <c r="C5124" s="286"/>
      <c r="D5124" s="286"/>
      <c r="E5124" s="287"/>
    </row>
    <row r="5125" spans="3:5" s="264" customFormat="1">
      <c r="C5125" s="286"/>
      <c r="D5125" s="286"/>
      <c r="E5125" s="287"/>
    </row>
    <row r="5126" spans="3:5" s="264" customFormat="1">
      <c r="C5126" s="286"/>
      <c r="D5126" s="286"/>
      <c r="E5126" s="287"/>
    </row>
    <row r="5127" spans="3:5" s="264" customFormat="1">
      <c r="C5127" s="286"/>
      <c r="D5127" s="286"/>
      <c r="E5127" s="287"/>
    </row>
    <row r="5128" spans="3:5" s="264" customFormat="1">
      <c r="C5128" s="286"/>
      <c r="D5128" s="286"/>
      <c r="E5128" s="287"/>
    </row>
    <row r="5129" spans="3:5" s="264" customFormat="1">
      <c r="C5129" s="286"/>
      <c r="D5129" s="286"/>
      <c r="E5129" s="287"/>
    </row>
    <row r="5130" spans="3:5" s="264" customFormat="1">
      <c r="C5130" s="286"/>
      <c r="D5130" s="286"/>
      <c r="E5130" s="287"/>
    </row>
    <row r="5131" spans="3:5" s="264" customFormat="1">
      <c r="C5131" s="286"/>
      <c r="D5131" s="286"/>
      <c r="E5131" s="287"/>
    </row>
    <row r="5132" spans="3:5" s="264" customFormat="1">
      <c r="C5132" s="286"/>
      <c r="D5132" s="286"/>
      <c r="E5132" s="287"/>
    </row>
    <row r="5133" spans="3:5" s="264" customFormat="1">
      <c r="C5133" s="286"/>
      <c r="D5133" s="286"/>
      <c r="E5133" s="287"/>
    </row>
    <row r="5134" spans="3:5" s="264" customFormat="1">
      <c r="C5134" s="286"/>
      <c r="D5134" s="286"/>
      <c r="E5134" s="287"/>
    </row>
    <row r="5135" spans="3:5" s="264" customFormat="1">
      <c r="C5135" s="286"/>
      <c r="D5135" s="286"/>
      <c r="E5135" s="287"/>
    </row>
    <row r="5136" spans="3:5" s="264" customFormat="1">
      <c r="C5136" s="286"/>
      <c r="D5136" s="286"/>
      <c r="E5136" s="287"/>
    </row>
    <row r="5137" spans="3:5" s="264" customFormat="1">
      <c r="C5137" s="286"/>
      <c r="D5137" s="286"/>
      <c r="E5137" s="287"/>
    </row>
    <row r="5138" spans="3:5" s="264" customFormat="1">
      <c r="C5138" s="286"/>
      <c r="D5138" s="286"/>
      <c r="E5138" s="287"/>
    </row>
    <row r="5139" spans="3:5" s="264" customFormat="1">
      <c r="C5139" s="286"/>
      <c r="D5139" s="286"/>
      <c r="E5139" s="287"/>
    </row>
    <row r="5140" spans="3:5" s="264" customFormat="1">
      <c r="C5140" s="286"/>
      <c r="D5140" s="286"/>
      <c r="E5140" s="287"/>
    </row>
    <row r="5141" spans="3:5" s="264" customFormat="1">
      <c r="C5141" s="286"/>
      <c r="D5141" s="286"/>
      <c r="E5141" s="287"/>
    </row>
    <row r="5142" spans="3:5" s="264" customFormat="1">
      <c r="C5142" s="286"/>
      <c r="D5142" s="286"/>
      <c r="E5142" s="287"/>
    </row>
    <row r="5143" spans="3:5" s="264" customFormat="1">
      <c r="C5143" s="286"/>
      <c r="D5143" s="286"/>
      <c r="E5143" s="287"/>
    </row>
    <row r="5144" spans="3:5" s="264" customFormat="1">
      <c r="C5144" s="286"/>
      <c r="D5144" s="286"/>
      <c r="E5144" s="287"/>
    </row>
    <row r="5145" spans="3:5" s="264" customFormat="1">
      <c r="C5145" s="286"/>
      <c r="D5145" s="286"/>
      <c r="E5145" s="287"/>
    </row>
    <row r="5146" spans="3:5" s="264" customFormat="1">
      <c r="C5146" s="286"/>
      <c r="D5146" s="286"/>
      <c r="E5146" s="287"/>
    </row>
    <row r="5147" spans="3:5" s="264" customFormat="1">
      <c r="C5147" s="286"/>
      <c r="D5147" s="286"/>
      <c r="E5147" s="287"/>
    </row>
    <row r="5148" spans="3:5" s="264" customFormat="1">
      <c r="C5148" s="286"/>
      <c r="D5148" s="286"/>
      <c r="E5148" s="287"/>
    </row>
    <row r="5149" spans="3:5" s="264" customFormat="1">
      <c r="C5149" s="286"/>
      <c r="D5149" s="286"/>
      <c r="E5149" s="287"/>
    </row>
    <row r="5150" spans="3:5" s="264" customFormat="1">
      <c r="C5150" s="286"/>
      <c r="D5150" s="286"/>
      <c r="E5150" s="287"/>
    </row>
    <row r="5151" spans="3:5" s="264" customFormat="1">
      <c r="C5151" s="286"/>
      <c r="D5151" s="286"/>
      <c r="E5151" s="287"/>
    </row>
    <row r="5152" spans="3:5" s="264" customFormat="1">
      <c r="C5152" s="286"/>
      <c r="D5152" s="286"/>
      <c r="E5152" s="287"/>
    </row>
    <row r="5153" spans="3:5" s="264" customFormat="1">
      <c r="C5153" s="286"/>
      <c r="D5153" s="286"/>
      <c r="E5153" s="287"/>
    </row>
    <row r="5154" spans="3:5" s="264" customFormat="1">
      <c r="C5154" s="286"/>
      <c r="D5154" s="286"/>
      <c r="E5154" s="287"/>
    </row>
    <row r="5155" spans="3:5" s="264" customFormat="1">
      <c r="C5155" s="286"/>
      <c r="D5155" s="286"/>
      <c r="E5155" s="287"/>
    </row>
    <row r="5156" spans="3:5" s="264" customFormat="1">
      <c r="C5156" s="286"/>
      <c r="D5156" s="286"/>
      <c r="E5156" s="287"/>
    </row>
    <row r="5157" spans="3:5" s="264" customFormat="1">
      <c r="C5157" s="286"/>
      <c r="D5157" s="286"/>
      <c r="E5157" s="287"/>
    </row>
    <row r="5158" spans="3:5" s="264" customFormat="1">
      <c r="C5158" s="286"/>
      <c r="D5158" s="286"/>
      <c r="E5158" s="287"/>
    </row>
    <row r="5159" spans="3:5" s="264" customFormat="1">
      <c r="C5159" s="286"/>
      <c r="D5159" s="286"/>
      <c r="E5159" s="287"/>
    </row>
    <row r="5160" spans="3:5" s="264" customFormat="1">
      <c r="C5160" s="286"/>
      <c r="D5160" s="286"/>
      <c r="E5160" s="287"/>
    </row>
    <row r="5161" spans="3:5" s="264" customFormat="1">
      <c r="C5161" s="286"/>
      <c r="D5161" s="286"/>
      <c r="E5161" s="287"/>
    </row>
    <row r="5162" spans="3:5" s="264" customFormat="1">
      <c r="C5162" s="286"/>
      <c r="D5162" s="286"/>
      <c r="E5162" s="287"/>
    </row>
    <row r="5163" spans="3:5" s="264" customFormat="1">
      <c r="C5163" s="286"/>
      <c r="D5163" s="286"/>
      <c r="E5163" s="287"/>
    </row>
    <row r="5164" spans="3:5" s="264" customFormat="1">
      <c r="C5164" s="286"/>
      <c r="D5164" s="286"/>
      <c r="E5164" s="287"/>
    </row>
    <row r="5165" spans="3:5" s="264" customFormat="1">
      <c r="C5165" s="286"/>
      <c r="D5165" s="286"/>
      <c r="E5165" s="287"/>
    </row>
    <row r="5166" spans="3:5" s="264" customFormat="1">
      <c r="C5166" s="286"/>
      <c r="D5166" s="286"/>
      <c r="E5166" s="287"/>
    </row>
    <row r="5167" spans="3:5" s="264" customFormat="1">
      <c r="C5167" s="286"/>
      <c r="D5167" s="286"/>
      <c r="E5167" s="287"/>
    </row>
    <row r="5168" spans="3:5" s="264" customFormat="1">
      <c r="C5168" s="286"/>
      <c r="D5168" s="286"/>
      <c r="E5168" s="287"/>
    </row>
    <row r="5169" spans="3:5" s="264" customFormat="1">
      <c r="C5169" s="286"/>
      <c r="D5169" s="286"/>
      <c r="E5169" s="287"/>
    </row>
    <row r="5170" spans="3:5" s="264" customFormat="1">
      <c r="C5170" s="286"/>
      <c r="D5170" s="286"/>
      <c r="E5170" s="287"/>
    </row>
    <row r="5171" spans="3:5" s="264" customFormat="1">
      <c r="C5171" s="286"/>
      <c r="D5171" s="286"/>
      <c r="E5171" s="287"/>
    </row>
    <row r="5172" spans="3:5" s="264" customFormat="1">
      <c r="C5172" s="286"/>
      <c r="D5172" s="286"/>
      <c r="E5172" s="287"/>
    </row>
    <row r="5173" spans="3:5" s="264" customFormat="1">
      <c r="C5173" s="286"/>
      <c r="D5173" s="286"/>
      <c r="E5173" s="287"/>
    </row>
    <row r="5174" spans="3:5" s="264" customFormat="1">
      <c r="C5174" s="286"/>
      <c r="D5174" s="286"/>
      <c r="E5174" s="287"/>
    </row>
    <row r="5175" spans="3:5" s="264" customFormat="1">
      <c r="C5175" s="286"/>
      <c r="D5175" s="286"/>
      <c r="E5175" s="287"/>
    </row>
    <row r="5176" spans="3:5" s="264" customFormat="1">
      <c r="C5176" s="286"/>
      <c r="D5176" s="286"/>
      <c r="E5176" s="287"/>
    </row>
    <row r="5177" spans="3:5" s="264" customFormat="1">
      <c r="C5177" s="286"/>
      <c r="D5177" s="286"/>
      <c r="E5177" s="287"/>
    </row>
    <row r="5178" spans="3:5" s="264" customFormat="1">
      <c r="C5178" s="286"/>
      <c r="D5178" s="286"/>
      <c r="E5178" s="287"/>
    </row>
    <row r="5179" spans="3:5" s="264" customFormat="1">
      <c r="C5179" s="286"/>
      <c r="D5179" s="286"/>
      <c r="E5179" s="287"/>
    </row>
    <row r="5180" spans="3:5" s="264" customFormat="1">
      <c r="C5180" s="286"/>
      <c r="D5180" s="286"/>
      <c r="E5180" s="287"/>
    </row>
    <row r="5181" spans="3:5" s="264" customFormat="1">
      <c r="C5181" s="286"/>
      <c r="D5181" s="286"/>
      <c r="E5181" s="287"/>
    </row>
    <row r="5182" spans="3:5" s="264" customFormat="1">
      <c r="C5182" s="286"/>
      <c r="D5182" s="286"/>
      <c r="E5182" s="287"/>
    </row>
    <row r="5183" spans="3:5" s="264" customFormat="1">
      <c r="C5183" s="286"/>
      <c r="D5183" s="286"/>
      <c r="E5183" s="287"/>
    </row>
    <row r="5184" spans="3:5" s="264" customFormat="1">
      <c r="C5184" s="286"/>
      <c r="D5184" s="286"/>
      <c r="E5184" s="287"/>
    </row>
    <row r="5185" spans="3:5" s="264" customFormat="1">
      <c r="C5185" s="286"/>
      <c r="D5185" s="286"/>
      <c r="E5185" s="287"/>
    </row>
    <row r="5186" spans="3:5" s="264" customFormat="1">
      <c r="C5186" s="286"/>
      <c r="D5186" s="286"/>
      <c r="E5186" s="287"/>
    </row>
    <row r="5187" spans="3:5" s="264" customFormat="1">
      <c r="C5187" s="286"/>
      <c r="D5187" s="286"/>
      <c r="E5187" s="287"/>
    </row>
    <row r="5188" spans="3:5" s="264" customFormat="1">
      <c r="C5188" s="286"/>
      <c r="D5188" s="286"/>
      <c r="E5188" s="287"/>
    </row>
    <row r="5189" spans="3:5" s="264" customFormat="1">
      <c r="C5189" s="286"/>
      <c r="D5189" s="286"/>
      <c r="E5189" s="287"/>
    </row>
    <row r="5190" spans="3:5" s="264" customFormat="1">
      <c r="C5190" s="286"/>
      <c r="D5190" s="286"/>
      <c r="E5190" s="287"/>
    </row>
    <row r="5191" spans="3:5" s="264" customFormat="1">
      <c r="C5191" s="286"/>
      <c r="D5191" s="286"/>
      <c r="E5191" s="287"/>
    </row>
    <row r="5192" spans="3:5" s="264" customFormat="1">
      <c r="C5192" s="286"/>
      <c r="D5192" s="286"/>
      <c r="E5192" s="287"/>
    </row>
    <row r="5193" spans="3:5" s="264" customFormat="1">
      <c r="C5193" s="286"/>
      <c r="D5193" s="286"/>
      <c r="E5193" s="287"/>
    </row>
    <row r="5194" spans="3:5" s="264" customFormat="1">
      <c r="C5194" s="286"/>
      <c r="D5194" s="286"/>
      <c r="E5194" s="287"/>
    </row>
    <row r="5195" spans="3:5" s="264" customFormat="1">
      <c r="C5195" s="286"/>
      <c r="D5195" s="286"/>
      <c r="E5195" s="287"/>
    </row>
    <row r="5196" spans="3:5" s="264" customFormat="1">
      <c r="C5196" s="286"/>
      <c r="D5196" s="286"/>
      <c r="E5196" s="287"/>
    </row>
    <row r="5197" spans="3:5" s="264" customFormat="1">
      <c r="C5197" s="286"/>
      <c r="D5197" s="286"/>
      <c r="E5197" s="287"/>
    </row>
    <row r="5198" spans="3:5" s="264" customFormat="1">
      <c r="C5198" s="286"/>
      <c r="D5198" s="286"/>
      <c r="E5198" s="287"/>
    </row>
    <row r="5199" spans="3:5" s="264" customFormat="1">
      <c r="C5199" s="286"/>
      <c r="D5199" s="286"/>
      <c r="E5199" s="287"/>
    </row>
    <row r="5200" spans="3:5" s="264" customFormat="1">
      <c r="C5200" s="286"/>
      <c r="D5200" s="286"/>
      <c r="E5200" s="287"/>
    </row>
    <row r="5201" spans="3:5" s="264" customFormat="1">
      <c r="C5201" s="286"/>
      <c r="D5201" s="286"/>
      <c r="E5201" s="287"/>
    </row>
    <row r="5202" spans="3:5" s="264" customFormat="1">
      <c r="C5202" s="286"/>
      <c r="D5202" s="286"/>
      <c r="E5202" s="287"/>
    </row>
    <row r="5203" spans="3:5" s="264" customFormat="1">
      <c r="C5203" s="286"/>
      <c r="D5203" s="286"/>
      <c r="E5203" s="287"/>
    </row>
    <row r="5204" spans="3:5" s="264" customFormat="1">
      <c r="C5204" s="286"/>
      <c r="D5204" s="286"/>
      <c r="E5204" s="287"/>
    </row>
    <row r="5205" spans="3:5" s="264" customFormat="1">
      <c r="C5205" s="286"/>
      <c r="D5205" s="286"/>
      <c r="E5205" s="287"/>
    </row>
    <row r="5206" spans="3:5" s="264" customFormat="1">
      <c r="C5206" s="286"/>
      <c r="D5206" s="286"/>
      <c r="E5206" s="287"/>
    </row>
    <row r="5207" spans="3:5" s="264" customFormat="1">
      <c r="C5207" s="286"/>
      <c r="D5207" s="286"/>
      <c r="E5207" s="287"/>
    </row>
    <row r="5208" spans="3:5" s="264" customFormat="1">
      <c r="C5208" s="286"/>
      <c r="D5208" s="286"/>
      <c r="E5208" s="287"/>
    </row>
    <row r="5209" spans="3:5" s="264" customFormat="1">
      <c r="C5209" s="286"/>
      <c r="D5209" s="286"/>
      <c r="E5209" s="287"/>
    </row>
    <row r="5210" spans="3:5" s="264" customFormat="1">
      <c r="C5210" s="286"/>
      <c r="D5210" s="286"/>
      <c r="E5210" s="287"/>
    </row>
    <row r="5211" spans="3:5" s="264" customFormat="1">
      <c r="C5211" s="286"/>
      <c r="D5211" s="286"/>
      <c r="E5211" s="287"/>
    </row>
    <row r="5212" spans="3:5" s="264" customFormat="1">
      <c r="C5212" s="286"/>
      <c r="D5212" s="286"/>
      <c r="E5212" s="287"/>
    </row>
    <row r="5213" spans="3:5" s="264" customFormat="1">
      <c r="C5213" s="286"/>
      <c r="D5213" s="286"/>
      <c r="E5213" s="287"/>
    </row>
    <row r="5214" spans="3:5" s="264" customFormat="1">
      <c r="C5214" s="286"/>
      <c r="D5214" s="286"/>
      <c r="E5214" s="287"/>
    </row>
    <row r="5215" spans="3:5" s="264" customFormat="1">
      <c r="C5215" s="286"/>
      <c r="D5215" s="286"/>
      <c r="E5215" s="287"/>
    </row>
    <row r="5216" spans="3:5" s="264" customFormat="1">
      <c r="C5216" s="286"/>
      <c r="D5216" s="286"/>
      <c r="E5216" s="287"/>
    </row>
    <row r="5217" spans="3:5" s="264" customFormat="1">
      <c r="C5217" s="286"/>
      <c r="D5217" s="286"/>
      <c r="E5217" s="287"/>
    </row>
    <row r="5218" spans="3:5" s="264" customFormat="1">
      <c r="C5218" s="286"/>
      <c r="D5218" s="286"/>
      <c r="E5218" s="287"/>
    </row>
    <row r="5219" spans="3:5" s="264" customFormat="1">
      <c r="C5219" s="286"/>
      <c r="D5219" s="286"/>
      <c r="E5219" s="287"/>
    </row>
    <row r="5220" spans="3:5" s="264" customFormat="1">
      <c r="C5220" s="286"/>
      <c r="D5220" s="286"/>
      <c r="E5220" s="287"/>
    </row>
    <row r="5221" spans="3:5" s="264" customFormat="1">
      <c r="C5221" s="286"/>
      <c r="D5221" s="286"/>
      <c r="E5221" s="287"/>
    </row>
    <row r="5222" spans="3:5" s="264" customFormat="1">
      <c r="C5222" s="286"/>
      <c r="D5222" s="286"/>
      <c r="E5222" s="287"/>
    </row>
    <row r="5223" spans="3:5" s="264" customFormat="1">
      <c r="C5223" s="286"/>
      <c r="D5223" s="286"/>
      <c r="E5223" s="287"/>
    </row>
    <row r="5224" spans="3:5" s="264" customFormat="1">
      <c r="C5224" s="286"/>
      <c r="D5224" s="286"/>
      <c r="E5224" s="287"/>
    </row>
    <row r="5225" spans="3:5" s="264" customFormat="1">
      <c r="C5225" s="286"/>
      <c r="D5225" s="286"/>
      <c r="E5225" s="287"/>
    </row>
    <row r="5226" spans="3:5" s="264" customFormat="1">
      <c r="C5226" s="286"/>
      <c r="D5226" s="286"/>
      <c r="E5226" s="287"/>
    </row>
    <row r="5227" spans="3:5" s="264" customFormat="1">
      <c r="C5227" s="286"/>
      <c r="D5227" s="286"/>
      <c r="E5227" s="287"/>
    </row>
    <row r="5228" spans="3:5" s="264" customFormat="1">
      <c r="C5228" s="286"/>
      <c r="D5228" s="286"/>
      <c r="E5228" s="287"/>
    </row>
    <row r="5229" spans="3:5" s="264" customFormat="1">
      <c r="C5229" s="286"/>
      <c r="D5229" s="286"/>
      <c r="E5229" s="287"/>
    </row>
    <row r="5230" spans="3:5" s="264" customFormat="1">
      <c r="C5230" s="286"/>
      <c r="D5230" s="286"/>
      <c r="E5230" s="287"/>
    </row>
    <row r="5231" spans="3:5" s="264" customFormat="1">
      <c r="C5231" s="286"/>
      <c r="D5231" s="286"/>
      <c r="E5231" s="287"/>
    </row>
    <row r="5232" spans="3:5" s="264" customFormat="1">
      <c r="C5232" s="286"/>
      <c r="D5232" s="286"/>
      <c r="E5232" s="287"/>
    </row>
    <row r="5233" spans="3:5" s="264" customFormat="1">
      <c r="C5233" s="286"/>
      <c r="D5233" s="286"/>
      <c r="E5233" s="287"/>
    </row>
    <row r="5234" spans="3:5" s="264" customFormat="1">
      <c r="C5234" s="286"/>
      <c r="D5234" s="286"/>
      <c r="E5234" s="287"/>
    </row>
    <row r="5235" spans="3:5" s="264" customFormat="1">
      <c r="C5235" s="286"/>
      <c r="D5235" s="286"/>
      <c r="E5235" s="287"/>
    </row>
    <row r="5236" spans="3:5" s="264" customFormat="1">
      <c r="C5236" s="286"/>
      <c r="D5236" s="286"/>
      <c r="E5236" s="287"/>
    </row>
    <row r="5237" spans="3:5" s="264" customFormat="1">
      <c r="C5237" s="286"/>
      <c r="D5237" s="286"/>
      <c r="E5237" s="287"/>
    </row>
    <row r="5238" spans="3:5" s="264" customFormat="1">
      <c r="C5238" s="286"/>
      <c r="D5238" s="286"/>
      <c r="E5238" s="287"/>
    </row>
    <row r="5239" spans="3:5" s="264" customFormat="1">
      <c r="C5239" s="286"/>
      <c r="D5239" s="286"/>
      <c r="E5239" s="287"/>
    </row>
    <row r="5240" spans="3:5" s="264" customFormat="1">
      <c r="C5240" s="286"/>
      <c r="D5240" s="286"/>
      <c r="E5240" s="287"/>
    </row>
    <row r="5241" spans="3:5" s="264" customFormat="1">
      <c r="C5241" s="286"/>
      <c r="D5241" s="286"/>
      <c r="E5241" s="287"/>
    </row>
    <row r="5242" spans="3:5" s="264" customFormat="1">
      <c r="C5242" s="286"/>
      <c r="D5242" s="286"/>
      <c r="E5242" s="287"/>
    </row>
    <row r="5243" spans="3:5" s="264" customFormat="1">
      <c r="C5243" s="286"/>
      <c r="D5243" s="286"/>
      <c r="E5243" s="287"/>
    </row>
    <row r="5244" spans="3:5" s="264" customFormat="1">
      <c r="C5244" s="286"/>
      <c r="D5244" s="286"/>
      <c r="E5244" s="287"/>
    </row>
    <row r="5245" spans="3:5" s="264" customFormat="1">
      <c r="C5245" s="286"/>
      <c r="D5245" s="286"/>
      <c r="E5245" s="287"/>
    </row>
    <row r="5246" spans="3:5" s="264" customFormat="1">
      <c r="C5246" s="286"/>
      <c r="D5246" s="286"/>
      <c r="E5246" s="287"/>
    </row>
    <row r="5247" spans="3:5" s="264" customFormat="1">
      <c r="C5247" s="286"/>
      <c r="D5247" s="286"/>
      <c r="E5247" s="287"/>
    </row>
    <row r="5248" spans="3:5" s="264" customFormat="1">
      <c r="C5248" s="286"/>
      <c r="D5248" s="286"/>
      <c r="E5248" s="287"/>
    </row>
    <row r="5249" spans="3:5" s="264" customFormat="1">
      <c r="C5249" s="286"/>
      <c r="D5249" s="286"/>
      <c r="E5249" s="287"/>
    </row>
    <row r="5250" spans="3:5" s="264" customFormat="1">
      <c r="C5250" s="286"/>
      <c r="D5250" s="286"/>
      <c r="E5250" s="287"/>
    </row>
    <row r="5251" spans="3:5" s="264" customFormat="1">
      <c r="C5251" s="286"/>
      <c r="D5251" s="286"/>
      <c r="E5251" s="287"/>
    </row>
    <row r="5252" spans="3:5" s="264" customFormat="1">
      <c r="C5252" s="286"/>
      <c r="D5252" s="286"/>
      <c r="E5252" s="287"/>
    </row>
    <row r="5253" spans="3:5" s="264" customFormat="1">
      <c r="C5253" s="286"/>
      <c r="D5253" s="286"/>
      <c r="E5253" s="287"/>
    </row>
    <row r="5254" spans="3:5" s="264" customFormat="1">
      <c r="C5254" s="286"/>
      <c r="D5254" s="286"/>
      <c r="E5254" s="287"/>
    </row>
    <row r="5255" spans="3:5" s="264" customFormat="1">
      <c r="C5255" s="286"/>
      <c r="D5255" s="286"/>
      <c r="E5255" s="287"/>
    </row>
    <row r="5256" spans="3:5" s="264" customFormat="1">
      <c r="C5256" s="286"/>
      <c r="D5256" s="286"/>
      <c r="E5256" s="287"/>
    </row>
    <row r="5257" spans="3:5" s="264" customFormat="1">
      <c r="C5257" s="286"/>
      <c r="D5257" s="286"/>
      <c r="E5257" s="287"/>
    </row>
    <row r="5258" spans="3:5" s="264" customFormat="1">
      <c r="C5258" s="286"/>
      <c r="D5258" s="286"/>
      <c r="E5258" s="287"/>
    </row>
    <row r="5259" spans="3:5" s="264" customFormat="1">
      <c r="C5259" s="286"/>
      <c r="D5259" s="286"/>
      <c r="E5259" s="287"/>
    </row>
    <row r="5260" spans="3:5" s="264" customFormat="1">
      <c r="C5260" s="286"/>
      <c r="D5260" s="286"/>
      <c r="E5260" s="287"/>
    </row>
    <row r="5261" spans="3:5" s="264" customFormat="1">
      <c r="C5261" s="286"/>
      <c r="D5261" s="286"/>
      <c r="E5261" s="287"/>
    </row>
    <row r="5262" spans="3:5" s="264" customFormat="1">
      <c r="C5262" s="286"/>
      <c r="D5262" s="286"/>
      <c r="E5262" s="287"/>
    </row>
    <row r="5263" spans="3:5" s="264" customFormat="1">
      <c r="C5263" s="286"/>
      <c r="D5263" s="286"/>
      <c r="E5263" s="287"/>
    </row>
    <row r="5264" spans="3:5" s="264" customFormat="1">
      <c r="C5264" s="286"/>
      <c r="D5264" s="286"/>
      <c r="E5264" s="287"/>
    </row>
    <row r="5265" spans="3:5" s="264" customFormat="1">
      <c r="C5265" s="286"/>
      <c r="D5265" s="286"/>
      <c r="E5265" s="287"/>
    </row>
    <row r="5266" spans="3:5" s="264" customFormat="1">
      <c r="C5266" s="286"/>
      <c r="D5266" s="286"/>
      <c r="E5266" s="287"/>
    </row>
    <row r="5267" spans="3:5" s="264" customFormat="1">
      <c r="C5267" s="286"/>
      <c r="D5267" s="286"/>
      <c r="E5267" s="287"/>
    </row>
    <row r="5268" spans="3:5" s="264" customFormat="1">
      <c r="C5268" s="286"/>
      <c r="D5268" s="286"/>
      <c r="E5268" s="287"/>
    </row>
    <row r="5269" spans="3:5" s="264" customFormat="1">
      <c r="C5269" s="286"/>
      <c r="D5269" s="286"/>
      <c r="E5269" s="287"/>
    </row>
    <row r="5270" spans="3:5" s="264" customFormat="1">
      <c r="C5270" s="286"/>
      <c r="D5270" s="286"/>
      <c r="E5270" s="287"/>
    </row>
    <row r="5271" spans="3:5" s="264" customFormat="1">
      <c r="C5271" s="286"/>
      <c r="D5271" s="286"/>
      <c r="E5271" s="287"/>
    </row>
    <row r="5272" spans="3:5" s="264" customFormat="1">
      <c r="C5272" s="286"/>
      <c r="D5272" s="286"/>
      <c r="E5272" s="287"/>
    </row>
    <row r="5273" spans="3:5" s="264" customFormat="1">
      <c r="C5273" s="286"/>
      <c r="D5273" s="286"/>
      <c r="E5273" s="287"/>
    </row>
    <row r="5274" spans="3:5" s="264" customFormat="1">
      <c r="C5274" s="286"/>
      <c r="D5274" s="286"/>
      <c r="E5274" s="287"/>
    </row>
    <row r="5275" spans="3:5" s="264" customFormat="1">
      <c r="C5275" s="286"/>
      <c r="D5275" s="286"/>
      <c r="E5275" s="287"/>
    </row>
    <row r="5276" spans="3:5" s="264" customFormat="1">
      <c r="C5276" s="286"/>
      <c r="D5276" s="286"/>
      <c r="E5276" s="287"/>
    </row>
    <row r="5277" spans="3:5" s="264" customFormat="1">
      <c r="C5277" s="286"/>
      <c r="D5277" s="286"/>
      <c r="E5277" s="287"/>
    </row>
    <row r="5278" spans="3:5" s="264" customFormat="1">
      <c r="C5278" s="286"/>
      <c r="D5278" s="286"/>
      <c r="E5278" s="287"/>
    </row>
    <row r="5279" spans="3:5" s="264" customFormat="1">
      <c r="C5279" s="286"/>
      <c r="D5279" s="286"/>
      <c r="E5279" s="287"/>
    </row>
    <row r="5280" spans="3:5" s="264" customFormat="1">
      <c r="C5280" s="286"/>
      <c r="D5280" s="286"/>
      <c r="E5280" s="287"/>
    </row>
    <row r="5281" spans="3:5" s="264" customFormat="1">
      <c r="C5281" s="286"/>
      <c r="D5281" s="286"/>
      <c r="E5281" s="287"/>
    </row>
    <row r="5282" spans="3:5" s="264" customFormat="1">
      <c r="C5282" s="286"/>
      <c r="D5282" s="286"/>
      <c r="E5282" s="287"/>
    </row>
    <row r="5283" spans="3:5" s="264" customFormat="1">
      <c r="C5283" s="286"/>
      <c r="D5283" s="286"/>
      <c r="E5283" s="287"/>
    </row>
    <row r="5284" spans="3:5" s="264" customFormat="1">
      <c r="C5284" s="286"/>
      <c r="D5284" s="286"/>
      <c r="E5284" s="287"/>
    </row>
    <row r="5285" spans="3:5" s="264" customFormat="1">
      <c r="C5285" s="286"/>
      <c r="D5285" s="286"/>
      <c r="E5285" s="287"/>
    </row>
    <row r="5286" spans="3:5" s="264" customFormat="1">
      <c r="C5286" s="286"/>
      <c r="D5286" s="286"/>
      <c r="E5286" s="287"/>
    </row>
    <row r="5287" spans="3:5" s="264" customFormat="1">
      <c r="C5287" s="286"/>
      <c r="D5287" s="286"/>
      <c r="E5287" s="287"/>
    </row>
    <row r="5288" spans="3:5" s="264" customFormat="1">
      <c r="C5288" s="286"/>
      <c r="D5288" s="286"/>
      <c r="E5288" s="287"/>
    </row>
    <row r="5289" spans="3:5" s="264" customFormat="1">
      <c r="C5289" s="286"/>
      <c r="D5289" s="286"/>
      <c r="E5289" s="287"/>
    </row>
    <row r="5290" spans="3:5" s="264" customFormat="1">
      <c r="C5290" s="286"/>
      <c r="D5290" s="286"/>
      <c r="E5290" s="287"/>
    </row>
    <row r="5291" spans="3:5" s="264" customFormat="1">
      <c r="C5291" s="286"/>
      <c r="D5291" s="286"/>
      <c r="E5291" s="287"/>
    </row>
    <row r="5292" spans="3:5" s="264" customFormat="1">
      <c r="C5292" s="286"/>
      <c r="D5292" s="286"/>
      <c r="E5292" s="287"/>
    </row>
    <row r="5293" spans="3:5" s="264" customFormat="1">
      <c r="C5293" s="286"/>
      <c r="D5293" s="286"/>
      <c r="E5293" s="287"/>
    </row>
    <row r="5294" spans="3:5" s="264" customFormat="1">
      <c r="C5294" s="286"/>
      <c r="D5294" s="286"/>
      <c r="E5294" s="287"/>
    </row>
    <row r="5295" spans="3:5" s="264" customFormat="1">
      <c r="C5295" s="286"/>
      <c r="D5295" s="286"/>
      <c r="E5295" s="287"/>
    </row>
    <row r="5296" spans="3:5" s="264" customFormat="1">
      <c r="C5296" s="286"/>
      <c r="D5296" s="286"/>
      <c r="E5296" s="287"/>
    </row>
    <row r="5297" spans="3:5" s="264" customFormat="1">
      <c r="C5297" s="286"/>
      <c r="D5297" s="286"/>
      <c r="E5297" s="287"/>
    </row>
    <row r="5298" spans="3:5" s="264" customFormat="1">
      <c r="C5298" s="286"/>
      <c r="D5298" s="286"/>
      <c r="E5298" s="287"/>
    </row>
    <row r="5299" spans="3:5" s="264" customFormat="1">
      <c r="C5299" s="286"/>
      <c r="D5299" s="286"/>
      <c r="E5299" s="287"/>
    </row>
    <row r="5300" spans="3:5" s="264" customFormat="1">
      <c r="C5300" s="286"/>
      <c r="D5300" s="286"/>
      <c r="E5300" s="287"/>
    </row>
    <row r="5301" spans="3:5" s="264" customFormat="1">
      <c r="C5301" s="286"/>
      <c r="D5301" s="286"/>
      <c r="E5301" s="287"/>
    </row>
    <row r="5302" spans="3:5" s="264" customFormat="1">
      <c r="C5302" s="286"/>
      <c r="D5302" s="286"/>
      <c r="E5302" s="287"/>
    </row>
    <row r="5303" spans="3:5" s="264" customFormat="1">
      <c r="C5303" s="286"/>
      <c r="D5303" s="286"/>
      <c r="E5303" s="287"/>
    </row>
    <row r="5304" spans="3:5" s="264" customFormat="1">
      <c r="C5304" s="286"/>
      <c r="D5304" s="286"/>
      <c r="E5304" s="287"/>
    </row>
    <row r="5305" spans="3:5" s="264" customFormat="1">
      <c r="C5305" s="286"/>
      <c r="D5305" s="286"/>
      <c r="E5305" s="287"/>
    </row>
    <row r="5306" spans="3:5" s="264" customFormat="1">
      <c r="C5306" s="286"/>
      <c r="D5306" s="286"/>
      <c r="E5306" s="287"/>
    </row>
    <row r="5307" spans="3:5" s="264" customFormat="1">
      <c r="C5307" s="286"/>
      <c r="D5307" s="286"/>
      <c r="E5307" s="287"/>
    </row>
    <row r="5308" spans="3:5" s="264" customFormat="1">
      <c r="C5308" s="286"/>
      <c r="D5308" s="286"/>
      <c r="E5308" s="287"/>
    </row>
    <row r="5309" spans="3:5" s="264" customFormat="1">
      <c r="C5309" s="286"/>
      <c r="D5309" s="286"/>
      <c r="E5309" s="287"/>
    </row>
    <row r="5310" spans="3:5" s="264" customFormat="1">
      <c r="C5310" s="286"/>
      <c r="D5310" s="286"/>
      <c r="E5310" s="287"/>
    </row>
    <row r="5311" spans="3:5" s="264" customFormat="1">
      <c r="C5311" s="286"/>
      <c r="D5311" s="286"/>
      <c r="E5311" s="287"/>
    </row>
    <row r="5312" spans="3:5" s="264" customFormat="1">
      <c r="C5312" s="286"/>
      <c r="D5312" s="286"/>
      <c r="E5312" s="287"/>
    </row>
    <row r="5313" spans="3:5" s="264" customFormat="1">
      <c r="C5313" s="286"/>
      <c r="D5313" s="286"/>
      <c r="E5313" s="287"/>
    </row>
    <row r="5314" spans="3:5" s="264" customFormat="1">
      <c r="C5314" s="286"/>
      <c r="D5314" s="286"/>
      <c r="E5314" s="287"/>
    </row>
    <row r="5315" spans="3:5" s="264" customFormat="1">
      <c r="C5315" s="286"/>
      <c r="D5315" s="286"/>
      <c r="E5315" s="287"/>
    </row>
    <row r="5316" spans="3:5" s="264" customFormat="1">
      <c r="C5316" s="286"/>
      <c r="D5316" s="286"/>
      <c r="E5316" s="287"/>
    </row>
    <row r="5317" spans="3:5" s="264" customFormat="1">
      <c r="C5317" s="286"/>
      <c r="D5317" s="286"/>
      <c r="E5317" s="287"/>
    </row>
    <row r="5318" spans="3:5" s="264" customFormat="1">
      <c r="C5318" s="286"/>
      <c r="D5318" s="286"/>
      <c r="E5318" s="287"/>
    </row>
    <row r="5319" spans="3:5" s="264" customFormat="1">
      <c r="C5319" s="286"/>
      <c r="D5319" s="286"/>
      <c r="E5319" s="287"/>
    </row>
    <row r="5320" spans="3:5" s="264" customFormat="1">
      <c r="C5320" s="286"/>
      <c r="D5320" s="286"/>
      <c r="E5320" s="287"/>
    </row>
    <row r="5321" spans="3:5" s="264" customFormat="1">
      <c r="C5321" s="286"/>
      <c r="D5321" s="286"/>
      <c r="E5321" s="287"/>
    </row>
    <row r="5322" spans="3:5" s="264" customFormat="1">
      <c r="C5322" s="286"/>
      <c r="D5322" s="286"/>
      <c r="E5322" s="287"/>
    </row>
    <row r="5323" spans="3:5" s="264" customFormat="1">
      <c r="C5323" s="286"/>
      <c r="D5323" s="286"/>
      <c r="E5323" s="287"/>
    </row>
    <row r="5324" spans="3:5" s="264" customFormat="1">
      <c r="C5324" s="286"/>
      <c r="D5324" s="286"/>
      <c r="E5324" s="287"/>
    </row>
    <row r="5325" spans="3:5" s="264" customFormat="1">
      <c r="C5325" s="286"/>
      <c r="D5325" s="286"/>
      <c r="E5325" s="287"/>
    </row>
    <row r="5326" spans="3:5" s="264" customFormat="1">
      <c r="C5326" s="286"/>
      <c r="D5326" s="286"/>
      <c r="E5326" s="287"/>
    </row>
    <row r="5327" spans="3:5" s="264" customFormat="1">
      <c r="C5327" s="286"/>
      <c r="D5327" s="286"/>
      <c r="E5327" s="287"/>
    </row>
    <row r="5328" spans="3:5" s="264" customFormat="1">
      <c r="C5328" s="286"/>
      <c r="D5328" s="286"/>
      <c r="E5328" s="287"/>
    </row>
    <row r="5329" spans="3:5" s="264" customFormat="1">
      <c r="C5329" s="286"/>
      <c r="D5329" s="286"/>
      <c r="E5329" s="287"/>
    </row>
    <row r="5330" spans="3:5" s="264" customFormat="1">
      <c r="C5330" s="286"/>
      <c r="D5330" s="286"/>
      <c r="E5330" s="287"/>
    </row>
    <row r="5331" spans="3:5" s="264" customFormat="1">
      <c r="C5331" s="286"/>
      <c r="D5331" s="286"/>
      <c r="E5331" s="287"/>
    </row>
    <row r="5332" spans="3:5" s="264" customFormat="1">
      <c r="C5332" s="286"/>
      <c r="D5332" s="286"/>
      <c r="E5332" s="287"/>
    </row>
    <row r="5333" spans="3:5" s="264" customFormat="1">
      <c r="C5333" s="286"/>
      <c r="D5333" s="286"/>
      <c r="E5333" s="287"/>
    </row>
    <row r="5334" spans="3:5" s="264" customFormat="1">
      <c r="C5334" s="286"/>
      <c r="D5334" s="286"/>
      <c r="E5334" s="287"/>
    </row>
    <row r="5335" spans="3:5" s="264" customFormat="1">
      <c r="C5335" s="286"/>
      <c r="D5335" s="286"/>
      <c r="E5335" s="287"/>
    </row>
    <row r="5336" spans="3:5" s="264" customFormat="1">
      <c r="C5336" s="286"/>
      <c r="D5336" s="286"/>
      <c r="E5336" s="287"/>
    </row>
    <row r="5337" spans="3:5" s="264" customFormat="1">
      <c r="C5337" s="286"/>
      <c r="D5337" s="286"/>
      <c r="E5337" s="287"/>
    </row>
    <row r="5338" spans="3:5" s="264" customFormat="1">
      <c r="C5338" s="286"/>
      <c r="D5338" s="286"/>
      <c r="E5338" s="287"/>
    </row>
    <row r="5339" spans="3:5" s="264" customFormat="1">
      <c r="C5339" s="286"/>
      <c r="D5339" s="286"/>
      <c r="E5339" s="287"/>
    </row>
    <row r="5340" spans="3:5" s="264" customFormat="1">
      <c r="C5340" s="286"/>
      <c r="D5340" s="286"/>
      <c r="E5340" s="287"/>
    </row>
    <row r="5341" spans="3:5" s="264" customFormat="1">
      <c r="C5341" s="286"/>
      <c r="D5341" s="286"/>
      <c r="E5341" s="287"/>
    </row>
    <row r="5342" spans="3:5" s="264" customFormat="1">
      <c r="C5342" s="286"/>
      <c r="D5342" s="286"/>
      <c r="E5342" s="287"/>
    </row>
    <row r="5343" spans="3:5" s="264" customFormat="1">
      <c r="C5343" s="286"/>
      <c r="D5343" s="286"/>
      <c r="E5343" s="287"/>
    </row>
    <row r="5344" spans="3:5" s="264" customFormat="1">
      <c r="C5344" s="286"/>
      <c r="D5344" s="286"/>
      <c r="E5344" s="287"/>
    </row>
    <row r="5345" spans="3:5" s="264" customFormat="1">
      <c r="C5345" s="286"/>
      <c r="D5345" s="286"/>
      <c r="E5345" s="287"/>
    </row>
    <row r="5346" spans="3:5" s="264" customFormat="1">
      <c r="C5346" s="286"/>
      <c r="D5346" s="286"/>
      <c r="E5346" s="287"/>
    </row>
    <row r="5347" spans="3:5" s="264" customFormat="1">
      <c r="C5347" s="286"/>
      <c r="D5347" s="286"/>
      <c r="E5347" s="287"/>
    </row>
    <row r="5348" spans="3:5" s="264" customFormat="1">
      <c r="C5348" s="286"/>
      <c r="D5348" s="286"/>
      <c r="E5348" s="287"/>
    </row>
    <row r="5349" spans="3:5" s="264" customFormat="1">
      <c r="C5349" s="286"/>
      <c r="D5349" s="286"/>
      <c r="E5349" s="287"/>
    </row>
    <row r="5350" spans="3:5" s="264" customFormat="1">
      <c r="C5350" s="286"/>
      <c r="D5350" s="286"/>
      <c r="E5350" s="287"/>
    </row>
    <row r="5351" spans="3:5" s="264" customFormat="1">
      <c r="C5351" s="286"/>
      <c r="D5351" s="286"/>
      <c r="E5351" s="287"/>
    </row>
    <row r="5352" spans="3:5" s="264" customFormat="1">
      <c r="C5352" s="286"/>
      <c r="D5352" s="286"/>
      <c r="E5352" s="287"/>
    </row>
    <row r="5353" spans="3:5" s="264" customFormat="1">
      <c r="C5353" s="286"/>
      <c r="D5353" s="286"/>
      <c r="E5353" s="287"/>
    </row>
    <row r="5354" spans="3:5" s="264" customFormat="1">
      <c r="C5354" s="286"/>
      <c r="D5354" s="286"/>
      <c r="E5354" s="287"/>
    </row>
    <row r="5355" spans="3:5" s="264" customFormat="1">
      <c r="C5355" s="286"/>
      <c r="D5355" s="286"/>
      <c r="E5355" s="287"/>
    </row>
    <row r="5356" spans="3:5" s="264" customFormat="1">
      <c r="C5356" s="286"/>
      <c r="D5356" s="286"/>
      <c r="E5356" s="287"/>
    </row>
    <row r="5357" spans="3:5" s="264" customFormat="1">
      <c r="C5357" s="286"/>
      <c r="D5357" s="286"/>
      <c r="E5357" s="287"/>
    </row>
    <row r="5358" spans="3:5" s="264" customFormat="1">
      <c r="C5358" s="286"/>
      <c r="D5358" s="286"/>
      <c r="E5358" s="287"/>
    </row>
    <row r="5359" spans="3:5" s="264" customFormat="1">
      <c r="C5359" s="286"/>
      <c r="D5359" s="286"/>
      <c r="E5359" s="287"/>
    </row>
    <row r="5360" spans="3:5" s="264" customFormat="1">
      <c r="C5360" s="286"/>
      <c r="D5360" s="286"/>
      <c r="E5360" s="287"/>
    </row>
    <row r="5361" spans="3:5" s="264" customFormat="1">
      <c r="C5361" s="286"/>
      <c r="D5361" s="286"/>
      <c r="E5361" s="287"/>
    </row>
    <row r="5362" spans="3:5" s="264" customFormat="1">
      <c r="C5362" s="286"/>
      <c r="D5362" s="286"/>
      <c r="E5362" s="287"/>
    </row>
    <row r="5363" spans="3:5" s="264" customFormat="1">
      <c r="C5363" s="286"/>
      <c r="D5363" s="286"/>
      <c r="E5363" s="287"/>
    </row>
    <row r="5364" spans="3:5" s="264" customFormat="1">
      <c r="C5364" s="286"/>
      <c r="D5364" s="286"/>
      <c r="E5364" s="287"/>
    </row>
    <row r="5365" spans="3:5" s="264" customFormat="1">
      <c r="C5365" s="286"/>
      <c r="D5365" s="286"/>
      <c r="E5365" s="287"/>
    </row>
    <row r="5366" spans="3:5" s="264" customFormat="1">
      <c r="C5366" s="286"/>
      <c r="D5366" s="286"/>
      <c r="E5366" s="287"/>
    </row>
    <row r="5367" spans="3:5" s="264" customFormat="1">
      <c r="C5367" s="286"/>
      <c r="D5367" s="286"/>
      <c r="E5367" s="287"/>
    </row>
    <row r="5368" spans="3:5" s="264" customFormat="1">
      <c r="C5368" s="286"/>
      <c r="D5368" s="286"/>
      <c r="E5368" s="287"/>
    </row>
    <row r="5369" spans="3:5" s="264" customFormat="1">
      <c r="C5369" s="286"/>
      <c r="D5369" s="286"/>
      <c r="E5369" s="287"/>
    </row>
    <row r="5370" spans="3:5" s="264" customFormat="1">
      <c r="C5370" s="286"/>
      <c r="D5370" s="286"/>
      <c r="E5370" s="287"/>
    </row>
    <row r="5371" spans="3:5" s="264" customFormat="1">
      <c r="C5371" s="286"/>
      <c r="D5371" s="286"/>
      <c r="E5371" s="287"/>
    </row>
    <row r="5372" spans="3:5" s="264" customFormat="1">
      <c r="C5372" s="286"/>
      <c r="D5372" s="286"/>
      <c r="E5372" s="287"/>
    </row>
    <row r="5373" spans="3:5" s="264" customFormat="1">
      <c r="C5373" s="286"/>
      <c r="D5373" s="286"/>
      <c r="E5373" s="287"/>
    </row>
    <row r="5374" spans="3:5" s="264" customFormat="1">
      <c r="C5374" s="286"/>
      <c r="D5374" s="286"/>
      <c r="E5374" s="287"/>
    </row>
    <row r="5375" spans="3:5" s="264" customFormat="1">
      <c r="C5375" s="286"/>
      <c r="D5375" s="286"/>
      <c r="E5375" s="287"/>
    </row>
    <row r="5376" spans="3:5" s="264" customFormat="1">
      <c r="C5376" s="286"/>
      <c r="D5376" s="286"/>
      <c r="E5376" s="287"/>
    </row>
    <row r="5377" spans="3:5" s="264" customFormat="1">
      <c r="C5377" s="286"/>
      <c r="D5377" s="286"/>
      <c r="E5377" s="287"/>
    </row>
    <row r="5378" spans="3:5" s="264" customFormat="1">
      <c r="C5378" s="286"/>
      <c r="D5378" s="286"/>
      <c r="E5378" s="287"/>
    </row>
    <row r="5379" spans="3:5" s="264" customFormat="1">
      <c r="C5379" s="286"/>
      <c r="D5379" s="286"/>
      <c r="E5379" s="287"/>
    </row>
    <row r="5380" spans="3:5" s="264" customFormat="1">
      <c r="C5380" s="286"/>
      <c r="D5380" s="286"/>
      <c r="E5380" s="287"/>
    </row>
    <row r="5381" spans="3:5" s="264" customFormat="1">
      <c r="C5381" s="286"/>
      <c r="D5381" s="286"/>
      <c r="E5381" s="287"/>
    </row>
    <row r="5382" spans="3:5" s="264" customFormat="1">
      <c r="C5382" s="286"/>
      <c r="D5382" s="286"/>
      <c r="E5382" s="287"/>
    </row>
    <row r="5383" spans="3:5" s="264" customFormat="1">
      <c r="C5383" s="286"/>
      <c r="D5383" s="286"/>
      <c r="E5383" s="287"/>
    </row>
    <row r="5384" spans="3:5" s="264" customFormat="1">
      <c r="C5384" s="286"/>
      <c r="D5384" s="286"/>
      <c r="E5384" s="287"/>
    </row>
    <row r="5385" spans="3:5" s="264" customFormat="1">
      <c r="C5385" s="286"/>
      <c r="D5385" s="286"/>
      <c r="E5385" s="287"/>
    </row>
    <row r="5386" spans="3:5" s="264" customFormat="1">
      <c r="C5386" s="286"/>
      <c r="D5386" s="286"/>
      <c r="E5386" s="287"/>
    </row>
    <row r="5387" spans="3:5" s="264" customFormat="1">
      <c r="C5387" s="286"/>
      <c r="D5387" s="286"/>
      <c r="E5387" s="287"/>
    </row>
    <row r="5388" spans="3:5" s="264" customFormat="1">
      <c r="C5388" s="286"/>
      <c r="D5388" s="286"/>
      <c r="E5388" s="287"/>
    </row>
    <row r="5389" spans="3:5" s="264" customFormat="1">
      <c r="C5389" s="286"/>
      <c r="D5389" s="286"/>
      <c r="E5389" s="287"/>
    </row>
    <row r="5390" spans="3:5" s="264" customFormat="1">
      <c r="C5390" s="286"/>
      <c r="D5390" s="286"/>
      <c r="E5390" s="287"/>
    </row>
    <row r="5391" spans="3:5" s="264" customFormat="1">
      <c r="C5391" s="286"/>
      <c r="D5391" s="286"/>
      <c r="E5391" s="287"/>
    </row>
    <row r="5392" spans="3:5" s="264" customFormat="1">
      <c r="C5392" s="286"/>
      <c r="D5392" s="286"/>
      <c r="E5392" s="287"/>
    </row>
    <row r="5393" spans="3:5" s="264" customFormat="1">
      <c r="C5393" s="286"/>
      <c r="D5393" s="286"/>
      <c r="E5393" s="287"/>
    </row>
    <row r="5394" spans="3:5" s="264" customFormat="1">
      <c r="C5394" s="286"/>
      <c r="D5394" s="286"/>
      <c r="E5394" s="287"/>
    </row>
    <row r="5395" spans="3:5" s="264" customFormat="1">
      <c r="C5395" s="286"/>
      <c r="D5395" s="286"/>
      <c r="E5395" s="287"/>
    </row>
    <row r="5396" spans="3:5" s="264" customFormat="1">
      <c r="C5396" s="286"/>
      <c r="D5396" s="286"/>
      <c r="E5396" s="287"/>
    </row>
    <row r="5397" spans="3:5" s="264" customFormat="1">
      <c r="C5397" s="286"/>
      <c r="D5397" s="286"/>
      <c r="E5397" s="287"/>
    </row>
    <row r="5398" spans="3:5" s="264" customFormat="1">
      <c r="C5398" s="286"/>
      <c r="D5398" s="286"/>
      <c r="E5398" s="287"/>
    </row>
    <row r="5399" spans="3:5" s="264" customFormat="1">
      <c r="C5399" s="286"/>
      <c r="D5399" s="286"/>
      <c r="E5399" s="287"/>
    </row>
    <row r="5400" spans="3:5" s="264" customFormat="1">
      <c r="C5400" s="286"/>
      <c r="D5400" s="286"/>
      <c r="E5400" s="287"/>
    </row>
    <row r="5401" spans="3:5" s="264" customFormat="1">
      <c r="C5401" s="286"/>
      <c r="D5401" s="286"/>
      <c r="E5401" s="287"/>
    </row>
    <row r="5402" spans="3:5" s="264" customFormat="1">
      <c r="C5402" s="286"/>
      <c r="D5402" s="286"/>
      <c r="E5402" s="287"/>
    </row>
    <row r="5403" spans="3:5" s="264" customFormat="1">
      <c r="C5403" s="286"/>
      <c r="D5403" s="286"/>
      <c r="E5403" s="287"/>
    </row>
    <row r="5404" spans="3:5" s="264" customFormat="1">
      <c r="C5404" s="286"/>
      <c r="D5404" s="286"/>
      <c r="E5404" s="287"/>
    </row>
    <row r="5405" spans="3:5" s="264" customFormat="1">
      <c r="C5405" s="286"/>
      <c r="D5405" s="286"/>
      <c r="E5405" s="287"/>
    </row>
    <row r="5406" spans="3:5" s="264" customFormat="1">
      <c r="C5406" s="286"/>
      <c r="D5406" s="286"/>
      <c r="E5406" s="287"/>
    </row>
    <row r="5407" spans="3:5" s="264" customFormat="1">
      <c r="C5407" s="286"/>
      <c r="D5407" s="286"/>
      <c r="E5407" s="287"/>
    </row>
    <row r="5408" spans="3:5" s="264" customFormat="1">
      <c r="C5408" s="286"/>
      <c r="D5408" s="286"/>
      <c r="E5408" s="287"/>
    </row>
    <row r="5409" spans="3:5" s="264" customFormat="1">
      <c r="C5409" s="286"/>
      <c r="D5409" s="286"/>
      <c r="E5409" s="287"/>
    </row>
    <row r="5410" spans="3:5" s="264" customFormat="1">
      <c r="C5410" s="286"/>
      <c r="D5410" s="286"/>
      <c r="E5410" s="287"/>
    </row>
    <row r="5411" spans="3:5" s="264" customFormat="1">
      <c r="C5411" s="286"/>
      <c r="D5411" s="286"/>
      <c r="E5411" s="287"/>
    </row>
    <row r="5412" spans="3:5" s="264" customFormat="1">
      <c r="C5412" s="286"/>
      <c r="D5412" s="286"/>
      <c r="E5412" s="287"/>
    </row>
    <row r="5413" spans="3:5" s="264" customFormat="1">
      <c r="C5413" s="286"/>
      <c r="D5413" s="286"/>
      <c r="E5413" s="287"/>
    </row>
    <row r="5414" spans="3:5" s="264" customFormat="1">
      <c r="C5414" s="286"/>
      <c r="D5414" s="286"/>
      <c r="E5414" s="287"/>
    </row>
    <row r="5415" spans="3:5" s="264" customFormat="1">
      <c r="C5415" s="286"/>
      <c r="D5415" s="286"/>
      <c r="E5415" s="287"/>
    </row>
    <row r="5416" spans="3:5" s="264" customFormat="1">
      <c r="C5416" s="286"/>
      <c r="D5416" s="286"/>
      <c r="E5416" s="287"/>
    </row>
    <row r="5417" spans="3:5" s="264" customFormat="1">
      <c r="C5417" s="286"/>
      <c r="D5417" s="286"/>
      <c r="E5417" s="287"/>
    </row>
    <row r="5418" spans="3:5" s="264" customFormat="1">
      <c r="C5418" s="286"/>
      <c r="D5418" s="286"/>
      <c r="E5418" s="287"/>
    </row>
    <row r="5419" spans="3:5" s="264" customFormat="1">
      <c r="C5419" s="286"/>
      <c r="D5419" s="286"/>
      <c r="E5419" s="287"/>
    </row>
    <row r="5420" spans="3:5" s="264" customFormat="1">
      <c r="C5420" s="286"/>
      <c r="D5420" s="286"/>
      <c r="E5420" s="287"/>
    </row>
    <row r="5421" spans="3:5" s="264" customFormat="1">
      <c r="C5421" s="286"/>
      <c r="D5421" s="286"/>
      <c r="E5421" s="287"/>
    </row>
    <row r="5422" spans="3:5" s="264" customFormat="1">
      <c r="C5422" s="286"/>
      <c r="D5422" s="286"/>
      <c r="E5422" s="287"/>
    </row>
    <row r="5423" spans="3:5" s="264" customFormat="1">
      <c r="C5423" s="286"/>
      <c r="D5423" s="286"/>
      <c r="E5423" s="287"/>
    </row>
    <row r="5424" spans="3:5" s="264" customFormat="1">
      <c r="C5424" s="286"/>
      <c r="D5424" s="286"/>
      <c r="E5424" s="287"/>
    </row>
    <row r="5425" spans="3:5" s="264" customFormat="1">
      <c r="C5425" s="286"/>
      <c r="D5425" s="286"/>
      <c r="E5425" s="287"/>
    </row>
    <row r="5426" spans="3:5" s="264" customFormat="1">
      <c r="C5426" s="286"/>
      <c r="D5426" s="286"/>
      <c r="E5426" s="287"/>
    </row>
    <row r="5427" spans="3:5" s="264" customFormat="1">
      <c r="C5427" s="286"/>
      <c r="D5427" s="286"/>
      <c r="E5427" s="287"/>
    </row>
    <row r="5428" spans="3:5" s="264" customFormat="1">
      <c r="C5428" s="286"/>
      <c r="D5428" s="286"/>
      <c r="E5428" s="287"/>
    </row>
    <row r="5429" spans="3:5" s="264" customFormat="1">
      <c r="C5429" s="286"/>
      <c r="D5429" s="286"/>
      <c r="E5429" s="287"/>
    </row>
    <row r="5430" spans="3:5" s="264" customFormat="1">
      <c r="C5430" s="286"/>
      <c r="D5430" s="286"/>
      <c r="E5430" s="287"/>
    </row>
    <row r="5431" spans="3:5" s="264" customFormat="1">
      <c r="C5431" s="286"/>
      <c r="D5431" s="286"/>
      <c r="E5431" s="287"/>
    </row>
    <row r="5432" spans="3:5" s="264" customFormat="1">
      <c r="C5432" s="286"/>
      <c r="D5432" s="286"/>
      <c r="E5432" s="287"/>
    </row>
    <row r="5433" spans="3:5" s="264" customFormat="1">
      <c r="C5433" s="286"/>
      <c r="D5433" s="286"/>
      <c r="E5433" s="287"/>
    </row>
    <row r="5434" spans="3:5" s="264" customFormat="1">
      <c r="C5434" s="286"/>
      <c r="D5434" s="286"/>
      <c r="E5434" s="287"/>
    </row>
    <row r="5435" spans="3:5" s="264" customFormat="1">
      <c r="C5435" s="286"/>
      <c r="D5435" s="286"/>
      <c r="E5435" s="287"/>
    </row>
    <row r="5436" spans="3:5" s="264" customFormat="1">
      <c r="C5436" s="286"/>
      <c r="D5436" s="286"/>
      <c r="E5436" s="287"/>
    </row>
    <row r="5437" spans="3:5" s="264" customFormat="1">
      <c r="C5437" s="286"/>
      <c r="D5437" s="286"/>
      <c r="E5437" s="287"/>
    </row>
    <row r="5438" spans="3:5" s="264" customFormat="1">
      <c r="C5438" s="286"/>
      <c r="D5438" s="286"/>
      <c r="E5438" s="287"/>
    </row>
    <row r="5439" spans="3:5" s="264" customFormat="1">
      <c r="C5439" s="286"/>
      <c r="D5439" s="286"/>
      <c r="E5439" s="287"/>
    </row>
    <row r="5440" spans="3:5" s="264" customFormat="1">
      <c r="C5440" s="286"/>
      <c r="D5440" s="286"/>
      <c r="E5440" s="287"/>
    </row>
    <row r="5441" spans="3:5" s="264" customFormat="1">
      <c r="C5441" s="286"/>
      <c r="D5441" s="286"/>
      <c r="E5441" s="287"/>
    </row>
    <row r="5442" spans="3:5" s="264" customFormat="1">
      <c r="C5442" s="286"/>
      <c r="D5442" s="286"/>
      <c r="E5442" s="287"/>
    </row>
    <row r="5443" spans="3:5" s="264" customFormat="1">
      <c r="C5443" s="286"/>
      <c r="D5443" s="286"/>
      <c r="E5443" s="287"/>
    </row>
    <row r="5444" spans="3:5" s="264" customFormat="1">
      <c r="C5444" s="286"/>
      <c r="D5444" s="286"/>
      <c r="E5444" s="287"/>
    </row>
    <row r="5445" spans="3:5" s="264" customFormat="1">
      <c r="C5445" s="286"/>
      <c r="D5445" s="286"/>
      <c r="E5445" s="287"/>
    </row>
    <row r="5446" spans="3:5" s="264" customFormat="1">
      <c r="C5446" s="286"/>
      <c r="D5446" s="286"/>
      <c r="E5446" s="287"/>
    </row>
    <row r="5447" spans="3:5" s="264" customFormat="1">
      <c r="C5447" s="286"/>
      <c r="D5447" s="286"/>
      <c r="E5447" s="287"/>
    </row>
    <row r="5448" spans="3:5" s="264" customFormat="1">
      <c r="C5448" s="286"/>
      <c r="D5448" s="286"/>
      <c r="E5448" s="287"/>
    </row>
    <row r="5449" spans="3:5" s="264" customFormat="1">
      <c r="C5449" s="286"/>
      <c r="D5449" s="286"/>
      <c r="E5449" s="287"/>
    </row>
    <row r="5450" spans="3:5" s="264" customFormat="1">
      <c r="C5450" s="286"/>
      <c r="D5450" s="286"/>
      <c r="E5450" s="287"/>
    </row>
    <row r="5451" spans="3:5" s="264" customFormat="1">
      <c r="C5451" s="286"/>
      <c r="D5451" s="286"/>
      <c r="E5451" s="287"/>
    </row>
    <row r="5452" spans="3:5" s="264" customFormat="1">
      <c r="C5452" s="286"/>
      <c r="D5452" s="286"/>
      <c r="E5452" s="287"/>
    </row>
    <row r="5453" spans="3:5" s="264" customFormat="1">
      <c r="C5453" s="286"/>
      <c r="D5453" s="286"/>
      <c r="E5453" s="287"/>
    </row>
    <row r="5454" spans="3:5" s="264" customFormat="1">
      <c r="C5454" s="286"/>
      <c r="D5454" s="286"/>
      <c r="E5454" s="287"/>
    </row>
    <row r="5455" spans="3:5" s="264" customFormat="1">
      <c r="C5455" s="286"/>
      <c r="D5455" s="286"/>
      <c r="E5455" s="287"/>
    </row>
    <row r="5456" spans="3:5" s="264" customFormat="1">
      <c r="C5456" s="286"/>
      <c r="D5456" s="286"/>
      <c r="E5456" s="287"/>
    </row>
    <row r="5457" spans="3:5" s="264" customFormat="1">
      <c r="C5457" s="286"/>
      <c r="D5457" s="286"/>
      <c r="E5457" s="287"/>
    </row>
    <row r="5458" spans="3:5" s="264" customFormat="1">
      <c r="C5458" s="286"/>
      <c r="D5458" s="286"/>
      <c r="E5458" s="287"/>
    </row>
    <row r="5459" spans="3:5" s="264" customFormat="1">
      <c r="C5459" s="286"/>
      <c r="D5459" s="286"/>
      <c r="E5459" s="287"/>
    </row>
    <row r="5460" spans="3:5" s="264" customFormat="1">
      <c r="C5460" s="286"/>
      <c r="D5460" s="286"/>
      <c r="E5460" s="287"/>
    </row>
    <row r="5461" spans="3:5" s="264" customFormat="1">
      <c r="C5461" s="286"/>
      <c r="D5461" s="286"/>
      <c r="E5461" s="287"/>
    </row>
    <row r="5462" spans="3:5" s="264" customFormat="1">
      <c r="C5462" s="286"/>
      <c r="D5462" s="286"/>
      <c r="E5462" s="287"/>
    </row>
    <row r="5463" spans="3:5" s="264" customFormat="1">
      <c r="C5463" s="286"/>
      <c r="D5463" s="286"/>
      <c r="E5463" s="287"/>
    </row>
    <row r="5464" spans="3:5" s="264" customFormat="1">
      <c r="C5464" s="286"/>
      <c r="D5464" s="286"/>
      <c r="E5464" s="287"/>
    </row>
    <row r="5465" spans="3:5" s="264" customFormat="1">
      <c r="C5465" s="286"/>
      <c r="D5465" s="286"/>
      <c r="E5465" s="287"/>
    </row>
    <row r="5466" spans="3:5" s="264" customFormat="1">
      <c r="C5466" s="286"/>
      <c r="D5466" s="286"/>
      <c r="E5466" s="287"/>
    </row>
    <row r="5467" spans="3:5" s="264" customFormat="1">
      <c r="C5467" s="286"/>
      <c r="D5467" s="286"/>
      <c r="E5467" s="287"/>
    </row>
    <row r="5468" spans="3:5" s="264" customFormat="1">
      <c r="C5468" s="286"/>
      <c r="D5468" s="286"/>
      <c r="E5468" s="287"/>
    </row>
    <row r="5469" spans="3:5" s="264" customFormat="1">
      <c r="C5469" s="286"/>
      <c r="D5469" s="286"/>
      <c r="E5469" s="287"/>
    </row>
    <row r="5470" spans="3:5" s="264" customFormat="1">
      <c r="C5470" s="286"/>
      <c r="D5470" s="286"/>
      <c r="E5470" s="287"/>
    </row>
    <row r="5471" spans="3:5" s="264" customFormat="1">
      <c r="C5471" s="286"/>
      <c r="D5471" s="286"/>
      <c r="E5471" s="287"/>
    </row>
    <row r="5472" spans="3:5" s="264" customFormat="1">
      <c r="C5472" s="286"/>
      <c r="D5472" s="286"/>
      <c r="E5472" s="287"/>
    </row>
    <row r="5473" spans="3:5" s="264" customFormat="1">
      <c r="C5473" s="286"/>
      <c r="D5473" s="286"/>
      <c r="E5473" s="287"/>
    </row>
    <row r="5474" spans="3:5" s="264" customFormat="1">
      <c r="C5474" s="286"/>
      <c r="D5474" s="286"/>
      <c r="E5474" s="287"/>
    </row>
    <row r="5475" spans="3:5" s="264" customFormat="1">
      <c r="C5475" s="286"/>
      <c r="D5475" s="286"/>
      <c r="E5475" s="287"/>
    </row>
    <row r="5476" spans="3:5" s="264" customFormat="1">
      <c r="C5476" s="286"/>
      <c r="D5476" s="286"/>
      <c r="E5476" s="287"/>
    </row>
    <row r="5477" spans="3:5" s="264" customFormat="1">
      <c r="C5477" s="286"/>
      <c r="D5477" s="286"/>
      <c r="E5477" s="287"/>
    </row>
    <row r="5478" spans="3:5" s="264" customFormat="1">
      <c r="C5478" s="286"/>
      <c r="D5478" s="286"/>
      <c r="E5478" s="287"/>
    </row>
    <row r="5479" spans="3:5" s="264" customFormat="1">
      <c r="C5479" s="286"/>
      <c r="D5479" s="286"/>
      <c r="E5479" s="287"/>
    </row>
    <row r="5480" spans="3:5" s="264" customFormat="1">
      <c r="C5480" s="286"/>
      <c r="D5480" s="286"/>
      <c r="E5480" s="287"/>
    </row>
    <row r="5481" spans="3:5" s="264" customFormat="1">
      <c r="C5481" s="286"/>
      <c r="D5481" s="286"/>
      <c r="E5481" s="287"/>
    </row>
    <row r="5482" spans="3:5" s="264" customFormat="1">
      <c r="C5482" s="286"/>
      <c r="D5482" s="286"/>
      <c r="E5482" s="287"/>
    </row>
    <row r="5483" spans="3:5" s="264" customFormat="1">
      <c r="C5483" s="286"/>
      <c r="D5483" s="286"/>
      <c r="E5483" s="287"/>
    </row>
    <row r="5484" spans="3:5" s="264" customFormat="1">
      <c r="C5484" s="286"/>
      <c r="D5484" s="286"/>
      <c r="E5484" s="287"/>
    </row>
    <row r="5485" spans="3:5" s="264" customFormat="1">
      <c r="C5485" s="286"/>
      <c r="D5485" s="286"/>
      <c r="E5485" s="287"/>
    </row>
    <row r="5486" spans="3:5" s="264" customFormat="1">
      <c r="C5486" s="286"/>
      <c r="D5486" s="286"/>
      <c r="E5486" s="287"/>
    </row>
    <row r="5487" spans="3:5" s="264" customFormat="1">
      <c r="C5487" s="286"/>
      <c r="D5487" s="286"/>
      <c r="E5487" s="287"/>
    </row>
    <row r="5488" spans="3:5" s="264" customFormat="1">
      <c r="C5488" s="286"/>
      <c r="D5488" s="286"/>
      <c r="E5488" s="287"/>
    </row>
    <row r="5489" spans="3:5" s="264" customFormat="1">
      <c r="C5489" s="286"/>
      <c r="D5489" s="286"/>
      <c r="E5489" s="287"/>
    </row>
    <row r="5490" spans="3:5" s="264" customFormat="1">
      <c r="C5490" s="286"/>
      <c r="D5490" s="286"/>
      <c r="E5490" s="287"/>
    </row>
    <row r="5491" spans="3:5" s="264" customFormat="1">
      <c r="C5491" s="286"/>
      <c r="D5491" s="286"/>
      <c r="E5491" s="287"/>
    </row>
    <row r="5492" spans="3:5" s="264" customFormat="1">
      <c r="C5492" s="286"/>
      <c r="D5492" s="286"/>
      <c r="E5492" s="287"/>
    </row>
    <row r="5493" spans="3:5" s="264" customFormat="1">
      <c r="C5493" s="286"/>
      <c r="D5493" s="286"/>
      <c r="E5493" s="287"/>
    </row>
    <row r="5494" spans="3:5" s="264" customFormat="1">
      <c r="C5494" s="286"/>
      <c r="D5494" s="286"/>
      <c r="E5494" s="287"/>
    </row>
    <row r="5495" spans="3:5" s="264" customFormat="1">
      <c r="C5495" s="286"/>
      <c r="D5495" s="286"/>
      <c r="E5495" s="287"/>
    </row>
    <row r="5496" spans="3:5" s="264" customFormat="1">
      <c r="C5496" s="286"/>
      <c r="D5496" s="286"/>
      <c r="E5496" s="287"/>
    </row>
    <row r="5497" spans="3:5" s="264" customFormat="1">
      <c r="C5497" s="286"/>
      <c r="D5497" s="286"/>
      <c r="E5497" s="287"/>
    </row>
    <row r="5498" spans="3:5" s="264" customFormat="1">
      <c r="C5498" s="286"/>
      <c r="D5498" s="286"/>
      <c r="E5498" s="287"/>
    </row>
    <row r="5499" spans="3:5" s="264" customFormat="1">
      <c r="C5499" s="286"/>
      <c r="D5499" s="286"/>
      <c r="E5499" s="287"/>
    </row>
    <row r="5500" spans="3:5" s="264" customFormat="1">
      <c r="C5500" s="286"/>
      <c r="D5500" s="286"/>
      <c r="E5500" s="287"/>
    </row>
    <row r="5501" spans="3:5" s="264" customFormat="1">
      <c r="C5501" s="286"/>
      <c r="D5501" s="286"/>
      <c r="E5501" s="287"/>
    </row>
    <row r="5502" spans="3:5" s="264" customFormat="1">
      <c r="C5502" s="286"/>
      <c r="D5502" s="286"/>
      <c r="E5502" s="287"/>
    </row>
    <row r="5503" spans="3:5" s="264" customFormat="1">
      <c r="C5503" s="286"/>
      <c r="D5503" s="286"/>
      <c r="E5503" s="287"/>
    </row>
    <row r="5504" spans="3:5" s="264" customFormat="1">
      <c r="C5504" s="286"/>
      <c r="D5504" s="286"/>
      <c r="E5504" s="287"/>
    </row>
    <row r="5505" spans="3:5" s="264" customFormat="1">
      <c r="C5505" s="286"/>
      <c r="D5505" s="286"/>
      <c r="E5505" s="287"/>
    </row>
    <row r="5506" spans="3:5" s="264" customFormat="1">
      <c r="C5506" s="286"/>
      <c r="D5506" s="286"/>
      <c r="E5506" s="287"/>
    </row>
    <row r="5507" spans="3:5" s="264" customFormat="1">
      <c r="C5507" s="286"/>
      <c r="D5507" s="286"/>
      <c r="E5507" s="287"/>
    </row>
    <row r="5508" spans="3:5" s="264" customFormat="1">
      <c r="C5508" s="286"/>
      <c r="D5508" s="286"/>
      <c r="E5508" s="287"/>
    </row>
    <row r="5509" spans="3:5" s="264" customFormat="1">
      <c r="C5509" s="286"/>
      <c r="D5509" s="286"/>
      <c r="E5509" s="287"/>
    </row>
    <row r="5510" spans="3:5" s="264" customFormat="1">
      <c r="C5510" s="286"/>
      <c r="D5510" s="286"/>
      <c r="E5510" s="287"/>
    </row>
    <row r="5511" spans="3:5" s="264" customFormat="1">
      <c r="C5511" s="286"/>
      <c r="D5511" s="286"/>
      <c r="E5511" s="287"/>
    </row>
    <row r="5512" spans="3:5" s="264" customFormat="1">
      <c r="C5512" s="286"/>
      <c r="D5512" s="286"/>
      <c r="E5512" s="287"/>
    </row>
    <row r="5513" spans="3:5" s="264" customFormat="1">
      <c r="C5513" s="286"/>
      <c r="D5513" s="286"/>
      <c r="E5513" s="287"/>
    </row>
    <row r="5514" spans="3:5" s="264" customFormat="1">
      <c r="C5514" s="286"/>
      <c r="D5514" s="286"/>
      <c r="E5514" s="287"/>
    </row>
    <row r="5515" spans="3:5" s="264" customFormat="1">
      <c r="C5515" s="286"/>
      <c r="D5515" s="286"/>
      <c r="E5515" s="287"/>
    </row>
    <row r="5516" spans="3:5" s="264" customFormat="1">
      <c r="C5516" s="286"/>
      <c r="D5516" s="286"/>
      <c r="E5516" s="287"/>
    </row>
    <row r="5517" spans="3:5" s="264" customFormat="1">
      <c r="C5517" s="286"/>
      <c r="D5517" s="286"/>
      <c r="E5517" s="287"/>
    </row>
    <row r="5518" spans="3:5" s="264" customFormat="1">
      <c r="C5518" s="286"/>
      <c r="D5518" s="286"/>
      <c r="E5518" s="287"/>
    </row>
    <row r="5519" spans="3:5" s="264" customFormat="1">
      <c r="C5519" s="286"/>
      <c r="D5519" s="286"/>
      <c r="E5519" s="287"/>
    </row>
    <row r="5520" spans="3:5" s="264" customFormat="1">
      <c r="C5520" s="286"/>
      <c r="D5520" s="286"/>
      <c r="E5520" s="287"/>
    </row>
    <row r="5521" spans="3:5" s="264" customFormat="1">
      <c r="C5521" s="286"/>
      <c r="D5521" s="286"/>
      <c r="E5521" s="287"/>
    </row>
    <row r="5522" spans="3:5" s="264" customFormat="1">
      <c r="C5522" s="286"/>
      <c r="D5522" s="286"/>
      <c r="E5522" s="287"/>
    </row>
    <row r="5523" spans="3:5" s="264" customFormat="1">
      <c r="C5523" s="286"/>
      <c r="D5523" s="286"/>
      <c r="E5523" s="287"/>
    </row>
    <row r="5524" spans="3:5" s="264" customFormat="1">
      <c r="C5524" s="286"/>
      <c r="D5524" s="286"/>
      <c r="E5524" s="287"/>
    </row>
    <row r="5525" spans="3:5" s="264" customFormat="1">
      <c r="C5525" s="286"/>
      <c r="D5525" s="286"/>
      <c r="E5525" s="287"/>
    </row>
    <row r="5526" spans="3:5" s="264" customFormat="1">
      <c r="C5526" s="286"/>
      <c r="D5526" s="286"/>
      <c r="E5526" s="287"/>
    </row>
    <row r="5527" spans="3:5" s="264" customFormat="1">
      <c r="C5527" s="286"/>
      <c r="D5527" s="286"/>
      <c r="E5527" s="287"/>
    </row>
    <row r="5528" spans="3:5" s="264" customFormat="1">
      <c r="C5528" s="286"/>
      <c r="D5528" s="286"/>
      <c r="E5528" s="287"/>
    </row>
    <row r="5529" spans="3:5" s="264" customFormat="1">
      <c r="C5529" s="286"/>
      <c r="D5529" s="286"/>
      <c r="E5529" s="287"/>
    </row>
    <row r="5530" spans="3:5" s="264" customFormat="1">
      <c r="C5530" s="286"/>
      <c r="D5530" s="286"/>
      <c r="E5530" s="287"/>
    </row>
    <row r="5531" spans="3:5" s="264" customFormat="1">
      <c r="C5531" s="286"/>
      <c r="D5531" s="286"/>
      <c r="E5531" s="287"/>
    </row>
    <row r="5532" spans="3:5" s="264" customFormat="1">
      <c r="C5532" s="286"/>
      <c r="D5532" s="286"/>
      <c r="E5532" s="287"/>
    </row>
    <row r="5533" spans="3:5" s="264" customFormat="1">
      <c r="C5533" s="286"/>
      <c r="D5533" s="286"/>
      <c r="E5533" s="287"/>
    </row>
    <row r="5534" spans="3:5" s="264" customFormat="1">
      <c r="C5534" s="286"/>
      <c r="D5534" s="286"/>
      <c r="E5534" s="287"/>
    </row>
    <row r="5535" spans="3:5" s="264" customFormat="1">
      <c r="C5535" s="286"/>
      <c r="D5535" s="286"/>
      <c r="E5535" s="287"/>
    </row>
    <row r="5536" spans="3:5" s="264" customFormat="1">
      <c r="C5536" s="286"/>
      <c r="D5536" s="286"/>
      <c r="E5536" s="287"/>
    </row>
    <row r="5537" spans="3:5" s="264" customFormat="1">
      <c r="C5537" s="286"/>
      <c r="D5537" s="286"/>
      <c r="E5537" s="287"/>
    </row>
    <row r="5538" spans="3:5" s="264" customFormat="1">
      <c r="C5538" s="286"/>
      <c r="D5538" s="286"/>
      <c r="E5538" s="287"/>
    </row>
    <row r="5539" spans="3:5" s="264" customFormat="1">
      <c r="C5539" s="286"/>
      <c r="D5539" s="286"/>
      <c r="E5539" s="287"/>
    </row>
    <row r="5540" spans="3:5" s="264" customFormat="1">
      <c r="C5540" s="286"/>
      <c r="D5540" s="286"/>
      <c r="E5540" s="287"/>
    </row>
    <row r="5541" spans="3:5" s="264" customFormat="1">
      <c r="C5541" s="286"/>
      <c r="D5541" s="286"/>
      <c r="E5541" s="287"/>
    </row>
    <row r="5542" spans="3:5" s="264" customFormat="1">
      <c r="C5542" s="286"/>
      <c r="D5542" s="286"/>
      <c r="E5542" s="287"/>
    </row>
    <row r="5543" spans="3:5" s="264" customFormat="1">
      <c r="C5543" s="286"/>
      <c r="D5543" s="286"/>
      <c r="E5543" s="287"/>
    </row>
    <row r="5544" spans="3:5" s="264" customFormat="1">
      <c r="C5544" s="286"/>
      <c r="D5544" s="286"/>
      <c r="E5544" s="287"/>
    </row>
    <row r="5545" spans="3:5" s="264" customFormat="1">
      <c r="C5545" s="286"/>
      <c r="D5545" s="286"/>
      <c r="E5545" s="287"/>
    </row>
    <row r="5546" spans="3:5" s="264" customFormat="1">
      <c r="C5546" s="286"/>
      <c r="D5546" s="286"/>
      <c r="E5546" s="287"/>
    </row>
    <row r="5547" spans="3:5" s="264" customFormat="1">
      <c r="C5547" s="286"/>
      <c r="D5547" s="286"/>
      <c r="E5547" s="287"/>
    </row>
    <row r="5548" spans="3:5" s="264" customFormat="1">
      <c r="C5548" s="286"/>
      <c r="D5548" s="286"/>
      <c r="E5548" s="287"/>
    </row>
    <row r="5549" spans="3:5" s="264" customFormat="1">
      <c r="C5549" s="286"/>
      <c r="D5549" s="286"/>
      <c r="E5549" s="287"/>
    </row>
    <row r="5550" spans="3:5" s="264" customFormat="1">
      <c r="C5550" s="286"/>
      <c r="D5550" s="286"/>
      <c r="E5550" s="287"/>
    </row>
    <row r="5551" spans="3:5" s="264" customFormat="1">
      <c r="C5551" s="286"/>
      <c r="D5551" s="286"/>
      <c r="E5551" s="287"/>
    </row>
    <row r="5552" spans="3:5" s="264" customFormat="1">
      <c r="C5552" s="286"/>
      <c r="D5552" s="286"/>
      <c r="E5552" s="287"/>
    </row>
    <row r="5553" spans="3:5" s="264" customFormat="1">
      <c r="C5553" s="286"/>
      <c r="D5553" s="286"/>
      <c r="E5553" s="287"/>
    </row>
    <row r="5554" spans="3:5" s="264" customFormat="1">
      <c r="C5554" s="286"/>
      <c r="D5554" s="286"/>
      <c r="E5554" s="287"/>
    </row>
    <row r="5555" spans="3:5" s="264" customFormat="1">
      <c r="C5555" s="286"/>
      <c r="D5555" s="286"/>
      <c r="E5555" s="287"/>
    </row>
    <row r="5556" spans="3:5" s="264" customFormat="1">
      <c r="C5556" s="286"/>
      <c r="D5556" s="286"/>
      <c r="E5556" s="287"/>
    </row>
    <row r="5557" spans="3:5" s="264" customFormat="1">
      <c r="C5557" s="286"/>
      <c r="D5557" s="286"/>
      <c r="E5557" s="287"/>
    </row>
    <row r="5558" spans="3:5" s="264" customFormat="1">
      <c r="C5558" s="286"/>
      <c r="D5558" s="286"/>
      <c r="E5558" s="287"/>
    </row>
    <row r="5559" spans="3:5" s="264" customFormat="1">
      <c r="C5559" s="286"/>
      <c r="D5559" s="286"/>
      <c r="E5559" s="287"/>
    </row>
    <row r="5560" spans="3:5" s="264" customFormat="1">
      <c r="C5560" s="286"/>
      <c r="D5560" s="286"/>
      <c r="E5560" s="287"/>
    </row>
    <row r="5561" spans="3:5" s="264" customFormat="1">
      <c r="C5561" s="286"/>
      <c r="D5561" s="286"/>
      <c r="E5561" s="287"/>
    </row>
    <row r="5562" spans="3:5" s="264" customFormat="1">
      <c r="C5562" s="286"/>
      <c r="D5562" s="286"/>
      <c r="E5562" s="287"/>
    </row>
    <row r="5563" spans="3:5" s="264" customFormat="1">
      <c r="C5563" s="286"/>
      <c r="D5563" s="286"/>
      <c r="E5563" s="287"/>
    </row>
    <row r="5564" spans="3:5" s="264" customFormat="1">
      <c r="C5564" s="286"/>
      <c r="D5564" s="286"/>
      <c r="E5564" s="287"/>
    </row>
    <row r="5565" spans="3:5" s="264" customFormat="1">
      <c r="C5565" s="286"/>
      <c r="D5565" s="286"/>
      <c r="E5565" s="287"/>
    </row>
    <row r="5566" spans="3:5" s="264" customFormat="1">
      <c r="C5566" s="286"/>
      <c r="D5566" s="286"/>
      <c r="E5566" s="287"/>
    </row>
    <row r="5567" spans="3:5" s="264" customFormat="1">
      <c r="C5567" s="286"/>
      <c r="D5567" s="286"/>
      <c r="E5567" s="287"/>
    </row>
    <row r="5568" spans="3:5" s="264" customFormat="1">
      <c r="C5568" s="286"/>
      <c r="D5568" s="286"/>
      <c r="E5568" s="287"/>
    </row>
    <row r="5569" spans="3:5" s="264" customFormat="1">
      <c r="C5569" s="286"/>
      <c r="D5569" s="286"/>
      <c r="E5569" s="287"/>
    </row>
    <row r="5570" spans="3:5" s="264" customFormat="1">
      <c r="C5570" s="286"/>
      <c r="D5570" s="286"/>
      <c r="E5570" s="287"/>
    </row>
    <row r="5571" spans="3:5" s="264" customFormat="1">
      <c r="C5571" s="286"/>
      <c r="D5571" s="286"/>
      <c r="E5571" s="287"/>
    </row>
    <row r="5572" spans="3:5" s="264" customFormat="1">
      <c r="C5572" s="286"/>
      <c r="D5572" s="286"/>
      <c r="E5572" s="287"/>
    </row>
    <row r="5573" spans="3:5" s="264" customFormat="1">
      <c r="C5573" s="286"/>
      <c r="D5573" s="286"/>
      <c r="E5573" s="287"/>
    </row>
    <row r="5574" spans="3:5" s="264" customFormat="1">
      <c r="C5574" s="286"/>
      <c r="D5574" s="286"/>
      <c r="E5574" s="287"/>
    </row>
    <row r="5575" spans="3:5" s="264" customFormat="1">
      <c r="C5575" s="286"/>
      <c r="D5575" s="286"/>
      <c r="E5575" s="287"/>
    </row>
    <row r="5576" spans="3:5" s="264" customFormat="1">
      <c r="C5576" s="286"/>
      <c r="D5576" s="286"/>
      <c r="E5576" s="287"/>
    </row>
    <row r="5577" spans="3:5" s="264" customFormat="1">
      <c r="C5577" s="286"/>
      <c r="D5577" s="286"/>
      <c r="E5577" s="287"/>
    </row>
    <row r="5578" spans="3:5" s="264" customFormat="1">
      <c r="C5578" s="286"/>
      <c r="D5578" s="286"/>
      <c r="E5578" s="287"/>
    </row>
    <row r="5579" spans="3:5" s="264" customFormat="1">
      <c r="C5579" s="286"/>
      <c r="D5579" s="286"/>
      <c r="E5579" s="287"/>
    </row>
    <row r="5580" spans="3:5" s="264" customFormat="1">
      <c r="C5580" s="286"/>
      <c r="D5580" s="286"/>
      <c r="E5580" s="287"/>
    </row>
    <row r="5581" spans="3:5" s="264" customFormat="1">
      <c r="C5581" s="286"/>
      <c r="D5581" s="286"/>
      <c r="E5581" s="287"/>
    </row>
    <row r="5582" spans="3:5" s="264" customFormat="1">
      <c r="C5582" s="286"/>
      <c r="D5582" s="286"/>
      <c r="E5582" s="287"/>
    </row>
    <row r="5583" spans="3:5" s="264" customFormat="1">
      <c r="C5583" s="286"/>
      <c r="D5583" s="286"/>
      <c r="E5583" s="287"/>
    </row>
    <row r="5584" spans="3:5" s="264" customFormat="1">
      <c r="C5584" s="286"/>
      <c r="D5584" s="286"/>
      <c r="E5584" s="287"/>
    </row>
    <row r="5585" spans="3:5" s="264" customFormat="1">
      <c r="C5585" s="286"/>
      <c r="D5585" s="286"/>
      <c r="E5585" s="287"/>
    </row>
    <row r="5586" spans="3:5" s="264" customFormat="1">
      <c r="C5586" s="286"/>
      <c r="D5586" s="286"/>
      <c r="E5586" s="287"/>
    </row>
    <row r="5587" spans="3:5" s="264" customFormat="1">
      <c r="C5587" s="286"/>
      <c r="D5587" s="286"/>
      <c r="E5587" s="287"/>
    </row>
    <row r="5588" spans="3:5" s="264" customFormat="1">
      <c r="C5588" s="286"/>
      <c r="D5588" s="286"/>
      <c r="E5588" s="287"/>
    </row>
    <row r="5589" spans="3:5" s="264" customFormat="1">
      <c r="C5589" s="286"/>
      <c r="D5589" s="286"/>
      <c r="E5589" s="287"/>
    </row>
    <row r="5590" spans="3:5" s="264" customFormat="1">
      <c r="C5590" s="286"/>
      <c r="D5590" s="286"/>
      <c r="E5590" s="287"/>
    </row>
    <row r="5591" spans="3:5" s="264" customFormat="1">
      <c r="C5591" s="286"/>
      <c r="D5591" s="286"/>
      <c r="E5591" s="287"/>
    </row>
    <row r="5592" spans="3:5" s="264" customFormat="1">
      <c r="C5592" s="286"/>
      <c r="D5592" s="286"/>
      <c r="E5592" s="287"/>
    </row>
    <row r="5593" spans="3:5" s="264" customFormat="1">
      <c r="C5593" s="286"/>
      <c r="D5593" s="286"/>
      <c r="E5593" s="287"/>
    </row>
    <row r="5594" spans="3:5" s="264" customFormat="1">
      <c r="C5594" s="286"/>
      <c r="D5594" s="286"/>
      <c r="E5594" s="287"/>
    </row>
    <row r="5595" spans="3:5" s="264" customFormat="1">
      <c r="C5595" s="286"/>
      <c r="D5595" s="286"/>
      <c r="E5595" s="287"/>
    </row>
    <row r="5596" spans="3:5" s="264" customFormat="1">
      <c r="C5596" s="286"/>
      <c r="D5596" s="286"/>
      <c r="E5596" s="287"/>
    </row>
    <row r="5597" spans="3:5" s="264" customFormat="1">
      <c r="C5597" s="286"/>
      <c r="D5597" s="286"/>
      <c r="E5597" s="287"/>
    </row>
    <row r="5598" spans="3:5" s="264" customFormat="1">
      <c r="C5598" s="286"/>
      <c r="D5598" s="286"/>
      <c r="E5598" s="287"/>
    </row>
    <row r="5599" spans="3:5" s="264" customFormat="1">
      <c r="C5599" s="286"/>
      <c r="D5599" s="286"/>
      <c r="E5599" s="287"/>
    </row>
    <row r="5600" spans="3:5" s="264" customFormat="1">
      <c r="C5600" s="286"/>
      <c r="D5600" s="286"/>
      <c r="E5600" s="287"/>
    </row>
    <row r="5601" spans="3:5" s="264" customFormat="1">
      <c r="C5601" s="286"/>
      <c r="D5601" s="286"/>
      <c r="E5601" s="287"/>
    </row>
    <row r="5602" spans="3:5" s="264" customFormat="1">
      <c r="C5602" s="286"/>
      <c r="D5602" s="286"/>
      <c r="E5602" s="287"/>
    </row>
    <row r="5603" spans="3:5" s="264" customFormat="1">
      <c r="C5603" s="286"/>
      <c r="D5603" s="286"/>
      <c r="E5603" s="287"/>
    </row>
    <row r="5604" spans="3:5" s="264" customFormat="1">
      <c r="C5604" s="286"/>
      <c r="D5604" s="286"/>
      <c r="E5604" s="287"/>
    </row>
    <row r="5605" spans="3:5" s="264" customFormat="1">
      <c r="C5605" s="286"/>
      <c r="D5605" s="286"/>
      <c r="E5605" s="287"/>
    </row>
    <row r="5606" spans="3:5" s="264" customFormat="1">
      <c r="C5606" s="286"/>
      <c r="D5606" s="286"/>
      <c r="E5606" s="287"/>
    </row>
    <row r="5607" spans="3:5" s="264" customFormat="1">
      <c r="C5607" s="286"/>
      <c r="D5607" s="286"/>
      <c r="E5607" s="287"/>
    </row>
    <row r="5608" spans="3:5" s="264" customFormat="1">
      <c r="C5608" s="286"/>
      <c r="D5608" s="286"/>
      <c r="E5608" s="287"/>
    </row>
    <row r="5609" spans="3:5" s="264" customFormat="1">
      <c r="C5609" s="286"/>
      <c r="D5609" s="286"/>
      <c r="E5609" s="287"/>
    </row>
    <row r="5610" spans="3:5" s="264" customFormat="1">
      <c r="C5610" s="286"/>
      <c r="D5610" s="286"/>
      <c r="E5610" s="287"/>
    </row>
    <row r="5611" spans="3:5" s="264" customFormat="1">
      <c r="C5611" s="286"/>
      <c r="D5611" s="286"/>
      <c r="E5611" s="287"/>
    </row>
    <row r="5612" spans="3:5" s="264" customFormat="1">
      <c r="C5612" s="286"/>
      <c r="D5612" s="286"/>
      <c r="E5612" s="287"/>
    </row>
    <row r="5613" spans="3:5" s="264" customFormat="1">
      <c r="C5613" s="286"/>
      <c r="D5613" s="286"/>
      <c r="E5613" s="287"/>
    </row>
    <row r="5614" spans="3:5" s="264" customFormat="1">
      <c r="C5614" s="286"/>
      <c r="D5614" s="286"/>
      <c r="E5614" s="287"/>
    </row>
    <row r="5615" spans="3:5" s="264" customFormat="1">
      <c r="C5615" s="286"/>
      <c r="D5615" s="286"/>
      <c r="E5615" s="287"/>
    </row>
    <row r="5616" spans="3:5" s="264" customFormat="1">
      <c r="C5616" s="286"/>
      <c r="D5616" s="286"/>
      <c r="E5616" s="287"/>
    </row>
    <row r="5617" spans="3:5" s="264" customFormat="1">
      <c r="C5617" s="286"/>
      <c r="D5617" s="286"/>
      <c r="E5617" s="287"/>
    </row>
    <row r="5618" spans="3:5" s="264" customFormat="1">
      <c r="C5618" s="286"/>
      <c r="D5618" s="286"/>
      <c r="E5618" s="287"/>
    </row>
    <row r="5619" spans="3:5" s="264" customFormat="1">
      <c r="C5619" s="286"/>
      <c r="D5619" s="286"/>
      <c r="E5619" s="287"/>
    </row>
    <row r="5620" spans="3:5" s="264" customFormat="1">
      <c r="C5620" s="286"/>
      <c r="D5620" s="286"/>
      <c r="E5620" s="287"/>
    </row>
    <row r="5621" spans="3:5" s="264" customFormat="1">
      <c r="C5621" s="286"/>
      <c r="D5621" s="286"/>
      <c r="E5621" s="287"/>
    </row>
    <row r="5622" spans="3:5" s="264" customFormat="1">
      <c r="C5622" s="286"/>
      <c r="D5622" s="286"/>
      <c r="E5622" s="287"/>
    </row>
    <row r="5623" spans="3:5" s="264" customFormat="1">
      <c r="C5623" s="286"/>
      <c r="D5623" s="286"/>
      <c r="E5623" s="287"/>
    </row>
    <row r="5624" spans="3:5" s="264" customFormat="1">
      <c r="C5624" s="286"/>
      <c r="D5624" s="286"/>
      <c r="E5624" s="287"/>
    </row>
    <row r="5625" spans="3:5" s="264" customFormat="1">
      <c r="C5625" s="286"/>
      <c r="D5625" s="286"/>
      <c r="E5625" s="287"/>
    </row>
    <row r="5626" spans="3:5" s="264" customFormat="1">
      <c r="C5626" s="286"/>
      <c r="D5626" s="286"/>
      <c r="E5626" s="287"/>
    </row>
    <row r="5627" spans="3:5" s="264" customFormat="1">
      <c r="C5627" s="286"/>
      <c r="D5627" s="286"/>
      <c r="E5627" s="287"/>
    </row>
    <row r="5628" spans="3:5" s="264" customFormat="1">
      <c r="C5628" s="286"/>
      <c r="D5628" s="286"/>
      <c r="E5628" s="287"/>
    </row>
    <row r="5629" spans="3:5" s="264" customFormat="1">
      <c r="C5629" s="286"/>
      <c r="D5629" s="286"/>
      <c r="E5629" s="287"/>
    </row>
    <row r="5630" spans="3:5" s="264" customFormat="1">
      <c r="C5630" s="286"/>
      <c r="D5630" s="286"/>
      <c r="E5630" s="287"/>
    </row>
    <row r="5631" spans="3:5" s="264" customFormat="1">
      <c r="C5631" s="286"/>
      <c r="D5631" s="286"/>
      <c r="E5631" s="287"/>
    </row>
    <row r="5632" spans="3:5" s="264" customFormat="1">
      <c r="C5632" s="286"/>
      <c r="D5632" s="286"/>
      <c r="E5632" s="287"/>
    </row>
    <row r="5633" spans="3:5" s="264" customFormat="1">
      <c r="C5633" s="286"/>
      <c r="D5633" s="286"/>
      <c r="E5633" s="287"/>
    </row>
    <row r="5634" spans="3:5" s="264" customFormat="1">
      <c r="C5634" s="286"/>
      <c r="D5634" s="286"/>
      <c r="E5634" s="287"/>
    </row>
    <row r="5635" spans="3:5" s="264" customFormat="1">
      <c r="C5635" s="286"/>
      <c r="D5635" s="286"/>
      <c r="E5635" s="287"/>
    </row>
    <row r="5636" spans="3:5" s="264" customFormat="1">
      <c r="C5636" s="286"/>
      <c r="D5636" s="286"/>
      <c r="E5636" s="287"/>
    </row>
    <row r="5637" spans="3:5" s="264" customFormat="1">
      <c r="C5637" s="286"/>
      <c r="D5637" s="286"/>
      <c r="E5637" s="287"/>
    </row>
    <row r="5638" spans="3:5" s="264" customFormat="1">
      <c r="C5638" s="286"/>
      <c r="D5638" s="286"/>
      <c r="E5638" s="287"/>
    </row>
    <row r="5639" spans="3:5" s="264" customFormat="1">
      <c r="C5639" s="286"/>
      <c r="D5639" s="286"/>
      <c r="E5639" s="287"/>
    </row>
    <row r="5640" spans="3:5" s="264" customFormat="1">
      <c r="C5640" s="286"/>
      <c r="D5640" s="286"/>
      <c r="E5640" s="287"/>
    </row>
    <row r="5641" spans="3:5" s="264" customFormat="1">
      <c r="C5641" s="286"/>
      <c r="D5641" s="286"/>
      <c r="E5641" s="287"/>
    </row>
    <row r="5642" spans="3:5" s="264" customFormat="1">
      <c r="C5642" s="286"/>
      <c r="D5642" s="286"/>
      <c r="E5642" s="287"/>
    </row>
    <row r="5643" spans="3:5" s="264" customFormat="1">
      <c r="C5643" s="286"/>
      <c r="D5643" s="286"/>
      <c r="E5643" s="287"/>
    </row>
    <row r="5644" spans="3:5" s="264" customFormat="1">
      <c r="C5644" s="286"/>
      <c r="D5644" s="286"/>
      <c r="E5644" s="287"/>
    </row>
    <row r="5645" spans="3:5" s="264" customFormat="1">
      <c r="C5645" s="286"/>
      <c r="D5645" s="286"/>
      <c r="E5645" s="287"/>
    </row>
    <row r="5646" spans="3:5" s="264" customFormat="1">
      <c r="C5646" s="286"/>
      <c r="D5646" s="286"/>
      <c r="E5646" s="287"/>
    </row>
    <row r="5647" spans="3:5" s="264" customFormat="1">
      <c r="C5647" s="286"/>
      <c r="D5647" s="286"/>
      <c r="E5647" s="287"/>
    </row>
    <row r="5648" spans="3:5" s="264" customFormat="1">
      <c r="C5648" s="286"/>
      <c r="D5648" s="286"/>
      <c r="E5648" s="287"/>
    </row>
    <row r="5649" spans="3:5" s="264" customFormat="1">
      <c r="C5649" s="286"/>
      <c r="D5649" s="286"/>
      <c r="E5649" s="287"/>
    </row>
    <row r="5650" spans="3:5" s="264" customFormat="1">
      <c r="C5650" s="286"/>
      <c r="D5650" s="286"/>
      <c r="E5650" s="287"/>
    </row>
    <row r="5651" spans="3:5" s="264" customFormat="1">
      <c r="C5651" s="286"/>
      <c r="D5651" s="286"/>
      <c r="E5651" s="287"/>
    </row>
    <row r="5652" spans="3:5" s="264" customFormat="1">
      <c r="C5652" s="286"/>
      <c r="D5652" s="286"/>
      <c r="E5652" s="287"/>
    </row>
    <row r="5653" spans="3:5" s="264" customFormat="1">
      <c r="C5653" s="286"/>
      <c r="D5653" s="286"/>
      <c r="E5653" s="287"/>
    </row>
    <row r="5654" spans="3:5" s="264" customFormat="1">
      <c r="C5654" s="286"/>
      <c r="D5654" s="286"/>
      <c r="E5654" s="287"/>
    </row>
    <row r="5655" spans="3:5" s="264" customFormat="1">
      <c r="C5655" s="286"/>
      <c r="D5655" s="286"/>
      <c r="E5655" s="287"/>
    </row>
    <row r="5656" spans="3:5" s="264" customFormat="1">
      <c r="C5656" s="286"/>
      <c r="D5656" s="286"/>
      <c r="E5656" s="287"/>
    </row>
    <row r="5657" spans="3:5" s="264" customFormat="1">
      <c r="C5657" s="286"/>
      <c r="D5657" s="286"/>
      <c r="E5657" s="287"/>
    </row>
    <row r="5658" spans="3:5" s="264" customFormat="1">
      <c r="C5658" s="286"/>
      <c r="D5658" s="286"/>
      <c r="E5658" s="287"/>
    </row>
    <row r="5659" spans="3:5" s="264" customFormat="1">
      <c r="C5659" s="286"/>
      <c r="D5659" s="286"/>
      <c r="E5659" s="287"/>
    </row>
    <row r="5660" spans="3:5" s="264" customFormat="1">
      <c r="C5660" s="286"/>
      <c r="D5660" s="286"/>
      <c r="E5660" s="287"/>
    </row>
    <row r="5661" spans="3:5" s="264" customFormat="1">
      <c r="C5661" s="286"/>
      <c r="D5661" s="286"/>
      <c r="E5661" s="287"/>
    </row>
    <row r="5662" spans="3:5" s="264" customFormat="1">
      <c r="C5662" s="286"/>
      <c r="D5662" s="286"/>
      <c r="E5662" s="287"/>
    </row>
    <row r="5663" spans="3:5" s="264" customFormat="1">
      <c r="C5663" s="286"/>
      <c r="D5663" s="286"/>
      <c r="E5663" s="287"/>
    </row>
    <row r="5664" spans="3:5" s="264" customFormat="1">
      <c r="C5664" s="286"/>
      <c r="D5664" s="286"/>
      <c r="E5664" s="287"/>
    </row>
    <row r="5665" spans="3:5" s="264" customFormat="1">
      <c r="C5665" s="286"/>
      <c r="D5665" s="286"/>
      <c r="E5665" s="287"/>
    </row>
    <row r="5666" spans="3:5" s="264" customFormat="1">
      <c r="C5666" s="286"/>
      <c r="D5666" s="286"/>
      <c r="E5666" s="287"/>
    </row>
    <row r="5667" spans="3:5" s="264" customFormat="1">
      <c r="C5667" s="286"/>
      <c r="D5667" s="286"/>
      <c r="E5667" s="287"/>
    </row>
    <row r="5668" spans="3:5" s="264" customFormat="1">
      <c r="C5668" s="286"/>
      <c r="D5668" s="286"/>
      <c r="E5668" s="287"/>
    </row>
    <row r="5669" spans="3:5" s="264" customFormat="1">
      <c r="C5669" s="286"/>
      <c r="D5669" s="286"/>
      <c r="E5669" s="287"/>
    </row>
    <row r="5670" spans="3:5" s="264" customFormat="1">
      <c r="C5670" s="286"/>
      <c r="D5670" s="286"/>
      <c r="E5670" s="287"/>
    </row>
    <row r="5671" spans="3:5" s="264" customFormat="1">
      <c r="C5671" s="286"/>
      <c r="D5671" s="286"/>
      <c r="E5671" s="287"/>
    </row>
    <row r="5672" spans="3:5" s="264" customFormat="1">
      <c r="C5672" s="286"/>
      <c r="D5672" s="286"/>
      <c r="E5672" s="287"/>
    </row>
    <row r="5673" spans="3:5" s="264" customFormat="1">
      <c r="C5673" s="286"/>
      <c r="D5673" s="286"/>
      <c r="E5673" s="287"/>
    </row>
    <row r="5674" spans="3:5" s="264" customFormat="1">
      <c r="C5674" s="286"/>
      <c r="D5674" s="286"/>
      <c r="E5674" s="287"/>
    </row>
    <row r="5675" spans="3:5" s="264" customFormat="1">
      <c r="C5675" s="286"/>
      <c r="D5675" s="286"/>
      <c r="E5675" s="287"/>
    </row>
    <row r="5676" spans="3:5" s="264" customFormat="1">
      <c r="C5676" s="286"/>
      <c r="D5676" s="286"/>
      <c r="E5676" s="287"/>
    </row>
    <row r="5677" spans="3:5" s="264" customFormat="1">
      <c r="C5677" s="286"/>
      <c r="D5677" s="286"/>
      <c r="E5677" s="287"/>
    </row>
    <row r="5678" spans="3:5" s="264" customFormat="1">
      <c r="C5678" s="286"/>
      <c r="D5678" s="286"/>
      <c r="E5678" s="287"/>
    </row>
    <row r="5679" spans="3:5" s="264" customFormat="1">
      <c r="C5679" s="286"/>
      <c r="D5679" s="286"/>
      <c r="E5679" s="287"/>
    </row>
    <row r="5680" spans="3:5" s="264" customFormat="1">
      <c r="C5680" s="286"/>
      <c r="D5680" s="286"/>
      <c r="E5680" s="287"/>
    </row>
    <row r="5681" spans="3:5" s="264" customFormat="1">
      <c r="C5681" s="286"/>
      <c r="D5681" s="286"/>
      <c r="E5681" s="287"/>
    </row>
    <row r="5682" spans="3:5" s="264" customFormat="1">
      <c r="C5682" s="286"/>
      <c r="D5682" s="286"/>
      <c r="E5682" s="287"/>
    </row>
    <row r="5683" spans="3:5" s="264" customFormat="1">
      <c r="C5683" s="286"/>
      <c r="D5683" s="286"/>
      <c r="E5683" s="287"/>
    </row>
    <row r="5684" spans="3:5" s="264" customFormat="1">
      <c r="C5684" s="286"/>
      <c r="D5684" s="286"/>
      <c r="E5684" s="287"/>
    </row>
    <row r="5685" spans="3:5" s="264" customFormat="1">
      <c r="C5685" s="286"/>
      <c r="D5685" s="286"/>
      <c r="E5685" s="287"/>
    </row>
    <row r="5686" spans="3:5" s="264" customFormat="1">
      <c r="C5686" s="286"/>
      <c r="D5686" s="286"/>
      <c r="E5686" s="287"/>
    </row>
    <row r="5687" spans="3:5" s="264" customFormat="1">
      <c r="C5687" s="286"/>
      <c r="D5687" s="286"/>
      <c r="E5687" s="287"/>
    </row>
    <row r="5688" spans="3:5" s="264" customFormat="1">
      <c r="C5688" s="286"/>
      <c r="D5688" s="286"/>
      <c r="E5688" s="287"/>
    </row>
    <row r="5689" spans="3:5" s="264" customFormat="1">
      <c r="C5689" s="286"/>
      <c r="D5689" s="286"/>
      <c r="E5689" s="287"/>
    </row>
    <row r="5690" spans="3:5" s="264" customFormat="1">
      <c r="C5690" s="286"/>
      <c r="D5690" s="286"/>
      <c r="E5690" s="287"/>
    </row>
    <row r="5691" spans="3:5" s="264" customFormat="1">
      <c r="C5691" s="286"/>
      <c r="D5691" s="286"/>
      <c r="E5691" s="287"/>
    </row>
    <row r="5692" spans="3:5" s="264" customFormat="1">
      <c r="C5692" s="286"/>
      <c r="D5692" s="286"/>
      <c r="E5692" s="287"/>
    </row>
    <row r="5693" spans="3:5" s="264" customFormat="1">
      <c r="C5693" s="286"/>
      <c r="D5693" s="286"/>
      <c r="E5693" s="287"/>
    </row>
    <row r="5694" spans="3:5" s="264" customFormat="1">
      <c r="C5694" s="286"/>
      <c r="D5694" s="286"/>
      <c r="E5694" s="287"/>
    </row>
    <row r="5695" spans="3:5" s="264" customFormat="1">
      <c r="C5695" s="286"/>
      <c r="D5695" s="286"/>
      <c r="E5695" s="287"/>
    </row>
    <row r="5696" spans="3:5" s="264" customFormat="1">
      <c r="C5696" s="286"/>
      <c r="D5696" s="286"/>
      <c r="E5696" s="287"/>
    </row>
    <row r="5697" spans="3:5" s="264" customFormat="1">
      <c r="C5697" s="286"/>
      <c r="D5697" s="286"/>
      <c r="E5697" s="287"/>
    </row>
    <row r="5698" spans="3:5" s="264" customFormat="1">
      <c r="C5698" s="286"/>
      <c r="D5698" s="286"/>
      <c r="E5698" s="287"/>
    </row>
    <row r="5699" spans="3:5" s="264" customFormat="1">
      <c r="C5699" s="286"/>
      <c r="D5699" s="286"/>
      <c r="E5699" s="287"/>
    </row>
    <row r="5700" spans="3:5" s="264" customFormat="1">
      <c r="C5700" s="286"/>
      <c r="D5700" s="286"/>
      <c r="E5700" s="287"/>
    </row>
    <row r="5701" spans="3:5" s="264" customFormat="1">
      <c r="C5701" s="286"/>
      <c r="D5701" s="286"/>
      <c r="E5701" s="287"/>
    </row>
    <row r="5702" spans="3:5" s="264" customFormat="1">
      <c r="C5702" s="286"/>
      <c r="D5702" s="286"/>
      <c r="E5702" s="287"/>
    </row>
    <row r="5703" spans="3:5" s="264" customFormat="1">
      <c r="C5703" s="286"/>
      <c r="D5703" s="286"/>
      <c r="E5703" s="287"/>
    </row>
    <row r="5704" spans="3:5" s="264" customFormat="1">
      <c r="C5704" s="286"/>
      <c r="D5704" s="286"/>
      <c r="E5704" s="287"/>
    </row>
    <row r="5705" spans="3:5" s="264" customFormat="1">
      <c r="C5705" s="286"/>
      <c r="D5705" s="286"/>
      <c r="E5705" s="287"/>
    </row>
    <row r="5706" spans="3:5" s="264" customFormat="1">
      <c r="C5706" s="286"/>
      <c r="D5706" s="286"/>
      <c r="E5706" s="287"/>
    </row>
    <row r="5707" spans="3:5" s="264" customFormat="1">
      <c r="C5707" s="286"/>
      <c r="D5707" s="286"/>
      <c r="E5707" s="287"/>
    </row>
    <row r="5708" spans="3:5" s="264" customFormat="1">
      <c r="C5708" s="286"/>
      <c r="D5708" s="286"/>
      <c r="E5708" s="287"/>
    </row>
    <row r="5709" spans="3:5" s="264" customFormat="1">
      <c r="C5709" s="286"/>
      <c r="D5709" s="286"/>
      <c r="E5709" s="287"/>
    </row>
    <row r="5710" spans="3:5" s="264" customFormat="1">
      <c r="C5710" s="286"/>
      <c r="D5710" s="286"/>
      <c r="E5710" s="287"/>
    </row>
    <row r="5711" spans="3:5" s="264" customFormat="1">
      <c r="C5711" s="286"/>
      <c r="D5711" s="286"/>
      <c r="E5711" s="287"/>
    </row>
    <row r="5712" spans="3:5" s="264" customFormat="1">
      <c r="C5712" s="286"/>
      <c r="D5712" s="286"/>
      <c r="E5712" s="287"/>
    </row>
    <row r="5713" spans="3:5" s="264" customFormat="1">
      <c r="C5713" s="286"/>
      <c r="D5713" s="286"/>
      <c r="E5713" s="287"/>
    </row>
    <row r="5714" spans="3:5" s="264" customFormat="1">
      <c r="C5714" s="286"/>
      <c r="D5714" s="286"/>
      <c r="E5714" s="287"/>
    </row>
    <row r="5715" spans="3:5" s="264" customFormat="1">
      <c r="C5715" s="286"/>
      <c r="D5715" s="286"/>
      <c r="E5715" s="287"/>
    </row>
    <row r="5716" spans="3:5" s="264" customFormat="1">
      <c r="C5716" s="286"/>
      <c r="D5716" s="286"/>
      <c r="E5716" s="287"/>
    </row>
    <row r="5717" spans="3:5" s="264" customFormat="1">
      <c r="C5717" s="286"/>
      <c r="D5717" s="286"/>
      <c r="E5717" s="287"/>
    </row>
    <row r="5718" spans="3:5" s="264" customFormat="1">
      <c r="C5718" s="286"/>
      <c r="D5718" s="286"/>
      <c r="E5718" s="287"/>
    </row>
    <row r="5719" spans="3:5" s="264" customFormat="1">
      <c r="C5719" s="286"/>
      <c r="D5719" s="286"/>
      <c r="E5719" s="287"/>
    </row>
    <row r="5720" spans="3:5" s="264" customFormat="1">
      <c r="C5720" s="286"/>
      <c r="D5720" s="286"/>
      <c r="E5720" s="287"/>
    </row>
    <row r="5721" spans="3:5" s="264" customFormat="1">
      <c r="C5721" s="286"/>
      <c r="D5721" s="286"/>
      <c r="E5721" s="287"/>
    </row>
    <row r="5722" spans="3:5" s="264" customFormat="1">
      <c r="C5722" s="286"/>
      <c r="D5722" s="286"/>
      <c r="E5722" s="287"/>
    </row>
    <row r="5723" spans="3:5" s="264" customFormat="1">
      <c r="C5723" s="286"/>
      <c r="D5723" s="286"/>
      <c r="E5723" s="287"/>
    </row>
    <row r="5724" spans="3:5" s="264" customFormat="1">
      <c r="C5724" s="286"/>
      <c r="D5724" s="286"/>
      <c r="E5724" s="287"/>
    </row>
    <row r="5725" spans="3:5" s="264" customFormat="1">
      <c r="C5725" s="286"/>
      <c r="D5725" s="286"/>
      <c r="E5725" s="287"/>
    </row>
    <row r="5726" spans="3:5" s="264" customFormat="1">
      <c r="C5726" s="286"/>
      <c r="D5726" s="286"/>
      <c r="E5726" s="287"/>
    </row>
    <row r="5727" spans="3:5" s="264" customFormat="1">
      <c r="C5727" s="286"/>
      <c r="D5727" s="286"/>
      <c r="E5727" s="287"/>
    </row>
    <row r="5728" spans="3:5" s="264" customFormat="1">
      <c r="C5728" s="286"/>
      <c r="D5728" s="286"/>
      <c r="E5728" s="287"/>
    </row>
    <row r="5729" spans="3:5" s="264" customFormat="1">
      <c r="C5729" s="286"/>
      <c r="D5729" s="286"/>
      <c r="E5729" s="287"/>
    </row>
    <row r="5730" spans="3:5" s="264" customFormat="1">
      <c r="C5730" s="286"/>
      <c r="D5730" s="286"/>
      <c r="E5730" s="287"/>
    </row>
    <row r="5731" spans="3:5" s="264" customFormat="1">
      <c r="C5731" s="286"/>
      <c r="D5731" s="286"/>
      <c r="E5731" s="287"/>
    </row>
    <row r="5732" spans="3:5" s="264" customFormat="1">
      <c r="C5732" s="286"/>
      <c r="D5732" s="286"/>
      <c r="E5732" s="287"/>
    </row>
    <row r="5733" spans="3:5" s="264" customFormat="1">
      <c r="C5733" s="286"/>
      <c r="D5733" s="286"/>
      <c r="E5733" s="287"/>
    </row>
    <row r="5734" spans="3:5" s="264" customFormat="1">
      <c r="C5734" s="286"/>
      <c r="D5734" s="286"/>
      <c r="E5734" s="287"/>
    </row>
    <row r="5735" spans="3:5" s="264" customFormat="1">
      <c r="C5735" s="286"/>
      <c r="D5735" s="286"/>
      <c r="E5735" s="287"/>
    </row>
    <row r="5736" spans="3:5" s="264" customFormat="1">
      <c r="C5736" s="286"/>
      <c r="D5736" s="286"/>
      <c r="E5736" s="287"/>
    </row>
    <row r="5737" spans="3:5" s="264" customFormat="1">
      <c r="C5737" s="286"/>
      <c r="D5737" s="286"/>
      <c r="E5737" s="287"/>
    </row>
    <row r="5738" spans="3:5" s="264" customFormat="1">
      <c r="C5738" s="286"/>
      <c r="D5738" s="286"/>
      <c r="E5738" s="287"/>
    </row>
    <row r="5739" spans="3:5" s="264" customFormat="1">
      <c r="C5739" s="286"/>
      <c r="D5739" s="286"/>
      <c r="E5739" s="287"/>
    </row>
    <row r="5740" spans="3:5" s="264" customFormat="1">
      <c r="C5740" s="286"/>
      <c r="D5740" s="286"/>
      <c r="E5740" s="287"/>
    </row>
    <row r="5741" spans="3:5" s="264" customFormat="1">
      <c r="C5741" s="286"/>
      <c r="D5741" s="286"/>
      <c r="E5741" s="287"/>
    </row>
    <row r="5742" spans="3:5" s="264" customFormat="1">
      <c r="C5742" s="286"/>
      <c r="D5742" s="286"/>
      <c r="E5742" s="287"/>
    </row>
    <row r="5743" spans="3:5" s="264" customFormat="1">
      <c r="C5743" s="286"/>
      <c r="D5743" s="286"/>
      <c r="E5743" s="287"/>
    </row>
    <row r="5744" spans="3:5" s="264" customFormat="1">
      <c r="C5744" s="286"/>
      <c r="D5744" s="286"/>
      <c r="E5744" s="287"/>
    </row>
    <row r="5745" spans="3:5" s="264" customFormat="1">
      <c r="C5745" s="286"/>
      <c r="D5745" s="286"/>
      <c r="E5745" s="287"/>
    </row>
    <row r="5746" spans="3:5" s="264" customFormat="1">
      <c r="C5746" s="286"/>
      <c r="D5746" s="286"/>
      <c r="E5746" s="287"/>
    </row>
    <row r="5747" spans="3:5" s="264" customFormat="1">
      <c r="C5747" s="286"/>
      <c r="D5747" s="286"/>
      <c r="E5747" s="287"/>
    </row>
    <row r="5748" spans="3:5" s="264" customFormat="1">
      <c r="C5748" s="286"/>
      <c r="D5748" s="286"/>
      <c r="E5748" s="287"/>
    </row>
    <row r="5749" spans="3:5" s="264" customFormat="1">
      <c r="C5749" s="286"/>
      <c r="D5749" s="286"/>
      <c r="E5749" s="287"/>
    </row>
    <row r="5750" spans="3:5" s="264" customFormat="1">
      <c r="C5750" s="286"/>
      <c r="D5750" s="286"/>
      <c r="E5750" s="287"/>
    </row>
    <row r="5751" spans="3:5" s="264" customFormat="1">
      <c r="C5751" s="286"/>
      <c r="D5751" s="286"/>
      <c r="E5751" s="287"/>
    </row>
    <row r="5752" spans="3:5" s="264" customFormat="1">
      <c r="C5752" s="286"/>
      <c r="D5752" s="286"/>
      <c r="E5752" s="287"/>
    </row>
    <row r="5753" spans="3:5" s="264" customFormat="1">
      <c r="C5753" s="286"/>
      <c r="D5753" s="286"/>
      <c r="E5753" s="287"/>
    </row>
    <row r="5754" spans="3:5" s="264" customFormat="1">
      <c r="C5754" s="286"/>
      <c r="D5754" s="286"/>
      <c r="E5754" s="287"/>
    </row>
    <row r="5755" spans="3:5" s="264" customFormat="1">
      <c r="C5755" s="286"/>
      <c r="D5755" s="286"/>
      <c r="E5755" s="287"/>
    </row>
    <row r="5756" spans="3:5" s="264" customFormat="1">
      <c r="C5756" s="286"/>
      <c r="D5756" s="286"/>
      <c r="E5756" s="287"/>
    </row>
    <row r="5757" spans="3:5" s="264" customFormat="1">
      <c r="C5757" s="286"/>
      <c r="D5757" s="286"/>
      <c r="E5757" s="287"/>
    </row>
    <row r="5758" spans="3:5" s="264" customFormat="1">
      <c r="C5758" s="286"/>
      <c r="D5758" s="286"/>
      <c r="E5758" s="287"/>
    </row>
    <row r="5759" spans="3:5" s="264" customFormat="1">
      <c r="C5759" s="286"/>
      <c r="D5759" s="286"/>
      <c r="E5759" s="287"/>
    </row>
    <row r="5760" spans="3:5" s="264" customFormat="1">
      <c r="C5760" s="286"/>
      <c r="D5760" s="286"/>
      <c r="E5760" s="287"/>
    </row>
    <row r="5761" spans="3:5" s="264" customFormat="1">
      <c r="C5761" s="286"/>
      <c r="D5761" s="286"/>
      <c r="E5761" s="287"/>
    </row>
    <row r="5762" spans="3:5" s="264" customFormat="1">
      <c r="C5762" s="286"/>
      <c r="D5762" s="286"/>
      <c r="E5762" s="287"/>
    </row>
    <row r="5763" spans="3:5" s="264" customFormat="1">
      <c r="C5763" s="286"/>
      <c r="D5763" s="286"/>
      <c r="E5763" s="287"/>
    </row>
    <row r="5764" spans="3:5" s="264" customFormat="1">
      <c r="C5764" s="286"/>
      <c r="D5764" s="286"/>
      <c r="E5764" s="287"/>
    </row>
    <row r="5765" spans="3:5" s="264" customFormat="1">
      <c r="C5765" s="286"/>
      <c r="D5765" s="286"/>
      <c r="E5765" s="287"/>
    </row>
    <row r="5766" spans="3:5" s="264" customFormat="1">
      <c r="C5766" s="286"/>
      <c r="D5766" s="286"/>
      <c r="E5766" s="287"/>
    </row>
    <row r="5767" spans="3:5" s="264" customFormat="1">
      <c r="C5767" s="286"/>
      <c r="D5767" s="286"/>
      <c r="E5767" s="287"/>
    </row>
    <row r="5768" spans="3:5" s="264" customFormat="1">
      <c r="C5768" s="286"/>
      <c r="D5768" s="286"/>
      <c r="E5768" s="287"/>
    </row>
    <row r="5769" spans="3:5" s="264" customFormat="1">
      <c r="C5769" s="286"/>
      <c r="D5769" s="286"/>
      <c r="E5769" s="287"/>
    </row>
    <row r="5770" spans="3:5" s="264" customFormat="1">
      <c r="C5770" s="286"/>
      <c r="D5770" s="286"/>
      <c r="E5770" s="287"/>
    </row>
    <row r="5771" spans="3:5" s="264" customFormat="1">
      <c r="C5771" s="286"/>
      <c r="D5771" s="286"/>
      <c r="E5771" s="287"/>
    </row>
    <row r="5772" spans="3:5" s="264" customFormat="1">
      <c r="C5772" s="286"/>
      <c r="D5772" s="286"/>
      <c r="E5772" s="287"/>
    </row>
    <row r="5773" spans="3:5" s="264" customFormat="1">
      <c r="C5773" s="286"/>
      <c r="D5773" s="286"/>
      <c r="E5773" s="287"/>
    </row>
    <row r="5774" spans="3:5" s="264" customFormat="1">
      <c r="C5774" s="286"/>
      <c r="D5774" s="286"/>
      <c r="E5774" s="287"/>
    </row>
    <row r="5775" spans="3:5" s="264" customFormat="1">
      <c r="C5775" s="286"/>
      <c r="D5775" s="286"/>
      <c r="E5775" s="287"/>
    </row>
    <row r="5776" spans="3:5" s="264" customFormat="1">
      <c r="C5776" s="286"/>
      <c r="D5776" s="286"/>
      <c r="E5776" s="287"/>
    </row>
    <row r="5777" spans="3:5" s="264" customFormat="1">
      <c r="C5777" s="286"/>
      <c r="D5777" s="286"/>
      <c r="E5777" s="287"/>
    </row>
    <row r="5778" spans="3:5" s="264" customFormat="1">
      <c r="C5778" s="286"/>
      <c r="D5778" s="286"/>
      <c r="E5778" s="287"/>
    </row>
    <row r="5779" spans="3:5" s="264" customFormat="1">
      <c r="C5779" s="286"/>
      <c r="D5779" s="286"/>
      <c r="E5779" s="287"/>
    </row>
    <row r="5780" spans="3:5" s="264" customFormat="1">
      <c r="C5780" s="286"/>
      <c r="D5780" s="286"/>
      <c r="E5780" s="287"/>
    </row>
    <row r="5781" spans="3:5" s="264" customFormat="1">
      <c r="C5781" s="286"/>
      <c r="D5781" s="286"/>
      <c r="E5781" s="287"/>
    </row>
    <row r="5782" spans="3:5" s="264" customFormat="1">
      <c r="C5782" s="286"/>
      <c r="D5782" s="286"/>
      <c r="E5782" s="287"/>
    </row>
    <row r="5783" spans="3:5" s="264" customFormat="1">
      <c r="C5783" s="286"/>
      <c r="D5783" s="286"/>
      <c r="E5783" s="287"/>
    </row>
    <row r="5784" spans="3:5" s="264" customFormat="1">
      <c r="C5784" s="286"/>
      <c r="D5784" s="286"/>
      <c r="E5784" s="287"/>
    </row>
    <row r="5785" spans="3:5" s="264" customFormat="1">
      <c r="C5785" s="286"/>
      <c r="D5785" s="286"/>
      <c r="E5785" s="287"/>
    </row>
    <row r="5786" spans="3:5" s="264" customFormat="1">
      <c r="C5786" s="286"/>
      <c r="D5786" s="286"/>
      <c r="E5786" s="287"/>
    </row>
    <row r="5787" spans="3:5" s="264" customFormat="1">
      <c r="C5787" s="286"/>
      <c r="D5787" s="286"/>
      <c r="E5787" s="287"/>
    </row>
    <row r="5788" spans="3:5" s="264" customFormat="1">
      <c r="C5788" s="286"/>
      <c r="D5788" s="286"/>
      <c r="E5788" s="287"/>
    </row>
    <row r="5789" spans="3:5" s="264" customFormat="1">
      <c r="C5789" s="286"/>
      <c r="D5789" s="286"/>
      <c r="E5789" s="287"/>
    </row>
    <row r="5790" spans="3:5" s="264" customFormat="1">
      <c r="C5790" s="286"/>
      <c r="D5790" s="286"/>
      <c r="E5790" s="287"/>
    </row>
    <row r="5791" spans="3:5" s="264" customFormat="1">
      <c r="C5791" s="286"/>
      <c r="D5791" s="286"/>
      <c r="E5791" s="287"/>
    </row>
    <row r="5792" spans="3:5" s="264" customFormat="1">
      <c r="C5792" s="286"/>
      <c r="D5792" s="286"/>
      <c r="E5792" s="287"/>
    </row>
    <row r="5793" spans="3:5" s="264" customFormat="1">
      <c r="C5793" s="286"/>
      <c r="D5793" s="286"/>
      <c r="E5793" s="287"/>
    </row>
    <row r="5794" spans="3:5" s="264" customFormat="1">
      <c r="C5794" s="286"/>
      <c r="D5794" s="286"/>
      <c r="E5794" s="287"/>
    </row>
    <row r="5795" spans="3:5" s="264" customFormat="1">
      <c r="C5795" s="286"/>
      <c r="D5795" s="286"/>
      <c r="E5795" s="287"/>
    </row>
    <row r="5796" spans="3:5" s="264" customFormat="1">
      <c r="C5796" s="286"/>
      <c r="D5796" s="286"/>
      <c r="E5796" s="287"/>
    </row>
    <row r="5797" spans="3:5" s="264" customFormat="1">
      <c r="C5797" s="286"/>
      <c r="D5797" s="286"/>
      <c r="E5797" s="287"/>
    </row>
    <row r="5798" spans="3:5" s="264" customFormat="1">
      <c r="C5798" s="286"/>
      <c r="D5798" s="286"/>
      <c r="E5798" s="287"/>
    </row>
    <row r="5799" spans="3:5" s="264" customFormat="1">
      <c r="C5799" s="286"/>
      <c r="D5799" s="286"/>
      <c r="E5799" s="287"/>
    </row>
    <row r="5800" spans="3:5" s="264" customFormat="1">
      <c r="C5800" s="286"/>
      <c r="D5800" s="286"/>
      <c r="E5800" s="287"/>
    </row>
    <row r="5801" spans="3:5" s="264" customFormat="1">
      <c r="C5801" s="286"/>
      <c r="D5801" s="286"/>
      <c r="E5801" s="287"/>
    </row>
    <row r="5802" spans="3:5" s="264" customFormat="1">
      <c r="C5802" s="286"/>
      <c r="D5802" s="286"/>
      <c r="E5802" s="287"/>
    </row>
    <row r="5803" spans="3:5" s="264" customFormat="1">
      <c r="C5803" s="286"/>
      <c r="D5803" s="286"/>
      <c r="E5803" s="287"/>
    </row>
    <row r="5804" spans="3:5" s="264" customFormat="1">
      <c r="C5804" s="286"/>
      <c r="D5804" s="286"/>
      <c r="E5804" s="287"/>
    </row>
    <row r="5805" spans="3:5" s="264" customFormat="1">
      <c r="C5805" s="286"/>
      <c r="D5805" s="286"/>
      <c r="E5805" s="287"/>
    </row>
    <row r="5806" spans="3:5" s="264" customFormat="1">
      <c r="C5806" s="286"/>
      <c r="D5806" s="286"/>
      <c r="E5806" s="287"/>
    </row>
    <row r="5807" spans="3:5" s="264" customFormat="1">
      <c r="C5807" s="286"/>
      <c r="D5807" s="286"/>
      <c r="E5807" s="287"/>
    </row>
    <row r="5808" spans="3:5" s="264" customFormat="1">
      <c r="C5808" s="286"/>
      <c r="D5808" s="286"/>
      <c r="E5808" s="287"/>
    </row>
    <row r="5809" spans="3:5" s="264" customFormat="1">
      <c r="C5809" s="286"/>
      <c r="D5809" s="286"/>
      <c r="E5809" s="287"/>
    </row>
    <row r="5810" spans="3:5" s="264" customFormat="1">
      <c r="C5810" s="286"/>
      <c r="D5810" s="286"/>
      <c r="E5810" s="287"/>
    </row>
    <row r="5811" spans="3:5" s="264" customFormat="1">
      <c r="C5811" s="286"/>
      <c r="D5811" s="286"/>
      <c r="E5811" s="287"/>
    </row>
    <row r="5812" spans="3:5" s="264" customFormat="1">
      <c r="C5812" s="286"/>
      <c r="D5812" s="286"/>
      <c r="E5812" s="287"/>
    </row>
    <row r="5813" spans="3:5" s="264" customFormat="1">
      <c r="C5813" s="286"/>
      <c r="D5813" s="286"/>
      <c r="E5813" s="287"/>
    </row>
    <row r="5814" spans="3:5" s="264" customFormat="1">
      <c r="C5814" s="286"/>
      <c r="D5814" s="286"/>
      <c r="E5814" s="287"/>
    </row>
    <row r="5815" spans="3:5" s="264" customFormat="1">
      <c r="C5815" s="286"/>
      <c r="D5815" s="286"/>
      <c r="E5815" s="287"/>
    </row>
    <row r="5816" spans="3:5" s="264" customFormat="1">
      <c r="C5816" s="286"/>
      <c r="D5816" s="286"/>
      <c r="E5816" s="287"/>
    </row>
    <row r="5817" spans="3:5" s="264" customFormat="1">
      <c r="C5817" s="286"/>
      <c r="D5817" s="286"/>
      <c r="E5817" s="287"/>
    </row>
    <row r="5818" spans="3:5" s="264" customFormat="1">
      <c r="C5818" s="286"/>
      <c r="D5818" s="286"/>
      <c r="E5818" s="287"/>
    </row>
    <row r="5819" spans="3:5" s="264" customFormat="1">
      <c r="C5819" s="286"/>
      <c r="D5819" s="286"/>
      <c r="E5819" s="287"/>
    </row>
    <row r="5820" spans="3:5" s="264" customFormat="1">
      <c r="C5820" s="286"/>
      <c r="D5820" s="286"/>
      <c r="E5820" s="287"/>
    </row>
    <row r="5821" spans="3:5" s="264" customFormat="1">
      <c r="C5821" s="286"/>
      <c r="D5821" s="286"/>
      <c r="E5821" s="287"/>
    </row>
    <row r="5822" spans="3:5" s="264" customFormat="1">
      <c r="C5822" s="286"/>
      <c r="D5822" s="286"/>
      <c r="E5822" s="287"/>
    </row>
    <row r="5823" spans="3:5" s="264" customFormat="1">
      <c r="C5823" s="286"/>
      <c r="D5823" s="286"/>
      <c r="E5823" s="287"/>
    </row>
    <row r="5824" spans="3:5" s="264" customFormat="1">
      <c r="C5824" s="286"/>
      <c r="D5824" s="286"/>
      <c r="E5824" s="287"/>
    </row>
    <row r="5825" spans="3:5" s="264" customFormat="1">
      <c r="C5825" s="286"/>
      <c r="D5825" s="286"/>
      <c r="E5825" s="287"/>
    </row>
    <row r="5826" spans="3:5" s="264" customFormat="1">
      <c r="C5826" s="286"/>
      <c r="D5826" s="286"/>
      <c r="E5826" s="287"/>
    </row>
    <row r="5827" spans="3:5" s="264" customFormat="1">
      <c r="C5827" s="286"/>
      <c r="D5827" s="286"/>
      <c r="E5827" s="287"/>
    </row>
    <row r="5828" spans="3:5" s="264" customFormat="1">
      <c r="C5828" s="286"/>
      <c r="D5828" s="286"/>
      <c r="E5828" s="287"/>
    </row>
  </sheetData>
  <mergeCells count="1147">
    <mergeCell ref="B5:J5"/>
    <mergeCell ref="K5:AC5"/>
    <mergeCell ref="AD5:AP5"/>
    <mergeCell ref="AQ5:BD5"/>
    <mergeCell ref="B6:J6"/>
    <mergeCell ref="K6:AC6"/>
    <mergeCell ref="AD6:AP6"/>
    <mergeCell ref="AQ6:BD6"/>
    <mergeCell ref="B1:BD1"/>
    <mergeCell ref="B2:BD2"/>
    <mergeCell ref="B3:BD3"/>
    <mergeCell ref="B4:J4"/>
    <mergeCell ref="K4:AC4"/>
    <mergeCell ref="AD4:AP4"/>
    <mergeCell ref="AQ4:BD4"/>
    <mergeCell ref="B27:J27"/>
    <mergeCell ref="K27:AC27"/>
    <mergeCell ref="AD27:AH27"/>
    <mergeCell ref="AI27:AP27"/>
    <mergeCell ref="AQ27:BD27"/>
    <mergeCell ref="B28:BD28"/>
    <mergeCell ref="B26:C26"/>
    <mergeCell ref="E26:J26"/>
    <mergeCell ref="K26:AC26"/>
    <mergeCell ref="AD26:AH26"/>
    <mergeCell ref="AI26:AP26"/>
    <mergeCell ref="AQ26:BD26"/>
    <mergeCell ref="B7:BD23"/>
    <mergeCell ref="B24:AF24"/>
    <mergeCell ref="AG24:BD24"/>
    <mergeCell ref="B25:C25"/>
    <mergeCell ref="F25:J25"/>
    <mergeCell ref="K25:AC25"/>
    <mergeCell ref="AD25:AH25"/>
    <mergeCell ref="AI25:AP25"/>
    <mergeCell ref="AQ25:BD25"/>
    <mergeCell ref="P32:AC32"/>
    <mergeCell ref="AD32:AP32"/>
    <mergeCell ref="B33:O33"/>
    <mergeCell ref="P33:AC33"/>
    <mergeCell ref="AD33:AP33"/>
    <mergeCell ref="B34:O34"/>
    <mergeCell ref="P34:AC34"/>
    <mergeCell ref="AD34:AP34"/>
    <mergeCell ref="B29:AP29"/>
    <mergeCell ref="AQ29:BD29"/>
    <mergeCell ref="B30:O30"/>
    <mergeCell ref="P30:AC30"/>
    <mergeCell ref="AD30:AP30"/>
    <mergeCell ref="AQ30:BD34"/>
    <mergeCell ref="B31:O31"/>
    <mergeCell ref="P31:AC31"/>
    <mergeCell ref="AD31:AP31"/>
    <mergeCell ref="B32:O32"/>
    <mergeCell ref="B39:BD39"/>
    <mergeCell ref="B40:B83"/>
    <mergeCell ref="C40:AH40"/>
    <mergeCell ref="AI40:BD40"/>
    <mergeCell ref="C41:E41"/>
    <mergeCell ref="F41:AH41"/>
    <mergeCell ref="AO41:BD41"/>
    <mergeCell ref="C42:E42"/>
    <mergeCell ref="F42:X42"/>
    <mergeCell ref="Y42:AN42"/>
    <mergeCell ref="B35:BD35"/>
    <mergeCell ref="B36:AH36"/>
    <mergeCell ref="AI36:BD36"/>
    <mergeCell ref="B37:AH37"/>
    <mergeCell ref="AI37:BD37"/>
    <mergeCell ref="B38:AH38"/>
    <mergeCell ref="AI38:BD38"/>
    <mergeCell ref="C45:X45"/>
    <mergeCell ref="Y45:AN45"/>
    <mergeCell ref="AO45:BD45"/>
    <mergeCell ref="C46:E46"/>
    <mergeCell ref="F46:AN46"/>
    <mergeCell ref="AO46:BD46"/>
    <mergeCell ref="BA43:BD43"/>
    <mergeCell ref="C44:E44"/>
    <mergeCell ref="F44:X44"/>
    <mergeCell ref="Y44:AN44"/>
    <mergeCell ref="AO44:AR44"/>
    <mergeCell ref="AS44:AV44"/>
    <mergeCell ref="AW44:AZ44"/>
    <mergeCell ref="BA44:BD44"/>
    <mergeCell ref="AO42:AR42"/>
    <mergeCell ref="AS42:AV42"/>
    <mergeCell ref="AW42:AZ42"/>
    <mergeCell ref="BA42:BD42"/>
    <mergeCell ref="C43:E43"/>
    <mergeCell ref="F43:X43"/>
    <mergeCell ref="Y43:AN43"/>
    <mergeCell ref="AO43:AR43"/>
    <mergeCell ref="AS43:AV43"/>
    <mergeCell ref="AW43:AZ43"/>
    <mergeCell ref="BA49:BD49"/>
    <mergeCell ref="C50:E50"/>
    <mergeCell ref="F50:W50"/>
    <mergeCell ref="X50:AN50"/>
    <mergeCell ref="AO50:AR50"/>
    <mergeCell ref="AS50:AV50"/>
    <mergeCell ref="AW50:AZ50"/>
    <mergeCell ref="BA50:BD50"/>
    <mergeCell ref="C49:E49"/>
    <mergeCell ref="F49:W49"/>
    <mergeCell ref="X49:AN49"/>
    <mergeCell ref="AO49:AR49"/>
    <mergeCell ref="AS49:AV49"/>
    <mergeCell ref="AW49:AZ49"/>
    <mergeCell ref="BA47:BD47"/>
    <mergeCell ref="C48:E48"/>
    <mergeCell ref="F48:W48"/>
    <mergeCell ref="X48:AN48"/>
    <mergeCell ref="AO48:AR48"/>
    <mergeCell ref="AS48:AV48"/>
    <mergeCell ref="AW48:AZ48"/>
    <mergeCell ref="BA48:BD48"/>
    <mergeCell ref="C47:E47"/>
    <mergeCell ref="F47:W47"/>
    <mergeCell ref="X47:AN47"/>
    <mergeCell ref="AO47:AR47"/>
    <mergeCell ref="AS47:AV47"/>
    <mergeCell ref="AW47:AZ47"/>
    <mergeCell ref="BA53:BD53"/>
    <mergeCell ref="C54:E54"/>
    <mergeCell ref="F54:W54"/>
    <mergeCell ref="X54:AN54"/>
    <mergeCell ref="AO54:AR54"/>
    <mergeCell ref="AS54:AV54"/>
    <mergeCell ref="AW54:AZ54"/>
    <mergeCell ref="BA54:BD54"/>
    <mergeCell ref="C53:E53"/>
    <mergeCell ref="F53:W53"/>
    <mergeCell ref="X53:AN53"/>
    <mergeCell ref="AO53:AR53"/>
    <mergeCell ref="AS53:AV53"/>
    <mergeCell ref="AW53:AZ53"/>
    <mergeCell ref="BA51:BD51"/>
    <mergeCell ref="C52:E52"/>
    <mergeCell ref="F52:W52"/>
    <mergeCell ref="X52:AN52"/>
    <mergeCell ref="AO52:AR52"/>
    <mergeCell ref="AS52:AV52"/>
    <mergeCell ref="AW52:AZ52"/>
    <mergeCell ref="BA52:BD52"/>
    <mergeCell ref="C51:E51"/>
    <mergeCell ref="F51:W51"/>
    <mergeCell ref="X51:AN51"/>
    <mergeCell ref="AO51:AR51"/>
    <mergeCell ref="AS51:AV51"/>
    <mergeCell ref="AW51:AZ51"/>
    <mergeCell ref="BA57:BD57"/>
    <mergeCell ref="C58:E58"/>
    <mergeCell ref="F58:W58"/>
    <mergeCell ref="X58:AN58"/>
    <mergeCell ref="AO58:AR58"/>
    <mergeCell ref="AS58:AV58"/>
    <mergeCell ref="AW58:AZ58"/>
    <mergeCell ref="BA58:BD58"/>
    <mergeCell ref="C57:E57"/>
    <mergeCell ref="F57:W57"/>
    <mergeCell ref="X57:AN57"/>
    <mergeCell ref="AO57:AR57"/>
    <mergeCell ref="AS57:AV57"/>
    <mergeCell ref="AW57:AZ57"/>
    <mergeCell ref="BA55:BD55"/>
    <mergeCell ref="C56:E56"/>
    <mergeCell ref="F56:W56"/>
    <mergeCell ref="X56:AN56"/>
    <mergeCell ref="AO56:AR56"/>
    <mergeCell ref="AS56:AV56"/>
    <mergeCell ref="AW56:AZ56"/>
    <mergeCell ref="BA56:BD56"/>
    <mergeCell ref="C55:E55"/>
    <mergeCell ref="F55:W55"/>
    <mergeCell ref="X55:AN55"/>
    <mergeCell ref="AO55:AR55"/>
    <mergeCell ref="AS55:AV55"/>
    <mergeCell ref="AW55:AZ55"/>
    <mergeCell ref="BA61:BD61"/>
    <mergeCell ref="C62:E62"/>
    <mergeCell ref="F62:W62"/>
    <mergeCell ref="X62:AN62"/>
    <mergeCell ref="AO62:AR62"/>
    <mergeCell ref="AS62:AV62"/>
    <mergeCell ref="AW62:AZ62"/>
    <mergeCell ref="BA62:BD62"/>
    <mergeCell ref="C61:E61"/>
    <mergeCell ref="F61:W61"/>
    <mergeCell ref="X61:AN61"/>
    <mergeCell ref="AO61:AR61"/>
    <mergeCell ref="AS61:AV61"/>
    <mergeCell ref="AW61:AZ61"/>
    <mergeCell ref="BA59:BD59"/>
    <mergeCell ref="C60:E60"/>
    <mergeCell ref="F60:W60"/>
    <mergeCell ref="X60:AN60"/>
    <mergeCell ref="AO60:AR60"/>
    <mergeCell ref="AS60:AV60"/>
    <mergeCell ref="AW60:AZ60"/>
    <mergeCell ref="BA60:BD60"/>
    <mergeCell ref="C59:E59"/>
    <mergeCell ref="F59:W59"/>
    <mergeCell ref="X59:AN59"/>
    <mergeCell ref="AO59:AR59"/>
    <mergeCell ref="AS59:AV59"/>
    <mergeCell ref="AW59:AZ59"/>
    <mergeCell ref="BA65:BD65"/>
    <mergeCell ref="C66:E66"/>
    <mergeCell ref="F66:W66"/>
    <mergeCell ref="X66:AN66"/>
    <mergeCell ref="AO66:AR66"/>
    <mergeCell ref="AS66:AV66"/>
    <mergeCell ref="AW66:AZ66"/>
    <mergeCell ref="BA66:BD66"/>
    <mergeCell ref="C65:E65"/>
    <mergeCell ref="F65:W65"/>
    <mergeCell ref="X65:AN65"/>
    <mergeCell ref="AO65:AR65"/>
    <mergeCell ref="AS65:AV65"/>
    <mergeCell ref="AW65:AZ65"/>
    <mergeCell ref="C63:W63"/>
    <mergeCell ref="X63:AN63"/>
    <mergeCell ref="AO63:BD63"/>
    <mergeCell ref="C64:E64"/>
    <mergeCell ref="F64:AN64"/>
    <mergeCell ref="AO64:BD64"/>
    <mergeCell ref="BA69:BD69"/>
    <mergeCell ref="C70:E70"/>
    <mergeCell ref="F70:W70"/>
    <mergeCell ref="X70:AN70"/>
    <mergeCell ref="AO70:AR70"/>
    <mergeCell ref="AS70:AV70"/>
    <mergeCell ref="AW70:AZ70"/>
    <mergeCell ref="BA70:BD70"/>
    <mergeCell ref="C69:E69"/>
    <mergeCell ref="F69:W69"/>
    <mergeCell ref="X69:AN69"/>
    <mergeCell ref="AO69:AR69"/>
    <mergeCell ref="AS69:AV69"/>
    <mergeCell ref="AW69:AZ69"/>
    <mergeCell ref="BA67:BD67"/>
    <mergeCell ref="C68:E68"/>
    <mergeCell ref="F68:W68"/>
    <mergeCell ref="X68:AN68"/>
    <mergeCell ref="AO68:AR68"/>
    <mergeCell ref="AS68:AV68"/>
    <mergeCell ref="AW68:AZ68"/>
    <mergeCell ref="BA68:BD68"/>
    <mergeCell ref="C67:E67"/>
    <mergeCell ref="F67:W67"/>
    <mergeCell ref="X67:AN67"/>
    <mergeCell ref="AO67:AR67"/>
    <mergeCell ref="AS67:AV67"/>
    <mergeCell ref="AW67:AZ67"/>
    <mergeCell ref="BA73:BD73"/>
    <mergeCell ref="C74:E74"/>
    <mergeCell ref="F74:W74"/>
    <mergeCell ref="X74:AN74"/>
    <mergeCell ref="AO74:AR74"/>
    <mergeCell ref="AS74:AV74"/>
    <mergeCell ref="AW74:AZ74"/>
    <mergeCell ref="BA74:BD74"/>
    <mergeCell ref="C73:E73"/>
    <mergeCell ref="F73:W73"/>
    <mergeCell ref="X73:AN73"/>
    <mergeCell ref="AO73:AR73"/>
    <mergeCell ref="AS73:AV73"/>
    <mergeCell ref="AW73:AZ73"/>
    <mergeCell ref="BA71:BD71"/>
    <mergeCell ref="C72:E72"/>
    <mergeCell ref="F72:W72"/>
    <mergeCell ref="X72:AN72"/>
    <mergeCell ref="AO72:AR72"/>
    <mergeCell ref="AS72:AV72"/>
    <mergeCell ref="AW72:AZ72"/>
    <mergeCell ref="BA72:BD72"/>
    <mergeCell ref="C71:E71"/>
    <mergeCell ref="F71:W71"/>
    <mergeCell ref="X71:AN71"/>
    <mergeCell ref="AO71:AR71"/>
    <mergeCell ref="AS71:AV71"/>
    <mergeCell ref="AW71:AZ71"/>
    <mergeCell ref="BA77:BD77"/>
    <mergeCell ref="C78:E78"/>
    <mergeCell ref="F78:W78"/>
    <mergeCell ref="X78:AN78"/>
    <mergeCell ref="AO78:AR78"/>
    <mergeCell ref="AS78:AV78"/>
    <mergeCell ref="AW78:AZ78"/>
    <mergeCell ref="BA78:BD78"/>
    <mergeCell ref="C77:E77"/>
    <mergeCell ref="F77:W77"/>
    <mergeCell ref="X77:AN77"/>
    <mergeCell ref="AO77:AR77"/>
    <mergeCell ref="AS77:AV77"/>
    <mergeCell ref="AW77:AZ77"/>
    <mergeCell ref="C75:W75"/>
    <mergeCell ref="X75:AN75"/>
    <mergeCell ref="AO75:BD75"/>
    <mergeCell ref="C76:E76"/>
    <mergeCell ref="F76:W76"/>
    <mergeCell ref="X76:AN76"/>
    <mergeCell ref="AO76:BD76"/>
    <mergeCell ref="BA81:BD81"/>
    <mergeCell ref="C82:E82"/>
    <mergeCell ref="F82:W82"/>
    <mergeCell ref="X82:AN82"/>
    <mergeCell ref="AO82:AR82"/>
    <mergeCell ref="AS82:AV82"/>
    <mergeCell ref="AW82:AZ82"/>
    <mergeCell ref="BA82:BD82"/>
    <mergeCell ref="C81:E81"/>
    <mergeCell ref="F81:W81"/>
    <mergeCell ref="X81:AN81"/>
    <mergeCell ref="AO81:AR81"/>
    <mergeCell ref="AS81:AV81"/>
    <mergeCell ref="AW81:AZ81"/>
    <mergeCell ref="BA79:BD79"/>
    <mergeCell ref="C80:E80"/>
    <mergeCell ref="F80:W80"/>
    <mergeCell ref="X80:AN80"/>
    <mergeCell ref="AO80:AR80"/>
    <mergeCell ref="AS80:AV80"/>
    <mergeCell ref="AW80:AZ80"/>
    <mergeCell ref="BA80:BD80"/>
    <mergeCell ref="C79:E79"/>
    <mergeCell ref="F79:W79"/>
    <mergeCell ref="X79:AN79"/>
    <mergeCell ref="AO79:AR79"/>
    <mergeCell ref="AS79:AV79"/>
    <mergeCell ref="AW79:AZ79"/>
    <mergeCell ref="AO85:AR85"/>
    <mergeCell ref="AS85:AV85"/>
    <mergeCell ref="AW85:AZ85"/>
    <mergeCell ref="BA85:BD85"/>
    <mergeCell ref="C86:E86"/>
    <mergeCell ref="F86:W86"/>
    <mergeCell ref="X86:AN86"/>
    <mergeCell ref="AO86:AR86"/>
    <mergeCell ref="AS86:AV86"/>
    <mergeCell ref="AW86:AZ86"/>
    <mergeCell ref="C83:W83"/>
    <mergeCell ref="X83:AN83"/>
    <mergeCell ref="AO83:BD83"/>
    <mergeCell ref="B84:B107"/>
    <mergeCell ref="C84:E84"/>
    <mergeCell ref="F84:AN84"/>
    <mergeCell ref="AO84:BD84"/>
    <mergeCell ref="C85:E85"/>
    <mergeCell ref="F85:W85"/>
    <mergeCell ref="X85:AN85"/>
    <mergeCell ref="BA88:BD88"/>
    <mergeCell ref="C89:W89"/>
    <mergeCell ref="X89:AN89"/>
    <mergeCell ref="AO89:BD89"/>
    <mergeCell ref="C90:E90"/>
    <mergeCell ref="F90:W90"/>
    <mergeCell ref="X90:AN90"/>
    <mergeCell ref="AO90:BD90"/>
    <mergeCell ref="C88:E88"/>
    <mergeCell ref="F88:W88"/>
    <mergeCell ref="X88:AN88"/>
    <mergeCell ref="AO88:AR88"/>
    <mergeCell ref="AS88:AV88"/>
    <mergeCell ref="AW88:AZ88"/>
    <mergeCell ref="BA86:BD86"/>
    <mergeCell ref="C87:E87"/>
    <mergeCell ref="F87:W87"/>
    <mergeCell ref="X87:AN87"/>
    <mergeCell ref="AO87:AR87"/>
    <mergeCell ref="AS87:AV87"/>
    <mergeCell ref="AW87:AZ87"/>
    <mergeCell ref="BA87:BD87"/>
    <mergeCell ref="BA93:BD93"/>
    <mergeCell ref="C94:E94"/>
    <mergeCell ref="F94:W94"/>
    <mergeCell ref="X94:AN94"/>
    <mergeCell ref="AO94:AR94"/>
    <mergeCell ref="AS94:AV94"/>
    <mergeCell ref="AW94:AZ94"/>
    <mergeCell ref="BA94:BD94"/>
    <mergeCell ref="C93:E93"/>
    <mergeCell ref="F93:W93"/>
    <mergeCell ref="X93:AN93"/>
    <mergeCell ref="AO93:AR93"/>
    <mergeCell ref="AS93:AV93"/>
    <mergeCell ref="AW93:AZ93"/>
    <mergeCell ref="BA91:BD91"/>
    <mergeCell ref="C92:E92"/>
    <mergeCell ref="F92:W92"/>
    <mergeCell ref="X92:AN92"/>
    <mergeCell ref="AO92:AR92"/>
    <mergeCell ref="AS92:AV92"/>
    <mergeCell ref="AW92:AZ92"/>
    <mergeCell ref="BA92:BD92"/>
    <mergeCell ref="C91:E91"/>
    <mergeCell ref="F91:W91"/>
    <mergeCell ref="X91:AN91"/>
    <mergeCell ref="AO91:AR91"/>
    <mergeCell ref="AS91:AV91"/>
    <mergeCell ref="AW91:AZ91"/>
    <mergeCell ref="BA98:BD98"/>
    <mergeCell ref="C99:E99"/>
    <mergeCell ref="F99:W99"/>
    <mergeCell ref="X99:AN99"/>
    <mergeCell ref="AO99:AR99"/>
    <mergeCell ref="AS99:AV99"/>
    <mergeCell ref="AW99:AZ99"/>
    <mergeCell ref="BA99:BD99"/>
    <mergeCell ref="C98:E98"/>
    <mergeCell ref="F98:W98"/>
    <mergeCell ref="X98:AN98"/>
    <mergeCell ref="AO98:AR98"/>
    <mergeCell ref="AS98:AV98"/>
    <mergeCell ref="AW98:AZ98"/>
    <mergeCell ref="BA95:BD95"/>
    <mergeCell ref="C96:W96"/>
    <mergeCell ref="X96:AN96"/>
    <mergeCell ref="AO96:BD96"/>
    <mergeCell ref="C97:E97"/>
    <mergeCell ref="F97:W97"/>
    <mergeCell ref="X97:AN97"/>
    <mergeCell ref="AO97:BD97"/>
    <mergeCell ref="C95:E95"/>
    <mergeCell ref="F95:W95"/>
    <mergeCell ref="X95:AN95"/>
    <mergeCell ref="AO95:AR95"/>
    <mergeCell ref="AS95:AV95"/>
    <mergeCell ref="AW95:AZ95"/>
    <mergeCell ref="BA102:BD102"/>
    <mergeCell ref="C103:E103"/>
    <mergeCell ref="F103:W103"/>
    <mergeCell ref="X103:AN103"/>
    <mergeCell ref="AO103:AR103"/>
    <mergeCell ref="AS103:AV103"/>
    <mergeCell ref="AW103:AZ103"/>
    <mergeCell ref="BA103:BD103"/>
    <mergeCell ref="C102:E102"/>
    <mergeCell ref="F102:W102"/>
    <mergeCell ref="X102:AN102"/>
    <mergeCell ref="AO102:AR102"/>
    <mergeCell ref="AS102:AV102"/>
    <mergeCell ref="AW102:AZ102"/>
    <mergeCell ref="BA100:BD100"/>
    <mergeCell ref="C101:E101"/>
    <mergeCell ref="X101:AN101"/>
    <mergeCell ref="AO101:AR101"/>
    <mergeCell ref="AS101:AV101"/>
    <mergeCell ref="AW101:AZ101"/>
    <mergeCell ref="BA101:BD101"/>
    <mergeCell ref="C100:E100"/>
    <mergeCell ref="F100:W100"/>
    <mergeCell ref="X100:AN100"/>
    <mergeCell ref="AO100:AR100"/>
    <mergeCell ref="AS100:AV100"/>
    <mergeCell ref="AW100:AZ100"/>
    <mergeCell ref="B108:BD108"/>
    <mergeCell ref="B109:B123"/>
    <mergeCell ref="C109:AN109"/>
    <mergeCell ref="AO109:BD109"/>
    <mergeCell ref="C110:E110"/>
    <mergeCell ref="F110:AN110"/>
    <mergeCell ref="AO110:BD110"/>
    <mergeCell ref="C111:E111"/>
    <mergeCell ref="F111:W111"/>
    <mergeCell ref="X111:AN111"/>
    <mergeCell ref="C106:W106"/>
    <mergeCell ref="X106:AN106"/>
    <mergeCell ref="AO106:BD106"/>
    <mergeCell ref="C107:W107"/>
    <mergeCell ref="X107:AN107"/>
    <mergeCell ref="AO107:BD107"/>
    <mergeCell ref="BA104:BD104"/>
    <mergeCell ref="C105:E105"/>
    <mergeCell ref="X105:AN105"/>
    <mergeCell ref="AO105:AR105"/>
    <mergeCell ref="AS105:AV105"/>
    <mergeCell ref="AW105:AZ105"/>
    <mergeCell ref="BA105:BD105"/>
    <mergeCell ref="C104:E104"/>
    <mergeCell ref="F104:W104"/>
    <mergeCell ref="X104:AN104"/>
    <mergeCell ref="AO104:AR104"/>
    <mergeCell ref="AS104:AV104"/>
    <mergeCell ref="AW104:AZ104"/>
    <mergeCell ref="BA113:BD113"/>
    <mergeCell ref="C114:E114"/>
    <mergeCell ref="F114:W114"/>
    <mergeCell ref="X114:AN114"/>
    <mergeCell ref="AO114:AR114"/>
    <mergeCell ref="AS114:AV114"/>
    <mergeCell ref="AW114:AZ114"/>
    <mergeCell ref="BA114:BD114"/>
    <mergeCell ref="C113:E113"/>
    <mergeCell ref="F113:W113"/>
    <mergeCell ref="X113:AN113"/>
    <mergeCell ref="AO113:AR113"/>
    <mergeCell ref="AS113:AV113"/>
    <mergeCell ref="AW113:AZ113"/>
    <mergeCell ref="AO111:AR111"/>
    <mergeCell ref="AS111:AV111"/>
    <mergeCell ref="AW111:AZ111"/>
    <mergeCell ref="BA111:BD111"/>
    <mergeCell ref="C112:E112"/>
    <mergeCell ref="X112:AN112"/>
    <mergeCell ref="AO112:AR112"/>
    <mergeCell ref="AS112:AV112"/>
    <mergeCell ref="AW112:AZ112"/>
    <mergeCell ref="BA112:BD112"/>
    <mergeCell ref="BA117:BD117"/>
    <mergeCell ref="C118:E118"/>
    <mergeCell ref="F118:W118"/>
    <mergeCell ref="X118:AN118"/>
    <mergeCell ref="AO118:AR118"/>
    <mergeCell ref="AS118:AV118"/>
    <mergeCell ref="AW118:AZ118"/>
    <mergeCell ref="BA118:BD118"/>
    <mergeCell ref="C117:E117"/>
    <mergeCell ref="F117:W117"/>
    <mergeCell ref="X117:AN117"/>
    <mergeCell ref="AO117:AR117"/>
    <mergeCell ref="AS117:AV117"/>
    <mergeCell ref="AW117:AZ117"/>
    <mergeCell ref="BA115:BD115"/>
    <mergeCell ref="C116:E116"/>
    <mergeCell ref="F116:W116"/>
    <mergeCell ref="X116:AN116"/>
    <mergeCell ref="AO116:AR116"/>
    <mergeCell ref="AS116:AV116"/>
    <mergeCell ref="AW116:AZ116"/>
    <mergeCell ref="BA116:BD116"/>
    <mergeCell ref="C115:E115"/>
    <mergeCell ref="F115:W115"/>
    <mergeCell ref="X115:AN115"/>
    <mergeCell ref="AO115:AR115"/>
    <mergeCell ref="AS115:AV115"/>
    <mergeCell ref="AW115:AZ115"/>
    <mergeCell ref="BA121:BD121"/>
    <mergeCell ref="C122:E122"/>
    <mergeCell ref="F122:W122"/>
    <mergeCell ref="X122:AN122"/>
    <mergeCell ref="AO122:AR122"/>
    <mergeCell ref="AS122:AV122"/>
    <mergeCell ref="AW122:AZ122"/>
    <mergeCell ref="BA122:BD122"/>
    <mergeCell ref="C121:E121"/>
    <mergeCell ref="F121:W121"/>
    <mergeCell ref="X121:AN121"/>
    <mergeCell ref="AO121:AR121"/>
    <mergeCell ref="AS121:AV121"/>
    <mergeCell ref="AW121:AZ121"/>
    <mergeCell ref="BA119:BD119"/>
    <mergeCell ref="C120:E120"/>
    <mergeCell ref="F120:W120"/>
    <mergeCell ref="X120:AN120"/>
    <mergeCell ref="AO120:AR120"/>
    <mergeCell ref="AS120:AV120"/>
    <mergeCell ref="AW120:AZ120"/>
    <mergeCell ref="BA120:BD120"/>
    <mergeCell ref="C119:E119"/>
    <mergeCell ref="F119:W119"/>
    <mergeCell ref="X119:AN119"/>
    <mergeCell ref="AO119:AR119"/>
    <mergeCell ref="AS119:AV119"/>
    <mergeCell ref="AW119:AZ119"/>
    <mergeCell ref="C126:BD126"/>
    <mergeCell ref="C127:E127"/>
    <mergeCell ref="F127:AN127"/>
    <mergeCell ref="AO127:AR127"/>
    <mergeCell ref="AS127:AV127"/>
    <mergeCell ref="AW127:AZ127"/>
    <mergeCell ref="BA127:BD127"/>
    <mergeCell ref="C123:W123"/>
    <mergeCell ref="X123:AN123"/>
    <mergeCell ref="AO123:BD123"/>
    <mergeCell ref="B124:BD124"/>
    <mergeCell ref="C125:E125"/>
    <mergeCell ref="F125:AN125"/>
    <mergeCell ref="AO125:AR125"/>
    <mergeCell ref="AS125:AV125"/>
    <mergeCell ref="AW125:AZ125"/>
    <mergeCell ref="BA125:BD125"/>
    <mergeCell ref="C130:AN130"/>
    <mergeCell ref="AO130:BD130"/>
    <mergeCell ref="B131:B171"/>
    <mergeCell ref="C131:AN131"/>
    <mergeCell ref="AO131:BD131"/>
    <mergeCell ref="C132:E132"/>
    <mergeCell ref="F132:AN132"/>
    <mergeCell ref="AO132:BD132"/>
    <mergeCell ref="C133:E133"/>
    <mergeCell ref="F133:W133"/>
    <mergeCell ref="C129:E129"/>
    <mergeCell ref="F129:AN129"/>
    <mergeCell ref="AO129:AR129"/>
    <mergeCell ref="AS129:AV129"/>
    <mergeCell ref="AW129:AZ129"/>
    <mergeCell ref="BA129:BD129"/>
    <mergeCell ref="C128:E128"/>
    <mergeCell ref="F128:AN128"/>
    <mergeCell ref="AO128:AR128"/>
    <mergeCell ref="AS128:AV128"/>
    <mergeCell ref="AW128:AZ128"/>
    <mergeCell ref="BA128:BD128"/>
    <mergeCell ref="AW134:AZ134"/>
    <mergeCell ref="BA134:BD134"/>
    <mergeCell ref="C135:E135"/>
    <mergeCell ref="F135:W135"/>
    <mergeCell ref="X135:AN135"/>
    <mergeCell ref="AO135:AR135"/>
    <mergeCell ref="AS135:AV135"/>
    <mergeCell ref="AW135:AZ135"/>
    <mergeCell ref="BA135:BD135"/>
    <mergeCell ref="X133:AN133"/>
    <mergeCell ref="AO133:AR133"/>
    <mergeCell ref="AS133:AV133"/>
    <mergeCell ref="AW133:AZ133"/>
    <mergeCell ref="BA133:BD133"/>
    <mergeCell ref="C134:E134"/>
    <mergeCell ref="F134:W134"/>
    <mergeCell ref="X134:AN134"/>
    <mergeCell ref="AO134:AR134"/>
    <mergeCell ref="AS134:AV134"/>
    <mergeCell ref="BA137:BD137"/>
    <mergeCell ref="C138:E138"/>
    <mergeCell ref="F138:W138"/>
    <mergeCell ref="X138:AN138"/>
    <mergeCell ref="AO138:AR138"/>
    <mergeCell ref="AS138:AV138"/>
    <mergeCell ref="AW138:AZ138"/>
    <mergeCell ref="BA138:BD138"/>
    <mergeCell ref="C137:E137"/>
    <mergeCell ref="F137:W137"/>
    <mergeCell ref="X137:AN137"/>
    <mergeCell ref="AO137:AR137"/>
    <mergeCell ref="AS137:AV137"/>
    <mergeCell ref="AW137:AZ137"/>
    <mergeCell ref="C136:E136"/>
    <mergeCell ref="X136:AN136"/>
    <mergeCell ref="AO136:AR136"/>
    <mergeCell ref="AS136:AV136"/>
    <mergeCell ref="AW136:AZ136"/>
    <mergeCell ref="BA136:BD136"/>
    <mergeCell ref="BA142:BD142"/>
    <mergeCell ref="C143:E143"/>
    <mergeCell ref="F143:W143"/>
    <mergeCell ref="X143:AN143"/>
    <mergeCell ref="AO143:AR143"/>
    <mergeCell ref="AS143:AV143"/>
    <mergeCell ref="AW143:AZ143"/>
    <mergeCell ref="BA143:BD143"/>
    <mergeCell ref="C142:E142"/>
    <mergeCell ref="F142:W142"/>
    <mergeCell ref="X142:AN142"/>
    <mergeCell ref="AO142:AR142"/>
    <mergeCell ref="AS142:AV142"/>
    <mergeCell ref="AW142:AZ142"/>
    <mergeCell ref="BA139:BD139"/>
    <mergeCell ref="C140:W140"/>
    <mergeCell ref="X140:AN140"/>
    <mergeCell ref="AO140:BD140"/>
    <mergeCell ref="C141:E141"/>
    <mergeCell ref="F141:AN141"/>
    <mergeCell ref="AO141:BD141"/>
    <mergeCell ref="C139:E139"/>
    <mergeCell ref="F139:W139"/>
    <mergeCell ref="X139:AN139"/>
    <mergeCell ref="AO139:AR139"/>
    <mergeCell ref="AS139:AV139"/>
    <mergeCell ref="AW139:AZ139"/>
    <mergeCell ref="AW146:AZ146"/>
    <mergeCell ref="BA146:BD146"/>
    <mergeCell ref="C147:E147"/>
    <mergeCell ref="F147:W147"/>
    <mergeCell ref="X147:AN147"/>
    <mergeCell ref="AO147:AR147"/>
    <mergeCell ref="AS147:AV147"/>
    <mergeCell ref="AW147:AZ147"/>
    <mergeCell ref="BA147:BD147"/>
    <mergeCell ref="C144:AN144"/>
    <mergeCell ref="AO144:BD144"/>
    <mergeCell ref="C145:E145"/>
    <mergeCell ref="F145:AN145"/>
    <mergeCell ref="AO145:BD145"/>
    <mergeCell ref="C146:E146"/>
    <mergeCell ref="F146:W146"/>
    <mergeCell ref="X146:AN146"/>
    <mergeCell ref="AO146:AR146"/>
    <mergeCell ref="AS146:AV146"/>
    <mergeCell ref="C150:W150"/>
    <mergeCell ref="X150:AN150"/>
    <mergeCell ref="AO150:BD150"/>
    <mergeCell ref="C151:E151"/>
    <mergeCell ref="F151:AN151"/>
    <mergeCell ref="AO151:BD151"/>
    <mergeCell ref="BA148:BD148"/>
    <mergeCell ref="C149:E149"/>
    <mergeCell ref="F149:W149"/>
    <mergeCell ref="X149:AN149"/>
    <mergeCell ref="AO149:AR149"/>
    <mergeCell ref="AS149:AV149"/>
    <mergeCell ref="AW149:AZ149"/>
    <mergeCell ref="BA149:BD149"/>
    <mergeCell ref="C148:E148"/>
    <mergeCell ref="F148:W148"/>
    <mergeCell ref="X148:AN148"/>
    <mergeCell ref="AO148:AR148"/>
    <mergeCell ref="AS148:AV148"/>
    <mergeCell ref="AW148:AZ148"/>
    <mergeCell ref="C154:W154"/>
    <mergeCell ref="X154:AN154"/>
    <mergeCell ref="AO154:BD154"/>
    <mergeCell ref="C155:E155"/>
    <mergeCell ref="F155:W155"/>
    <mergeCell ref="X155:AL155"/>
    <mergeCell ref="AM155:AN155"/>
    <mergeCell ref="AO155:AR155"/>
    <mergeCell ref="AS155:AV155"/>
    <mergeCell ref="AW155:AZ155"/>
    <mergeCell ref="BA152:BD152"/>
    <mergeCell ref="C153:E153"/>
    <mergeCell ref="F153:W153"/>
    <mergeCell ref="X153:AN153"/>
    <mergeCell ref="AO153:AR153"/>
    <mergeCell ref="AS153:AV153"/>
    <mergeCell ref="AW153:AZ153"/>
    <mergeCell ref="BA153:BD153"/>
    <mergeCell ref="C152:E152"/>
    <mergeCell ref="F152:W152"/>
    <mergeCell ref="X152:AN152"/>
    <mergeCell ref="AO152:AR152"/>
    <mergeCell ref="AS152:AV152"/>
    <mergeCell ref="AW152:AZ152"/>
    <mergeCell ref="AW158:AZ158"/>
    <mergeCell ref="BA158:BD158"/>
    <mergeCell ref="C159:E159"/>
    <mergeCell ref="F159:W159"/>
    <mergeCell ref="X159:AL159"/>
    <mergeCell ref="AM159:AN159"/>
    <mergeCell ref="AO159:AR159"/>
    <mergeCell ref="AS159:AV159"/>
    <mergeCell ref="AW159:AZ159"/>
    <mergeCell ref="BA159:BD159"/>
    <mergeCell ref="C158:E158"/>
    <mergeCell ref="F158:W158"/>
    <mergeCell ref="X158:AL158"/>
    <mergeCell ref="AM158:AN158"/>
    <mergeCell ref="AO158:AR158"/>
    <mergeCell ref="AS158:AV158"/>
    <mergeCell ref="AW156:AZ156"/>
    <mergeCell ref="BA156:BD156"/>
    <mergeCell ref="C157:E157"/>
    <mergeCell ref="F157:W157"/>
    <mergeCell ref="X157:AL157"/>
    <mergeCell ref="AM157:AN157"/>
    <mergeCell ref="AO157:AR157"/>
    <mergeCell ref="AS157:AV157"/>
    <mergeCell ref="AW157:AZ157"/>
    <mergeCell ref="BA157:BD157"/>
    <mergeCell ref="C156:E156"/>
    <mergeCell ref="F156:W156"/>
    <mergeCell ref="X156:AL156"/>
    <mergeCell ref="AM156:AN156"/>
    <mergeCell ref="AO156:AR156"/>
    <mergeCell ref="AS156:AV156"/>
    <mergeCell ref="BA162:BD162"/>
    <mergeCell ref="C163:E163"/>
    <mergeCell ref="F163:W163"/>
    <mergeCell ref="X163:AN163"/>
    <mergeCell ref="AO163:AR163"/>
    <mergeCell ref="AS163:AV163"/>
    <mergeCell ref="AW163:AZ163"/>
    <mergeCell ref="BA163:BD163"/>
    <mergeCell ref="C162:E162"/>
    <mergeCell ref="F162:W162"/>
    <mergeCell ref="X162:AN162"/>
    <mergeCell ref="AO162:AR162"/>
    <mergeCell ref="AS162:AV162"/>
    <mergeCell ref="AW162:AZ162"/>
    <mergeCell ref="C160:W160"/>
    <mergeCell ref="X160:AN160"/>
    <mergeCell ref="AO160:BD160"/>
    <mergeCell ref="C161:E161"/>
    <mergeCell ref="F161:AN161"/>
    <mergeCell ref="AO161:BD161"/>
    <mergeCell ref="BA166:BD166"/>
    <mergeCell ref="C167:W167"/>
    <mergeCell ref="X167:AN167"/>
    <mergeCell ref="AO167:BD167"/>
    <mergeCell ref="C168:E168"/>
    <mergeCell ref="F168:AN168"/>
    <mergeCell ref="AO168:BD168"/>
    <mergeCell ref="C166:E166"/>
    <mergeCell ref="F166:W166"/>
    <mergeCell ref="X166:AN166"/>
    <mergeCell ref="AO166:AR166"/>
    <mergeCell ref="AS166:AV166"/>
    <mergeCell ref="AW166:AZ166"/>
    <mergeCell ref="BA164:BD164"/>
    <mergeCell ref="C165:E165"/>
    <mergeCell ref="F165:W165"/>
    <mergeCell ref="X165:AN165"/>
    <mergeCell ref="AO165:AR165"/>
    <mergeCell ref="AS165:AV165"/>
    <mergeCell ref="AW165:AZ165"/>
    <mergeCell ref="BA165:BD165"/>
    <mergeCell ref="C164:E164"/>
    <mergeCell ref="F164:W164"/>
    <mergeCell ref="X164:AN164"/>
    <mergeCell ref="AO164:AR164"/>
    <mergeCell ref="AS164:AV164"/>
    <mergeCell ref="AW164:AZ164"/>
    <mergeCell ref="F174:W174"/>
    <mergeCell ref="X174:AN174"/>
    <mergeCell ref="AO174:AR174"/>
    <mergeCell ref="AS174:AV174"/>
    <mergeCell ref="AW174:AZ174"/>
    <mergeCell ref="BA174:BD174"/>
    <mergeCell ref="C171:W171"/>
    <mergeCell ref="X171:AN171"/>
    <mergeCell ref="AO171:BD171"/>
    <mergeCell ref="B172:B183"/>
    <mergeCell ref="C172:AN172"/>
    <mergeCell ref="AO172:BD172"/>
    <mergeCell ref="C173:E173"/>
    <mergeCell ref="F173:AN173"/>
    <mergeCell ref="AO173:BD173"/>
    <mergeCell ref="C174:E174"/>
    <mergeCell ref="BA169:BD169"/>
    <mergeCell ref="C170:E170"/>
    <mergeCell ref="F170:W170"/>
    <mergeCell ref="X170:AN170"/>
    <mergeCell ref="AO170:AR170"/>
    <mergeCell ref="AS170:AV170"/>
    <mergeCell ref="AW170:AZ170"/>
    <mergeCell ref="BA170:BD170"/>
    <mergeCell ref="C169:E169"/>
    <mergeCell ref="F169:W169"/>
    <mergeCell ref="X169:AN169"/>
    <mergeCell ref="AO169:AR169"/>
    <mergeCell ref="AS169:AV169"/>
    <mergeCell ref="AW169:AZ169"/>
    <mergeCell ref="BA177:BD177"/>
    <mergeCell ref="C178:E178"/>
    <mergeCell ref="F178:W178"/>
    <mergeCell ref="X178:AN178"/>
    <mergeCell ref="AO178:AR178"/>
    <mergeCell ref="AS178:AV178"/>
    <mergeCell ref="AW178:AZ178"/>
    <mergeCell ref="BA178:BD178"/>
    <mergeCell ref="C177:E177"/>
    <mergeCell ref="F177:W177"/>
    <mergeCell ref="X177:AN177"/>
    <mergeCell ref="AO177:AR177"/>
    <mergeCell ref="AS177:AV177"/>
    <mergeCell ref="AW177:AZ177"/>
    <mergeCell ref="BA175:BD175"/>
    <mergeCell ref="C176:E176"/>
    <mergeCell ref="F176:W176"/>
    <mergeCell ref="X176:AN176"/>
    <mergeCell ref="AO176:AR176"/>
    <mergeCell ref="AS176:AV176"/>
    <mergeCell ref="AW176:AZ176"/>
    <mergeCell ref="BA176:BD176"/>
    <mergeCell ref="C175:E175"/>
    <mergeCell ref="F175:W175"/>
    <mergeCell ref="X175:AN175"/>
    <mergeCell ref="AO175:AR175"/>
    <mergeCell ref="AS175:AV175"/>
    <mergeCell ref="AW175:AZ175"/>
    <mergeCell ref="BA181:BD181"/>
    <mergeCell ref="C182:E182"/>
    <mergeCell ref="F182:W182"/>
    <mergeCell ref="X182:AN182"/>
    <mergeCell ref="AO182:AR182"/>
    <mergeCell ref="AS182:AV182"/>
    <mergeCell ref="AW182:AZ182"/>
    <mergeCell ref="BA182:BD182"/>
    <mergeCell ref="C181:E181"/>
    <mergeCell ref="F181:W181"/>
    <mergeCell ref="X181:AN181"/>
    <mergeCell ref="AO181:AR181"/>
    <mergeCell ref="AS181:AV181"/>
    <mergeCell ref="AW181:AZ181"/>
    <mergeCell ref="BA179:BD179"/>
    <mergeCell ref="C180:E180"/>
    <mergeCell ref="F180:W180"/>
    <mergeCell ref="X180:AN180"/>
    <mergeCell ref="AO180:AR180"/>
    <mergeCell ref="AS180:AV180"/>
    <mergeCell ref="AW180:AZ180"/>
    <mergeCell ref="BA180:BD180"/>
    <mergeCell ref="C179:E179"/>
    <mergeCell ref="F179:W179"/>
    <mergeCell ref="X179:AN179"/>
    <mergeCell ref="AO179:AR179"/>
    <mergeCell ref="AS179:AV179"/>
    <mergeCell ref="AW179:AZ179"/>
    <mergeCell ref="AS187:AV187"/>
    <mergeCell ref="AW187:AZ187"/>
    <mergeCell ref="BA187:BD187"/>
    <mergeCell ref="C186:E186"/>
    <mergeCell ref="F186:W186"/>
    <mergeCell ref="X186:AN186"/>
    <mergeCell ref="AO186:AR186"/>
    <mergeCell ref="AS186:AV186"/>
    <mergeCell ref="AW186:AZ186"/>
    <mergeCell ref="C183:W183"/>
    <mergeCell ref="X183:AN183"/>
    <mergeCell ref="AO183:BD183"/>
    <mergeCell ref="C184:W184"/>
    <mergeCell ref="Y184:AN184"/>
    <mergeCell ref="AO184:BD184"/>
    <mergeCell ref="C185:E185"/>
    <mergeCell ref="F185:AN185"/>
    <mergeCell ref="AO185:BD185"/>
    <mergeCell ref="C192:AG192"/>
    <mergeCell ref="AH192:AL192"/>
    <mergeCell ref="AM192:AX192"/>
    <mergeCell ref="AY192:AZ192"/>
    <mergeCell ref="BA192:BB192"/>
    <mergeCell ref="C193:S193"/>
    <mergeCell ref="T193:AG193"/>
    <mergeCell ref="AH193:AL194"/>
    <mergeCell ref="AM193:AX193"/>
    <mergeCell ref="AY193:AZ194"/>
    <mergeCell ref="BA188:BD188"/>
    <mergeCell ref="C189:W189"/>
    <mergeCell ref="X189:AN189"/>
    <mergeCell ref="AO189:BD189"/>
    <mergeCell ref="B190:BD190"/>
    <mergeCell ref="B191:S191"/>
    <mergeCell ref="T191:AG191"/>
    <mergeCell ref="AH191:AL191"/>
    <mergeCell ref="AM191:AX191"/>
    <mergeCell ref="AY191:BD191"/>
    <mergeCell ref="C188:E188"/>
    <mergeCell ref="F188:W188"/>
    <mergeCell ref="X188:AN188"/>
    <mergeCell ref="AO188:AR188"/>
    <mergeCell ref="AS188:AV188"/>
    <mergeCell ref="AW188:AZ188"/>
    <mergeCell ref="B184:B189"/>
    <mergeCell ref="BA186:BD186"/>
    <mergeCell ref="C187:E187"/>
    <mergeCell ref="F187:W187"/>
    <mergeCell ref="X187:AN187"/>
    <mergeCell ref="AO187:AR187"/>
    <mergeCell ref="BC195:BC196"/>
    <mergeCell ref="BD195:BD196"/>
    <mergeCell ref="C196:S196"/>
    <mergeCell ref="T196:AG196"/>
    <mergeCell ref="AM196:AX196"/>
    <mergeCell ref="C197:S197"/>
    <mergeCell ref="T197:AG197"/>
    <mergeCell ref="AH197:AL198"/>
    <mergeCell ref="AM197:AX197"/>
    <mergeCell ref="AY197:AZ198"/>
    <mergeCell ref="C195:S195"/>
    <mergeCell ref="T195:AG195"/>
    <mergeCell ref="AH195:AL196"/>
    <mergeCell ref="AM195:AX195"/>
    <mergeCell ref="AY195:AZ196"/>
    <mergeCell ref="BA195:BB196"/>
    <mergeCell ref="BA193:BB194"/>
    <mergeCell ref="BC193:BC194"/>
    <mergeCell ref="BD193:BD194"/>
    <mergeCell ref="C194:S194"/>
    <mergeCell ref="T194:AG194"/>
    <mergeCell ref="AM194:AX194"/>
    <mergeCell ref="BC199:BC200"/>
    <mergeCell ref="BD199:BD200"/>
    <mergeCell ref="C200:S200"/>
    <mergeCell ref="T200:AG200"/>
    <mergeCell ref="AM200:AX200"/>
    <mergeCell ref="C201:S201"/>
    <mergeCell ref="T201:AG201"/>
    <mergeCell ref="AH201:AL202"/>
    <mergeCell ref="AM201:AX201"/>
    <mergeCell ref="AY201:AZ202"/>
    <mergeCell ref="C199:S199"/>
    <mergeCell ref="T199:AG199"/>
    <mergeCell ref="AH199:AL200"/>
    <mergeCell ref="AM199:AX199"/>
    <mergeCell ref="AY199:AZ200"/>
    <mergeCell ref="BA199:BB200"/>
    <mergeCell ref="BA197:BB198"/>
    <mergeCell ref="BC197:BC198"/>
    <mergeCell ref="BD197:BD198"/>
    <mergeCell ref="C198:S198"/>
    <mergeCell ref="T198:AG198"/>
    <mergeCell ref="AM198:AX198"/>
    <mergeCell ref="BC203:BC204"/>
    <mergeCell ref="BD203:BD204"/>
    <mergeCell ref="C204:S204"/>
    <mergeCell ref="T204:AG204"/>
    <mergeCell ref="AM204:AX204"/>
    <mergeCell ref="C205:S205"/>
    <mergeCell ref="T205:AG205"/>
    <mergeCell ref="AH205:AL207"/>
    <mergeCell ref="AM205:AX205"/>
    <mergeCell ref="AY205:AZ207"/>
    <mergeCell ref="C203:S203"/>
    <mergeCell ref="T203:AG203"/>
    <mergeCell ref="AH203:AL204"/>
    <mergeCell ref="AM203:AX203"/>
    <mergeCell ref="AY203:AZ204"/>
    <mergeCell ref="BA203:BB204"/>
    <mergeCell ref="BA201:BB202"/>
    <mergeCell ref="BC201:BC202"/>
    <mergeCell ref="BD201:BD202"/>
    <mergeCell ref="C202:S202"/>
    <mergeCell ref="T202:AG202"/>
    <mergeCell ref="AM202:AX202"/>
    <mergeCell ref="W213:AN213"/>
    <mergeCell ref="AY208:AZ209"/>
    <mergeCell ref="BA208:BB209"/>
    <mergeCell ref="BC208:BC209"/>
    <mergeCell ref="BD208:BD209"/>
    <mergeCell ref="B210:AI210"/>
    <mergeCell ref="AL210:BD210"/>
    <mergeCell ref="B208:B209"/>
    <mergeCell ref="C208:U209"/>
    <mergeCell ref="V208:AG209"/>
    <mergeCell ref="AH208:AL209"/>
    <mergeCell ref="AM208:AR209"/>
    <mergeCell ref="AS208:AX209"/>
    <mergeCell ref="BA205:BB207"/>
    <mergeCell ref="BC205:BC207"/>
    <mergeCell ref="BD205:BD207"/>
    <mergeCell ref="C206:S206"/>
    <mergeCell ref="T206:AG206"/>
    <mergeCell ref="AM206:AX206"/>
    <mergeCell ref="C207:S207"/>
    <mergeCell ref="T207:AG207"/>
    <mergeCell ref="AM207:AX207"/>
    <mergeCell ref="C219:V219"/>
    <mergeCell ref="W219:AN219"/>
    <mergeCell ref="AO219:AX219"/>
    <mergeCell ref="AY219:BD219"/>
    <mergeCell ref="B220:BD220"/>
    <mergeCell ref="B221:B227"/>
    <mergeCell ref="C221:V221"/>
    <mergeCell ref="W221:AN221"/>
    <mergeCell ref="AO221:AX221"/>
    <mergeCell ref="AY221:BD227"/>
    <mergeCell ref="C216:V216"/>
    <mergeCell ref="W216:AN216"/>
    <mergeCell ref="AO216:AX216"/>
    <mergeCell ref="W217:AN217"/>
    <mergeCell ref="AO217:AX217"/>
    <mergeCell ref="B218:BD218"/>
    <mergeCell ref="AO213:AX213"/>
    <mergeCell ref="C214:V214"/>
    <mergeCell ref="W214:AN214"/>
    <mergeCell ref="AO214:AX214"/>
    <mergeCell ref="C215:V215"/>
    <mergeCell ref="W215:AN215"/>
    <mergeCell ref="AO215:AX215"/>
    <mergeCell ref="B211:B217"/>
    <mergeCell ref="C211:V211"/>
    <mergeCell ref="W211:AN211"/>
    <mergeCell ref="AO211:AX211"/>
    <mergeCell ref="AY211:BD217"/>
    <mergeCell ref="C212:V212"/>
    <mergeCell ref="W212:AN212"/>
    <mergeCell ref="AO212:AX212"/>
    <mergeCell ref="C213:V213"/>
    <mergeCell ref="C226:V226"/>
    <mergeCell ref="W226:AN226"/>
    <mergeCell ref="AO226:AX226"/>
    <mergeCell ref="C227:V227"/>
    <mergeCell ref="W227:AN227"/>
    <mergeCell ref="AO227:AX227"/>
    <mergeCell ref="C224:V224"/>
    <mergeCell ref="W224:AN224"/>
    <mergeCell ref="AO224:AX224"/>
    <mergeCell ref="C225:V225"/>
    <mergeCell ref="W225:AN225"/>
    <mergeCell ref="AO225:AX225"/>
    <mergeCell ref="C222:V222"/>
    <mergeCell ref="W222:AN222"/>
    <mergeCell ref="AO222:AX222"/>
    <mergeCell ref="C223:V223"/>
    <mergeCell ref="W223:AN223"/>
    <mergeCell ref="AO223:AX223"/>
    <mergeCell ref="B234:AN234"/>
    <mergeCell ref="AO234:BD234"/>
    <mergeCell ref="B235:V235"/>
    <mergeCell ref="W235:AN235"/>
    <mergeCell ref="AO235:BD235"/>
    <mergeCell ref="B236:V236"/>
    <mergeCell ref="W236:AN236"/>
    <mergeCell ref="AO236:BD236"/>
    <mergeCell ref="C231:V231"/>
    <mergeCell ref="W231:AN231"/>
    <mergeCell ref="AO231:AX231"/>
    <mergeCell ref="AY231:BD231"/>
    <mergeCell ref="B232:V233"/>
    <mergeCell ref="W232:AN233"/>
    <mergeCell ref="AO232:AX233"/>
    <mergeCell ref="AY232:BD233"/>
    <mergeCell ref="B228:BD228"/>
    <mergeCell ref="C229:V229"/>
    <mergeCell ref="W229:AN229"/>
    <mergeCell ref="AO229:AX229"/>
    <mergeCell ref="AY229:BD229"/>
    <mergeCell ref="B230:BD230"/>
    <mergeCell ref="B242:V242"/>
    <mergeCell ref="W242:AN242"/>
    <mergeCell ref="AO242:BD242"/>
    <mergeCell ref="B243:V243"/>
    <mergeCell ref="W243:AN243"/>
    <mergeCell ref="AO243:BD243"/>
    <mergeCell ref="B239:V239"/>
    <mergeCell ref="W239:AN239"/>
    <mergeCell ref="AO239:BD239"/>
    <mergeCell ref="B241:V241"/>
    <mergeCell ref="W241:AN241"/>
    <mergeCell ref="AO241:BD241"/>
    <mergeCell ref="B237:V237"/>
    <mergeCell ref="W237:AN237"/>
    <mergeCell ref="AO237:BD237"/>
    <mergeCell ref="B238:V238"/>
    <mergeCell ref="W238:AN238"/>
    <mergeCell ref="AO238:BD238"/>
    <mergeCell ref="B256:BD256"/>
    <mergeCell ref="B250:B251"/>
    <mergeCell ref="C250:BD251"/>
    <mergeCell ref="B252:B253"/>
    <mergeCell ref="C252:BD253"/>
    <mergeCell ref="B254:B255"/>
    <mergeCell ref="C254:BD255"/>
    <mergeCell ref="B247:U247"/>
    <mergeCell ref="V247:AN247"/>
    <mergeCell ref="AO247:BD247"/>
    <mergeCell ref="B248:BD248"/>
    <mergeCell ref="B249:AE249"/>
    <mergeCell ref="AF249:BD249"/>
    <mergeCell ref="B244:BD244"/>
    <mergeCell ref="B245:U245"/>
    <mergeCell ref="V245:AN245"/>
    <mergeCell ref="AO245:BD245"/>
    <mergeCell ref="B246:U246"/>
    <mergeCell ref="V246:AN246"/>
    <mergeCell ref="AO246:BD246"/>
  </mergeCells>
  <printOptions horizontalCentered="1"/>
  <pageMargins left="3.937007874015748E-2" right="3.937007874015748E-2" top="0.82677165354330717" bottom="0.19685039370078741" header="3.937007874015748E-2" footer="3.937007874015748E-2"/>
  <pageSetup paperSize="9" scale="58" fitToHeight="0" orientation="portrait" r:id="rId1"/>
  <headerFooter>
    <oddHeader>&amp;C&amp;"Aljazeera,Regular"&amp;16&amp;G</oddHeader>
    <oddFooter>&amp;C&amp;"-,غامق"&amp;20&amp;P OF &amp;N</oddFooter>
  </headerFooter>
  <rowBreaks count="5" manualBreakCount="5">
    <brk id="39" max="16383" man="1"/>
    <brk id="83" max="16383" man="1"/>
    <brk id="123" max="16383" man="1"/>
    <brk id="171" max="56" man="1"/>
    <brk id="209" max="56" man="1"/>
  </rowBreak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51A6A-86F4-4C99-BB2E-059F9EEC2FF8}">
  <sheetPr>
    <tabColor rgb="FF0070C0"/>
    <pageSetUpPr fitToPage="1"/>
  </sheetPr>
  <dimension ref="A1:BC1363"/>
  <sheetViews>
    <sheetView rightToLeft="1" view="pageBreakPreview" topLeftCell="A11" zoomScale="130" zoomScaleNormal="100" zoomScaleSheetLayoutView="130" workbookViewId="0">
      <selection activeCell="C26" sqref="C26:BN27"/>
    </sheetView>
  </sheetViews>
  <sheetFormatPr defaultColWidth="1.5546875" defaultRowHeight="15"/>
  <cols>
    <col min="1" max="1" width="1.5546875" style="11"/>
    <col min="2" max="3" width="1.5546875" style="10"/>
    <col min="4" max="39" width="1.6640625" style="10" customWidth="1"/>
    <col min="40" max="43" width="1.44140625" style="10" customWidth="1"/>
    <col min="44" max="47" width="1.5546875" style="10"/>
    <col min="48" max="51" width="1.6640625" style="10" customWidth="1"/>
    <col min="52" max="55" width="2.109375" style="10" customWidth="1"/>
    <col min="56" max="89" width="1.5546875" style="10"/>
    <col min="90" max="90" width="11.33203125" style="10" bestFit="1" customWidth="1"/>
    <col min="91" max="16384" width="1.5546875" style="10"/>
  </cols>
  <sheetData>
    <row r="1" spans="1:55" ht="20.25" customHeight="1">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row>
    <row r="2" spans="1:55" ht="26.25" customHeight="1">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row>
    <row r="3" spans="1:55" ht="20.25" customHeight="1">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row>
    <row r="4" spans="1:55" ht="20.25" customHeight="1">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row>
    <row r="5" spans="1:55" ht="20.25" customHeight="1">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row>
    <row r="6" spans="1:55" ht="20.25" customHeight="1">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row>
    <row r="7" spans="1:55" ht="20.25" customHeight="1">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row>
    <row r="8" spans="1:55" ht="20.25" customHeight="1">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row>
    <row r="9" spans="1:55" ht="20.25" customHeight="1">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row>
    <row r="10" spans="1:55" ht="20.25" customHeight="1">
      <c r="A10" s="1402" t="s">
        <v>220</v>
      </c>
      <c r="B10" s="1402"/>
      <c r="C10" s="1402"/>
      <c r="D10" s="1402"/>
      <c r="E10" s="1402"/>
      <c r="F10" s="1402"/>
      <c r="G10" s="1402"/>
      <c r="H10" s="1402"/>
      <c r="I10" s="1402"/>
      <c r="J10" s="1402"/>
      <c r="K10" s="1402"/>
      <c r="L10" s="1402"/>
      <c r="M10" s="1402"/>
      <c r="N10" s="1402"/>
      <c r="O10" s="1402"/>
      <c r="P10" s="1402"/>
      <c r="Q10" s="1402"/>
      <c r="R10" s="1402"/>
      <c r="S10" s="1402"/>
      <c r="T10" s="1402"/>
      <c r="U10" s="1402"/>
      <c r="V10" s="1402"/>
      <c r="W10" s="1402"/>
      <c r="X10" s="1402"/>
      <c r="Y10" s="1402"/>
      <c r="Z10" s="1402"/>
      <c r="AA10" s="1402"/>
      <c r="AB10" s="1402"/>
      <c r="AC10" s="1402"/>
      <c r="AD10" s="1402"/>
      <c r="AE10" s="1402"/>
      <c r="AF10" s="1402"/>
      <c r="AG10" s="1402"/>
      <c r="AH10" s="1402"/>
      <c r="AI10" s="1402"/>
      <c r="AJ10" s="1402"/>
      <c r="AK10" s="1402"/>
      <c r="AL10" s="1402"/>
      <c r="AM10" s="1402"/>
      <c r="AN10" s="1402"/>
      <c r="AO10" s="1402"/>
      <c r="AP10" s="1402"/>
      <c r="AQ10" s="1402"/>
      <c r="AR10" s="1402"/>
      <c r="AS10" s="1402"/>
      <c r="AT10" s="1402"/>
      <c r="AU10" s="1402"/>
      <c r="AV10" s="1402"/>
      <c r="AW10" s="1402"/>
      <c r="AX10" s="1402"/>
      <c r="AY10" s="1402"/>
      <c r="AZ10" s="1402"/>
      <c r="BA10" s="1402"/>
      <c r="BB10" s="1402"/>
      <c r="BC10" s="1402"/>
    </row>
    <row r="11" spans="1:55" ht="20.25" customHeight="1">
      <c r="A11" s="1402"/>
      <c r="B11" s="1402"/>
      <c r="C11" s="1402"/>
      <c r="D11" s="1402"/>
      <c r="E11" s="1402"/>
      <c r="F11" s="1402"/>
      <c r="G11" s="1402"/>
      <c r="H11" s="1402"/>
      <c r="I11" s="1402"/>
      <c r="J11" s="1402"/>
      <c r="K11" s="1402"/>
      <c r="L11" s="1402"/>
      <c r="M11" s="1402"/>
      <c r="N11" s="1402"/>
      <c r="O11" s="1402"/>
      <c r="P11" s="1402"/>
      <c r="Q11" s="1402"/>
      <c r="R11" s="1402"/>
      <c r="S11" s="1402"/>
      <c r="T11" s="1402"/>
      <c r="U11" s="1402"/>
      <c r="V11" s="1402"/>
      <c r="W11" s="1402"/>
      <c r="X11" s="1402"/>
      <c r="Y11" s="1402"/>
      <c r="Z11" s="1402"/>
      <c r="AA11" s="1402"/>
      <c r="AB11" s="1402"/>
      <c r="AC11" s="1402"/>
      <c r="AD11" s="1402"/>
      <c r="AE11" s="1402"/>
      <c r="AF11" s="1402"/>
      <c r="AG11" s="1402"/>
      <c r="AH11" s="1402"/>
      <c r="AI11" s="1402"/>
      <c r="AJ11" s="1402"/>
      <c r="AK11" s="1402"/>
      <c r="AL11" s="1402"/>
      <c r="AM11" s="1402"/>
      <c r="AN11" s="1402"/>
      <c r="AO11" s="1402"/>
      <c r="AP11" s="1402"/>
      <c r="AQ11" s="1402"/>
      <c r="AR11" s="1402"/>
      <c r="AS11" s="1402"/>
      <c r="AT11" s="1402"/>
      <c r="AU11" s="1402"/>
      <c r="AV11" s="1402"/>
      <c r="AW11" s="1402"/>
      <c r="AX11" s="1402"/>
      <c r="AY11" s="1402"/>
      <c r="AZ11" s="1402"/>
      <c r="BA11" s="1402"/>
      <c r="BB11" s="1402"/>
      <c r="BC11" s="1402"/>
    </row>
    <row r="12" spans="1:55" ht="20.25" customHeight="1">
      <c r="A12" s="1402"/>
      <c r="B12" s="1402"/>
      <c r="C12" s="1402"/>
      <c r="D12" s="1402"/>
      <c r="E12" s="1402"/>
      <c r="F12" s="1402"/>
      <c r="G12" s="1402"/>
      <c r="H12" s="1402"/>
      <c r="I12" s="1402"/>
      <c r="J12" s="1402"/>
      <c r="K12" s="1402"/>
      <c r="L12" s="1402"/>
      <c r="M12" s="1402"/>
      <c r="N12" s="1402"/>
      <c r="O12" s="1402"/>
      <c r="P12" s="1402"/>
      <c r="Q12" s="1402"/>
      <c r="R12" s="1402"/>
      <c r="S12" s="1402"/>
      <c r="T12" s="1402"/>
      <c r="U12" s="1402"/>
      <c r="V12" s="1402"/>
      <c r="W12" s="1402"/>
      <c r="X12" s="1402"/>
      <c r="Y12" s="1402"/>
      <c r="Z12" s="1402"/>
      <c r="AA12" s="1402"/>
      <c r="AB12" s="1402"/>
      <c r="AC12" s="1402"/>
      <c r="AD12" s="1402"/>
      <c r="AE12" s="1402"/>
      <c r="AF12" s="1402"/>
      <c r="AG12" s="1402"/>
      <c r="AH12" s="1402"/>
      <c r="AI12" s="1402"/>
      <c r="AJ12" s="1402"/>
      <c r="AK12" s="1402"/>
      <c r="AL12" s="1402"/>
      <c r="AM12" s="1402"/>
      <c r="AN12" s="1402"/>
      <c r="AO12" s="1402"/>
      <c r="AP12" s="1402"/>
      <c r="AQ12" s="1402"/>
      <c r="AR12" s="1402"/>
      <c r="AS12" s="1402"/>
      <c r="AT12" s="1402"/>
      <c r="AU12" s="1402"/>
      <c r="AV12" s="1402"/>
      <c r="AW12" s="1402"/>
      <c r="AX12" s="1402"/>
      <c r="AY12" s="1402"/>
      <c r="AZ12" s="1402"/>
      <c r="BA12" s="1402"/>
      <c r="BB12" s="1402"/>
      <c r="BC12" s="1402"/>
    </row>
    <row r="13" spans="1:55" ht="20.25" customHeight="1">
      <c r="A13" s="1402"/>
      <c r="B13" s="1402"/>
      <c r="C13" s="1402"/>
      <c r="D13" s="1402"/>
      <c r="E13" s="1402"/>
      <c r="F13" s="1402"/>
      <c r="G13" s="1402"/>
      <c r="H13" s="1402"/>
      <c r="I13" s="1402"/>
      <c r="J13" s="1402"/>
      <c r="K13" s="1402"/>
      <c r="L13" s="1402"/>
      <c r="M13" s="1402"/>
      <c r="N13" s="1402"/>
      <c r="O13" s="1402"/>
      <c r="P13" s="1402"/>
      <c r="Q13" s="1402"/>
      <c r="R13" s="1402"/>
      <c r="S13" s="1402"/>
      <c r="T13" s="1402"/>
      <c r="U13" s="1402"/>
      <c r="V13" s="1402"/>
      <c r="W13" s="1402"/>
      <c r="X13" s="1402"/>
      <c r="Y13" s="1402"/>
      <c r="Z13" s="1402"/>
      <c r="AA13" s="1402"/>
      <c r="AB13" s="1402"/>
      <c r="AC13" s="1402"/>
      <c r="AD13" s="1402"/>
      <c r="AE13" s="1402"/>
      <c r="AF13" s="1402"/>
      <c r="AG13" s="1402"/>
      <c r="AH13" s="1402"/>
      <c r="AI13" s="1402"/>
      <c r="AJ13" s="1402"/>
      <c r="AK13" s="1402"/>
      <c r="AL13" s="1402"/>
      <c r="AM13" s="1402"/>
      <c r="AN13" s="1402"/>
      <c r="AO13" s="1402"/>
      <c r="AP13" s="1402"/>
      <c r="AQ13" s="1402"/>
      <c r="AR13" s="1402"/>
      <c r="AS13" s="1402"/>
      <c r="AT13" s="1402"/>
      <c r="AU13" s="1402"/>
      <c r="AV13" s="1402"/>
      <c r="AW13" s="1402"/>
      <c r="AX13" s="1402"/>
      <c r="AY13" s="1402"/>
      <c r="AZ13" s="1402"/>
      <c r="BA13" s="1402"/>
      <c r="BB13" s="1402"/>
      <c r="BC13" s="1402"/>
    </row>
    <row r="14" spans="1:55" ht="20.25" customHeight="1">
      <c r="A14" s="1402"/>
      <c r="B14" s="1402"/>
      <c r="C14" s="1402"/>
      <c r="D14" s="1402"/>
      <c r="E14" s="1402"/>
      <c r="F14" s="1402"/>
      <c r="G14" s="1402"/>
      <c r="H14" s="1402"/>
      <c r="I14" s="1402"/>
      <c r="J14" s="1402"/>
      <c r="K14" s="1402"/>
      <c r="L14" s="1402"/>
      <c r="M14" s="1402"/>
      <c r="N14" s="1402"/>
      <c r="O14" s="1402"/>
      <c r="P14" s="1402"/>
      <c r="Q14" s="1402"/>
      <c r="R14" s="1402"/>
      <c r="S14" s="1402"/>
      <c r="T14" s="1402"/>
      <c r="U14" s="1402"/>
      <c r="V14" s="1402"/>
      <c r="W14" s="1402"/>
      <c r="X14" s="1402"/>
      <c r="Y14" s="1402"/>
      <c r="Z14" s="1402"/>
      <c r="AA14" s="1402"/>
      <c r="AB14" s="1402"/>
      <c r="AC14" s="1402"/>
      <c r="AD14" s="1402"/>
      <c r="AE14" s="1402"/>
      <c r="AF14" s="1402"/>
      <c r="AG14" s="1402"/>
      <c r="AH14" s="1402"/>
      <c r="AI14" s="1402"/>
      <c r="AJ14" s="1402"/>
      <c r="AK14" s="1402"/>
      <c r="AL14" s="1402"/>
      <c r="AM14" s="1402"/>
      <c r="AN14" s="1402"/>
      <c r="AO14" s="1402"/>
      <c r="AP14" s="1402"/>
      <c r="AQ14" s="1402"/>
      <c r="AR14" s="1402"/>
      <c r="AS14" s="1402"/>
      <c r="AT14" s="1402"/>
      <c r="AU14" s="1402"/>
      <c r="AV14" s="1402"/>
      <c r="AW14" s="1402"/>
      <c r="AX14" s="1402"/>
      <c r="AY14" s="1402"/>
      <c r="AZ14" s="1402"/>
      <c r="BA14" s="1402"/>
      <c r="BB14" s="1402"/>
      <c r="BC14" s="1402"/>
    </row>
    <row r="15" spans="1:55" ht="20.2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row>
    <row r="16" spans="1:55" ht="20.25" customHeight="1">
      <c r="A16" s="1411" t="s">
        <v>1273</v>
      </c>
      <c r="B16" s="1412"/>
      <c r="C16" s="1412"/>
      <c r="D16" s="1412"/>
      <c r="E16" s="1412"/>
      <c r="F16" s="1412"/>
      <c r="G16" s="1412"/>
      <c r="H16" s="1412"/>
      <c r="I16" s="1412"/>
      <c r="J16" s="1412"/>
      <c r="K16" s="1412"/>
      <c r="L16" s="1412"/>
      <c r="M16" s="1412"/>
      <c r="N16" s="1412"/>
      <c r="O16" s="1412"/>
      <c r="P16" s="1412"/>
      <c r="Q16" s="1412"/>
      <c r="R16" s="1412"/>
      <c r="S16" s="1412"/>
      <c r="T16" s="1412"/>
      <c r="U16" s="1412"/>
      <c r="V16" s="1412"/>
      <c r="W16" s="1412"/>
      <c r="X16" s="1412"/>
      <c r="Y16" s="1413"/>
      <c r="Z16" s="1411" t="str">
        <f>المدخلات!P4</f>
        <v xml:space="preserve">فيلا دور أرضي و اول وسور </v>
      </c>
      <c r="AA16" s="1412"/>
      <c r="AB16" s="1412"/>
      <c r="AC16" s="1412"/>
      <c r="AD16" s="1412"/>
      <c r="AE16" s="1412"/>
      <c r="AF16" s="1412"/>
      <c r="AG16" s="1412"/>
      <c r="AH16" s="1412"/>
      <c r="AI16" s="1412"/>
      <c r="AJ16" s="1412"/>
      <c r="AK16" s="1412"/>
      <c r="AL16" s="1412"/>
      <c r="AM16" s="1412"/>
      <c r="AN16" s="1412"/>
      <c r="AO16" s="1412"/>
      <c r="AP16" s="1412"/>
      <c r="AQ16" s="1412"/>
      <c r="AR16" s="1412"/>
      <c r="AS16" s="1412"/>
      <c r="AT16" s="1412"/>
      <c r="AU16" s="1412"/>
      <c r="AV16" s="1412"/>
      <c r="AW16" s="1412"/>
      <c r="AX16" s="1412"/>
      <c r="AY16" s="1412"/>
      <c r="AZ16" s="1412"/>
      <c r="BA16" s="1412"/>
      <c r="BB16" s="1412"/>
      <c r="BC16" s="1413"/>
    </row>
    <row r="17" spans="1:55" ht="20.25" customHeight="1">
      <c r="A17" s="1414"/>
      <c r="B17" s="1415"/>
      <c r="C17" s="1415"/>
      <c r="D17" s="1415"/>
      <c r="E17" s="1415"/>
      <c r="F17" s="1415"/>
      <c r="G17" s="1415"/>
      <c r="H17" s="1415"/>
      <c r="I17" s="1415"/>
      <c r="J17" s="1415"/>
      <c r="K17" s="1415"/>
      <c r="L17" s="1415"/>
      <c r="M17" s="1415"/>
      <c r="N17" s="1415"/>
      <c r="O17" s="1415"/>
      <c r="P17" s="1415"/>
      <c r="Q17" s="1415"/>
      <c r="R17" s="1415"/>
      <c r="S17" s="1415"/>
      <c r="T17" s="1415"/>
      <c r="U17" s="1415"/>
      <c r="V17" s="1415"/>
      <c r="W17" s="1415"/>
      <c r="X17" s="1415"/>
      <c r="Y17" s="1416"/>
      <c r="Z17" s="1414"/>
      <c r="AA17" s="1415"/>
      <c r="AB17" s="1415"/>
      <c r="AC17" s="1415"/>
      <c r="AD17" s="1415"/>
      <c r="AE17" s="1415"/>
      <c r="AF17" s="1415"/>
      <c r="AG17" s="1415"/>
      <c r="AH17" s="1415"/>
      <c r="AI17" s="1415"/>
      <c r="AJ17" s="1415"/>
      <c r="AK17" s="1415"/>
      <c r="AL17" s="1415"/>
      <c r="AM17" s="1415"/>
      <c r="AN17" s="1415"/>
      <c r="AO17" s="1415"/>
      <c r="AP17" s="1415"/>
      <c r="AQ17" s="1415"/>
      <c r="AR17" s="1415"/>
      <c r="AS17" s="1415"/>
      <c r="AT17" s="1415"/>
      <c r="AU17" s="1415"/>
      <c r="AV17" s="1415"/>
      <c r="AW17" s="1415"/>
      <c r="AX17" s="1415"/>
      <c r="AY17" s="1415"/>
      <c r="AZ17" s="1415"/>
      <c r="BA17" s="1415"/>
      <c r="BB17" s="1415"/>
      <c r="BC17" s="1416"/>
    </row>
    <row r="18" spans="1:55" ht="15" customHeight="1">
      <c r="A18" s="1404" t="s">
        <v>1272</v>
      </c>
      <c r="B18" s="1405"/>
      <c r="C18" s="1405"/>
      <c r="D18" s="1405"/>
      <c r="E18" s="1405"/>
      <c r="F18" s="1405"/>
      <c r="G18" s="1405"/>
      <c r="H18" s="1405"/>
      <c r="I18" s="1405"/>
      <c r="J18" s="1405"/>
      <c r="K18" s="1405"/>
      <c r="L18" s="1405"/>
      <c r="M18" s="1405"/>
      <c r="N18" s="1405"/>
      <c r="O18" s="1405"/>
      <c r="P18" s="1405"/>
      <c r="Q18" s="1405"/>
      <c r="R18" s="1405"/>
      <c r="S18" s="1405"/>
      <c r="T18" s="1405"/>
      <c r="U18" s="1405"/>
      <c r="V18" s="1405"/>
      <c r="W18" s="1405"/>
      <c r="X18" s="1405"/>
      <c r="Y18" s="1406"/>
      <c r="Z18" s="1404" t="str">
        <f>المدخلات!P3</f>
        <v>احمد ابراهيم النعيمي</v>
      </c>
      <c r="AA18" s="1405"/>
      <c r="AB18" s="1405"/>
      <c r="AC18" s="1405"/>
      <c r="AD18" s="1405"/>
      <c r="AE18" s="1405"/>
      <c r="AF18" s="1405"/>
      <c r="AG18" s="1405"/>
      <c r="AH18" s="1405"/>
      <c r="AI18" s="1405"/>
      <c r="AJ18" s="1405"/>
      <c r="AK18" s="1405"/>
      <c r="AL18" s="1405"/>
      <c r="AM18" s="1405"/>
      <c r="AN18" s="1405"/>
      <c r="AO18" s="1405"/>
      <c r="AP18" s="1405"/>
      <c r="AQ18" s="1405"/>
      <c r="AR18" s="1405"/>
      <c r="AS18" s="1405"/>
      <c r="AT18" s="1405"/>
      <c r="AU18" s="1405"/>
      <c r="AV18" s="1405"/>
      <c r="AW18" s="1405"/>
      <c r="AX18" s="1405"/>
      <c r="AY18" s="1405"/>
      <c r="AZ18" s="1405"/>
      <c r="BA18" s="1405"/>
      <c r="BB18" s="1405"/>
      <c r="BC18" s="1406"/>
    </row>
    <row r="19" spans="1:55" ht="15" customHeight="1">
      <c r="A19" s="1407"/>
      <c r="B19" s="1408"/>
      <c r="C19" s="1408"/>
      <c r="D19" s="1408"/>
      <c r="E19" s="1408"/>
      <c r="F19" s="1408"/>
      <c r="G19" s="1408"/>
      <c r="H19" s="1408"/>
      <c r="I19" s="1408"/>
      <c r="J19" s="1408"/>
      <c r="K19" s="1408"/>
      <c r="L19" s="1408"/>
      <c r="M19" s="1408"/>
      <c r="N19" s="1408"/>
      <c r="O19" s="1408"/>
      <c r="P19" s="1408"/>
      <c r="Q19" s="1408"/>
      <c r="R19" s="1408"/>
      <c r="S19" s="1408"/>
      <c r="T19" s="1408"/>
      <c r="U19" s="1408"/>
      <c r="V19" s="1408"/>
      <c r="W19" s="1408"/>
      <c r="X19" s="1408"/>
      <c r="Y19" s="1409"/>
      <c r="Z19" s="1407"/>
      <c r="AA19" s="1408"/>
      <c r="AB19" s="1408"/>
      <c r="AC19" s="1408"/>
      <c r="AD19" s="1408"/>
      <c r="AE19" s="1408"/>
      <c r="AF19" s="1408"/>
      <c r="AG19" s="1408"/>
      <c r="AH19" s="1408"/>
      <c r="AI19" s="1408"/>
      <c r="AJ19" s="1408"/>
      <c r="AK19" s="1408"/>
      <c r="AL19" s="1408"/>
      <c r="AM19" s="1408"/>
      <c r="AN19" s="1408"/>
      <c r="AO19" s="1408"/>
      <c r="AP19" s="1408"/>
      <c r="AQ19" s="1408"/>
      <c r="AR19" s="1408"/>
      <c r="AS19" s="1408"/>
      <c r="AT19" s="1408"/>
      <c r="AU19" s="1408"/>
      <c r="AV19" s="1408"/>
      <c r="AW19" s="1408"/>
      <c r="AX19" s="1408"/>
      <c r="AY19" s="1408"/>
      <c r="AZ19" s="1408"/>
      <c r="BA19" s="1408"/>
      <c r="BB19" s="1408"/>
      <c r="BC19" s="1409"/>
    </row>
    <row r="20" spans="1:55" ht="20.25" customHeight="1">
      <c r="A20" s="291"/>
      <c r="B20" s="291"/>
      <c r="C20" s="291"/>
      <c r="D20" s="291"/>
      <c r="E20" s="291"/>
      <c r="F20" s="291"/>
      <c r="G20" s="291"/>
      <c r="H20" s="291"/>
      <c r="I20" s="291"/>
      <c r="J20" s="291"/>
      <c r="K20" s="291"/>
      <c r="L20" s="291"/>
      <c r="M20" s="291"/>
      <c r="N20" s="291"/>
      <c r="O20" s="291"/>
      <c r="P20" s="291"/>
      <c r="Q20" s="291"/>
      <c r="R20" s="291"/>
      <c r="S20" s="291"/>
      <c r="T20" s="291"/>
      <c r="U20" s="291"/>
      <c r="V20" s="291"/>
      <c r="W20" s="291"/>
      <c r="X20" s="291"/>
      <c r="Y20" s="291"/>
      <c r="Z20" s="291"/>
      <c r="AA20" s="291"/>
      <c r="AB20" s="291"/>
      <c r="AC20" s="291"/>
      <c r="AD20" s="291"/>
      <c r="AE20" s="291"/>
      <c r="AF20" s="291"/>
      <c r="AG20" s="291"/>
      <c r="AH20" s="291"/>
      <c r="AI20" s="291"/>
      <c r="AJ20" s="291"/>
      <c r="AK20" s="291"/>
      <c r="AL20" s="291"/>
      <c r="AM20" s="291"/>
      <c r="AN20" s="291"/>
      <c r="AO20" s="291"/>
      <c r="AP20" s="291"/>
      <c r="AQ20" s="291"/>
      <c r="AR20" s="291"/>
      <c r="AS20" s="291"/>
      <c r="AT20" s="291"/>
      <c r="AU20" s="291"/>
      <c r="AV20" s="291"/>
      <c r="AW20" s="291"/>
      <c r="AX20" s="291"/>
      <c r="AY20" s="291"/>
      <c r="AZ20" s="291"/>
      <c r="BA20" s="291"/>
      <c r="BB20" s="291"/>
      <c r="BC20" s="291"/>
    </row>
    <row r="21" spans="1:55" ht="20.25" customHeight="1">
      <c r="A21" s="291"/>
      <c r="B21" s="291"/>
      <c r="C21" s="291"/>
      <c r="D21" s="291"/>
      <c r="E21" s="291"/>
      <c r="F21" s="291"/>
      <c r="G21" s="291"/>
      <c r="H21" s="291"/>
      <c r="I21" s="291"/>
      <c r="J21" s="291"/>
      <c r="K21" s="291"/>
      <c r="L21" s="291"/>
      <c r="M21" s="291"/>
      <c r="N21" s="291"/>
      <c r="O21" s="291"/>
      <c r="P21" s="291"/>
      <c r="Q21" s="291"/>
      <c r="R21" s="291"/>
      <c r="S21" s="291"/>
      <c r="T21" s="291"/>
      <c r="U21" s="291"/>
      <c r="V21" s="291"/>
      <c r="W21" s="291"/>
      <c r="X21" s="291"/>
      <c r="Y21" s="291"/>
      <c r="Z21" s="291"/>
      <c r="AA21" s="291"/>
      <c r="AB21" s="291"/>
      <c r="AC21" s="291"/>
      <c r="AD21" s="291"/>
      <c r="AE21" s="291"/>
      <c r="AF21" s="291"/>
      <c r="AG21" s="291"/>
      <c r="AH21" s="291"/>
      <c r="AI21" s="291"/>
      <c r="AJ21" s="291"/>
      <c r="AK21" s="291"/>
      <c r="AL21" s="291"/>
      <c r="AM21" s="291"/>
      <c r="AN21" s="291"/>
      <c r="AO21" s="291"/>
      <c r="AP21" s="291"/>
      <c r="AQ21" s="291"/>
      <c r="AR21" s="291"/>
      <c r="AS21" s="291"/>
      <c r="AT21" s="291"/>
      <c r="AU21" s="291"/>
      <c r="AV21" s="291"/>
      <c r="AW21" s="291"/>
      <c r="AX21" s="291"/>
      <c r="AY21" s="291"/>
      <c r="AZ21" s="291"/>
      <c r="BA21" s="291"/>
      <c r="BB21" s="291"/>
      <c r="BC21" s="291"/>
    </row>
    <row r="22" spans="1:55" ht="15" customHeight="1">
      <c r="A22" s="292"/>
      <c r="B22" s="293"/>
      <c r="C22" s="293"/>
      <c r="D22" s="293"/>
      <c r="E22" s="293"/>
      <c r="F22" s="293"/>
      <c r="G22" s="293"/>
      <c r="H22" s="293"/>
      <c r="I22" s="293"/>
      <c r="J22" s="293"/>
      <c r="K22" s="293"/>
      <c r="L22" s="294"/>
      <c r="M22" s="1417" t="s">
        <v>666</v>
      </c>
      <c r="N22" s="1418"/>
      <c r="O22" s="1418"/>
      <c r="P22" s="1418"/>
      <c r="Q22" s="1418"/>
      <c r="R22" s="1418"/>
      <c r="S22" s="1418"/>
      <c r="T22" s="1418"/>
      <c r="U22" s="1418"/>
      <c r="V22" s="1418"/>
      <c r="W22" s="1418"/>
      <c r="X22" s="1418"/>
      <c r="Y22" s="1419"/>
      <c r="Z22" s="1417">
        <f>المدخلات!AR4</f>
        <v>0</v>
      </c>
      <c r="AA22" s="1418"/>
      <c r="AB22" s="1418"/>
      <c r="AC22" s="1418"/>
      <c r="AD22" s="1418"/>
      <c r="AE22" s="1418"/>
      <c r="AF22" s="1418"/>
      <c r="AG22" s="1418"/>
      <c r="AH22" s="1418"/>
      <c r="AI22" s="1418"/>
      <c r="AJ22" s="1418"/>
      <c r="AK22" s="1418"/>
      <c r="AL22" s="1418"/>
      <c r="AM22" s="1418"/>
      <c r="AN22" s="1418"/>
      <c r="AO22" s="1418"/>
      <c r="AP22" s="1418"/>
      <c r="AQ22" s="1418"/>
      <c r="AR22" s="1418"/>
      <c r="AS22" s="1418"/>
      <c r="AT22" s="1418"/>
      <c r="AU22" s="1419"/>
      <c r="AV22" s="292"/>
      <c r="AW22" s="293"/>
      <c r="AX22" s="293"/>
      <c r="AY22" s="293"/>
      <c r="AZ22" s="293"/>
      <c r="BA22" s="293"/>
      <c r="BB22" s="293"/>
      <c r="BC22" s="294"/>
    </row>
    <row r="23" spans="1:55" ht="15" customHeight="1">
      <c r="A23" s="295"/>
      <c r="B23" s="296"/>
      <c r="C23" s="296"/>
      <c r="D23" s="296"/>
      <c r="E23" s="296"/>
      <c r="F23" s="296"/>
      <c r="G23" s="296"/>
      <c r="H23" s="296"/>
      <c r="I23" s="296"/>
      <c r="J23" s="296"/>
      <c r="K23" s="296"/>
      <c r="L23" s="297"/>
      <c r="M23" s="1420"/>
      <c r="N23" s="1421"/>
      <c r="O23" s="1421"/>
      <c r="P23" s="1421"/>
      <c r="Q23" s="1421"/>
      <c r="R23" s="1421"/>
      <c r="S23" s="1421"/>
      <c r="T23" s="1421"/>
      <c r="U23" s="1421"/>
      <c r="V23" s="1421"/>
      <c r="W23" s="1421"/>
      <c r="X23" s="1421"/>
      <c r="Y23" s="1422"/>
      <c r="Z23" s="1420"/>
      <c r="AA23" s="1421"/>
      <c r="AB23" s="1421"/>
      <c r="AC23" s="1421"/>
      <c r="AD23" s="1421"/>
      <c r="AE23" s="1421"/>
      <c r="AF23" s="1421"/>
      <c r="AG23" s="1421"/>
      <c r="AH23" s="1421"/>
      <c r="AI23" s="1421"/>
      <c r="AJ23" s="1421"/>
      <c r="AK23" s="1421"/>
      <c r="AL23" s="1421"/>
      <c r="AM23" s="1421"/>
      <c r="AN23" s="1421"/>
      <c r="AO23" s="1421"/>
      <c r="AP23" s="1421"/>
      <c r="AQ23" s="1421"/>
      <c r="AR23" s="1421"/>
      <c r="AS23" s="1421"/>
      <c r="AT23" s="1421"/>
      <c r="AU23" s="1422"/>
      <c r="AV23" s="295"/>
      <c r="AW23" s="296"/>
      <c r="AX23" s="296"/>
      <c r="AY23" s="296"/>
      <c r="AZ23" s="296"/>
      <c r="BA23" s="296"/>
      <c r="BB23" s="296"/>
      <c r="BC23" s="297"/>
    </row>
    <row r="25" spans="1:55">
      <c r="Q25" s="12"/>
      <c r="R25" s="12"/>
      <c r="S25" s="12"/>
      <c r="T25" s="12"/>
      <c r="U25" s="12"/>
      <c r="V25" s="12"/>
      <c r="W25" s="12"/>
      <c r="X25" s="12"/>
      <c r="Y25" s="12"/>
      <c r="Z25" s="12"/>
      <c r="AA25" s="12"/>
      <c r="AB25" s="12"/>
      <c r="AC25" s="12"/>
      <c r="AD25" s="12"/>
      <c r="AE25" s="12"/>
      <c r="AF25" s="12"/>
      <c r="AG25" s="12"/>
    </row>
    <row r="26" spans="1:55">
      <c r="A26" s="306"/>
      <c r="B26" s="301"/>
      <c r="C26" s="301"/>
      <c r="D26" s="301"/>
      <c r="E26" s="301"/>
      <c r="F26" s="301"/>
      <c r="G26" s="301"/>
      <c r="H26" s="301"/>
      <c r="I26" s="301"/>
      <c r="J26" s="301"/>
      <c r="K26" s="301"/>
      <c r="L26" s="302"/>
      <c r="M26" s="1410" t="s">
        <v>118</v>
      </c>
      <c r="N26" s="1397"/>
      <c r="O26" s="1397"/>
      <c r="P26" s="1397"/>
      <c r="Q26" s="1397"/>
      <c r="R26" s="1397"/>
      <c r="S26" s="1397"/>
      <c r="T26" s="1397"/>
      <c r="U26" s="1397"/>
      <c r="V26" s="1397"/>
      <c r="W26" s="1397"/>
      <c r="X26" s="1397"/>
      <c r="Y26" s="1398"/>
      <c r="Z26" s="1410">
        <f>المدخلات!AR3</f>
        <v>0</v>
      </c>
      <c r="AA26" s="1397"/>
      <c r="AB26" s="1397"/>
      <c r="AC26" s="1397"/>
      <c r="AD26" s="1397"/>
      <c r="AE26" s="1397"/>
      <c r="AF26" s="1397"/>
      <c r="AG26" s="1397"/>
      <c r="AH26" s="1397"/>
      <c r="AI26" s="1397"/>
      <c r="AJ26" s="1397"/>
      <c r="AK26" s="1397"/>
      <c r="AL26" s="1397"/>
      <c r="AM26" s="1397"/>
      <c r="AN26" s="1397"/>
      <c r="AO26" s="1397"/>
      <c r="AP26" s="1397"/>
      <c r="AQ26" s="1397"/>
      <c r="AR26" s="1397"/>
      <c r="AS26" s="1397"/>
      <c r="AT26" s="1397"/>
      <c r="AU26" s="1398"/>
      <c r="AV26" s="300"/>
      <c r="AW26" s="301"/>
      <c r="AX26" s="301"/>
      <c r="AY26" s="301"/>
      <c r="AZ26" s="301"/>
      <c r="BA26" s="301"/>
      <c r="BB26" s="301"/>
      <c r="BC26" s="302"/>
    </row>
    <row r="27" spans="1:55">
      <c r="A27" s="307"/>
      <c r="B27" s="304"/>
      <c r="C27" s="304"/>
      <c r="D27" s="304"/>
      <c r="E27" s="304"/>
      <c r="F27" s="304"/>
      <c r="G27" s="304"/>
      <c r="H27" s="304"/>
      <c r="I27" s="304"/>
      <c r="J27" s="304"/>
      <c r="K27" s="304"/>
      <c r="L27" s="305"/>
      <c r="M27" s="1399"/>
      <c r="N27" s="1400"/>
      <c r="O27" s="1400"/>
      <c r="P27" s="1400"/>
      <c r="Q27" s="1400"/>
      <c r="R27" s="1400"/>
      <c r="S27" s="1400"/>
      <c r="T27" s="1400"/>
      <c r="U27" s="1400"/>
      <c r="V27" s="1400"/>
      <c r="W27" s="1400"/>
      <c r="X27" s="1400"/>
      <c r="Y27" s="1401"/>
      <c r="Z27" s="1399"/>
      <c r="AA27" s="1400"/>
      <c r="AB27" s="1400"/>
      <c r="AC27" s="1400"/>
      <c r="AD27" s="1400"/>
      <c r="AE27" s="1400"/>
      <c r="AF27" s="1400"/>
      <c r="AG27" s="1400"/>
      <c r="AH27" s="1400"/>
      <c r="AI27" s="1400"/>
      <c r="AJ27" s="1400"/>
      <c r="AK27" s="1400"/>
      <c r="AL27" s="1400"/>
      <c r="AM27" s="1400"/>
      <c r="AN27" s="1400"/>
      <c r="AO27" s="1400"/>
      <c r="AP27" s="1400"/>
      <c r="AQ27" s="1400"/>
      <c r="AR27" s="1400"/>
      <c r="AS27" s="1400"/>
      <c r="AT27" s="1400"/>
      <c r="AU27" s="1401"/>
      <c r="AV27" s="303"/>
      <c r="AW27" s="304"/>
      <c r="AX27" s="304"/>
      <c r="AY27" s="304"/>
      <c r="AZ27" s="304"/>
      <c r="BA27" s="304"/>
      <c r="BB27" s="304"/>
      <c r="BC27" s="305"/>
    </row>
    <row r="28" spans="1:55">
      <c r="Q28" s="12"/>
      <c r="R28" s="12"/>
      <c r="S28" s="12"/>
      <c r="T28" s="12"/>
      <c r="U28" s="12"/>
      <c r="V28" s="12"/>
      <c r="W28" s="12"/>
      <c r="X28" s="12"/>
      <c r="Y28" s="12"/>
      <c r="Z28" s="12"/>
      <c r="AA28" s="12"/>
      <c r="AB28" s="12"/>
      <c r="AC28" s="12"/>
      <c r="AD28" s="12"/>
      <c r="AE28" s="12"/>
      <c r="AF28" s="12"/>
      <c r="AG28" s="12"/>
    </row>
    <row r="33" spans="1:5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row>
    <row r="34" spans="1:55" ht="21">
      <c r="A34" s="1403" t="s">
        <v>262</v>
      </c>
      <c r="B34" s="1403"/>
      <c r="C34" s="1403"/>
      <c r="D34" s="1403"/>
      <c r="E34" s="1403"/>
      <c r="F34" s="1403"/>
      <c r="G34" s="1403"/>
      <c r="H34" s="1403"/>
      <c r="I34" s="1403"/>
      <c r="J34" s="1403"/>
      <c r="K34" s="1403"/>
      <c r="L34" s="1403"/>
      <c r="M34" s="1403"/>
      <c r="N34" s="1403"/>
      <c r="O34" s="1403"/>
      <c r="P34" s="1403"/>
      <c r="Q34" s="1403"/>
      <c r="R34" s="1403"/>
      <c r="S34" s="1403"/>
      <c r="T34" s="1403"/>
      <c r="U34" s="1403"/>
      <c r="V34" s="1403"/>
      <c r="W34" s="1403"/>
      <c r="X34" s="1403"/>
      <c r="Y34" s="1403"/>
      <c r="Z34" s="1403"/>
      <c r="AA34" s="1403"/>
      <c r="AB34" s="1403"/>
      <c r="AC34" s="1403"/>
      <c r="AD34" s="1403"/>
      <c r="AE34" s="1403"/>
      <c r="AF34" s="1403"/>
      <c r="AG34" s="1403"/>
      <c r="AH34" s="1403"/>
      <c r="AI34" s="1403"/>
      <c r="AJ34" s="1403"/>
      <c r="AK34" s="1403"/>
      <c r="AL34" s="1403"/>
      <c r="AM34" s="1403"/>
      <c r="AN34" s="1403"/>
      <c r="AO34" s="1403"/>
      <c r="AP34" s="1403"/>
      <c r="AQ34" s="1403"/>
      <c r="AR34" s="1403"/>
      <c r="AS34" s="1403"/>
      <c r="AT34" s="1403"/>
      <c r="AU34" s="1403"/>
      <c r="AV34" s="1403"/>
      <c r="AW34" s="1403"/>
      <c r="AX34" s="1403"/>
      <c r="AY34" s="1403"/>
      <c r="AZ34" s="1403"/>
      <c r="BA34" s="1403"/>
      <c r="BB34" s="1403"/>
      <c r="BC34" s="1403"/>
    </row>
    <row r="36" spans="1:55" ht="21">
      <c r="A36" s="1395" t="s">
        <v>222</v>
      </c>
      <c r="B36" s="1395"/>
      <c r="C36" s="1395"/>
      <c r="D36" s="1395"/>
      <c r="E36" s="1395"/>
      <c r="F36" s="1395"/>
      <c r="G36" s="1395"/>
      <c r="H36" s="1395"/>
      <c r="I36" s="1395"/>
      <c r="J36" s="1395"/>
      <c r="K36" s="1395"/>
      <c r="L36" s="1395"/>
      <c r="M36" s="1395"/>
      <c r="N36" s="1395"/>
      <c r="O36" s="1395"/>
      <c r="P36" s="1395"/>
      <c r="Q36" s="1395"/>
      <c r="R36" s="1395"/>
      <c r="S36" s="1395"/>
      <c r="T36" s="1395"/>
      <c r="U36" s="1395"/>
      <c r="V36" s="1395"/>
      <c r="W36" s="1395"/>
      <c r="X36" s="1395"/>
      <c r="Y36" s="1395"/>
      <c r="Z36" s="1395"/>
      <c r="AA36" s="1395"/>
      <c r="AB36" s="1395"/>
      <c r="AC36" s="1395"/>
      <c r="AD36" s="1395"/>
      <c r="AE36" s="1395"/>
      <c r="AF36" s="1395"/>
      <c r="AG36" s="1395"/>
      <c r="AH36" s="1395"/>
      <c r="AI36" s="1395"/>
      <c r="AJ36" s="1395"/>
      <c r="AK36" s="1395"/>
      <c r="AL36" s="1395"/>
      <c r="AM36" s="1395"/>
      <c r="AN36" s="1395"/>
      <c r="AO36" s="1395"/>
      <c r="AP36" s="1395"/>
      <c r="AQ36" s="1395"/>
      <c r="AR36" s="1395"/>
      <c r="AS36" s="1395"/>
      <c r="AT36" s="1395"/>
      <c r="AU36" s="1395"/>
      <c r="AV36" s="1395"/>
      <c r="AW36" s="1395"/>
      <c r="AX36" s="1395"/>
      <c r="AY36" s="1395"/>
      <c r="AZ36" s="1395"/>
      <c r="BA36" s="1395"/>
      <c r="BB36" s="1395"/>
      <c r="BC36" s="1395"/>
    </row>
    <row r="37" spans="1:55" ht="21">
      <c r="A37" s="1395" t="s">
        <v>244</v>
      </c>
      <c r="B37" s="1395"/>
      <c r="C37" s="1395"/>
      <c r="D37" s="1395"/>
      <c r="E37" s="1395"/>
      <c r="F37" s="1395"/>
      <c r="G37" s="1395"/>
      <c r="H37" s="1395"/>
      <c r="I37" s="1395"/>
      <c r="J37" s="1395"/>
      <c r="K37" s="1395"/>
      <c r="L37" s="1395"/>
      <c r="M37" s="1395"/>
      <c r="N37" s="1395"/>
      <c r="O37" s="1395"/>
      <c r="P37" s="1395"/>
      <c r="Q37" s="1395"/>
      <c r="R37" s="1395"/>
      <c r="S37" s="1395"/>
      <c r="T37" s="1395"/>
      <c r="U37" s="1395"/>
      <c r="V37" s="1395"/>
      <c r="W37" s="1395"/>
      <c r="X37" s="1395"/>
      <c r="Y37" s="1395"/>
      <c r="Z37" s="1395"/>
      <c r="AA37" s="1395"/>
      <c r="AB37" s="1395"/>
      <c r="AC37" s="1395"/>
      <c r="AD37" s="1395"/>
      <c r="AE37" s="1395"/>
      <c r="AF37" s="1395"/>
      <c r="AG37" s="1395"/>
      <c r="AH37" s="1395"/>
      <c r="AI37" s="1395"/>
      <c r="AJ37" s="1395"/>
      <c r="AK37" s="1395"/>
      <c r="AL37" s="1395"/>
      <c r="AM37" s="1395"/>
      <c r="AN37" s="1395"/>
      <c r="AO37" s="1395"/>
      <c r="AP37" s="1395"/>
      <c r="AQ37" s="1395"/>
      <c r="AR37" s="1395"/>
      <c r="AS37" s="1395"/>
      <c r="AT37" s="1395"/>
      <c r="AU37" s="1395"/>
      <c r="AV37" s="1395"/>
      <c r="AW37" s="1395"/>
      <c r="AX37" s="1395"/>
      <c r="AY37" s="1395"/>
      <c r="AZ37" s="1395"/>
      <c r="BA37" s="1395"/>
      <c r="BB37" s="1395"/>
      <c r="BC37" s="1395"/>
    </row>
    <row r="38" spans="1:55" ht="21">
      <c r="A38" s="1395" t="s">
        <v>247</v>
      </c>
      <c r="B38" s="1395"/>
      <c r="C38" s="1395"/>
      <c r="D38" s="1395"/>
      <c r="E38" s="1395"/>
      <c r="F38" s="1395"/>
      <c r="G38" s="1395"/>
      <c r="H38" s="1395"/>
      <c r="I38" s="1395"/>
      <c r="J38" s="1395"/>
      <c r="K38" s="1395"/>
      <c r="L38" s="1395"/>
      <c r="M38" s="1395"/>
      <c r="N38" s="1395"/>
      <c r="O38" s="1395"/>
      <c r="P38" s="1395"/>
      <c r="Q38" s="1395"/>
      <c r="R38" s="1395"/>
      <c r="S38" s="1395"/>
      <c r="T38" s="1395"/>
      <c r="U38" s="1395"/>
      <c r="V38" s="1395"/>
      <c r="W38" s="1395"/>
      <c r="X38" s="1395"/>
      <c r="Y38" s="1395"/>
      <c r="Z38" s="1395"/>
      <c r="AA38" s="1395"/>
      <c r="AB38" s="1395"/>
      <c r="AC38" s="1395"/>
      <c r="AD38" s="1395"/>
      <c r="AE38" s="1395"/>
      <c r="AF38" s="1395"/>
      <c r="AG38" s="1395"/>
      <c r="AH38" s="1395"/>
      <c r="AI38" s="1395"/>
      <c r="AJ38" s="1395"/>
      <c r="AK38" s="1395"/>
      <c r="AL38" s="1395"/>
      <c r="AM38" s="1395"/>
      <c r="AN38" s="1395"/>
      <c r="AO38" s="1395"/>
      <c r="AP38" s="1395"/>
      <c r="AQ38" s="1395"/>
      <c r="AR38" s="1395"/>
      <c r="AS38" s="1395"/>
      <c r="AT38" s="1395"/>
      <c r="AU38" s="1395"/>
      <c r="AV38" s="1395"/>
      <c r="AW38" s="1395"/>
      <c r="AX38" s="1395"/>
      <c r="AY38" s="1395"/>
      <c r="AZ38" s="1395"/>
      <c r="BA38" s="1395"/>
      <c r="BB38" s="1395"/>
      <c r="BC38" s="1395"/>
    </row>
    <row r="39" spans="1:55" ht="21">
      <c r="A39" s="1395" t="s">
        <v>250</v>
      </c>
      <c r="B39" s="1395"/>
      <c r="C39" s="1395"/>
      <c r="D39" s="1395"/>
      <c r="E39" s="1395"/>
      <c r="F39" s="1395"/>
      <c r="G39" s="1395"/>
      <c r="H39" s="1395"/>
      <c r="I39" s="1395"/>
      <c r="J39" s="1395"/>
      <c r="K39" s="1395"/>
      <c r="L39" s="1395"/>
      <c r="M39" s="1395"/>
      <c r="N39" s="1395"/>
      <c r="O39" s="1395"/>
      <c r="P39" s="1395"/>
      <c r="Q39" s="1395"/>
      <c r="R39" s="1395"/>
      <c r="S39" s="1395"/>
      <c r="T39" s="1395"/>
      <c r="U39" s="1395"/>
      <c r="V39" s="1395"/>
      <c r="W39" s="1395"/>
      <c r="X39" s="1395"/>
      <c r="Y39" s="1395"/>
      <c r="Z39" s="1395"/>
      <c r="AA39" s="1395"/>
      <c r="AB39" s="1395"/>
      <c r="AC39" s="1395"/>
      <c r="AD39" s="1395"/>
      <c r="AE39" s="1395"/>
      <c r="AF39" s="1395"/>
      <c r="AG39" s="1395"/>
      <c r="AH39" s="1395"/>
      <c r="AI39" s="1395"/>
      <c r="AJ39" s="1395"/>
      <c r="AK39" s="1395"/>
      <c r="AL39" s="1395"/>
      <c r="AM39" s="1395"/>
      <c r="AN39" s="1395"/>
      <c r="AO39" s="1395"/>
      <c r="AP39" s="1395"/>
      <c r="AQ39" s="1395"/>
      <c r="AR39" s="1395"/>
      <c r="AS39" s="1395"/>
      <c r="AT39" s="1395"/>
      <c r="AU39" s="1395"/>
      <c r="AV39" s="1395"/>
      <c r="AW39" s="1395"/>
      <c r="AX39" s="1395"/>
      <c r="AY39" s="1395"/>
      <c r="AZ39" s="1395"/>
      <c r="BA39" s="1395"/>
      <c r="BB39" s="1395"/>
      <c r="BC39" s="1395"/>
    </row>
    <row r="40" spans="1:55" ht="21">
      <c r="A40" s="1395" t="s">
        <v>252</v>
      </c>
      <c r="B40" s="1395"/>
      <c r="C40" s="1395"/>
      <c r="D40" s="1395"/>
      <c r="E40" s="1395"/>
      <c r="F40" s="1395"/>
      <c r="G40" s="1395"/>
      <c r="H40" s="1395"/>
      <c r="I40" s="1395"/>
      <c r="J40" s="1395"/>
      <c r="K40" s="1395"/>
      <c r="L40" s="1395"/>
      <c r="M40" s="1395"/>
      <c r="N40" s="1395"/>
      <c r="O40" s="1395"/>
      <c r="P40" s="1395"/>
      <c r="Q40" s="1395"/>
      <c r="R40" s="1395"/>
      <c r="S40" s="1395"/>
      <c r="T40" s="1395"/>
      <c r="U40" s="1395"/>
      <c r="V40" s="1395"/>
      <c r="W40" s="1395"/>
      <c r="X40" s="1395"/>
      <c r="Y40" s="1395"/>
      <c r="Z40" s="1395"/>
      <c r="AA40" s="1395"/>
      <c r="AB40" s="1395"/>
      <c r="AC40" s="1395"/>
      <c r="AD40" s="1395"/>
      <c r="AE40" s="1395"/>
      <c r="AF40" s="1395"/>
      <c r="AG40" s="1395"/>
      <c r="AH40" s="1395"/>
      <c r="AI40" s="1395"/>
      <c r="AJ40" s="1395"/>
      <c r="AK40" s="1395"/>
      <c r="AL40" s="1395"/>
      <c r="AM40" s="1395"/>
      <c r="AN40" s="1395"/>
      <c r="AO40" s="1395"/>
      <c r="AP40" s="1395"/>
      <c r="AQ40" s="1395"/>
      <c r="AR40" s="1395"/>
      <c r="AS40" s="1395"/>
      <c r="AT40" s="1395"/>
      <c r="AU40" s="1395"/>
      <c r="AV40" s="1395"/>
      <c r="AW40" s="1395"/>
      <c r="AX40" s="1395"/>
      <c r="AY40" s="1395"/>
      <c r="AZ40" s="1395"/>
      <c r="BA40" s="1395"/>
      <c r="BB40" s="1395"/>
      <c r="BC40" s="1395"/>
    </row>
    <row r="41" spans="1:55" ht="21">
      <c r="A41" s="1395" t="s">
        <v>263</v>
      </c>
      <c r="B41" s="1395"/>
      <c r="C41" s="1395"/>
      <c r="D41" s="1395"/>
      <c r="E41" s="1395"/>
      <c r="F41" s="1395"/>
      <c r="G41" s="1395"/>
      <c r="H41" s="1395"/>
      <c r="I41" s="1395"/>
      <c r="J41" s="1395"/>
      <c r="K41" s="1395"/>
      <c r="L41" s="1395"/>
      <c r="M41" s="1395"/>
      <c r="N41" s="1395"/>
      <c r="O41" s="1395"/>
      <c r="P41" s="1395"/>
      <c r="Q41" s="1395"/>
      <c r="R41" s="1395"/>
      <c r="S41" s="1395"/>
      <c r="T41" s="1395"/>
      <c r="U41" s="1395"/>
      <c r="V41" s="1395"/>
      <c r="W41" s="1395"/>
      <c r="X41" s="1395"/>
      <c r="Y41" s="1395"/>
      <c r="Z41" s="1395"/>
      <c r="AA41" s="1395"/>
      <c r="AB41" s="1395"/>
      <c r="AC41" s="1395"/>
      <c r="AD41" s="1395"/>
      <c r="AE41" s="1395"/>
      <c r="AF41" s="1395"/>
      <c r="AG41" s="1395"/>
      <c r="AH41" s="1395"/>
      <c r="AI41" s="1395"/>
      <c r="AJ41" s="1395"/>
      <c r="AK41" s="1395"/>
      <c r="AL41" s="1395"/>
      <c r="AM41" s="1395"/>
      <c r="AN41" s="1395"/>
      <c r="AO41" s="1395"/>
      <c r="AP41" s="1395"/>
      <c r="AQ41" s="1395"/>
      <c r="AR41" s="1395"/>
      <c r="AS41" s="1395"/>
      <c r="AT41" s="1395"/>
      <c r="AU41" s="1395"/>
      <c r="AV41" s="1395"/>
      <c r="AW41" s="1395"/>
      <c r="AX41" s="1395"/>
      <c r="AY41" s="1395"/>
      <c r="AZ41" s="1395"/>
      <c r="BA41" s="1395"/>
      <c r="BB41" s="1395"/>
      <c r="BC41" s="1395"/>
    </row>
    <row r="42" spans="1:55" ht="21">
      <c r="A42" s="1395" t="s">
        <v>264</v>
      </c>
      <c r="B42" s="1395"/>
      <c r="C42" s="1395"/>
      <c r="D42" s="1395"/>
      <c r="E42" s="1395"/>
      <c r="F42" s="1395"/>
      <c r="G42" s="1395"/>
      <c r="H42" s="1395"/>
      <c r="I42" s="1395"/>
      <c r="J42" s="1395"/>
      <c r="K42" s="1395"/>
      <c r="L42" s="1395"/>
      <c r="M42" s="1395"/>
      <c r="N42" s="1395"/>
      <c r="O42" s="1395"/>
      <c r="P42" s="1395"/>
      <c r="Q42" s="1395"/>
      <c r="R42" s="1395"/>
      <c r="S42" s="1395"/>
      <c r="T42" s="1395"/>
      <c r="U42" s="1395"/>
      <c r="V42" s="1395"/>
      <c r="W42" s="1395"/>
      <c r="X42" s="1395"/>
      <c r="Y42" s="1395"/>
      <c r="Z42" s="1395"/>
      <c r="AA42" s="1395"/>
      <c r="AB42" s="1395"/>
      <c r="AC42" s="1395"/>
      <c r="AD42" s="1395"/>
      <c r="AE42" s="1395"/>
      <c r="AF42" s="1395"/>
      <c r="AG42" s="1395"/>
      <c r="AH42" s="1395"/>
      <c r="AI42" s="1395"/>
      <c r="AJ42" s="1395"/>
      <c r="AK42" s="1395"/>
      <c r="AL42" s="1395"/>
      <c r="AM42" s="1395"/>
      <c r="AN42" s="1395"/>
      <c r="AO42" s="1395"/>
      <c r="AP42" s="1395"/>
      <c r="AQ42" s="1395"/>
      <c r="AR42" s="1395"/>
      <c r="AS42" s="1395"/>
      <c r="AT42" s="1395"/>
      <c r="AU42" s="1395"/>
      <c r="AV42" s="1395"/>
      <c r="AW42" s="1395"/>
      <c r="AX42" s="1395"/>
      <c r="AY42" s="1395"/>
      <c r="AZ42" s="1395"/>
      <c r="BA42" s="1395"/>
      <c r="BB42" s="1395"/>
      <c r="BC42" s="1395"/>
    </row>
    <row r="43" spans="1:55" ht="21">
      <c r="A43" s="1395" t="s">
        <v>265</v>
      </c>
      <c r="B43" s="1395"/>
      <c r="C43" s="1395"/>
      <c r="D43" s="1395"/>
      <c r="E43" s="1395"/>
      <c r="F43" s="1395"/>
      <c r="G43" s="1395"/>
      <c r="H43" s="1395"/>
      <c r="I43" s="1395"/>
      <c r="J43" s="1395"/>
      <c r="K43" s="1395"/>
      <c r="L43" s="1395"/>
      <c r="M43" s="1395"/>
      <c r="N43" s="1395"/>
      <c r="O43" s="1395"/>
      <c r="P43" s="1395"/>
      <c r="Q43" s="1395"/>
      <c r="R43" s="1395"/>
      <c r="S43" s="1395"/>
      <c r="T43" s="1395"/>
      <c r="U43" s="1395"/>
      <c r="V43" s="1395"/>
      <c r="W43" s="1395"/>
      <c r="X43" s="1395"/>
      <c r="Y43" s="1395"/>
      <c r="Z43" s="1395"/>
      <c r="AA43" s="1395"/>
      <c r="AB43" s="1395"/>
      <c r="AC43" s="1395"/>
      <c r="AD43" s="1395"/>
      <c r="AE43" s="1395"/>
      <c r="AF43" s="1395"/>
      <c r="AG43" s="1395"/>
      <c r="AH43" s="1395"/>
      <c r="AI43" s="1395"/>
      <c r="AJ43" s="1395"/>
      <c r="AK43" s="1395"/>
      <c r="AL43" s="1395"/>
      <c r="AM43" s="1395"/>
      <c r="AN43" s="1395"/>
      <c r="AO43" s="1395"/>
      <c r="AP43" s="1395"/>
      <c r="AQ43" s="1395"/>
      <c r="AR43" s="1395"/>
      <c r="AS43" s="1395"/>
      <c r="AT43" s="1395"/>
      <c r="AU43" s="1395"/>
      <c r="AV43" s="1395"/>
      <c r="AW43" s="1395"/>
      <c r="AX43" s="1395"/>
      <c r="AY43" s="1395"/>
      <c r="AZ43" s="1395"/>
      <c r="BA43" s="1395"/>
      <c r="BB43" s="1395"/>
      <c r="BC43" s="1395"/>
    </row>
    <row r="44" spans="1:55" ht="21">
      <c r="A44" s="1395" t="s">
        <v>266</v>
      </c>
      <c r="B44" s="1395"/>
      <c r="C44" s="1395"/>
      <c r="D44" s="1395"/>
      <c r="E44" s="1395"/>
      <c r="F44" s="1395"/>
      <c r="G44" s="1395"/>
      <c r="H44" s="1395"/>
      <c r="I44" s="1395"/>
      <c r="J44" s="1395"/>
      <c r="K44" s="1395"/>
      <c r="L44" s="1395"/>
      <c r="M44" s="1395"/>
      <c r="N44" s="1395"/>
      <c r="O44" s="1395"/>
      <c r="P44" s="1395"/>
      <c r="Q44" s="1395"/>
      <c r="R44" s="1395"/>
      <c r="S44" s="1395"/>
      <c r="T44" s="1395"/>
      <c r="U44" s="1395"/>
      <c r="V44" s="1395"/>
      <c r="W44" s="1395"/>
      <c r="X44" s="1395"/>
      <c r="Y44" s="1395"/>
      <c r="Z44" s="1395"/>
      <c r="AA44" s="1395"/>
      <c r="AB44" s="1395"/>
      <c r="AC44" s="1395"/>
      <c r="AD44" s="1395"/>
      <c r="AE44" s="1395"/>
      <c r="AF44" s="1395"/>
      <c r="AG44" s="1395"/>
      <c r="AH44" s="1395"/>
      <c r="AI44" s="1395"/>
      <c r="AJ44" s="1395"/>
      <c r="AK44" s="1395"/>
      <c r="AL44" s="1395"/>
      <c r="AM44" s="1395"/>
      <c r="AN44" s="1395"/>
      <c r="AO44" s="1395"/>
      <c r="AP44" s="1395"/>
      <c r="AQ44" s="1395"/>
      <c r="AR44" s="1395"/>
      <c r="AS44" s="1395"/>
      <c r="AT44" s="1395"/>
      <c r="AU44" s="1395"/>
      <c r="AV44" s="1395"/>
      <c r="AW44" s="1395"/>
      <c r="AX44" s="1395"/>
      <c r="AY44" s="1395"/>
      <c r="AZ44" s="1395"/>
      <c r="BA44" s="1395"/>
      <c r="BB44" s="1395"/>
      <c r="BC44" s="1395"/>
    </row>
    <row r="45" spans="1:55" ht="21">
      <c r="A45" s="1395" t="s">
        <v>259</v>
      </c>
      <c r="B45" s="1395"/>
      <c r="C45" s="1395"/>
      <c r="D45" s="1395"/>
      <c r="E45" s="1395"/>
      <c r="F45" s="1395"/>
      <c r="G45" s="1395"/>
      <c r="H45" s="1395"/>
      <c r="I45" s="1395"/>
      <c r="J45" s="1395"/>
      <c r="K45" s="1395"/>
      <c r="L45" s="1395"/>
      <c r="M45" s="1395"/>
      <c r="N45" s="1395"/>
      <c r="O45" s="1395"/>
      <c r="P45" s="1395"/>
      <c r="Q45" s="1395"/>
      <c r="R45" s="1395"/>
      <c r="S45" s="1395"/>
      <c r="T45" s="1395"/>
      <c r="U45" s="1395"/>
      <c r="V45" s="1395"/>
      <c r="W45" s="1395"/>
      <c r="X45" s="1395"/>
      <c r="Y45" s="1395"/>
      <c r="Z45" s="1395"/>
      <c r="AA45" s="1395"/>
      <c r="AB45" s="1395"/>
      <c r="AC45" s="1395"/>
      <c r="AD45" s="1395"/>
      <c r="AE45" s="1395"/>
      <c r="AF45" s="1395"/>
      <c r="AG45" s="1395"/>
      <c r="AH45" s="1395"/>
      <c r="AI45" s="1395"/>
      <c r="AJ45" s="1395"/>
      <c r="AK45" s="1395"/>
      <c r="AL45" s="1395"/>
      <c r="AM45" s="1395"/>
      <c r="AN45" s="1395"/>
      <c r="AO45" s="1395"/>
      <c r="AP45" s="1395"/>
      <c r="AQ45" s="1395"/>
      <c r="AR45" s="1395"/>
      <c r="AS45" s="1395"/>
      <c r="AT45" s="1395"/>
      <c r="AU45" s="1395"/>
      <c r="AV45" s="1395"/>
      <c r="AW45" s="1395"/>
      <c r="AX45" s="1395"/>
      <c r="AY45" s="1395"/>
      <c r="AZ45" s="1395"/>
      <c r="BA45" s="1395"/>
      <c r="BB45" s="1395"/>
      <c r="BC45" s="1395"/>
    </row>
    <row r="46" spans="1:55" ht="21">
      <c r="A46" s="1395" t="s">
        <v>260</v>
      </c>
      <c r="B46" s="1395"/>
      <c r="C46" s="1395"/>
      <c r="D46" s="1395"/>
      <c r="E46" s="1395"/>
      <c r="F46" s="1395"/>
      <c r="G46" s="1395"/>
      <c r="H46" s="1395"/>
      <c r="I46" s="1395"/>
      <c r="J46" s="1395"/>
      <c r="K46" s="1395"/>
      <c r="L46" s="1395"/>
      <c r="M46" s="1395"/>
      <c r="N46" s="1395"/>
      <c r="O46" s="1395"/>
      <c r="P46" s="1395"/>
      <c r="Q46" s="1395"/>
      <c r="R46" s="1395"/>
      <c r="S46" s="1395"/>
      <c r="T46" s="1395"/>
      <c r="U46" s="1395"/>
      <c r="V46" s="1395"/>
      <c r="W46" s="1395"/>
      <c r="X46" s="1395"/>
      <c r="Y46" s="1395"/>
      <c r="Z46" s="1395"/>
      <c r="AA46" s="1395"/>
      <c r="AB46" s="1395"/>
      <c r="AC46" s="1395"/>
      <c r="AD46" s="1395"/>
      <c r="AE46" s="1395"/>
      <c r="AF46" s="1395"/>
      <c r="AG46" s="1395"/>
      <c r="AH46" s="1395"/>
      <c r="AI46" s="1395"/>
      <c r="AJ46" s="1395"/>
      <c r="AK46" s="1395"/>
      <c r="AL46" s="1395"/>
      <c r="AM46" s="1395"/>
      <c r="AN46" s="1395"/>
      <c r="AO46" s="1395"/>
      <c r="AP46" s="1395"/>
      <c r="AQ46" s="1395"/>
      <c r="AR46" s="1395"/>
      <c r="AS46" s="1395"/>
      <c r="AT46" s="1395"/>
      <c r="AU46" s="1395"/>
      <c r="AV46" s="1395"/>
      <c r="AW46" s="1395"/>
      <c r="AX46" s="1395"/>
      <c r="AY46" s="1395"/>
      <c r="AZ46" s="1395"/>
      <c r="BA46" s="1395"/>
      <c r="BB46" s="1395"/>
      <c r="BC46" s="1395"/>
    </row>
    <row r="59" spans="1:55" ht="21">
      <c r="A59" s="1426" t="s">
        <v>222</v>
      </c>
      <c r="B59" s="1426"/>
      <c r="C59" s="1426"/>
      <c r="D59" s="1426"/>
      <c r="E59" s="1426"/>
      <c r="F59" s="1426"/>
      <c r="G59" s="1426"/>
      <c r="H59" s="1426"/>
      <c r="I59" s="1426"/>
      <c r="J59" s="1426"/>
      <c r="K59" s="1426"/>
      <c r="L59" s="1426"/>
      <c r="M59" s="1426"/>
      <c r="N59" s="1426"/>
      <c r="O59" s="1426"/>
      <c r="P59" s="1426"/>
      <c r="Q59" s="1426"/>
      <c r="R59" s="1426"/>
      <c r="S59" s="1426"/>
      <c r="T59" s="1426"/>
      <c r="U59" s="1426"/>
      <c r="V59" s="1426"/>
      <c r="W59" s="1426"/>
      <c r="X59" s="1426"/>
      <c r="Y59" s="1426"/>
      <c r="Z59" s="1426"/>
      <c r="AA59" s="1426"/>
      <c r="AB59" s="1426"/>
      <c r="AC59" s="1426"/>
      <c r="AD59" s="1426"/>
      <c r="AE59" s="1426"/>
      <c r="AF59" s="1426"/>
      <c r="AG59" s="1426"/>
      <c r="AH59" s="1426"/>
      <c r="AI59" s="1426"/>
      <c r="AJ59" s="1426"/>
      <c r="AK59" s="1426"/>
      <c r="AL59" s="1426"/>
      <c r="AM59" s="1426"/>
      <c r="AN59" s="1426"/>
      <c r="AO59" s="1426"/>
      <c r="AP59" s="1426"/>
      <c r="AQ59" s="1426"/>
      <c r="AR59" s="1426"/>
      <c r="AS59" s="1426"/>
      <c r="AT59" s="1426"/>
      <c r="AU59" s="1426"/>
      <c r="AV59" s="1426"/>
      <c r="AW59" s="1426"/>
      <c r="AX59" s="1426"/>
      <c r="AY59" s="1426"/>
      <c r="AZ59" s="1426"/>
      <c r="BA59" s="1426"/>
      <c r="BB59" s="1426"/>
      <c r="BC59" s="1426"/>
    </row>
    <row r="60" spans="1:55" ht="17.399999999999999">
      <c r="A60" s="1427" t="s">
        <v>223</v>
      </c>
      <c r="B60" s="1427"/>
      <c r="C60" s="1427"/>
      <c r="D60" s="1427"/>
      <c r="E60" s="1427"/>
      <c r="F60" s="1427"/>
      <c r="G60" s="1427"/>
      <c r="H60" s="1427"/>
      <c r="I60" s="1427"/>
      <c r="J60" s="1427"/>
      <c r="K60" s="1427"/>
      <c r="L60" s="1427"/>
      <c r="M60" s="1427"/>
      <c r="N60" s="1427"/>
      <c r="O60" s="1427"/>
      <c r="P60" s="1427"/>
      <c r="Q60" s="1427"/>
      <c r="R60" s="1427"/>
      <c r="S60" s="1427"/>
      <c r="T60" s="1427"/>
      <c r="U60" s="1427"/>
      <c r="V60" s="1427"/>
      <c r="W60" s="1427"/>
      <c r="X60" s="1427"/>
      <c r="Y60" s="1427"/>
      <c r="Z60" s="1427"/>
      <c r="AA60" s="1427"/>
      <c r="AB60" s="1427"/>
      <c r="AC60" s="1427"/>
      <c r="AD60" s="1427"/>
      <c r="AE60" s="1427"/>
      <c r="AF60" s="1427"/>
      <c r="AG60" s="1427"/>
      <c r="AH60" s="1427"/>
      <c r="AI60" s="1427"/>
      <c r="AJ60" s="1427"/>
      <c r="AK60" s="1427"/>
      <c r="AL60" s="1427"/>
      <c r="AM60" s="1427"/>
      <c r="AN60" s="1427"/>
      <c r="AO60" s="1427"/>
      <c r="AP60" s="1427"/>
      <c r="AQ60" s="1427"/>
      <c r="AR60" s="1427"/>
      <c r="AS60" s="1427"/>
      <c r="AT60" s="1427"/>
      <c r="AU60" s="1427"/>
      <c r="AV60" s="1427"/>
      <c r="AW60" s="1427"/>
      <c r="AX60" s="1427"/>
      <c r="AY60" s="1427"/>
      <c r="AZ60" s="1427"/>
      <c r="BA60" s="1427"/>
      <c r="BB60" s="1427"/>
      <c r="BC60" s="1427"/>
    </row>
    <row r="61" spans="1:55" ht="16.8">
      <c r="A61" s="1423" t="s">
        <v>224</v>
      </c>
      <c r="B61" s="1423"/>
      <c r="C61" s="1423"/>
      <c r="D61" s="1423"/>
      <c r="E61" s="1423"/>
      <c r="F61" s="1423"/>
      <c r="G61" s="1423"/>
      <c r="H61" s="1423"/>
      <c r="I61" s="1423"/>
      <c r="J61" s="1423"/>
      <c r="K61" s="1423"/>
      <c r="L61" s="1423"/>
      <c r="M61" s="1423"/>
      <c r="N61" s="1423"/>
      <c r="O61" s="1423"/>
      <c r="P61" s="1423"/>
      <c r="Q61" s="1423"/>
      <c r="R61" s="1423"/>
      <c r="S61" s="1423"/>
      <c r="T61" s="1423"/>
      <c r="U61" s="1423"/>
      <c r="V61" s="1423"/>
      <c r="W61" s="1423"/>
      <c r="X61" s="1423"/>
      <c r="Y61" s="1423"/>
      <c r="Z61" s="1423"/>
      <c r="AA61" s="1423"/>
      <c r="AB61" s="1423"/>
      <c r="AC61" s="1423"/>
      <c r="AD61" s="1423"/>
      <c r="AE61" s="1423"/>
      <c r="AF61" s="1423"/>
      <c r="AG61" s="1423"/>
      <c r="AH61" s="1423"/>
      <c r="AI61" s="1423"/>
      <c r="AJ61" s="1423"/>
      <c r="AK61" s="1423"/>
      <c r="AL61" s="1423"/>
      <c r="AM61" s="1423"/>
      <c r="AN61" s="1423"/>
      <c r="AO61" s="1423"/>
      <c r="AP61" s="1423"/>
      <c r="AQ61" s="1423"/>
      <c r="AR61" s="1423"/>
      <c r="AS61" s="1423"/>
      <c r="AT61" s="1423"/>
      <c r="AU61" s="1423"/>
      <c r="AV61" s="1423"/>
      <c r="AW61" s="1423"/>
      <c r="AX61" s="1423"/>
      <c r="AY61" s="1423"/>
      <c r="AZ61" s="1423"/>
      <c r="BA61" s="1423"/>
      <c r="BB61" s="1423"/>
      <c r="BC61" s="1423"/>
    </row>
    <row r="62" spans="1:55" ht="20.25" customHeight="1">
      <c r="A62" s="1424" t="s">
        <v>225</v>
      </c>
      <c r="B62" s="1424"/>
      <c r="C62" s="1424"/>
      <c r="D62" s="1424"/>
      <c r="E62" s="1424"/>
      <c r="F62" s="1424"/>
      <c r="G62" s="1424"/>
      <c r="H62" s="1424"/>
      <c r="I62" s="1424"/>
      <c r="J62" s="1424"/>
      <c r="K62" s="1424"/>
      <c r="L62" s="1424"/>
      <c r="M62" s="1424"/>
      <c r="N62" s="1424"/>
      <c r="O62" s="1424"/>
      <c r="P62" s="1424"/>
      <c r="Q62" s="1424"/>
      <c r="R62" s="1424"/>
      <c r="S62" s="1424"/>
      <c r="T62" s="1424"/>
      <c r="U62" s="1424"/>
      <c r="V62" s="1424"/>
      <c r="W62" s="1424"/>
      <c r="X62" s="1424"/>
      <c r="Y62" s="1424"/>
      <c r="Z62" s="1424"/>
      <c r="AA62" s="1424"/>
      <c r="AB62" s="1424"/>
      <c r="AC62" s="1424"/>
      <c r="AD62" s="1424"/>
      <c r="AE62" s="1424"/>
      <c r="AF62" s="1424"/>
      <c r="AG62" s="1424"/>
      <c r="AH62" s="1424"/>
      <c r="AI62" s="1424"/>
      <c r="AJ62" s="1424"/>
      <c r="AK62" s="1424"/>
      <c r="AL62" s="1424"/>
      <c r="AM62" s="1424"/>
      <c r="AN62" s="1424"/>
      <c r="AO62" s="1424"/>
      <c r="AP62" s="1424"/>
      <c r="AQ62" s="1424"/>
      <c r="AR62" s="1424"/>
      <c r="AS62" s="1424"/>
      <c r="AT62" s="1424"/>
      <c r="AU62" s="1424"/>
      <c r="AV62" s="1424"/>
      <c r="AW62" s="1424"/>
      <c r="AX62" s="1424"/>
      <c r="AY62" s="1424"/>
      <c r="AZ62" s="1424"/>
      <c r="BA62" s="1424"/>
      <c r="BB62" s="1424"/>
      <c r="BC62" s="1424"/>
    </row>
    <row r="63" spans="1:55" ht="20.25" customHeight="1">
      <c r="A63" s="1424"/>
      <c r="B63" s="1424"/>
      <c r="C63" s="1424"/>
      <c r="D63" s="1424"/>
      <c r="E63" s="1424"/>
      <c r="F63" s="1424"/>
      <c r="G63" s="1424"/>
      <c r="H63" s="1424"/>
      <c r="I63" s="1424"/>
      <c r="J63" s="1424"/>
      <c r="K63" s="1424"/>
      <c r="L63" s="1424"/>
      <c r="M63" s="1424"/>
      <c r="N63" s="1424"/>
      <c r="O63" s="1424"/>
      <c r="P63" s="1424"/>
      <c r="Q63" s="1424"/>
      <c r="R63" s="1424"/>
      <c r="S63" s="1424"/>
      <c r="T63" s="1424"/>
      <c r="U63" s="1424"/>
      <c r="V63" s="1424"/>
      <c r="W63" s="1424"/>
      <c r="X63" s="1424"/>
      <c r="Y63" s="1424"/>
      <c r="Z63" s="1424"/>
      <c r="AA63" s="1424"/>
      <c r="AB63" s="1424"/>
      <c r="AC63" s="1424"/>
      <c r="AD63" s="1424"/>
      <c r="AE63" s="1424"/>
      <c r="AF63" s="1424"/>
      <c r="AG63" s="1424"/>
      <c r="AH63" s="1424"/>
      <c r="AI63" s="1424"/>
      <c r="AJ63" s="1424"/>
      <c r="AK63" s="1424"/>
      <c r="AL63" s="1424"/>
      <c r="AM63" s="1424"/>
      <c r="AN63" s="1424"/>
      <c r="AO63" s="1424"/>
      <c r="AP63" s="1424"/>
      <c r="AQ63" s="1424"/>
      <c r="AR63" s="1424"/>
      <c r="AS63" s="1424"/>
      <c r="AT63" s="1424"/>
      <c r="AU63" s="1424"/>
      <c r="AV63" s="1424"/>
      <c r="AW63" s="1424"/>
      <c r="AX63" s="1424"/>
      <c r="AY63" s="1424"/>
      <c r="AZ63" s="1424"/>
      <c r="BA63" s="1424"/>
      <c r="BB63" s="1424"/>
      <c r="BC63" s="1424"/>
    </row>
    <row r="64" spans="1:55" ht="22.5" customHeight="1">
      <c r="A64" s="1424"/>
      <c r="B64" s="1424"/>
      <c r="C64" s="1424"/>
      <c r="D64" s="1424"/>
      <c r="E64" s="1424"/>
      <c r="F64" s="1424"/>
      <c r="G64" s="1424"/>
      <c r="H64" s="1424"/>
      <c r="I64" s="1424"/>
      <c r="J64" s="1424"/>
      <c r="K64" s="1424"/>
      <c r="L64" s="1424"/>
      <c r="M64" s="1424"/>
      <c r="N64" s="1424"/>
      <c r="O64" s="1424"/>
      <c r="P64" s="1424"/>
      <c r="Q64" s="1424"/>
      <c r="R64" s="1424"/>
      <c r="S64" s="1424"/>
      <c r="T64" s="1424"/>
      <c r="U64" s="1424"/>
      <c r="V64" s="1424"/>
      <c r="W64" s="1424"/>
      <c r="X64" s="1424"/>
      <c r="Y64" s="1424"/>
      <c r="Z64" s="1424"/>
      <c r="AA64" s="1424"/>
      <c r="AB64" s="1424"/>
      <c r="AC64" s="1424"/>
      <c r="AD64" s="1424"/>
      <c r="AE64" s="1424"/>
      <c r="AF64" s="1424"/>
      <c r="AG64" s="1424"/>
      <c r="AH64" s="1424"/>
      <c r="AI64" s="1424"/>
      <c r="AJ64" s="1424"/>
      <c r="AK64" s="1424"/>
      <c r="AL64" s="1424"/>
      <c r="AM64" s="1424"/>
      <c r="AN64" s="1424"/>
      <c r="AO64" s="1424"/>
      <c r="AP64" s="1424"/>
      <c r="AQ64" s="1424"/>
      <c r="AR64" s="1424"/>
      <c r="AS64" s="1424"/>
      <c r="AT64" s="1424"/>
      <c r="AU64" s="1424"/>
      <c r="AV64" s="1424"/>
      <c r="AW64" s="1424"/>
      <c r="AX64" s="1424"/>
      <c r="AY64" s="1424"/>
      <c r="AZ64" s="1424"/>
      <c r="BA64" s="1424"/>
      <c r="BB64" s="1424"/>
      <c r="BC64" s="1424"/>
    </row>
    <row r="65" spans="1:55" ht="20.25" customHeight="1">
      <c r="A65" s="1423" t="s">
        <v>226</v>
      </c>
      <c r="B65" s="1423"/>
      <c r="C65" s="1423"/>
      <c r="D65" s="1423"/>
      <c r="E65" s="1423"/>
      <c r="F65" s="1423"/>
      <c r="G65" s="1423"/>
      <c r="H65" s="1423"/>
      <c r="I65" s="1423"/>
      <c r="J65" s="1423"/>
      <c r="K65" s="1423"/>
      <c r="L65" s="1423"/>
      <c r="M65" s="1423"/>
      <c r="N65" s="1423"/>
      <c r="O65" s="1423"/>
      <c r="P65" s="1423"/>
      <c r="Q65" s="1423"/>
      <c r="R65" s="1423"/>
      <c r="S65" s="1423"/>
      <c r="T65" s="1423"/>
      <c r="U65" s="1423"/>
      <c r="V65" s="1423"/>
      <c r="W65" s="1423"/>
      <c r="X65" s="1423"/>
      <c r="Y65" s="1423"/>
      <c r="Z65" s="1423"/>
      <c r="AA65" s="1423"/>
      <c r="AB65" s="1423"/>
      <c r="AC65" s="1423"/>
      <c r="AD65" s="1423"/>
      <c r="AE65" s="1423"/>
      <c r="AF65" s="1423"/>
      <c r="AG65" s="1423"/>
      <c r="AH65" s="1423"/>
      <c r="AI65" s="1423"/>
      <c r="AJ65" s="1423"/>
      <c r="AK65" s="1423"/>
      <c r="AL65" s="1423"/>
      <c r="AM65" s="1423"/>
      <c r="AN65" s="1423"/>
      <c r="AO65" s="1423"/>
      <c r="AP65" s="1423"/>
      <c r="AQ65" s="1423"/>
      <c r="AR65" s="1423"/>
      <c r="AS65" s="1423"/>
      <c r="AT65" s="1423"/>
      <c r="AU65" s="1423"/>
      <c r="AV65" s="1423"/>
      <c r="AW65" s="1423"/>
      <c r="AX65" s="1423"/>
      <c r="AY65" s="1423"/>
      <c r="AZ65" s="1423"/>
      <c r="BA65" s="1423"/>
      <c r="BB65" s="1423"/>
      <c r="BC65" s="1423"/>
    </row>
    <row r="66" spans="1:55" ht="20.25" customHeight="1">
      <c r="A66" s="1425" t="str">
        <f>"1 – المطلوب إنشاؤه هو مشروع "&amp;TEXT([2]المدخلات!P4,0)&amp;" "&amp;"على قطعة أرض رقم "&amp;" "&amp;TEXT([2]المدخلات!AR4,0)&amp;" "&amp;"في منطقة"&amp;" "&amp;TEXT([2]المدخلات!AR3,0)</f>
        <v>1 – المطلوب إنشاؤه هو مشروع فيلا ارضي اول مع تعديل واجهة الملحق على قطعة أرض رقم  412030315 في منطقة مدينة خليفة بن زايد</v>
      </c>
      <c r="B66" s="1425"/>
      <c r="C66" s="1425"/>
      <c r="D66" s="1425"/>
      <c r="E66" s="1425"/>
      <c r="F66" s="1425"/>
      <c r="G66" s="1425"/>
      <c r="H66" s="1425"/>
      <c r="I66" s="1425"/>
      <c r="J66" s="1425"/>
      <c r="K66" s="1425"/>
      <c r="L66" s="1425"/>
      <c r="M66" s="1425"/>
      <c r="N66" s="1425"/>
      <c r="O66" s="1425"/>
      <c r="P66" s="1425"/>
      <c r="Q66" s="1425"/>
      <c r="R66" s="1425"/>
      <c r="S66" s="1425"/>
      <c r="T66" s="1425"/>
      <c r="U66" s="1425"/>
      <c r="V66" s="1425"/>
      <c r="W66" s="1425"/>
      <c r="X66" s="1425"/>
      <c r="Y66" s="1425"/>
      <c r="Z66" s="1425"/>
      <c r="AA66" s="1425"/>
      <c r="AB66" s="1425"/>
      <c r="AC66" s="1425"/>
      <c r="AD66" s="1425"/>
      <c r="AE66" s="1425"/>
      <c r="AF66" s="1425"/>
      <c r="AG66" s="1425"/>
      <c r="AH66" s="1425"/>
      <c r="AI66" s="1425"/>
      <c r="AJ66" s="1425"/>
      <c r="AK66" s="1425"/>
      <c r="AL66" s="1425"/>
      <c r="AM66" s="1425"/>
      <c r="AN66" s="1425"/>
      <c r="AO66" s="1425"/>
      <c r="AP66" s="1425"/>
      <c r="AQ66" s="1425"/>
      <c r="AR66" s="1425"/>
      <c r="AS66" s="1425"/>
      <c r="AT66" s="1425"/>
      <c r="AU66" s="1425"/>
      <c r="AV66" s="1425"/>
      <c r="AW66" s="1425"/>
      <c r="AX66" s="1425"/>
      <c r="AY66" s="1425"/>
      <c r="AZ66" s="1425"/>
      <c r="BA66" s="1425"/>
      <c r="BB66" s="1425"/>
      <c r="BC66" s="1425"/>
    </row>
    <row r="67" spans="1:55" ht="20.25" customHeight="1">
      <c r="A67" s="1425" t="s">
        <v>227</v>
      </c>
      <c r="B67" s="1425"/>
      <c r="C67" s="1425"/>
      <c r="D67" s="1425"/>
      <c r="E67" s="1425"/>
      <c r="F67" s="1425"/>
      <c r="G67" s="1425"/>
      <c r="H67" s="1425"/>
      <c r="I67" s="1425"/>
      <c r="J67" s="1425"/>
      <c r="K67" s="1425"/>
      <c r="L67" s="1425"/>
      <c r="M67" s="1425"/>
      <c r="N67" s="1425"/>
      <c r="O67" s="1425"/>
      <c r="P67" s="1425"/>
      <c r="Q67" s="1425"/>
      <c r="R67" s="1425"/>
      <c r="S67" s="1425"/>
      <c r="T67" s="1425"/>
      <c r="U67" s="1425"/>
      <c r="V67" s="1425"/>
      <c r="W67" s="1425"/>
      <c r="X67" s="1425"/>
      <c r="Y67" s="1425"/>
      <c r="Z67" s="1425"/>
      <c r="AA67" s="1425"/>
      <c r="AB67" s="1425"/>
      <c r="AC67" s="1425"/>
      <c r="AD67" s="1425"/>
      <c r="AE67" s="1425"/>
      <c r="AF67" s="1425"/>
      <c r="AG67" s="1425"/>
      <c r="AH67" s="1425"/>
      <c r="AI67" s="1425"/>
      <c r="AJ67" s="1425"/>
      <c r="AK67" s="1425"/>
      <c r="AL67" s="1425"/>
      <c r="AM67" s="1425"/>
      <c r="AN67" s="1425"/>
      <c r="AO67" s="1425"/>
      <c r="AP67" s="1425"/>
      <c r="AQ67" s="1425"/>
      <c r="AR67" s="1425"/>
      <c r="AS67" s="1425"/>
      <c r="AT67" s="1425"/>
      <c r="AU67" s="1425"/>
      <c r="AV67" s="1425"/>
      <c r="AW67" s="1425"/>
      <c r="AX67" s="1425"/>
      <c r="AY67" s="1425"/>
      <c r="AZ67" s="1425"/>
      <c r="BA67" s="1425"/>
      <c r="BB67" s="1425"/>
      <c r="BC67" s="1425"/>
    </row>
    <row r="68" spans="1:55" ht="20.25" customHeight="1">
      <c r="A68" s="1425"/>
      <c r="B68" s="1425"/>
      <c r="C68" s="1425"/>
      <c r="D68" s="1425"/>
      <c r="E68" s="1425"/>
      <c r="F68" s="1425"/>
      <c r="G68" s="1425"/>
      <c r="H68" s="1425"/>
      <c r="I68" s="1425"/>
      <c r="J68" s="1425"/>
      <c r="K68" s="1425"/>
      <c r="L68" s="1425"/>
      <c r="M68" s="1425"/>
      <c r="N68" s="1425"/>
      <c r="O68" s="1425"/>
      <c r="P68" s="1425"/>
      <c r="Q68" s="1425"/>
      <c r="R68" s="1425"/>
      <c r="S68" s="1425"/>
      <c r="T68" s="1425"/>
      <c r="U68" s="1425"/>
      <c r="V68" s="1425"/>
      <c r="W68" s="1425"/>
      <c r="X68" s="1425"/>
      <c r="Y68" s="1425"/>
      <c r="Z68" s="1425"/>
      <c r="AA68" s="1425"/>
      <c r="AB68" s="1425"/>
      <c r="AC68" s="1425"/>
      <c r="AD68" s="1425"/>
      <c r="AE68" s="1425"/>
      <c r="AF68" s="1425"/>
      <c r="AG68" s="1425"/>
      <c r="AH68" s="1425"/>
      <c r="AI68" s="1425"/>
      <c r="AJ68" s="1425"/>
      <c r="AK68" s="1425"/>
      <c r="AL68" s="1425"/>
      <c r="AM68" s="1425"/>
      <c r="AN68" s="1425"/>
      <c r="AO68" s="1425"/>
      <c r="AP68" s="1425"/>
      <c r="AQ68" s="1425"/>
      <c r="AR68" s="1425"/>
      <c r="AS68" s="1425"/>
      <c r="AT68" s="1425"/>
      <c r="AU68" s="1425"/>
      <c r="AV68" s="1425"/>
      <c r="AW68" s="1425"/>
      <c r="AX68" s="1425"/>
      <c r="AY68" s="1425"/>
      <c r="AZ68" s="1425"/>
      <c r="BA68" s="1425"/>
      <c r="BB68" s="1425"/>
      <c r="BC68" s="1425"/>
    </row>
    <row r="69" spans="1:55" ht="20.25" customHeight="1">
      <c r="A69" s="1425"/>
      <c r="B69" s="1425"/>
      <c r="C69" s="1425"/>
      <c r="D69" s="1425"/>
      <c r="E69" s="1425"/>
      <c r="F69" s="1425"/>
      <c r="G69" s="1425"/>
      <c r="H69" s="1425"/>
      <c r="I69" s="1425"/>
      <c r="J69" s="1425"/>
      <c r="K69" s="1425"/>
      <c r="L69" s="1425"/>
      <c r="M69" s="1425"/>
      <c r="N69" s="1425"/>
      <c r="O69" s="1425"/>
      <c r="P69" s="1425"/>
      <c r="Q69" s="1425"/>
      <c r="R69" s="1425"/>
      <c r="S69" s="1425"/>
      <c r="T69" s="1425"/>
      <c r="U69" s="1425"/>
      <c r="V69" s="1425"/>
      <c r="W69" s="1425"/>
      <c r="X69" s="1425"/>
      <c r="Y69" s="1425"/>
      <c r="Z69" s="1425"/>
      <c r="AA69" s="1425"/>
      <c r="AB69" s="1425"/>
      <c r="AC69" s="1425"/>
      <c r="AD69" s="1425"/>
      <c r="AE69" s="1425"/>
      <c r="AF69" s="1425"/>
      <c r="AG69" s="1425"/>
      <c r="AH69" s="1425"/>
      <c r="AI69" s="1425"/>
      <c r="AJ69" s="1425"/>
      <c r="AK69" s="1425"/>
      <c r="AL69" s="1425"/>
      <c r="AM69" s="1425"/>
      <c r="AN69" s="1425"/>
      <c r="AO69" s="1425"/>
      <c r="AP69" s="1425"/>
      <c r="AQ69" s="1425"/>
      <c r="AR69" s="1425"/>
      <c r="AS69" s="1425"/>
      <c r="AT69" s="1425"/>
      <c r="AU69" s="1425"/>
      <c r="AV69" s="1425"/>
      <c r="AW69" s="1425"/>
      <c r="AX69" s="1425"/>
      <c r="AY69" s="1425"/>
      <c r="AZ69" s="1425"/>
      <c r="BA69" s="1425"/>
      <c r="BB69" s="1425"/>
      <c r="BC69" s="1425"/>
    </row>
    <row r="70" spans="1:55" ht="25.5" customHeight="1">
      <c r="A70" s="1425"/>
      <c r="B70" s="1425"/>
      <c r="C70" s="1425"/>
      <c r="D70" s="1425"/>
      <c r="E70" s="1425"/>
      <c r="F70" s="1425"/>
      <c r="G70" s="1425"/>
      <c r="H70" s="1425"/>
      <c r="I70" s="1425"/>
      <c r="J70" s="1425"/>
      <c r="K70" s="1425"/>
      <c r="L70" s="1425"/>
      <c r="M70" s="1425"/>
      <c r="N70" s="1425"/>
      <c r="O70" s="1425"/>
      <c r="P70" s="1425"/>
      <c r="Q70" s="1425"/>
      <c r="R70" s="1425"/>
      <c r="S70" s="1425"/>
      <c r="T70" s="1425"/>
      <c r="U70" s="1425"/>
      <c r="V70" s="1425"/>
      <c r="W70" s="1425"/>
      <c r="X70" s="1425"/>
      <c r="Y70" s="1425"/>
      <c r="Z70" s="1425"/>
      <c r="AA70" s="1425"/>
      <c r="AB70" s="1425"/>
      <c r="AC70" s="1425"/>
      <c r="AD70" s="1425"/>
      <c r="AE70" s="1425"/>
      <c r="AF70" s="1425"/>
      <c r="AG70" s="1425"/>
      <c r="AH70" s="1425"/>
      <c r="AI70" s="1425"/>
      <c r="AJ70" s="1425"/>
      <c r="AK70" s="1425"/>
      <c r="AL70" s="1425"/>
      <c r="AM70" s="1425"/>
      <c r="AN70" s="1425"/>
      <c r="AO70" s="1425"/>
      <c r="AP70" s="1425"/>
      <c r="AQ70" s="1425"/>
      <c r="AR70" s="1425"/>
      <c r="AS70" s="1425"/>
      <c r="AT70" s="1425"/>
      <c r="AU70" s="1425"/>
      <c r="AV70" s="1425"/>
      <c r="AW70" s="1425"/>
      <c r="AX70" s="1425"/>
      <c r="AY70" s="1425"/>
      <c r="AZ70" s="1425"/>
      <c r="BA70" s="1425"/>
      <c r="BB70" s="1425"/>
      <c r="BC70" s="1425"/>
    </row>
    <row r="71" spans="1:55" ht="20.25" customHeight="1">
      <c r="A71" s="1423" t="s">
        <v>228</v>
      </c>
      <c r="B71" s="1423"/>
      <c r="C71" s="1423"/>
      <c r="D71" s="1423"/>
      <c r="E71" s="1423"/>
      <c r="F71" s="1423"/>
      <c r="G71" s="1423"/>
      <c r="H71" s="1423"/>
      <c r="I71" s="1423"/>
      <c r="J71" s="1423"/>
      <c r="K71" s="1423"/>
      <c r="L71" s="1423"/>
      <c r="M71" s="1423"/>
      <c r="N71" s="1423"/>
      <c r="O71" s="1423"/>
      <c r="P71" s="1423"/>
      <c r="Q71" s="1423"/>
      <c r="R71" s="1423"/>
      <c r="S71" s="1423"/>
      <c r="T71" s="1423"/>
      <c r="U71" s="1423"/>
      <c r="V71" s="1423"/>
      <c r="W71" s="1423"/>
      <c r="X71" s="1423"/>
      <c r="Y71" s="1423"/>
      <c r="Z71" s="1423"/>
      <c r="AA71" s="1423"/>
      <c r="AB71" s="1423"/>
      <c r="AC71" s="1423"/>
      <c r="AD71" s="1423"/>
      <c r="AE71" s="1423"/>
      <c r="AF71" s="1423"/>
      <c r="AG71" s="1423"/>
      <c r="AH71" s="1423"/>
      <c r="AI71" s="1423"/>
      <c r="AJ71" s="1423"/>
      <c r="AK71" s="1423"/>
      <c r="AL71" s="1423"/>
      <c r="AM71" s="1423"/>
      <c r="AN71" s="1423"/>
      <c r="AO71" s="1423"/>
      <c r="AP71" s="1423"/>
      <c r="AQ71" s="1423"/>
      <c r="AR71" s="1423"/>
      <c r="AS71" s="1423"/>
      <c r="AT71" s="1423"/>
      <c r="AU71" s="1423"/>
      <c r="AV71" s="1423"/>
      <c r="AW71" s="1423"/>
      <c r="AX71" s="1423"/>
      <c r="AY71" s="1423"/>
      <c r="AZ71" s="1423"/>
      <c r="BA71" s="1423"/>
      <c r="BB71" s="1423"/>
      <c r="BC71" s="1423"/>
    </row>
    <row r="72" spans="1:55" ht="20.25" customHeight="1">
      <c r="A72" s="1425" t="s">
        <v>229</v>
      </c>
      <c r="B72" s="1425"/>
      <c r="C72" s="1425"/>
      <c r="D72" s="1425"/>
      <c r="E72" s="1425"/>
      <c r="F72" s="1425"/>
      <c r="G72" s="1425"/>
      <c r="H72" s="1425"/>
      <c r="I72" s="1425"/>
      <c r="J72" s="1425"/>
      <c r="K72" s="1425"/>
      <c r="L72" s="1425"/>
      <c r="M72" s="1425"/>
      <c r="N72" s="1425"/>
      <c r="O72" s="1425"/>
      <c r="P72" s="1425"/>
      <c r="Q72" s="1425"/>
      <c r="R72" s="1425"/>
      <c r="S72" s="1425"/>
      <c r="T72" s="1425"/>
      <c r="U72" s="1425"/>
      <c r="V72" s="1425"/>
      <c r="W72" s="1425"/>
      <c r="X72" s="1425"/>
      <c r="Y72" s="1425"/>
      <c r="Z72" s="1425"/>
      <c r="AA72" s="1425"/>
      <c r="AB72" s="1425"/>
      <c r="AC72" s="1425"/>
      <c r="AD72" s="1425"/>
      <c r="AE72" s="1425"/>
      <c r="AF72" s="1425"/>
      <c r="AG72" s="1425"/>
      <c r="AH72" s="1425"/>
      <c r="AI72" s="1425"/>
      <c r="AJ72" s="1425"/>
      <c r="AK72" s="1425"/>
      <c r="AL72" s="1425"/>
      <c r="AM72" s="1425"/>
      <c r="AN72" s="1425"/>
      <c r="AO72" s="1425"/>
      <c r="AP72" s="1425"/>
      <c r="AQ72" s="1425"/>
      <c r="AR72" s="1425"/>
      <c r="AS72" s="1425"/>
      <c r="AT72" s="1425"/>
      <c r="AU72" s="1425"/>
      <c r="AV72" s="1425"/>
      <c r="AW72" s="1425"/>
      <c r="AX72" s="1425"/>
      <c r="AY72" s="1425"/>
      <c r="AZ72" s="1425"/>
      <c r="BA72" s="1425"/>
      <c r="BB72" s="1425"/>
      <c r="BC72" s="1425"/>
    </row>
    <row r="73" spans="1:55" ht="13.5" customHeight="1">
      <c r="A73" s="1425"/>
      <c r="B73" s="1425"/>
      <c r="C73" s="1425"/>
      <c r="D73" s="1425"/>
      <c r="E73" s="1425"/>
      <c r="F73" s="1425"/>
      <c r="G73" s="1425"/>
      <c r="H73" s="1425"/>
      <c r="I73" s="1425"/>
      <c r="J73" s="1425"/>
      <c r="K73" s="1425"/>
      <c r="L73" s="1425"/>
      <c r="M73" s="1425"/>
      <c r="N73" s="1425"/>
      <c r="O73" s="1425"/>
      <c r="P73" s="1425"/>
      <c r="Q73" s="1425"/>
      <c r="R73" s="1425"/>
      <c r="S73" s="1425"/>
      <c r="T73" s="1425"/>
      <c r="U73" s="1425"/>
      <c r="V73" s="1425"/>
      <c r="W73" s="1425"/>
      <c r="X73" s="1425"/>
      <c r="Y73" s="1425"/>
      <c r="Z73" s="1425"/>
      <c r="AA73" s="1425"/>
      <c r="AB73" s="1425"/>
      <c r="AC73" s="1425"/>
      <c r="AD73" s="1425"/>
      <c r="AE73" s="1425"/>
      <c r="AF73" s="1425"/>
      <c r="AG73" s="1425"/>
      <c r="AH73" s="1425"/>
      <c r="AI73" s="1425"/>
      <c r="AJ73" s="1425"/>
      <c r="AK73" s="1425"/>
      <c r="AL73" s="1425"/>
      <c r="AM73" s="1425"/>
      <c r="AN73" s="1425"/>
      <c r="AO73" s="1425"/>
      <c r="AP73" s="1425"/>
      <c r="AQ73" s="1425"/>
      <c r="AR73" s="1425"/>
      <c r="AS73" s="1425"/>
      <c r="AT73" s="1425"/>
      <c r="AU73" s="1425"/>
      <c r="AV73" s="1425"/>
      <c r="AW73" s="1425"/>
      <c r="AX73" s="1425"/>
      <c r="AY73" s="1425"/>
      <c r="AZ73" s="1425"/>
      <c r="BA73" s="1425"/>
      <c r="BB73" s="1425"/>
      <c r="BC73" s="1425"/>
    </row>
    <row r="74" spans="1:55" ht="20.25" customHeight="1">
      <c r="A74" s="1425"/>
      <c r="B74" s="1425"/>
      <c r="C74" s="1425"/>
      <c r="D74" s="1425"/>
      <c r="E74" s="1425"/>
      <c r="F74" s="1425"/>
      <c r="G74" s="1425"/>
      <c r="H74" s="1425"/>
      <c r="I74" s="1425"/>
      <c r="J74" s="1425"/>
      <c r="K74" s="1425"/>
      <c r="L74" s="1425"/>
      <c r="M74" s="1425"/>
      <c r="N74" s="1425"/>
      <c r="O74" s="1425"/>
      <c r="P74" s="1425"/>
      <c r="Q74" s="1425"/>
      <c r="R74" s="1425"/>
      <c r="S74" s="1425"/>
      <c r="T74" s="1425"/>
      <c r="U74" s="1425"/>
      <c r="V74" s="1425"/>
      <c r="W74" s="1425"/>
      <c r="X74" s="1425"/>
      <c r="Y74" s="1425"/>
      <c r="Z74" s="1425"/>
      <c r="AA74" s="1425"/>
      <c r="AB74" s="1425"/>
      <c r="AC74" s="1425"/>
      <c r="AD74" s="1425"/>
      <c r="AE74" s="1425"/>
      <c r="AF74" s="1425"/>
      <c r="AG74" s="1425"/>
      <c r="AH74" s="1425"/>
      <c r="AI74" s="1425"/>
      <c r="AJ74" s="1425"/>
      <c r="AK74" s="1425"/>
      <c r="AL74" s="1425"/>
      <c r="AM74" s="1425"/>
      <c r="AN74" s="1425"/>
      <c r="AO74" s="1425"/>
      <c r="AP74" s="1425"/>
      <c r="AQ74" s="1425"/>
      <c r="AR74" s="1425"/>
      <c r="AS74" s="1425"/>
      <c r="AT74" s="1425"/>
      <c r="AU74" s="1425"/>
      <c r="AV74" s="1425"/>
      <c r="AW74" s="1425"/>
      <c r="AX74" s="1425"/>
      <c r="AY74" s="1425"/>
      <c r="AZ74" s="1425"/>
      <c r="BA74" s="1425"/>
      <c r="BB74" s="1425"/>
      <c r="BC74" s="1425"/>
    </row>
    <row r="75" spans="1:55" ht="20.25" customHeight="1">
      <c r="A75" s="1425"/>
      <c r="B75" s="1425"/>
      <c r="C75" s="1425"/>
      <c r="D75" s="1425"/>
      <c r="E75" s="1425"/>
      <c r="F75" s="1425"/>
      <c r="G75" s="1425"/>
      <c r="H75" s="1425"/>
      <c r="I75" s="1425"/>
      <c r="J75" s="1425"/>
      <c r="K75" s="1425"/>
      <c r="L75" s="1425"/>
      <c r="M75" s="1425"/>
      <c r="N75" s="1425"/>
      <c r="O75" s="1425"/>
      <c r="P75" s="1425"/>
      <c r="Q75" s="1425"/>
      <c r="R75" s="1425"/>
      <c r="S75" s="1425"/>
      <c r="T75" s="1425"/>
      <c r="U75" s="1425"/>
      <c r="V75" s="1425"/>
      <c r="W75" s="1425"/>
      <c r="X75" s="1425"/>
      <c r="Y75" s="1425"/>
      <c r="Z75" s="1425"/>
      <c r="AA75" s="1425"/>
      <c r="AB75" s="1425"/>
      <c r="AC75" s="1425"/>
      <c r="AD75" s="1425"/>
      <c r="AE75" s="1425"/>
      <c r="AF75" s="1425"/>
      <c r="AG75" s="1425"/>
      <c r="AH75" s="1425"/>
      <c r="AI75" s="1425"/>
      <c r="AJ75" s="1425"/>
      <c r="AK75" s="1425"/>
      <c r="AL75" s="1425"/>
      <c r="AM75" s="1425"/>
      <c r="AN75" s="1425"/>
      <c r="AO75" s="1425"/>
      <c r="AP75" s="1425"/>
      <c r="AQ75" s="1425"/>
      <c r="AR75" s="1425"/>
      <c r="AS75" s="1425"/>
      <c r="AT75" s="1425"/>
      <c r="AU75" s="1425"/>
      <c r="AV75" s="1425"/>
      <c r="AW75" s="1425"/>
      <c r="AX75" s="1425"/>
      <c r="AY75" s="1425"/>
      <c r="AZ75" s="1425"/>
      <c r="BA75" s="1425"/>
      <c r="BB75" s="1425"/>
      <c r="BC75" s="1425"/>
    </row>
    <row r="76" spans="1:55" ht="20.25" customHeight="1">
      <c r="A76" s="1423" t="s">
        <v>231</v>
      </c>
      <c r="B76" s="1423"/>
      <c r="C76" s="1423"/>
      <c r="D76" s="1423"/>
      <c r="E76" s="1423"/>
      <c r="F76" s="1423"/>
      <c r="G76" s="1423"/>
      <c r="H76" s="1423"/>
      <c r="I76" s="1423"/>
      <c r="J76" s="1423"/>
      <c r="K76" s="1423"/>
      <c r="L76" s="1423"/>
      <c r="M76" s="1423"/>
      <c r="N76" s="1423"/>
      <c r="O76" s="1423"/>
      <c r="P76" s="1423"/>
      <c r="Q76" s="1423"/>
      <c r="R76" s="1423"/>
      <c r="S76" s="1423"/>
      <c r="T76" s="1423"/>
      <c r="U76" s="1423"/>
      <c r="V76" s="1423"/>
      <c r="W76" s="1423"/>
      <c r="X76" s="1423"/>
      <c r="Y76" s="1423"/>
      <c r="Z76" s="1423"/>
      <c r="AA76" s="1423"/>
      <c r="AB76" s="1423"/>
      <c r="AC76" s="1423"/>
      <c r="AD76" s="1423"/>
      <c r="AE76" s="1423"/>
      <c r="AF76" s="1423"/>
      <c r="AG76" s="1423"/>
      <c r="AH76" s="1423"/>
      <c r="AI76" s="1423"/>
      <c r="AJ76" s="1423"/>
      <c r="AK76" s="1423"/>
      <c r="AL76" s="1423"/>
      <c r="AM76" s="1423"/>
      <c r="AN76" s="1423"/>
      <c r="AO76" s="1423"/>
      <c r="AP76" s="1423"/>
      <c r="AQ76" s="1423"/>
      <c r="AR76" s="1423"/>
      <c r="AS76" s="1423"/>
      <c r="AT76" s="1423"/>
      <c r="AU76" s="1423"/>
      <c r="AV76" s="1423"/>
      <c r="AW76" s="1423"/>
      <c r="AX76" s="1423"/>
      <c r="AY76" s="1423"/>
      <c r="AZ76" s="1423"/>
      <c r="BA76" s="1423"/>
      <c r="BB76" s="1423"/>
      <c r="BC76" s="1423"/>
    </row>
    <row r="77" spans="1:55" ht="20.25" customHeight="1">
      <c r="A77" s="1425" t="s">
        <v>230</v>
      </c>
      <c r="B77" s="1425"/>
      <c r="C77" s="1425"/>
      <c r="D77" s="1425"/>
      <c r="E77" s="1425"/>
      <c r="F77" s="1425"/>
      <c r="G77" s="1425"/>
      <c r="H77" s="1425"/>
      <c r="I77" s="1425"/>
      <c r="J77" s="1425"/>
      <c r="K77" s="1425"/>
      <c r="L77" s="1425"/>
      <c r="M77" s="1425"/>
      <c r="N77" s="1425"/>
      <c r="O77" s="1425"/>
      <c r="P77" s="1425"/>
      <c r="Q77" s="1425"/>
      <c r="R77" s="1425"/>
      <c r="S77" s="1425"/>
      <c r="T77" s="1425"/>
      <c r="U77" s="1425"/>
      <c r="V77" s="1425"/>
      <c r="W77" s="1425"/>
      <c r="X77" s="1425"/>
      <c r="Y77" s="1425"/>
      <c r="Z77" s="1425"/>
      <c r="AA77" s="1425"/>
      <c r="AB77" s="1425"/>
      <c r="AC77" s="1425"/>
      <c r="AD77" s="1425"/>
      <c r="AE77" s="1425"/>
      <c r="AF77" s="1425"/>
      <c r="AG77" s="1425"/>
      <c r="AH77" s="1425"/>
      <c r="AI77" s="1425"/>
      <c r="AJ77" s="1425"/>
      <c r="AK77" s="1425"/>
      <c r="AL77" s="1425"/>
      <c r="AM77" s="1425"/>
      <c r="AN77" s="1425"/>
      <c r="AO77" s="1425"/>
      <c r="AP77" s="1425"/>
      <c r="AQ77" s="1425"/>
      <c r="AR77" s="1425"/>
      <c r="AS77" s="1425"/>
      <c r="AT77" s="1425"/>
      <c r="AU77" s="1425"/>
      <c r="AV77" s="1425"/>
      <c r="AW77" s="1425"/>
      <c r="AX77" s="1425"/>
      <c r="AY77" s="1425"/>
      <c r="AZ77" s="1425"/>
      <c r="BA77" s="1425"/>
      <c r="BB77" s="1425"/>
      <c r="BC77" s="1425"/>
    </row>
    <row r="78" spans="1:55" ht="20.25" customHeight="1">
      <c r="A78" s="1425"/>
      <c r="B78" s="1425"/>
      <c r="C78" s="1425"/>
      <c r="D78" s="1425"/>
      <c r="E78" s="1425"/>
      <c r="F78" s="1425"/>
      <c r="G78" s="1425"/>
      <c r="H78" s="1425"/>
      <c r="I78" s="1425"/>
      <c r="J78" s="1425"/>
      <c r="K78" s="1425"/>
      <c r="L78" s="1425"/>
      <c r="M78" s="1425"/>
      <c r="N78" s="1425"/>
      <c r="O78" s="1425"/>
      <c r="P78" s="1425"/>
      <c r="Q78" s="1425"/>
      <c r="R78" s="1425"/>
      <c r="S78" s="1425"/>
      <c r="T78" s="1425"/>
      <c r="U78" s="1425"/>
      <c r="V78" s="1425"/>
      <c r="W78" s="1425"/>
      <c r="X78" s="1425"/>
      <c r="Y78" s="1425"/>
      <c r="Z78" s="1425"/>
      <c r="AA78" s="1425"/>
      <c r="AB78" s="1425"/>
      <c r="AC78" s="1425"/>
      <c r="AD78" s="1425"/>
      <c r="AE78" s="1425"/>
      <c r="AF78" s="1425"/>
      <c r="AG78" s="1425"/>
      <c r="AH78" s="1425"/>
      <c r="AI78" s="1425"/>
      <c r="AJ78" s="1425"/>
      <c r="AK78" s="1425"/>
      <c r="AL78" s="1425"/>
      <c r="AM78" s="1425"/>
      <c r="AN78" s="1425"/>
      <c r="AO78" s="1425"/>
      <c r="AP78" s="1425"/>
      <c r="AQ78" s="1425"/>
      <c r="AR78" s="1425"/>
      <c r="AS78" s="1425"/>
      <c r="AT78" s="1425"/>
      <c r="AU78" s="1425"/>
      <c r="AV78" s="1425"/>
      <c r="AW78" s="1425"/>
      <c r="AX78" s="1425"/>
      <c r="AY78" s="1425"/>
      <c r="AZ78" s="1425"/>
      <c r="BA78" s="1425"/>
      <c r="BB78" s="1425"/>
      <c r="BC78" s="1425"/>
    </row>
    <row r="79" spans="1:55" ht="20.25" customHeight="1">
      <c r="A79" s="1425"/>
      <c r="B79" s="1425"/>
      <c r="C79" s="1425"/>
      <c r="D79" s="1425"/>
      <c r="E79" s="1425"/>
      <c r="F79" s="1425"/>
      <c r="G79" s="1425"/>
      <c r="H79" s="1425"/>
      <c r="I79" s="1425"/>
      <c r="J79" s="1425"/>
      <c r="K79" s="1425"/>
      <c r="L79" s="1425"/>
      <c r="M79" s="1425"/>
      <c r="N79" s="1425"/>
      <c r="O79" s="1425"/>
      <c r="P79" s="1425"/>
      <c r="Q79" s="1425"/>
      <c r="R79" s="1425"/>
      <c r="S79" s="1425"/>
      <c r="T79" s="1425"/>
      <c r="U79" s="1425"/>
      <c r="V79" s="1425"/>
      <c r="W79" s="1425"/>
      <c r="X79" s="1425"/>
      <c r="Y79" s="1425"/>
      <c r="Z79" s="1425"/>
      <c r="AA79" s="1425"/>
      <c r="AB79" s="1425"/>
      <c r="AC79" s="1425"/>
      <c r="AD79" s="1425"/>
      <c r="AE79" s="1425"/>
      <c r="AF79" s="1425"/>
      <c r="AG79" s="1425"/>
      <c r="AH79" s="1425"/>
      <c r="AI79" s="1425"/>
      <c r="AJ79" s="1425"/>
      <c r="AK79" s="1425"/>
      <c r="AL79" s="1425"/>
      <c r="AM79" s="1425"/>
      <c r="AN79" s="1425"/>
      <c r="AO79" s="1425"/>
      <c r="AP79" s="1425"/>
      <c r="AQ79" s="1425"/>
      <c r="AR79" s="1425"/>
      <c r="AS79" s="1425"/>
      <c r="AT79" s="1425"/>
      <c r="AU79" s="1425"/>
      <c r="AV79" s="1425"/>
      <c r="AW79" s="1425"/>
      <c r="AX79" s="1425"/>
      <c r="AY79" s="1425"/>
      <c r="AZ79" s="1425"/>
      <c r="BA79" s="1425"/>
      <c r="BB79" s="1425"/>
      <c r="BC79" s="1425"/>
    </row>
    <row r="80" spans="1:55" ht="20.25" customHeight="1">
      <c r="A80" s="1425"/>
      <c r="B80" s="1425"/>
      <c r="C80" s="1425"/>
      <c r="D80" s="1425"/>
      <c r="E80" s="1425"/>
      <c r="F80" s="1425"/>
      <c r="G80" s="1425"/>
      <c r="H80" s="1425"/>
      <c r="I80" s="1425"/>
      <c r="J80" s="1425"/>
      <c r="K80" s="1425"/>
      <c r="L80" s="1425"/>
      <c r="M80" s="1425"/>
      <c r="N80" s="1425"/>
      <c r="O80" s="1425"/>
      <c r="P80" s="1425"/>
      <c r="Q80" s="1425"/>
      <c r="R80" s="1425"/>
      <c r="S80" s="1425"/>
      <c r="T80" s="1425"/>
      <c r="U80" s="1425"/>
      <c r="V80" s="1425"/>
      <c r="W80" s="1425"/>
      <c r="X80" s="1425"/>
      <c r="Y80" s="1425"/>
      <c r="Z80" s="1425"/>
      <c r="AA80" s="1425"/>
      <c r="AB80" s="1425"/>
      <c r="AC80" s="1425"/>
      <c r="AD80" s="1425"/>
      <c r="AE80" s="1425"/>
      <c r="AF80" s="1425"/>
      <c r="AG80" s="1425"/>
      <c r="AH80" s="1425"/>
      <c r="AI80" s="1425"/>
      <c r="AJ80" s="1425"/>
      <c r="AK80" s="1425"/>
      <c r="AL80" s="1425"/>
      <c r="AM80" s="1425"/>
      <c r="AN80" s="1425"/>
      <c r="AO80" s="1425"/>
      <c r="AP80" s="1425"/>
      <c r="AQ80" s="1425"/>
      <c r="AR80" s="1425"/>
      <c r="AS80" s="1425"/>
      <c r="AT80" s="1425"/>
      <c r="AU80" s="1425"/>
      <c r="AV80" s="1425"/>
      <c r="AW80" s="1425"/>
      <c r="AX80" s="1425"/>
      <c r="AY80" s="1425"/>
      <c r="AZ80" s="1425"/>
      <c r="BA80" s="1425"/>
      <c r="BB80" s="1425"/>
      <c r="BC80" s="1425"/>
    </row>
    <row r="81" spans="1:55">
      <c r="A81" s="1425"/>
      <c r="B81" s="1425"/>
      <c r="C81" s="1425"/>
      <c r="D81" s="1425"/>
      <c r="E81" s="1425"/>
      <c r="F81" s="1425"/>
      <c r="G81" s="1425"/>
      <c r="H81" s="1425"/>
      <c r="I81" s="1425"/>
      <c r="J81" s="1425"/>
      <c r="K81" s="1425"/>
      <c r="L81" s="1425"/>
      <c r="M81" s="1425"/>
      <c r="N81" s="1425"/>
      <c r="O81" s="1425"/>
      <c r="P81" s="1425"/>
      <c r="Q81" s="1425"/>
      <c r="R81" s="1425"/>
      <c r="S81" s="1425"/>
      <c r="T81" s="1425"/>
      <c r="U81" s="1425"/>
      <c r="V81" s="1425"/>
      <c r="W81" s="1425"/>
      <c r="X81" s="1425"/>
      <c r="Y81" s="1425"/>
      <c r="Z81" s="1425"/>
      <c r="AA81" s="1425"/>
      <c r="AB81" s="1425"/>
      <c r="AC81" s="1425"/>
      <c r="AD81" s="1425"/>
      <c r="AE81" s="1425"/>
      <c r="AF81" s="1425"/>
      <c r="AG81" s="1425"/>
      <c r="AH81" s="1425"/>
      <c r="AI81" s="1425"/>
      <c r="AJ81" s="1425"/>
      <c r="AK81" s="1425"/>
      <c r="AL81" s="1425"/>
      <c r="AM81" s="1425"/>
      <c r="AN81" s="1425"/>
      <c r="AO81" s="1425"/>
      <c r="AP81" s="1425"/>
      <c r="AQ81" s="1425"/>
      <c r="AR81" s="1425"/>
      <c r="AS81" s="1425"/>
      <c r="AT81" s="1425"/>
      <c r="AU81" s="1425"/>
      <c r="AV81" s="1425"/>
      <c r="AW81" s="1425"/>
      <c r="AX81" s="1425"/>
      <c r="AY81" s="1425"/>
      <c r="AZ81" s="1425"/>
      <c r="BA81" s="1425"/>
      <c r="BB81" s="1425"/>
      <c r="BC81" s="1425"/>
    </row>
    <row r="82" spans="1:55" ht="11.25" customHeight="1">
      <c r="A82" s="1425"/>
      <c r="B82" s="1425"/>
      <c r="C82" s="1425"/>
      <c r="D82" s="1425"/>
      <c r="E82" s="1425"/>
      <c r="F82" s="1425"/>
      <c r="G82" s="1425"/>
      <c r="H82" s="1425"/>
      <c r="I82" s="1425"/>
      <c r="J82" s="1425"/>
      <c r="K82" s="1425"/>
      <c r="L82" s="1425"/>
      <c r="M82" s="1425"/>
      <c r="N82" s="1425"/>
      <c r="O82" s="1425"/>
      <c r="P82" s="1425"/>
      <c r="Q82" s="1425"/>
      <c r="R82" s="1425"/>
      <c r="S82" s="1425"/>
      <c r="T82" s="1425"/>
      <c r="U82" s="1425"/>
      <c r="V82" s="1425"/>
      <c r="W82" s="1425"/>
      <c r="X82" s="1425"/>
      <c r="Y82" s="1425"/>
      <c r="Z82" s="1425"/>
      <c r="AA82" s="1425"/>
      <c r="AB82" s="1425"/>
      <c r="AC82" s="1425"/>
      <c r="AD82" s="1425"/>
      <c r="AE82" s="1425"/>
      <c r="AF82" s="1425"/>
      <c r="AG82" s="1425"/>
      <c r="AH82" s="1425"/>
      <c r="AI82" s="1425"/>
      <c r="AJ82" s="1425"/>
      <c r="AK82" s="1425"/>
      <c r="AL82" s="1425"/>
      <c r="AM82" s="1425"/>
      <c r="AN82" s="1425"/>
      <c r="AO82" s="1425"/>
      <c r="AP82" s="1425"/>
      <c r="AQ82" s="1425"/>
      <c r="AR82" s="1425"/>
      <c r="AS82" s="1425"/>
      <c r="AT82" s="1425"/>
      <c r="AU82" s="1425"/>
      <c r="AV82" s="1425"/>
      <c r="AW82" s="1425"/>
      <c r="AX82" s="1425"/>
      <c r="AY82" s="1425"/>
      <c r="AZ82" s="1425"/>
      <c r="BA82" s="1425"/>
      <c r="BB82" s="1425"/>
      <c r="BC82" s="1425"/>
    </row>
    <row r="83" spans="1:55" ht="16.8">
      <c r="A83" s="1423" t="s">
        <v>233</v>
      </c>
      <c r="B83" s="1423"/>
      <c r="C83" s="1423"/>
      <c r="D83" s="1423"/>
      <c r="E83" s="1423"/>
      <c r="F83" s="1423"/>
      <c r="G83" s="1423"/>
      <c r="H83" s="1423"/>
      <c r="I83" s="1423"/>
      <c r="J83" s="1423"/>
      <c r="K83" s="1423"/>
      <c r="L83" s="1423"/>
      <c r="M83" s="1423"/>
      <c r="N83" s="1423"/>
      <c r="O83" s="1423"/>
      <c r="P83" s="1423"/>
      <c r="Q83" s="1423"/>
      <c r="R83" s="1423"/>
      <c r="S83" s="1423"/>
      <c r="T83" s="1423"/>
      <c r="U83" s="1423"/>
      <c r="V83" s="1423"/>
      <c r="W83" s="1423"/>
      <c r="X83" s="1423"/>
      <c r="Y83" s="1423"/>
      <c r="Z83" s="1423"/>
      <c r="AA83" s="1423"/>
      <c r="AB83" s="1423"/>
      <c r="AC83" s="1423"/>
      <c r="AD83" s="1423"/>
      <c r="AE83" s="1423"/>
      <c r="AF83" s="1423"/>
      <c r="AG83" s="1423"/>
      <c r="AH83" s="1423"/>
      <c r="AI83" s="1423"/>
      <c r="AJ83" s="1423"/>
      <c r="AK83" s="1423"/>
      <c r="AL83" s="1423"/>
      <c r="AM83" s="1423"/>
      <c r="AN83" s="1423"/>
      <c r="AO83" s="1423"/>
      <c r="AP83" s="1423"/>
      <c r="AQ83" s="1423"/>
      <c r="AR83" s="1423"/>
      <c r="AS83" s="1423"/>
      <c r="AT83" s="1423"/>
      <c r="AU83" s="1423"/>
      <c r="AV83" s="1423"/>
      <c r="AW83" s="1423"/>
      <c r="AX83" s="1423"/>
      <c r="AY83" s="1423"/>
      <c r="AZ83" s="1423"/>
      <c r="BA83" s="1423"/>
      <c r="BB83" s="1423"/>
      <c r="BC83" s="1423"/>
    </row>
    <row r="84" spans="1:55">
      <c r="A84" s="1425" t="s">
        <v>232</v>
      </c>
      <c r="B84" s="1425"/>
      <c r="C84" s="1425"/>
      <c r="D84" s="1425"/>
      <c r="E84" s="1425"/>
      <c r="F84" s="1425"/>
      <c r="G84" s="1425"/>
      <c r="H84" s="1425"/>
      <c r="I84" s="1425"/>
      <c r="J84" s="1425"/>
      <c r="K84" s="1425"/>
      <c r="L84" s="1425"/>
      <c r="M84" s="1425"/>
      <c r="N84" s="1425"/>
      <c r="O84" s="1425"/>
      <c r="P84" s="1425"/>
      <c r="Q84" s="1425"/>
      <c r="R84" s="1425"/>
      <c r="S84" s="1425"/>
      <c r="T84" s="1425"/>
      <c r="U84" s="1425"/>
      <c r="V84" s="1425"/>
      <c r="W84" s="1425"/>
      <c r="X84" s="1425"/>
      <c r="Y84" s="1425"/>
      <c r="Z84" s="1425"/>
      <c r="AA84" s="1425"/>
      <c r="AB84" s="1425"/>
      <c r="AC84" s="1425"/>
      <c r="AD84" s="1425"/>
      <c r="AE84" s="1425"/>
      <c r="AF84" s="1425"/>
      <c r="AG84" s="1425"/>
      <c r="AH84" s="1425"/>
      <c r="AI84" s="1425"/>
      <c r="AJ84" s="1425"/>
      <c r="AK84" s="1425"/>
      <c r="AL84" s="1425"/>
      <c r="AM84" s="1425"/>
      <c r="AN84" s="1425"/>
      <c r="AO84" s="1425"/>
      <c r="AP84" s="1425"/>
      <c r="AQ84" s="1425"/>
      <c r="AR84" s="1425"/>
      <c r="AS84" s="1425"/>
      <c r="AT84" s="1425"/>
      <c r="AU84" s="1425"/>
      <c r="AV84" s="1425"/>
      <c r="AW84" s="1425"/>
      <c r="AX84" s="1425"/>
      <c r="AY84" s="1425"/>
      <c r="AZ84" s="1425"/>
      <c r="BA84" s="1425"/>
      <c r="BB84" s="1425"/>
      <c r="BC84" s="1425"/>
    </row>
    <row r="85" spans="1:55">
      <c r="A85" s="1425"/>
      <c r="B85" s="1425"/>
      <c r="C85" s="1425"/>
      <c r="D85" s="1425"/>
      <c r="E85" s="1425"/>
      <c r="F85" s="1425"/>
      <c r="G85" s="1425"/>
      <c r="H85" s="1425"/>
      <c r="I85" s="1425"/>
      <c r="J85" s="1425"/>
      <c r="K85" s="1425"/>
      <c r="L85" s="1425"/>
      <c r="M85" s="1425"/>
      <c r="N85" s="1425"/>
      <c r="O85" s="1425"/>
      <c r="P85" s="1425"/>
      <c r="Q85" s="1425"/>
      <c r="R85" s="1425"/>
      <c r="S85" s="1425"/>
      <c r="T85" s="1425"/>
      <c r="U85" s="1425"/>
      <c r="V85" s="1425"/>
      <c r="W85" s="1425"/>
      <c r="X85" s="1425"/>
      <c r="Y85" s="1425"/>
      <c r="Z85" s="1425"/>
      <c r="AA85" s="1425"/>
      <c r="AB85" s="1425"/>
      <c r="AC85" s="1425"/>
      <c r="AD85" s="1425"/>
      <c r="AE85" s="1425"/>
      <c r="AF85" s="1425"/>
      <c r="AG85" s="1425"/>
      <c r="AH85" s="1425"/>
      <c r="AI85" s="1425"/>
      <c r="AJ85" s="1425"/>
      <c r="AK85" s="1425"/>
      <c r="AL85" s="1425"/>
      <c r="AM85" s="1425"/>
      <c r="AN85" s="1425"/>
      <c r="AO85" s="1425"/>
      <c r="AP85" s="1425"/>
      <c r="AQ85" s="1425"/>
      <c r="AR85" s="1425"/>
      <c r="AS85" s="1425"/>
      <c r="AT85" s="1425"/>
      <c r="AU85" s="1425"/>
      <c r="AV85" s="1425"/>
      <c r="AW85" s="1425"/>
      <c r="AX85" s="1425"/>
      <c r="AY85" s="1425"/>
      <c r="AZ85" s="1425"/>
      <c r="BA85" s="1425"/>
      <c r="BB85" s="1425"/>
      <c r="BC85" s="1425"/>
    </row>
    <row r="86" spans="1:55">
      <c r="A86" s="1425"/>
      <c r="B86" s="1425"/>
      <c r="C86" s="1425"/>
      <c r="D86" s="1425"/>
      <c r="E86" s="1425"/>
      <c r="F86" s="1425"/>
      <c r="G86" s="1425"/>
      <c r="H86" s="1425"/>
      <c r="I86" s="1425"/>
      <c r="J86" s="1425"/>
      <c r="K86" s="1425"/>
      <c r="L86" s="1425"/>
      <c r="M86" s="1425"/>
      <c r="N86" s="1425"/>
      <c r="O86" s="1425"/>
      <c r="P86" s="1425"/>
      <c r="Q86" s="1425"/>
      <c r="R86" s="1425"/>
      <c r="S86" s="1425"/>
      <c r="T86" s="1425"/>
      <c r="U86" s="1425"/>
      <c r="V86" s="1425"/>
      <c r="W86" s="1425"/>
      <c r="X86" s="1425"/>
      <c r="Y86" s="1425"/>
      <c r="Z86" s="1425"/>
      <c r="AA86" s="1425"/>
      <c r="AB86" s="1425"/>
      <c r="AC86" s="1425"/>
      <c r="AD86" s="1425"/>
      <c r="AE86" s="1425"/>
      <c r="AF86" s="1425"/>
      <c r="AG86" s="1425"/>
      <c r="AH86" s="1425"/>
      <c r="AI86" s="1425"/>
      <c r="AJ86" s="1425"/>
      <c r="AK86" s="1425"/>
      <c r="AL86" s="1425"/>
      <c r="AM86" s="1425"/>
      <c r="AN86" s="1425"/>
      <c r="AO86" s="1425"/>
      <c r="AP86" s="1425"/>
      <c r="AQ86" s="1425"/>
      <c r="AR86" s="1425"/>
      <c r="AS86" s="1425"/>
      <c r="AT86" s="1425"/>
      <c r="AU86" s="1425"/>
      <c r="AV86" s="1425"/>
      <c r="AW86" s="1425"/>
      <c r="AX86" s="1425"/>
      <c r="AY86" s="1425"/>
      <c r="AZ86" s="1425"/>
      <c r="BA86" s="1425"/>
      <c r="BB86" s="1425"/>
      <c r="BC86" s="1425"/>
    </row>
    <row r="87" spans="1:55">
      <c r="A87" s="1425"/>
      <c r="B87" s="1425"/>
      <c r="C87" s="1425"/>
      <c r="D87" s="1425"/>
      <c r="E87" s="1425"/>
      <c r="F87" s="1425"/>
      <c r="G87" s="1425"/>
      <c r="H87" s="1425"/>
      <c r="I87" s="1425"/>
      <c r="J87" s="1425"/>
      <c r="K87" s="1425"/>
      <c r="L87" s="1425"/>
      <c r="M87" s="1425"/>
      <c r="N87" s="1425"/>
      <c r="O87" s="1425"/>
      <c r="P87" s="1425"/>
      <c r="Q87" s="1425"/>
      <c r="R87" s="1425"/>
      <c r="S87" s="1425"/>
      <c r="T87" s="1425"/>
      <c r="U87" s="1425"/>
      <c r="V87" s="1425"/>
      <c r="W87" s="1425"/>
      <c r="X87" s="1425"/>
      <c r="Y87" s="1425"/>
      <c r="Z87" s="1425"/>
      <c r="AA87" s="1425"/>
      <c r="AB87" s="1425"/>
      <c r="AC87" s="1425"/>
      <c r="AD87" s="1425"/>
      <c r="AE87" s="1425"/>
      <c r="AF87" s="1425"/>
      <c r="AG87" s="1425"/>
      <c r="AH87" s="1425"/>
      <c r="AI87" s="1425"/>
      <c r="AJ87" s="1425"/>
      <c r="AK87" s="1425"/>
      <c r="AL87" s="1425"/>
      <c r="AM87" s="1425"/>
      <c r="AN87" s="1425"/>
      <c r="AO87" s="1425"/>
      <c r="AP87" s="1425"/>
      <c r="AQ87" s="1425"/>
      <c r="AR87" s="1425"/>
      <c r="AS87" s="1425"/>
      <c r="AT87" s="1425"/>
      <c r="AU87" s="1425"/>
      <c r="AV87" s="1425"/>
      <c r="AW87" s="1425"/>
      <c r="AX87" s="1425"/>
      <c r="AY87" s="1425"/>
      <c r="AZ87" s="1425"/>
      <c r="BA87" s="1425"/>
      <c r="BB87" s="1425"/>
      <c r="BC87" s="1425"/>
    </row>
    <row r="88" spans="1:55">
      <c r="A88" s="1425"/>
      <c r="B88" s="1425"/>
      <c r="C88" s="1425"/>
      <c r="D88" s="1425"/>
      <c r="E88" s="1425"/>
      <c r="F88" s="1425"/>
      <c r="G88" s="1425"/>
      <c r="H88" s="1425"/>
      <c r="I88" s="1425"/>
      <c r="J88" s="1425"/>
      <c r="K88" s="1425"/>
      <c r="L88" s="1425"/>
      <c r="M88" s="1425"/>
      <c r="N88" s="1425"/>
      <c r="O88" s="1425"/>
      <c r="P88" s="1425"/>
      <c r="Q88" s="1425"/>
      <c r="R88" s="1425"/>
      <c r="S88" s="1425"/>
      <c r="T88" s="1425"/>
      <c r="U88" s="1425"/>
      <c r="V88" s="1425"/>
      <c r="W88" s="1425"/>
      <c r="X88" s="1425"/>
      <c r="Y88" s="1425"/>
      <c r="Z88" s="1425"/>
      <c r="AA88" s="1425"/>
      <c r="AB88" s="1425"/>
      <c r="AC88" s="1425"/>
      <c r="AD88" s="1425"/>
      <c r="AE88" s="1425"/>
      <c r="AF88" s="1425"/>
      <c r="AG88" s="1425"/>
      <c r="AH88" s="1425"/>
      <c r="AI88" s="1425"/>
      <c r="AJ88" s="1425"/>
      <c r="AK88" s="1425"/>
      <c r="AL88" s="1425"/>
      <c r="AM88" s="1425"/>
      <c r="AN88" s="1425"/>
      <c r="AO88" s="1425"/>
      <c r="AP88" s="1425"/>
      <c r="AQ88" s="1425"/>
      <c r="AR88" s="1425"/>
      <c r="AS88" s="1425"/>
      <c r="AT88" s="1425"/>
      <c r="AU88" s="1425"/>
      <c r="AV88" s="1425"/>
      <c r="AW88" s="1425"/>
      <c r="AX88" s="1425"/>
      <c r="AY88" s="1425"/>
      <c r="AZ88" s="1425"/>
      <c r="BA88" s="1425"/>
      <c r="BB88" s="1425"/>
      <c r="BC88" s="1425"/>
    </row>
    <row r="89" spans="1:55">
      <c r="A89" s="1425"/>
      <c r="B89" s="1425"/>
      <c r="C89" s="1425"/>
      <c r="D89" s="1425"/>
      <c r="E89" s="1425"/>
      <c r="F89" s="1425"/>
      <c r="G89" s="1425"/>
      <c r="H89" s="1425"/>
      <c r="I89" s="1425"/>
      <c r="J89" s="1425"/>
      <c r="K89" s="1425"/>
      <c r="L89" s="1425"/>
      <c r="M89" s="1425"/>
      <c r="N89" s="1425"/>
      <c r="O89" s="1425"/>
      <c r="P89" s="1425"/>
      <c r="Q89" s="1425"/>
      <c r="R89" s="1425"/>
      <c r="S89" s="1425"/>
      <c r="T89" s="1425"/>
      <c r="U89" s="1425"/>
      <c r="V89" s="1425"/>
      <c r="W89" s="1425"/>
      <c r="X89" s="1425"/>
      <c r="Y89" s="1425"/>
      <c r="Z89" s="1425"/>
      <c r="AA89" s="1425"/>
      <c r="AB89" s="1425"/>
      <c r="AC89" s="1425"/>
      <c r="AD89" s="1425"/>
      <c r="AE89" s="1425"/>
      <c r="AF89" s="1425"/>
      <c r="AG89" s="1425"/>
      <c r="AH89" s="1425"/>
      <c r="AI89" s="1425"/>
      <c r="AJ89" s="1425"/>
      <c r="AK89" s="1425"/>
      <c r="AL89" s="1425"/>
      <c r="AM89" s="1425"/>
      <c r="AN89" s="1425"/>
      <c r="AO89" s="1425"/>
      <c r="AP89" s="1425"/>
      <c r="AQ89" s="1425"/>
      <c r="AR89" s="1425"/>
      <c r="AS89" s="1425"/>
      <c r="AT89" s="1425"/>
      <c r="AU89" s="1425"/>
      <c r="AV89" s="1425"/>
      <c r="AW89" s="1425"/>
      <c r="AX89" s="1425"/>
      <c r="AY89" s="1425"/>
      <c r="AZ89" s="1425"/>
      <c r="BA89" s="1425"/>
      <c r="BB89" s="1425"/>
      <c r="BC89" s="1425"/>
    </row>
    <row r="90" spans="1:55" ht="16.8">
      <c r="A90" s="1423" t="s">
        <v>234</v>
      </c>
      <c r="B90" s="1423"/>
      <c r="C90" s="1423"/>
      <c r="D90" s="1423"/>
      <c r="E90" s="1423"/>
      <c r="F90" s="1423"/>
      <c r="G90" s="1423"/>
      <c r="H90" s="1423"/>
      <c r="I90" s="1423"/>
      <c r="J90" s="1423"/>
      <c r="K90" s="1423"/>
      <c r="L90" s="1423"/>
      <c r="M90" s="1423"/>
      <c r="N90" s="1423"/>
      <c r="O90" s="1423"/>
      <c r="P90" s="1423"/>
      <c r="Q90" s="1423"/>
      <c r="R90" s="1423"/>
      <c r="S90" s="1423"/>
      <c r="T90" s="1423"/>
      <c r="U90" s="1423"/>
      <c r="V90" s="1423"/>
      <c r="W90" s="1423"/>
      <c r="X90" s="1423"/>
      <c r="Y90" s="1423"/>
      <c r="Z90" s="1423"/>
      <c r="AA90" s="1423"/>
      <c r="AB90" s="1423"/>
      <c r="AC90" s="1423"/>
      <c r="AD90" s="1423"/>
      <c r="AE90" s="1423"/>
      <c r="AF90" s="1423"/>
      <c r="AG90" s="1423"/>
      <c r="AH90" s="1423"/>
      <c r="AI90" s="1423"/>
      <c r="AJ90" s="1423"/>
      <c r="AK90" s="1423"/>
      <c r="AL90" s="1423"/>
      <c r="AM90" s="1423"/>
      <c r="AN90" s="1423"/>
      <c r="AO90" s="1423"/>
      <c r="AP90" s="1423"/>
      <c r="AQ90" s="1423"/>
      <c r="AR90" s="1423"/>
      <c r="AS90" s="1423"/>
      <c r="AT90" s="1423"/>
      <c r="AU90" s="1423"/>
      <c r="AV90" s="1423"/>
      <c r="AW90" s="1423"/>
      <c r="AX90" s="1423"/>
      <c r="AY90" s="1423"/>
      <c r="AZ90" s="1423"/>
      <c r="BA90" s="1423"/>
      <c r="BB90" s="1423"/>
      <c r="BC90" s="1423"/>
    </row>
    <row r="91" spans="1:55" ht="20.25" customHeight="1">
      <c r="A91" s="1425" t="s">
        <v>232</v>
      </c>
      <c r="B91" s="1425"/>
      <c r="C91" s="1425"/>
      <c r="D91" s="1425"/>
      <c r="E91" s="1425"/>
      <c r="F91" s="1425"/>
      <c r="G91" s="1425"/>
      <c r="H91" s="1425"/>
      <c r="I91" s="1425"/>
      <c r="J91" s="1425"/>
      <c r="K91" s="1425"/>
      <c r="L91" s="1425"/>
      <c r="M91" s="1425"/>
      <c r="N91" s="1425"/>
      <c r="O91" s="1425"/>
      <c r="P91" s="1425"/>
      <c r="Q91" s="1425"/>
      <c r="R91" s="1425"/>
      <c r="S91" s="1425"/>
      <c r="T91" s="1425"/>
      <c r="U91" s="1425"/>
      <c r="V91" s="1425"/>
      <c r="W91" s="1425"/>
      <c r="X91" s="1425"/>
      <c r="Y91" s="1425"/>
      <c r="Z91" s="1425"/>
      <c r="AA91" s="1425"/>
      <c r="AB91" s="1425"/>
      <c r="AC91" s="1425"/>
      <c r="AD91" s="1425"/>
      <c r="AE91" s="1425"/>
      <c r="AF91" s="1425"/>
      <c r="AG91" s="1425"/>
      <c r="AH91" s="1425"/>
      <c r="AI91" s="1425"/>
      <c r="AJ91" s="1425"/>
      <c r="AK91" s="1425"/>
      <c r="AL91" s="1425"/>
      <c r="AM91" s="1425"/>
      <c r="AN91" s="1425"/>
      <c r="AO91" s="1425"/>
      <c r="AP91" s="1425"/>
      <c r="AQ91" s="1425"/>
      <c r="AR91" s="1425"/>
      <c r="AS91" s="1425"/>
      <c r="AT91" s="1425"/>
      <c r="AU91" s="1425"/>
      <c r="AV91" s="1425"/>
      <c r="AW91" s="1425"/>
      <c r="AX91" s="1425"/>
      <c r="AY91" s="1425"/>
      <c r="AZ91" s="1425"/>
      <c r="BA91" s="1425"/>
      <c r="BB91" s="1425"/>
      <c r="BC91" s="1425"/>
    </row>
    <row r="92" spans="1:55" ht="20.25" customHeight="1">
      <c r="A92" s="1425"/>
      <c r="B92" s="1425"/>
      <c r="C92" s="1425"/>
      <c r="D92" s="1425"/>
      <c r="E92" s="1425"/>
      <c r="F92" s="1425"/>
      <c r="G92" s="1425"/>
      <c r="H92" s="1425"/>
      <c r="I92" s="1425"/>
      <c r="J92" s="1425"/>
      <c r="K92" s="1425"/>
      <c r="L92" s="1425"/>
      <c r="M92" s="1425"/>
      <c r="N92" s="1425"/>
      <c r="O92" s="1425"/>
      <c r="P92" s="1425"/>
      <c r="Q92" s="1425"/>
      <c r="R92" s="1425"/>
      <c r="S92" s="1425"/>
      <c r="T92" s="1425"/>
      <c r="U92" s="1425"/>
      <c r="V92" s="1425"/>
      <c r="W92" s="1425"/>
      <c r="X92" s="1425"/>
      <c r="Y92" s="1425"/>
      <c r="Z92" s="1425"/>
      <c r="AA92" s="1425"/>
      <c r="AB92" s="1425"/>
      <c r="AC92" s="1425"/>
      <c r="AD92" s="1425"/>
      <c r="AE92" s="1425"/>
      <c r="AF92" s="1425"/>
      <c r="AG92" s="1425"/>
      <c r="AH92" s="1425"/>
      <c r="AI92" s="1425"/>
      <c r="AJ92" s="1425"/>
      <c r="AK92" s="1425"/>
      <c r="AL92" s="1425"/>
      <c r="AM92" s="1425"/>
      <c r="AN92" s="1425"/>
      <c r="AO92" s="1425"/>
      <c r="AP92" s="1425"/>
      <c r="AQ92" s="1425"/>
      <c r="AR92" s="1425"/>
      <c r="AS92" s="1425"/>
      <c r="AT92" s="1425"/>
      <c r="AU92" s="1425"/>
      <c r="AV92" s="1425"/>
      <c r="AW92" s="1425"/>
      <c r="AX92" s="1425"/>
      <c r="AY92" s="1425"/>
      <c r="AZ92" s="1425"/>
      <c r="BA92" s="1425"/>
      <c r="BB92" s="1425"/>
      <c r="BC92" s="1425"/>
    </row>
    <row r="93" spans="1:55" ht="20.25" customHeight="1">
      <c r="A93" s="1425"/>
      <c r="B93" s="1425"/>
      <c r="C93" s="1425"/>
      <c r="D93" s="1425"/>
      <c r="E93" s="1425"/>
      <c r="F93" s="1425"/>
      <c r="G93" s="1425"/>
      <c r="H93" s="1425"/>
      <c r="I93" s="1425"/>
      <c r="J93" s="1425"/>
      <c r="K93" s="1425"/>
      <c r="L93" s="1425"/>
      <c r="M93" s="1425"/>
      <c r="N93" s="1425"/>
      <c r="O93" s="1425"/>
      <c r="P93" s="1425"/>
      <c r="Q93" s="1425"/>
      <c r="R93" s="1425"/>
      <c r="S93" s="1425"/>
      <c r="T93" s="1425"/>
      <c r="U93" s="1425"/>
      <c r="V93" s="1425"/>
      <c r="W93" s="1425"/>
      <c r="X93" s="1425"/>
      <c r="Y93" s="1425"/>
      <c r="Z93" s="1425"/>
      <c r="AA93" s="1425"/>
      <c r="AB93" s="1425"/>
      <c r="AC93" s="1425"/>
      <c r="AD93" s="1425"/>
      <c r="AE93" s="1425"/>
      <c r="AF93" s="1425"/>
      <c r="AG93" s="1425"/>
      <c r="AH93" s="1425"/>
      <c r="AI93" s="1425"/>
      <c r="AJ93" s="1425"/>
      <c r="AK93" s="1425"/>
      <c r="AL93" s="1425"/>
      <c r="AM93" s="1425"/>
      <c r="AN93" s="1425"/>
      <c r="AO93" s="1425"/>
      <c r="AP93" s="1425"/>
      <c r="AQ93" s="1425"/>
      <c r="AR93" s="1425"/>
      <c r="AS93" s="1425"/>
      <c r="AT93" s="1425"/>
      <c r="AU93" s="1425"/>
      <c r="AV93" s="1425"/>
      <c r="AW93" s="1425"/>
      <c r="AX93" s="1425"/>
      <c r="AY93" s="1425"/>
      <c r="AZ93" s="1425"/>
      <c r="BA93" s="1425"/>
      <c r="BB93" s="1425"/>
      <c r="BC93" s="1425"/>
    </row>
    <row r="94" spans="1:55" ht="20.25" customHeight="1">
      <c r="A94" s="1425"/>
      <c r="B94" s="1425"/>
      <c r="C94" s="1425"/>
      <c r="D94" s="1425"/>
      <c r="E94" s="1425"/>
      <c r="F94" s="1425"/>
      <c r="G94" s="1425"/>
      <c r="H94" s="1425"/>
      <c r="I94" s="1425"/>
      <c r="J94" s="1425"/>
      <c r="K94" s="1425"/>
      <c r="L94" s="1425"/>
      <c r="M94" s="1425"/>
      <c r="N94" s="1425"/>
      <c r="O94" s="1425"/>
      <c r="P94" s="1425"/>
      <c r="Q94" s="1425"/>
      <c r="R94" s="1425"/>
      <c r="S94" s="1425"/>
      <c r="T94" s="1425"/>
      <c r="U94" s="1425"/>
      <c r="V94" s="1425"/>
      <c r="W94" s="1425"/>
      <c r="X94" s="1425"/>
      <c r="Y94" s="1425"/>
      <c r="Z94" s="1425"/>
      <c r="AA94" s="1425"/>
      <c r="AB94" s="1425"/>
      <c r="AC94" s="1425"/>
      <c r="AD94" s="1425"/>
      <c r="AE94" s="1425"/>
      <c r="AF94" s="1425"/>
      <c r="AG94" s="1425"/>
      <c r="AH94" s="1425"/>
      <c r="AI94" s="1425"/>
      <c r="AJ94" s="1425"/>
      <c r="AK94" s="1425"/>
      <c r="AL94" s="1425"/>
      <c r="AM94" s="1425"/>
      <c r="AN94" s="1425"/>
      <c r="AO94" s="1425"/>
      <c r="AP94" s="1425"/>
      <c r="AQ94" s="1425"/>
      <c r="AR94" s="1425"/>
      <c r="AS94" s="1425"/>
      <c r="AT94" s="1425"/>
      <c r="AU94" s="1425"/>
      <c r="AV94" s="1425"/>
      <c r="AW94" s="1425"/>
      <c r="AX94" s="1425"/>
      <c r="AY94" s="1425"/>
      <c r="AZ94" s="1425"/>
      <c r="BA94" s="1425"/>
      <c r="BB94" s="1425"/>
      <c r="BC94" s="1425"/>
    </row>
    <row r="95" spans="1:55" ht="10.5" customHeight="1">
      <c r="A95" s="1425"/>
      <c r="B95" s="1425"/>
      <c r="C95" s="1425"/>
      <c r="D95" s="1425"/>
      <c r="E95" s="1425"/>
      <c r="F95" s="1425"/>
      <c r="G95" s="1425"/>
      <c r="H95" s="1425"/>
      <c r="I95" s="1425"/>
      <c r="J95" s="1425"/>
      <c r="K95" s="1425"/>
      <c r="L95" s="1425"/>
      <c r="M95" s="1425"/>
      <c r="N95" s="1425"/>
      <c r="O95" s="1425"/>
      <c r="P95" s="1425"/>
      <c r="Q95" s="1425"/>
      <c r="R95" s="1425"/>
      <c r="S95" s="1425"/>
      <c r="T95" s="1425"/>
      <c r="U95" s="1425"/>
      <c r="V95" s="1425"/>
      <c r="W95" s="1425"/>
      <c r="X95" s="1425"/>
      <c r="Y95" s="1425"/>
      <c r="Z95" s="1425"/>
      <c r="AA95" s="1425"/>
      <c r="AB95" s="1425"/>
      <c r="AC95" s="1425"/>
      <c r="AD95" s="1425"/>
      <c r="AE95" s="1425"/>
      <c r="AF95" s="1425"/>
      <c r="AG95" s="1425"/>
      <c r="AH95" s="1425"/>
      <c r="AI95" s="1425"/>
      <c r="AJ95" s="1425"/>
      <c r="AK95" s="1425"/>
      <c r="AL95" s="1425"/>
      <c r="AM95" s="1425"/>
      <c r="AN95" s="1425"/>
      <c r="AO95" s="1425"/>
      <c r="AP95" s="1425"/>
      <c r="AQ95" s="1425"/>
      <c r="AR95" s="1425"/>
      <c r="AS95" s="1425"/>
      <c r="AT95" s="1425"/>
      <c r="AU95" s="1425"/>
      <c r="AV95" s="1425"/>
      <c r="AW95" s="1425"/>
      <c r="AX95" s="1425"/>
      <c r="AY95" s="1425"/>
      <c r="AZ95" s="1425"/>
      <c r="BA95" s="1425"/>
      <c r="BB95" s="1425"/>
      <c r="BC95" s="1425"/>
    </row>
    <row r="96" spans="1:55" ht="20.25" customHeight="1">
      <c r="A96" s="1427" t="s">
        <v>235</v>
      </c>
      <c r="B96" s="1427"/>
      <c r="C96" s="1427"/>
      <c r="D96" s="1427"/>
      <c r="E96" s="1427"/>
      <c r="F96" s="1427"/>
      <c r="G96" s="1427"/>
      <c r="H96" s="1427"/>
      <c r="I96" s="1427"/>
      <c r="J96" s="1427"/>
      <c r="K96" s="1427"/>
      <c r="L96" s="1427"/>
      <c r="M96" s="1427"/>
      <c r="N96" s="1427"/>
      <c r="O96" s="1427"/>
      <c r="P96" s="1427"/>
      <c r="Q96" s="1427"/>
      <c r="R96" s="1427"/>
      <c r="S96" s="1427"/>
      <c r="T96" s="1427"/>
      <c r="U96" s="1427"/>
      <c r="V96" s="1427"/>
      <c r="W96" s="1427"/>
      <c r="X96" s="1427"/>
      <c r="Y96" s="1427"/>
      <c r="Z96" s="1427"/>
      <c r="AA96" s="1427"/>
      <c r="AB96" s="1427"/>
      <c r="AC96" s="1427"/>
      <c r="AD96" s="1427"/>
      <c r="AE96" s="1427"/>
      <c r="AF96" s="1427"/>
      <c r="AG96" s="1427"/>
      <c r="AH96" s="1427"/>
      <c r="AI96" s="1427"/>
      <c r="AJ96" s="1427"/>
      <c r="AK96" s="1427"/>
      <c r="AL96" s="1427"/>
      <c r="AM96" s="1427"/>
      <c r="AN96" s="1427"/>
      <c r="AO96" s="1427"/>
      <c r="AP96" s="1427"/>
      <c r="AQ96" s="1427"/>
      <c r="AR96" s="1427"/>
      <c r="AS96" s="1427"/>
      <c r="AT96" s="1427"/>
      <c r="AU96" s="1427"/>
      <c r="AV96" s="1427"/>
      <c r="AW96" s="1427"/>
      <c r="AX96" s="1427"/>
      <c r="AY96" s="1427"/>
      <c r="AZ96" s="1427"/>
      <c r="BA96" s="1427"/>
      <c r="BB96" s="1427"/>
      <c r="BC96" s="1427"/>
    </row>
    <row r="97" spans="1:55" ht="16.8">
      <c r="A97" s="1423" t="s">
        <v>237</v>
      </c>
      <c r="B97" s="1423"/>
      <c r="C97" s="1423"/>
      <c r="D97" s="1423"/>
      <c r="E97" s="1423"/>
      <c r="F97" s="1423"/>
      <c r="G97" s="1423"/>
      <c r="H97" s="1423"/>
      <c r="I97" s="1423"/>
      <c r="J97" s="1423"/>
      <c r="K97" s="1423"/>
      <c r="L97" s="1423"/>
      <c r="M97" s="1423"/>
      <c r="N97" s="1423"/>
      <c r="O97" s="1423"/>
      <c r="P97" s="1423"/>
      <c r="Q97" s="1423"/>
      <c r="R97" s="1423"/>
      <c r="S97" s="1423"/>
      <c r="T97" s="1423"/>
      <c r="U97" s="1423"/>
      <c r="V97" s="1423"/>
      <c r="W97" s="1423"/>
      <c r="X97" s="1423"/>
      <c r="Y97" s="1423"/>
      <c r="Z97" s="1423"/>
      <c r="AA97" s="1423"/>
      <c r="AB97" s="1423"/>
      <c r="AC97" s="1423"/>
      <c r="AD97" s="1423"/>
      <c r="AE97" s="1423"/>
      <c r="AF97" s="1423"/>
      <c r="AG97" s="1423"/>
      <c r="AH97" s="1423"/>
      <c r="AI97" s="1423"/>
      <c r="AJ97" s="1423"/>
      <c r="AK97" s="1423"/>
      <c r="AL97" s="1423"/>
      <c r="AM97" s="1423"/>
      <c r="AN97" s="1423"/>
      <c r="AO97" s="1423"/>
      <c r="AP97" s="1423"/>
      <c r="AQ97" s="1423"/>
      <c r="AR97" s="1423"/>
      <c r="AS97" s="1423"/>
      <c r="AT97" s="1423"/>
      <c r="AU97" s="1423"/>
      <c r="AV97" s="1423"/>
      <c r="AW97" s="1423"/>
      <c r="AX97" s="1423"/>
      <c r="AY97" s="1423"/>
      <c r="AZ97" s="1423"/>
      <c r="BA97" s="1423"/>
      <c r="BB97" s="1423"/>
      <c r="BC97" s="1423"/>
    </row>
    <row r="98" spans="1:55" ht="20.25" customHeight="1">
      <c r="A98" s="1425" t="s">
        <v>1274</v>
      </c>
      <c r="B98" s="1425"/>
      <c r="C98" s="1425"/>
      <c r="D98" s="1425"/>
      <c r="E98" s="1425"/>
      <c r="F98" s="1425"/>
      <c r="G98" s="1425"/>
      <c r="H98" s="1425"/>
      <c r="I98" s="1425"/>
      <c r="J98" s="1425"/>
      <c r="K98" s="1425"/>
      <c r="L98" s="1425"/>
      <c r="M98" s="1425"/>
      <c r="N98" s="1425"/>
      <c r="O98" s="1425"/>
      <c r="P98" s="1425"/>
      <c r="Q98" s="1425"/>
      <c r="R98" s="1425"/>
      <c r="S98" s="1425"/>
      <c r="T98" s="1425"/>
      <c r="U98" s="1425"/>
      <c r="V98" s="1425"/>
      <c r="W98" s="1425"/>
      <c r="X98" s="1425"/>
      <c r="Y98" s="1425"/>
      <c r="Z98" s="1425"/>
      <c r="AA98" s="1425"/>
      <c r="AB98" s="1425"/>
      <c r="AC98" s="1425"/>
      <c r="AD98" s="1425"/>
      <c r="AE98" s="1425"/>
      <c r="AF98" s="1425"/>
      <c r="AG98" s="1425"/>
      <c r="AH98" s="1425"/>
      <c r="AI98" s="1425"/>
      <c r="AJ98" s="1425"/>
      <c r="AK98" s="1425"/>
      <c r="AL98" s="1425"/>
      <c r="AM98" s="1425"/>
      <c r="AN98" s="1425"/>
      <c r="AO98" s="1425"/>
      <c r="AP98" s="1425"/>
      <c r="AQ98" s="1425"/>
      <c r="AR98" s="1425"/>
      <c r="AS98" s="1425"/>
      <c r="AT98" s="1425"/>
      <c r="AU98" s="1425"/>
      <c r="AV98" s="1425"/>
      <c r="AW98" s="1425"/>
      <c r="AX98" s="1425"/>
      <c r="AY98" s="1425"/>
      <c r="AZ98" s="1425"/>
      <c r="BA98" s="1425"/>
      <c r="BB98" s="1425"/>
      <c r="BC98" s="1425"/>
    </row>
    <row r="99" spans="1:55" ht="20.25" customHeight="1">
      <c r="A99" s="1425"/>
      <c r="B99" s="1425"/>
      <c r="C99" s="1425"/>
      <c r="D99" s="1425"/>
      <c r="E99" s="1425"/>
      <c r="F99" s="1425"/>
      <c r="G99" s="1425"/>
      <c r="H99" s="1425"/>
      <c r="I99" s="1425"/>
      <c r="J99" s="1425"/>
      <c r="K99" s="1425"/>
      <c r="L99" s="1425"/>
      <c r="M99" s="1425"/>
      <c r="N99" s="1425"/>
      <c r="O99" s="1425"/>
      <c r="P99" s="1425"/>
      <c r="Q99" s="1425"/>
      <c r="R99" s="1425"/>
      <c r="S99" s="1425"/>
      <c r="T99" s="1425"/>
      <c r="U99" s="1425"/>
      <c r="V99" s="1425"/>
      <c r="W99" s="1425"/>
      <c r="X99" s="1425"/>
      <c r="Y99" s="1425"/>
      <c r="Z99" s="1425"/>
      <c r="AA99" s="1425"/>
      <c r="AB99" s="1425"/>
      <c r="AC99" s="1425"/>
      <c r="AD99" s="1425"/>
      <c r="AE99" s="1425"/>
      <c r="AF99" s="1425"/>
      <c r="AG99" s="1425"/>
      <c r="AH99" s="1425"/>
      <c r="AI99" s="1425"/>
      <c r="AJ99" s="1425"/>
      <c r="AK99" s="1425"/>
      <c r="AL99" s="1425"/>
      <c r="AM99" s="1425"/>
      <c r="AN99" s="1425"/>
      <c r="AO99" s="1425"/>
      <c r="AP99" s="1425"/>
      <c r="AQ99" s="1425"/>
      <c r="AR99" s="1425"/>
      <c r="AS99" s="1425"/>
      <c r="AT99" s="1425"/>
      <c r="AU99" s="1425"/>
      <c r="AV99" s="1425"/>
      <c r="AW99" s="1425"/>
      <c r="AX99" s="1425"/>
      <c r="AY99" s="1425"/>
      <c r="AZ99" s="1425"/>
      <c r="BA99" s="1425"/>
      <c r="BB99" s="1425"/>
      <c r="BC99" s="1425"/>
    </row>
    <row r="100" spans="1:55" ht="20.25" customHeight="1">
      <c r="A100" s="1425"/>
      <c r="B100" s="1425"/>
      <c r="C100" s="1425"/>
      <c r="D100" s="1425"/>
      <c r="E100" s="1425"/>
      <c r="F100" s="1425"/>
      <c r="G100" s="1425"/>
      <c r="H100" s="1425"/>
      <c r="I100" s="1425"/>
      <c r="J100" s="1425"/>
      <c r="K100" s="1425"/>
      <c r="L100" s="1425"/>
      <c r="M100" s="1425"/>
      <c r="N100" s="1425"/>
      <c r="O100" s="1425"/>
      <c r="P100" s="1425"/>
      <c r="Q100" s="1425"/>
      <c r="R100" s="1425"/>
      <c r="S100" s="1425"/>
      <c r="T100" s="1425"/>
      <c r="U100" s="1425"/>
      <c r="V100" s="1425"/>
      <c r="W100" s="1425"/>
      <c r="X100" s="1425"/>
      <c r="Y100" s="1425"/>
      <c r="Z100" s="1425"/>
      <c r="AA100" s="1425"/>
      <c r="AB100" s="1425"/>
      <c r="AC100" s="1425"/>
      <c r="AD100" s="1425"/>
      <c r="AE100" s="1425"/>
      <c r="AF100" s="1425"/>
      <c r="AG100" s="1425"/>
      <c r="AH100" s="1425"/>
      <c r="AI100" s="1425"/>
      <c r="AJ100" s="1425"/>
      <c r="AK100" s="1425"/>
      <c r="AL100" s="1425"/>
      <c r="AM100" s="1425"/>
      <c r="AN100" s="1425"/>
      <c r="AO100" s="1425"/>
      <c r="AP100" s="1425"/>
      <c r="AQ100" s="1425"/>
      <c r="AR100" s="1425"/>
      <c r="AS100" s="1425"/>
      <c r="AT100" s="1425"/>
      <c r="AU100" s="1425"/>
      <c r="AV100" s="1425"/>
      <c r="AW100" s="1425"/>
      <c r="AX100" s="1425"/>
      <c r="AY100" s="1425"/>
      <c r="AZ100" s="1425"/>
      <c r="BA100" s="1425"/>
      <c r="BB100" s="1425"/>
      <c r="BC100" s="1425"/>
    </row>
    <row r="101" spans="1:55" ht="20.25" customHeight="1">
      <c r="A101" s="1425"/>
      <c r="B101" s="1425"/>
      <c r="C101" s="1425"/>
      <c r="D101" s="1425"/>
      <c r="E101" s="1425"/>
      <c r="F101" s="1425"/>
      <c r="G101" s="1425"/>
      <c r="H101" s="1425"/>
      <c r="I101" s="1425"/>
      <c r="J101" s="1425"/>
      <c r="K101" s="1425"/>
      <c r="L101" s="1425"/>
      <c r="M101" s="1425"/>
      <c r="N101" s="1425"/>
      <c r="O101" s="1425"/>
      <c r="P101" s="1425"/>
      <c r="Q101" s="1425"/>
      <c r="R101" s="1425"/>
      <c r="S101" s="1425"/>
      <c r="T101" s="1425"/>
      <c r="U101" s="1425"/>
      <c r="V101" s="1425"/>
      <c r="W101" s="1425"/>
      <c r="X101" s="1425"/>
      <c r="Y101" s="1425"/>
      <c r="Z101" s="1425"/>
      <c r="AA101" s="1425"/>
      <c r="AB101" s="1425"/>
      <c r="AC101" s="1425"/>
      <c r="AD101" s="1425"/>
      <c r="AE101" s="1425"/>
      <c r="AF101" s="1425"/>
      <c r="AG101" s="1425"/>
      <c r="AH101" s="1425"/>
      <c r="AI101" s="1425"/>
      <c r="AJ101" s="1425"/>
      <c r="AK101" s="1425"/>
      <c r="AL101" s="1425"/>
      <c r="AM101" s="1425"/>
      <c r="AN101" s="1425"/>
      <c r="AO101" s="1425"/>
      <c r="AP101" s="1425"/>
      <c r="AQ101" s="1425"/>
      <c r="AR101" s="1425"/>
      <c r="AS101" s="1425"/>
      <c r="AT101" s="1425"/>
      <c r="AU101" s="1425"/>
      <c r="AV101" s="1425"/>
      <c r="AW101" s="1425"/>
      <c r="AX101" s="1425"/>
      <c r="AY101" s="1425"/>
      <c r="AZ101" s="1425"/>
      <c r="BA101" s="1425"/>
      <c r="BB101" s="1425"/>
      <c r="BC101" s="1425"/>
    </row>
    <row r="102" spans="1:55" ht="20.25" customHeight="1">
      <c r="A102" s="1425"/>
      <c r="B102" s="1425"/>
      <c r="C102" s="1425"/>
      <c r="D102" s="1425"/>
      <c r="E102" s="1425"/>
      <c r="F102" s="1425"/>
      <c r="G102" s="1425"/>
      <c r="H102" s="1425"/>
      <c r="I102" s="1425"/>
      <c r="J102" s="1425"/>
      <c r="K102" s="1425"/>
      <c r="L102" s="1425"/>
      <c r="M102" s="1425"/>
      <c r="N102" s="1425"/>
      <c r="O102" s="1425"/>
      <c r="P102" s="1425"/>
      <c r="Q102" s="1425"/>
      <c r="R102" s="1425"/>
      <c r="S102" s="1425"/>
      <c r="T102" s="1425"/>
      <c r="U102" s="1425"/>
      <c r="V102" s="1425"/>
      <c r="W102" s="1425"/>
      <c r="X102" s="1425"/>
      <c r="Y102" s="1425"/>
      <c r="Z102" s="1425"/>
      <c r="AA102" s="1425"/>
      <c r="AB102" s="1425"/>
      <c r="AC102" s="1425"/>
      <c r="AD102" s="1425"/>
      <c r="AE102" s="1425"/>
      <c r="AF102" s="1425"/>
      <c r="AG102" s="1425"/>
      <c r="AH102" s="1425"/>
      <c r="AI102" s="1425"/>
      <c r="AJ102" s="1425"/>
      <c r="AK102" s="1425"/>
      <c r="AL102" s="1425"/>
      <c r="AM102" s="1425"/>
      <c r="AN102" s="1425"/>
      <c r="AO102" s="1425"/>
      <c r="AP102" s="1425"/>
      <c r="AQ102" s="1425"/>
      <c r="AR102" s="1425"/>
      <c r="AS102" s="1425"/>
      <c r="AT102" s="1425"/>
      <c r="AU102" s="1425"/>
      <c r="AV102" s="1425"/>
      <c r="AW102" s="1425"/>
      <c r="AX102" s="1425"/>
      <c r="AY102" s="1425"/>
      <c r="AZ102" s="1425"/>
      <c r="BA102" s="1425"/>
      <c r="BB102" s="1425"/>
      <c r="BC102" s="1425"/>
    </row>
    <row r="103" spans="1:55" ht="20.25" customHeight="1">
      <c r="A103" s="1425"/>
      <c r="B103" s="1425"/>
      <c r="C103" s="1425"/>
      <c r="D103" s="1425"/>
      <c r="E103" s="1425"/>
      <c r="F103" s="1425"/>
      <c r="G103" s="1425"/>
      <c r="H103" s="1425"/>
      <c r="I103" s="1425"/>
      <c r="J103" s="1425"/>
      <c r="K103" s="1425"/>
      <c r="L103" s="1425"/>
      <c r="M103" s="1425"/>
      <c r="N103" s="1425"/>
      <c r="O103" s="1425"/>
      <c r="P103" s="1425"/>
      <c r="Q103" s="1425"/>
      <c r="R103" s="1425"/>
      <c r="S103" s="1425"/>
      <c r="T103" s="1425"/>
      <c r="U103" s="1425"/>
      <c r="V103" s="1425"/>
      <c r="W103" s="1425"/>
      <c r="X103" s="1425"/>
      <c r="Y103" s="1425"/>
      <c r="Z103" s="1425"/>
      <c r="AA103" s="1425"/>
      <c r="AB103" s="1425"/>
      <c r="AC103" s="1425"/>
      <c r="AD103" s="1425"/>
      <c r="AE103" s="1425"/>
      <c r="AF103" s="1425"/>
      <c r="AG103" s="1425"/>
      <c r="AH103" s="1425"/>
      <c r="AI103" s="1425"/>
      <c r="AJ103" s="1425"/>
      <c r="AK103" s="1425"/>
      <c r="AL103" s="1425"/>
      <c r="AM103" s="1425"/>
      <c r="AN103" s="1425"/>
      <c r="AO103" s="1425"/>
      <c r="AP103" s="1425"/>
      <c r="AQ103" s="1425"/>
      <c r="AR103" s="1425"/>
      <c r="AS103" s="1425"/>
      <c r="AT103" s="1425"/>
      <c r="AU103" s="1425"/>
      <c r="AV103" s="1425"/>
      <c r="AW103" s="1425"/>
      <c r="AX103" s="1425"/>
      <c r="AY103" s="1425"/>
      <c r="AZ103" s="1425"/>
      <c r="BA103" s="1425"/>
      <c r="BB103" s="1425"/>
      <c r="BC103" s="1425"/>
    </row>
    <row r="104" spans="1:55" ht="20.25" customHeight="1">
      <c r="A104" s="1425"/>
      <c r="B104" s="1425"/>
      <c r="C104" s="1425"/>
      <c r="D104" s="1425"/>
      <c r="E104" s="1425"/>
      <c r="F104" s="1425"/>
      <c r="G104" s="1425"/>
      <c r="H104" s="1425"/>
      <c r="I104" s="1425"/>
      <c r="J104" s="1425"/>
      <c r="K104" s="1425"/>
      <c r="L104" s="1425"/>
      <c r="M104" s="1425"/>
      <c r="N104" s="1425"/>
      <c r="O104" s="1425"/>
      <c r="P104" s="1425"/>
      <c r="Q104" s="1425"/>
      <c r="R104" s="1425"/>
      <c r="S104" s="1425"/>
      <c r="T104" s="1425"/>
      <c r="U104" s="1425"/>
      <c r="V104" s="1425"/>
      <c r="W104" s="1425"/>
      <c r="X104" s="1425"/>
      <c r="Y104" s="1425"/>
      <c r="Z104" s="1425"/>
      <c r="AA104" s="1425"/>
      <c r="AB104" s="1425"/>
      <c r="AC104" s="1425"/>
      <c r="AD104" s="1425"/>
      <c r="AE104" s="1425"/>
      <c r="AF104" s="1425"/>
      <c r="AG104" s="1425"/>
      <c r="AH104" s="1425"/>
      <c r="AI104" s="1425"/>
      <c r="AJ104" s="1425"/>
      <c r="AK104" s="1425"/>
      <c r="AL104" s="1425"/>
      <c r="AM104" s="1425"/>
      <c r="AN104" s="1425"/>
      <c r="AO104" s="1425"/>
      <c r="AP104" s="1425"/>
      <c r="AQ104" s="1425"/>
      <c r="AR104" s="1425"/>
      <c r="AS104" s="1425"/>
      <c r="AT104" s="1425"/>
      <c r="AU104" s="1425"/>
      <c r="AV104" s="1425"/>
      <c r="AW104" s="1425"/>
      <c r="AX104" s="1425"/>
      <c r="AY104" s="1425"/>
      <c r="AZ104" s="1425"/>
      <c r="BA104" s="1425"/>
      <c r="BB104" s="1425"/>
      <c r="BC104" s="1425"/>
    </row>
    <row r="105" spans="1:55" ht="20.25" customHeight="1">
      <c r="A105" s="1425"/>
      <c r="B105" s="1425"/>
      <c r="C105" s="1425"/>
      <c r="D105" s="1425"/>
      <c r="E105" s="1425"/>
      <c r="F105" s="1425"/>
      <c r="G105" s="1425"/>
      <c r="H105" s="1425"/>
      <c r="I105" s="1425"/>
      <c r="J105" s="1425"/>
      <c r="K105" s="1425"/>
      <c r="L105" s="1425"/>
      <c r="M105" s="1425"/>
      <c r="N105" s="1425"/>
      <c r="O105" s="1425"/>
      <c r="P105" s="1425"/>
      <c r="Q105" s="1425"/>
      <c r="R105" s="1425"/>
      <c r="S105" s="1425"/>
      <c r="T105" s="1425"/>
      <c r="U105" s="1425"/>
      <c r="V105" s="1425"/>
      <c r="W105" s="1425"/>
      <c r="X105" s="1425"/>
      <c r="Y105" s="1425"/>
      <c r="Z105" s="1425"/>
      <c r="AA105" s="1425"/>
      <c r="AB105" s="1425"/>
      <c r="AC105" s="1425"/>
      <c r="AD105" s="1425"/>
      <c r="AE105" s="1425"/>
      <c r="AF105" s="1425"/>
      <c r="AG105" s="1425"/>
      <c r="AH105" s="1425"/>
      <c r="AI105" s="1425"/>
      <c r="AJ105" s="1425"/>
      <c r="AK105" s="1425"/>
      <c r="AL105" s="1425"/>
      <c r="AM105" s="1425"/>
      <c r="AN105" s="1425"/>
      <c r="AO105" s="1425"/>
      <c r="AP105" s="1425"/>
      <c r="AQ105" s="1425"/>
      <c r="AR105" s="1425"/>
      <c r="AS105" s="1425"/>
      <c r="AT105" s="1425"/>
      <c r="AU105" s="1425"/>
      <c r="AV105" s="1425"/>
      <c r="AW105" s="1425"/>
      <c r="AX105" s="1425"/>
      <c r="AY105" s="1425"/>
      <c r="AZ105" s="1425"/>
      <c r="BA105" s="1425"/>
      <c r="BB105" s="1425"/>
      <c r="BC105" s="1425"/>
    </row>
    <row r="106" spans="1:55" ht="20.25" customHeight="1">
      <c r="A106" s="1425"/>
      <c r="B106" s="1425"/>
      <c r="C106" s="1425"/>
      <c r="D106" s="1425"/>
      <c r="E106" s="1425"/>
      <c r="F106" s="1425"/>
      <c r="G106" s="1425"/>
      <c r="H106" s="1425"/>
      <c r="I106" s="1425"/>
      <c r="J106" s="1425"/>
      <c r="K106" s="1425"/>
      <c r="L106" s="1425"/>
      <c r="M106" s="1425"/>
      <c r="N106" s="1425"/>
      <c r="O106" s="1425"/>
      <c r="P106" s="1425"/>
      <c r="Q106" s="1425"/>
      <c r="R106" s="1425"/>
      <c r="S106" s="1425"/>
      <c r="T106" s="1425"/>
      <c r="U106" s="1425"/>
      <c r="V106" s="1425"/>
      <c r="W106" s="1425"/>
      <c r="X106" s="1425"/>
      <c r="Y106" s="1425"/>
      <c r="Z106" s="1425"/>
      <c r="AA106" s="1425"/>
      <c r="AB106" s="1425"/>
      <c r="AC106" s="1425"/>
      <c r="AD106" s="1425"/>
      <c r="AE106" s="1425"/>
      <c r="AF106" s="1425"/>
      <c r="AG106" s="1425"/>
      <c r="AH106" s="1425"/>
      <c r="AI106" s="1425"/>
      <c r="AJ106" s="1425"/>
      <c r="AK106" s="1425"/>
      <c r="AL106" s="1425"/>
      <c r="AM106" s="1425"/>
      <c r="AN106" s="1425"/>
      <c r="AO106" s="1425"/>
      <c r="AP106" s="1425"/>
      <c r="AQ106" s="1425"/>
      <c r="AR106" s="1425"/>
      <c r="AS106" s="1425"/>
      <c r="AT106" s="1425"/>
      <c r="AU106" s="1425"/>
      <c r="AV106" s="1425"/>
      <c r="AW106" s="1425"/>
      <c r="AX106" s="1425"/>
      <c r="AY106" s="1425"/>
      <c r="AZ106" s="1425"/>
      <c r="BA106" s="1425"/>
      <c r="BB106" s="1425"/>
      <c r="BC106" s="1425"/>
    </row>
    <row r="107" spans="1:55" ht="20.25" customHeight="1">
      <c r="A107" s="1425"/>
      <c r="B107" s="1425"/>
      <c r="C107" s="1425"/>
      <c r="D107" s="1425"/>
      <c r="E107" s="1425"/>
      <c r="F107" s="1425"/>
      <c r="G107" s="1425"/>
      <c r="H107" s="1425"/>
      <c r="I107" s="1425"/>
      <c r="J107" s="1425"/>
      <c r="K107" s="1425"/>
      <c r="L107" s="1425"/>
      <c r="M107" s="1425"/>
      <c r="N107" s="1425"/>
      <c r="O107" s="1425"/>
      <c r="P107" s="1425"/>
      <c r="Q107" s="1425"/>
      <c r="R107" s="1425"/>
      <c r="S107" s="1425"/>
      <c r="T107" s="1425"/>
      <c r="U107" s="1425"/>
      <c r="V107" s="1425"/>
      <c r="W107" s="1425"/>
      <c r="X107" s="1425"/>
      <c r="Y107" s="1425"/>
      <c r="Z107" s="1425"/>
      <c r="AA107" s="1425"/>
      <c r="AB107" s="1425"/>
      <c r="AC107" s="1425"/>
      <c r="AD107" s="1425"/>
      <c r="AE107" s="1425"/>
      <c r="AF107" s="1425"/>
      <c r="AG107" s="1425"/>
      <c r="AH107" s="1425"/>
      <c r="AI107" s="1425"/>
      <c r="AJ107" s="1425"/>
      <c r="AK107" s="1425"/>
      <c r="AL107" s="1425"/>
      <c r="AM107" s="1425"/>
      <c r="AN107" s="1425"/>
      <c r="AO107" s="1425"/>
      <c r="AP107" s="1425"/>
      <c r="AQ107" s="1425"/>
      <c r="AR107" s="1425"/>
      <c r="AS107" s="1425"/>
      <c r="AT107" s="1425"/>
      <c r="AU107" s="1425"/>
      <c r="AV107" s="1425"/>
      <c r="AW107" s="1425"/>
      <c r="AX107" s="1425"/>
      <c r="AY107" s="1425"/>
      <c r="AZ107" s="1425"/>
      <c r="BA107" s="1425"/>
      <c r="BB107" s="1425"/>
      <c r="BC107" s="1425"/>
    </row>
    <row r="108" spans="1:55" ht="20.25" customHeight="1">
      <c r="A108" s="1425"/>
      <c r="B108" s="1425"/>
      <c r="C108" s="1425"/>
      <c r="D108" s="1425"/>
      <c r="E108" s="1425"/>
      <c r="F108" s="1425"/>
      <c r="G108" s="1425"/>
      <c r="H108" s="1425"/>
      <c r="I108" s="1425"/>
      <c r="J108" s="1425"/>
      <c r="K108" s="1425"/>
      <c r="L108" s="1425"/>
      <c r="M108" s="1425"/>
      <c r="N108" s="1425"/>
      <c r="O108" s="1425"/>
      <c r="P108" s="1425"/>
      <c r="Q108" s="1425"/>
      <c r="R108" s="1425"/>
      <c r="S108" s="1425"/>
      <c r="T108" s="1425"/>
      <c r="U108" s="1425"/>
      <c r="V108" s="1425"/>
      <c r="W108" s="1425"/>
      <c r="X108" s="1425"/>
      <c r="Y108" s="1425"/>
      <c r="Z108" s="1425"/>
      <c r="AA108" s="1425"/>
      <c r="AB108" s="1425"/>
      <c r="AC108" s="1425"/>
      <c r="AD108" s="1425"/>
      <c r="AE108" s="1425"/>
      <c r="AF108" s="1425"/>
      <c r="AG108" s="1425"/>
      <c r="AH108" s="1425"/>
      <c r="AI108" s="1425"/>
      <c r="AJ108" s="1425"/>
      <c r="AK108" s="1425"/>
      <c r="AL108" s="1425"/>
      <c r="AM108" s="1425"/>
      <c r="AN108" s="1425"/>
      <c r="AO108" s="1425"/>
      <c r="AP108" s="1425"/>
      <c r="AQ108" s="1425"/>
      <c r="AR108" s="1425"/>
      <c r="AS108" s="1425"/>
      <c r="AT108" s="1425"/>
      <c r="AU108" s="1425"/>
      <c r="AV108" s="1425"/>
      <c r="AW108" s="1425"/>
      <c r="AX108" s="1425"/>
      <c r="AY108" s="1425"/>
      <c r="AZ108" s="1425"/>
      <c r="BA108" s="1425"/>
      <c r="BB108" s="1425"/>
      <c r="BC108" s="1425"/>
    </row>
    <row r="109" spans="1:55" ht="20.25" customHeight="1">
      <c r="A109" s="1425"/>
      <c r="B109" s="1425"/>
      <c r="C109" s="1425"/>
      <c r="D109" s="1425"/>
      <c r="E109" s="1425"/>
      <c r="F109" s="1425"/>
      <c r="G109" s="1425"/>
      <c r="H109" s="1425"/>
      <c r="I109" s="1425"/>
      <c r="J109" s="1425"/>
      <c r="K109" s="1425"/>
      <c r="L109" s="1425"/>
      <c r="M109" s="1425"/>
      <c r="N109" s="1425"/>
      <c r="O109" s="1425"/>
      <c r="P109" s="1425"/>
      <c r="Q109" s="1425"/>
      <c r="R109" s="1425"/>
      <c r="S109" s="1425"/>
      <c r="T109" s="1425"/>
      <c r="U109" s="1425"/>
      <c r="V109" s="1425"/>
      <c r="W109" s="1425"/>
      <c r="X109" s="1425"/>
      <c r="Y109" s="1425"/>
      <c r="Z109" s="1425"/>
      <c r="AA109" s="1425"/>
      <c r="AB109" s="1425"/>
      <c r="AC109" s="1425"/>
      <c r="AD109" s="1425"/>
      <c r="AE109" s="1425"/>
      <c r="AF109" s="1425"/>
      <c r="AG109" s="1425"/>
      <c r="AH109" s="1425"/>
      <c r="AI109" s="1425"/>
      <c r="AJ109" s="1425"/>
      <c r="AK109" s="1425"/>
      <c r="AL109" s="1425"/>
      <c r="AM109" s="1425"/>
      <c r="AN109" s="1425"/>
      <c r="AO109" s="1425"/>
      <c r="AP109" s="1425"/>
      <c r="AQ109" s="1425"/>
      <c r="AR109" s="1425"/>
      <c r="AS109" s="1425"/>
      <c r="AT109" s="1425"/>
      <c r="AU109" s="1425"/>
      <c r="AV109" s="1425"/>
      <c r="AW109" s="1425"/>
      <c r="AX109" s="1425"/>
      <c r="AY109" s="1425"/>
      <c r="AZ109" s="1425"/>
      <c r="BA109" s="1425"/>
      <c r="BB109" s="1425"/>
      <c r="BC109" s="1425"/>
    </row>
    <row r="110" spans="1:55">
      <c r="A110" s="1425"/>
      <c r="B110" s="1425"/>
      <c r="C110" s="1425"/>
      <c r="D110" s="1425"/>
      <c r="E110" s="1425"/>
      <c r="F110" s="1425"/>
      <c r="G110" s="1425"/>
      <c r="H110" s="1425"/>
      <c r="I110" s="1425"/>
      <c r="J110" s="1425"/>
      <c r="K110" s="1425"/>
      <c r="L110" s="1425"/>
      <c r="M110" s="1425"/>
      <c r="N110" s="1425"/>
      <c r="O110" s="1425"/>
      <c r="P110" s="1425"/>
      <c r="Q110" s="1425"/>
      <c r="R110" s="1425"/>
      <c r="S110" s="1425"/>
      <c r="T110" s="1425"/>
      <c r="U110" s="1425"/>
      <c r="V110" s="1425"/>
      <c r="W110" s="1425"/>
      <c r="X110" s="1425"/>
      <c r="Y110" s="1425"/>
      <c r="Z110" s="1425"/>
      <c r="AA110" s="1425"/>
      <c r="AB110" s="1425"/>
      <c r="AC110" s="1425"/>
      <c r="AD110" s="1425"/>
      <c r="AE110" s="1425"/>
      <c r="AF110" s="1425"/>
      <c r="AG110" s="1425"/>
      <c r="AH110" s="1425"/>
      <c r="AI110" s="1425"/>
      <c r="AJ110" s="1425"/>
      <c r="AK110" s="1425"/>
      <c r="AL110" s="1425"/>
      <c r="AM110" s="1425"/>
      <c r="AN110" s="1425"/>
      <c r="AO110" s="1425"/>
      <c r="AP110" s="1425"/>
      <c r="AQ110" s="1425"/>
      <c r="AR110" s="1425"/>
      <c r="AS110" s="1425"/>
      <c r="AT110" s="1425"/>
      <c r="AU110" s="1425"/>
      <c r="AV110" s="1425"/>
      <c r="AW110" s="1425"/>
      <c r="AX110" s="1425"/>
      <c r="AY110" s="1425"/>
      <c r="AZ110" s="1425"/>
      <c r="BA110" s="1425"/>
      <c r="BB110" s="1425"/>
      <c r="BC110" s="1425"/>
    </row>
    <row r="111" spans="1:55">
      <c r="A111" s="1425"/>
      <c r="B111" s="1425"/>
      <c r="C111" s="1425"/>
      <c r="D111" s="1425"/>
      <c r="E111" s="1425"/>
      <c r="F111" s="1425"/>
      <c r="G111" s="1425"/>
      <c r="H111" s="1425"/>
      <c r="I111" s="1425"/>
      <c r="J111" s="1425"/>
      <c r="K111" s="1425"/>
      <c r="L111" s="1425"/>
      <c r="M111" s="1425"/>
      <c r="N111" s="1425"/>
      <c r="O111" s="1425"/>
      <c r="P111" s="1425"/>
      <c r="Q111" s="1425"/>
      <c r="R111" s="1425"/>
      <c r="S111" s="1425"/>
      <c r="T111" s="1425"/>
      <c r="U111" s="1425"/>
      <c r="V111" s="1425"/>
      <c r="W111" s="1425"/>
      <c r="X111" s="1425"/>
      <c r="Y111" s="1425"/>
      <c r="Z111" s="1425"/>
      <c r="AA111" s="1425"/>
      <c r="AB111" s="1425"/>
      <c r="AC111" s="1425"/>
      <c r="AD111" s="1425"/>
      <c r="AE111" s="1425"/>
      <c r="AF111" s="1425"/>
      <c r="AG111" s="1425"/>
      <c r="AH111" s="1425"/>
      <c r="AI111" s="1425"/>
      <c r="AJ111" s="1425"/>
      <c r="AK111" s="1425"/>
      <c r="AL111" s="1425"/>
      <c r="AM111" s="1425"/>
      <c r="AN111" s="1425"/>
      <c r="AO111" s="1425"/>
      <c r="AP111" s="1425"/>
      <c r="AQ111" s="1425"/>
      <c r="AR111" s="1425"/>
      <c r="AS111" s="1425"/>
      <c r="AT111" s="1425"/>
      <c r="AU111" s="1425"/>
      <c r="AV111" s="1425"/>
      <c r="AW111" s="1425"/>
      <c r="AX111" s="1425"/>
      <c r="AY111" s="1425"/>
      <c r="AZ111" s="1425"/>
      <c r="BA111" s="1425"/>
      <c r="BB111" s="1425"/>
      <c r="BC111" s="1425"/>
    </row>
    <row r="112" spans="1:55" ht="33.75" customHeight="1">
      <c r="A112" s="1425"/>
      <c r="B112" s="1425"/>
      <c r="C112" s="1425"/>
      <c r="D112" s="1425"/>
      <c r="E112" s="1425"/>
      <c r="F112" s="1425"/>
      <c r="G112" s="1425"/>
      <c r="H112" s="1425"/>
      <c r="I112" s="1425"/>
      <c r="J112" s="1425"/>
      <c r="K112" s="1425"/>
      <c r="L112" s="1425"/>
      <c r="M112" s="1425"/>
      <c r="N112" s="1425"/>
      <c r="O112" s="1425"/>
      <c r="P112" s="1425"/>
      <c r="Q112" s="1425"/>
      <c r="R112" s="1425"/>
      <c r="S112" s="1425"/>
      <c r="T112" s="1425"/>
      <c r="U112" s="1425"/>
      <c r="V112" s="1425"/>
      <c r="W112" s="1425"/>
      <c r="X112" s="1425"/>
      <c r="Y112" s="1425"/>
      <c r="Z112" s="1425"/>
      <c r="AA112" s="1425"/>
      <c r="AB112" s="1425"/>
      <c r="AC112" s="1425"/>
      <c r="AD112" s="1425"/>
      <c r="AE112" s="1425"/>
      <c r="AF112" s="1425"/>
      <c r="AG112" s="1425"/>
      <c r="AH112" s="1425"/>
      <c r="AI112" s="1425"/>
      <c r="AJ112" s="1425"/>
      <c r="AK112" s="1425"/>
      <c r="AL112" s="1425"/>
      <c r="AM112" s="1425"/>
      <c r="AN112" s="1425"/>
      <c r="AO112" s="1425"/>
      <c r="AP112" s="1425"/>
      <c r="AQ112" s="1425"/>
      <c r="AR112" s="1425"/>
      <c r="AS112" s="1425"/>
      <c r="AT112" s="1425"/>
      <c r="AU112" s="1425"/>
      <c r="AV112" s="1425"/>
      <c r="AW112" s="1425"/>
      <c r="AX112" s="1425"/>
      <c r="AY112" s="1425"/>
      <c r="AZ112" s="1425"/>
      <c r="BA112" s="1425"/>
      <c r="BB112" s="1425"/>
      <c r="BC112" s="1425"/>
    </row>
    <row r="113" spans="1:55" ht="16.8">
      <c r="A113" s="1423" t="s">
        <v>238</v>
      </c>
      <c r="B113" s="1423"/>
      <c r="C113" s="1423"/>
      <c r="D113" s="1423"/>
      <c r="E113" s="1423"/>
      <c r="F113" s="1423"/>
      <c r="G113" s="1423"/>
      <c r="H113" s="1423"/>
      <c r="I113" s="1423"/>
      <c r="J113" s="1423"/>
      <c r="K113" s="1423"/>
      <c r="L113" s="1423"/>
      <c r="M113" s="1423"/>
      <c r="N113" s="1423"/>
      <c r="O113" s="1423"/>
      <c r="P113" s="1423"/>
      <c r="Q113" s="1423"/>
      <c r="R113" s="1423"/>
      <c r="S113" s="1423"/>
      <c r="T113" s="1423"/>
      <c r="U113" s="1423"/>
      <c r="V113" s="1423"/>
      <c r="W113" s="1423"/>
      <c r="X113" s="1423"/>
      <c r="Y113" s="1423"/>
      <c r="Z113" s="1423"/>
      <c r="AA113" s="1423"/>
      <c r="AB113" s="1423"/>
      <c r="AC113" s="1423"/>
      <c r="AD113" s="1423"/>
      <c r="AE113" s="1423"/>
      <c r="AF113" s="1423"/>
      <c r="AG113" s="1423"/>
      <c r="AH113" s="1423"/>
      <c r="AI113" s="1423"/>
      <c r="AJ113" s="1423"/>
      <c r="AK113" s="1423"/>
      <c r="AL113" s="1423"/>
      <c r="AM113" s="1423"/>
      <c r="AN113" s="1423"/>
      <c r="AO113" s="1423"/>
      <c r="AP113" s="1423"/>
      <c r="AQ113" s="1423"/>
      <c r="AR113" s="1423"/>
      <c r="AS113" s="1423"/>
      <c r="AT113" s="1423"/>
      <c r="AU113" s="1423"/>
      <c r="AV113" s="1423"/>
      <c r="AW113" s="1423"/>
      <c r="AX113" s="1423"/>
      <c r="AY113" s="1423"/>
      <c r="AZ113" s="1423"/>
      <c r="BA113" s="1423"/>
      <c r="BB113" s="1423"/>
      <c r="BC113" s="1423"/>
    </row>
    <row r="114" spans="1:55" ht="20.25" customHeight="1">
      <c r="A114" s="1425" t="s">
        <v>239</v>
      </c>
      <c r="B114" s="1425"/>
      <c r="C114" s="1425"/>
      <c r="D114" s="1425"/>
      <c r="E114" s="1425"/>
      <c r="F114" s="1425"/>
      <c r="G114" s="1425"/>
      <c r="H114" s="1425"/>
      <c r="I114" s="1425"/>
      <c r="J114" s="1425"/>
      <c r="K114" s="1425"/>
      <c r="L114" s="1425"/>
      <c r="M114" s="1425"/>
      <c r="N114" s="1425"/>
      <c r="O114" s="1425"/>
      <c r="P114" s="1425"/>
      <c r="Q114" s="1425"/>
      <c r="R114" s="1425"/>
      <c r="S114" s="1425"/>
      <c r="T114" s="1425"/>
      <c r="U114" s="1425"/>
      <c r="V114" s="1425"/>
      <c r="W114" s="1425"/>
      <c r="X114" s="1425"/>
      <c r="Y114" s="1425"/>
      <c r="Z114" s="1425"/>
      <c r="AA114" s="1425"/>
      <c r="AB114" s="1425"/>
      <c r="AC114" s="1425"/>
      <c r="AD114" s="1425"/>
      <c r="AE114" s="1425"/>
      <c r="AF114" s="1425"/>
      <c r="AG114" s="1425"/>
      <c r="AH114" s="1425"/>
      <c r="AI114" s="1425"/>
      <c r="AJ114" s="1425"/>
      <c r="AK114" s="1425"/>
      <c r="AL114" s="1425"/>
      <c r="AM114" s="1425"/>
      <c r="AN114" s="1425"/>
      <c r="AO114" s="1425"/>
      <c r="AP114" s="1425"/>
      <c r="AQ114" s="1425"/>
      <c r="AR114" s="1425"/>
      <c r="AS114" s="1425"/>
      <c r="AT114" s="1425"/>
      <c r="AU114" s="1425"/>
      <c r="AV114" s="1425"/>
      <c r="AW114" s="1425"/>
      <c r="AX114" s="1425"/>
      <c r="AY114" s="1425"/>
      <c r="AZ114" s="1425"/>
      <c r="BA114" s="1425"/>
      <c r="BB114" s="1425"/>
      <c r="BC114" s="1425"/>
    </row>
    <row r="115" spans="1:55">
      <c r="A115" s="1425"/>
      <c r="B115" s="1425"/>
      <c r="C115" s="1425"/>
      <c r="D115" s="1425"/>
      <c r="E115" s="1425"/>
      <c r="F115" s="1425"/>
      <c r="G115" s="1425"/>
      <c r="H115" s="1425"/>
      <c r="I115" s="1425"/>
      <c r="J115" s="1425"/>
      <c r="K115" s="1425"/>
      <c r="L115" s="1425"/>
      <c r="M115" s="1425"/>
      <c r="N115" s="1425"/>
      <c r="O115" s="1425"/>
      <c r="P115" s="1425"/>
      <c r="Q115" s="1425"/>
      <c r="R115" s="1425"/>
      <c r="S115" s="1425"/>
      <c r="T115" s="1425"/>
      <c r="U115" s="1425"/>
      <c r="V115" s="1425"/>
      <c r="W115" s="1425"/>
      <c r="X115" s="1425"/>
      <c r="Y115" s="1425"/>
      <c r="Z115" s="1425"/>
      <c r="AA115" s="1425"/>
      <c r="AB115" s="1425"/>
      <c r="AC115" s="1425"/>
      <c r="AD115" s="1425"/>
      <c r="AE115" s="1425"/>
      <c r="AF115" s="1425"/>
      <c r="AG115" s="1425"/>
      <c r="AH115" s="1425"/>
      <c r="AI115" s="1425"/>
      <c r="AJ115" s="1425"/>
      <c r="AK115" s="1425"/>
      <c r="AL115" s="1425"/>
      <c r="AM115" s="1425"/>
      <c r="AN115" s="1425"/>
      <c r="AO115" s="1425"/>
      <c r="AP115" s="1425"/>
      <c r="AQ115" s="1425"/>
      <c r="AR115" s="1425"/>
      <c r="AS115" s="1425"/>
      <c r="AT115" s="1425"/>
      <c r="AU115" s="1425"/>
      <c r="AV115" s="1425"/>
      <c r="AW115" s="1425"/>
      <c r="AX115" s="1425"/>
      <c r="AY115" s="1425"/>
      <c r="AZ115" s="1425"/>
      <c r="BA115" s="1425"/>
      <c r="BB115" s="1425"/>
      <c r="BC115" s="1425"/>
    </row>
    <row r="116" spans="1:55">
      <c r="A116" s="1425"/>
      <c r="B116" s="1425"/>
      <c r="C116" s="1425"/>
      <c r="D116" s="1425"/>
      <c r="E116" s="1425"/>
      <c r="F116" s="1425"/>
      <c r="G116" s="1425"/>
      <c r="H116" s="1425"/>
      <c r="I116" s="1425"/>
      <c r="J116" s="1425"/>
      <c r="K116" s="1425"/>
      <c r="L116" s="1425"/>
      <c r="M116" s="1425"/>
      <c r="N116" s="1425"/>
      <c r="O116" s="1425"/>
      <c r="P116" s="1425"/>
      <c r="Q116" s="1425"/>
      <c r="R116" s="1425"/>
      <c r="S116" s="1425"/>
      <c r="T116" s="1425"/>
      <c r="U116" s="1425"/>
      <c r="V116" s="1425"/>
      <c r="W116" s="1425"/>
      <c r="X116" s="1425"/>
      <c r="Y116" s="1425"/>
      <c r="Z116" s="1425"/>
      <c r="AA116" s="1425"/>
      <c r="AB116" s="1425"/>
      <c r="AC116" s="1425"/>
      <c r="AD116" s="1425"/>
      <c r="AE116" s="1425"/>
      <c r="AF116" s="1425"/>
      <c r="AG116" s="1425"/>
      <c r="AH116" s="1425"/>
      <c r="AI116" s="1425"/>
      <c r="AJ116" s="1425"/>
      <c r="AK116" s="1425"/>
      <c r="AL116" s="1425"/>
      <c r="AM116" s="1425"/>
      <c r="AN116" s="1425"/>
      <c r="AO116" s="1425"/>
      <c r="AP116" s="1425"/>
      <c r="AQ116" s="1425"/>
      <c r="AR116" s="1425"/>
      <c r="AS116" s="1425"/>
      <c r="AT116" s="1425"/>
      <c r="AU116" s="1425"/>
      <c r="AV116" s="1425"/>
      <c r="AW116" s="1425"/>
      <c r="AX116" s="1425"/>
      <c r="AY116" s="1425"/>
      <c r="AZ116" s="1425"/>
      <c r="BA116" s="1425"/>
      <c r="BB116" s="1425"/>
      <c r="BC116" s="1425"/>
    </row>
    <row r="117" spans="1:55">
      <c r="A117" s="1425"/>
      <c r="B117" s="1425"/>
      <c r="C117" s="1425"/>
      <c r="D117" s="1425"/>
      <c r="E117" s="1425"/>
      <c r="F117" s="1425"/>
      <c r="G117" s="1425"/>
      <c r="H117" s="1425"/>
      <c r="I117" s="1425"/>
      <c r="J117" s="1425"/>
      <c r="K117" s="1425"/>
      <c r="L117" s="1425"/>
      <c r="M117" s="1425"/>
      <c r="N117" s="1425"/>
      <c r="O117" s="1425"/>
      <c r="P117" s="1425"/>
      <c r="Q117" s="1425"/>
      <c r="R117" s="1425"/>
      <c r="S117" s="1425"/>
      <c r="T117" s="1425"/>
      <c r="U117" s="1425"/>
      <c r="V117" s="1425"/>
      <c r="W117" s="1425"/>
      <c r="X117" s="1425"/>
      <c r="Y117" s="1425"/>
      <c r="Z117" s="1425"/>
      <c r="AA117" s="1425"/>
      <c r="AB117" s="1425"/>
      <c r="AC117" s="1425"/>
      <c r="AD117" s="1425"/>
      <c r="AE117" s="1425"/>
      <c r="AF117" s="1425"/>
      <c r="AG117" s="1425"/>
      <c r="AH117" s="1425"/>
      <c r="AI117" s="1425"/>
      <c r="AJ117" s="1425"/>
      <c r="AK117" s="1425"/>
      <c r="AL117" s="1425"/>
      <c r="AM117" s="1425"/>
      <c r="AN117" s="1425"/>
      <c r="AO117" s="1425"/>
      <c r="AP117" s="1425"/>
      <c r="AQ117" s="1425"/>
      <c r="AR117" s="1425"/>
      <c r="AS117" s="1425"/>
      <c r="AT117" s="1425"/>
      <c r="AU117" s="1425"/>
      <c r="AV117" s="1425"/>
      <c r="AW117" s="1425"/>
      <c r="AX117" s="1425"/>
      <c r="AY117" s="1425"/>
      <c r="AZ117" s="1425"/>
      <c r="BA117" s="1425"/>
      <c r="BB117" s="1425"/>
      <c r="BC117" s="1425"/>
    </row>
    <row r="118" spans="1:55">
      <c r="A118" s="1425"/>
      <c r="B118" s="1425"/>
      <c r="C118" s="1425"/>
      <c r="D118" s="1425"/>
      <c r="E118" s="1425"/>
      <c r="F118" s="1425"/>
      <c r="G118" s="1425"/>
      <c r="H118" s="1425"/>
      <c r="I118" s="1425"/>
      <c r="J118" s="1425"/>
      <c r="K118" s="1425"/>
      <c r="L118" s="1425"/>
      <c r="M118" s="1425"/>
      <c r="N118" s="1425"/>
      <c r="O118" s="1425"/>
      <c r="P118" s="1425"/>
      <c r="Q118" s="1425"/>
      <c r="R118" s="1425"/>
      <c r="S118" s="1425"/>
      <c r="T118" s="1425"/>
      <c r="U118" s="1425"/>
      <c r="V118" s="1425"/>
      <c r="W118" s="1425"/>
      <c r="X118" s="1425"/>
      <c r="Y118" s="1425"/>
      <c r="Z118" s="1425"/>
      <c r="AA118" s="1425"/>
      <c r="AB118" s="1425"/>
      <c r="AC118" s="1425"/>
      <c r="AD118" s="1425"/>
      <c r="AE118" s="1425"/>
      <c r="AF118" s="1425"/>
      <c r="AG118" s="1425"/>
      <c r="AH118" s="1425"/>
      <c r="AI118" s="1425"/>
      <c r="AJ118" s="1425"/>
      <c r="AK118" s="1425"/>
      <c r="AL118" s="1425"/>
      <c r="AM118" s="1425"/>
      <c r="AN118" s="1425"/>
      <c r="AO118" s="1425"/>
      <c r="AP118" s="1425"/>
      <c r="AQ118" s="1425"/>
      <c r="AR118" s="1425"/>
      <c r="AS118" s="1425"/>
      <c r="AT118" s="1425"/>
      <c r="AU118" s="1425"/>
      <c r="AV118" s="1425"/>
      <c r="AW118" s="1425"/>
      <c r="AX118" s="1425"/>
      <c r="AY118" s="1425"/>
      <c r="AZ118" s="1425"/>
      <c r="BA118" s="1425"/>
      <c r="BB118" s="1425"/>
      <c r="BC118" s="1425"/>
    </row>
    <row r="119" spans="1:55">
      <c r="A119" s="1425"/>
      <c r="B119" s="1425"/>
      <c r="C119" s="1425"/>
      <c r="D119" s="1425"/>
      <c r="E119" s="1425"/>
      <c r="F119" s="1425"/>
      <c r="G119" s="1425"/>
      <c r="H119" s="1425"/>
      <c r="I119" s="1425"/>
      <c r="J119" s="1425"/>
      <c r="K119" s="1425"/>
      <c r="L119" s="1425"/>
      <c r="M119" s="1425"/>
      <c r="N119" s="1425"/>
      <c r="O119" s="1425"/>
      <c r="P119" s="1425"/>
      <c r="Q119" s="1425"/>
      <c r="R119" s="1425"/>
      <c r="S119" s="1425"/>
      <c r="T119" s="1425"/>
      <c r="U119" s="1425"/>
      <c r="V119" s="1425"/>
      <c r="W119" s="1425"/>
      <c r="X119" s="1425"/>
      <c r="Y119" s="1425"/>
      <c r="Z119" s="1425"/>
      <c r="AA119" s="1425"/>
      <c r="AB119" s="1425"/>
      <c r="AC119" s="1425"/>
      <c r="AD119" s="1425"/>
      <c r="AE119" s="1425"/>
      <c r="AF119" s="1425"/>
      <c r="AG119" s="1425"/>
      <c r="AH119" s="1425"/>
      <c r="AI119" s="1425"/>
      <c r="AJ119" s="1425"/>
      <c r="AK119" s="1425"/>
      <c r="AL119" s="1425"/>
      <c r="AM119" s="1425"/>
      <c r="AN119" s="1425"/>
      <c r="AO119" s="1425"/>
      <c r="AP119" s="1425"/>
      <c r="AQ119" s="1425"/>
      <c r="AR119" s="1425"/>
      <c r="AS119" s="1425"/>
      <c r="AT119" s="1425"/>
      <c r="AU119" s="1425"/>
      <c r="AV119" s="1425"/>
      <c r="AW119" s="1425"/>
      <c r="AX119" s="1425"/>
      <c r="AY119" s="1425"/>
      <c r="AZ119" s="1425"/>
      <c r="BA119" s="1425"/>
      <c r="BB119" s="1425"/>
      <c r="BC119" s="1425"/>
    </row>
    <row r="120" spans="1:55">
      <c r="A120" s="1425"/>
      <c r="B120" s="1425"/>
      <c r="C120" s="1425"/>
      <c r="D120" s="1425"/>
      <c r="E120" s="1425"/>
      <c r="F120" s="1425"/>
      <c r="G120" s="1425"/>
      <c r="H120" s="1425"/>
      <c r="I120" s="1425"/>
      <c r="J120" s="1425"/>
      <c r="K120" s="1425"/>
      <c r="L120" s="1425"/>
      <c r="M120" s="1425"/>
      <c r="N120" s="1425"/>
      <c r="O120" s="1425"/>
      <c r="P120" s="1425"/>
      <c r="Q120" s="1425"/>
      <c r="R120" s="1425"/>
      <c r="S120" s="1425"/>
      <c r="T120" s="1425"/>
      <c r="U120" s="1425"/>
      <c r="V120" s="1425"/>
      <c r="W120" s="1425"/>
      <c r="X120" s="1425"/>
      <c r="Y120" s="1425"/>
      <c r="Z120" s="1425"/>
      <c r="AA120" s="1425"/>
      <c r="AB120" s="1425"/>
      <c r="AC120" s="1425"/>
      <c r="AD120" s="1425"/>
      <c r="AE120" s="1425"/>
      <c r="AF120" s="1425"/>
      <c r="AG120" s="1425"/>
      <c r="AH120" s="1425"/>
      <c r="AI120" s="1425"/>
      <c r="AJ120" s="1425"/>
      <c r="AK120" s="1425"/>
      <c r="AL120" s="1425"/>
      <c r="AM120" s="1425"/>
      <c r="AN120" s="1425"/>
      <c r="AO120" s="1425"/>
      <c r="AP120" s="1425"/>
      <c r="AQ120" s="1425"/>
      <c r="AR120" s="1425"/>
      <c r="AS120" s="1425"/>
      <c r="AT120" s="1425"/>
      <c r="AU120" s="1425"/>
      <c r="AV120" s="1425"/>
      <c r="AW120" s="1425"/>
      <c r="AX120" s="1425"/>
      <c r="AY120" s="1425"/>
      <c r="AZ120" s="1425"/>
      <c r="BA120" s="1425"/>
      <c r="BB120" s="1425"/>
      <c r="BC120" s="1425"/>
    </row>
    <row r="121" spans="1:55" ht="29.25" customHeight="1">
      <c r="A121" s="1425"/>
      <c r="B121" s="1425"/>
      <c r="C121" s="1425"/>
      <c r="D121" s="1425"/>
      <c r="E121" s="1425"/>
      <c r="F121" s="1425"/>
      <c r="G121" s="1425"/>
      <c r="H121" s="1425"/>
      <c r="I121" s="1425"/>
      <c r="J121" s="1425"/>
      <c r="K121" s="1425"/>
      <c r="L121" s="1425"/>
      <c r="M121" s="1425"/>
      <c r="N121" s="1425"/>
      <c r="O121" s="1425"/>
      <c r="P121" s="1425"/>
      <c r="Q121" s="1425"/>
      <c r="R121" s="1425"/>
      <c r="S121" s="1425"/>
      <c r="T121" s="1425"/>
      <c r="U121" s="1425"/>
      <c r="V121" s="1425"/>
      <c r="W121" s="1425"/>
      <c r="X121" s="1425"/>
      <c r="Y121" s="1425"/>
      <c r="Z121" s="1425"/>
      <c r="AA121" s="1425"/>
      <c r="AB121" s="1425"/>
      <c r="AC121" s="1425"/>
      <c r="AD121" s="1425"/>
      <c r="AE121" s="1425"/>
      <c r="AF121" s="1425"/>
      <c r="AG121" s="1425"/>
      <c r="AH121" s="1425"/>
      <c r="AI121" s="1425"/>
      <c r="AJ121" s="1425"/>
      <c r="AK121" s="1425"/>
      <c r="AL121" s="1425"/>
      <c r="AM121" s="1425"/>
      <c r="AN121" s="1425"/>
      <c r="AO121" s="1425"/>
      <c r="AP121" s="1425"/>
      <c r="AQ121" s="1425"/>
      <c r="AR121" s="1425"/>
      <c r="AS121" s="1425"/>
      <c r="AT121" s="1425"/>
      <c r="AU121" s="1425"/>
      <c r="AV121" s="1425"/>
      <c r="AW121" s="1425"/>
      <c r="AX121" s="1425"/>
      <c r="AY121" s="1425"/>
      <c r="AZ121" s="1425"/>
      <c r="BA121" s="1425"/>
      <c r="BB121" s="1425"/>
      <c r="BC121" s="1425"/>
    </row>
    <row r="122" spans="1:55" ht="16.8">
      <c r="A122" s="1423" t="s">
        <v>240</v>
      </c>
      <c r="B122" s="1423"/>
      <c r="C122" s="1423"/>
      <c r="D122" s="1423"/>
      <c r="E122" s="1423"/>
      <c r="F122" s="1423"/>
      <c r="G122" s="1423"/>
      <c r="H122" s="1423"/>
      <c r="I122" s="1423"/>
      <c r="J122" s="1423"/>
      <c r="K122" s="1423"/>
      <c r="L122" s="1423"/>
      <c r="M122" s="1423"/>
      <c r="N122" s="1423"/>
      <c r="O122" s="1423"/>
      <c r="P122" s="1423"/>
      <c r="Q122" s="1423"/>
      <c r="R122" s="1423"/>
      <c r="S122" s="1423"/>
      <c r="T122" s="1423"/>
      <c r="U122" s="1423"/>
      <c r="V122" s="1423"/>
      <c r="W122" s="1423"/>
      <c r="X122" s="1423"/>
      <c r="Y122" s="1423"/>
      <c r="Z122" s="1423"/>
      <c r="AA122" s="1423"/>
      <c r="AB122" s="1423"/>
      <c r="AC122" s="1423"/>
      <c r="AD122" s="1423"/>
      <c r="AE122" s="1423"/>
      <c r="AF122" s="1423"/>
      <c r="AG122" s="1423"/>
      <c r="AH122" s="1423"/>
      <c r="AI122" s="1423"/>
      <c r="AJ122" s="1423"/>
      <c r="AK122" s="1423"/>
      <c r="AL122" s="1423"/>
      <c r="AM122" s="1423"/>
      <c r="AN122" s="1423"/>
      <c r="AO122" s="1423"/>
      <c r="AP122" s="1423"/>
      <c r="AQ122" s="1423"/>
      <c r="AR122" s="1423"/>
      <c r="AS122" s="1423"/>
      <c r="AT122" s="1423"/>
      <c r="AU122" s="1423"/>
      <c r="AV122" s="1423"/>
      <c r="AW122" s="1423"/>
      <c r="AX122" s="1423"/>
      <c r="AY122" s="1423"/>
      <c r="AZ122" s="1423"/>
      <c r="BA122" s="1423"/>
      <c r="BB122" s="1423"/>
      <c r="BC122" s="1423"/>
    </row>
    <row r="123" spans="1:55" ht="20.25" customHeight="1">
      <c r="A123" s="1425" t="s">
        <v>241</v>
      </c>
      <c r="B123" s="1425"/>
      <c r="C123" s="1425"/>
      <c r="D123" s="1425"/>
      <c r="E123" s="1425"/>
      <c r="F123" s="1425"/>
      <c r="G123" s="1425"/>
      <c r="H123" s="1425"/>
      <c r="I123" s="1425"/>
      <c r="J123" s="1425"/>
      <c r="K123" s="1425"/>
      <c r="L123" s="1425"/>
      <c r="M123" s="1425"/>
      <c r="N123" s="1425"/>
      <c r="O123" s="1425"/>
      <c r="P123" s="1425"/>
      <c r="Q123" s="1425"/>
      <c r="R123" s="1425"/>
      <c r="S123" s="1425"/>
      <c r="T123" s="1425"/>
      <c r="U123" s="1425"/>
      <c r="V123" s="1425"/>
      <c r="W123" s="1425"/>
      <c r="X123" s="1425"/>
      <c r="Y123" s="1425"/>
      <c r="Z123" s="1425"/>
      <c r="AA123" s="1425"/>
      <c r="AB123" s="1425"/>
      <c r="AC123" s="1425"/>
      <c r="AD123" s="1425"/>
      <c r="AE123" s="1425"/>
      <c r="AF123" s="1425"/>
      <c r="AG123" s="1425"/>
      <c r="AH123" s="1425"/>
      <c r="AI123" s="1425"/>
      <c r="AJ123" s="1425"/>
      <c r="AK123" s="1425"/>
      <c r="AL123" s="1425"/>
      <c r="AM123" s="1425"/>
      <c r="AN123" s="1425"/>
      <c r="AO123" s="1425"/>
      <c r="AP123" s="1425"/>
      <c r="AQ123" s="1425"/>
      <c r="AR123" s="1425"/>
      <c r="AS123" s="1425"/>
      <c r="AT123" s="1425"/>
      <c r="AU123" s="1425"/>
      <c r="AV123" s="1425"/>
      <c r="AW123" s="1425"/>
      <c r="AX123" s="1425"/>
      <c r="AY123" s="1425"/>
      <c r="AZ123" s="1425"/>
      <c r="BA123" s="1425"/>
      <c r="BB123" s="1425"/>
      <c r="BC123" s="1425"/>
    </row>
    <row r="124" spans="1:55" ht="20.25" customHeight="1">
      <c r="A124" s="1425"/>
      <c r="B124" s="1425"/>
      <c r="C124" s="1425"/>
      <c r="D124" s="1425"/>
      <c r="E124" s="1425"/>
      <c r="F124" s="1425"/>
      <c r="G124" s="1425"/>
      <c r="H124" s="1425"/>
      <c r="I124" s="1425"/>
      <c r="J124" s="1425"/>
      <c r="K124" s="1425"/>
      <c r="L124" s="1425"/>
      <c r="M124" s="1425"/>
      <c r="N124" s="1425"/>
      <c r="O124" s="1425"/>
      <c r="P124" s="1425"/>
      <c r="Q124" s="1425"/>
      <c r="R124" s="1425"/>
      <c r="S124" s="1425"/>
      <c r="T124" s="1425"/>
      <c r="U124" s="1425"/>
      <c r="V124" s="1425"/>
      <c r="W124" s="1425"/>
      <c r="X124" s="1425"/>
      <c r="Y124" s="1425"/>
      <c r="Z124" s="1425"/>
      <c r="AA124" s="1425"/>
      <c r="AB124" s="1425"/>
      <c r="AC124" s="1425"/>
      <c r="AD124" s="1425"/>
      <c r="AE124" s="1425"/>
      <c r="AF124" s="1425"/>
      <c r="AG124" s="1425"/>
      <c r="AH124" s="1425"/>
      <c r="AI124" s="1425"/>
      <c r="AJ124" s="1425"/>
      <c r="AK124" s="1425"/>
      <c r="AL124" s="1425"/>
      <c r="AM124" s="1425"/>
      <c r="AN124" s="1425"/>
      <c r="AO124" s="1425"/>
      <c r="AP124" s="1425"/>
      <c r="AQ124" s="1425"/>
      <c r="AR124" s="1425"/>
      <c r="AS124" s="1425"/>
      <c r="AT124" s="1425"/>
      <c r="AU124" s="1425"/>
      <c r="AV124" s="1425"/>
      <c r="AW124" s="1425"/>
      <c r="AX124" s="1425"/>
      <c r="AY124" s="1425"/>
      <c r="AZ124" s="1425"/>
      <c r="BA124" s="1425"/>
      <c r="BB124" s="1425"/>
      <c r="BC124" s="1425"/>
    </row>
    <row r="125" spans="1:55" ht="20.25" customHeight="1">
      <c r="A125" s="1425"/>
      <c r="B125" s="1425"/>
      <c r="C125" s="1425"/>
      <c r="D125" s="1425"/>
      <c r="E125" s="1425"/>
      <c r="F125" s="1425"/>
      <c r="G125" s="1425"/>
      <c r="H125" s="1425"/>
      <c r="I125" s="1425"/>
      <c r="J125" s="1425"/>
      <c r="K125" s="1425"/>
      <c r="L125" s="1425"/>
      <c r="M125" s="1425"/>
      <c r="N125" s="1425"/>
      <c r="O125" s="1425"/>
      <c r="P125" s="1425"/>
      <c r="Q125" s="1425"/>
      <c r="R125" s="1425"/>
      <c r="S125" s="1425"/>
      <c r="T125" s="1425"/>
      <c r="U125" s="1425"/>
      <c r="V125" s="1425"/>
      <c r="W125" s="1425"/>
      <c r="X125" s="1425"/>
      <c r="Y125" s="1425"/>
      <c r="Z125" s="1425"/>
      <c r="AA125" s="1425"/>
      <c r="AB125" s="1425"/>
      <c r="AC125" s="1425"/>
      <c r="AD125" s="1425"/>
      <c r="AE125" s="1425"/>
      <c r="AF125" s="1425"/>
      <c r="AG125" s="1425"/>
      <c r="AH125" s="1425"/>
      <c r="AI125" s="1425"/>
      <c r="AJ125" s="1425"/>
      <c r="AK125" s="1425"/>
      <c r="AL125" s="1425"/>
      <c r="AM125" s="1425"/>
      <c r="AN125" s="1425"/>
      <c r="AO125" s="1425"/>
      <c r="AP125" s="1425"/>
      <c r="AQ125" s="1425"/>
      <c r="AR125" s="1425"/>
      <c r="AS125" s="1425"/>
      <c r="AT125" s="1425"/>
      <c r="AU125" s="1425"/>
      <c r="AV125" s="1425"/>
      <c r="AW125" s="1425"/>
      <c r="AX125" s="1425"/>
      <c r="AY125" s="1425"/>
      <c r="AZ125" s="1425"/>
      <c r="BA125" s="1425"/>
      <c r="BB125" s="1425"/>
      <c r="BC125" s="1425"/>
    </row>
    <row r="126" spans="1:55" ht="20.25" customHeight="1">
      <c r="A126" s="1425"/>
      <c r="B126" s="1425"/>
      <c r="C126" s="1425"/>
      <c r="D126" s="1425"/>
      <c r="E126" s="1425"/>
      <c r="F126" s="1425"/>
      <c r="G126" s="1425"/>
      <c r="H126" s="1425"/>
      <c r="I126" s="1425"/>
      <c r="J126" s="1425"/>
      <c r="K126" s="1425"/>
      <c r="L126" s="1425"/>
      <c r="M126" s="1425"/>
      <c r="N126" s="1425"/>
      <c r="O126" s="1425"/>
      <c r="P126" s="1425"/>
      <c r="Q126" s="1425"/>
      <c r="R126" s="1425"/>
      <c r="S126" s="1425"/>
      <c r="T126" s="1425"/>
      <c r="U126" s="1425"/>
      <c r="V126" s="1425"/>
      <c r="W126" s="1425"/>
      <c r="X126" s="1425"/>
      <c r="Y126" s="1425"/>
      <c r="Z126" s="1425"/>
      <c r="AA126" s="1425"/>
      <c r="AB126" s="1425"/>
      <c r="AC126" s="1425"/>
      <c r="AD126" s="1425"/>
      <c r="AE126" s="1425"/>
      <c r="AF126" s="1425"/>
      <c r="AG126" s="1425"/>
      <c r="AH126" s="1425"/>
      <c r="AI126" s="1425"/>
      <c r="AJ126" s="1425"/>
      <c r="AK126" s="1425"/>
      <c r="AL126" s="1425"/>
      <c r="AM126" s="1425"/>
      <c r="AN126" s="1425"/>
      <c r="AO126" s="1425"/>
      <c r="AP126" s="1425"/>
      <c r="AQ126" s="1425"/>
      <c r="AR126" s="1425"/>
      <c r="AS126" s="1425"/>
      <c r="AT126" s="1425"/>
      <c r="AU126" s="1425"/>
      <c r="AV126" s="1425"/>
      <c r="AW126" s="1425"/>
      <c r="AX126" s="1425"/>
      <c r="AY126" s="1425"/>
      <c r="AZ126" s="1425"/>
      <c r="BA126" s="1425"/>
      <c r="BB126" s="1425"/>
      <c r="BC126" s="1425"/>
    </row>
    <row r="127" spans="1:55" ht="20.25" customHeight="1">
      <c r="A127" s="1425"/>
      <c r="B127" s="1425"/>
      <c r="C127" s="1425"/>
      <c r="D127" s="1425"/>
      <c r="E127" s="1425"/>
      <c r="F127" s="1425"/>
      <c r="G127" s="1425"/>
      <c r="H127" s="1425"/>
      <c r="I127" s="1425"/>
      <c r="J127" s="1425"/>
      <c r="K127" s="1425"/>
      <c r="L127" s="1425"/>
      <c r="M127" s="1425"/>
      <c r="N127" s="1425"/>
      <c r="O127" s="1425"/>
      <c r="P127" s="1425"/>
      <c r="Q127" s="1425"/>
      <c r="R127" s="1425"/>
      <c r="S127" s="1425"/>
      <c r="T127" s="1425"/>
      <c r="U127" s="1425"/>
      <c r="V127" s="1425"/>
      <c r="W127" s="1425"/>
      <c r="X127" s="1425"/>
      <c r="Y127" s="1425"/>
      <c r="Z127" s="1425"/>
      <c r="AA127" s="1425"/>
      <c r="AB127" s="1425"/>
      <c r="AC127" s="1425"/>
      <c r="AD127" s="1425"/>
      <c r="AE127" s="1425"/>
      <c r="AF127" s="1425"/>
      <c r="AG127" s="1425"/>
      <c r="AH127" s="1425"/>
      <c r="AI127" s="1425"/>
      <c r="AJ127" s="1425"/>
      <c r="AK127" s="1425"/>
      <c r="AL127" s="1425"/>
      <c r="AM127" s="1425"/>
      <c r="AN127" s="1425"/>
      <c r="AO127" s="1425"/>
      <c r="AP127" s="1425"/>
      <c r="AQ127" s="1425"/>
      <c r="AR127" s="1425"/>
      <c r="AS127" s="1425"/>
      <c r="AT127" s="1425"/>
      <c r="AU127" s="1425"/>
      <c r="AV127" s="1425"/>
      <c r="AW127" s="1425"/>
      <c r="AX127" s="1425"/>
      <c r="AY127" s="1425"/>
      <c r="AZ127" s="1425"/>
      <c r="BA127" s="1425"/>
      <c r="BB127" s="1425"/>
      <c r="BC127" s="1425"/>
    </row>
    <row r="128" spans="1:55" ht="20.25" customHeight="1">
      <c r="A128" s="1425"/>
      <c r="B128" s="1425"/>
      <c r="C128" s="1425"/>
      <c r="D128" s="1425"/>
      <c r="E128" s="1425"/>
      <c r="F128" s="1425"/>
      <c r="G128" s="1425"/>
      <c r="H128" s="1425"/>
      <c r="I128" s="1425"/>
      <c r="J128" s="1425"/>
      <c r="K128" s="1425"/>
      <c r="L128" s="1425"/>
      <c r="M128" s="1425"/>
      <c r="N128" s="1425"/>
      <c r="O128" s="1425"/>
      <c r="P128" s="1425"/>
      <c r="Q128" s="1425"/>
      <c r="R128" s="1425"/>
      <c r="S128" s="1425"/>
      <c r="T128" s="1425"/>
      <c r="U128" s="1425"/>
      <c r="V128" s="1425"/>
      <c r="W128" s="1425"/>
      <c r="X128" s="1425"/>
      <c r="Y128" s="1425"/>
      <c r="Z128" s="1425"/>
      <c r="AA128" s="1425"/>
      <c r="AB128" s="1425"/>
      <c r="AC128" s="1425"/>
      <c r="AD128" s="1425"/>
      <c r="AE128" s="1425"/>
      <c r="AF128" s="1425"/>
      <c r="AG128" s="1425"/>
      <c r="AH128" s="1425"/>
      <c r="AI128" s="1425"/>
      <c r="AJ128" s="1425"/>
      <c r="AK128" s="1425"/>
      <c r="AL128" s="1425"/>
      <c r="AM128" s="1425"/>
      <c r="AN128" s="1425"/>
      <c r="AO128" s="1425"/>
      <c r="AP128" s="1425"/>
      <c r="AQ128" s="1425"/>
      <c r="AR128" s="1425"/>
      <c r="AS128" s="1425"/>
      <c r="AT128" s="1425"/>
      <c r="AU128" s="1425"/>
      <c r="AV128" s="1425"/>
      <c r="AW128" s="1425"/>
      <c r="AX128" s="1425"/>
      <c r="AY128" s="1425"/>
      <c r="AZ128" s="1425"/>
      <c r="BA128" s="1425"/>
      <c r="BB128" s="1425"/>
      <c r="BC128" s="1425"/>
    </row>
    <row r="129" spans="1:55" ht="20.25" customHeight="1">
      <c r="A129" s="1425"/>
      <c r="B129" s="1425"/>
      <c r="C129" s="1425"/>
      <c r="D129" s="1425"/>
      <c r="E129" s="1425"/>
      <c r="F129" s="1425"/>
      <c r="G129" s="1425"/>
      <c r="H129" s="1425"/>
      <c r="I129" s="1425"/>
      <c r="J129" s="1425"/>
      <c r="K129" s="1425"/>
      <c r="L129" s="1425"/>
      <c r="M129" s="1425"/>
      <c r="N129" s="1425"/>
      <c r="O129" s="1425"/>
      <c r="P129" s="1425"/>
      <c r="Q129" s="1425"/>
      <c r="R129" s="1425"/>
      <c r="S129" s="1425"/>
      <c r="T129" s="1425"/>
      <c r="U129" s="1425"/>
      <c r="V129" s="1425"/>
      <c r="W129" s="1425"/>
      <c r="X129" s="1425"/>
      <c r="Y129" s="1425"/>
      <c r="Z129" s="1425"/>
      <c r="AA129" s="1425"/>
      <c r="AB129" s="1425"/>
      <c r="AC129" s="1425"/>
      <c r="AD129" s="1425"/>
      <c r="AE129" s="1425"/>
      <c r="AF129" s="1425"/>
      <c r="AG129" s="1425"/>
      <c r="AH129" s="1425"/>
      <c r="AI129" s="1425"/>
      <c r="AJ129" s="1425"/>
      <c r="AK129" s="1425"/>
      <c r="AL129" s="1425"/>
      <c r="AM129" s="1425"/>
      <c r="AN129" s="1425"/>
      <c r="AO129" s="1425"/>
      <c r="AP129" s="1425"/>
      <c r="AQ129" s="1425"/>
      <c r="AR129" s="1425"/>
      <c r="AS129" s="1425"/>
      <c r="AT129" s="1425"/>
      <c r="AU129" s="1425"/>
      <c r="AV129" s="1425"/>
      <c r="AW129" s="1425"/>
      <c r="AX129" s="1425"/>
      <c r="AY129" s="1425"/>
      <c r="AZ129" s="1425"/>
      <c r="BA129" s="1425"/>
      <c r="BB129" s="1425"/>
      <c r="BC129" s="1425"/>
    </row>
    <row r="130" spans="1:55" ht="20.25" customHeight="1">
      <c r="A130" s="1425"/>
      <c r="B130" s="1425"/>
      <c r="C130" s="1425"/>
      <c r="D130" s="1425"/>
      <c r="E130" s="1425"/>
      <c r="F130" s="1425"/>
      <c r="G130" s="1425"/>
      <c r="H130" s="1425"/>
      <c r="I130" s="1425"/>
      <c r="J130" s="1425"/>
      <c r="K130" s="1425"/>
      <c r="L130" s="1425"/>
      <c r="M130" s="1425"/>
      <c r="N130" s="1425"/>
      <c r="O130" s="1425"/>
      <c r="P130" s="1425"/>
      <c r="Q130" s="1425"/>
      <c r="R130" s="1425"/>
      <c r="S130" s="1425"/>
      <c r="T130" s="1425"/>
      <c r="U130" s="1425"/>
      <c r="V130" s="1425"/>
      <c r="W130" s="1425"/>
      <c r="X130" s="1425"/>
      <c r="Y130" s="1425"/>
      <c r="Z130" s="1425"/>
      <c r="AA130" s="1425"/>
      <c r="AB130" s="1425"/>
      <c r="AC130" s="1425"/>
      <c r="AD130" s="1425"/>
      <c r="AE130" s="1425"/>
      <c r="AF130" s="1425"/>
      <c r="AG130" s="1425"/>
      <c r="AH130" s="1425"/>
      <c r="AI130" s="1425"/>
      <c r="AJ130" s="1425"/>
      <c r="AK130" s="1425"/>
      <c r="AL130" s="1425"/>
      <c r="AM130" s="1425"/>
      <c r="AN130" s="1425"/>
      <c r="AO130" s="1425"/>
      <c r="AP130" s="1425"/>
      <c r="AQ130" s="1425"/>
      <c r="AR130" s="1425"/>
      <c r="AS130" s="1425"/>
      <c r="AT130" s="1425"/>
      <c r="AU130" s="1425"/>
      <c r="AV130" s="1425"/>
      <c r="AW130" s="1425"/>
      <c r="AX130" s="1425"/>
      <c r="AY130" s="1425"/>
      <c r="AZ130" s="1425"/>
      <c r="BA130" s="1425"/>
      <c r="BB130" s="1425"/>
      <c r="BC130" s="1425"/>
    </row>
    <row r="131" spans="1:55" ht="20.25" customHeight="1">
      <c r="A131" s="1425"/>
      <c r="B131" s="1425"/>
      <c r="C131" s="1425"/>
      <c r="D131" s="1425"/>
      <c r="E131" s="1425"/>
      <c r="F131" s="1425"/>
      <c r="G131" s="1425"/>
      <c r="H131" s="1425"/>
      <c r="I131" s="1425"/>
      <c r="J131" s="1425"/>
      <c r="K131" s="1425"/>
      <c r="L131" s="1425"/>
      <c r="M131" s="1425"/>
      <c r="N131" s="1425"/>
      <c r="O131" s="1425"/>
      <c r="P131" s="1425"/>
      <c r="Q131" s="1425"/>
      <c r="R131" s="1425"/>
      <c r="S131" s="1425"/>
      <c r="T131" s="1425"/>
      <c r="U131" s="1425"/>
      <c r="V131" s="1425"/>
      <c r="W131" s="1425"/>
      <c r="X131" s="1425"/>
      <c r="Y131" s="1425"/>
      <c r="Z131" s="1425"/>
      <c r="AA131" s="1425"/>
      <c r="AB131" s="1425"/>
      <c r="AC131" s="1425"/>
      <c r="AD131" s="1425"/>
      <c r="AE131" s="1425"/>
      <c r="AF131" s="1425"/>
      <c r="AG131" s="1425"/>
      <c r="AH131" s="1425"/>
      <c r="AI131" s="1425"/>
      <c r="AJ131" s="1425"/>
      <c r="AK131" s="1425"/>
      <c r="AL131" s="1425"/>
      <c r="AM131" s="1425"/>
      <c r="AN131" s="1425"/>
      <c r="AO131" s="1425"/>
      <c r="AP131" s="1425"/>
      <c r="AQ131" s="1425"/>
      <c r="AR131" s="1425"/>
      <c r="AS131" s="1425"/>
      <c r="AT131" s="1425"/>
      <c r="AU131" s="1425"/>
      <c r="AV131" s="1425"/>
      <c r="AW131" s="1425"/>
      <c r="AX131" s="1425"/>
      <c r="AY131" s="1425"/>
      <c r="AZ131" s="1425"/>
      <c r="BA131" s="1425"/>
      <c r="BB131" s="1425"/>
      <c r="BC131" s="1425"/>
    </row>
    <row r="132" spans="1:55" ht="20.25" customHeight="1">
      <c r="A132" s="1425"/>
      <c r="B132" s="1425"/>
      <c r="C132" s="1425"/>
      <c r="D132" s="1425"/>
      <c r="E132" s="1425"/>
      <c r="F132" s="1425"/>
      <c r="G132" s="1425"/>
      <c r="H132" s="1425"/>
      <c r="I132" s="1425"/>
      <c r="J132" s="1425"/>
      <c r="K132" s="1425"/>
      <c r="L132" s="1425"/>
      <c r="M132" s="1425"/>
      <c r="N132" s="1425"/>
      <c r="O132" s="1425"/>
      <c r="P132" s="1425"/>
      <c r="Q132" s="1425"/>
      <c r="R132" s="1425"/>
      <c r="S132" s="1425"/>
      <c r="T132" s="1425"/>
      <c r="U132" s="1425"/>
      <c r="V132" s="1425"/>
      <c r="W132" s="1425"/>
      <c r="X132" s="1425"/>
      <c r="Y132" s="1425"/>
      <c r="Z132" s="1425"/>
      <c r="AA132" s="1425"/>
      <c r="AB132" s="1425"/>
      <c r="AC132" s="1425"/>
      <c r="AD132" s="1425"/>
      <c r="AE132" s="1425"/>
      <c r="AF132" s="1425"/>
      <c r="AG132" s="1425"/>
      <c r="AH132" s="1425"/>
      <c r="AI132" s="1425"/>
      <c r="AJ132" s="1425"/>
      <c r="AK132" s="1425"/>
      <c r="AL132" s="1425"/>
      <c r="AM132" s="1425"/>
      <c r="AN132" s="1425"/>
      <c r="AO132" s="1425"/>
      <c r="AP132" s="1425"/>
      <c r="AQ132" s="1425"/>
      <c r="AR132" s="1425"/>
      <c r="AS132" s="1425"/>
      <c r="AT132" s="1425"/>
      <c r="AU132" s="1425"/>
      <c r="AV132" s="1425"/>
      <c r="AW132" s="1425"/>
      <c r="AX132" s="1425"/>
      <c r="AY132" s="1425"/>
      <c r="AZ132" s="1425"/>
      <c r="BA132" s="1425"/>
      <c r="BB132" s="1425"/>
      <c r="BC132" s="1425"/>
    </row>
    <row r="133" spans="1:55" ht="20.25" customHeight="1">
      <c r="A133" s="1425"/>
      <c r="B133" s="1425"/>
      <c r="C133" s="1425"/>
      <c r="D133" s="1425"/>
      <c r="E133" s="1425"/>
      <c r="F133" s="1425"/>
      <c r="G133" s="1425"/>
      <c r="H133" s="1425"/>
      <c r="I133" s="1425"/>
      <c r="J133" s="1425"/>
      <c r="K133" s="1425"/>
      <c r="L133" s="1425"/>
      <c r="M133" s="1425"/>
      <c r="N133" s="1425"/>
      <c r="O133" s="1425"/>
      <c r="P133" s="1425"/>
      <c r="Q133" s="1425"/>
      <c r="R133" s="1425"/>
      <c r="S133" s="1425"/>
      <c r="T133" s="1425"/>
      <c r="U133" s="1425"/>
      <c r="V133" s="1425"/>
      <c r="W133" s="1425"/>
      <c r="X133" s="1425"/>
      <c r="Y133" s="1425"/>
      <c r="Z133" s="1425"/>
      <c r="AA133" s="1425"/>
      <c r="AB133" s="1425"/>
      <c r="AC133" s="1425"/>
      <c r="AD133" s="1425"/>
      <c r="AE133" s="1425"/>
      <c r="AF133" s="1425"/>
      <c r="AG133" s="1425"/>
      <c r="AH133" s="1425"/>
      <c r="AI133" s="1425"/>
      <c r="AJ133" s="1425"/>
      <c r="AK133" s="1425"/>
      <c r="AL133" s="1425"/>
      <c r="AM133" s="1425"/>
      <c r="AN133" s="1425"/>
      <c r="AO133" s="1425"/>
      <c r="AP133" s="1425"/>
      <c r="AQ133" s="1425"/>
      <c r="AR133" s="1425"/>
      <c r="AS133" s="1425"/>
      <c r="AT133" s="1425"/>
      <c r="AU133" s="1425"/>
      <c r="AV133" s="1425"/>
      <c r="AW133" s="1425"/>
      <c r="AX133" s="1425"/>
      <c r="AY133" s="1425"/>
      <c r="AZ133" s="1425"/>
      <c r="BA133" s="1425"/>
      <c r="BB133" s="1425"/>
      <c r="BC133" s="1425"/>
    </row>
    <row r="134" spans="1:55" ht="20.25" customHeight="1">
      <c r="A134" s="1425"/>
      <c r="B134" s="1425"/>
      <c r="C134" s="1425"/>
      <c r="D134" s="1425"/>
      <c r="E134" s="1425"/>
      <c r="F134" s="1425"/>
      <c r="G134" s="1425"/>
      <c r="H134" s="1425"/>
      <c r="I134" s="1425"/>
      <c r="J134" s="1425"/>
      <c r="K134" s="1425"/>
      <c r="L134" s="1425"/>
      <c r="M134" s="1425"/>
      <c r="N134" s="1425"/>
      <c r="O134" s="1425"/>
      <c r="P134" s="1425"/>
      <c r="Q134" s="1425"/>
      <c r="R134" s="1425"/>
      <c r="S134" s="1425"/>
      <c r="T134" s="1425"/>
      <c r="U134" s="1425"/>
      <c r="V134" s="1425"/>
      <c r="W134" s="1425"/>
      <c r="X134" s="1425"/>
      <c r="Y134" s="1425"/>
      <c r="Z134" s="1425"/>
      <c r="AA134" s="1425"/>
      <c r="AB134" s="1425"/>
      <c r="AC134" s="1425"/>
      <c r="AD134" s="1425"/>
      <c r="AE134" s="1425"/>
      <c r="AF134" s="1425"/>
      <c r="AG134" s="1425"/>
      <c r="AH134" s="1425"/>
      <c r="AI134" s="1425"/>
      <c r="AJ134" s="1425"/>
      <c r="AK134" s="1425"/>
      <c r="AL134" s="1425"/>
      <c r="AM134" s="1425"/>
      <c r="AN134" s="1425"/>
      <c r="AO134" s="1425"/>
      <c r="AP134" s="1425"/>
      <c r="AQ134" s="1425"/>
      <c r="AR134" s="1425"/>
      <c r="AS134" s="1425"/>
      <c r="AT134" s="1425"/>
      <c r="AU134" s="1425"/>
      <c r="AV134" s="1425"/>
      <c r="AW134" s="1425"/>
      <c r="AX134" s="1425"/>
      <c r="AY134" s="1425"/>
      <c r="AZ134" s="1425"/>
      <c r="BA134" s="1425"/>
      <c r="BB134" s="1425"/>
      <c r="BC134" s="1425"/>
    </row>
    <row r="135" spans="1:55" ht="20.25" customHeight="1">
      <c r="A135" s="1425"/>
      <c r="B135" s="1425"/>
      <c r="C135" s="1425"/>
      <c r="D135" s="1425"/>
      <c r="E135" s="1425"/>
      <c r="F135" s="1425"/>
      <c r="G135" s="1425"/>
      <c r="H135" s="1425"/>
      <c r="I135" s="1425"/>
      <c r="J135" s="1425"/>
      <c r="K135" s="1425"/>
      <c r="L135" s="1425"/>
      <c r="M135" s="1425"/>
      <c r="N135" s="1425"/>
      <c r="O135" s="1425"/>
      <c r="P135" s="1425"/>
      <c r="Q135" s="1425"/>
      <c r="R135" s="1425"/>
      <c r="S135" s="1425"/>
      <c r="T135" s="1425"/>
      <c r="U135" s="1425"/>
      <c r="V135" s="1425"/>
      <c r="W135" s="1425"/>
      <c r="X135" s="1425"/>
      <c r="Y135" s="1425"/>
      <c r="Z135" s="1425"/>
      <c r="AA135" s="1425"/>
      <c r="AB135" s="1425"/>
      <c r="AC135" s="1425"/>
      <c r="AD135" s="1425"/>
      <c r="AE135" s="1425"/>
      <c r="AF135" s="1425"/>
      <c r="AG135" s="1425"/>
      <c r="AH135" s="1425"/>
      <c r="AI135" s="1425"/>
      <c r="AJ135" s="1425"/>
      <c r="AK135" s="1425"/>
      <c r="AL135" s="1425"/>
      <c r="AM135" s="1425"/>
      <c r="AN135" s="1425"/>
      <c r="AO135" s="1425"/>
      <c r="AP135" s="1425"/>
      <c r="AQ135" s="1425"/>
      <c r="AR135" s="1425"/>
      <c r="AS135" s="1425"/>
      <c r="AT135" s="1425"/>
      <c r="AU135" s="1425"/>
      <c r="AV135" s="1425"/>
      <c r="AW135" s="1425"/>
      <c r="AX135" s="1425"/>
      <c r="AY135" s="1425"/>
      <c r="AZ135" s="1425"/>
      <c r="BA135" s="1425"/>
      <c r="BB135" s="1425"/>
      <c r="BC135" s="1425"/>
    </row>
    <row r="136" spans="1:55" ht="20.25" customHeight="1">
      <c r="A136" s="1425"/>
      <c r="B136" s="1425"/>
      <c r="C136" s="1425"/>
      <c r="D136" s="1425"/>
      <c r="E136" s="1425"/>
      <c r="F136" s="1425"/>
      <c r="G136" s="1425"/>
      <c r="H136" s="1425"/>
      <c r="I136" s="1425"/>
      <c r="J136" s="1425"/>
      <c r="K136" s="1425"/>
      <c r="L136" s="1425"/>
      <c r="M136" s="1425"/>
      <c r="N136" s="1425"/>
      <c r="O136" s="1425"/>
      <c r="P136" s="1425"/>
      <c r="Q136" s="1425"/>
      <c r="R136" s="1425"/>
      <c r="S136" s="1425"/>
      <c r="T136" s="1425"/>
      <c r="U136" s="1425"/>
      <c r="V136" s="1425"/>
      <c r="W136" s="1425"/>
      <c r="X136" s="1425"/>
      <c r="Y136" s="1425"/>
      <c r="Z136" s="1425"/>
      <c r="AA136" s="1425"/>
      <c r="AB136" s="1425"/>
      <c r="AC136" s="1425"/>
      <c r="AD136" s="1425"/>
      <c r="AE136" s="1425"/>
      <c r="AF136" s="1425"/>
      <c r="AG136" s="1425"/>
      <c r="AH136" s="1425"/>
      <c r="AI136" s="1425"/>
      <c r="AJ136" s="1425"/>
      <c r="AK136" s="1425"/>
      <c r="AL136" s="1425"/>
      <c r="AM136" s="1425"/>
      <c r="AN136" s="1425"/>
      <c r="AO136" s="1425"/>
      <c r="AP136" s="1425"/>
      <c r="AQ136" s="1425"/>
      <c r="AR136" s="1425"/>
      <c r="AS136" s="1425"/>
      <c r="AT136" s="1425"/>
      <c r="AU136" s="1425"/>
      <c r="AV136" s="1425"/>
      <c r="AW136" s="1425"/>
      <c r="AX136" s="1425"/>
      <c r="AY136" s="1425"/>
      <c r="AZ136" s="1425"/>
      <c r="BA136" s="1425"/>
      <c r="BB136" s="1425"/>
      <c r="BC136" s="1425"/>
    </row>
    <row r="137" spans="1:55" ht="20.25" customHeight="1">
      <c r="A137" s="1425"/>
      <c r="B137" s="1425"/>
      <c r="C137" s="1425"/>
      <c r="D137" s="1425"/>
      <c r="E137" s="1425"/>
      <c r="F137" s="1425"/>
      <c r="G137" s="1425"/>
      <c r="H137" s="1425"/>
      <c r="I137" s="1425"/>
      <c r="J137" s="1425"/>
      <c r="K137" s="1425"/>
      <c r="L137" s="1425"/>
      <c r="M137" s="1425"/>
      <c r="N137" s="1425"/>
      <c r="O137" s="1425"/>
      <c r="P137" s="1425"/>
      <c r="Q137" s="1425"/>
      <c r="R137" s="1425"/>
      <c r="S137" s="1425"/>
      <c r="T137" s="1425"/>
      <c r="U137" s="1425"/>
      <c r="V137" s="1425"/>
      <c r="W137" s="1425"/>
      <c r="X137" s="1425"/>
      <c r="Y137" s="1425"/>
      <c r="Z137" s="1425"/>
      <c r="AA137" s="1425"/>
      <c r="AB137" s="1425"/>
      <c r="AC137" s="1425"/>
      <c r="AD137" s="1425"/>
      <c r="AE137" s="1425"/>
      <c r="AF137" s="1425"/>
      <c r="AG137" s="1425"/>
      <c r="AH137" s="1425"/>
      <c r="AI137" s="1425"/>
      <c r="AJ137" s="1425"/>
      <c r="AK137" s="1425"/>
      <c r="AL137" s="1425"/>
      <c r="AM137" s="1425"/>
      <c r="AN137" s="1425"/>
      <c r="AO137" s="1425"/>
      <c r="AP137" s="1425"/>
      <c r="AQ137" s="1425"/>
      <c r="AR137" s="1425"/>
      <c r="AS137" s="1425"/>
      <c r="AT137" s="1425"/>
      <c r="AU137" s="1425"/>
      <c r="AV137" s="1425"/>
      <c r="AW137" s="1425"/>
      <c r="AX137" s="1425"/>
      <c r="AY137" s="1425"/>
      <c r="AZ137" s="1425"/>
      <c r="BA137" s="1425"/>
      <c r="BB137" s="1425"/>
      <c r="BC137" s="1425"/>
    </row>
    <row r="138" spans="1:55" ht="20.25" customHeight="1">
      <c r="A138" s="1425"/>
      <c r="B138" s="1425"/>
      <c r="C138" s="1425"/>
      <c r="D138" s="1425"/>
      <c r="E138" s="1425"/>
      <c r="F138" s="1425"/>
      <c r="G138" s="1425"/>
      <c r="H138" s="1425"/>
      <c r="I138" s="1425"/>
      <c r="J138" s="1425"/>
      <c r="K138" s="1425"/>
      <c r="L138" s="1425"/>
      <c r="M138" s="1425"/>
      <c r="N138" s="1425"/>
      <c r="O138" s="1425"/>
      <c r="P138" s="1425"/>
      <c r="Q138" s="1425"/>
      <c r="R138" s="1425"/>
      <c r="S138" s="1425"/>
      <c r="T138" s="1425"/>
      <c r="U138" s="1425"/>
      <c r="V138" s="1425"/>
      <c r="W138" s="1425"/>
      <c r="X138" s="1425"/>
      <c r="Y138" s="1425"/>
      <c r="Z138" s="1425"/>
      <c r="AA138" s="1425"/>
      <c r="AB138" s="1425"/>
      <c r="AC138" s="1425"/>
      <c r="AD138" s="1425"/>
      <c r="AE138" s="1425"/>
      <c r="AF138" s="1425"/>
      <c r="AG138" s="1425"/>
      <c r="AH138" s="1425"/>
      <c r="AI138" s="1425"/>
      <c r="AJ138" s="1425"/>
      <c r="AK138" s="1425"/>
      <c r="AL138" s="1425"/>
      <c r="AM138" s="1425"/>
      <c r="AN138" s="1425"/>
      <c r="AO138" s="1425"/>
      <c r="AP138" s="1425"/>
      <c r="AQ138" s="1425"/>
      <c r="AR138" s="1425"/>
      <c r="AS138" s="1425"/>
      <c r="AT138" s="1425"/>
      <c r="AU138" s="1425"/>
      <c r="AV138" s="1425"/>
      <c r="AW138" s="1425"/>
      <c r="AX138" s="1425"/>
      <c r="AY138" s="1425"/>
      <c r="AZ138" s="1425"/>
      <c r="BA138" s="1425"/>
      <c r="BB138" s="1425"/>
      <c r="BC138" s="1425"/>
    </row>
    <row r="139" spans="1:55" ht="20.25" customHeight="1">
      <c r="A139" s="1425"/>
      <c r="B139" s="1425"/>
      <c r="C139" s="1425"/>
      <c r="D139" s="1425"/>
      <c r="E139" s="1425"/>
      <c r="F139" s="1425"/>
      <c r="G139" s="1425"/>
      <c r="H139" s="1425"/>
      <c r="I139" s="1425"/>
      <c r="J139" s="1425"/>
      <c r="K139" s="1425"/>
      <c r="L139" s="1425"/>
      <c r="M139" s="1425"/>
      <c r="N139" s="1425"/>
      <c r="O139" s="1425"/>
      <c r="P139" s="1425"/>
      <c r="Q139" s="1425"/>
      <c r="R139" s="1425"/>
      <c r="S139" s="1425"/>
      <c r="T139" s="1425"/>
      <c r="U139" s="1425"/>
      <c r="V139" s="1425"/>
      <c r="W139" s="1425"/>
      <c r="X139" s="1425"/>
      <c r="Y139" s="1425"/>
      <c r="Z139" s="1425"/>
      <c r="AA139" s="1425"/>
      <c r="AB139" s="1425"/>
      <c r="AC139" s="1425"/>
      <c r="AD139" s="1425"/>
      <c r="AE139" s="1425"/>
      <c r="AF139" s="1425"/>
      <c r="AG139" s="1425"/>
      <c r="AH139" s="1425"/>
      <c r="AI139" s="1425"/>
      <c r="AJ139" s="1425"/>
      <c r="AK139" s="1425"/>
      <c r="AL139" s="1425"/>
      <c r="AM139" s="1425"/>
      <c r="AN139" s="1425"/>
      <c r="AO139" s="1425"/>
      <c r="AP139" s="1425"/>
      <c r="AQ139" s="1425"/>
      <c r="AR139" s="1425"/>
      <c r="AS139" s="1425"/>
      <c r="AT139" s="1425"/>
      <c r="AU139" s="1425"/>
      <c r="AV139" s="1425"/>
      <c r="AW139" s="1425"/>
      <c r="AX139" s="1425"/>
      <c r="AY139" s="1425"/>
      <c r="AZ139" s="1425"/>
      <c r="BA139" s="1425"/>
      <c r="BB139" s="1425"/>
      <c r="BC139" s="1425"/>
    </row>
    <row r="140" spans="1:55" ht="20.25" customHeight="1">
      <c r="A140" s="1425"/>
      <c r="B140" s="1425"/>
      <c r="C140" s="1425"/>
      <c r="D140" s="1425"/>
      <c r="E140" s="1425"/>
      <c r="F140" s="1425"/>
      <c r="G140" s="1425"/>
      <c r="H140" s="1425"/>
      <c r="I140" s="1425"/>
      <c r="J140" s="1425"/>
      <c r="K140" s="1425"/>
      <c r="L140" s="1425"/>
      <c r="M140" s="1425"/>
      <c r="N140" s="1425"/>
      <c r="O140" s="1425"/>
      <c r="P140" s="1425"/>
      <c r="Q140" s="1425"/>
      <c r="R140" s="1425"/>
      <c r="S140" s="1425"/>
      <c r="T140" s="1425"/>
      <c r="U140" s="1425"/>
      <c r="V140" s="1425"/>
      <c r="W140" s="1425"/>
      <c r="X140" s="1425"/>
      <c r="Y140" s="1425"/>
      <c r="Z140" s="1425"/>
      <c r="AA140" s="1425"/>
      <c r="AB140" s="1425"/>
      <c r="AC140" s="1425"/>
      <c r="AD140" s="1425"/>
      <c r="AE140" s="1425"/>
      <c r="AF140" s="1425"/>
      <c r="AG140" s="1425"/>
      <c r="AH140" s="1425"/>
      <c r="AI140" s="1425"/>
      <c r="AJ140" s="1425"/>
      <c r="AK140" s="1425"/>
      <c r="AL140" s="1425"/>
      <c r="AM140" s="1425"/>
      <c r="AN140" s="1425"/>
      <c r="AO140" s="1425"/>
      <c r="AP140" s="1425"/>
      <c r="AQ140" s="1425"/>
      <c r="AR140" s="1425"/>
      <c r="AS140" s="1425"/>
      <c r="AT140" s="1425"/>
      <c r="AU140" s="1425"/>
      <c r="AV140" s="1425"/>
      <c r="AW140" s="1425"/>
      <c r="AX140" s="1425"/>
      <c r="AY140" s="1425"/>
      <c r="AZ140" s="1425"/>
      <c r="BA140" s="1425"/>
      <c r="BB140" s="1425"/>
      <c r="BC140" s="1425"/>
    </row>
    <row r="141" spans="1:55" ht="20.25" customHeight="1">
      <c r="A141" s="1425"/>
      <c r="B141" s="1425"/>
      <c r="C141" s="1425"/>
      <c r="D141" s="1425"/>
      <c r="E141" s="1425"/>
      <c r="F141" s="1425"/>
      <c r="G141" s="1425"/>
      <c r="H141" s="1425"/>
      <c r="I141" s="1425"/>
      <c r="J141" s="1425"/>
      <c r="K141" s="1425"/>
      <c r="L141" s="1425"/>
      <c r="M141" s="1425"/>
      <c r="N141" s="1425"/>
      <c r="O141" s="1425"/>
      <c r="P141" s="1425"/>
      <c r="Q141" s="1425"/>
      <c r="R141" s="1425"/>
      <c r="S141" s="1425"/>
      <c r="T141" s="1425"/>
      <c r="U141" s="1425"/>
      <c r="V141" s="1425"/>
      <c r="W141" s="1425"/>
      <c r="X141" s="1425"/>
      <c r="Y141" s="1425"/>
      <c r="Z141" s="1425"/>
      <c r="AA141" s="1425"/>
      <c r="AB141" s="1425"/>
      <c r="AC141" s="1425"/>
      <c r="AD141" s="1425"/>
      <c r="AE141" s="1425"/>
      <c r="AF141" s="1425"/>
      <c r="AG141" s="1425"/>
      <c r="AH141" s="1425"/>
      <c r="AI141" s="1425"/>
      <c r="AJ141" s="1425"/>
      <c r="AK141" s="1425"/>
      <c r="AL141" s="1425"/>
      <c r="AM141" s="1425"/>
      <c r="AN141" s="1425"/>
      <c r="AO141" s="1425"/>
      <c r="AP141" s="1425"/>
      <c r="AQ141" s="1425"/>
      <c r="AR141" s="1425"/>
      <c r="AS141" s="1425"/>
      <c r="AT141" s="1425"/>
      <c r="AU141" s="1425"/>
      <c r="AV141" s="1425"/>
      <c r="AW141" s="1425"/>
      <c r="AX141" s="1425"/>
      <c r="AY141" s="1425"/>
      <c r="AZ141" s="1425"/>
      <c r="BA141" s="1425"/>
      <c r="BB141" s="1425"/>
      <c r="BC141" s="1425"/>
    </row>
    <row r="142" spans="1:55" ht="20.25" customHeight="1">
      <c r="A142" s="1425"/>
      <c r="B142" s="1425"/>
      <c r="C142" s="1425"/>
      <c r="D142" s="1425"/>
      <c r="E142" s="1425"/>
      <c r="F142" s="1425"/>
      <c r="G142" s="1425"/>
      <c r="H142" s="1425"/>
      <c r="I142" s="1425"/>
      <c r="J142" s="1425"/>
      <c r="K142" s="1425"/>
      <c r="L142" s="1425"/>
      <c r="M142" s="1425"/>
      <c r="N142" s="1425"/>
      <c r="O142" s="1425"/>
      <c r="P142" s="1425"/>
      <c r="Q142" s="1425"/>
      <c r="R142" s="1425"/>
      <c r="S142" s="1425"/>
      <c r="T142" s="1425"/>
      <c r="U142" s="1425"/>
      <c r="V142" s="1425"/>
      <c r="W142" s="1425"/>
      <c r="X142" s="1425"/>
      <c r="Y142" s="1425"/>
      <c r="Z142" s="1425"/>
      <c r="AA142" s="1425"/>
      <c r="AB142" s="1425"/>
      <c r="AC142" s="1425"/>
      <c r="AD142" s="1425"/>
      <c r="AE142" s="1425"/>
      <c r="AF142" s="1425"/>
      <c r="AG142" s="1425"/>
      <c r="AH142" s="1425"/>
      <c r="AI142" s="1425"/>
      <c r="AJ142" s="1425"/>
      <c r="AK142" s="1425"/>
      <c r="AL142" s="1425"/>
      <c r="AM142" s="1425"/>
      <c r="AN142" s="1425"/>
      <c r="AO142" s="1425"/>
      <c r="AP142" s="1425"/>
      <c r="AQ142" s="1425"/>
      <c r="AR142" s="1425"/>
      <c r="AS142" s="1425"/>
      <c r="AT142" s="1425"/>
      <c r="AU142" s="1425"/>
      <c r="AV142" s="1425"/>
      <c r="AW142" s="1425"/>
      <c r="AX142" s="1425"/>
      <c r="AY142" s="1425"/>
      <c r="AZ142" s="1425"/>
      <c r="BA142" s="1425"/>
      <c r="BB142" s="1425"/>
      <c r="BC142" s="1425"/>
    </row>
    <row r="143" spans="1:55" ht="20.25" customHeight="1">
      <c r="A143" s="1425"/>
      <c r="B143" s="1425"/>
      <c r="C143" s="1425"/>
      <c r="D143" s="1425"/>
      <c r="E143" s="1425"/>
      <c r="F143" s="1425"/>
      <c r="G143" s="1425"/>
      <c r="H143" s="1425"/>
      <c r="I143" s="1425"/>
      <c r="J143" s="1425"/>
      <c r="K143" s="1425"/>
      <c r="L143" s="1425"/>
      <c r="M143" s="1425"/>
      <c r="N143" s="1425"/>
      <c r="O143" s="1425"/>
      <c r="P143" s="1425"/>
      <c r="Q143" s="1425"/>
      <c r="R143" s="1425"/>
      <c r="S143" s="1425"/>
      <c r="T143" s="1425"/>
      <c r="U143" s="1425"/>
      <c r="V143" s="1425"/>
      <c r="W143" s="1425"/>
      <c r="X143" s="1425"/>
      <c r="Y143" s="1425"/>
      <c r="Z143" s="1425"/>
      <c r="AA143" s="1425"/>
      <c r="AB143" s="1425"/>
      <c r="AC143" s="1425"/>
      <c r="AD143" s="1425"/>
      <c r="AE143" s="1425"/>
      <c r="AF143" s="1425"/>
      <c r="AG143" s="1425"/>
      <c r="AH143" s="1425"/>
      <c r="AI143" s="1425"/>
      <c r="AJ143" s="1425"/>
      <c r="AK143" s="1425"/>
      <c r="AL143" s="1425"/>
      <c r="AM143" s="1425"/>
      <c r="AN143" s="1425"/>
      <c r="AO143" s="1425"/>
      <c r="AP143" s="1425"/>
      <c r="AQ143" s="1425"/>
      <c r="AR143" s="1425"/>
      <c r="AS143" s="1425"/>
      <c r="AT143" s="1425"/>
      <c r="AU143" s="1425"/>
      <c r="AV143" s="1425"/>
      <c r="AW143" s="1425"/>
      <c r="AX143" s="1425"/>
      <c r="AY143" s="1425"/>
      <c r="AZ143" s="1425"/>
      <c r="BA143" s="1425"/>
      <c r="BB143" s="1425"/>
      <c r="BC143" s="1425"/>
    </row>
    <row r="144" spans="1:55" ht="20.25" customHeight="1">
      <c r="A144" s="1425"/>
      <c r="B144" s="1425"/>
      <c r="C144" s="1425"/>
      <c r="D144" s="1425"/>
      <c r="E144" s="1425"/>
      <c r="F144" s="1425"/>
      <c r="G144" s="1425"/>
      <c r="H144" s="1425"/>
      <c r="I144" s="1425"/>
      <c r="J144" s="1425"/>
      <c r="K144" s="1425"/>
      <c r="L144" s="1425"/>
      <c r="M144" s="1425"/>
      <c r="N144" s="1425"/>
      <c r="O144" s="1425"/>
      <c r="P144" s="1425"/>
      <c r="Q144" s="1425"/>
      <c r="R144" s="1425"/>
      <c r="S144" s="1425"/>
      <c r="T144" s="1425"/>
      <c r="U144" s="1425"/>
      <c r="V144" s="1425"/>
      <c r="W144" s="1425"/>
      <c r="X144" s="1425"/>
      <c r="Y144" s="1425"/>
      <c r="Z144" s="1425"/>
      <c r="AA144" s="1425"/>
      <c r="AB144" s="1425"/>
      <c r="AC144" s="1425"/>
      <c r="AD144" s="1425"/>
      <c r="AE144" s="1425"/>
      <c r="AF144" s="1425"/>
      <c r="AG144" s="1425"/>
      <c r="AH144" s="1425"/>
      <c r="AI144" s="1425"/>
      <c r="AJ144" s="1425"/>
      <c r="AK144" s="1425"/>
      <c r="AL144" s="1425"/>
      <c r="AM144" s="1425"/>
      <c r="AN144" s="1425"/>
      <c r="AO144" s="1425"/>
      <c r="AP144" s="1425"/>
      <c r="AQ144" s="1425"/>
      <c r="AR144" s="1425"/>
      <c r="AS144" s="1425"/>
      <c r="AT144" s="1425"/>
      <c r="AU144" s="1425"/>
      <c r="AV144" s="1425"/>
      <c r="AW144" s="1425"/>
      <c r="AX144" s="1425"/>
      <c r="AY144" s="1425"/>
      <c r="AZ144" s="1425"/>
      <c r="BA144" s="1425"/>
      <c r="BB144" s="1425"/>
      <c r="BC144" s="1425"/>
    </row>
    <row r="145" spans="1:55" ht="20.25" customHeight="1">
      <c r="A145" s="1425"/>
      <c r="B145" s="1425"/>
      <c r="C145" s="1425"/>
      <c r="D145" s="1425"/>
      <c r="E145" s="1425"/>
      <c r="F145" s="1425"/>
      <c r="G145" s="1425"/>
      <c r="H145" s="1425"/>
      <c r="I145" s="1425"/>
      <c r="J145" s="1425"/>
      <c r="K145" s="1425"/>
      <c r="L145" s="1425"/>
      <c r="M145" s="1425"/>
      <c r="N145" s="1425"/>
      <c r="O145" s="1425"/>
      <c r="P145" s="1425"/>
      <c r="Q145" s="1425"/>
      <c r="R145" s="1425"/>
      <c r="S145" s="1425"/>
      <c r="T145" s="1425"/>
      <c r="U145" s="1425"/>
      <c r="V145" s="1425"/>
      <c r="W145" s="1425"/>
      <c r="X145" s="1425"/>
      <c r="Y145" s="1425"/>
      <c r="Z145" s="1425"/>
      <c r="AA145" s="1425"/>
      <c r="AB145" s="1425"/>
      <c r="AC145" s="1425"/>
      <c r="AD145" s="1425"/>
      <c r="AE145" s="1425"/>
      <c r="AF145" s="1425"/>
      <c r="AG145" s="1425"/>
      <c r="AH145" s="1425"/>
      <c r="AI145" s="1425"/>
      <c r="AJ145" s="1425"/>
      <c r="AK145" s="1425"/>
      <c r="AL145" s="1425"/>
      <c r="AM145" s="1425"/>
      <c r="AN145" s="1425"/>
      <c r="AO145" s="1425"/>
      <c r="AP145" s="1425"/>
      <c r="AQ145" s="1425"/>
      <c r="AR145" s="1425"/>
      <c r="AS145" s="1425"/>
      <c r="AT145" s="1425"/>
      <c r="AU145" s="1425"/>
      <c r="AV145" s="1425"/>
      <c r="AW145" s="1425"/>
      <c r="AX145" s="1425"/>
      <c r="AY145" s="1425"/>
      <c r="AZ145" s="1425"/>
      <c r="BA145" s="1425"/>
      <c r="BB145" s="1425"/>
      <c r="BC145" s="1425"/>
    </row>
    <row r="146" spans="1:55" ht="20.25" customHeight="1">
      <c r="A146" s="1425"/>
      <c r="B146" s="1425"/>
      <c r="C146" s="1425"/>
      <c r="D146" s="1425"/>
      <c r="E146" s="1425"/>
      <c r="F146" s="1425"/>
      <c r="G146" s="1425"/>
      <c r="H146" s="1425"/>
      <c r="I146" s="1425"/>
      <c r="J146" s="1425"/>
      <c r="K146" s="1425"/>
      <c r="L146" s="1425"/>
      <c r="M146" s="1425"/>
      <c r="N146" s="1425"/>
      <c r="O146" s="1425"/>
      <c r="P146" s="1425"/>
      <c r="Q146" s="1425"/>
      <c r="R146" s="1425"/>
      <c r="S146" s="1425"/>
      <c r="T146" s="1425"/>
      <c r="U146" s="1425"/>
      <c r="V146" s="1425"/>
      <c r="W146" s="1425"/>
      <c r="X146" s="1425"/>
      <c r="Y146" s="1425"/>
      <c r="Z146" s="1425"/>
      <c r="AA146" s="1425"/>
      <c r="AB146" s="1425"/>
      <c r="AC146" s="1425"/>
      <c r="AD146" s="1425"/>
      <c r="AE146" s="1425"/>
      <c r="AF146" s="1425"/>
      <c r="AG146" s="1425"/>
      <c r="AH146" s="1425"/>
      <c r="AI146" s="1425"/>
      <c r="AJ146" s="1425"/>
      <c r="AK146" s="1425"/>
      <c r="AL146" s="1425"/>
      <c r="AM146" s="1425"/>
      <c r="AN146" s="1425"/>
      <c r="AO146" s="1425"/>
      <c r="AP146" s="1425"/>
      <c r="AQ146" s="1425"/>
      <c r="AR146" s="1425"/>
      <c r="AS146" s="1425"/>
      <c r="AT146" s="1425"/>
      <c r="AU146" s="1425"/>
      <c r="AV146" s="1425"/>
      <c r="AW146" s="1425"/>
      <c r="AX146" s="1425"/>
      <c r="AY146" s="1425"/>
      <c r="AZ146" s="1425"/>
      <c r="BA146" s="1425"/>
      <c r="BB146" s="1425"/>
      <c r="BC146" s="1425"/>
    </row>
    <row r="147" spans="1:55" ht="20.25" customHeight="1">
      <c r="A147" s="1425"/>
      <c r="B147" s="1425"/>
      <c r="C147" s="1425"/>
      <c r="D147" s="1425"/>
      <c r="E147" s="1425"/>
      <c r="F147" s="1425"/>
      <c r="G147" s="1425"/>
      <c r="H147" s="1425"/>
      <c r="I147" s="1425"/>
      <c r="J147" s="1425"/>
      <c r="K147" s="1425"/>
      <c r="L147" s="1425"/>
      <c r="M147" s="1425"/>
      <c r="N147" s="1425"/>
      <c r="O147" s="1425"/>
      <c r="P147" s="1425"/>
      <c r="Q147" s="1425"/>
      <c r="R147" s="1425"/>
      <c r="S147" s="1425"/>
      <c r="T147" s="1425"/>
      <c r="U147" s="1425"/>
      <c r="V147" s="1425"/>
      <c r="W147" s="1425"/>
      <c r="X147" s="1425"/>
      <c r="Y147" s="1425"/>
      <c r="Z147" s="1425"/>
      <c r="AA147" s="1425"/>
      <c r="AB147" s="1425"/>
      <c r="AC147" s="1425"/>
      <c r="AD147" s="1425"/>
      <c r="AE147" s="1425"/>
      <c r="AF147" s="1425"/>
      <c r="AG147" s="1425"/>
      <c r="AH147" s="1425"/>
      <c r="AI147" s="1425"/>
      <c r="AJ147" s="1425"/>
      <c r="AK147" s="1425"/>
      <c r="AL147" s="1425"/>
      <c r="AM147" s="1425"/>
      <c r="AN147" s="1425"/>
      <c r="AO147" s="1425"/>
      <c r="AP147" s="1425"/>
      <c r="AQ147" s="1425"/>
      <c r="AR147" s="1425"/>
      <c r="AS147" s="1425"/>
      <c r="AT147" s="1425"/>
      <c r="AU147" s="1425"/>
      <c r="AV147" s="1425"/>
      <c r="AW147" s="1425"/>
      <c r="AX147" s="1425"/>
      <c r="AY147" s="1425"/>
      <c r="AZ147" s="1425"/>
      <c r="BA147" s="1425"/>
      <c r="BB147" s="1425"/>
      <c r="BC147" s="1425"/>
    </row>
    <row r="148" spans="1:55" ht="20.25" customHeight="1">
      <c r="A148" s="1425"/>
      <c r="B148" s="1425"/>
      <c r="C148" s="1425"/>
      <c r="D148" s="1425"/>
      <c r="E148" s="1425"/>
      <c r="F148" s="1425"/>
      <c r="G148" s="1425"/>
      <c r="H148" s="1425"/>
      <c r="I148" s="1425"/>
      <c r="J148" s="1425"/>
      <c r="K148" s="1425"/>
      <c r="L148" s="1425"/>
      <c r="M148" s="1425"/>
      <c r="N148" s="1425"/>
      <c r="O148" s="1425"/>
      <c r="P148" s="1425"/>
      <c r="Q148" s="1425"/>
      <c r="R148" s="1425"/>
      <c r="S148" s="1425"/>
      <c r="T148" s="1425"/>
      <c r="U148" s="1425"/>
      <c r="V148" s="1425"/>
      <c r="W148" s="1425"/>
      <c r="X148" s="1425"/>
      <c r="Y148" s="1425"/>
      <c r="Z148" s="1425"/>
      <c r="AA148" s="1425"/>
      <c r="AB148" s="1425"/>
      <c r="AC148" s="1425"/>
      <c r="AD148" s="1425"/>
      <c r="AE148" s="1425"/>
      <c r="AF148" s="1425"/>
      <c r="AG148" s="1425"/>
      <c r="AH148" s="1425"/>
      <c r="AI148" s="1425"/>
      <c r="AJ148" s="1425"/>
      <c r="AK148" s="1425"/>
      <c r="AL148" s="1425"/>
      <c r="AM148" s="1425"/>
      <c r="AN148" s="1425"/>
      <c r="AO148" s="1425"/>
      <c r="AP148" s="1425"/>
      <c r="AQ148" s="1425"/>
      <c r="AR148" s="1425"/>
      <c r="AS148" s="1425"/>
      <c r="AT148" s="1425"/>
      <c r="AU148" s="1425"/>
      <c r="AV148" s="1425"/>
      <c r="AW148" s="1425"/>
      <c r="AX148" s="1425"/>
      <c r="AY148" s="1425"/>
      <c r="AZ148" s="1425"/>
      <c r="BA148" s="1425"/>
      <c r="BB148" s="1425"/>
      <c r="BC148" s="1425"/>
    </row>
    <row r="149" spans="1:55" ht="20.25" customHeight="1">
      <c r="A149" s="1425"/>
      <c r="B149" s="1425"/>
      <c r="C149" s="1425"/>
      <c r="D149" s="1425"/>
      <c r="E149" s="1425"/>
      <c r="F149" s="1425"/>
      <c r="G149" s="1425"/>
      <c r="H149" s="1425"/>
      <c r="I149" s="1425"/>
      <c r="J149" s="1425"/>
      <c r="K149" s="1425"/>
      <c r="L149" s="1425"/>
      <c r="M149" s="1425"/>
      <c r="N149" s="1425"/>
      <c r="O149" s="1425"/>
      <c r="P149" s="1425"/>
      <c r="Q149" s="1425"/>
      <c r="R149" s="1425"/>
      <c r="S149" s="1425"/>
      <c r="T149" s="1425"/>
      <c r="U149" s="1425"/>
      <c r="V149" s="1425"/>
      <c r="W149" s="1425"/>
      <c r="X149" s="1425"/>
      <c r="Y149" s="1425"/>
      <c r="Z149" s="1425"/>
      <c r="AA149" s="1425"/>
      <c r="AB149" s="1425"/>
      <c r="AC149" s="1425"/>
      <c r="AD149" s="1425"/>
      <c r="AE149" s="1425"/>
      <c r="AF149" s="1425"/>
      <c r="AG149" s="1425"/>
      <c r="AH149" s="1425"/>
      <c r="AI149" s="1425"/>
      <c r="AJ149" s="1425"/>
      <c r="AK149" s="1425"/>
      <c r="AL149" s="1425"/>
      <c r="AM149" s="1425"/>
      <c r="AN149" s="1425"/>
      <c r="AO149" s="1425"/>
      <c r="AP149" s="1425"/>
      <c r="AQ149" s="1425"/>
      <c r="AR149" s="1425"/>
      <c r="AS149" s="1425"/>
      <c r="AT149" s="1425"/>
      <c r="AU149" s="1425"/>
      <c r="AV149" s="1425"/>
      <c r="AW149" s="1425"/>
      <c r="AX149" s="1425"/>
      <c r="AY149" s="1425"/>
      <c r="AZ149" s="1425"/>
      <c r="BA149" s="1425"/>
      <c r="BB149" s="1425"/>
      <c r="BC149" s="1425"/>
    </row>
    <row r="150" spans="1:55" ht="20.25" customHeight="1">
      <c r="A150" s="1427" t="s">
        <v>243</v>
      </c>
      <c r="B150" s="1427"/>
      <c r="C150" s="1427"/>
      <c r="D150" s="1427"/>
      <c r="E150" s="1427"/>
      <c r="F150" s="1427"/>
      <c r="G150" s="1427"/>
      <c r="H150" s="1427"/>
      <c r="I150" s="1427"/>
      <c r="J150" s="1427"/>
      <c r="K150" s="1427"/>
      <c r="L150" s="1427"/>
      <c r="M150" s="1427"/>
      <c r="N150" s="1427"/>
      <c r="O150" s="1427"/>
      <c r="P150" s="1427"/>
      <c r="Q150" s="1427"/>
      <c r="R150" s="1427"/>
      <c r="S150" s="1427"/>
      <c r="T150" s="1427"/>
      <c r="U150" s="1427"/>
      <c r="V150" s="1427"/>
      <c r="W150" s="1427"/>
      <c r="X150" s="1427"/>
      <c r="Y150" s="1427"/>
      <c r="Z150" s="1427"/>
      <c r="AA150" s="1427"/>
      <c r="AB150" s="1427"/>
      <c r="AC150" s="1427"/>
      <c r="AD150" s="1427"/>
      <c r="AE150" s="1427"/>
      <c r="AF150" s="1427"/>
      <c r="AG150" s="1427"/>
      <c r="AH150" s="1427"/>
      <c r="AI150" s="1427"/>
      <c r="AJ150" s="1427"/>
      <c r="AK150" s="1427"/>
      <c r="AL150" s="1427"/>
      <c r="AM150" s="1427"/>
      <c r="AN150" s="1427"/>
      <c r="AO150" s="1427"/>
      <c r="AP150" s="1427"/>
      <c r="AQ150" s="1427"/>
      <c r="AR150" s="1427"/>
      <c r="AS150" s="1427"/>
      <c r="AT150" s="1427"/>
      <c r="AU150" s="1427"/>
      <c r="AV150" s="1427"/>
      <c r="AW150" s="1427"/>
      <c r="AX150" s="1427"/>
      <c r="AY150" s="1427"/>
      <c r="AZ150" s="1427"/>
      <c r="BA150" s="1427"/>
      <c r="BB150" s="1427"/>
      <c r="BC150" s="1427"/>
    </row>
    <row r="151" spans="1:55">
      <c r="A151" s="1425" t="s">
        <v>242</v>
      </c>
      <c r="B151" s="1425"/>
      <c r="C151" s="1425"/>
      <c r="D151" s="1425"/>
      <c r="E151" s="1425"/>
      <c r="F151" s="1425"/>
      <c r="G151" s="1425"/>
      <c r="H151" s="1425"/>
      <c r="I151" s="1425"/>
      <c r="J151" s="1425"/>
      <c r="K151" s="1425"/>
      <c r="L151" s="1425"/>
      <c r="M151" s="1425"/>
      <c r="N151" s="1425"/>
      <c r="O151" s="1425"/>
      <c r="P151" s="1425"/>
      <c r="Q151" s="1425"/>
      <c r="R151" s="1425"/>
      <c r="S151" s="1425"/>
      <c r="T151" s="1425"/>
      <c r="U151" s="1425"/>
      <c r="V151" s="1425"/>
      <c r="W151" s="1425"/>
      <c r="X151" s="1425"/>
      <c r="Y151" s="1425"/>
      <c r="Z151" s="1425"/>
      <c r="AA151" s="1425"/>
      <c r="AB151" s="1425"/>
      <c r="AC151" s="1425"/>
      <c r="AD151" s="1425"/>
      <c r="AE151" s="1425"/>
      <c r="AF151" s="1425"/>
      <c r="AG151" s="1425"/>
      <c r="AH151" s="1425"/>
      <c r="AI151" s="1425"/>
      <c r="AJ151" s="1425"/>
      <c r="AK151" s="1425"/>
      <c r="AL151" s="1425"/>
      <c r="AM151" s="1425"/>
      <c r="AN151" s="1425"/>
      <c r="AO151" s="1425"/>
      <c r="AP151" s="1425"/>
      <c r="AQ151" s="1425"/>
      <c r="AR151" s="1425"/>
      <c r="AS151" s="1425"/>
      <c r="AT151" s="1425"/>
      <c r="AU151" s="1425"/>
      <c r="AV151" s="1425"/>
      <c r="AW151" s="1425"/>
      <c r="AX151" s="1425"/>
      <c r="AY151" s="1425"/>
      <c r="AZ151" s="1425"/>
      <c r="BA151" s="1425"/>
      <c r="BB151" s="1425"/>
      <c r="BC151" s="1425"/>
    </row>
    <row r="152" spans="1:55">
      <c r="A152" s="1425"/>
      <c r="B152" s="1425"/>
      <c r="C152" s="1425"/>
      <c r="D152" s="1425"/>
      <c r="E152" s="1425"/>
      <c r="F152" s="1425"/>
      <c r="G152" s="1425"/>
      <c r="H152" s="1425"/>
      <c r="I152" s="1425"/>
      <c r="J152" s="1425"/>
      <c r="K152" s="1425"/>
      <c r="L152" s="1425"/>
      <c r="M152" s="1425"/>
      <c r="N152" s="1425"/>
      <c r="O152" s="1425"/>
      <c r="P152" s="1425"/>
      <c r="Q152" s="1425"/>
      <c r="R152" s="1425"/>
      <c r="S152" s="1425"/>
      <c r="T152" s="1425"/>
      <c r="U152" s="1425"/>
      <c r="V152" s="1425"/>
      <c r="W152" s="1425"/>
      <c r="X152" s="1425"/>
      <c r="Y152" s="1425"/>
      <c r="Z152" s="1425"/>
      <c r="AA152" s="1425"/>
      <c r="AB152" s="1425"/>
      <c r="AC152" s="1425"/>
      <c r="AD152" s="1425"/>
      <c r="AE152" s="1425"/>
      <c r="AF152" s="1425"/>
      <c r="AG152" s="1425"/>
      <c r="AH152" s="1425"/>
      <c r="AI152" s="1425"/>
      <c r="AJ152" s="1425"/>
      <c r="AK152" s="1425"/>
      <c r="AL152" s="1425"/>
      <c r="AM152" s="1425"/>
      <c r="AN152" s="1425"/>
      <c r="AO152" s="1425"/>
      <c r="AP152" s="1425"/>
      <c r="AQ152" s="1425"/>
      <c r="AR152" s="1425"/>
      <c r="AS152" s="1425"/>
      <c r="AT152" s="1425"/>
      <c r="AU152" s="1425"/>
      <c r="AV152" s="1425"/>
      <c r="AW152" s="1425"/>
      <c r="AX152" s="1425"/>
      <c r="AY152" s="1425"/>
      <c r="AZ152" s="1425"/>
      <c r="BA152" s="1425"/>
      <c r="BB152" s="1425"/>
      <c r="BC152" s="1425"/>
    </row>
    <row r="153" spans="1:55">
      <c r="A153" s="1425"/>
      <c r="B153" s="1425"/>
      <c r="C153" s="1425"/>
      <c r="D153" s="1425"/>
      <c r="E153" s="1425"/>
      <c r="F153" s="1425"/>
      <c r="G153" s="1425"/>
      <c r="H153" s="1425"/>
      <c r="I153" s="1425"/>
      <c r="J153" s="1425"/>
      <c r="K153" s="1425"/>
      <c r="L153" s="1425"/>
      <c r="M153" s="1425"/>
      <c r="N153" s="1425"/>
      <c r="O153" s="1425"/>
      <c r="P153" s="1425"/>
      <c r="Q153" s="1425"/>
      <c r="R153" s="1425"/>
      <c r="S153" s="1425"/>
      <c r="T153" s="1425"/>
      <c r="U153" s="1425"/>
      <c r="V153" s="1425"/>
      <c r="W153" s="1425"/>
      <c r="X153" s="1425"/>
      <c r="Y153" s="1425"/>
      <c r="Z153" s="1425"/>
      <c r="AA153" s="1425"/>
      <c r="AB153" s="1425"/>
      <c r="AC153" s="1425"/>
      <c r="AD153" s="1425"/>
      <c r="AE153" s="1425"/>
      <c r="AF153" s="1425"/>
      <c r="AG153" s="1425"/>
      <c r="AH153" s="1425"/>
      <c r="AI153" s="1425"/>
      <c r="AJ153" s="1425"/>
      <c r="AK153" s="1425"/>
      <c r="AL153" s="1425"/>
      <c r="AM153" s="1425"/>
      <c r="AN153" s="1425"/>
      <c r="AO153" s="1425"/>
      <c r="AP153" s="1425"/>
      <c r="AQ153" s="1425"/>
      <c r="AR153" s="1425"/>
      <c r="AS153" s="1425"/>
      <c r="AT153" s="1425"/>
      <c r="AU153" s="1425"/>
      <c r="AV153" s="1425"/>
      <c r="AW153" s="1425"/>
      <c r="AX153" s="1425"/>
      <c r="AY153" s="1425"/>
      <c r="AZ153" s="1425"/>
      <c r="BA153" s="1425"/>
      <c r="BB153" s="1425"/>
      <c r="BC153" s="1425"/>
    </row>
    <row r="154" spans="1:55">
      <c r="A154" s="1425"/>
      <c r="B154" s="1425"/>
      <c r="C154" s="1425"/>
      <c r="D154" s="1425"/>
      <c r="E154" s="1425"/>
      <c r="F154" s="1425"/>
      <c r="G154" s="1425"/>
      <c r="H154" s="1425"/>
      <c r="I154" s="1425"/>
      <c r="J154" s="1425"/>
      <c r="K154" s="1425"/>
      <c r="L154" s="1425"/>
      <c r="M154" s="1425"/>
      <c r="N154" s="1425"/>
      <c r="O154" s="1425"/>
      <c r="P154" s="1425"/>
      <c r="Q154" s="1425"/>
      <c r="R154" s="1425"/>
      <c r="S154" s="1425"/>
      <c r="T154" s="1425"/>
      <c r="U154" s="1425"/>
      <c r="V154" s="1425"/>
      <c r="W154" s="1425"/>
      <c r="X154" s="1425"/>
      <c r="Y154" s="1425"/>
      <c r="Z154" s="1425"/>
      <c r="AA154" s="1425"/>
      <c r="AB154" s="1425"/>
      <c r="AC154" s="1425"/>
      <c r="AD154" s="1425"/>
      <c r="AE154" s="1425"/>
      <c r="AF154" s="1425"/>
      <c r="AG154" s="1425"/>
      <c r="AH154" s="1425"/>
      <c r="AI154" s="1425"/>
      <c r="AJ154" s="1425"/>
      <c r="AK154" s="1425"/>
      <c r="AL154" s="1425"/>
      <c r="AM154" s="1425"/>
      <c r="AN154" s="1425"/>
      <c r="AO154" s="1425"/>
      <c r="AP154" s="1425"/>
      <c r="AQ154" s="1425"/>
      <c r="AR154" s="1425"/>
      <c r="AS154" s="1425"/>
      <c r="AT154" s="1425"/>
      <c r="AU154" s="1425"/>
      <c r="AV154" s="1425"/>
      <c r="AW154" s="1425"/>
      <c r="AX154" s="1425"/>
      <c r="AY154" s="1425"/>
      <c r="AZ154" s="1425"/>
      <c r="BA154" s="1425"/>
      <c r="BB154" s="1425"/>
      <c r="BC154" s="1425"/>
    </row>
    <row r="155" spans="1:55">
      <c r="A155" s="1425"/>
      <c r="B155" s="1425"/>
      <c r="C155" s="1425"/>
      <c r="D155" s="1425"/>
      <c r="E155" s="1425"/>
      <c r="F155" s="1425"/>
      <c r="G155" s="1425"/>
      <c r="H155" s="1425"/>
      <c r="I155" s="1425"/>
      <c r="J155" s="1425"/>
      <c r="K155" s="1425"/>
      <c r="L155" s="1425"/>
      <c r="M155" s="1425"/>
      <c r="N155" s="1425"/>
      <c r="O155" s="1425"/>
      <c r="P155" s="1425"/>
      <c r="Q155" s="1425"/>
      <c r="R155" s="1425"/>
      <c r="S155" s="1425"/>
      <c r="T155" s="1425"/>
      <c r="U155" s="1425"/>
      <c r="V155" s="1425"/>
      <c r="W155" s="1425"/>
      <c r="X155" s="1425"/>
      <c r="Y155" s="1425"/>
      <c r="Z155" s="1425"/>
      <c r="AA155" s="1425"/>
      <c r="AB155" s="1425"/>
      <c r="AC155" s="1425"/>
      <c r="AD155" s="1425"/>
      <c r="AE155" s="1425"/>
      <c r="AF155" s="1425"/>
      <c r="AG155" s="1425"/>
      <c r="AH155" s="1425"/>
      <c r="AI155" s="1425"/>
      <c r="AJ155" s="1425"/>
      <c r="AK155" s="1425"/>
      <c r="AL155" s="1425"/>
      <c r="AM155" s="1425"/>
      <c r="AN155" s="1425"/>
      <c r="AO155" s="1425"/>
      <c r="AP155" s="1425"/>
      <c r="AQ155" s="1425"/>
      <c r="AR155" s="1425"/>
      <c r="AS155" s="1425"/>
      <c r="AT155" s="1425"/>
      <c r="AU155" s="1425"/>
      <c r="AV155" s="1425"/>
      <c r="AW155" s="1425"/>
      <c r="AX155" s="1425"/>
      <c r="AY155" s="1425"/>
      <c r="AZ155" s="1425"/>
      <c r="BA155" s="1425"/>
      <c r="BB155" s="1425"/>
      <c r="BC155" s="1425"/>
    </row>
    <row r="156" spans="1:55">
      <c r="A156" s="1425"/>
      <c r="B156" s="1425"/>
      <c r="C156" s="1425"/>
      <c r="D156" s="1425"/>
      <c r="E156" s="1425"/>
      <c r="F156" s="1425"/>
      <c r="G156" s="1425"/>
      <c r="H156" s="1425"/>
      <c r="I156" s="1425"/>
      <c r="J156" s="1425"/>
      <c r="K156" s="1425"/>
      <c r="L156" s="1425"/>
      <c r="M156" s="1425"/>
      <c r="N156" s="1425"/>
      <c r="O156" s="1425"/>
      <c r="P156" s="1425"/>
      <c r="Q156" s="1425"/>
      <c r="R156" s="1425"/>
      <c r="S156" s="1425"/>
      <c r="T156" s="1425"/>
      <c r="U156" s="1425"/>
      <c r="V156" s="1425"/>
      <c r="W156" s="1425"/>
      <c r="X156" s="1425"/>
      <c r="Y156" s="1425"/>
      <c r="Z156" s="1425"/>
      <c r="AA156" s="1425"/>
      <c r="AB156" s="1425"/>
      <c r="AC156" s="1425"/>
      <c r="AD156" s="1425"/>
      <c r="AE156" s="1425"/>
      <c r="AF156" s="1425"/>
      <c r="AG156" s="1425"/>
      <c r="AH156" s="1425"/>
      <c r="AI156" s="1425"/>
      <c r="AJ156" s="1425"/>
      <c r="AK156" s="1425"/>
      <c r="AL156" s="1425"/>
      <c r="AM156" s="1425"/>
      <c r="AN156" s="1425"/>
      <c r="AO156" s="1425"/>
      <c r="AP156" s="1425"/>
      <c r="AQ156" s="1425"/>
      <c r="AR156" s="1425"/>
      <c r="AS156" s="1425"/>
      <c r="AT156" s="1425"/>
      <c r="AU156" s="1425"/>
      <c r="AV156" s="1425"/>
      <c r="AW156" s="1425"/>
      <c r="AX156" s="1425"/>
      <c r="AY156" s="1425"/>
      <c r="AZ156" s="1425"/>
      <c r="BA156" s="1425"/>
      <c r="BB156" s="1425"/>
      <c r="BC156" s="1425"/>
    </row>
    <row r="157" spans="1:55">
      <c r="A157" s="1425"/>
      <c r="B157" s="1425"/>
      <c r="C157" s="1425"/>
      <c r="D157" s="1425"/>
      <c r="E157" s="1425"/>
      <c r="F157" s="1425"/>
      <c r="G157" s="1425"/>
      <c r="H157" s="1425"/>
      <c r="I157" s="1425"/>
      <c r="J157" s="1425"/>
      <c r="K157" s="1425"/>
      <c r="L157" s="1425"/>
      <c r="M157" s="1425"/>
      <c r="N157" s="1425"/>
      <c r="O157" s="1425"/>
      <c r="P157" s="1425"/>
      <c r="Q157" s="1425"/>
      <c r="R157" s="1425"/>
      <c r="S157" s="1425"/>
      <c r="T157" s="1425"/>
      <c r="U157" s="1425"/>
      <c r="V157" s="1425"/>
      <c r="W157" s="1425"/>
      <c r="X157" s="1425"/>
      <c r="Y157" s="1425"/>
      <c r="Z157" s="1425"/>
      <c r="AA157" s="1425"/>
      <c r="AB157" s="1425"/>
      <c r="AC157" s="1425"/>
      <c r="AD157" s="1425"/>
      <c r="AE157" s="1425"/>
      <c r="AF157" s="1425"/>
      <c r="AG157" s="1425"/>
      <c r="AH157" s="1425"/>
      <c r="AI157" s="1425"/>
      <c r="AJ157" s="1425"/>
      <c r="AK157" s="1425"/>
      <c r="AL157" s="1425"/>
      <c r="AM157" s="1425"/>
      <c r="AN157" s="1425"/>
      <c r="AO157" s="1425"/>
      <c r="AP157" s="1425"/>
      <c r="AQ157" s="1425"/>
      <c r="AR157" s="1425"/>
      <c r="AS157" s="1425"/>
      <c r="AT157" s="1425"/>
      <c r="AU157" s="1425"/>
      <c r="AV157" s="1425"/>
      <c r="AW157" s="1425"/>
      <c r="AX157" s="1425"/>
      <c r="AY157" s="1425"/>
      <c r="AZ157" s="1425"/>
      <c r="BA157" s="1425"/>
      <c r="BB157" s="1425"/>
      <c r="BC157" s="1425"/>
    </row>
    <row r="158" spans="1:55">
      <c r="A158" s="1425"/>
      <c r="B158" s="1425"/>
      <c r="C158" s="1425"/>
      <c r="D158" s="1425"/>
      <c r="E158" s="1425"/>
      <c r="F158" s="1425"/>
      <c r="G158" s="1425"/>
      <c r="H158" s="1425"/>
      <c r="I158" s="1425"/>
      <c r="J158" s="1425"/>
      <c r="K158" s="1425"/>
      <c r="L158" s="1425"/>
      <c r="M158" s="1425"/>
      <c r="N158" s="1425"/>
      <c r="O158" s="1425"/>
      <c r="P158" s="1425"/>
      <c r="Q158" s="1425"/>
      <c r="R158" s="1425"/>
      <c r="S158" s="1425"/>
      <c r="T158" s="1425"/>
      <c r="U158" s="1425"/>
      <c r="V158" s="1425"/>
      <c r="W158" s="1425"/>
      <c r="X158" s="1425"/>
      <c r="Y158" s="1425"/>
      <c r="Z158" s="1425"/>
      <c r="AA158" s="1425"/>
      <c r="AB158" s="1425"/>
      <c r="AC158" s="1425"/>
      <c r="AD158" s="1425"/>
      <c r="AE158" s="1425"/>
      <c r="AF158" s="1425"/>
      <c r="AG158" s="1425"/>
      <c r="AH158" s="1425"/>
      <c r="AI158" s="1425"/>
      <c r="AJ158" s="1425"/>
      <c r="AK158" s="1425"/>
      <c r="AL158" s="1425"/>
      <c r="AM158" s="1425"/>
      <c r="AN158" s="1425"/>
      <c r="AO158" s="1425"/>
      <c r="AP158" s="1425"/>
      <c r="AQ158" s="1425"/>
      <c r="AR158" s="1425"/>
      <c r="AS158" s="1425"/>
      <c r="AT158" s="1425"/>
      <c r="AU158" s="1425"/>
      <c r="AV158" s="1425"/>
      <c r="AW158" s="1425"/>
      <c r="AX158" s="1425"/>
      <c r="AY158" s="1425"/>
      <c r="AZ158" s="1425"/>
      <c r="BA158" s="1425"/>
      <c r="BB158" s="1425"/>
      <c r="BC158" s="1425"/>
    </row>
    <row r="159" spans="1:55">
      <c r="A159" s="1425"/>
      <c r="B159" s="1425"/>
      <c r="C159" s="1425"/>
      <c r="D159" s="1425"/>
      <c r="E159" s="1425"/>
      <c r="F159" s="1425"/>
      <c r="G159" s="1425"/>
      <c r="H159" s="1425"/>
      <c r="I159" s="1425"/>
      <c r="J159" s="1425"/>
      <c r="K159" s="1425"/>
      <c r="L159" s="1425"/>
      <c r="M159" s="1425"/>
      <c r="N159" s="1425"/>
      <c r="O159" s="1425"/>
      <c r="P159" s="1425"/>
      <c r="Q159" s="1425"/>
      <c r="R159" s="1425"/>
      <c r="S159" s="1425"/>
      <c r="T159" s="1425"/>
      <c r="U159" s="1425"/>
      <c r="V159" s="1425"/>
      <c r="W159" s="1425"/>
      <c r="X159" s="1425"/>
      <c r="Y159" s="1425"/>
      <c r="Z159" s="1425"/>
      <c r="AA159" s="1425"/>
      <c r="AB159" s="1425"/>
      <c r="AC159" s="1425"/>
      <c r="AD159" s="1425"/>
      <c r="AE159" s="1425"/>
      <c r="AF159" s="1425"/>
      <c r="AG159" s="1425"/>
      <c r="AH159" s="1425"/>
      <c r="AI159" s="1425"/>
      <c r="AJ159" s="1425"/>
      <c r="AK159" s="1425"/>
      <c r="AL159" s="1425"/>
      <c r="AM159" s="1425"/>
      <c r="AN159" s="1425"/>
      <c r="AO159" s="1425"/>
      <c r="AP159" s="1425"/>
      <c r="AQ159" s="1425"/>
      <c r="AR159" s="1425"/>
      <c r="AS159" s="1425"/>
      <c r="AT159" s="1425"/>
      <c r="AU159" s="1425"/>
      <c r="AV159" s="1425"/>
      <c r="AW159" s="1425"/>
      <c r="AX159" s="1425"/>
      <c r="AY159" s="1425"/>
      <c r="AZ159" s="1425"/>
      <c r="BA159" s="1425"/>
      <c r="BB159" s="1425"/>
      <c r="BC159" s="1425"/>
    </row>
    <row r="160" spans="1:55" ht="16.5" customHeight="1">
      <c r="A160" s="1425"/>
      <c r="B160" s="1425"/>
      <c r="C160" s="1425"/>
      <c r="D160" s="1425"/>
      <c r="E160" s="1425"/>
      <c r="F160" s="1425"/>
      <c r="G160" s="1425"/>
      <c r="H160" s="1425"/>
      <c r="I160" s="1425"/>
      <c r="J160" s="1425"/>
      <c r="K160" s="1425"/>
      <c r="L160" s="1425"/>
      <c r="M160" s="1425"/>
      <c r="N160" s="1425"/>
      <c r="O160" s="1425"/>
      <c r="P160" s="1425"/>
      <c r="Q160" s="1425"/>
      <c r="R160" s="1425"/>
      <c r="S160" s="1425"/>
      <c r="T160" s="1425"/>
      <c r="U160" s="1425"/>
      <c r="V160" s="1425"/>
      <c r="W160" s="1425"/>
      <c r="X160" s="1425"/>
      <c r="Y160" s="1425"/>
      <c r="Z160" s="1425"/>
      <c r="AA160" s="1425"/>
      <c r="AB160" s="1425"/>
      <c r="AC160" s="1425"/>
      <c r="AD160" s="1425"/>
      <c r="AE160" s="1425"/>
      <c r="AF160" s="1425"/>
      <c r="AG160" s="1425"/>
      <c r="AH160" s="1425"/>
      <c r="AI160" s="1425"/>
      <c r="AJ160" s="1425"/>
      <c r="AK160" s="1425"/>
      <c r="AL160" s="1425"/>
      <c r="AM160" s="1425"/>
      <c r="AN160" s="1425"/>
      <c r="AO160" s="1425"/>
      <c r="AP160" s="1425"/>
      <c r="AQ160" s="1425"/>
      <c r="AR160" s="1425"/>
      <c r="AS160" s="1425"/>
      <c r="AT160" s="1425"/>
      <c r="AU160" s="1425"/>
      <c r="AV160" s="1425"/>
      <c r="AW160" s="1425"/>
      <c r="AX160" s="1425"/>
      <c r="AY160" s="1425"/>
      <c r="AZ160" s="1425"/>
      <c r="BA160" s="1425"/>
      <c r="BB160" s="1425"/>
      <c r="BC160" s="1425"/>
    </row>
    <row r="161" spans="1:55">
      <c r="A161" s="1425"/>
      <c r="B161" s="1425"/>
      <c r="C161" s="1425"/>
      <c r="D161" s="1425"/>
      <c r="E161" s="1425"/>
      <c r="F161" s="1425"/>
      <c r="G161" s="1425"/>
      <c r="H161" s="1425"/>
      <c r="I161" s="1425"/>
      <c r="J161" s="1425"/>
      <c r="K161" s="1425"/>
      <c r="L161" s="1425"/>
      <c r="M161" s="1425"/>
      <c r="N161" s="1425"/>
      <c r="O161" s="1425"/>
      <c r="P161" s="1425"/>
      <c r="Q161" s="1425"/>
      <c r="R161" s="1425"/>
      <c r="S161" s="1425"/>
      <c r="T161" s="1425"/>
      <c r="U161" s="1425"/>
      <c r="V161" s="1425"/>
      <c r="W161" s="1425"/>
      <c r="X161" s="1425"/>
      <c r="Y161" s="1425"/>
      <c r="Z161" s="1425"/>
      <c r="AA161" s="1425"/>
      <c r="AB161" s="1425"/>
      <c r="AC161" s="1425"/>
      <c r="AD161" s="1425"/>
      <c r="AE161" s="1425"/>
      <c r="AF161" s="1425"/>
      <c r="AG161" s="1425"/>
      <c r="AH161" s="1425"/>
      <c r="AI161" s="1425"/>
      <c r="AJ161" s="1425"/>
      <c r="AK161" s="1425"/>
      <c r="AL161" s="1425"/>
      <c r="AM161" s="1425"/>
      <c r="AN161" s="1425"/>
      <c r="AO161" s="1425"/>
      <c r="AP161" s="1425"/>
      <c r="AQ161" s="1425"/>
      <c r="AR161" s="1425"/>
      <c r="AS161" s="1425"/>
      <c r="AT161" s="1425"/>
      <c r="AU161" s="1425"/>
      <c r="AV161" s="1425"/>
      <c r="AW161" s="1425"/>
      <c r="AX161" s="1425"/>
      <c r="AY161" s="1425"/>
      <c r="AZ161" s="1425"/>
      <c r="BA161" s="1425"/>
      <c r="BB161" s="1425"/>
      <c r="BC161" s="1425"/>
    </row>
    <row r="162" spans="1:55" ht="21">
      <c r="A162" s="1426" t="s">
        <v>244</v>
      </c>
      <c r="B162" s="1426"/>
      <c r="C162" s="1426"/>
      <c r="D162" s="1426"/>
      <c r="E162" s="1426"/>
      <c r="F162" s="1426"/>
      <c r="G162" s="1426"/>
      <c r="H162" s="1426"/>
      <c r="I162" s="1426"/>
      <c r="J162" s="1426"/>
      <c r="K162" s="1426"/>
      <c r="L162" s="1426"/>
      <c r="M162" s="1426"/>
      <c r="N162" s="1426"/>
      <c r="O162" s="1426"/>
      <c r="P162" s="1426"/>
      <c r="Q162" s="1426"/>
      <c r="R162" s="1426"/>
      <c r="S162" s="1426"/>
      <c r="T162" s="1426"/>
      <c r="U162" s="1426"/>
      <c r="V162" s="1426"/>
      <c r="W162" s="1426"/>
      <c r="X162" s="1426"/>
      <c r="Y162" s="1426"/>
      <c r="Z162" s="1426"/>
      <c r="AA162" s="1426"/>
      <c r="AB162" s="1426"/>
      <c r="AC162" s="1426"/>
      <c r="AD162" s="1426"/>
      <c r="AE162" s="1426"/>
      <c r="AF162" s="1426"/>
      <c r="AG162" s="1426"/>
      <c r="AH162" s="1426"/>
      <c r="AI162" s="1426"/>
      <c r="AJ162" s="1426"/>
      <c r="AK162" s="1426"/>
      <c r="AL162" s="1426"/>
      <c r="AM162" s="1426"/>
      <c r="AN162" s="1426"/>
      <c r="AO162" s="1426"/>
      <c r="AP162" s="1426"/>
      <c r="AQ162" s="1426"/>
      <c r="AR162" s="1426"/>
      <c r="AS162" s="1426"/>
      <c r="AT162" s="1426"/>
      <c r="AU162" s="1426"/>
      <c r="AV162" s="1426"/>
      <c r="AW162" s="1426"/>
      <c r="AX162" s="1426"/>
      <c r="AY162" s="1426"/>
      <c r="AZ162" s="1426"/>
      <c r="BA162" s="1426"/>
      <c r="BB162" s="1426"/>
      <c r="BC162" s="1426"/>
    </row>
    <row r="163" spans="1:55" ht="24" customHeight="1">
      <c r="A163" s="1427" t="s">
        <v>245</v>
      </c>
      <c r="B163" s="1427"/>
      <c r="C163" s="1427"/>
      <c r="D163" s="1427"/>
      <c r="E163" s="1427"/>
      <c r="F163" s="1427"/>
      <c r="G163" s="1427"/>
      <c r="H163" s="1427"/>
      <c r="I163" s="1427"/>
      <c r="J163" s="1427"/>
      <c r="K163" s="1427"/>
      <c r="L163" s="1427"/>
      <c r="M163" s="1427"/>
      <c r="N163" s="1427"/>
      <c r="O163" s="1427"/>
      <c r="P163" s="1427"/>
      <c r="Q163" s="1427"/>
      <c r="R163" s="1427"/>
      <c r="S163" s="1427"/>
      <c r="T163" s="1427"/>
      <c r="U163" s="1427"/>
      <c r="V163" s="1427"/>
      <c r="W163" s="1427"/>
      <c r="X163" s="1427"/>
      <c r="Y163" s="1427"/>
      <c r="Z163" s="1427"/>
      <c r="AA163" s="1427"/>
      <c r="AB163" s="1427"/>
      <c r="AC163" s="1427"/>
      <c r="AD163" s="1427"/>
      <c r="AE163" s="1427"/>
      <c r="AF163" s="1427"/>
      <c r="AG163" s="1427"/>
      <c r="AH163" s="1427"/>
      <c r="AI163" s="1427"/>
      <c r="AJ163" s="1427"/>
      <c r="AK163" s="1427"/>
      <c r="AL163" s="1427"/>
      <c r="AM163" s="1427"/>
      <c r="AN163" s="1427"/>
      <c r="AO163" s="1427"/>
      <c r="AP163" s="1427"/>
      <c r="AQ163" s="1427"/>
      <c r="AR163" s="1427"/>
      <c r="AS163" s="1427"/>
      <c r="AT163" s="1427"/>
      <c r="AU163" s="1427"/>
      <c r="AV163" s="1427"/>
      <c r="AW163" s="1427"/>
      <c r="AX163" s="1427"/>
      <c r="AY163" s="1427"/>
      <c r="AZ163" s="1427"/>
      <c r="BA163" s="1427"/>
      <c r="BB163" s="1427"/>
      <c r="BC163" s="1427"/>
    </row>
    <row r="164" spans="1:55">
      <c r="A164" s="1425" t="s">
        <v>112</v>
      </c>
      <c r="B164" s="1425"/>
      <c r="C164" s="1425"/>
      <c r="D164" s="1425"/>
      <c r="E164" s="1425"/>
      <c r="F164" s="1425"/>
      <c r="G164" s="1425"/>
      <c r="H164" s="1425"/>
      <c r="I164" s="1425"/>
      <c r="J164" s="1425"/>
      <c r="K164" s="1425"/>
      <c r="L164" s="1425"/>
      <c r="M164" s="1425"/>
      <c r="N164" s="1425"/>
      <c r="O164" s="1425"/>
      <c r="P164" s="1425"/>
      <c r="Q164" s="1425"/>
      <c r="R164" s="1425"/>
      <c r="S164" s="1425"/>
      <c r="T164" s="1425"/>
      <c r="U164" s="1425"/>
      <c r="V164" s="1425"/>
      <c r="W164" s="1425"/>
      <c r="X164" s="1425"/>
      <c r="Y164" s="1425"/>
      <c r="Z164" s="1425"/>
      <c r="AA164" s="1425"/>
      <c r="AB164" s="1425"/>
      <c r="AC164" s="1425"/>
      <c r="AD164" s="1425"/>
      <c r="AE164" s="1425"/>
      <c r="AF164" s="1425"/>
      <c r="AG164" s="1425"/>
      <c r="AH164" s="1425"/>
      <c r="AI164" s="1425"/>
      <c r="AJ164" s="1425"/>
      <c r="AK164" s="1425"/>
      <c r="AL164" s="1425"/>
      <c r="AM164" s="1425"/>
      <c r="AN164" s="1425"/>
      <c r="AO164" s="1425"/>
      <c r="AP164" s="1425"/>
      <c r="AQ164" s="1425"/>
      <c r="AR164" s="1425"/>
      <c r="AS164" s="1425"/>
      <c r="AT164" s="1425"/>
      <c r="AU164" s="1425"/>
      <c r="AV164" s="1425"/>
      <c r="AW164" s="1425"/>
      <c r="AX164" s="1425"/>
      <c r="AY164" s="1425"/>
      <c r="AZ164" s="1425"/>
      <c r="BA164" s="1425"/>
      <c r="BB164" s="1425"/>
      <c r="BC164" s="1425"/>
    </row>
    <row r="165" spans="1:55">
      <c r="A165" s="1425"/>
      <c r="B165" s="1425"/>
      <c r="C165" s="1425"/>
      <c r="D165" s="1425"/>
      <c r="E165" s="1425"/>
      <c r="F165" s="1425"/>
      <c r="G165" s="1425"/>
      <c r="H165" s="1425"/>
      <c r="I165" s="1425"/>
      <c r="J165" s="1425"/>
      <c r="K165" s="1425"/>
      <c r="L165" s="1425"/>
      <c r="M165" s="1425"/>
      <c r="N165" s="1425"/>
      <c r="O165" s="1425"/>
      <c r="P165" s="1425"/>
      <c r="Q165" s="1425"/>
      <c r="R165" s="1425"/>
      <c r="S165" s="1425"/>
      <c r="T165" s="1425"/>
      <c r="U165" s="1425"/>
      <c r="V165" s="1425"/>
      <c r="W165" s="1425"/>
      <c r="X165" s="1425"/>
      <c r="Y165" s="1425"/>
      <c r="Z165" s="1425"/>
      <c r="AA165" s="1425"/>
      <c r="AB165" s="1425"/>
      <c r="AC165" s="1425"/>
      <c r="AD165" s="1425"/>
      <c r="AE165" s="1425"/>
      <c r="AF165" s="1425"/>
      <c r="AG165" s="1425"/>
      <c r="AH165" s="1425"/>
      <c r="AI165" s="1425"/>
      <c r="AJ165" s="1425"/>
      <c r="AK165" s="1425"/>
      <c r="AL165" s="1425"/>
      <c r="AM165" s="1425"/>
      <c r="AN165" s="1425"/>
      <c r="AO165" s="1425"/>
      <c r="AP165" s="1425"/>
      <c r="AQ165" s="1425"/>
      <c r="AR165" s="1425"/>
      <c r="AS165" s="1425"/>
      <c r="AT165" s="1425"/>
      <c r="AU165" s="1425"/>
      <c r="AV165" s="1425"/>
      <c r="AW165" s="1425"/>
      <c r="AX165" s="1425"/>
      <c r="AY165" s="1425"/>
      <c r="AZ165" s="1425"/>
      <c r="BA165" s="1425"/>
      <c r="BB165" s="1425"/>
      <c r="BC165" s="1425"/>
    </row>
    <row r="166" spans="1:55">
      <c r="A166" s="1425"/>
      <c r="B166" s="1425"/>
      <c r="C166" s="1425"/>
      <c r="D166" s="1425"/>
      <c r="E166" s="1425"/>
      <c r="F166" s="1425"/>
      <c r="G166" s="1425"/>
      <c r="H166" s="1425"/>
      <c r="I166" s="1425"/>
      <c r="J166" s="1425"/>
      <c r="K166" s="1425"/>
      <c r="L166" s="1425"/>
      <c r="M166" s="1425"/>
      <c r="N166" s="1425"/>
      <c r="O166" s="1425"/>
      <c r="P166" s="1425"/>
      <c r="Q166" s="1425"/>
      <c r="R166" s="1425"/>
      <c r="S166" s="1425"/>
      <c r="T166" s="1425"/>
      <c r="U166" s="1425"/>
      <c r="V166" s="1425"/>
      <c r="W166" s="1425"/>
      <c r="X166" s="1425"/>
      <c r="Y166" s="1425"/>
      <c r="Z166" s="1425"/>
      <c r="AA166" s="1425"/>
      <c r="AB166" s="1425"/>
      <c r="AC166" s="1425"/>
      <c r="AD166" s="1425"/>
      <c r="AE166" s="1425"/>
      <c r="AF166" s="1425"/>
      <c r="AG166" s="1425"/>
      <c r="AH166" s="1425"/>
      <c r="AI166" s="1425"/>
      <c r="AJ166" s="1425"/>
      <c r="AK166" s="1425"/>
      <c r="AL166" s="1425"/>
      <c r="AM166" s="1425"/>
      <c r="AN166" s="1425"/>
      <c r="AO166" s="1425"/>
      <c r="AP166" s="1425"/>
      <c r="AQ166" s="1425"/>
      <c r="AR166" s="1425"/>
      <c r="AS166" s="1425"/>
      <c r="AT166" s="1425"/>
      <c r="AU166" s="1425"/>
      <c r="AV166" s="1425"/>
      <c r="AW166" s="1425"/>
      <c r="AX166" s="1425"/>
      <c r="AY166" s="1425"/>
      <c r="AZ166" s="1425"/>
      <c r="BA166" s="1425"/>
      <c r="BB166" s="1425"/>
      <c r="BC166" s="1425"/>
    </row>
    <row r="167" spans="1:55">
      <c r="A167" s="1425"/>
      <c r="B167" s="1425"/>
      <c r="C167" s="1425"/>
      <c r="D167" s="1425"/>
      <c r="E167" s="1425"/>
      <c r="F167" s="1425"/>
      <c r="G167" s="1425"/>
      <c r="H167" s="1425"/>
      <c r="I167" s="1425"/>
      <c r="J167" s="1425"/>
      <c r="K167" s="1425"/>
      <c r="L167" s="1425"/>
      <c r="M167" s="1425"/>
      <c r="N167" s="1425"/>
      <c r="O167" s="1425"/>
      <c r="P167" s="1425"/>
      <c r="Q167" s="1425"/>
      <c r="R167" s="1425"/>
      <c r="S167" s="1425"/>
      <c r="T167" s="1425"/>
      <c r="U167" s="1425"/>
      <c r="V167" s="1425"/>
      <c r="W167" s="1425"/>
      <c r="X167" s="1425"/>
      <c r="Y167" s="1425"/>
      <c r="Z167" s="1425"/>
      <c r="AA167" s="1425"/>
      <c r="AB167" s="1425"/>
      <c r="AC167" s="1425"/>
      <c r="AD167" s="1425"/>
      <c r="AE167" s="1425"/>
      <c r="AF167" s="1425"/>
      <c r="AG167" s="1425"/>
      <c r="AH167" s="1425"/>
      <c r="AI167" s="1425"/>
      <c r="AJ167" s="1425"/>
      <c r="AK167" s="1425"/>
      <c r="AL167" s="1425"/>
      <c r="AM167" s="1425"/>
      <c r="AN167" s="1425"/>
      <c r="AO167" s="1425"/>
      <c r="AP167" s="1425"/>
      <c r="AQ167" s="1425"/>
      <c r="AR167" s="1425"/>
      <c r="AS167" s="1425"/>
      <c r="AT167" s="1425"/>
      <c r="AU167" s="1425"/>
      <c r="AV167" s="1425"/>
      <c r="AW167" s="1425"/>
      <c r="AX167" s="1425"/>
      <c r="AY167" s="1425"/>
      <c r="AZ167" s="1425"/>
      <c r="BA167" s="1425"/>
      <c r="BB167" s="1425"/>
      <c r="BC167" s="1425"/>
    </row>
    <row r="168" spans="1:55" ht="9.75" customHeight="1">
      <c r="A168" s="1425"/>
      <c r="B168" s="1425"/>
      <c r="C168" s="1425"/>
      <c r="D168" s="1425"/>
      <c r="E168" s="1425"/>
      <c r="F168" s="1425"/>
      <c r="G168" s="1425"/>
      <c r="H168" s="1425"/>
      <c r="I168" s="1425"/>
      <c r="J168" s="1425"/>
      <c r="K168" s="1425"/>
      <c r="L168" s="1425"/>
      <c r="M168" s="1425"/>
      <c r="N168" s="1425"/>
      <c r="O168" s="1425"/>
      <c r="P168" s="1425"/>
      <c r="Q168" s="1425"/>
      <c r="R168" s="1425"/>
      <c r="S168" s="1425"/>
      <c r="T168" s="1425"/>
      <c r="U168" s="1425"/>
      <c r="V168" s="1425"/>
      <c r="W168" s="1425"/>
      <c r="X168" s="1425"/>
      <c r="Y168" s="1425"/>
      <c r="Z168" s="1425"/>
      <c r="AA168" s="1425"/>
      <c r="AB168" s="1425"/>
      <c r="AC168" s="1425"/>
      <c r="AD168" s="1425"/>
      <c r="AE168" s="1425"/>
      <c r="AF168" s="1425"/>
      <c r="AG168" s="1425"/>
      <c r="AH168" s="1425"/>
      <c r="AI168" s="1425"/>
      <c r="AJ168" s="1425"/>
      <c r="AK168" s="1425"/>
      <c r="AL168" s="1425"/>
      <c r="AM168" s="1425"/>
      <c r="AN168" s="1425"/>
      <c r="AO168" s="1425"/>
      <c r="AP168" s="1425"/>
      <c r="AQ168" s="1425"/>
      <c r="AR168" s="1425"/>
      <c r="AS168" s="1425"/>
      <c r="AT168" s="1425"/>
      <c r="AU168" s="1425"/>
      <c r="AV168" s="1425"/>
      <c r="AW168" s="1425"/>
      <c r="AX168" s="1425"/>
      <c r="AY168" s="1425"/>
      <c r="AZ168" s="1425"/>
      <c r="BA168" s="1425"/>
      <c r="BB168" s="1425"/>
      <c r="BC168" s="1425"/>
    </row>
    <row r="169" spans="1:55">
      <c r="A169" s="1425"/>
      <c r="B169" s="1425"/>
      <c r="C169" s="1425"/>
      <c r="D169" s="1425"/>
      <c r="E169" s="1425"/>
      <c r="F169" s="1425"/>
      <c r="G169" s="1425"/>
      <c r="H169" s="1425"/>
      <c r="I169" s="1425"/>
      <c r="J169" s="1425"/>
      <c r="K169" s="1425"/>
      <c r="L169" s="1425"/>
      <c r="M169" s="1425"/>
      <c r="N169" s="1425"/>
      <c r="O169" s="1425"/>
      <c r="P169" s="1425"/>
      <c r="Q169" s="1425"/>
      <c r="R169" s="1425"/>
      <c r="S169" s="1425"/>
      <c r="T169" s="1425"/>
      <c r="U169" s="1425"/>
      <c r="V169" s="1425"/>
      <c r="W169" s="1425"/>
      <c r="X169" s="1425"/>
      <c r="Y169" s="1425"/>
      <c r="Z169" s="1425"/>
      <c r="AA169" s="1425"/>
      <c r="AB169" s="1425"/>
      <c r="AC169" s="1425"/>
      <c r="AD169" s="1425"/>
      <c r="AE169" s="1425"/>
      <c r="AF169" s="1425"/>
      <c r="AG169" s="1425"/>
      <c r="AH169" s="1425"/>
      <c r="AI169" s="1425"/>
      <c r="AJ169" s="1425"/>
      <c r="AK169" s="1425"/>
      <c r="AL169" s="1425"/>
      <c r="AM169" s="1425"/>
      <c r="AN169" s="1425"/>
      <c r="AO169" s="1425"/>
      <c r="AP169" s="1425"/>
      <c r="AQ169" s="1425"/>
      <c r="AR169" s="1425"/>
      <c r="AS169" s="1425"/>
      <c r="AT169" s="1425"/>
      <c r="AU169" s="1425"/>
      <c r="AV169" s="1425"/>
      <c r="AW169" s="1425"/>
      <c r="AX169" s="1425"/>
      <c r="AY169" s="1425"/>
      <c r="AZ169" s="1425"/>
      <c r="BA169" s="1425"/>
      <c r="BB169" s="1425"/>
      <c r="BC169" s="1425"/>
    </row>
    <row r="170" spans="1:55" ht="20.25" customHeight="1">
      <c r="A170" s="1425"/>
      <c r="B170" s="1425"/>
      <c r="C170" s="1425"/>
      <c r="D170" s="1425"/>
      <c r="E170" s="1425"/>
      <c r="F170" s="1425"/>
      <c r="G170" s="1425"/>
      <c r="H170" s="1425"/>
      <c r="I170" s="1425"/>
      <c r="J170" s="1425"/>
      <c r="K170" s="1425"/>
      <c r="L170" s="1425"/>
      <c r="M170" s="1425"/>
      <c r="N170" s="1425"/>
      <c r="O170" s="1425"/>
      <c r="P170" s="1425"/>
      <c r="Q170" s="1425"/>
      <c r="R170" s="1425"/>
      <c r="S170" s="1425"/>
      <c r="T170" s="1425"/>
      <c r="U170" s="1425"/>
      <c r="V170" s="1425"/>
      <c r="W170" s="1425"/>
      <c r="X170" s="1425"/>
      <c r="Y170" s="1425"/>
      <c r="Z170" s="1425"/>
      <c r="AA170" s="1425"/>
      <c r="AB170" s="1425"/>
      <c r="AC170" s="1425"/>
      <c r="AD170" s="1425"/>
      <c r="AE170" s="1425"/>
      <c r="AF170" s="1425"/>
      <c r="AG170" s="1425"/>
      <c r="AH170" s="1425"/>
      <c r="AI170" s="1425"/>
      <c r="AJ170" s="1425"/>
      <c r="AK170" s="1425"/>
      <c r="AL170" s="1425"/>
      <c r="AM170" s="1425"/>
      <c r="AN170" s="1425"/>
      <c r="AO170" s="1425"/>
      <c r="AP170" s="1425"/>
      <c r="AQ170" s="1425"/>
      <c r="AR170" s="1425"/>
      <c r="AS170" s="1425"/>
      <c r="AT170" s="1425"/>
      <c r="AU170" s="1425"/>
      <c r="AV170" s="1425"/>
      <c r="AW170" s="1425"/>
      <c r="AX170" s="1425"/>
      <c r="AY170" s="1425"/>
      <c r="AZ170" s="1425"/>
      <c r="BA170" s="1425"/>
      <c r="BB170" s="1425"/>
      <c r="BC170" s="1425"/>
    </row>
    <row r="171" spans="1:55" ht="20.25" customHeight="1">
      <c r="A171" s="1427" t="s">
        <v>246</v>
      </c>
      <c r="B171" s="1427"/>
      <c r="C171" s="1427"/>
      <c r="D171" s="1427"/>
      <c r="E171" s="1427"/>
      <c r="F171" s="1427"/>
      <c r="G171" s="1427"/>
      <c r="H171" s="1427"/>
      <c r="I171" s="1427"/>
      <c r="J171" s="1427"/>
      <c r="K171" s="1427"/>
      <c r="L171" s="1427"/>
      <c r="M171" s="1427"/>
      <c r="N171" s="1427"/>
      <c r="O171" s="1427"/>
      <c r="P171" s="1427"/>
      <c r="Q171" s="1427"/>
      <c r="R171" s="1427"/>
      <c r="S171" s="1427"/>
      <c r="T171" s="1427"/>
      <c r="U171" s="1427"/>
      <c r="V171" s="1427"/>
      <c r="W171" s="1427"/>
      <c r="X171" s="1427"/>
      <c r="Y171" s="1427"/>
      <c r="Z171" s="1427"/>
      <c r="AA171" s="1427"/>
      <c r="AB171" s="1427"/>
      <c r="AC171" s="1427"/>
      <c r="AD171" s="1427"/>
      <c r="AE171" s="1427"/>
      <c r="AF171" s="1427"/>
      <c r="AG171" s="1427"/>
      <c r="AH171" s="1427"/>
      <c r="AI171" s="1427"/>
      <c r="AJ171" s="1427"/>
      <c r="AK171" s="1427"/>
      <c r="AL171" s="1427"/>
      <c r="AM171" s="1427"/>
      <c r="AN171" s="1427"/>
      <c r="AO171" s="1427"/>
      <c r="AP171" s="1427"/>
      <c r="AQ171" s="1427"/>
      <c r="AR171" s="1427"/>
      <c r="AS171" s="1427"/>
      <c r="AT171" s="1427"/>
      <c r="AU171" s="1427"/>
      <c r="AV171" s="1427"/>
      <c r="AW171" s="1427"/>
      <c r="AX171" s="1427"/>
      <c r="AY171" s="1427"/>
      <c r="AZ171" s="1427"/>
      <c r="BA171" s="1427"/>
      <c r="BB171" s="1427"/>
      <c r="BC171" s="1427"/>
    </row>
    <row r="172" spans="1:55">
      <c r="A172" s="1425" t="s">
        <v>1271</v>
      </c>
      <c r="B172" s="1425"/>
      <c r="C172" s="1425"/>
      <c r="D172" s="1425"/>
      <c r="E172" s="1425"/>
      <c r="F172" s="1425"/>
      <c r="G172" s="1425"/>
      <c r="H172" s="1425"/>
      <c r="I172" s="1425"/>
      <c r="J172" s="1425"/>
      <c r="K172" s="1425"/>
      <c r="L172" s="1425"/>
      <c r="M172" s="1425"/>
      <c r="N172" s="1425"/>
      <c r="O172" s="1425"/>
      <c r="P172" s="1425"/>
      <c r="Q172" s="1425"/>
      <c r="R172" s="1425"/>
      <c r="S172" s="1425"/>
      <c r="T172" s="1425"/>
      <c r="U172" s="1425"/>
      <c r="V172" s="1425"/>
      <c r="W172" s="1425"/>
      <c r="X172" s="1425"/>
      <c r="Y172" s="1425"/>
      <c r="Z172" s="1425"/>
      <c r="AA172" s="1425"/>
      <c r="AB172" s="1425"/>
      <c r="AC172" s="1425"/>
      <c r="AD172" s="1425"/>
      <c r="AE172" s="1425"/>
      <c r="AF172" s="1425"/>
      <c r="AG172" s="1425"/>
      <c r="AH172" s="1425"/>
      <c r="AI172" s="1425"/>
      <c r="AJ172" s="1425"/>
      <c r="AK172" s="1425"/>
      <c r="AL172" s="1425"/>
      <c r="AM172" s="1425"/>
      <c r="AN172" s="1425"/>
      <c r="AO172" s="1425"/>
      <c r="AP172" s="1425"/>
      <c r="AQ172" s="1425"/>
      <c r="AR172" s="1425"/>
      <c r="AS172" s="1425"/>
      <c r="AT172" s="1425"/>
      <c r="AU172" s="1425"/>
      <c r="AV172" s="1425"/>
      <c r="AW172" s="1425"/>
      <c r="AX172" s="1425"/>
      <c r="AY172" s="1425"/>
      <c r="AZ172" s="1425"/>
      <c r="BA172" s="1425"/>
      <c r="BB172" s="1425"/>
      <c r="BC172" s="1425"/>
    </row>
    <row r="173" spans="1:55" ht="26.25" customHeight="1">
      <c r="A173" s="1425"/>
      <c r="B173" s="1425"/>
      <c r="C173" s="1425"/>
      <c r="D173" s="1425"/>
      <c r="E173" s="1425"/>
      <c r="F173" s="1425"/>
      <c r="G173" s="1425"/>
      <c r="H173" s="1425"/>
      <c r="I173" s="1425"/>
      <c r="J173" s="1425"/>
      <c r="K173" s="1425"/>
      <c r="L173" s="1425"/>
      <c r="M173" s="1425"/>
      <c r="N173" s="1425"/>
      <c r="O173" s="1425"/>
      <c r="P173" s="1425"/>
      <c r="Q173" s="1425"/>
      <c r="R173" s="1425"/>
      <c r="S173" s="1425"/>
      <c r="T173" s="1425"/>
      <c r="U173" s="1425"/>
      <c r="V173" s="1425"/>
      <c r="W173" s="1425"/>
      <c r="X173" s="1425"/>
      <c r="Y173" s="1425"/>
      <c r="Z173" s="1425"/>
      <c r="AA173" s="1425"/>
      <c r="AB173" s="1425"/>
      <c r="AC173" s="1425"/>
      <c r="AD173" s="1425"/>
      <c r="AE173" s="1425"/>
      <c r="AF173" s="1425"/>
      <c r="AG173" s="1425"/>
      <c r="AH173" s="1425"/>
      <c r="AI173" s="1425"/>
      <c r="AJ173" s="1425"/>
      <c r="AK173" s="1425"/>
      <c r="AL173" s="1425"/>
      <c r="AM173" s="1425"/>
      <c r="AN173" s="1425"/>
      <c r="AO173" s="1425"/>
      <c r="AP173" s="1425"/>
      <c r="AQ173" s="1425"/>
      <c r="AR173" s="1425"/>
      <c r="AS173" s="1425"/>
      <c r="AT173" s="1425"/>
      <c r="AU173" s="1425"/>
      <c r="AV173" s="1425"/>
      <c r="AW173" s="1425"/>
      <c r="AX173" s="1425"/>
      <c r="AY173" s="1425"/>
      <c r="AZ173" s="1425"/>
      <c r="BA173" s="1425"/>
      <c r="BB173" s="1425"/>
      <c r="BC173" s="1425"/>
    </row>
    <row r="174" spans="1:55">
      <c r="A174" s="1425"/>
      <c r="B174" s="1425"/>
      <c r="C174" s="1425"/>
      <c r="D174" s="1425"/>
      <c r="E174" s="1425"/>
      <c r="F174" s="1425"/>
      <c r="G174" s="1425"/>
      <c r="H174" s="1425"/>
      <c r="I174" s="1425"/>
      <c r="J174" s="1425"/>
      <c r="K174" s="1425"/>
      <c r="L174" s="1425"/>
      <c r="M174" s="1425"/>
      <c r="N174" s="1425"/>
      <c r="O174" s="1425"/>
      <c r="P174" s="1425"/>
      <c r="Q174" s="1425"/>
      <c r="R174" s="1425"/>
      <c r="S174" s="1425"/>
      <c r="T174" s="1425"/>
      <c r="U174" s="1425"/>
      <c r="V174" s="1425"/>
      <c r="W174" s="1425"/>
      <c r="X174" s="1425"/>
      <c r="Y174" s="1425"/>
      <c r="Z174" s="1425"/>
      <c r="AA174" s="1425"/>
      <c r="AB174" s="1425"/>
      <c r="AC174" s="1425"/>
      <c r="AD174" s="1425"/>
      <c r="AE174" s="1425"/>
      <c r="AF174" s="1425"/>
      <c r="AG174" s="1425"/>
      <c r="AH174" s="1425"/>
      <c r="AI174" s="1425"/>
      <c r="AJ174" s="1425"/>
      <c r="AK174" s="1425"/>
      <c r="AL174" s="1425"/>
      <c r="AM174" s="1425"/>
      <c r="AN174" s="1425"/>
      <c r="AO174" s="1425"/>
      <c r="AP174" s="1425"/>
      <c r="AQ174" s="1425"/>
      <c r="AR174" s="1425"/>
      <c r="AS174" s="1425"/>
      <c r="AT174" s="1425"/>
      <c r="AU174" s="1425"/>
      <c r="AV174" s="1425"/>
      <c r="AW174" s="1425"/>
      <c r="AX174" s="1425"/>
      <c r="AY174" s="1425"/>
      <c r="AZ174" s="1425"/>
      <c r="BA174" s="1425"/>
      <c r="BB174" s="1425"/>
      <c r="BC174" s="1425"/>
    </row>
    <row r="175" spans="1:55">
      <c r="A175" s="1425"/>
      <c r="B175" s="1425"/>
      <c r="C175" s="1425"/>
      <c r="D175" s="1425"/>
      <c r="E175" s="1425"/>
      <c r="F175" s="1425"/>
      <c r="G175" s="1425"/>
      <c r="H175" s="1425"/>
      <c r="I175" s="1425"/>
      <c r="J175" s="1425"/>
      <c r="K175" s="1425"/>
      <c r="L175" s="1425"/>
      <c r="M175" s="1425"/>
      <c r="N175" s="1425"/>
      <c r="O175" s="1425"/>
      <c r="P175" s="1425"/>
      <c r="Q175" s="1425"/>
      <c r="R175" s="1425"/>
      <c r="S175" s="1425"/>
      <c r="T175" s="1425"/>
      <c r="U175" s="1425"/>
      <c r="V175" s="1425"/>
      <c r="W175" s="1425"/>
      <c r="X175" s="1425"/>
      <c r="Y175" s="1425"/>
      <c r="Z175" s="1425"/>
      <c r="AA175" s="1425"/>
      <c r="AB175" s="1425"/>
      <c r="AC175" s="1425"/>
      <c r="AD175" s="1425"/>
      <c r="AE175" s="1425"/>
      <c r="AF175" s="1425"/>
      <c r="AG175" s="1425"/>
      <c r="AH175" s="1425"/>
      <c r="AI175" s="1425"/>
      <c r="AJ175" s="1425"/>
      <c r="AK175" s="1425"/>
      <c r="AL175" s="1425"/>
      <c r="AM175" s="1425"/>
      <c r="AN175" s="1425"/>
      <c r="AO175" s="1425"/>
      <c r="AP175" s="1425"/>
      <c r="AQ175" s="1425"/>
      <c r="AR175" s="1425"/>
      <c r="AS175" s="1425"/>
      <c r="AT175" s="1425"/>
      <c r="AU175" s="1425"/>
      <c r="AV175" s="1425"/>
      <c r="AW175" s="1425"/>
      <c r="AX175" s="1425"/>
      <c r="AY175" s="1425"/>
      <c r="AZ175" s="1425"/>
      <c r="BA175" s="1425"/>
      <c r="BB175" s="1425"/>
      <c r="BC175" s="1425"/>
    </row>
    <row r="176" spans="1:55" ht="21">
      <c r="A176" s="1426" t="s">
        <v>247</v>
      </c>
      <c r="B176" s="1426"/>
      <c r="C176" s="1426"/>
      <c r="D176" s="1426"/>
      <c r="E176" s="1426"/>
      <c r="F176" s="1426"/>
      <c r="G176" s="1426"/>
      <c r="H176" s="1426"/>
      <c r="I176" s="1426"/>
      <c r="J176" s="1426"/>
      <c r="K176" s="1426"/>
      <c r="L176" s="1426"/>
      <c r="M176" s="1426"/>
      <c r="N176" s="1426"/>
      <c r="O176" s="1426"/>
      <c r="P176" s="1426"/>
      <c r="Q176" s="1426"/>
      <c r="R176" s="1426"/>
      <c r="S176" s="1426"/>
      <c r="T176" s="1426"/>
      <c r="U176" s="1426"/>
      <c r="V176" s="1426"/>
      <c r="W176" s="1426"/>
      <c r="X176" s="1426"/>
      <c r="Y176" s="1426"/>
      <c r="Z176" s="1426"/>
      <c r="AA176" s="1426"/>
      <c r="AB176" s="1426"/>
      <c r="AC176" s="1426"/>
      <c r="AD176" s="1426"/>
      <c r="AE176" s="1426"/>
      <c r="AF176" s="1426"/>
      <c r="AG176" s="1426"/>
      <c r="AH176" s="1426"/>
      <c r="AI176" s="1426"/>
      <c r="AJ176" s="1426"/>
      <c r="AK176" s="1426"/>
      <c r="AL176" s="1426"/>
      <c r="AM176" s="1426"/>
      <c r="AN176" s="1426"/>
      <c r="AO176" s="1426"/>
      <c r="AP176" s="1426"/>
      <c r="AQ176" s="1426"/>
      <c r="AR176" s="1426"/>
      <c r="AS176" s="1426"/>
      <c r="AT176" s="1426"/>
      <c r="AU176" s="1426"/>
      <c r="AV176" s="1426"/>
      <c r="AW176" s="1426"/>
      <c r="AX176" s="1426"/>
      <c r="AY176" s="1426"/>
      <c r="AZ176" s="1426"/>
      <c r="BA176" s="1426"/>
      <c r="BB176" s="1426"/>
      <c r="BC176" s="1426"/>
    </row>
    <row r="177" spans="1:55" ht="17.399999999999999">
      <c r="A177" s="1427" t="s">
        <v>248</v>
      </c>
      <c r="B177" s="1427"/>
      <c r="C177" s="1427"/>
      <c r="D177" s="1427"/>
      <c r="E177" s="1427"/>
      <c r="F177" s="1427"/>
      <c r="G177" s="1427"/>
      <c r="H177" s="1427"/>
      <c r="I177" s="1427"/>
      <c r="J177" s="1427"/>
      <c r="K177" s="1427"/>
      <c r="L177" s="1427"/>
      <c r="M177" s="1427"/>
      <c r="N177" s="1427"/>
      <c r="O177" s="1427"/>
      <c r="P177" s="1427"/>
      <c r="Q177" s="1427"/>
      <c r="R177" s="1427"/>
      <c r="S177" s="1427"/>
      <c r="T177" s="1427"/>
      <c r="U177" s="1427"/>
      <c r="V177" s="1427"/>
      <c r="W177" s="1427"/>
      <c r="X177" s="1427"/>
      <c r="Y177" s="1427"/>
      <c r="Z177" s="1427"/>
      <c r="AA177" s="1427"/>
      <c r="AB177" s="1427"/>
      <c r="AC177" s="1427"/>
      <c r="AD177" s="1427"/>
      <c r="AE177" s="1427"/>
      <c r="AF177" s="1427"/>
      <c r="AG177" s="1427"/>
      <c r="AH177" s="1427"/>
      <c r="AI177" s="1427"/>
      <c r="AJ177" s="1427"/>
      <c r="AK177" s="1427"/>
      <c r="AL177" s="1427"/>
      <c r="AM177" s="1427"/>
      <c r="AN177" s="1427"/>
      <c r="AO177" s="1427"/>
      <c r="AP177" s="1427"/>
      <c r="AQ177" s="1427"/>
      <c r="AR177" s="1427"/>
      <c r="AS177" s="1427"/>
      <c r="AT177" s="1427"/>
      <c r="AU177" s="1427"/>
      <c r="AV177" s="1427"/>
      <c r="AW177" s="1427"/>
      <c r="AX177" s="1427"/>
      <c r="AY177" s="1427"/>
      <c r="AZ177" s="1427"/>
      <c r="BA177" s="1427"/>
      <c r="BB177" s="1427"/>
      <c r="BC177" s="1427"/>
    </row>
    <row r="178" spans="1:55">
      <c r="A178" s="1425" t="s">
        <v>114</v>
      </c>
      <c r="B178" s="1425"/>
      <c r="C178" s="1425"/>
      <c r="D178" s="1425"/>
      <c r="E178" s="1425"/>
      <c r="F178" s="1425"/>
      <c r="G178" s="1425"/>
      <c r="H178" s="1425"/>
      <c r="I178" s="1425"/>
      <c r="J178" s="1425"/>
      <c r="K178" s="1425"/>
      <c r="L178" s="1425"/>
      <c r="M178" s="1425"/>
      <c r="N178" s="1425"/>
      <c r="O178" s="1425"/>
      <c r="P178" s="1425"/>
      <c r="Q178" s="1425"/>
      <c r="R178" s="1425"/>
      <c r="S178" s="1425"/>
      <c r="T178" s="1425"/>
      <c r="U178" s="1425"/>
      <c r="V178" s="1425"/>
      <c r="W178" s="1425"/>
      <c r="X178" s="1425"/>
      <c r="Y178" s="1425"/>
      <c r="Z178" s="1425"/>
      <c r="AA178" s="1425"/>
      <c r="AB178" s="1425"/>
      <c r="AC178" s="1425"/>
      <c r="AD178" s="1425"/>
      <c r="AE178" s="1425"/>
      <c r="AF178" s="1425"/>
      <c r="AG178" s="1425"/>
      <c r="AH178" s="1425"/>
      <c r="AI178" s="1425"/>
      <c r="AJ178" s="1425"/>
      <c r="AK178" s="1425"/>
      <c r="AL178" s="1425"/>
      <c r="AM178" s="1425"/>
      <c r="AN178" s="1425"/>
      <c r="AO178" s="1425"/>
      <c r="AP178" s="1425"/>
      <c r="AQ178" s="1425"/>
      <c r="AR178" s="1425"/>
      <c r="AS178" s="1425"/>
      <c r="AT178" s="1425"/>
      <c r="AU178" s="1425"/>
      <c r="AV178" s="1425"/>
      <c r="AW178" s="1425"/>
      <c r="AX178" s="1425"/>
      <c r="AY178" s="1425"/>
      <c r="AZ178" s="1425"/>
      <c r="BA178" s="1425"/>
      <c r="BB178" s="1425"/>
      <c r="BC178" s="1425"/>
    </row>
    <row r="179" spans="1:55" ht="28.5" customHeight="1">
      <c r="A179" s="1425"/>
      <c r="B179" s="1425"/>
      <c r="C179" s="1425"/>
      <c r="D179" s="1425"/>
      <c r="E179" s="1425"/>
      <c r="F179" s="1425"/>
      <c r="G179" s="1425"/>
      <c r="H179" s="1425"/>
      <c r="I179" s="1425"/>
      <c r="J179" s="1425"/>
      <c r="K179" s="1425"/>
      <c r="L179" s="1425"/>
      <c r="M179" s="1425"/>
      <c r="N179" s="1425"/>
      <c r="O179" s="1425"/>
      <c r="P179" s="1425"/>
      <c r="Q179" s="1425"/>
      <c r="R179" s="1425"/>
      <c r="S179" s="1425"/>
      <c r="T179" s="1425"/>
      <c r="U179" s="1425"/>
      <c r="V179" s="1425"/>
      <c r="W179" s="1425"/>
      <c r="X179" s="1425"/>
      <c r="Y179" s="1425"/>
      <c r="Z179" s="1425"/>
      <c r="AA179" s="1425"/>
      <c r="AB179" s="1425"/>
      <c r="AC179" s="1425"/>
      <c r="AD179" s="1425"/>
      <c r="AE179" s="1425"/>
      <c r="AF179" s="1425"/>
      <c r="AG179" s="1425"/>
      <c r="AH179" s="1425"/>
      <c r="AI179" s="1425"/>
      <c r="AJ179" s="1425"/>
      <c r="AK179" s="1425"/>
      <c r="AL179" s="1425"/>
      <c r="AM179" s="1425"/>
      <c r="AN179" s="1425"/>
      <c r="AO179" s="1425"/>
      <c r="AP179" s="1425"/>
      <c r="AQ179" s="1425"/>
      <c r="AR179" s="1425"/>
      <c r="AS179" s="1425"/>
      <c r="AT179" s="1425"/>
      <c r="AU179" s="1425"/>
      <c r="AV179" s="1425"/>
      <c r="AW179" s="1425"/>
      <c r="AX179" s="1425"/>
      <c r="AY179" s="1425"/>
      <c r="AZ179" s="1425"/>
      <c r="BA179" s="1425"/>
      <c r="BB179" s="1425"/>
      <c r="BC179" s="1425"/>
    </row>
    <row r="180" spans="1:55" ht="18" customHeight="1">
      <c r="A180" s="1425"/>
      <c r="B180" s="1425"/>
      <c r="C180" s="1425"/>
      <c r="D180" s="1425"/>
      <c r="E180" s="1425"/>
      <c r="F180" s="1425"/>
      <c r="G180" s="1425"/>
      <c r="H180" s="1425"/>
      <c r="I180" s="1425"/>
      <c r="J180" s="1425"/>
      <c r="K180" s="1425"/>
      <c r="L180" s="1425"/>
      <c r="M180" s="1425"/>
      <c r="N180" s="1425"/>
      <c r="O180" s="1425"/>
      <c r="P180" s="1425"/>
      <c r="Q180" s="1425"/>
      <c r="R180" s="1425"/>
      <c r="S180" s="1425"/>
      <c r="T180" s="1425"/>
      <c r="U180" s="1425"/>
      <c r="V180" s="1425"/>
      <c r="W180" s="1425"/>
      <c r="X180" s="1425"/>
      <c r="Y180" s="1425"/>
      <c r="Z180" s="1425"/>
      <c r="AA180" s="1425"/>
      <c r="AB180" s="1425"/>
      <c r="AC180" s="1425"/>
      <c r="AD180" s="1425"/>
      <c r="AE180" s="1425"/>
      <c r="AF180" s="1425"/>
      <c r="AG180" s="1425"/>
      <c r="AH180" s="1425"/>
      <c r="AI180" s="1425"/>
      <c r="AJ180" s="1425"/>
      <c r="AK180" s="1425"/>
      <c r="AL180" s="1425"/>
      <c r="AM180" s="1425"/>
      <c r="AN180" s="1425"/>
      <c r="AO180" s="1425"/>
      <c r="AP180" s="1425"/>
      <c r="AQ180" s="1425"/>
      <c r="AR180" s="1425"/>
      <c r="AS180" s="1425"/>
      <c r="AT180" s="1425"/>
      <c r="AU180" s="1425"/>
      <c r="AV180" s="1425"/>
      <c r="AW180" s="1425"/>
      <c r="AX180" s="1425"/>
      <c r="AY180" s="1425"/>
      <c r="AZ180" s="1425"/>
      <c r="BA180" s="1425"/>
      <c r="BB180" s="1425"/>
      <c r="BC180" s="1425"/>
    </row>
    <row r="181" spans="1:55" ht="20.25" customHeight="1">
      <c r="A181" s="1425"/>
      <c r="B181" s="1425"/>
      <c r="C181" s="1425"/>
      <c r="D181" s="1425"/>
      <c r="E181" s="1425"/>
      <c r="F181" s="1425"/>
      <c r="G181" s="1425"/>
      <c r="H181" s="1425"/>
      <c r="I181" s="1425"/>
      <c r="J181" s="1425"/>
      <c r="K181" s="1425"/>
      <c r="L181" s="1425"/>
      <c r="M181" s="1425"/>
      <c r="N181" s="1425"/>
      <c r="O181" s="1425"/>
      <c r="P181" s="1425"/>
      <c r="Q181" s="1425"/>
      <c r="R181" s="1425"/>
      <c r="S181" s="1425"/>
      <c r="T181" s="1425"/>
      <c r="U181" s="1425"/>
      <c r="V181" s="1425"/>
      <c r="W181" s="1425"/>
      <c r="X181" s="1425"/>
      <c r="Y181" s="1425"/>
      <c r="Z181" s="1425"/>
      <c r="AA181" s="1425"/>
      <c r="AB181" s="1425"/>
      <c r="AC181" s="1425"/>
      <c r="AD181" s="1425"/>
      <c r="AE181" s="1425"/>
      <c r="AF181" s="1425"/>
      <c r="AG181" s="1425"/>
      <c r="AH181" s="1425"/>
      <c r="AI181" s="1425"/>
      <c r="AJ181" s="1425"/>
      <c r="AK181" s="1425"/>
      <c r="AL181" s="1425"/>
      <c r="AM181" s="1425"/>
      <c r="AN181" s="1425"/>
      <c r="AO181" s="1425"/>
      <c r="AP181" s="1425"/>
      <c r="AQ181" s="1425"/>
      <c r="AR181" s="1425"/>
      <c r="AS181" s="1425"/>
      <c r="AT181" s="1425"/>
      <c r="AU181" s="1425"/>
      <c r="AV181" s="1425"/>
      <c r="AW181" s="1425"/>
      <c r="AX181" s="1425"/>
      <c r="AY181" s="1425"/>
      <c r="AZ181" s="1425"/>
      <c r="BA181" s="1425"/>
      <c r="BB181" s="1425"/>
      <c r="BC181" s="1425"/>
    </row>
    <row r="182" spans="1:55" ht="20.25" customHeight="1">
      <c r="A182" s="1425"/>
      <c r="B182" s="1425"/>
      <c r="C182" s="1425"/>
      <c r="D182" s="1425"/>
      <c r="E182" s="1425"/>
      <c r="F182" s="1425"/>
      <c r="G182" s="1425"/>
      <c r="H182" s="1425"/>
      <c r="I182" s="1425"/>
      <c r="J182" s="1425"/>
      <c r="K182" s="1425"/>
      <c r="L182" s="1425"/>
      <c r="M182" s="1425"/>
      <c r="N182" s="1425"/>
      <c r="O182" s="1425"/>
      <c r="P182" s="1425"/>
      <c r="Q182" s="1425"/>
      <c r="R182" s="1425"/>
      <c r="S182" s="1425"/>
      <c r="T182" s="1425"/>
      <c r="U182" s="1425"/>
      <c r="V182" s="1425"/>
      <c r="W182" s="1425"/>
      <c r="X182" s="1425"/>
      <c r="Y182" s="1425"/>
      <c r="Z182" s="1425"/>
      <c r="AA182" s="1425"/>
      <c r="AB182" s="1425"/>
      <c r="AC182" s="1425"/>
      <c r="AD182" s="1425"/>
      <c r="AE182" s="1425"/>
      <c r="AF182" s="1425"/>
      <c r="AG182" s="1425"/>
      <c r="AH182" s="1425"/>
      <c r="AI182" s="1425"/>
      <c r="AJ182" s="1425"/>
      <c r="AK182" s="1425"/>
      <c r="AL182" s="1425"/>
      <c r="AM182" s="1425"/>
      <c r="AN182" s="1425"/>
      <c r="AO182" s="1425"/>
      <c r="AP182" s="1425"/>
      <c r="AQ182" s="1425"/>
      <c r="AR182" s="1425"/>
      <c r="AS182" s="1425"/>
      <c r="AT182" s="1425"/>
      <c r="AU182" s="1425"/>
      <c r="AV182" s="1425"/>
      <c r="AW182" s="1425"/>
      <c r="AX182" s="1425"/>
      <c r="AY182" s="1425"/>
      <c r="AZ182" s="1425"/>
      <c r="BA182" s="1425"/>
      <c r="BB182" s="1425"/>
      <c r="BC182" s="1425"/>
    </row>
    <row r="183" spans="1:55" ht="20.25" customHeight="1">
      <c r="A183" s="1427" t="s">
        <v>249</v>
      </c>
      <c r="B183" s="1427"/>
      <c r="C183" s="1427"/>
      <c r="D183" s="1427"/>
      <c r="E183" s="1427"/>
      <c r="F183" s="1427"/>
      <c r="G183" s="1427"/>
      <c r="H183" s="1427"/>
      <c r="I183" s="1427"/>
      <c r="J183" s="1427"/>
      <c r="K183" s="1427"/>
      <c r="L183" s="1427"/>
      <c r="M183" s="1427"/>
      <c r="N183" s="1427"/>
      <c r="O183" s="1427"/>
      <c r="P183" s="1427"/>
      <c r="Q183" s="1427"/>
      <c r="R183" s="1427"/>
      <c r="S183" s="1427"/>
      <c r="T183" s="1427"/>
      <c r="U183" s="1427"/>
      <c r="V183" s="1427"/>
      <c r="W183" s="1427"/>
      <c r="X183" s="1427"/>
      <c r="Y183" s="1427"/>
      <c r="Z183" s="1427"/>
      <c r="AA183" s="1427"/>
      <c r="AB183" s="1427"/>
      <c r="AC183" s="1427"/>
      <c r="AD183" s="1427"/>
      <c r="AE183" s="1427"/>
      <c r="AF183" s="1427"/>
      <c r="AG183" s="1427"/>
      <c r="AH183" s="1427"/>
      <c r="AI183" s="1427"/>
      <c r="AJ183" s="1427"/>
      <c r="AK183" s="1427"/>
      <c r="AL183" s="1427"/>
      <c r="AM183" s="1427"/>
      <c r="AN183" s="1427"/>
      <c r="AO183" s="1427"/>
      <c r="AP183" s="1427"/>
      <c r="AQ183" s="1427"/>
      <c r="AR183" s="1427"/>
      <c r="AS183" s="1427"/>
      <c r="AT183" s="1427"/>
      <c r="AU183" s="1427"/>
      <c r="AV183" s="1427"/>
      <c r="AW183" s="1427"/>
      <c r="AX183" s="1427"/>
      <c r="AY183" s="1427"/>
      <c r="AZ183" s="1427"/>
      <c r="BA183" s="1427"/>
      <c r="BB183" s="1427"/>
      <c r="BC183" s="1427"/>
    </row>
    <row r="184" spans="1:55" ht="20.25" customHeight="1">
      <c r="A184" s="1425" t="s">
        <v>597</v>
      </c>
      <c r="B184" s="1425"/>
      <c r="C184" s="1425"/>
      <c r="D184" s="1425"/>
      <c r="E184" s="1425"/>
      <c r="F184" s="1425"/>
      <c r="G184" s="1425"/>
      <c r="H184" s="1425"/>
      <c r="I184" s="1425"/>
      <c r="J184" s="1425"/>
      <c r="K184" s="1425"/>
      <c r="L184" s="1425"/>
      <c r="M184" s="1425"/>
      <c r="N184" s="1425"/>
      <c r="O184" s="1425"/>
      <c r="P184" s="1425"/>
      <c r="Q184" s="1425"/>
      <c r="R184" s="1425"/>
      <c r="S184" s="1425"/>
      <c r="T184" s="1425"/>
      <c r="U184" s="1425"/>
      <c r="V184" s="1425"/>
      <c r="W184" s="1425"/>
      <c r="X184" s="1425"/>
      <c r="Y184" s="1425"/>
      <c r="Z184" s="1425"/>
      <c r="AA184" s="1425"/>
      <c r="AB184" s="1425"/>
      <c r="AC184" s="1425"/>
      <c r="AD184" s="1425"/>
      <c r="AE184" s="1425"/>
      <c r="AF184" s="1425"/>
      <c r="AG184" s="1425"/>
      <c r="AH184" s="1425"/>
      <c r="AI184" s="1425"/>
      <c r="AJ184" s="1425"/>
      <c r="AK184" s="1425"/>
      <c r="AL184" s="1425"/>
      <c r="AM184" s="1425"/>
      <c r="AN184" s="1425"/>
      <c r="AO184" s="1425"/>
      <c r="AP184" s="1425"/>
      <c r="AQ184" s="1425"/>
      <c r="AR184" s="1425"/>
      <c r="AS184" s="1425"/>
      <c r="AT184" s="1425"/>
      <c r="AU184" s="1425"/>
      <c r="AV184" s="1425"/>
      <c r="AW184" s="1425"/>
      <c r="AX184" s="1425"/>
      <c r="AY184" s="1425"/>
      <c r="AZ184" s="1425"/>
      <c r="BA184" s="1425"/>
      <c r="BB184" s="1425"/>
      <c r="BC184" s="1425"/>
    </row>
    <row r="185" spans="1:55" ht="20.25" customHeight="1">
      <c r="A185" s="1425"/>
      <c r="B185" s="1425"/>
      <c r="C185" s="1425"/>
      <c r="D185" s="1425"/>
      <c r="E185" s="1425"/>
      <c r="F185" s="1425"/>
      <c r="G185" s="1425"/>
      <c r="H185" s="1425"/>
      <c r="I185" s="1425"/>
      <c r="J185" s="1425"/>
      <c r="K185" s="1425"/>
      <c r="L185" s="1425"/>
      <c r="M185" s="1425"/>
      <c r="N185" s="1425"/>
      <c r="O185" s="1425"/>
      <c r="P185" s="1425"/>
      <c r="Q185" s="1425"/>
      <c r="R185" s="1425"/>
      <c r="S185" s="1425"/>
      <c r="T185" s="1425"/>
      <c r="U185" s="1425"/>
      <c r="V185" s="1425"/>
      <c r="W185" s="1425"/>
      <c r="X185" s="1425"/>
      <c r="Y185" s="1425"/>
      <c r="Z185" s="1425"/>
      <c r="AA185" s="1425"/>
      <c r="AB185" s="1425"/>
      <c r="AC185" s="1425"/>
      <c r="AD185" s="1425"/>
      <c r="AE185" s="1425"/>
      <c r="AF185" s="1425"/>
      <c r="AG185" s="1425"/>
      <c r="AH185" s="1425"/>
      <c r="AI185" s="1425"/>
      <c r="AJ185" s="1425"/>
      <c r="AK185" s="1425"/>
      <c r="AL185" s="1425"/>
      <c r="AM185" s="1425"/>
      <c r="AN185" s="1425"/>
      <c r="AO185" s="1425"/>
      <c r="AP185" s="1425"/>
      <c r="AQ185" s="1425"/>
      <c r="AR185" s="1425"/>
      <c r="AS185" s="1425"/>
      <c r="AT185" s="1425"/>
      <c r="AU185" s="1425"/>
      <c r="AV185" s="1425"/>
      <c r="AW185" s="1425"/>
      <c r="AX185" s="1425"/>
      <c r="AY185" s="1425"/>
      <c r="AZ185" s="1425"/>
      <c r="BA185" s="1425"/>
      <c r="BB185" s="1425"/>
      <c r="BC185" s="1425"/>
    </row>
    <row r="186" spans="1:55" ht="20.25" customHeight="1">
      <c r="A186" s="1425"/>
      <c r="B186" s="1425"/>
      <c r="C186" s="1425"/>
      <c r="D186" s="1425"/>
      <c r="E186" s="1425"/>
      <c r="F186" s="1425"/>
      <c r="G186" s="1425"/>
      <c r="H186" s="1425"/>
      <c r="I186" s="1425"/>
      <c r="J186" s="1425"/>
      <c r="K186" s="1425"/>
      <c r="L186" s="1425"/>
      <c r="M186" s="1425"/>
      <c r="N186" s="1425"/>
      <c r="O186" s="1425"/>
      <c r="P186" s="1425"/>
      <c r="Q186" s="1425"/>
      <c r="R186" s="1425"/>
      <c r="S186" s="1425"/>
      <c r="T186" s="1425"/>
      <c r="U186" s="1425"/>
      <c r="V186" s="1425"/>
      <c r="W186" s="1425"/>
      <c r="X186" s="1425"/>
      <c r="Y186" s="1425"/>
      <c r="Z186" s="1425"/>
      <c r="AA186" s="1425"/>
      <c r="AB186" s="1425"/>
      <c r="AC186" s="1425"/>
      <c r="AD186" s="1425"/>
      <c r="AE186" s="1425"/>
      <c r="AF186" s="1425"/>
      <c r="AG186" s="1425"/>
      <c r="AH186" s="1425"/>
      <c r="AI186" s="1425"/>
      <c r="AJ186" s="1425"/>
      <c r="AK186" s="1425"/>
      <c r="AL186" s="1425"/>
      <c r="AM186" s="1425"/>
      <c r="AN186" s="1425"/>
      <c r="AO186" s="1425"/>
      <c r="AP186" s="1425"/>
      <c r="AQ186" s="1425"/>
      <c r="AR186" s="1425"/>
      <c r="AS186" s="1425"/>
      <c r="AT186" s="1425"/>
      <c r="AU186" s="1425"/>
      <c r="AV186" s="1425"/>
      <c r="AW186" s="1425"/>
      <c r="AX186" s="1425"/>
      <c r="AY186" s="1425"/>
      <c r="AZ186" s="1425"/>
      <c r="BA186" s="1425"/>
      <c r="BB186" s="1425"/>
      <c r="BC186" s="1425"/>
    </row>
    <row r="187" spans="1:55" ht="20.25" customHeight="1">
      <c r="A187" s="1425"/>
      <c r="B187" s="1425"/>
      <c r="C187" s="1425"/>
      <c r="D187" s="1425"/>
      <c r="E187" s="1425"/>
      <c r="F187" s="1425"/>
      <c r="G187" s="1425"/>
      <c r="H187" s="1425"/>
      <c r="I187" s="1425"/>
      <c r="J187" s="1425"/>
      <c r="K187" s="1425"/>
      <c r="L187" s="1425"/>
      <c r="M187" s="1425"/>
      <c r="N187" s="1425"/>
      <c r="O187" s="1425"/>
      <c r="P187" s="1425"/>
      <c r="Q187" s="1425"/>
      <c r="R187" s="1425"/>
      <c r="S187" s="1425"/>
      <c r="T187" s="1425"/>
      <c r="U187" s="1425"/>
      <c r="V187" s="1425"/>
      <c r="W187" s="1425"/>
      <c r="X187" s="1425"/>
      <c r="Y187" s="1425"/>
      <c r="Z187" s="1425"/>
      <c r="AA187" s="1425"/>
      <c r="AB187" s="1425"/>
      <c r="AC187" s="1425"/>
      <c r="AD187" s="1425"/>
      <c r="AE187" s="1425"/>
      <c r="AF187" s="1425"/>
      <c r="AG187" s="1425"/>
      <c r="AH187" s="1425"/>
      <c r="AI187" s="1425"/>
      <c r="AJ187" s="1425"/>
      <c r="AK187" s="1425"/>
      <c r="AL187" s="1425"/>
      <c r="AM187" s="1425"/>
      <c r="AN187" s="1425"/>
      <c r="AO187" s="1425"/>
      <c r="AP187" s="1425"/>
      <c r="AQ187" s="1425"/>
      <c r="AR187" s="1425"/>
      <c r="AS187" s="1425"/>
      <c r="AT187" s="1425"/>
      <c r="AU187" s="1425"/>
      <c r="AV187" s="1425"/>
      <c r="AW187" s="1425"/>
      <c r="AX187" s="1425"/>
      <c r="AY187" s="1425"/>
      <c r="AZ187" s="1425"/>
      <c r="BA187" s="1425"/>
      <c r="BB187" s="1425"/>
      <c r="BC187" s="1425"/>
    </row>
    <row r="188" spans="1:55" ht="20.25" customHeight="1">
      <c r="A188" s="1425"/>
      <c r="B188" s="1425"/>
      <c r="C188" s="1425"/>
      <c r="D188" s="1425"/>
      <c r="E188" s="1425"/>
      <c r="F188" s="1425"/>
      <c r="G188" s="1425"/>
      <c r="H188" s="1425"/>
      <c r="I188" s="1425"/>
      <c r="J188" s="1425"/>
      <c r="K188" s="1425"/>
      <c r="L188" s="1425"/>
      <c r="M188" s="1425"/>
      <c r="N188" s="1425"/>
      <c r="O188" s="1425"/>
      <c r="P188" s="1425"/>
      <c r="Q188" s="1425"/>
      <c r="R188" s="1425"/>
      <c r="S188" s="1425"/>
      <c r="T188" s="1425"/>
      <c r="U188" s="1425"/>
      <c r="V188" s="1425"/>
      <c r="W188" s="1425"/>
      <c r="X188" s="1425"/>
      <c r="Y188" s="1425"/>
      <c r="Z188" s="1425"/>
      <c r="AA188" s="1425"/>
      <c r="AB188" s="1425"/>
      <c r="AC188" s="1425"/>
      <c r="AD188" s="1425"/>
      <c r="AE188" s="1425"/>
      <c r="AF188" s="1425"/>
      <c r="AG188" s="1425"/>
      <c r="AH188" s="1425"/>
      <c r="AI188" s="1425"/>
      <c r="AJ188" s="1425"/>
      <c r="AK188" s="1425"/>
      <c r="AL188" s="1425"/>
      <c r="AM188" s="1425"/>
      <c r="AN188" s="1425"/>
      <c r="AO188" s="1425"/>
      <c r="AP188" s="1425"/>
      <c r="AQ188" s="1425"/>
      <c r="AR188" s="1425"/>
      <c r="AS188" s="1425"/>
      <c r="AT188" s="1425"/>
      <c r="AU188" s="1425"/>
      <c r="AV188" s="1425"/>
      <c r="AW188" s="1425"/>
      <c r="AX188" s="1425"/>
      <c r="AY188" s="1425"/>
      <c r="AZ188" s="1425"/>
      <c r="BA188" s="1425"/>
      <c r="BB188" s="1425"/>
      <c r="BC188" s="1425"/>
    </row>
    <row r="189" spans="1:55" ht="20.25" customHeight="1">
      <c r="A189" s="1425"/>
      <c r="B189" s="1425"/>
      <c r="C189" s="1425"/>
      <c r="D189" s="1425"/>
      <c r="E189" s="1425"/>
      <c r="F189" s="1425"/>
      <c r="G189" s="1425"/>
      <c r="H189" s="1425"/>
      <c r="I189" s="1425"/>
      <c r="J189" s="1425"/>
      <c r="K189" s="1425"/>
      <c r="L189" s="1425"/>
      <c r="M189" s="1425"/>
      <c r="N189" s="1425"/>
      <c r="O189" s="1425"/>
      <c r="P189" s="1425"/>
      <c r="Q189" s="1425"/>
      <c r="R189" s="1425"/>
      <c r="S189" s="1425"/>
      <c r="T189" s="1425"/>
      <c r="U189" s="1425"/>
      <c r="V189" s="1425"/>
      <c r="W189" s="1425"/>
      <c r="X189" s="1425"/>
      <c r="Y189" s="1425"/>
      <c r="Z189" s="1425"/>
      <c r="AA189" s="1425"/>
      <c r="AB189" s="1425"/>
      <c r="AC189" s="1425"/>
      <c r="AD189" s="1425"/>
      <c r="AE189" s="1425"/>
      <c r="AF189" s="1425"/>
      <c r="AG189" s="1425"/>
      <c r="AH189" s="1425"/>
      <c r="AI189" s="1425"/>
      <c r="AJ189" s="1425"/>
      <c r="AK189" s="1425"/>
      <c r="AL189" s="1425"/>
      <c r="AM189" s="1425"/>
      <c r="AN189" s="1425"/>
      <c r="AO189" s="1425"/>
      <c r="AP189" s="1425"/>
      <c r="AQ189" s="1425"/>
      <c r="AR189" s="1425"/>
      <c r="AS189" s="1425"/>
      <c r="AT189" s="1425"/>
      <c r="AU189" s="1425"/>
      <c r="AV189" s="1425"/>
      <c r="AW189" s="1425"/>
      <c r="AX189" s="1425"/>
      <c r="AY189" s="1425"/>
      <c r="AZ189" s="1425"/>
      <c r="BA189" s="1425"/>
      <c r="BB189" s="1425"/>
      <c r="BC189" s="1425"/>
    </row>
    <row r="190" spans="1:55" ht="20.25" customHeight="1">
      <c r="A190" s="1425"/>
      <c r="B190" s="1425"/>
      <c r="C190" s="1425"/>
      <c r="D190" s="1425"/>
      <c r="E190" s="1425"/>
      <c r="F190" s="1425"/>
      <c r="G190" s="1425"/>
      <c r="H190" s="1425"/>
      <c r="I190" s="1425"/>
      <c r="J190" s="1425"/>
      <c r="K190" s="1425"/>
      <c r="L190" s="1425"/>
      <c r="M190" s="1425"/>
      <c r="N190" s="1425"/>
      <c r="O190" s="1425"/>
      <c r="P190" s="1425"/>
      <c r="Q190" s="1425"/>
      <c r="R190" s="1425"/>
      <c r="S190" s="1425"/>
      <c r="T190" s="1425"/>
      <c r="U190" s="1425"/>
      <c r="V190" s="1425"/>
      <c r="W190" s="1425"/>
      <c r="X190" s="1425"/>
      <c r="Y190" s="1425"/>
      <c r="Z190" s="1425"/>
      <c r="AA190" s="1425"/>
      <c r="AB190" s="1425"/>
      <c r="AC190" s="1425"/>
      <c r="AD190" s="1425"/>
      <c r="AE190" s="1425"/>
      <c r="AF190" s="1425"/>
      <c r="AG190" s="1425"/>
      <c r="AH190" s="1425"/>
      <c r="AI190" s="1425"/>
      <c r="AJ190" s="1425"/>
      <c r="AK190" s="1425"/>
      <c r="AL190" s="1425"/>
      <c r="AM190" s="1425"/>
      <c r="AN190" s="1425"/>
      <c r="AO190" s="1425"/>
      <c r="AP190" s="1425"/>
      <c r="AQ190" s="1425"/>
      <c r="AR190" s="1425"/>
      <c r="AS190" s="1425"/>
      <c r="AT190" s="1425"/>
      <c r="AU190" s="1425"/>
      <c r="AV190" s="1425"/>
      <c r="AW190" s="1425"/>
      <c r="AX190" s="1425"/>
      <c r="AY190" s="1425"/>
      <c r="AZ190" s="1425"/>
      <c r="BA190" s="1425"/>
      <c r="BB190" s="1425"/>
      <c r="BC190" s="1425"/>
    </row>
    <row r="191" spans="1:55" ht="20.25" customHeight="1">
      <c r="A191" s="1425"/>
      <c r="B191" s="1425"/>
      <c r="C191" s="1425"/>
      <c r="D191" s="1425"/>
      <c r="E191" s="1425"/>
      <c r="F191" s="1425"/>
      <c r="G191" s="1425"/>
      <c r="H191" s="1425"/>
      <c r="I191" s="1425"/>
      <c r="J191" s="1425"/>
      <c r="K191" s="1425"/>
      <c r="L191" s="1425"/>
      <c r="M191" s="1425"/>
      <c r="N191" s="1425"/>
      <c r="O191" s="1425"/>
      <c r="P191" s="1425"/>
      <c r="Q191" s="1425"/>
      <c r="R191" s="1425"/>
      <c r="S191" s="1425"/>
      <c r="T191" s="1425"/>
      <c r="U191" s="1425"/>
      <c r="V191" s="1425"/>
      <c r="W191" s="1425"/>
      <c r="X191" s="1425"/>
      <c r="Y191" s="1425"/>
      <c r="Z191" s="1425"/>
      <c r="AA191" s="1425"/>
      <c r="AB191" s="1425"/>
      <c r="AC191" s="1425"/>
      <c r="AD191" s="1425"/>
      <c r="AE191" s="1425"/>
      <c r="AF191" s="1425"/>
      <c r="AG191" s="1425"/>
      <c r="AH191" s="1425"/>
      <c r="AI191" s="1425"/>
      <c r="AJ191" s="1425"/>
      <c r="AK191" s="1425"/>
      <c r="AL191" s="1425"/>
      <c r="AM191" s="1425"/>
      <c r="AN191" s="1425"/>
      <c r="AO191" s="1425"/>
      <c r="AP191" s="1425"/>
      <c r="AQ191" s="1425"/>
      <c r="AR191" s="1425"/>
      <c r="AS191" s="1425"/>
      <c r="AT191" s="1425"/>
      <c r="AU191" s="1425"/>
      <c r="AV191" s="1425"/>
      <c r="AW191" s="1425"/>
      <c r="AX191" s="1425"/>
      <c r="AY191" s="1425"/>
      <c r="AZ191" s="1425"/>
      <c r="BA191" s="1425"/>
      <c r="BB191" s="1425"/>
      <c r="BC191" s="1425"/>
    </row>
    <row r="192" spans="1:55" ht="20.25" customHeight="1">
      <c r="A192" s="1425"/>
      <c r="B192" s="1425"/>
      <c r="C192" s="1425"/>
      <c r="D192" s="1425"/>
      <c r="E192" s="1425"/>
      <c r="F192" s="1425"/>
      <c r="G192" s="1425"/>
      <c r="H192" s="1425"/>
      <c r="I192" s="1425"/>
      <c r="J192" s="1425"/>
      <c r="K192" s="1425"/>
      <c r="L192" s="1425"/>
      <c r="M192" s="1425"/>
      <c r="N192" s="1425"/>
      <c r="O192" s="1425"/>
      <c r="P192" s="1425"/>
      <c r="Q192" s="1425"/>
      <c r="R192" s="1425"/>
      <c r="S192" s="1425"/>
      <c r="T192" s="1425"/>
      <c r="U192" s="1425"/>
      <c r="V192" s="1425"/>
      <c r="W192" s="1425"/>
      <c r="X192" s="1425"/>
      <c r="Y192" s="1425"/>
      <c r="Z192" s="1425"/>
      <c r="AA192" s="1425"/>
      <c r="AB192" s="1425"/>
      <c r="AC192" s="1425"/>
      <c r="AD192" s="1425"/>
      <c r="AE192" s="1425"/>
      <c r="AF192" s="1425"/>
      <c r="AG192" s="1425"/>
      <c r="AH192" s="1425"/>
      <c r="AI192" s="1425"/>
      <c r="AJ192" s="1425"/>
      <c r="AK192" s="1425"/>
      <c r="AL192" s="1425"/>
      <c r="AM192" s="1425"/>
      <c r="AN192" s="1425"/>
      <c r="AO192" s="1425"/>
      <c r="AP192" s="1425"/>
      <c r="AQ192" s="1425"/>
      <c r="AR192" s="1425"/>
      <c r="AS192" s="1425"/>
      <c r="AT192" s="1425"/>
      <c r="AU192" s="1425"/>
      <c r="AV192" s="1425"/>
      <c r="AW192" s="1425"/>
      <c r="AX192" s="1425"/>
      <c r="AY192" s="1425"/>
      <c r="AZ192" s="1425"/>
      <c r="BA192" s="1425"/>
      <c r="BB192" s="1425"/>
      <c r="BC192" s="1425"/>
    </row>
    <row r="193" spans="1:55" ht="20.25" customHeight="1">
      <c r="A193" s="1425"/>
      <c r="B193" s="1425"/>
      <c r="C193" s="1425"/>
      <c r="D193" s="1425"/>
      <c r="E193" s="1425"/>
      <c r="F193" s="1425"/>
      <c r="G193" s="1425"/>
      <c r="H193" s="1425"/>
      <c r="I193" s="1425"/>
      <c r="J193" s="1425"/>
      <c r="K193" s="1425"/>
      <c r="L193" s="1425"/>
      <c r="M193" s="1425"/>
      <c r="N193" s="1425"/>
      <c r="O193" s="1425"/>
      <c r="P193" s="1425"/>
      <c r="Q193" s="1425"/>
      <c r="R193" s="1425"/>
      <c r="S193" s="1425"/>
      <c r="T193" s="1425"/>
      <c r="U193" s="1425"/>
      <c r="V193" s="1425"/>
      <c r="W193" s="1425"/>
      <c r="X193" s="1425"/>
      <c r="Y193" s="1425"/>
      <c r="Z193" s="1425"/>
      <c r="AA193" s="1425"/>
      <c r="AB193" s="1425"/>
      <c r="AC193" s="1425"/>
      <c r="AD193" s="1425"/>
      <c r="AE193" s="1425"/>
      <c r="AF193" s="1425"/>
      <c r="AG193" s="1425"/>
      <c r="AH193" s="1425"/>
      <c r="AI193" s="1425"/>
      <c r="AJ193" s="1425"/>
      <c r="AK193" s="1425"/>
      <c r="AL193" s="1425"/>
      <c r="AM193" s="1425"/>
      <c r="AN193" s="1425"/>
      <c r="AO193" s="1425"/>
      <c r="AP193" s="1425"/>
      <c r="AQ193" s="1425"/>
      <c r="AR193" s="1425"/>
      <c r="AS193" s="1425"/>
      <c r="AT193" s="1425"/>
      <c r="AU193" s="1425"/>
      <c r="AV193" s="1425"/>
      <c r="AW193" s="1425"/>
      <c r="AX193" s="1425"/>
      <c r="AY193" s="1425"/>
      <c r="AZ193" s="1425"/>
      <c r="BA193" s="1425"/>
      <c r="BB193" s="1425"/>
      <c r="BC193" s="1425"/>
    </row>
    <row r="194" spans="1:55" ht="20.25" customHeight="1">
      <c r="A194" s="1425"/>
      <c r="B194" s="1425"/>
      <c r="C194" s="1425"/>
      <c r="D194" s="1425"/>
      <c r="E194" s="1425"/>
      <c r="F194" s="1425"/>
      <c r="G194" s="1425"/>
      <c r="H194" s="1425"/>
      <c r="I194" s="1425"/>
      <c r="J194" s="1425"/>
      <c r="K194" s="1425"/>
      <c r="L194" s="1425"/>
      <c r="M194" s="1425"/>
      <c r="N194" s="1425"/>
      <c r="O194" s="1425"/>
      <c r="P194" s="1425"/>
      <c r="Q194" s="1425"/>
      <c r="R194" s="1425"/>
      <c r="S194" s="1425"/>
      <c r="T194" s="1425"/>
      <c r="U194" s="1425"/>
      <c r="V194" s="1425"/>
      <c r="W194" s="1425"/>
      <c r="X194" s="1425"/>
      <c r="Y194" s="1425"/>
      <c r="Z194" s="1425"/>
      <c r="AA194" s="1425"/>
      <c r="AB194" s="1425"/>
      <c r="AC194" s="1425"/>
      <c r="AD194" s="1425"/>
      <c r="AE194" s="1425"/>
      <c r="AF194" s="1425"/>
      <c r="AG194" s="1425"/>
      <c r="AH194" s="1425"/>
      <c r="AI194" s="1425"/>
      <c r="AJ194" s="1425"/>
      <c r="AK194" s="1425"/>
      <c r="AL194" s="1425"/>
      <c r="AM194" s="1425"/>
      <c r="AN194" s="1425"/>
      <c r="AO194" s="1425"/>
      <c r="AP194" s="1425"/>
      <c r="AQ194" s="1425"/>
      <c r="AR194" s="1425"/>
      <c r="AS194" s="1425"/>
      <c r="AT194" s="1425"/>
      <c r="AU194" s="1425"/>
      <c r="AV194" s="1425"/>
      <c r="AW194" s="1425"/>
      <c r="AX194" s="1425"/>
      <c r="AY194" s="1425"/>
      <c r="AZ194" s="1425"/>
      <c r="BA194" s="1425"/>
      <c r="BB194" s="1425"/>
      <c r="BC194" s="1425"/>
    </row>
    <row r="195" spans="1:55" ht="20.25" customHeight="1">
      <c r="A195" s="1425"/>
      <c r="B195" s="1425"/>
      <c r="C195" s="1425"/>
      <c r="D195" s="1425"/>
      <c r="E195" s="1425"/>
      <c r="F195" s="1425"/>
      <c r="G195" s="1425"/>
      <c r="H195" s="1425"/>
      <c r="I195" s="1425"/>
      <c r="J195" s="1425"/>
      <c r="K195" s="1425"/>
      <c r="L195" s="1425"/>
      <c r="M195" s="1425"/>
      <c r="N195" s="1425"/>
      <c r="O195" s="1425"/>
      <c r="P195" s="1425"/>
      <c r="Q195" s="1425"/>
      <c r="R195" s="1425"/>
      <c r="S195" s="1425"/>
      <c r="T195" s="1425"/>
      <c r="U195" s="1425"/>
      <c r="V195" s="1425"/>
      <c r="W195" s="1425"/>
      <c r="X195" s="1425"/>
      <c r="Y195" s="1425"/>
      <c r="Z195" s="1425"/>
      <c r="AA195" s="1425"/>
      <c r="AB195" s="1425"/>
      <c r="AC195" s="1425"/>
      <c r="AD195" s="1425"/>
      <c r="AE195" s="1425"/>
      <c r="AF195" s="1425"/>
      <c r="AG195" s="1425"/>
      <c r="AH195" s="1425"/>
      <c r="AI195" s="1425"/>
      <c r="AJ195" s="1425"/>
      <c r="AK195" s="1425"/>
      <c r="AL195" s="1425"/>
      <c r="AM195" s="1425"/>
      <c r="AN195" s="1425"/>
      <c r="AO195" s="1425"/>
      <c r="AP195" s="1425"/>
      <c r="AQ195" s="1425"/>
      <c r="AR195" s="1425"/>
      <c r="AS195" s="1425"/>
      <c r="AT195" s="1425"/>
      <c r="AU195" s="1425"/>
      <c r="AV195" s="1425"/>
      <c r="AW195" s="1425"/>
      <c r="AX195" s="1425"/>
      <c r="AY195" s="1425"/>
      <c r="AZ195" s="1425"/>
      <c r="BA195" s="1425"/>
      <c r="BB195" s="1425"/>
      <c r="BC195" s="1425"/>
    </row>
    <row r="196" spans="1:55" ht="20.25" customHeight="1">
      <c r="A196" s="1425"/>
      <c r="B196" s="1425"/>
      <c r="C196" s="1425"/>
      <c r="D196" s="1425"/>
      <c r="E196" s="1425"/>
      <c r="F196" s="1425"/>
      <c r="G196" s="1425"/>
      <c r="H196" s="1425"/>
      <c r="I196" s="1425"/>
      <c r="J196" s="1425"/>
      <c r="K196" s="1425"/>
      <c r="L196" s="1425"/>
      <c r="M196" s="1425"/>
      <c r="N196" s="1425"/>
      <c r="O196" s="1425"/>
      <c r="P196" s="1425"/>
      <c r="Q196" s="1425"/>
      <c r="R196" s="1425"/>
      <c r="S196" s="1425"/>
      <c r="T196" s="1425"/>
      <c r="U196" s="1425"/>
      <c r="V196" s="1425"/>
      <c r="W196" s="1425"/>
      <c r="X196" s="1425"/>
      <c r="Y196" s="1425"/>
      <c r="Z196" s="1425"/>
      <c r="AA196" s="1425"/>
      <c r="AB196" s="1425"/>
      <c r="AC196" s="1425"/>
      <c r="AD196" s="1425"/>
      <c r="AE196" s="1425"/>
      <c r="AF196" s="1425"/>
      <c r="AG196" s="1425"/>
      <c r="AH196" s="1425"/>
      <c r="AI196" s="1425"/>
      <c r="AJ196" s="1425"/>
      <c r="AK196" s="1425"/>
      <c r="AL196" s="1425"/>
      <c r="AM196" s="1425"/>
      <c r="AN196" s="1425"/>
      <c r="AO196" s="1425"/>
      <c r="AP196" s="1425"/>
      <c r="AQ196" s="1425"/>
      <c r="AR196" s="1425"/>
      <c r="AS196" s="1425"/>
      <c r="AT196" s="1425"/>
      <c r="AU196" s="1425"/>
      <c r="AV196" s="1425"/>
      <c r="AW196" s="1425"/>
      <c r="AX196" s="1425"/>
      <c r="AY196" s="1425"/>
      <c r="AZ196" s="1425"/>
      <c r="BA196" s="1425"/>
      <c r="BB196" s="1425"/>
      <c r="BC196" s="1425"/>
    </row>
    <row r="197" spans="1:55" ht="20.25" customHeight="1">
      <c r="A197" s="1425"/>
      <c r="B197" s="1425"/>
      <c r="C197" s="1425"/>
      <c r="D197" s="1425"/>
      <c r="E197" s="1425"/>
      <c r="F197" s="1425"/>
      <c r="G197" s="1425"/>
      <c r="H197" s="1425"/>
      <c r="I197" s="1425"/>
      <c r="J197" s="1425"/>
      <c r="K197" s="1425"/>
      <c r="L197" s="1425"/>
      <c r="M197" s="1425"/>
      <c r="N197" s="1425"/>
      <c r="O197" s="1425"/>
      <c r="P197" s="1425"/>
      <c r="Q197" s="1425"/>
      <c r="R197" s="1425"/>
      <c r="S197" s="1425"/>
      <c r="T197" s="1425"/>
      <c r="U197" s="1425"/>
      <c r="V197" s="1425"/>
      <c r="W197" s="1425"/>
      <c r="X197" s="1425"/>
      <c r="Y197" s="1425"/>
      <c r="Z197" s="1425"/>
      <c r="AA197" s="1425"/>
      <c r="AB197" s="1425"/>
      <c r="AC197" s="1425"/>
      <c r="AD197" s="1425"/>
      <c r="AE197" s="1425"/>
      <c r="AF197" s="1425"/>
      <c r="AG197" s="1425"/>
      <c r="AH197" s="1425"/>
      <c r="AI197" s="1425"/>
      <c r="AJ197" s="1425"/>
      <c r="AK197" s="1425"/>
      <c r="AL197" s="1425"/>
      <c r="AM197" s="1425"/>
      <c r="AN197" s="1425"/>
      <c r="AO197" s="1425"/>
      <c r="AP197" s="1425"/>
      <c r="AQ197" s="1425"/>
      <c r="AR197" s="1425"/>
      <c r="AS197" s="1425"/>
      <c r="AT197" s="1425"/>
      <c r="AU197" s="1425"/>
      <c r="AV197" s="1425"/>
      <c r="AW197" s="1425"/>
      <c r="AX197" s="1425"/>
      <c r="AY197" s="1425"/>
      <c r="AZ197" s="1425"/>
      <c r="BA197" s="1425"/>
      <c r="BB197" s="1425"/>
      <c r="BC197" s="1425"/>
    </row>
    <row r="198" spans="1:55" ht="20.25" customHeight="1">
      <c r="A198" s="1425"/>
      <c r="B198" s="1425"/>
      <c r="C198" s="1425"/>
      <c r="D198" s="1425"/>
      <c r="E198" s="1425"/>
      <c r="F198" s="1425"/>
      <c r="G198" s="1425"/>
      <c r="H198" s="1425"/>
      <c r="I198" s="1425"/>
      <c r="J198" s="1425"/>
      <c r="K198" s="1425"/>
      <c r="L198" s="1425"/>
      <c r="M198" s="1425"/>
      <c r="N198" s="1425"/>
      <c r="O198" s="1425"/>
      <c r="P198" s="1425"/>
      <c r="Q198" s="1425"/>
      <c r="R198" s="1425"/>
      <c r="S198" s="1425"/>
      <c r="T198" s="1425"/>
      <c r="U198" s="1425"/>
      <c r="V198" s="1425"/>
      <c r="W198" s="1425"/>
      <c r="X198" s="1425"/>
      <c r="Y198" s="1425"/>
      <c r="Z198" s="1425"/>
      <c r="AA198" s="1425"/>
      <c r="AB198" s="1425"/>
      <c r="AC198" s="1425"/>
      <c r="AD198" s="1425"/>
      <c r="AE198" s="1425"/>
      <c r="AF198" s="1425"/>
      <c r="AG198" s="1425"/>
      <c r="AH198" s="1425"/>
      <c r="AI198" s="1425"/>
      <c r="AJ198" s="1425"/>
      <c r="AK198" s="1425"/>
      <c r="AL198" s="1425"/>
      <c r="AM198" s="1425"/>
      <c r="AN198" s="1425"/>
      <c r="AO198" s="1425"/>
      <c r="AP198" s="1425"/>
      <c r="AQ198" s="1425"/>
      <c r="AR198" s="1425"/>
      <c r="AS198" s="1425"/>
      <c r="AT198" s="1425"/>
      <c r="AU198" s="1425"/>
      <c r="AV198" s="1425"/>
      <c r="AW198" s="1425"/>
      <c r="AX198" s="1425"/>
      <c r="AY198" s="1425"/>
      <c r="AZ198" s="1425"/>
      <c r="BA198" s="1425"/>
      <c r="BB198" s="1425"/>
      <c r="BC198" s="1425"/>
    </row>
    <row r="199" spans="1:55" ht="4.5" customHeight="1">
      <c r="A199" s="1425"/>
      <c r="B199" s="1425"/>
      <c r="C199" s="1425"/>
      <c r="D199" s="1425"/>
      <c r="E199" s="1425"/>
      <c r="F199" s="1425"/>
      <c r="G199" s="1425"/>
      <c r="H199" s="1425"/>
      <c r="I199" s="1425"/>
      <c r="J199" s="1425"/>
      <c r="K199" s="1425"/>
      <c r="L199" s="1425"/>
      <c r="M199" s="1425"/>
      <c r="N199" s="1425"/>
      <c r="O199" s="1425"/>
      <c r="P199" s="1425"/>
      <c r="Q199" s="1425"/>
      <c r="R199" s="1425"/>
      <c r="S199" s="1425"/>
      <c r="T199" s="1425"/>
      <c r="U199" s="1425"/>
      <c r="V199" s="1425"/>
      <c r="W199" s="1425"/>
      <c r="X199" s="1425"/>
      <c r="Y199" s="1425"/>
      <c r="Z199" s="1425"/>
      <c r="AA199" s="1425"/>
      <c r="AB199" s="1425"/>
      <c r="AC199" s="1425"/>
      <c r="AD199" s="1425"/>
      <c r="AE199" s="1425"/>
      <c r="AF199" s="1425"/>
      <c r="AG199" s="1425"/>
      <c r="AH199" s="1425"/>
      <c r="AI199" s="1425"/>
      <c r="AJ199" s="1425"/>
      <c r="AK199" s="1425"/>
      <c r="AL199" s="1425"/>
      <c r="AM199" s="1425"/>
      <c r="AN199" s="1425"/>
      <c r="AO199" s="1425"/>
      <c r="AP199" s="1425"/>
      <c r="AQ199" s="1425"/>
      <c r="AR199" s="1425"/>
      <c r="AS199" s="1425"/>
      <c r="AT199" s="1425"/>
      <c r="AU199" s="1425"/>
      <c r="AV199" s="1425"/>
      <c r="AW199" s="1425"/>
      <c r="AX199" s="1425"/>
      <c r="AY199" s="1425"/>
      <c r="AZ199" s="1425"/>
      <c r="BA199" s="1425"/>
      <c r="BB199" s="1425"/>
      <c r="BC199" s="1425"/>
    </row>
    <row r="200" spans="1:55" ht="9" customHeight="1">
      <c r="A200" s="1425"/>
      <c r="B200" s="1425"/>
      <c r="C200" s="1425"/>
      <c r="D200" s="1425"/>
      <c r="E200" s="1425"/>
      <c r="F200" s="1425"/>
      <c r="G200" s="1425"/>
      <c r="H200" s="1425"/>
      <c r="I200" s="1425"/>
      <c r="J200" s="1425"/>
      <c r="K200" s="1425"/>
      <c r="L200" s="1425"/>
      <c r="M200" s="1425"/>
      <c r="N200" s="1425"/>
      <c r="O200" s="1425"/>
      <c r="P200" s="1425"/>
      <c r="Q200" s="1425"/>
      <c r="R200" s="1425"/>
      <c r="S200" s="1425"/>
      <c r="T200" s="1425"/>
      <c r="U200" s="1425"/>
      <c r="V200" s="1425"/>
      <c r="W200" s="1425"/>
      <c r="X200" s="1425"/>
      <c r="Y200" s="1425"/>
      <c r="Z200" s="1425"/>
      <c r="AA200" s="1425"/>
      <c r="AB200" s="1425"/>
      <c r="AC200" s="1425"/>
      <c r="AD200" s="1425"/>
      <c r="AE200" s="1425"/>
      <c r="AF200" s="1425"/>
      <c r="AG200" s="1425"/>
      <c r="AH200" s="1425"/>
      <c r="AI200" s="1425"/>
      <c r="AJ200" s="1425"/>
      <c r="AK200" s="1425"/>
      <c r="AL200" s="1425"/>
      <c r="AM200" s="1425"/>
      <c r="AN200" s="1425"/>
      <c r="AO200" s="1425"/>
      <c r="AP200" s="1425"/>
      <c r="AQ200" s="1425"/>
      <c r="AR200" s="1425"/>
      <c r="AS200" s="1425"/>
      <c r="AT200" s="1425"/>
      <c r="AU200" s="1425"/>
      <c r="AV200" s="1425"/>
      <c r="AW200" s="1425"/>
      <c r="AX200" s="1425"/>
      <c r="AY200" s="1425"/>
      <c r="AZ200" s="1425"/>
      <c r="BA200" s="1425"/>
      <c r="BB200" s="1425"/>
      <c r="BC200" s="1425"/>
    </row>
    <row r="201" spans="1:55" ht="1.5" customHeight="1">
      <c r="A201" s="1425"/>
      <c r="B201" s="1425"/>
      <c r="C201" s="1425"/>
      <c r="D201" s="1425"/>
      <c r="E201" s="1425"/>
      <c r="F201" s="1425"/>
      <c r="G201" s="1425"/>
      <c r="H201" s="1425"/>
      <c r="I201" s="1425"/>
      <c r="J201" s="1425"/>
      <c r="K201" s="1425"/>
      <c r="L201" s="1425"/>
      <c r="M201" s="1425"/>
      <c r="N201" s="1425"/>
      <c r="O201" s="1425"/>
      <c r="P201" s="1425"/>
      <c r="Q201" s="1425"/>
      <c r="R201" s="1425"/>
      <c r="S201" s="1425"/>
      <c r="T201" s="1425"/>
      <c r="U201" s="1425"/>
      <c r="V201" s="1425"/>
      <c r="W201" s="1425"/>
      <c r="X201" s="1425"/>
      <c r="Y201" s="1425"/>
      <c r="Z201" s="1425"/>
      <c r="AA201" s="1425"/>
      <c r="AB201" s="1425"/>
      <c r="AC201" s="1425"/>
      <c r="AD201" s="1425"/>
      <c r="AE201" s="1425"/>
      <c r="AF201" s="1425"/>
      <c r="AG201" s="1425"/>
      <c r="AH201" s="1425"/>
      <c r="AI201" s="1425"/>
      <c r="AJ201" s="1425"/>
      <c r="AK201" s="1425"/>
      <c r="AL201" s="1425"/>
      <c r="AM201" s="1425"/>
      <c r="AN201" s="1425"/>
      <c r="AO201" s="1425"/>
      <c r="AP201" s="1425"/>
      <c r="AQ201" s="1425"/>
      <c r="AR201" s="1425"/>
      <c r="AS201" s="1425"/>
      <c r="AT201" s="1425"/>
      <c r="AU201" s="1425"/>
      <c r="AV201" s="1425"/>
      <c r="AW201" s="1425"/>
      <c r="AX201" s="1425"/>
      <c r="AY201" s="1425"/>
      <c r="AZ201" s="1425"/>
      <c r="BA201" s="1425"/>
      <c r="BB201" s="1425"/>
      <c r="BC201" s="1425"/>
    </row>
    <row r="202" spans="1:55">
      <c r="A202" s="1425"/>
      <c r="B202" s="1425"/>
      <c r="C202" s="1425"/>
      <c r="D202" s="1425"/>
      <c r="E202" s="1425"/>
      <c r="F202" s="1425"/>
      <c r="G202" s="1425"/>
      <c r="H202" s="1425"/>
      <c r="I202" s="1425"/>
      <c r="J202" s="1425"/>
      <c r="K202" s="1425"/>
      <c r="L202" s="1425"/>
      <c r="M202" s="1425"/>
      <c r="N202" s="1425"/>
      <c r="O202" s="1425"/>
      <c r="P202" s="1425"/>
      <c r="Q202" s="1425"/>
      <c r="R202" s="1425"/>
      <c r="S202" s="1425"/>
      <c r="T202" s="1425"/>
      <c r="U202" s="1425"/>
      <c r="V202" s="1425"/>
      <c r="W202" s="1425"/>
      <c r="X202" s="1425"/>
      <c r="Y202" s="1425"/>
      <c r="Z202" s="1425"/>
      <c r="AA202" s="1425"/>
      <c r="AB202" s="1425"/>
      <c r="AC202" s="1425"/>
      <c r="AD202" s="1425"/>
      <c r="AE202" s="1425"/>
      <c r="AF202" s="1425"/>
      <c r="AG202" s="1425"/>
      <c r="AH202" s="1425"/>
      <c r="AI202" s="1425"/>
      <c r="AJ202" s="1425"/>
      <c r="AK202" s="1425"/>
      <c r="AL202" s="1425"/>
      <c r="AM202" s="1425"/>
      <c r="AN202" s="1425"/>
      <c r="AO202" s="1425"/>
      <c r="AP202" s="1425"/>
      <c r="AQ202" s="1425"/>
      <c r="AR202" s="1425"/>
      <c r="AS202" s="1425"/>
      <c r="AT202" s="1425"/>
      <c r="AU202" s="1425"/>
      <c r="AV202" s="1425"/>
      <c r="AW202" s="1425"/>
      <c r="AX202" s="1425"/>
      <c r="AY202" s="1425"/>
      <c r="AZ202" s="1425"/>
      <c r="BA202" s="1425"/>
      <c r="BB202" s="1425"/>
      <c r="BC202" s="1425"/>
    </row>
    <row r="203" spans="1:55" ht="21.75" customHeight="1">
      <c r="A203" s="1425"/>
      <c r="B203" s="1425"/>
      <c r="C203" s="1425"/>
      <c r="D203" s="1425"/>
      <c r="E203" s="1425"/>
      <c r="F203" s="1425"/>
      <c r="G203" s="1425"/>
      <c r="H203" s="1425"/>
      <c r="I203" s="1425"/>
      <c r="J203" s="1425"/>
      <c r="K203" s="1425"/>
      <c r="L203" s="1425"/>
      <c r="M203" s="1425"/>
      <c r="N203" s="1425"/>
      <c r="O203" s="1425"/>
      <c r="P203" s="1425"/>
      <c r="Q203" s="1425"/>
      <c r="R203" s="1425"/>
      <c r="S203" s="1425"/>
      <c r="T203" s="1425"/>
      <c r="U203" s="1425"/>
      <c r="V203" s="1425"/>
      <c r="W203" s="1425"/>
      <c r="X203" s="1425"/>
      <c r="Y203" s="1425"/>
      <c r="Z203" s="1425"/>
      <c r="AA203" s="1425"/>
      <c r="AB203" s="1425"/>
      <c r="AC203" s="1425"/>
      <c r="AD203" s="1425"/>
      <c r="AE203" s="1425"/>
      <c r="AF203" s="1425"/>
      <c r="AG203" s="1425"/>
      <c r="AH203" s="1425"/>
      <c r="AI203" s="1425"/>
      <c r="AJ203" s="1425"/>
      <c r="AK203" s="1425"/>
      <c r="AL203" s="1425"/>
      <c r="AM203" s="1425"/>
      <c r="AN203" s="1425"/>
      <c r="AO203" s="1425"/>
      <c r="AP203" s="1425"/>
      <c r="AQ203" s="1425"/>
      <c r="AR203" s="1425"/>
      <c r="AS203" s="1425"/>
      <c r="AT203" s="1425"/>
      <c r="AU203" s="1425"/>
      <c r="AV203" s="1425"/>
      <c r="AW203" s="1425"/>
      <c r="AX203" s="1425"/>
      <c r="AY203" s="1425"/>
      <c r="AZ203" s="1425"/>
      <c r="BA203" s="1425"/>
      <c r="BB203" s="1425"/>
      <c r="BC203" s="1425"/>
    </row>
    <row r="204" spans="1:55">
      <c r="A204" s="1425"/>
      <c r="B204" s="1425"/>
      <c r="C204" s="1425"/>
      <c r="D204" s="1425"/>
      <c r="E204" s="1425"/>
      <c r="F204" s="1425"/>
      <c r="G204" s="1425"/>
      <c r="H204" s="1425"/>
      <c r="I204" s="1425"/>
      <c r="J204" s="1425"/>
      <c r="K204" s="1425"/>
      <c r="L204" s="1425"/>
      <c r="M204" s="1425"/>
      <c r="N204" s="1425"/>
      <c r="O204" s="1425"/>
      <c r="P204" s="1425"/>
      <c r="Q204" s="1425"/>
      <c r="R204" s="1425"/>
      <c r="S204" s="1425"/>
      <c r="T204" s="1425"/>
      <c r="U204" s="1425"/>
      <c r="V204" s="1425"/>
      <c r="W204" s="1425"/>
      <c r="X204" s="1425"/>
      <c r="Y204" s="1425"/>
      <c r="Z204" s="1425"/>
      <c r="AA204" s="1425"/>
      <c r="AB204" s="1425"/>
      <c r="AC204" s="1425"/>
      <c r="AD204" s="1425"/>
      <c r="AE204" s="1425"/>
      <c r="AF204" s="1425"/>
      <c r="AG204" s="1425"/>
      <c r="AH204" s="1425"/>
      <c r="AI204" s="1425"/>
      <c r="AJ204" s="1425"/>
      <c r="AK204" s="1425"/>
      <c r="AL204" s="1425"/>
      <c r="AM204" s="1425"/>
      <c r="AN204" s="1425"/>
      <c r="AO204" s="1425"/>
      <c r="AP204" s="1425"/>
      <c r="AQ204" s="1425"/>
      <c r="AR204" s="1425"/>
      <c r="AS204" s="1425"/>
      <c r="AT204" s="1425"/>
      <c r="AU204" s="1425"/>
      <c r="AV204" s="1425"/>
      <c r="AW204" s="1425"/>
      <c r="AX204" s="1425"/>
      <c r="AY204" s="1425"/>
      <c r="AZ204" s="1425"/>
      <c r="BA204" s="1425"/>
      <c r="BB204" s="1425"/>
      <c r="BC204" s="1425"/>
    </row>
    <row r="205" spans="1:55" ht="20.25" customHeight="1">
      <c r="A205" s="1426" t="s">
        <v>250</v>
      </c>
      <c r="B205" s="1426"/>
      <c r="C205" s="1426"/>
      <c r="D205" s="1426"/>
      <c r="E205" s="1426"/>
      <c r="F205" s="1426"/>
      <c r="G205" s="1426"/>
      <c r="H205" s="1426"/>
      <c r="I205" s="1426"/>
      <c r="J205" s="1426"/>
      <c r="K205" s="1426"/>
      <c r="L205" s="1426"/>
      <c r="M205" s="1426"/>
      <c r="N205" s="1426"/>
      <c r="O205" s="1426"/>
      <c r="P205" s="1426"/>
      <c r="Q205" s="1426"/>
      <c r="R205" s="1426"/>
      <c r="S205" s="1426"/>
      <c r="T205" s="1426"/>
      <c r="U205" s="1426"/>
      <c r="V205" s="1426"/>
      <c r="W205" s="1426"/>
      <c r="X205" s="1426"/>
      <c r="Y205" s="1426"/>
      <c r="Z205" s="1426"/>
      <c r="AA205" s="1426"/>
      <c r="AB205" s="1426"/>
      <c r="AC205" s="1426"/>
      <c r="AD205" s="1426"/>
      <c r="AE205" s="1426"/>
      <c r="AF205" s="1426"/>
      <c r="AG205" s="1426"/>
      <c r="AH205" s="1426"/>
      <c r="AI205" s="1426"/>
      <c r="AJ205" s="1426"/>
      <c r="AK205" s="1426"/>
      <c r="AL205" s="1426"/>
      <c r="AM205" s="1426"/>
      <c r="AN205" s="1426"/>
      <c r="AO205" s="1426"/>
      <c r="AP205" s="1426"/>
      <c r="AQ205" s="1426"/>
      <c r="AR205" s="1426"/>
      <c r="AS205" s="1426"/>
      <c r="AT205" s="1426"/>
      <c r="AU205" s="1426"/>
      <c r="AV205" s="1426"/>
      <c r="AW205" s="1426"/>
      <c r="AX205" s="1426"/>
      <c r="AY205" s="1426"/>
      <c r="AZ205" s="1426"/>
      <c r="BA205" s="1426"/>
      <c r="BB205" s="1426"/>
      <c r="BC205" s="1426"/>
    </row>
    <row r="206" spans="1:55">
      <c r="A206" s="1425" t="s">
        <v>251</v>
      </c>
      <c r="B206" s="1428"/>
      <c r="C206" s="1428"/>
      <c r="D206" s="1428"/>
      <c r="E206" s="1428"/>
      <c r="F206" s="1428"/>
      <c r="G206" s="1428"/>
      <c r="H206" s="1428"/>
      <c r="I206" s="1428"/>
      <c r="J206" s="1428"/>
      <c r="K206" s="1428"/>
      <c r="L206" s="1428"/>
      <c r="M206" s="1428"/>
      <c r="N206" s="1428"/>
      <c r="O206" s="1428"/>
      <c r="P206" s="1428"/>
      <c r="Q206" s="1428"/>
      <c r="R206" s="1428"/>
      <c r="S206" s="1428"/>
      <c r="T206" s="1428"/>
      <c r="U206" s="1428"/>
      <c r="V206" s="1428"/>
      <c r="W206" s="1428"/>
      <c r="X206" s="1428"/>
      <c r="Y206" s="1428"/>
      <c r="Z206" s="1428"/>
      <c r="AA206" s="1428"/>
      <c r="AB206" s="1428"/>
      <c r="AC206" s="1428"/>
      <c r="AD206" s="1428"/>
      <c r="AE206" s="1428"/>
      <c r="AF206" s="1428"/>
      <c r="AG206" s="1428"/>
      <c r="AH206" s="1428"/>
      <c r="AI206" s="1428"/>
      <c r="AJ206" s="1428"/>
      <c r="AK206" s="1428"/>
      <c r="AL206" s="1428"/>
      <c r="AM206" s="1428"/>
      <c r="AN206" s="1428"/>
      <c r="AO206" s="1428"/>
      <c r="AP206" s="1428"/>
      <c r="AQ206" s="1428"/>
      <c r="AR206" s="1428"/>
      <c r="AS206" s="1428"/>
      <c r="AT206" s="1428"/>
      <c r="AU206" s="1428"/>
      <c r="AV206" s="1428"/>
      <c r="AW206" s="1428"/>
      <c r="AX206" s="1428"/>
      <c r="AY206" s="1428"/>
      <c r="AZ206" s="1428"/>
      <c r="BA206" s="1428"/>
      <c r="BB206" s="1428"/>
      <c r="BC206" s="1428"/>
    </row>
    <row r="207" spans="1:55">
      <c r="A207" s="1428"/>
      <c r="B207" s="1428"/>
      <c r="C207" s="1428"/>
      <c r="D207" s="1428"/>
      <c r="E207" s="1428"/>
      <c r="F207" s="1428"/>
      <c r="G207" s="1428"/>
      <c r="H207" s="1428"/>
      <c r="I207" s="1428"/>
      <c r="J207" s="1428"/>
      <c r="K207" s="1428"/>
      <c r="L207" s="1428"/>
      <c r="M207" s="1428"/>
      <c r="N207" s="1428"/>
      <c r="O207" s="1428"/>
      <c r="P207" s="1428"/>
      <c r="Q207" s="1428"/>
      <c r="R207" s="1428"/>
      <c r="S207" s="1428"/>
      <c r="T207" s="1428"/>
      <c r="U207" s="1428"/>
      <c r="V207" s="1428"/>
      <c r="W207" s="1428"/>
      <c r="X207" s="1428"/>
      <c r="Y207" s="1428"/>
      <c r="Z207" s="1428"/>
      <c r="AA207" s="1428"/>
      <c r="AB207" s="1428"/>
      <c r="AC207" s="1428"/>
      <c r="AD207" s="1428"/>
      <c r="AE207" s="1428"/>
      <c r="AF207" s="1428"/>
      <c r="AG207" s="1428"/>
      <c r="AH207" s="1428"/>
      <c r="AI207" s="1428"/>
      <c r="AJ207" s="1428"/>
      <c r="AK207" s="1428"/>
      <c r="AL207" s="1428"/>
      <c r="AM207" s="1428"/>
      <c r="AN207" s="1428"/>
      <c r="AO207" s="1428"/>
      <c r="AP207" s="1428"/>
      <c r="AQ207" s="1428"/>
      <c r="AR207" s="1428"/>
      <c r="AS207" s="1428"/>
      <c r="AT207" s="1428"/>
      <c r="AU207" s="1428"/>
      <c r="AV207" s="1428"/>
      <c r="AW207" s="1428"/>
      <c r="AX207" s="1428"/>
      <c r="AY207" s="1428"/>
      <c r="AZ207" s="1428"/>
      <c r="BA207" s="1428"/>
      <c r="BB207" s="1428"/>
      <c r="BC207" s="1428"/>
    </row>
    <row r="208" spans="1:55">
      <c r="A208" s="1428"/>
      <c r="B208" s="1428"/>
      <c r="C208" s="1428"/>
      <c r="D208" s="1428"/>
      <c r="E208" s="1428"/>
      <c r="F208" s="1428"/>
      <c r="G208" s="1428"/>
      <c r="H208" s="1428"/>
      <c r="I208" s="1428"/>
      <c r="J208" s="1428"/>
      <c r="K208" s="1428"/>
      <c r="L208" s="1428"/>
      <c r="M208" s="1428"/>
      <c r="N208" s="1428"/>
      <c r="O208" s="1428"/>
      <c r="P208" s="1428"/>
      <c r="Q208" s="1428"/>
      <c r="R208" s="1428"/>
      <c r="S208" s="1428"/>
      <c r="T208" s="1428"/>
      <c r="U208" s="1428"/>
      <c r="V208" s="1428"/>
      <c r="W208" s="1428"/>
      <c r="X208" s="1428"/>
      <c r="Y208" s="1428"/>
      <c r="Z208" s="1428"/>
      <c r="AA208" s="1428"/>
      <c r="AB208" s="1428"/>
      <c r="AC208" s="1428"/>
      <c r="AD208" s="1428"/>
      <c r="AE208" s="1428"/>
      <c r="AF208" s="1428"/>
      <c r="AG208" s="1428"/>
      <c r="AH208" s="1428"/>
      <c r="AI208" s="1428"/>
      <c r="AJ208" s="1428"/>
      <c r="AK208" s="1428"/>
      <c r="AL208" s="1428"/>
      <c r="AM208" s="1428"/>
      <c r="AN208" s="1428"/>
      <c r="AO208" s="1428"/>
      <c r="AP208" s="1428"/>
      <c r="AQ208" s="1428"/>
      <c r="AR208" s="1428"/>
      <c r="AS208" s="1428"/>
      <c r="AT208" s="1428"/>
      <c r="AU208" s="1428"/>
      <c r="AV208" s="1428"/>
      <c r="AW208" s="1428"/>
      <c r="AX208" s="1428"/>
      <c r="AY208" s="1428"/>
      <c r="AZ208" s="1428"/>
      <c r="BA208" s="1428"/>
      <c r="BB208" s="1428"/>
      <c r="BC208" s="1428"/>
    </row>
    <row r="209" spans="1:55">
      <c r="A209" s="1428"/>
      <c r="B209" s="1428"/>
      <c r="C209" s="1428"/>
      <c r="D209" s="1428"/>
      <c r="E209" s="1428"/>
      <c r="F209" s="1428"/>
      <c r="G209" s="1428"/>
      <c r="H209" s="1428"/>
      <c r="I209" s="1428"/>
      <c r="J209" s="1428"/>
      <c r="K209" s="1428"/>
      <c r="L209" s="1428"/>
      <c r="M209" s="1428"/>
      <c r="N209" s="1428"/>
      <c r="O209" s="1428"/>
      <c r="P209" s="1428"/>
      <c r="Q209" s="1428"/>
      <c r="R209" s="1428"/>
      <c r="S209" s="1428"/>
      <c r="T209" s="1428"/>
      <c r="U209" s="1428"/>
      <c r="V209" s="1428"/>
      <c r="W209" s="1428"/>
      <c r="X209" s="1428"/>
      <c r="Y209" s="1428"/>
      <c r="Z209" s="1428"/>
      <c r="AA209" s="1428"/>
      <c r="AB209" s="1428"/>
      <c r="AC209" s="1428"/>
      <c r="AD209" s="1428"/>
      <c r="AE209" s="1428"/>
      <c r="AF209" s="1428"/>
      <c r="AG209" s="1428"/>
      <c r="AH209" s="1428"/>
      <c r="AI209" s="1428"/>
      <c r="AJ209" s="1428"/>
      <c r="AK209" s="1428"/>
      <c r="AL209" s="1428"/>
      <c r="AM209" s="1428"/>
      <c r="AN209" s="1428"/>
      <c r="AO209" s="1428"/>
      <c r="AP209" s="1428"/>
      <c r="AQ209" s="1428"/>
      <c r="AR209" s="1428"/>
      <c r="AS209" s="1428"/>
      <c r="AT209" s="1428"/>
      <c r="AU209" s="1428"/>
      <c r="AV209" s="1428"/>
      <c r="AW209" s="1428"/>
      <c r="AX209" s="1428"/>
      <c r="AY209" s="1428"/>
      <c r="AZ209" s="1428"/>
      <c r="BA209" s="1428"/>
      <c r="BB209" s="1428"/>
      <c r="BC209" s="1428"/>
    </row>
    <row r="210" spans="1:55">
      <c r="A210" s="1428"/>
      <c r="B210" s="1428"/>
      <c r="C210" s="1428"/>
      <c r="D210" s="1428"/>
      <c r="E210" s="1428"/>
      <c r="F210" s="1428"/>
      <c r="G210" s="1428"/>
      <c r="H210" s="1428"/>
      <c r="I210" s="1428"/>
      <c r="J210" s="1428"/>
      <c r="K210" s="1428"/>
      <c r="L210" s="1428"/>
      <c r="M210" s="1428"/>
      <c r="N210" s="1428"/>
      <c r="O210" s="1428"/>
      <c r="P210" s="1428"/>
      <c r="Q210" s="1428"/>
      <c r="R210" s="1428"/>
      <c r="S210" s="1428"/>
      <c r="T210" s="1428"/>
      <c r="U210" s="1428"/>
      <c r="V210" s="1428"/>
      <c r="W210" s="1428"/>
      <c r="X210" s="1428"/>
      <c r="Y210" s="1428"/>
      <c r="Z210" s="1428"/>
      <c r="AA210" s="1428"/>
      <c r="AB210" s="1428"/>
      <c r="AC210" s="1428"/>
      <c r="AD210" s="1428"/>
      <c r="AE210" s="1428"/>
      <c r="AF210" s="1428"/>
      <c r="AG210" s="1428"/>
      <c r="AH210" s="1428"/>
      <c r="AI210" s="1428"/>
      <c r="AJ210" s="1428"/>
      <c r="AK210" s="1428"/>
      <c r="AL210" s="1428"/>
      <c r="AM210" s="1428"/>
      <c r="AN210" s="1428"/>
      <c r="AO210" s="1428"/>
      <c r="AP210" s="1428"/>
      <c r="AQ210" s="1428"/>
      <c r="AR210" s="1428"/>
      <c r="AS210" s="1428"/>
      <c r="AT210" s="1428"/>
      <c r="AU210" s="1428"/>
      <c r="AV210" s="1428"/>
      <c r="AW210" s="1428"/>
      <c r="AX210" s="1428"/>
      <c r="AY210" s="1428"/>
      <c r="AZ210" s="1428"/>
      <c r="BA210" s="1428"/>
      <c r="BB210" s="1428"/>
      <c r="BC210" s="1428"/>
    </row>
    <row r="211" spans="1:55" ht="34.5" customHeight="1">
      <c r="A211" s="1428"/>
      <c r="B211" s="1428"/>
      <c r="C211" s="1428"/>
      <c r="D211" s="1428"/>
      <c r="E211" s="1428"/>
      <c r="F211" s="1428"/>
      <c r="G211" s="1428"/>
      <c r="H211" s="1428"/>
      <c r="I211" s="1428"/>
      <c r="J211" s="1428"/>
      <c r="K211" s="1428"/>
      <c r="L211" s="1428"/>
      <c r="M211" s="1428"/>
      <c r="N211" s="1428"/>
      <c r="O211" s="1428"/>
      <c r="P211" s="1428"/>
      <c r="Q211" s="1428"/>
      <c r="R211" s="1428"/>
      <c r="S211" s="1428"/>
      <c r="T211" s="1428"/>
      <c r="U211" s="1428"/>
      <c r="V211" s="1428"/>
      <c r="W211" s="1428"/>
      <c r="X211" s="1428"/>
      <c r="Y211" s="1428"/>
      <c r="Z211" s="1428"/>
      <c r="AA211" s="1428"/>
      <c r="AB211" s="1428"/>
      <c r="AC211" s="1428"/>
      <c r="AD211" s="1428"/>
      <c r="AE211" s="1428"/>
      <c r="AF211" s="1428"/>
      <c r="AG211" s="1428"/>
      <c r="AH211" s="1428"/>
      <c r="AI211" s="1428"/>
      <c r="AJ211" s="1428"/>
      <c r="AK211" s="1428"/>
      <c r="AL211" s="1428"/>
      <c r="AM211" s="1428"/>
      <c r="AN211" s="1428"/>
      <c r="AO211" s="1428"/>
      <c r="AP211" s="1428"/>
      <c r="AQ211" s="1428"/>
      <c r="AR211" s="1428"/>
      <c r="AS211" s="1428"/>
      <c r="AT211" s="1428"/>
      <c r="AU211" s="1428"/>
      <c r="AV211" s="1428"/>
      <c r="AW211" s="1428"/>
      <c r="AX211" s="1428"/>
      <c r="AY211" s="1428"/>
      <c r="AZ211" s="1428"/>
      <c r="BA211" s="1428"/>
      <c r="BB211" s="1428"/>
      <c r="BC211" s="1428"/>
    </row>
    <row r="212" spans="1:55">
      <c r="A212" s="1428"/>
      <c r="B212" s="1428"/>
      <c r="C212" s="1428"/>
      <c r="D212" s="1428"/>
      <c r="E212" s="1428"/>
      <c r="F212" s="1428"/>
      <c r="G212" s="1428"/>
      <c r="H212" s="1428"/>
      <c r="I212" s="1428"/>
      <c r="J212" s="1428"/>
      <c r="K212" s="1428"/>
      <c r="L212" s="1428"/>
      <c r="M212" s="1428"/>
      <c r="N212" s="1428"/>
      <c r="O212" s="1428"/>
      <c r="P212" s="1428"/>
      <c r="Q212" s="1428"/>
      <c r="R212" s="1428"/>
      <c r="S212" s="1428"/>
      <c r="T212" s="1428"/>
      <c r="U212" s="1428"/>
      <c r="V212" s="1428"/>
      <c r="W212" s="1428"/>
      <c r="X212" s="1428"/>
      <c r="Y212" s="1428"/>
      <c r="Z212" s="1428"/>
      <c r="AA212" s="1428"/>
      <c r="AB212" s="1428"/>
      <c r="AC212" s="1428"/>
      <c r="AD212" s="1428"/>
      <c r="AE212" s="1428"/>
      <c r="AF212" s="1428"/>
      <c r="AG212" s="1428"/>
      <c r="AH212" s="1428"/>
      <c r="AI212" s="1428"/>
      <c r="AJ212" s="1428"/>
      <c r="AK212" s="1428"/>
      <c r="AL212" s="1428"/>
      <c r="AM212" s="1428"/>
      <c r="AN212" s="1428"/>
      <c r="AO212" s="1428"/>
      <c r="AP212" s="1428"/>
      <c r="AQ212" s="1428"/>
      <c r="AR212" s="1428"/>
      <c r="AS212" s="1428"/>
      <c r="AT212" s="1428"/>
      <c r="AU212" s="1428"/>
      <c r="AV212" s="1428"/>
      <c r="AW212" s="1428"/>
      <c r="AX212" s="1428"/>
      <c r="AY212" s="1428"/>
      <c r="AZ212" s="1428"/>
      <c r="BA212" s="1428"/>
      <c r="BB212" s="1428"/>
      <c r="BC212" s="1428"/>
    </row>
    <row r="213" spans="1:55" ht="20.25" customHeight="1">
      <c r="A213" s="1428"/>
      <c r="B213" s="1428"/>
      <c r="C213" s="1428"/>
      <c r="D213" s="1428"/>
      <c r="E213" s="1428"/>
      <c r="F213" s="1428"/>
      <c r="G213" s="1428"/>
      <c r="H213" s="1428"/>
      <c r="I213" s="1428"/>
      <c r="J213" s="1428"/>
      <c r="K213" s="1428"/>
      <c r="L213" s="1428"/>
      <c r="M213" s="1428"/>
      <c r="N213" s="1428"/>
      <c r="O213" s="1428"/>
      <c r="P213" s="1428"/>
      <c r="Q213" s="1428"/>
      <c r="R213" s="1428"/>
      <c r="S213" s="1428"/>
      <c r="T213" s="1428"/>
      <c r="U213" s="1428"/>
      <c r="V213" s="1428"/>
      <c r="W213" s="1428"/>
      <c r="X213" s="1428"/>
      <c r="Y213" s="1428"/>
      <c r="Z213" s="1428"/>
      <c r="AA213" s="1428"/>
      <c r="AB213" s="1428"/>
      <c r="AC213" s="1428"/>
      <c r="AD213" s="1428"/>
      <c r="AE213" s="1428"/>
      <c r="AF213" s="1428"/>
      <c r="AG213" s="1428"/>
      <c r="AH213" s="1428"/>
      <c r="AI213" s="1428"/>
      <c r="AJ213" s="1428"/>
      <c r="AK213" s="1428"/>
      <c r="AL213" s="1428"/>
      <c r="AM213" s="1428"/>
      <c r="AN213" s="1428"/>
      <c r="AO213" s="1428"/>
      <c r="AP213" s="1428"/>
      <c r="AQ213" s="1428"/>
      <c r="AR213" s="1428"/>
      <c r="AS213" s="1428"/>
      <c r="AT213" s="1428"/>
      <c r="AU213" s="1428"/>
      <c r="AV213" s="1428"/>
      <c r="AW213" s="1428"/>
      <c r="AX213" s="1428"/>
      <c r="AY213" s="1428"/>
      <c r="AZ213" s="1428"/>
      <c r="BA213" s="1428"/>
      <c r="BB213" s="1428"/>
      <c r="BC213" s="1428"/>
    </row>
    <row r="214" spans="1:55" ht="63" customHeight="1">
      <c r="A214" s="1428"/>
      <c r="B214" s="1428"/>
      <c r="C214" s="1428"/>
      <c r="D214" s="1428"/>
      <c r="E214" s="1428"/>
      <c r="F214" s="1428"/>
      <c r="G214" s="1428"/>
      <c r="H214" s="1428"/>
      <c r="I214" s="1428"/>
      <c r="J214" s="1428"/>
      <c r="K214" s="1428"/>
      <c r="L214" s="1428"/>
      <c r="M214" s="1428"/>
      <c r="N214" s="1428"/>
      <c r="O214" s="1428"/>
      <c r="P214" s="1428"/>
      <c r="Q214" s="1428"/>
      <c r="R214" s="1428"/>
      <c r="S214" s="1428"/>
      <c r="T214" s="1428"/>
      <c r="U214" s="1428"/>
      <c r="V214" s="1428"/>
      <c r="W214" s="1428"/>
      <c r="X214" s="1428"/>
      <c r="Y214" s="1428"/>
      <c r="Z214" s="1428"/>
      <c r="AA214" s="1428"/>
      <c r="AB214" s="1428"/>
      <c r="AC214" s="1428"/>
      <c r="AD214" s="1428"/>
      <c r="AE214" s="1428"/>
      <c r="AF214" s="1428"/>
      <c r="AG214" s="1428"/>
      <c r="AH214" s="1428"/>
      <c r="AI214" s="1428"/>
      <c r="AJ214" s="1428"/>
      <c r="AK214" s="1428"/>
      <c r="AL214" s="1428"/>
      <c r="AM214" s="1428"/>
      <c r="AN214" s="1428"/>
      <c r="AO214" s="1428"/>
      <c r="AP214" s="1428"/>
      <c r="AQ214" s="1428"/>
      <c r="AR214" s="1428"/>
      <c r="AS214" s="1428"/>
      <c r="AT214" s="1428"/>
      <c r="AU214" s="1428"/>
      <c r="AV214" s="1428"/>
      <c r="AW214" s="1428"/>
      <c r="AX214" s="1428"/>
      <c r="AY214" s="1428"/>
      <c r="AZ214" s="1428"/>
      <c r="BA214" s="1428"/>
      <c r="BB214" s="1428"/>
      <c r="BC214" s="1428"/>
    </row>
    <row r="215" spans="1:55" ht="20.25" customHeight="1">
      <c r="A215" s="1426" t="s">
        <v>593</v>
      </c>
      <c r="B215" s="1426"/>
      <c r="C215" s="1426"/>
      <c r="D215" s="1426"/>
      <c r="E215" s="1426"/>
      <c r="F215" s="1426"/>
      <c r="G215" s="1426"/>
      <c r="H215" s="1426"/>
      <c r="I215" s="1426"/>
      <c r="J215" s="1426"/>
      <c r="K215" s="1426"/>
      <c r="L215" s="1426"/>
      <c r="M215" s="1426"/>
      <c r="N215" s="1426"/>
      <c r="O215" s="1426"/>
      <c r="P215" s="1426"/>
      <c r="Q215" s="1426"/>
      <c r="R215" s="1426"/>
      <c r="S215" s="1426"/>
      <c r="T215" s="1426"/>
      <c r="U215" s="1426"/>
      <c r="V215" s="1426"/>
      <c r="W215" s="1426"/>
      <c r="X215" s="1426"/>
      <c r="Y215" s="1426"/>
      <c r="Z215" s="1426"/>
      <c r="AA215" s="1426"/>
      <c r="AB215" s="1426"/>
      <c r="AC215" s="1426"/>
      <c r="AD215" s="1426"/>
      <c r="AE215" s="1426"/>
      <c r="AF215" s="1426"/>
      <c r="AG215" s="1426"/>
      <c r="AH215" s="1426"/>
      <c r="AI215" s="1426"/>
      <c r="AJ215" s="1426"/>
      <c r="AK215" s="1426"/>
      <c r="AL215" s="1426"/>
      <c r="AM215" s="1426"/>
      <c r="AN215" s="1426"/>
      <c r="AO215" s="1426"/>
      <c r="AP215" s="1426"/>
      <c r="AQ215" s="1426"/>
      <c r="AR215" s="1426"/>
      <c r="AS215" s="1426"/>
      <c r="AT215" s="1426"/>
      <c r="AU215" s="1426"/>
      <c r="AV215" s="1426"/>
      <c r="AW215" s="1426"/>
      <c r="AX215" s="1426"/>
      <c r="AY215" s="1426"/>
      <c r="AZ215" s="1426"/>
      <c r="BA215" s="1426"/>
      <c r="BB215" s="1426"/>
      <c r="BC215" s="1426"/>
    </row>
    <row r="216" spans="1:55">
      <c r="A216" s="1425" t="s">
        <v>594</v>
      </c>
      <c r="B216" s="1425"/>
      <c r="C216" s="1425"/>
      <c r="D216" s="1425"/>
      <c r="E216" s="1425"/>
      <c r="F216" s="1425"/>
      <c r="G216" s="1425"/>
      <c r="H216" s="1425"/>
      <c r="I216" s="1425"/>
      <c r="J216" s="1425"/>
      <c r="K216" s="1425"/>
      <c r="L216" s="1425"/>
      <c r="M216" s="1425"/>
      <c r="N216" s="1425"/>
      <c r="O216" s="1425"/>
      <c r="P216" s="1425"/>
      <c r="Q216" s="1425"/>
      <c r="R216" s="1425"/>
      <c r="S216" s="1425"/>
      <c r="T216" s="1425"/>
      <c r="U216" s="1425"/>
      <c r="V216" s="1425"/>
      <c r="W216" s="1425"/>
      <c r="X216" s="1425"/>
      <c r="Y216" s="1425"/>
      <c r="Z216" s="1425"/>
      <c r="AA216" s="1425"/>
      <c r="AB216" s="1425"/>
      <c r="AC216" s="1425"/>
      <c r="AD216" s="1425"/>
      <c r="AE216" s="1425"/>
      <c r="AF216" s="1425"/>
      <c r="AG216" s="1425"/>
      <c r="AH216" s="1425"/>
      <c r="AI216" s="1425"/>
      <c r="AJ216" s="1425"/>
      <c r="AK216" s="1425"/>
      <c r="AL216" s="1425"/>
      <c r="AM216" s="1425"/>
      <c r="AN216" s="1425"/>
      <c r="AO216" s="1425"/>
      <c r="AP216" s="1425"/>
      <c r="AQ216" s="1425"/>
      <c r="AR216" s="1425"/>
      <c r="AS216" s="1425"/>
      <c r="AT216" s="1425"/>
      <c r="AU216" s="1425"/>
      <c r="AV216" s="1425"/>
      <c r="AW216" s="1425"/>
      <c r="AX216" s="1425"/>
      <c r="AY216" s="1425"/>
      <c r="AZ216" s="1425"/>
      <c r="BA216" s="1425"/>
      <c r="BB216" s="1425"/>
      <c r="BC216" s="1425"/>
    </row>
    <row r="217" spans="1:55">
      <c r="A217" s="1425"/>
      <c r="B217" s="1425"/>
      <c r="C217" s="1425"/>
      <c r="D217" s="1425"/>
      <c r="E217" s="1425"/>
      <c r="F217" s="1425"/>
      <c r="G217" s="1425"/>
      <c r="H217" s="1425"/>
      <c r="I217" s="1425"/>
      <c r="J217" s="1425"/>
      <c r="K217" s="1425"/>
      <c r="L217" s="1425"/>
      <c r="M217" s="1425"/>
      <c r="N217" s="1425"/>
      <c r="O217" s="1425"/>
      <c r="P217" s="1425"/>
      <c r="Q217" s="1425"/>
      <c r="R217" s="1425"/>
      <c r="S217" s="1425"/>
      <c r="T217" s="1425"/>
      <c r="U217" s="1425"/>
      <c r="V217" s="1425"/>
      <c r="W217" s="1425"/>
      <c r="X217" s="1425"/>
      <c r="Y217" s="1425"/>
      <c r="Z217" s="1425"/>
      <c r="AA217" s="1425"/>
      <c r="AB217" s="1425"/>
      <c r="AC217" s="1425"/>
      <c r="AD217" s="1425"/>
      <c r="AE217" s="1425"/>
      <c r="AF217" s="1425"/>
      <c r="AG217" s="1425"/>
      <c r="AH217" s="1425"/>
      <c r="AI217" s="1425"/>
      <c r="AJ217" s="1425"/>
      <c r="AK217" s="1425"/>
      <c r="AL217" s="1425"/>
      <c r="AM217" s="1425"/>
      <c r="AN217" s="1425"/>
      <c r="AO217" s="1425"/>
      <c r="AP217" s="1425"/>
      <c r="AQ217" s="1425"/>
      <c r="AR217" s="1425"/>
      <c r="AS217" s="1425"/>
      <c r="AT217" s="1425"/>
      <c r="AU217" s="1425"/>
      <c r="AV217" s="1425"/>
      <c r="AW217" s="1425"/>
      <c r="AX217" s="1425"/>
      <c r="AY217" s="1425"/>
      <c r="AZ217" s="1425"/>
      <c r="BA217" s="1425"/>
      <c r="BB217" s="1425"/>
      <c r="BC217" s="1425"/>
    </row>
    <row r="218" spans="1:55">
      <c r="A218" s="1425"/>
      <c r="B218" s="1425"/>
      <c r="C218" s="1425"/>
      <c r="D218" s="1425"/>
      <c r="E218" s="1425"/>
      <c r="F218" s="1425"/>
      <c r="G218" s="1425"/>
      <c r="H218" s="1425"/>
      <c r="I218" s="1425"/>
      <c r="J218" s="1425"/>
      <c r="K218" s="1425"/>
      <c r="L218" s="1425"/>
      <c r="M218" s="1425"/>
      <c r="N218" s="1425"/>
      <c r="O218" s="1425"/>
      <c r="P218" s="1425"/>
      <c r="Q218" s="1425"/>
      <c r="R218" s="1425"/>
      <c r="S218" s="1425"/>
      <c r="T218" s="1425"/>
      <c r="U218" s="1425"/>
      <c r="V218" s="1425"/>
      <c r="W218" s="1425"/>
      <c r="X218" s="1425"/>
      <c r="Y218" s="1425"/>
      <c r="Z218" s="1425"/>
      <c r="AA218" s="1425"/>
      <c r="AB218" s="1425"/>
      <c r="AC218" s="1425"/>
      <c r="AD218" s="1425"/>
      <c r="AE218" s="1425"/>
      <c r="AF218" s="1425"/>
      <c r="AG218" s="1425"/>
      <c r="AH218" s="1425"/>
      <c r="AI218" s="1425"/>
      <c r="AJ218" s="1425"/>
      <c r="AK218" s="1425"/>
      <c r="AL218" s="1425"/>
      <c r="AM218" s="1425"/>
      <c r="AN218" s="1425"/>
      <c r="AO218" s="1425"/>
      <c r="AP218" s="1425"/>
      <c r="AQ218" s="1425"/>
      <c r="AR218" s="1425"/>
      <c r="AS218" s="1425"/>
      <c r="AT218" s="1425"/>
      <c r="AU218" s="1425"/>
      <c r="AV218" s="1425"/>
      <c r="AW218" s="1425"/>
      <c r="AX218" s="1425"/>
      <c r="AY218" s="1425"/>
      <c r="AZ218" s="1425"/>
      <c r="BA218" s="1425"/>
      <c r="BB218" s="1425"/>
      <c r="BC218" s="1425"/>
    </row>
    <row r="219" spans="1:55">
      <c r="A219" s="1425"/>
      <c r="B219" s="1425"/>
      <c r="C219" s="1425"/>
      <c r="D219" s="1425"/>
      <c r="E219" s="1425"/>
      <c r="F219" s="1425"/>
      <c r="G219" s="1425"/>
      <c r="H219" s="1425"/>
      <c r="I219" s="1425"/>
      <c r="J219" s="1425"/>
      <c r="K219" s="1425"/>
      <c r="L219" s="1425"/>
      <c r="M219" s="1425"/>
      <c r="N219" s="1425"/>
      <c r="O219" s="1425"/>
      <c r="P219" s="1425"/>
      <c r="Q219" s="1425"/>
      <c r="R219" s="1425"/>
      <c r="S219" s="1425"/>
      <c r="T219" s="1425"/>
      <c r="U219" s="1425"/>
      <c r="V219" s="1425"/>
      <c r="W219" s="1425"/>
      <c r="X219" s="1425"/>
      <c r="Y219" s="1425"/>
      <c r="Z219" s="1425"/>
      <c r="AA219" s="1425"/>
      <c r="AB219" s="1425"/>
      <c r="AC219" s="1425"/>
      <c r="AD219" s="1425"/>
      <c r="AE219" s="1425"/>
      <c r="AF219" s="1425"/>
      <c r="AG219" s="1425"/>
      <c r="AH219" s="1425"/>
      <c r="AI219" s="1425"/>
      <c r="AJ219" s="1425"/>
      <c r="AK219" s="1425"/>
      <c r="AL219" s="1425"/>
      <c r="AM219" s="1425"/>
      <c r="AN219" s="1425"/>
      <c r="AO219" s="1425"/>
      <c r="AP219" s="1425"/>
      <c r="AQ219" s="1425"/>
      <c r="AR219" s="1425"/>
      <c r="AS219" s="1425"/>
      <c r="AT219" s="1425"/>
      <c r="AU219" s="1425"/>
      <c r="AV219" s="1425"/>
      <c r="AW219" s="1425"/>
      <c r="AX219" s="1425"/>
      <c r="AY219" s="1425"/>
      <c r="AZ219" s="1425"/>
      <c r="BA219" s="1425"/>
      <c r="BB219" s="1425"/>
      <c r="BC219" s="1425"/>
    </row>
    <row r="220" spans="1:55">
      <c r="A220" s="1425"/>
      <c r="B220" s="1425"/>
      <c r="C220" s="1425"/>
      <c r="D220" s="1425"/>
      <c r="E220" s="1425"/>
      <c r="F220" s="1425"/>
      <c r="G220" s="1425"/>
      <c r="H220" s="1425"/>
      <c r="I220" s="1425"/>
      <c r="J220" s="1425"/>
      <c r="K220" s="1425"/>
      <c r="L220" s="1425"/>
      <c r="M220" s="1425"/>
      <c r="N220" s="1425"/>
      <c r="O220" s="1425"/>
      <c r="P220" s="1425"/>
      <c r="Q220" s="1425"/>
      <c r="R220" s="1425"/>
      <c r="S220" s="1425"/>
      <c r="T220" s="1425"/>
      <c r="U220" s="1425"/>
      <c r="V220" s="1425"/>
      <c r="W220" s="1425"/>
      <c r="X220" s="1425"/>
      <c r="Y220" s="1425"/>
      <c r="Z220" s="1425"/>
      <c r="AA220" s="1425"/>
      <c r="AB220" s="1425"/>
      <c r="AC220" s="1425"/>
      <c r="AD220" s="1425"/>
      <c r="AE220" s="1425"/>
      <c r="AF220" s="1425"/>
      <c r="AG220" s="1425"/>
      <c r="AH220" s="1425"/>
      <c r="AI220" s="1425"/>
      <c r="AJ220" s="1425"/>
      <c r="AK220" s="1425"/>
      <c r="AL220" s="1425"/>
      <c r="AM220" s="1425"/>
      <c r="AN220" s="1425"/>
      <c r="AO220" s="1425"/>
      <c r="AP220" s="1425"/>
      <c r="AQ220" s="1425"/>
      <c r="AR220" s="1425"/>
      <c r="AS220" s="1425"/>
      <c r="AT220" s="1425"/>
      <c r="AU220" s="1425"/>
      <c r="AV220" s="1425"/>
      <c r="AW220" s="1425"/>
      <c r="AX220" s="1425"/>
      <c r="AY220" s="1425"/>
      <c r="AZ220" s="1425"/>
      <c r="BA220" s="1425"/>
      <c r="BB220" s="1425"/>
      <c r="BC220" s="1425"/>
    </row>
    <row r="221" spans="1:55" ht="15.75" customHeight="1">
      <c r="A221" s="1425"/>
      <c r="B221" s="1425"/>
      <c r="C221" s="1425"/>
      <c r="D221" s="1425"/>
      <c r="E221" s="1425"/>
      <c r="F221" s="1425"/>
      <c r="G221" s="1425"/>
      <c r="H221" s="1425"/>
      <c r="I221" s="1425"/>
      <c r="J221" s="1425"/>
      <c r="K221" s="1425"/>
      <c r="L221" s="1425"/>
      <c r="M221" s="1425"/>
      <c r="N221" s="1425"/>
      <c r="O221" s="1425"/>
      <c r="P221" s="1425"/>
      <c r="Q221" s="1425"/>
      <c r="R221" s="1425"/>
      <c r="S221" s="1425"/>
      <c r="T221" s="1425"/>
      <c r="U221" s="1425"/>
      <c r="V221" s="1425"/>
      <c r="W221" s="1425"/>
      <c r="X221" s="1425"/>
      <c r="Y221" s="1425"/>
      <c r="Z221" s="1425"/>
      <c r="AA221" s="1425"/>
      <c r="AB221" s="1425"/>
      <c r="AC221" s="1425"/>
      <c r="AD221" s="1425"/>
      <c r="AE221" s="1425"/>
      <c r="AF221" s="1425"/>
      <c r="AG221" s="1425"/>
      <c r="AH221" s="1425"/>
      <c r="AI221" s="1425"/>
      <c r="AJ221" s="1425"/>
      <c r="AK221" s="1425"/>
      <c r="AL221" s="1425"/>
      <c r="AM221" s="1425"/>
      <c r="AN221" s="1425"/>
      <c r="AO221" s="1425"/>
      <c r="AP221" s="1425"/>
      <c r="AQ221" s="1425"/>
      <c r="AR221" s="1425"/>
      <c r="AS221" s="1425"/>
      <c r="AT221" s="1425"/>
      <c r="AU221" s="1425"/>
      <c r="AV221" s="1425"/>
      <c r="AW221" s="1425"/>
      <c r="AX221" s="1425"/>
      <c r="AY221" s="1425"/>
      <c r="AZ221" s="1425"/>
      <c r="BA221" s="1425"/>
      <c r="BB221" s="1425"/>
      <c r="BC221" s="1425"/>
    </row>
    <row r="222" spans="1:55" ht="1.5" customHeight="1">
      <c r="A222" s="1425"/>
      <c r="B222" s="1425"/>
      <c r="C222" s="1425"/>
      <c r="D222" s="1425"/>
      <c r="E222" s="1425"/>
      <c r="F222" s="1425"/>
      <c r="G222" s="1425"/>
      <c r="H222" s="1425"/>
      <c r="I222" s="1425"/>
      <c r="J222" s="1425"/>
      <c r="K222" s="1425"/>
      <c r="L222" s="1425"/>
      <c r="M222" s="1425"/>
      <c r="N222" s="1425"/>
      <c r="O222" s="1425"/>
      <c r="P222" s="1425"/>
      <c r="Q222" s="1425"/>
      <c r="R222" s="1425"/>
      <c r="S222" s="1425"/>
      <c r="T222" s="1425"/>
      <c r="U222" s="1425"/>
      <c r="V222" s="1425"/>
      <c r="W222" s="1425"/>
      <c r="X222" s="1425"/>
      <c r="Y222" s="1425"/>
      <c r="Z222" s="1425"/>
      <c r="AA222" s="1425"/>
      <c r="AB222" s="1425"/>
      <c r="AC222" s="1425"/>
      <c r="AD222" s="1425"/>
      <c r="AE222" s="1425"/>
      <c r="AF222" s="1425"/>
      <c r="AG222" s="1425"/>
      <c r="AH222" s="1425"/>
      <c r="AI222" s="1425"/>
      <c r="AJ222" s="1425"/>
      <c r="AK222" s="1425"/>
      <c r="AL222" s="1425"/>
      <c r="AM222" s="1425"/>
      <c r="AN222" s="1425"/>
      <c r="AO222" s="1425"/>
      <c r="AP222" s="1425"/>
      <c r="AQ222" s="1425"/>
      <c r="AR222" s="1425"/>
      <c r="AS222" s="1425"/>
      <c r="AT222" s="1425"/>
      <c r="AU222" s="1425"/>
      <c r="AV222" s="1425"/>
      <c r="AW222" s="1425"/>
      <c r="AX222" s="1425"/>
      <c r="AY222" s="1425"/>
      <c r="AZ222" s="1425"/>
      <c r="BA222" s="1425"/>
      <c r="BB222" s="1425"/>
      <c r="BC222" s="1425"/>
    </row>
    <row r="223" spans="1:55">
      <c r="A223" s="1425"/>
      <c r="B223" s="1425"/>
      <c r="C223" s="1425"/>
      <c r="D223" s="1425"/>
      <c r="E223" s="1425"/>
      <c r="F223" s="1425"/>
      <c r="G223" s="1425"/>
      <c r="H223" s="1425"/>
      <c r="I223" s="1425"/>
      <c r="J223" s="1425"/>
      <c r="K223" s="1425"/>
      <c r="L223" s="1425"/>
      <c r="M223" s="1425"/>
      <c r="N223" s="1425"/>
      <c r="O223" s="1425"/>
      <c r="P223" s="1425"/>
      <c r="Q223" s="1425"/>
      <c r="R223" s="1425"/>
      <c r="S223" s="1425"/>
      <c r="T223" s="1425"/>
      <c r="U223" s="1425"/>
      <c r="V223" s="1425"/>
      <c r="W223" s="1425"/>
      <c r="X223" s="1425"/>
      <c r="Y223" s="1425"/>
      <c r="Z223" s="1425"/>
      <c r="AA223" s="1425"/>
      <c r="AB223" s="1425"/>
      <c r="AC223" s="1425"/>
      <c r="AD223" s="1425"/>
      <c r="AE223" s="1425"/>
      <c r="AF223" s="1425"/>
      <c r="AG223" s="1425"/>
      <c r="AH223" s="1425"/>
      <c r="AI223" s="1425"/>
      <c r="AJ223" s="1425"/>
      <c r="AK223" s="1425"/>
      <c r="AL223" s="1425"/>
      <c r="AM223" s="1425"/>
      <c r="AN223" s="1425"/>
      <c r="AO223" s="1425"/>
      <c r="AP223" s="1425"/>
      <c r="AQ223" s="1425"/>
      <c r="AR223" s="1425"/>
      <c r="AS223" s="1425"/>
      <c r="AT223" s="1425"/>
      <c r="AU223" s="1425"/>
      <c r="AV223" s="1425"/>
      <c r="AW223" s="1425"/>
      <c r="AX223" s="1425"/>
      <c r="AY223" s="1425"/>
      <c r="AZ223" s="1425"/>
      <c r="BA223" s="1425"/>
      <c r="BB223" s="1425"/>
      <c r="BC223" s="1425"/>
    </row>
    <row r="224" spans="1:55" ht="20.25" customHeight="1">
      <c r="A224" s="1425"/>
      <c r="B224" s="1425"/>
      <c r="C224" s="1425"/>
      <c r="D224" s="1425"/>
      <c r="E224" s="1425"/>
      <c r="F224" s="1425"/>
      <c r="G224" s="1425"/>
      <c r="H224" s="1425"/>
      <c r="I224" s="1425"/>
      <c r="J224" s="1425"/>
      <c r="K224" s="1425"/>
      <c r="L224" s="1425"/>
      <c r="M224" s="1425"/>
      <c r="N224" s="1425"/>
      <c r="O224" s="1425"/>
      <c r="P224" s="1425"/>
      <c r="Q224" s="1425"/>
      <c r="R224" s="1425"/>
      <c r="S224" s="1425"/>
      <c r="T224" s="1425"/>
      <c r="U224" s="1425"/>
      <c r="V224" s="1425"/>
      <c r="W224" s="1425"/>
      <c r="X224" s="1425"/>
      <c r="Y224" s="1425"/>
      <c r="Z224" s="1425"/>
      <c r="AA224" s="1425"/>
      <c r="AB224" s="1425"/>
      <c r="AC224" s="1425"/>
      <c r="AD224" s="1425"/>
      <c r="AE224" s="1425"/>
      <c r="AF224" s="1425"/>
      <c r="AG224" s="1425"/>
      <c r="AH224" s="1425"/>
      <c r="AI224" s="1425"/>
      <c r="AJ224" s="1425"/>
      <c r="AK224" s="1425"/>
      <c r="AL224" s="1425"/>
      <c r="AM224" s="1425"/>
      <c r="AN224" s="1425"/>
      <c r="AO224" s="1425"/>
      <c r="AP224" s="1425"/>
      <c r="AQ224" s="1425"/>
      <c r="AR224" s="1425"/>
      <c r="AS224" s="1425"/>
      <c r="AT224" s="1425"/>
      <c r="AU224" s="1425"/>
      <c r="AV224" s="1425"/>
      <c r="AW224" s="1425"/>
      <c r="AX224" s="1425"/>
      <c r="AY224" s="1425"/>
      <c r="AZ224" s="1425"/>
      <c r="BA224" s="1425"/>
      <c r="BB224" s="1425"/>
      <c r="BC224" s="1425"/>
    </row>
    <row r="225" spans="1:55" ht="55.5" customHeight="1">
      <c r="A225" s="1425"/>
      <c r="B225" s="1425"/>
      <c r="C225" s="1425"/>
      <c r="D225" s="1425"/>
      <c r="E225" s="1425"/>
      <c r="F225" s="1425"/>
      <c r="G225" s="1425"/>
      <c r="H225" s="1425"/>
      <c r="I225" s="1425"/>
      <c r="J225" s="1425"/>
      <c r="K225" s="1425"/>
      <c r="L225" s="1425"/>
      <c r="M225" s="1425"/>
      <c r="N225" s="1425"/>
      <c r="O225" s="1425"/>
      <c r="P225" s="1425"/>
      <c r="Q225" s="1425"/>
      <c r="R225" s="1425"/>
      <c r="S225" s="1425"/>
      <c r="T225" s="1425"/>
      <c r="U225" s="1425"/>
      <c r="V225" s="1425"/>
      <c r="W225" s="1425"/>
      <c r="X225" s="1425"/>
      <c r="Y225" s="1425"/>
      <c r="Z225" s="1425"/>
      <c r="AA225" s="1425"/>
      <c r="AB225" s="1425"/>
      <c r="AC225" s="1425"/>
      <c r="AD225" s="1425"/>
      <c r="AE225" s="1425"/>
      <c r="AF225" s="1425"/>
      <c r="AG225" s="1425"/>
      <c r="AH225" s="1425"/>
      <c r="AI225" s="1425"/>
      <c r="AJ225" s="1425"/>
      <c r="AK225" s="1425"/>
      <c r="AL225" s="1425"/>
      <c r="AM225" s="1425"/>
      <c r="AN225" s="1425"/>
      <c r="AO225" s="1425"/>
      <c r="AP225" s="1425"/>
      <c r="AQ225" s="1425"/>
      <c r="AR225" s="1425"/>
      <c r="AS225" s="1425"/>
      <c r="AT225" s="1425"/>
      <c r="AU225" s="1425"/>
      <c r="AV225" s="1425"/>
      <c r="AW225" s="1425"/>
      <c r="AX225" s="1425"/>
      <c r="AY225" s="1425"/>
      <c r="AZ225" s="1425"/>
      <c r="BA225" s="1425"/>
      <c r="BB225" s="1425"/>
      <c r="BC225" s="1425"/>
    </row>
    <row r="226" spans="1:55" ht="20.25" customHeight="1">
      <c r="A226" s="1426" t="s">
        <v>253</v>
      </c>
      <c r="B226" s="1426"/>
      <c r="C226" s="1426"/>
      <c r="D226" s="1426"/>
      <c r="E226" s="1426"/>
      <c r="F226" s="1426"/>
      <c r="G226" s="1426"/>
      <c r="H226" s="1426"/>
      <c r="I226" s="1426"/>
      <c r="J226" s="1426"/>
      <c r="K226" s="1426"/>
      <c r="L226" s="1426"/>
      <c r="M226" s="1426"/>
      <c r="N226" s="1426"/>
      <c r="O226" s="1426"/>
      <c r="P226" s="1426"/>
      <c r="Q226" s="1426"/>
      <c r="R226" s="1426"/>
      <c r="S226" s="1426"/>
      <c r="T226" s="1426"/>
      <c r="U226" s="1426"/>
      <c r="V226" s="1426"/>
      <c r="W226" s="1426"/>
      <c r="X226" s="1426"/>
      <c r="Y226" s="1426"/>
      <c r="Z226" s="1426"/>
      <c r="AA226" s="1426"/>
      <c r="AB226" s="1426"/>
      <c r="AC226" s="1426"/>
      <c r="AD226" s="1426"/>
      <c r="AE226" s="1426"/>
      <c r="AF226" s="1426"/>
      <c r="AG226" s="1426"/>
      <c r="AH226" s="1426"/>
      <c r="AI226" s="1426"/>
      <c r="AJ226" s="1426"/>
      <c r="AK226" s="1426"/>
      <c r="AL226" s="1426"/>
      <c r="AM226" s="1426"/>
      <c r="AN226" s="1426"/>
      <c r="AO226" s="1426"/>
      <c r="AP226" s="1426"/>
      <c r="AQ226" s="1426"/>
      <c r="AR226" s="1426"/>
      <c r="AS226" s="1426"/>
      <c r="AT226" s="1426"/>
      <c r="AU226" s="1426"/>
      <c r="AV226" s="1426"/>
      <c r="AW226" s="1426"/>
      <c r="AX226" s="1426"/>
      <c r="AY226" s="1426"/>
      <c r="AZ226" s="1426"/>
      <c r="BA226" s="1426"/>
      <c r="BB226" s="1426"/>
      <c r="BC226" s="1426"/>
    </row>
    <row r="227" spans="1:55">
      <c r="A227" s="1425" t="s">
        <v>255</v>
      </c>
      <c r="B227" s="1425"/>
      <c r="C227" s="1425"/>
      <c r="D227" s="1425"/>
      <c r="E227" s="1425"/>
      <c r="F227" s="1425"/>
      <c r="G227" s="1425"/>
      <c r="H227" s="1425"/>
      <c r="I227" s="1425"/>
      <c r="J227" s="1425"/>
      <c r="K227" s="1425"/>
      <c r="L227" s="1425"/>
      <c r="M227" s="1425"/>
      <c r="N227" s="1425"/>
      <c r="O227" s="1425"/>
      <c r="P227" s="1425"/>
      <c r="Q227" s="1425"/>
      <c r="R227" s="1425"/>
      <c r="S227" s="1425"/>
      <c r="T227" s="1425"/>
      <c r="U227" s="1425"/>
      <c r="V227" s="1425"/>
      <c r="W227" s="1425"/>
      <c r="X227" s="1425"/>
      <c r="Y227" s="1425"/>
      <c r="Z227" s="1425"/>
      <c r="AA227" s="1425"/>
      <c r="AB227" s="1425"/>
      <c r="AC227" s="1425"/>
      <c r="AD227" s="1425"/>
      <c r="AE227" s="1425"/>
      <c r="AF227" s="1425"/>
      <c r="AG227" s="1425"/>
      <c r="AH227" s="1425"/>
      <c r="AI227" s="1425"/>
      <c r="AJ227" s="1425"/>
      <c r="AK227" s="1425"/>
      <c r="AL227" s="1425"/>
      <c r="AM227" s="1425"/>
      <c r="AN227" s="1425"/>
      <c r="AO227" s="1425"/>
      <c r="AP227" s="1425"/>
      <c r="AQ227" s="1425"/>
      <c r="AR227" s="1425"/>
      <c r="AS227" s="1425"/>
      <c r="AT227" s="1425"/>
      <c r="AU227" s="1425"/>
      <c r="AV227" s="1425"/>
      <c r="AW227" s="1425"/>
      <c r="AX227" s="1425"/>
      <c r="AY227" s="1425"/>
      <c r="AZ227" s="1425"/>
      <c r="BA227" s="1425"/>
      <c r="BB227" s="1425"/>
      <c r="BC227" s="1425"/>
    </row>
    <row r="228" spans="1:55">
      <c r="A228" s="1425"/>
      <c r="B228" s="1425"/>
      <c r="C228" s="1425"/>
      <c r="D228" s="1425"/>
      <c r="E228" s="1425"/>
      <c r="F228" s="1425"/>
      <c r="G228" s="1425"/>
      <c r="H228" s="1425"/>
      <c r="I228" s="1425"/>
      <c r="J228" s="1425"/>
      <c r="K228" s="1425"/>
      <c r="L228" s="1425"/>
      <c r="M228" s="1425"/>
      <c r="N228" s="1425"/>
      <c r="O228" s="1425"/>
      <c r="P228" s="1425"/>
      <c r="Q228" s="1425"/>
      <c r="R228" s="1425"/>
      <c r="S228" s="1425"/>
      <c r="T228" s="1425"/>
      <c r="U228" s="1425"/>
      <c r="V228" s="1425"/>
      <c r="W228" s="1425"/>
      <c r="X228" s="1425"/>
      <c r="Y228" s="1425"/>
      <c r="Z228" s="1425"/>
      <c r="AA228" s="1425"/>
      <c r="AB228" s="1425"/>
      <c r="AC228" s="1425"/>
      <c r="AD228" s="1425"/>
      <c r="AE228" s="1425"/>
      <c r="AF228" s="1425"/>
      <c r="AG228" s="1425"/>
      <c r="AH228" s="1425"/>
      <c r="AI228" s="1425"/>
      <c r="AJ228" s="1425"/>
      <c r="AK228" s="1425"/>
      <c r="AL228" s="1425"/>
      <c r="AM228" s="1425"/>
      <c r="AN228" s="1425"/>
      <c r="AO228" s="1425"/>
      <c r="AP228" s="1425"/>
      <c r="AQ228" s="1425"/>
      <c r="AR228" s="1425"/>
      <c r="AS228" s="1425"/>
      <c r="AT228" s="1425"/>
      <c r="AU228" s="1425"/>
      <c r="AV228" s="1425"/>
      <c r="AW228" s="1425"/>
      <c r="AX228" s="1425"/>
      <c r="AY228" s="1425"/>
      <c r="AZ228" s="1425"/>
      <c r="BA228" s="1425"/>
      <c r="BB228" s="1425"/>
      <c r="BC228" s="1425"/>
    </row>
    <row r="229" spans="1:55">
      <c r="A229" s="1425"/>
      <c r="B229" s="1425"/>
      <c r="C229" s="1425"/>
      <c r="D229" s="1425"/>
      <c r="E229" s="1425"/>
      <c r="F229" s="1425"/>
      <c r="G229" s="1425"/>
      <c r="H229" s="1425"/>
      <c r="I229" s="1425"/>
      <c r="J229" s="1425"/>
      <c r="K229" s="1425"/>
      <c r="L229" s="1425"/>
      <c r="M229" s="1425"/>
      <c r="N229" s="1425"/>
      <c r="O229" s="1425"/>
      <c r="P229" s="1425"/>
      <c r="Q229" s="1425"/>
      <c r="R229" s="1425"/>
      <c r="S229" s="1425"/>
      <c r="T229" s="1425"/>
      <c r="U229" s="1425"/>
      <c r="V229" s="1425"/>
      <c r="W229" s="1425"/>
      <c r="X229" s="1425"/>
      <c r="Y229" s="1425"/>
      <c r="Z229" s="1425"/>
      <c r="AA229" s="1425"/>
      <c r="AB229" s="1425"/>
      <c r="AC229" s="1425"/>
      <c r="AD229" s="1425"/>
      <c r="AE229" s="1425"/>
      <c r="AF229" s="1425"/>
      <c r="AG229" s="1425"/>
      <c r="AH229" s="1425"/>
      <c r="AI229" s="1425"/>
      <c r="AJ229" s="1425"/>
      <c r="AK229" s="1425"/>
      <c r="AL229" s="1425"/>
      <c r="AM229" s="1425"/>
      <c r="AN229" s="1425"/>
      <c r="AO229" s="1425"/>
      <c r="AP229" s="1425"/>
      <c r="AQ229" s="1425"/>
      <c r="AR229" s="1425"/>
      <c r="AS229" s="1425"/>
      <c r="AT229" s="1425"/>
      <c r="AU229" s="1425"/>
      <c r="AV229" s="1425"/>
      <c r="AW229" s="1425"/>
      <c r="AX229" s="1425"/>
      <c r="AY229" s="1425"/>
      <c r="AZ229" s="1425"/>
      <c r="BA229" s="1425"/>
      <c r="BB229" s="1425"/>
      <c r="BC229" s="1425"/>
    </row>
    <row r="230" spans="1:55">
      <c r="A230" s="1425"/>
      <c r="B230" s="1425"/>
      <c r="C230" s="1425"/>
      <c r="D230" s="1425"/>
      <c r="E230" s="1425"/>
      <c r="F230" s="1425"/>
      <c r="G230" s="1425"/>
      <c r="H230" s="1425"/>
      <c r="I230" s="1425"/>
      <c r="J230" s="1425"/>
      <c r="K230" s="1425"/>
      <c r="L230" s="1425"/>
      <c r="M230" s="1425"/>
      <c r="N230" s="1425"/>
      <c r="O230" s="1425"/>
      <c r="P230" s="1425"/>
      <c r="Q230" s="1425"/>
      <c r="R230" s="1425"/>
      <c r="S230" s="1425"/>
      <c r="T230" s="1425"/>
      <c r="U230" s="1425"/>
      <c r="V230" s="1425"/>
      <c r="W230" s="1425"/>
      <c r="X230" s="1425"/>
      <c r="Y230" s="1425"/>
      <c r="Z230" s="1425"/>
      <c r="AA230" s="1425"/>
      <c r="AB230" s="1425"/>
      <c r="AC230" s="1425"/>
      <c r="AD230" s="1425"/>
      <c r="AE230" s="1425"/>
      <c r="AF230" s="1425"/>
      <c r="AG230" s="1425"/>
      <c r="AH230" s="1425"/>
      <c r="AI230" s="1425"/>
      <c r="AJ230" s="1425"/>
      <c r="AK230" s="1425"/>
      <c r="AL230" s="1425"/>
      <c r="AM230" s="1425"/>
      <c r="AN230" s="1425"/>
      <c r="AO230" s="1425"/>
      <c r="AP230" s="1425"/>
      <c r="AQ230" s="1425"/>
      <c r="AR230" s="1425"/>
      <c r="AS230" s="1425"/>
      <c r="AT230" s="1425"/>
      <c r="AU230" s="1425"/>
      <c r="AV230" s="1425"/>
      <c r="AW230" s="1425"/>
      <c r="AX230" s="1425"/>
      <c r="AY230" s="1425"/>
      <c r="AZ230" s="1425"/>
      <c r="BA230" s="1425"/>
      <c r="BB230" s="1425"/>
      <c r="BC230" s="1425"/>
    </row>
    <row r="231" spans="1:55" ht="54" customHeight="1">
      <c r="A231" s="1425"/>
      <c r="B231" s="1425"/>
      <c r="C231" s="1425"/>
      <c r="D231" s="1425"/>
      <c r="E231" s="1425"/>
      <c r="F231" s="1425"/>
      <c r="G231" s="1425"/>
      <c r="H231" s="1425"/>
      <c r="I231" s="1425"/>
      <c r="J231" s="1425"/>
      <c r="K231" s="1425"/>
      <c r="L231" s="1425"/>
      <c r="M231" s="1425"/>
      <c r="N231" s="1425"/>
      <c r="O231" s="1425"/>
      <c r="P231" s="1425"/>
      <c r="Q231" s="1425"/>
      <c r="R231" s="1425"/>
      <c r="S231" s="1425"/>
      <c r="T231" s="1425"/>
      <c r="U231" s="1425"/>
      <c r="V231" s="1425"/>
      <c r="W231" s="1425"/>
      <c r="X231" s="1425"/>
      <c r="Y231" s="1425"/>
      <c r="Z231" s="1425"/>
      <c r="AA231" s="1425"/>
      <c r="AB231" s="1425"/>
      <c r="AC231" s="1425"/>
      <c r="AD231" s="1425"/>
      <c r="AE231" s="1425"/>
      <c r="AF231" s="1425"/>
      <c r="AG231" s="1425"/>
      <c r="AH231" s="1425"/>
      <c r="AI231" s="1425"/>
      <c r="AJ231" s="1425"/>
      <c r="AK231" s="1425"/>
      <c r="AL231" s="1425"/>
      <c r="AM231" s="1425"/>
      <c r="AN231" s="1425"/>
      <c r="AO231" s="1425"/>
      <c r="AP231" s="1425"/>
      <c r="AQ231" s="1425"/>
      <c r="AR231" s="1425"/>
      <c r="AS231" s="1425"/>
      <c r="AT231" s="1425"/>
      <c r="AU231" s="1425"/>
      <c r="AV231" s="1425"/>
      <c r="AW231" s="1425"/>
      <c r="AX231" s="1425"/>
      <c r="AY231" s="1425"/>
      <c r="AZ231" s="1425"/>
      <c r="BA231" s="1425"/>
      <c r="BB231" s="1425"/>
      <c r="BC231" s="1425"/>
    </row>
    <row r="232" spans="1:55">
      <c r="A232" s="1425"/>
      <c r="B232" s="1425"/>
      <c r="C232" s="1425"/>
      <c r="D232" s="1425"/>
      <c r="E232" s="1425"/>
      <c r="F232" s="1425"/>
      <c r="G232" s="1425"/>
      <c r="H232" s="1425"/>
      <c r="I232" s="1425"/>
      <c r="J232" s="1425"/>
      <c r="K232" s="1425"/>
      <c r="L232" s="1425"/>
      <c r="M232" s="1425"/>
      <c r="N232" s="1425"/>
      <c r="O232" s="1425"/>
      <c r="P232" s="1425"/>
      <c r="Q232" s="1425"/>
      <c r="R232" s="1425"/>
      <c r="S232" s="1425"/>
      <c r="T232" s="1425"/>
      <c r="U232" s="1425"/>
      <c r="V232" s="1425"/>
      <c r="W232" s="1425"/>
      <c r="X232" s="1425"/>
      <c r="Y232" s="1425"/>
      <c r="Z232" s="1425"/>
      <c r="AA232" s="1425"/>
      <c r="AB232" s="1425"/>
      <c r="AC232" s="1425"/>
      <c r="AD232" s="1425"/>
      <c r="AE232" s="1425"/>
      <c r="AF232" s="1425"/>
      <c r="AG232" s="1425"/>
      <c r="AH232" s="1425"/>
      <c r="AI232" s="1425"/>
      <c r="AJ232" s="1425"/>
      <c r="AK232" s="1425"/>
      <c r="AL232" s="1425"/>
      <c r="AM232" s="1425"/>
      <c r="AN232" s="1425"/>
      <c r="AO232" s="1425"/>
      <c r="AP232" s="1425"/>
      <c r="AQ232" s="1425"/>
      <c r="AR232" s="1425"/>
      <c r="AS232" s="1425"/>
      <c r="AT232" s="1425"/>
      <c r="AU232" s="1425"/>
      <c r="AV232" s="1425"/>
      <c r="AW232" s="1425"/>
      <c r="AX232" s="1425"/>
      <c r="AY232" s="1425"/>
      <c r="AZ232" s="1425"/>
      <c r="BA232" s="1425"/>
      <c r="BB232" s="1425"/>
      <c r="BC232" s="1425"/>
    </row>
    <row r="233" spans="1:55" ht="20.25" customHeight="1">
      <c r="A233" s="1426" t="s">
        <v>254</v>
      </c>
      <c r="B233" s="1426"/>
      <c r="C233" s="1426"/>
      <c r="D233" s="1426"/>
      <c r="E233" s="1426"/>
      <c r="F233" s="1426"/>
      <c r="G233" s="1426"/>
      <c r="H233" s="1426"/>
      <c r="I233" s="1426"/>
      <c r="J233" s="1426"/>
      <c r="K233" s="1426"/>
      <c r="L233" s="1426"/>
      <c r="M233" s="1426"/>
      <c r="N233" s="1426"/>
      <c r="O233" s="1426"/>
      <c r="P233" s="1426"/>
      <c r="Q233" s="1426"/>
      <c r="R233" s="1426"/>
      <c r="S233" s="1426"/>
      <c r="T233" s="1426"/>
      <c r="U233" s="1426"/>
      <c r="V233" s="1426"/>
      <c r="W233" s="1426"/>
      <c r="X233" s="1426"/>
      <c r="Y233" s="1426"/>
      <c r="Z233" s="1426"/>
      <c r="AA233" s="1426"/>
      <c r="AB233" s="1426"/>
      <c r="AC233" s="1426"/>
      <c r="AD233" s="1426"/>
      <c r="AE233" s="1426"/>
      <c r="AF233" s="1426"/>
      <c r="AG233" s="1426"/>
      <c r="AH233" s="1426"/>
      <c r="AI233" s="1426"/>
      <c r="AJ233" s="1426"/>
      <c r="AK233" s="1426"/>
      <c r="AL233" s="1426"/>
      <c r="AM233" s="1426"/>
      <c r="AN233" s="1426"/>
      <c r="AO233" s="1426"/>
      <c r="AP233" s="1426"/>
      <c r="AQ233" s="1426"/>
      <c r="AR233" s="1426"/>
      <c r="AS233" s="1426"/>
      <c r="AT233" s="1426"/>
      <c r="AU233" s="1426"/>
      <c r="AV233" s="1426"/>
      <c r="AW233" s="1426"/>
      <c r="AX233" s="1426"/>
      <c r="AY233" s="1426"/>
      <c r="AZ233" s="1426"/>
      <c r="BA233" s="1426"/>
      <c r="BB233" s="1426"/>
      <c r="BC233" s="1426"/>
    </row>
    <row r="234" spans="1:55">
      <c r="A234" s="1425" t="s">
        <v>590</v>
      </c>
      <c r="B234" s="1425"/>
      <c r="C234" s="1425"/>
      <c r="D234" s="1425"/>
      <c r="E234" s="1425"/>
      <c r="F234" s="1425"/>
      <c r="G234" s="1425"/>
      <c r="H234" s="1425"/>
      <c r="I234" s="1425"/>
      <c r="J234" s="1425"/>
      <c r="K234" s="1425"/>
      <c r="L234" s="1425"/>
      <c r="M234" s="1425"/>
      <c r="N234" s="1425"/>
      <c r="O234" s="1425"/>
      <c r="P234" s="1425"/>
      <c r="Q234" s="1425"/>
      <c r="R234" s="1425"/>
      <c r="S234" s="1425"/>
      <c r="T234" s="1425"/>
      <c r="U234" s="1425"/>
      <c r="V234" s="1425"/>
      <c r="W234" s="1425"/>
      <c r="X234" s="1425"/>
      <c r="Y234" s="1425"/>
      <c r="Z234" s="1425"/>
      <c r="AA234" s="1425"/>
      <c r="AB234" s="1425"/>
      <c r="AC234" s="1425"/>
      <c r="AD234" s="1425"/>
      <c r="AE234" s="1425"/>
      <c r="AF234" s="1425"/>
      <c r="AG234" s="1425"/>
      <c r="AH234" s="1425"/>
      <c r="AI234" s="1425"/>
      <c r="AJ234" s="1425"/>
      <c r="AK234" s="1425"/>
      <c r="AL234" s="1425"/>
      <c r="AM234" s="1425"/>
      <c r="AN234" s="1425"/>
      <c r="AO234" s="1425"/>
      <c r="AP234" s="1425"/>
      <c r="AQ234" s="1425"/>
      <c r="AR234" s="1425"/>
      <c r="AS234" s="1425"/>
      <c r="AT234" s="1425"/>
      <c r="AU234" s="1425"/>
      <c r="AV234" s="1425"/>
      <c r="AW234" s="1425"/>
      <c r="AX234" s="1425"/>
      <c r="AY234" s="1425"/>
      <c r="AZ234" s="1425"/>
      <c r="BA234" s="1425"/>
      <c r="BB234" s="1425"/>
      <c r="BC234" s="1425"/>
    </row>
    <row r="235" spans="1:55">
      <c r="A235" s="1425"/>
      <c r="B235" s="1425"/>
      <c r="C235" s="1425"/>
      <c r="D235" s="1425"/>
      <c r="E235" s="1425"/>
      <c r="F235" s="1425"/>
      <c r="G235" s="1425"/>
      <c r="H235" s="1425"/>
      <c r="I235" s="1425"/>
      <c r="J235" s="1425"/>
      <c r="K235" s="1425"/>
      <c r="L235" s="1425"/>
      <c r="M235" s="1425"/>
      <c r="N235" s="1425"/>
      <c r="O235" s="1425"/>
      <c r="P235" s="1425"/>
      <c r="Q235" s="1425"/>
      <c r="R235" s="1425"/>
      <c r="S235" s="1425"/>
      <c r="T235" s="1425"/>
      <c r="U235" s="1425"/>
      <c r="V235" s="1425"/>
      <c r="W235" s="1425"/>
      <c r="X235" s="1425"/>
      <c r="Y235" s="1425"/>
      <c r="Z235" s="1425"/>
      <c r="AA235" s="1425"/>
      <c r="AB235" s="1425"/>
      <c r="AC235" s="1425"/>
      <c r="AD235" s="1425"/>
      <c r="AE235" s="1425"/>
      <c r="AF235" s="1425"/>
      <c r="AG235" s="1425"/>
      <c r="AH235" s="1425"/>
      <c r="AI235" s="1425"/>
      <c r="AJ235" s="1425"/>
      <c r="AK235" s="1425"/>
      <c r="AL235" s="1425"/>
      <c r="AM235" s="1425"/>
      <c r="AN235" s="1425"/>
      <c r="AO235" s="1425"/>
      <c r="AP235" s="1425"/>
      <c r="AQ235" s="1425"/>
      <c r="AR235" s="1425"/>
      <c r="AS235" s="1425"/>
      <c r="AT235" s="1425"/>
      <c r="AU235" s="1425"/>
      <c r="AV235" s="1425"/>
      <c r="AW235" s="1425"/>
      <c r="AX235" s="1425"/>
      <c r="AY235" s="1425"/>
      <c r="AZ235" s="1425"/>
      <c r="BA235" s="1425"/>
      <c r="BB235" s="1425"/>
      <c r="BC235" s="1425"/>
    </row>
    <row r="236" spans="1:55">
      <c r="A236" s="1425"/>
      <c r="B236" s="1425"/>
      <c r="C236" s="1425"/>
      <c r="D236" s="1425"/>
      <c r="E236" s="1425"/>
      <c r="F236" s="1425"/>
      <c r="G236" s="1425"/>
      <c r="H236" s="1425"/>
      <c r="I236" s="1425"/>
      <c r="J236" s="1425"/>
      <c r="K236" s="1425"/>
      <c r="L236" s="1425"/>
      <c r="M236" s="1425"/>
      <c r="N236" s="1425"/>
      <c r="O236" s="1425"/>
      <c r="P236" s="1425"/>
      <c r="Q236" s="1425"/>
      <c r="R236" s="1425"/>
      <c r="S236" s="1425"/>
      <c r="T236" s="1425"/>
      <c r="U236" s="1425"/>
      <c r="V236" s="1425"/>
      <c r="W236" s="1425"/>
      <c r="X236" s="1425"/>
      <c r="Y236" s="1425"/>
      <c r="Z236" s="1425"/>
      <c r="AA236" s="1425"/>
      <c r="AB236" s="1425"/>
      <c r="AC236" s="1425"/>
      <c r="AD236" s="1425"/>
      <c r="AE236" s="1425"/>
      <c r="AF236" s="1425"/>
      <c r="AG236" s="1425"/>
      <c r="AH236" s="1425"/>
      <c r="AI236" s="1425"/>
      <c r="AJ236" s="1425"/>
      <c r="AK236" s="1425"/>
      <c r="AL236" s="1425"/>
      <c r="AM236" s="1425"/>
      <c r="AN236" s="1425"/>
      <c r="AO236" s="1425"/>
      <c r="AP236" s="1425"/>
      <c r="AQ236" s="1425"/>
      <c r="AR236" s="1425"/>
      <c r="AS236" s="1425"/>
      <c r="AT236" s="1425"/>
      <c r="AU236" s="1425"/>
      <c r="AV236" s="1425"/>
      <c r="AW236" s="1425"/>
      <c r="AX236" s="1425"/>
      <c r="AY236" s="1425"/>
      <c r="AZ236" s="1425"/>
      <c r="BA236" s="1425"/>
      <c r="BB236" s="1425"/>
      <c r="BC236" s="1425"/>
    </row>
    <row r="237" spans="1:55">
      <c r="A237" s="1425"/>
      <c r="B237" s="1425"/>
      <c r="C237" s="1425"/>
      <c r="D237" s="1425"/>
      <c r="E237" s="1425"/>
      <c r="F237" s="1425"/>
      <c r="G237" s="1425"/>
      <c r="H237" s="1425"/>
      <c r="I237" s="1425"/>
      <c r="J237" s="1425"/>
      <c r="K237" s="1425"/>
      <c r="L237" s="1425"/>
      <c r="M237" s="1425"/>
      <c r="N237" s="1425"/>
      <c r="O237" s="1425"/>
      <c r="P237" s="1425"/>
      <c r="Q237" s="1425"/>
      <c r="R237" s="1425"/>
      <c r="S237" s="1425"/>
      <c r="T237" s="1425"/>
      <c r="U237" s="1425"/>
      <c r="V237" s="1425"/>
      <c r="W237" s="1425"/>
      <c r="X237" s="1425"/>
      <c r="Y237" s="1425"/>
      <c r="Z237" s="1425"/>
      <c r="AA237" s="1425"/>
      <c r="AB237" s="1425"/>
      <c r="AC237" s="1425"/>
      <c r="AD237" s="1425"/>
      <c r="AE237" s="1425"/>
      <c r="AF237" s="1425"/>
      <c r="AG237" s="1425"/>
      <c r="AH237" s="1425"/>
      <c r="AI237" s="1425"/>
      <c r="AJ237" s="1425"/>
      <c r="AK237" s="1425"/>
      <c r="AL237" s="1425"/>
      <c r="AM237" s="1425"/>
      <c r="AN237" s="1425"/>
      <c r="AO237" s="1425"/>
      <c r="AP237" s="1425"/>
      <c r="AQ237" s="1425"/>
      <c r="AR237" s="1425"/>
      <c r="AS237" s="1425"/>
      <c r="AT237" s="1425"/>
      <c r="AU237" s="1425"/>
      <c r="AV237" s="1425"/>
      <c r="AW237" s="1425"/>
      <c r="AX237" s="1425"/>
      <c r="AY237" s="1425"/>
      <c r="AZ237" s="1425"/>
      <c r="BA237" s="1425"/>
      <c r="BB237" s="1425"/>
      <c r="BC237" s="1425"/>
    </row>
    <row r="238" spans="1:55">
      <c r="A238" s="1425"/>
      <c r="B238" s="1425"/>
      <c r="C238" s="1425"/>
      <c r="D238" s="1425"/>
      <c r="E238" s="1425"/>
      <c r="F238" s="1425"/>
      <c r="G238" s="1425"/>
      <c r="H238" s="1425"/>
      <c r="I238" s="1425"/>
      <c r="J238" s="1425"/>
      <c r="K238" s="1425"/>
      <c r="L238" s="1425"/>
      <c r="M238" s="1425"/>
      <c r="N238" s="1425"/>
      <c r="O238" s="1425"/>
      <c r="P238" s="1425"/>
      <c r="Q238" s="1425"/>
      <c r="R238" s="1425"/>
      <c r="S238" s="1425"/>
      <c r="T238" s="1425"/>
      <c r="U238" s="1425"/>
      <c r="V238" s="1425"/>
      <c r="W238" s="1425"/>
      <c r="X238" s="1425"/>
      <c r="Y238" s="1425"/>
      <c r="Z238" s="1425"/>
      <c r="AA238" s="1425"/>
      <c r="AB238" s="1425"/>
      <c r="AC238" s="1425"/>
      <c r="AD238" s="1425"/>
      <c r="AE238" s="1425"/>
      <c r="AF238" s="1425"/>
      <c r="AG238" s="1425"/>
      <c r="AH238" s="1425"/>
      <c r="AI238" s="1425"/>
      <c r="AJ238" s="1425"/>
      <c r="AK238" s="1425"/>
      <c r="AL238" s="1425"/>
      <c r="AM238" s="1425"/>
      <c r="AN238" s="1425"/>
      <c r="AO238" s="1425"/>
      <c r="AP238" s="1425"/>
      <c r="AQ238" s="1425"/>
      <c r="AR238" s="1425"/>
      <c r="AS238" s="1425"/>
      <c r="AT238" s="1425"/>
      <c r="AU238" s="1425"/>
      <c r="AV238" s="1425"/>
      <c r="AW238" s="1425"/>
      <c r="AX238" s="1425"/>
      <c r="AY238" s="1425"/>
      <c r="AZ238" s="1425"/>
      <c r="BA238" s="1425"/>
      <c r="BB238" s="1425"/>
      <c r="BC238" s="1425"/>
    </row>
    <row r="239" spans="1:55">
      <c r="A239" s="1425"/>
      <c r="B239" s="1425"/>
      <c r="C239" s="1425"/>
      <c r="D239" s="1425"/>
      <c r="E239" s="1425"/>
      <c r="F239" s="1425"/>
      <c r="G239" s="1425"/>
      <c r="H239" s="1425"/>
      <c r="I239" s="1425"/>
      <c r="J239" s="1425"/>
      <c r="K239" s="1425"/>
      <c r="L239" s="1425"/>
      <c r="M239" s="1425"/>
      <c r="N239" s="1425"/>
      <c r="O239" s="1425"/>
      <c r="P239" s="1425"/>
      <c r="Q239" s="1425"/>
      <c r="R239" s="1425"/>
      <c r="S239" s="1425"/>
      <c r="T239" s="1425"/>
      <c r="U239" s="1425"/>
      <c r="V239" s="1425"/>
      <c r="W239" s="1425"/>
      <c r="X239" s="1425"/>
      <c r="Y239" s="1425"/>
      <c r="Z239" s="1425"/>
      <c r="AA239" s="1425"/>
      <c r="AB239" s="1425"/>
      <c r="AC239" s="1425"/>
      <c r="AD239" s="1425"/>
      <c r="AE239" s="1425"/>
      <c r="AF239" s="1425"/>
      <c r="AG239" s="1425"/>
      <c r="AH239" s="1425"/>
      <c r="AI239" s="1425"/>
      <c r="AJ239" s="1425"/>
      <c r="AK239" s="1425"/>
      <c r="AL239" s="1425"/>
      <c r="AM239" s="1425"/>
      <c r="AN239" s="1425"/>
      <c r="AO239" s="1425"/>
      <c r="AP239" s="1425"/>
      <c r="AQ239" s="1425"/>
      <c r="AR239" s="1425"/>
      <c r="AS239" s="1425"/>
      <c r="AT239" s="1425"/>
      <c r="AU239" s="1425"/>
      <c r="AV239" s="1425"/>
      <c r="AW239" s="1425"/>
      <c r="AX239" s="1425"/>
      <c r="AY239" s="1425"/>
      <c r="AZ239" s="1425"/>
      <c r="BA239" s="1425"/>
      <c r="BB239" s="1425"/>
      <c r="BC239" s="1425"/>
    </row>
    <row r="240" spans="1:55">
      <c r="A240" s="1425"/>
      <c r="B240" s="1425"/>
      <c r="C240" s="1425"/>
      <c r="D240" s="1425"/>
      <c r="E240" s="1425"/>
      <c r="F240" s="1425"/>
      <c r="G240" s="1425"/>
      <c r="H240" s="1425"/>
      <c r="I240" s="1425"/>
      <c r="J240" s="1425"/>
      <c r="K240" s="1425"/>
      <c r="L240" s="1425"/>
      <c r="M240" s="1425"/>
      <c r="N240" s="1425"/>
      <c r="O240" s="1425"/>
      <c r="P240" s="1425"/>
      <c r="Q240" s="1425"/>
      <c r="R240" s="1425"/>
      <c r="S240" s="1425"/>
      <c r="T240" s="1425"/>
      <c r="U240" s="1425"/>
      <c r="V240" s="1425"/>
      <c r="W240" s="1425"/>
      <c r="X240" s="1425"/>
      <c r="Y240" s="1425"/>
      <c r="Z240" s="1425"/>
      <c r="AA240" s="1425"/>
      <c r="AB240" s="1425"/>
      <c r="AC240" s="1425"/>
      <c r="AD240" s="1425"/>
      <c r="AE240" s="1425"/>
      <c r="AF240" s="1425"/>
      <c r="AG240" s="1425"/>
      <c r="AH240" s="1425"/>
      <c r="AI240" s="1425"/>
      <c r="AJ240" s="1425"/>
      <c r="AK240" s="1425"/>
      <c r="AL240" s="1425"/>
      <c r="AM240" s="1425"/>
      <c r="AN240" s="1425"/>
      <c r="AO240" s="1425"/>
      <c r="AP240" s="1425"/>
      <c r="AQ240" s="1425"/>
      <c r="AR240" s="1425"/>
      <c r="AS240" s="1425"/>
      <c r="AT240" s="1425"/>
      <c r="AU240" s="1425"/>
      <c r="AV240" s="1425"/>
      <c r="AW240" s="1425"/>
      <c r="AX240" s="1425"/>
      <c r="AY240" s="1425"/>
      <c r="AZ240" s="1425"/>
      <c r="BA240" s="1425"/>
      <c r="BB240" s="1425"/>
      <c r="BC240" s="1425"/>
    </row>
    <row r="241" spans="1:55">
      <c r="A241" s="1425"/>
      <c r="B241" s="1425"/>
      <c r="C241" s="1425"/>
      <c r="D241" s="1425"/>
      <c r="E241" s="1425"/>
      <c r="F241" s="1425"/>
      <c r="G241" s="1425"/>
      <c r="H241" s="1425"/>
      <c r="I241" s="1425"/>
      <c r="J241" s="1425"/>
      <c r="K241" s="1425"/>
      <c r="L241" s="1425"/>
      <c r="M241" s="1425"/>
      <c r="N241" s="1425"/>
      <c r="O241" s="1425"/>
      <c r="P241" s="1425"/>
      <c r="Q241" s="1425"/>
      <c r="R241" s="1425"/>
      <c r="S241" s="1425"/>
      <c r="T241" s="1425"/>
      <c r="U241" s="1425"/>
      <c r="V241" s="1425"/>
      <c r="W241" s="1425"/>
      <c r="X241" s="1425"/>
      <c r="Y241" s="1425"/>
      <c r="Z241" s="1425"/>
      <c r="AA241" s="1425"/>
      <c r="AB241" s="1425"/>
      <c r="AC241" s="1425"/>
      <c r="AD241" s="1425"/>
      <c r="AE241" s="1425"/>
      <c r="AF241" s="1425"/>
      <c r="AG241" s="1425"/>
      <c r="AH241" s="1425"/>
      <c r="AI241" s="1425"/>
      <c r="AJ241" s="1425"/>
      <c r="AK241" s="1425"/>
      <c r="AL241" s="1425"/>
      <c r="AM241" s="1425"/>
      <c r="AN241" s="1425"/>
      <c r="AO241" s="1425"/>
      <c r="AP241" s="1425"/>
      <c r="AQ241" s="1425"/>
      <c r="AR241" s="1425"/>
      <c r="AS241" s="1425"/>
      <c r="AT241" s="1425"/>
      <c r="AU241" s="1425"/>
      <c r="AV241" s="1425"/>
      <c r="AW241" s="1425"/>
      <c r="AX241" s="1425"/>
      <c r="AY241" s="1425"/>
      <c r="AZ241" s="1425"/>
      <c r="BA241" s="1425"/>
      <c r="BB241" s="1425"/>
      <c r="BC241" s="1425"/>
    </row>
    <row r="242" spans="1:55">
      <c r="A242" s="1425"/>
      <c r="B242" s="1425"/>
      <c r="C242" s="1425"/>
      <c r="D242" s="1425"/>
      <c r="E242" s="1425"/>
      <c r="F242" s="1425"/>
      <c r="G242" s="1425"/>
      <c r="H242" s="1425"/>
      <c r="I242" s="1425"/>
      <c r="J242" s="1425"/>
      <c r="K242" s="1425"/>
      <c r="L242" s="1425"/>
      <c r="M242" s="1425"/>
      <c r="N242" s="1425"/>
      <c r="O242" s="1425"/>
      <c r="P242" s="1425"/>
      <c r="Q242" s="1425"/>
      <c r="R242" s="1425"/>
      <c r="S242" s="1425"/>
      <c r="T242" s="1425"/>
      <c r="U242" s="1425"/>
      <c r="V242" s="1425"/>
      <c r="W242" s="1425"/>
      <c r="X242" s="1425"/>
      <c r="Y242" s="1425"/>
      <c r="Z242" s="1425"/>
      <c r="AA242" s="1425"/>
      <c r="AB242" s="1425"/>
      <c r="AC242" s="1425"/>
      <c r="AD242" s="1425"/>
      <c r="AE242" s="1425"/>
      <c r="AF242" s="1425"/>
      <c r="AG242" s="1425"/>
      <c r="AH242" s="1425"/>
      <c r="AI242" s="1425"/>
      <c r="AJ242" s="1425"/>
      <c r="AK242" s="1425"/>
      <c r="AL242" s="1425"/>
      <c r="AM242" s="1425"/>
      <c r="AN242" s="1425"/>
      <c r="AO242" s="1425"/>
      <c r="AP242" s="1425"/>
      <c r="AQ242" s="1425"/>
      <c r="AR242" s="1425"/>
      <c r="AS242" s="1425"/>
      <c r="AT242" s="1425"/>
      <c r="AU242" s="1425"/>
      <c r="AV242" s="1425"/>
      <c r="AW242" s="1425"/>
      <c r="AX242" s="1425"/>
      <c r="AY242" s="1425"/>
      <c r="AZ242" s="1425"/>
      <c r="BA242" s="1425"/>
      <c r="BB242" s="1425"/>
      <c r="BC242" s="1425"/>
    </row>
    <row r="243" spans="1:55" ht="20.25" customHeight="1">
      <c r="A243" s="1425"/>
      <c r="B243" s="1425"/>
      <c r="C243" s="1425"/>
      <c r="D243" s="1425"/>
      <c r="E243" s="1425"/>
      <c r="F243" s="1425"/>
      <c r="G243" s="1425"/>
      <c r="H243" s="1425"/>
      <c r="I243" s="1425"/>
      <c r="J243" s="1425"/>
      <c r="K243" s="1425"/>
      <c r="L243" s="1425"/>
      <c r="M243" s="1425"/>
      <c r="N243" s="1425"/>
      <c r="O243" s="1425"/>
      <c r="P243" s="1425"/>
      <c r="Q243" s="1425"/>
      <c r="R243" s="1425"/>
      <c r="S243" s="1425"/>
      <c r="T243" s="1425"/>
      <c r="U243" s="1425"/>
      <c r="V243" s="1425"/>
      <c r="W243" s="1425"/>
      <c r="X243" s="1425"/>
      <c r="Y243" s="1425"/>
      <c r="Z243" s="1425"/>
      <c r="AA243" s="1425"/>
      <c r="AB243" s="1425"/>
      <c r="AC243" s="1425"/>
      <c r="AD243" s="1425"/>
      <c r="AE243" s="1425"/>
      <c r="AF243" s="1425"/>
      <c r="AG243" s="1425"/>
      <c r="AH243" s="1425"/>
      <c r="AI243" s="1425"/>
      <c r="AJ243" s="1425"/>
      <c r="AK243" s="1425"/>
      <c r="AL243" s="1425"/>
      <c r="AM243" s="1425"/>
      <c r="AN243" s="1425"/>
      <c r="AO243" s="1425"/>
      <c r="AP243" s="1425"/>
      <c r="AQ243" s="1425"/>
      <c r="AR243" s="1425"/>
      <c r="AS243" s="1425"/>
      <c r="AT243" s="1425"/>
      <c r="AU243" s="1425"/>
      <c r="AV243" s="1425"/>
      <c r="AW243" s="1425"/>
      <c r="AX243" s="1425"/>
      <c r="AY243" s="1425"/>
      <c r="AZ243" s="1425"/>
      <c r="BA243" s="1425"/>
      <c r="BB243" s="1425"/>
      <c r="BC243" s="1425"/>
    </row>
    <row r="244" spans="1:55" ht="87" customHeight="1">
      <c r="A244" s="1425"/>
      <c r="B244" s="1425"/>
      <c r="C244" s="1425"/>
      <c r="D244" s="1425"/>
      <c r="E244" s="1425"/>
      <c r="F244" s="1425"/>
      <c r="G244" s="1425"/>
      <c r="H244" s="1425"/>
      <c r="I244" s="1425"/>
      <c r="J244" s="1425"/>
      <c r="K244" s="1425"/>
      <c r="L244" s="1425"/>
      <c r="M244" s="1425"/>
      <c r="N244" s="1425"/>
      <c r="O244" s="1425"/>
      <c r="P244" s="1425"/>
      <c r="Q244" s="1425"/>
      <c r="R244" s="1425"/>
      <c r="S244" s="1425"/>
      <c r="T244" s="1425"/>
      <c r="U244" s="1425"/>
      <c r="V244" s="1425"/>
      <c r="W244" s="1425"/>
      <c r="X244" s="1425"/>
      <c r="Y244" s="1425"/>
      <c r="Z244" s="1425"/>
      <c r="AA244" s="1425"/>
      <c r="AB244" s="1425"/>
      <c r="AC244" s="1425"/>
      <c r="AD244" s="1425"/>
      <c r="AE244" s="1425"/>
      <c r="AF244" s="1425"/>
      <c r="AG244" s="1425"/>
      <c r="AH244" s="1425"/>
      <c r="AI244" s="1425"/>
      <c r="AJ244" s="1425"/>
      <c r="AK244" s="1425"/>
      <c r="AL244" s="1425"/>
      <c r="AM244" s="1425"/>
      <c r="AN244" s="1425"/>
      <c r="AO244" s="1425"/>
      <c r="AP244" s="1425"/>
      <c r="AQ244" s="1425"/>
      <c r="AR244" s="1425"/>
      <c r="AS244" s="1425"/>
      <c r="AT244" s="1425"/>
      <c r="AU244" s="1425"/>
      <c r="AV244" s="1425"/>
      <c r="AW244" s="1425"/>
      <c r="AX244" s="1425"/>
      <c r="AY244" s="1425"/>
      <c r="AZ244" s="1425"/>
      <c r="BA244" s="1425"/>
      <c r="BB244" s="1425"/>
      <c r="BC244" s="1425"/>
    </row>
    <row r="245" spans="1:55" ht="21">
      <c r="A245" s="1426" t="s">
        <v>256</v>
      </c>
      <c r="B245" s="1426"/>
      <c r="C245" s="1426"/>
      <c r="D245" s="1426"/>
      <c r="E245" s="1426"/>
      <c r="F245" s="1426"/>
      <c r="G245" s="1426"/>
      <c r="H245" s="1426"/>
      <c r="I245" s="1426"/>
      <c r="J245" s="1426"/>
      <c r="K245" s="1426"/>
      <c r="L245" s="1426"/>
      <c r="M245" s="1426"/>
      <c r="N245" s="1426"/>
      <c r="O245" s="1426"/>
      <c r="P245" s="1426"/>
      <c r="Q245" s="1426"/>
      <c r="R245" s="1426"/>
      <c r="S245" s="1426"/>
      <c r="T245" s="1426"/>
      <c r="U245" s="1426"/>
      <c r="V245" s="1426"/>
      <c r="W245" s="1426"/>
      <c r="X245" s="1426"/>
      <c r="Y245" s="1426"/>
      <c r="Z245" s="1426"/>
      <c r="AA245" s="1426"/>
      <c r="AB245" s="1426"/>
      <c r="AC245" s="1426"/>
      <c r="AD245" s="1426"/>
      <c r="AE245" s="1426"/>
      <c r="AF245" s="1426"/>
      <c r="AG245" s="1426"/>
      <c r="AH245" s="1426"/>
      <c r="AI245" s="1426"/>
      <c r="AJ245" s="1426"/>
      <c r="AK245" s="1426"/>
      <c r="AL245" s="1426"/>
      <c r="AM245" s="1426"/>
      <c r="AN245" s="1426"/>
      <c r="AO245" s="1426"/>
      <c r="AP245" s="1426"/>
      <c r="AQ245" s="1426"/>
      <c r="AR245" s="1426"/>
      <c r="AS245" s="1426"/>
      <c r="AT245" s="1426"/>
      <c r="AU245" s="1426"/>
      <c r="AV245" s="1426"/>
      <c r="AW245" s="1426"/>
      <c r="AX245" s="1426"/>
      <c r="AY245" s="1426"/>
      <c r="AZ245" s="1426"/>
      <c r="BA245" s="1426"/>
      <c r="BB245" s="1426"/>
      <c r="BC245" s="1426"/>
    </row>
    <row r="246" spans="1:55">
      <c r="A246" s="1425" t="s">
        <v>257</v>
      </c>
      <c r="B246" s="1425"/>
      <c r="C246" s="1425"/>
      <c r="D246" s="1425"/>
      <c r="E246" s="1425"/>
      <c r="F246" s="1425"/>
      <c r="G246" s="1425"/>
      <c r="H246" s="1425"/>
      <c r="I246" s="1425"/>
      <c r="J246" s="1425"/>
      <c r="K246" s="1425"/>
      <c r="L246" s="1425"/>
      <c r="M246" s="1425"/>
      <c r="N246" s="1425"/>
      <c r="O246" s="1425"/>
      <c r="P246" s="1425"/>
      <c r="Q246" s="1425"/>
      <c r="R246" s="1425"/>
      <c r="S246" s="1425"/>
      <c r="T246" s="1425"/>
      <c r="U246" s="1425"/>
      <c r="V246" s="1425"/>
      <c r="W246" s="1425"/>
      <c r="X246" s="1425"/>
      <c r="Y246" s="1425"/>
      <c r="Z246" s="1425"/>
      <c r="AA246" s="1425"/>
      <c r="AB246" s="1425"/>
      <c r="AC246" s="1425"/>
      <c r="AD246" s="1425"/>
      <c r="AE246" s="1425"/>
      <c r="AF246" s="1425"/>
      <c r="AG246" s="1425"/>
      <c r="AH246" s="1425"/>
      <c r="AI246" s="1425"/>
      <c r="AJ246" s="1425"/>
      <c r="AK246" s="1425"/>
      <c r="AL246" s="1425"/>
      <c r="AM246" s="1425"/>
      <c r="AN246" s="1425"/>
      <c r="AO246" s="1425"/>
      <c r="AP246" s="1425"/>
      <c r="AQ246" s="1425"/>
      <c r="AR246" s="1425"/>
      <c r="AS246" s="1425"/>
      <c r="AT246" s="1425"/>
      <c r="AU246" s="1425"/>
      <c r="AV246" s="1425"/>
      <c r="AW246" s="1425"/>
      <c r="AX246" s="1425"/>
      <c r="AY246" s="1425"/>
      <c r="AZ246" s="1425"/>
      <c r="BA246" s="1425"/>
      <c r="BB246" s="1425"/>
      <c r="BC246" s="1425"/>
    </row>
    <row r="247" spans="1:55">
      <c r="A247" s="1425"/>
      <c r="B247" s="1425"/>
      <c r="C247" s="1425"/>
      <c r="D247" s="1425"/>
      <c r="E247" s="1425"/>
      <c r="F247" s="1425"/>
      <c r="G247" s="1425"/>
      <c r="H247" s="1425"/>
      <c r="I247" s="1425"/>
      <c r="J247" s="1425"/>
      <c r="K247" s="1425"/>
      <c r="L247" s="1425"/>
      <c r="M247" s="1425"/>
      <c r="N247" s="1425"/>
      <c r="O247" s="1425"/>
      <c r="P247" s="1425"/>
      <c r="Q247" s="1425"/>
      <c r="R247" s="1425"/>
      <c r="S247" s="1425"/>
      <c r="T247" s="1425"/>
      <c r="U247" s="1425"/>
      <c r="V247" s="1425"/>
      <c r="W247" s="1425"/>
      <c r="X247" s="1425"/>
      <c r="Y247" s="1425"/>
      <c r="Z247" s="1425"/>
      <c r="AA247" s="1425"/>
      <c r="AB247" s="1425"/>
      <c r="AC247" s="1425"/>
      <c r="AD247" s="1425"/>
      <c r="AE247" s="1425"/>
      <c r="AF247" s="1425"/>
      <c r="AG247" s="1425"/>
      <c r="AH247" s="1425"/>
      <c r="AI247" s="1425"/>
      <c r="AJ247" s="1425"/>
      <c r="AK247" s="1425"/>
      <c r="AL247" s="1425"/>
      <c r="AM247" s="1425"/>
      <c r="AN247" s="1425"/>
      <c r="AO247" s="1425"/>
      <c r="AP247" s="1425"/>
      <c r="AQ247" s="1425"/>
      <c r="AR247" s="1425"/>
      <c r="AS247" s="1425"/>
      <c r="AT247" s="1425"/>
      <c r="AU247" s="1425"/>
      <c r="AV247" s="1425"/>
      <c r="AW247" s="1425"/>
      <c r="AX247" s="1425"/>
      <c r="AY247" s="1425"/>
      <c r="AZ247" s="1425"/>
      <c r="BA247" s="1425"/>
      <c r="BB247" s="1425"/>
      <c r="BC247" s="1425"/>
    </row>
    <row r="248" spans="1:55">
      <c r="A248" s="1425"/>
      <c r="B248" s="1425"/>
      <c r="C248" s="1425"/>
      <c r="D248" s="1425"/>
      <c r="E248" s="1425"/>
      <c r="F248" s="1425"/>
      <c r="G248" s="1425"/>
      <c r="H248" s="1425"/>
      <c r="I248" s="1425"/>
      <c r="J248" s="1425"/>
      <c r="K248" s="1425"/>
      <c r="L248" s="1425"/>
      <c r="M248" s="1425"/>
      <c r="N248" s="1425"/>
      <c r="O248" s="1425"/>
      <c r="P248" s="1425"/>
      <c r="Q248" s="1425"/>
      <c r="R248" s="1425"/>
      <c r="S248" s="1425"/>
      <c r="T248" s="1425"/>
      <c r="U248" s="1425"/>
      <c r="V248" s="1425"/>
      <c r="W248" s="1425"/>
      <c r="X248" s="1425"/>
      <c r="Y248" s="1425"/>
      <c r="Z248" s="1425"/>
      <c r="AA248" s="1425"/>
      <c r="AB248" s="1425"/>
      <c r="AC248" s="1425"/>
      <c r="AD248" s="1425"/>
      <c r="AE248" s="1425"/>
      <c r="AF248" s="1425"/>
      <c r="AG248" s="1425"/>
      <c r="AH248" s="1425"/>
      <c r="AI248" s="1425"/>
      <c r="AJ248" s="1425"/>
      <c r="AK248" s="1425"/>
      <c r="AL248" s="1425"/>
      <c r="AM248" s="1425"/>
      <c r="AN248" s="1425"/>
      <c r="AO248" s="1425"/>
      <c r="AP248" s="1425"/>
      <c r="AQ248" s="1425"/>
      <c r="AR248" s="1425"/>
      <c r="AS248" s="1425"/>
      <c r="AT248" s="1425"/>
      <c r="AU248" s="1425"/>
      <c r="AV248" s="1425"/>
      <c r="AW248" s="1425"/>
      <c r="AX248" s="1425"/>
      <c r="AY248" s="1425"/>
      <c r="AZ248" s="1425"/>
      <c r="BA248" s="1425"/>
      <c r="BB248" s="1425"/>
      <c r="BC248" s="1425"/>
    </row>
    <row r="249" spans="1:55">
      <c r="A249" s="1425"/>
      <c r="B249" s="1425"/>
      <c r="C249" s="1425"/>
      <c r="D249" s="1425"/>
      <c r="E249" s="1425"/>
      <c r="F249" s="1425"/>
      <c r="G249" s="1425"/>
      <c r="H249" s="1425"/>
      <c r="I249" s="1425"/>
      <c r="J249" s="1425"/>
      <c r="K249" s="1425"/>
      <c r="L249" s="1425"/>
      <c r="M249" s="1425"/>
      <c r="N249" s="1425"/>
      <c r="O249" s="1425"/>
      <c r="P249" s="1425"/>
      <c r="Q249" s="1425"/>
      <c r="R249" s="1425"/>
      <c r="S249" s="1425"/>
      <c r="T249" s="1425"/>
      <c r="U249" s="1425"/>
      <c r="V249" s="1425"/>
      <c r="W249" s="1425"/>
      <c r="X249" s="1425"/>
      <c r="Y249" s="1425"/>
      <c r="Z249" s="1425"/>
      <c r="AA249" s="1425"/>
      <c r="AB249" s="1425"/>
      <c r="AC249" s="1425"/>
      <c r="AD249" s="1425"/>
      <c r="AE249" s="1425"/>
      <c r="AF249" s="1425"/>
      <c r="AG249" s="1425"/>
      <c r="AH249" s="1425"/>
      <c r="AI249" s="1425"/>
      <c r="AJ249" s="1425"/>
      <c r="AK249" s="1425"/>
      <c r="AL249" s="1425"/>
      <c r="AM249" s="1425"/>
      <c r="AN249" s="1425"/>
      <c r="AO249" s="1425"/>
      <c r="AP249" s="1425"/>
      <c r="AQ249" s="1425"/>
      <c r="AR249" s="1425"/>
      <c r="AS249" s="1425"/>
      <c r="AT249" s="1425"/>
      <c r="AU249" s="1425"/>
      <c r="AV249" s="1425"/>
      <c r="AW249" s="1425"/>
      <c r="AX249" s="1425"/>
      <c r="AY249" s="1425"/>
      <c r="AZ249" s="1425"/>
      <c r="BA249" s="1425"/>
      <c r="BB249" s="1425"/>
      <c r="BC249" s="1425"/>
    </row>
    <row r="250" spans="1:55">
      <c r="A250" s="1425"/>
      <c r="B250" s="1425"/>
      <c r="C250" s="1425"/>
      <c r="D250" s="1425"/>
      <c r="E250" s="1425"/>
      <c r="F250" s="1425"/>
      <c r="G250" s="1425"/>
      <c r="H250" s="1425"/>
      <c r="I250" s="1425"/>
      <c r="J250" s="1425"/>
      <c r="K250" s="1425"/>
      <c r="L250" s="1425"/>
      <c r="M250" s="1425"/>
      <c r="N250" s="1425"/>
      <c r="O250" s="1425"/>
      <c r="P250" s="1425"/>
      <c r="Q250" s="1425"/>
      <c r="R250" s="1425"/>
      <c r="S250" s="1425"/>
      <c r="T250" s="1425"/>
      <c r="U250" s="1425"/>
      <c r="V250" s="1425"/>
      <c r="W250" s="1425"/>
      <c r="X250" s="1425"/>
      <c r="Y250" s="1425"/>
      <c r="Z250" s="1425"/>
      <c r="AA250" s="1425"/>
      <c r="AB250" s="1425"/>
      <c r="AC250" s="1425"/>
      <c r="AD250" s="1425"/>
      <c r="AE250" s="1425"/>
      <c r="AF250" s="1425"/>
      <c r="AG250" s="1425"/>
      <c r="AH250" s="1425"/>
      <c r="AI250" s="1425"/>
      <c r="AJ250" s="1425"/>
      <c r="AK250" s="1425"/>
      <c r="AL250" s="1425"/>
      <c r="AM250" s="1425"/>
      <c r="AN250" s="1425"/>
      <c r="AO250" s="1425"/>
      <c r="AP250" s="1425"/>
      <c r="AQ250" s="1425"/>
      <c r="AR250" s="1425"/>
      <c r="AS250" s="1425"/>
      <c r="AT250" s="1425"/>
      <c r="AU250" s="1425"/>
      <c r="AV250" s="1425"/>
      <c r="AW250" s="1425"/>
      <c r="AX250" s="1425"/>
      <c r="AY250" s="1425"/>
      <c r="AZ250" s="1425"/>
      <c r="BA250" s="1425"/>
      <c r="BB250" s="1425"/>
      <c r="BC250" s="1425"/>
    </row>
    <row r="251" spans="1:55">
      <c r="A251" s="1425"/>
      <c r="B251" s="1425"/>
      <c r="C251" s="1425"/>
      <c r="D251" s="1425"/>
      <c r="E251" s="1425"/>
      <c r="F251" s="1425"/>
      <c r="G251" s="1425"/>
      <c r="H251" s="1425"/>
      <c r="I251" s="1425"/>
      <c r="J251" s="1425"/>
      <c r="K251" s="1425"/>
      <c r="L251" s="1425"/>
      <c r="M251" s="1425"/>
      <c r="N251" s="1425"/>
      <c r="O251" s="1425"/>
      <c r="P251" s="1425"/>
      <c r="Q251" s="1425"/>
      <c r="R251" s="1425"/>
      <c r="S251" s="1425"/>
      <c r="T251" s="1425"/>
      <c r="U251" s="1425"/>
      <c r="V251" s="1425"/>
      <c r="W251" s="1425"/>
      <c r="X251" s="1425"/>
      <c r="Y251" s="1425"/>
      <c r="Z251" s="1425"/>
      <c r="AA251" s="1425"/>
      <c r="AB251" s="1425"/>
      <c r="AC251" s="1425"/>
      <c r="AD251" s="1425"/>
      <c r="AE251" s="1425"/>
      <c r="AF251" s="1425"/>
      <c r="AG251" s="1425"/>
      <c r="AH251" s="1425"/>
      <c r="AI251" s="1425"/>
      <c r="AJ251" s="1425"/>
      <c r="AK251" s="1425"/>
      <c r="AL251" s="1425"/>
      <c r="AM251" s="1425"/>
      <c r="AN251" s="1425"/>
      <c r="AO251" s="1425"/>
      <c r="AP251" s="1425"/>
      <c r="AQ251" s="1425"/>
      <c r="AR251" s="1425"/>
      <c r="AS251" s="1425"/>
      <c r="AT251" s="1425"/>
      <c r="AU251" s="1425"/>
      <c r="AV251" s="1425"/>
      <c r="AW251" s="1425"/>
      <c r="AX251" s="1425"/>
      <c r="AY251" s="1425"/>
      <c r="AZ251" s="1425"/>
      <c r="BA251" s="1425"/>
      <c r="BB251" s="1425"/>
      <c r="BC251" s="1425"/>
    </row>
    <row r="252" spans="1:55">
      <c r="A252" s="1425"/>
      <c r="B252" s="1425"/>
      <c r="C252" s="1425"/>
      <c r="D252" s="1425"/>
      <c r="E252" s="1425"/>
      <c r="F252" s="1425"/>
      <c r="G252" s="1425"/>
      <c r="H252" s="1425"/>
      <c r="I252" s="1425"/>
      <c r="J252" s="1425"/>
      <c r="K252" s="1425"/>
      <c r="L252" s="1425"/>
      <c r="M252" s="1425"/>
      <c r="N252" s="1425"/>
      <c r="O252" s="1425"/>
      <c r="P252" s="1425"/>
      <c r="Q252" s="1425"/>
      <c r="R252" s="1425"/>
      <c r="S252" s="1425"/>
      <c r="T252" s="1425"/>
      <c r="U252" s="1425"/>
      <c r="V252" s="1425"/>
      <c r="W252" s="1425"/>
      <c r="X252" s="1425"/>
      <c r="Y252" s="1425"/>
      <c r="Z252" s="1425"/>
      <c r="AA252" s="1425"/>
      <c r="AB252" s="1425"/>
      <c r="AC252" s="1425"/>
      <c r="AD252" s="1425"/>
      <c r="AE252" s="1425"/>
      <c r="AF252" s="1425"/>
      <c r="AG252" s="1425"/>
      <c r="AH252" s="1425"/>
      <c r="AI252" s="1425"/>
      <c r="AJ252" s="1425"/>
      <c r="AK252" s="1425"/>
      <c r="AL252" s="1425"/>
      <c r="AM252" s="1425"/>
      <c r="AN252" s="1425"/>
      <c r="AO252" s="1425"/>
      <c r="AP252" s="1425"/>
      <c r="AQ252" s="1425"/>
      <c r="AR252" s="1425"/>
      <c r="AS252" s="1425"/>
      <c r="AT252" s="1425"/>
      <c r="AU252" s="1425"/>
      <c r="AV252" s="1425"/>
      <c r="AW252" s="1425"/>
      <c r="AX252" s="1425"/>
      <c r="AY252" s="1425"/>
      <c r="AZ252" s="1425"/>
      <c r="BA252" s="1425"/>
      <c r="BB252" s="1425"/>
      <c r="BC252" s="1425"/>
    </row>
    <row r="253" spans="1:55">
      <c r="A253" s="1425"/>
      <c r="B253" s="1425"/>
      <c r="C253" s="1425"/>
      <c r="D253" s="1425"/>
      <c r="E253" s="1425"/>
      <c r="F253" s="1425"/>
      <c r="G253" s="1425"/>
      <c r="H253" s="1425"/>
      <c r="I253" s="1425"/>
      <c r="J253" s="1425"/>
      <c r="K253" s="1425"/>
      <c r="L253" s="1425"/>
      <c r="M253" s="1425"/>
      <c r="N253" s="1425"/>
      <c r="O253" s="1425"/>
      <c r="P253" s="1425"/>
      <c r="Q253" s="1425"/>
      <c r="R253" s="1425"/>
      <c r="S253" s="1425"/>
      <c r="T253" s="1425"/>
      <c r="U253" s="1425"/>
      <c r="V253" s="1425"/>
      <c r="W253" s="1425"/>
      <c r="X253" s="1425"/>
      <c r="Y253" s="1425"/>
      <c r="Z253" s="1425"/>
      <c r="AA253" s="1425"/>
      <c r="AB253" s="1425"/>
      <c r="AC253" s="1425"/>
      <c r="AD253" s="1425"/>
      <c r="AE253" s="1425"/>
      <c r="AF253" s="1425"/>
      <c r="AG253" s="1425"/>
      <c r="AH253" s="1425"/>
      <c r="AI253" s="1425"/>
      <c r="AJ253" s="1425"/>
      <c r="AK253" s="1425"/>
      <c r="AL253" s="1425"/>
      <c r="AM253" s="1425"/>
      <c r="AN253" s="1425"/>
      <c r="AO253" s="1425"/>
      <c r="AP253" s="1425"/>
      <c r="AQ253" s="1425"/>
      <c r="AR253" s="1425"/>
      <c r="AS253" s="1425"/>
      <c r="AT253" s="1425"/>
      <c r="AU253" s="1425"/>
      <c r="AV253" s="1425"/>
      <c r="AW253" s="1425"/>
      <c r="AX253" s="1425"/>
      <c r="AY253" s="1425"/>
      <c r="AZ253" s="1425"/>
      <c r="BA253" s="1425"/>
      <c r="BB253" s="1425"/>
      <c r="BC253" s="1425"/>
    </row>
    <row r="254" spans="1:55">
      <c r="A254" s="1425"/>
      <c r="B254" s="1425"/>
      <c r="C254" s="1425"/>
      <c r="D254" s="1425"/>
      <c r="E254" s="1425"/>
      <c r="F254" s="1425"/>
      <c r="G254" s="1425"/>
      <c r="H254" s="1425"/>
      <c r="I254" s="1425"/>
      <c r="J254" s="1425"/>
      <c r="K254" s="1425"/>
      <c r="L254" s="1425"/>
      <c r="M254" s="1425"/>
      <c r="N254" s="1425"/>
      <c r="O254" s="1425"/>
      <c r="P254" s="1425"/>
      <c r="Q254" s="1425"/>
      <c r="R254" s="1425"/>
      <c r="S254" s="1425"/>
      <c r="T254" s="1425"/>
      <c r="U254" s="1425"/>
      <c r="V254" s="1425"/>
      <c r="W254" s="1425"/>
      <c r="X254" s="1425"/>
      <c r="Y254" s="1425"/>
      <c r="Z254" s="1425"/>
      <c r="AA254" s="1425"/>
      <c r="AB254" s="1425"/>
      <c r="AC254" s="1425"/>
      <c r="AD254" s="1425"/>
      <c r="AE254" s="1425"/>
      <c r="AF254" s="1425"/>
      <c r="AG254" s="1425"/>
      <c r="AH254" s="1425"/>
      <c r="AI254" s="1425"/>
      <c r="AJ254" s="1425"/>
      <c r="AK254" s="1425"/>
      <c r="AL254" s="1425"/>
      <c r="AM254" s="1425"/>
      <c r="AN254" s="1425"/>
      <c r="AO254" s="1425"/>
      <c r="AP254" s="1425"/>
      <c r="AQ254" s="1425"/>
      <c r="AR254" s="1425"/>
      <c r="AS254" s="1425"/>
      <c r="AT254" s="1425"/>
      <c r="AU254" s="1425"/>
      <c r="AV254" s="1425"/>
      <c r="AW254" s="1425"/>
      <c r="AX254" s="1425"/>
      <c r="AY254" s="1425"/>
      <c r="AZ254" s="1425"/>
      <c r="BA254" s="1425"/>
      <c r="BB254" s="1425"/>
      <c r="BC254" s="1425"/>
    </row>
    <row r="255" spans="1:55">
      <c r="A255" s="1425"/>
      <c r="B255" s="1425"/>
      <c r="C255" s="1425"/>
      <c r="D255" s="1425"/>
      <c r="E255" s="1425"/>
      <c r="F255" s="1425"/>
      <c r="G255" s="1425"/>
      <c r="H255" s="1425"/>
      <c r="I255" s="1425"/>
      <c r="J255" s="1425"/>
      <c r="K255" s="1425"/>
      <c r="L255" s="1425"/>
      <c r="M255" s="1425"/>
      <c r="N255" s="1425"/>
      <c r="O255" s="1425"/>
      <c r="P255" s="1425"/>
      <c r="Q255" s="1425"/>
      <c r="R255" s="1425"/>
      <c r="S255" s="1425"/>
      <c r="T255" s="1425"/>
      <c r="U255" s="1425"/>
      <c r="V255" s="1425"/>
      <c r="W255" s="1425"/>
      <c r="X255" s="1425"/>
      <c r="Y255" s="1425"/>
      <c r="Z255" s="1425"/>
      <c r="AA255" s="1425"/>
      <c r="AB255" s="1425"/>
      <c r="AC255" s="1425"/>
      <c r="AD255" s="1425"/>
      <c r="AE255" s="1425"/>
      <c r="AF255" s="1425"/>
      <c r="AG255" s="1425"/>
      <c r="AH255" s="1425"/>
      <c r="AI255" s="1425"/>
      <c r="AJ255" s="1425"/>
      <c r="AK255" s="1425"/>
      <c r="AL255" s="1425"/>
      <c r="AM255" s="1425"/>
      <c r="AN255" s="1425"/>
      <c r="AO255" s="1425"/>
      <c r="AP255" s="1425"/>
      <c r="AQ255" s="1425"/>
      <c r="AR255" s="1425"/>
      <c r="AS255" s="1425"/>
      <c r="AT255" s="1425"/>
      <c r="AU255" s="1425"/>
      <c r="AV255" s="1425"/>
      <c r="AW255" s="1425"/>
      <c r="AX255" s="1425"/>
      <c r="AY255" s="1425"/>
      <c r="AZ255" s="1425"/>
      <c r="BA255" s="1425"/>
      <c r="BB255" s="1425"/>
      <c r="BC255" s="1425"/>
    </row>
    <row r="256" spans="1:55" ht="70.5" customHeight="1">
      <c r="A256" s="1425"/>
      <c r="B256" s="1425"/>
      <c r="C256" s="1425"/>
      <c r="D256" s="1425"/>
      <c r="E256" s="1425"/>
      <c r="F256" s="1425"/>
      <c r="G256" s="1425"/>
      <c r="H256" s="1425"/>
      <c r="I256" s="1425"/>
      <c r="J256" s="1425"/>
      <c r="K256" s="1425"/>
      <c r="L256" s="1425"/>
      <c r="M256" s="1425"/>
      <c r="N256" s="1425"/>
      <c r="O256" s="1425"/>
      <c r="P256" s="1425"/>
      <c r="Q256" s="1425"/>
      <c r="R256" s="1425"/>
      <c r="S256" s="1425"/>
      <c r="T256" s="1425"/>
      <c r="U256" s="1425"/>
      <c r="V256" s="1425"/>
      <c r="W256" s="1425"/>
      <c r="X256" s="1425"/>
      <c r="Y256" s="1425"/>
      <c r="Z256" s="1425"/>
      <c r="AA256" s="1425"/>
      <c r="AB256" s="1425"/>
      <c r="AC256" s="1425"/>
      <c r="AD256" s="1425"/>
      <c r="AE256" s="1425"/>
      <c r="AF256" s="1425"/>
      <c r="AG256" s="1425"/>
      <c r="AH256" s="1425"/>
      <c r="AI256" s="1425"/>
      <c r="AJ256" s="1425"/>
      <c r="AK256" s="1425"/>
      <c r="AL256" s="1425"/>
      <c r="AM256" s="1425"/>
      <c r="AN256" s="1425"/>
      <c r="AO256" s="1425"/>
      <c r="AP256" s="1425"/>
      <c r="AQ256" s="1425"/>
      <c r="AR256" s="1425"/>
      <c r="AS256" s="1425"/>
      <c r="AT256" s="1425"/>
      <c r="AU256" s="1425"/>
      <c r="AV256" s="1425"/>
      <c r="AW256" s="1425"/>
      <c r="AX256" s="1425"/>
      <c r="AY256" s="1425"/>
      <c r="AZ256" s="1425"/>
      <c r="BA256" s="1425"/>
      <c r="BB256" s="1425"/>
      <c r="BC256" s="1425"/>
    </row>
    <row r="257" spans="1:55">
      <c r="A257" s="1425"/>
      <c r="B257" s="1425"/>
      <c r="C257" s="1425"/>
      <c r="D257" s="1425"/>
      <c r="E257" s="1425"/>
      <c r="F257" s="1425"/>
      <c r="G257" s="1425"/>
      <c r="H257" s="1425"/>
      <c r="I257" s="1425"/>
      <c r="J257" s="1425"/>
      <c r="K257" s="1425"/>
      <c r="L257" s="1425"/>
      <c r="M257" s="1425"/>
      <c r="N257" s="1425"/>
      <c r="O257" s="1425"/>
      <c r="P257" s="1425"/>
      <c r="Q257" s="1425"/>
      <c r="R257" s="1425"/>
      <c r="S257" s="1425"/>
      <c r="T257" s="1425"/>
      <c r="U257" s="1425"/>
      <c r="V257" s="1425"/>
      <c r="W257" s="1425"/>
      <c r="X257" s="1425"/>
      <c r="Y257" s="1425"/>
      <c r="Z257" s="1425"/>
      <c r="AA257" s="1425"/>
      <c r="AB257" s="1425"/>
      <c r="AC257" s="1425"/>
      <c r="AD257" s="1425"/>
      <c r="AE257" s="1425"/>
      <c r="AF257" s="1425"/>
      <c r="AG257" s="1425"/>
      <c r="AH257" s="1425"/>
      <c r="AI257" s="1425"/>
      <c r="AJ257" s="1425"/>
      <c r="AK257" s="1425"/>
      <c r="AL257" s="1425"/>
      <c r="AM257" s="1425"/>
      <c r="AN257" s="1425"/>
      <c r="AO257" s="1425"/>
      <c r="AP257" s="1425"/>
      <c r="AQ257" s="1425"/>
      <c r="AR257" s="1425"/>
      <c r="AS257" s="1425"/>
      <c r="AT257" s="1425"/>
      <c r="AU257" s="1425"/>
      <c r="AV257" s="1425"/>
      <c r="AW257" s="1425"/>
      <c r="AX257" s="1425"/>
      <c r="AY257" s="1425"/>
      <c r="AZ257" s="1425"/>
      <c r="BA257" s="1425"/>
      <c r="BB257" s="1425"/>
      <c r="BC257" s="1425"/>
    </row>
    <row r="258" spans="1:55" ht="20.25" customHeight="1">
      <c r="A258" s="1425"/>
      <c r="B258" s="1425"/>
      <c r="C258" s="1425"/>
      <c r="D258" s="1425"/>
      <c r="E258" s="1425"/>
      <c r="F258" s="1425"/>
      <c r="G258" s="1425"/>
      <c r="H258" s="1425"/>
      <c r="I258" s="1425"/>
      <c r="J258" s="1425"/>
      <c r="K258" s="1425"/>
      <c r="L258" s="1425"/>
      <c r="M258" s="1425"/>
      <c r="N258" s="1425"/>
      <c r="O258" s="1425"/>
      <c r="P258" s="1425"/>
      <c r="Q258" s="1425"/>
      <c r="R258" s="1425"/>
      <c r="S258" s="1425"/>
      <c r="T258" s="1425"/>
      <c r="U258" s="1425"/>
      <c r="V258" s="1425"/>
      <c r="W258" s="1425"/>
      <c r="X258" s="1425"/>
      <c r="Y258" s="1425"/>
      <c r="Z258" s="1425"/>
      <c r="AA258" s="1425"/>
      <c r="AB258" s="1425"/>
      <c r="AC258" s="1425"/>
      <c r="AD258" s="1425"/>
      <c r="AE258" s="1425"/>
      <c r="AF258" s="1425"/>
      <c r="AG258" s="1425"/>
      <c r="AH258" s="1425"/>
      <c r="AI258" s="1425"/>
      <c r="AJ258" s="1425"/>
      <c r="AK258" s="1425"/>
      <c r="AL258" s="1425"/>
      <c r="AM258" s="1425"/>
      <c r="AN258" s="1425"/>
      <c r="AO258" s="1425"/>
      <c r="AP258" s="1425"/>
      <c r="AQ258" s="1425"/>
      <c r="AR258" s="1425"/>
      <c r="AS258" s="1425"/>
      <c r="AT258" s="1425"/>
      <c r="AU258" s="1425"/>
      <c r="AV258" s="1425"/>
      <c r="AW258" s="1425"/>
      <c r="AX258" s="1425"/>
      <c r="AY258" s="1425"/>
      <c r="AZ258" s="1425"/>
      <c r="BA258" s="1425"/>
      <c r="BB258" s="1425"/>
      <c r="BC258" s="1425"/>
    </row>
    <row r="259" spans="1:55" ht="20.25" customHeight="1">
      <c r="A259" s="1425"/>
      <c r="B259" s="1425"/>
      <c r="C259" s="1425"/>
      <c r="D259" s="1425"/>
      <c r="E259" s="1425"/>
      <c r="F259" s="1425"/>
      <c r="G259" s="1425"/>
      <c r="H259" s="1425"/>
      <c r="I259" s="1425"/>
      <c r="J259" s="1425"/>
      <c r="K259" s="1425"/>
      <c r="L259" s="1425"/>
      <c r="M259" s="1425"/>
      <c r="N259" s="1425"/>
      <c r="O259" s="1425"/>
      <c r="P259" s="1425"/>
      <c r="Q259" s="1425"/>
      <c r="R259" s="1425"/>
      <c r="S259" s="1425"/>
      <c r="T259" s="1425"/>
      <c r="U259" s="1425"/>
      <c r="V259" s="1425"/>
      <c r="W259" s="1425"/>
      <c r="X259" s="1425"/>
      <c r="Y259" s="1425"/>
      <c r="Z259" s="1425"/>
      <c r="AA259" s="1425"/>
      <c r="AB259" s="1425"/>
      <c r="AC259" s="1425"/>
      <c r="AD259" s="1425"/>
      <c r="AE259" s="1425"/>
      <c r="AF259" s="1425"/>
      <c r="AG259" s="1425"/>
      <c r="AH259" s="1425"/>
      <c r="AI259" s="1425"/>
      <c r="AJ259" s="1425"/>
      <c r="AK259" s="1425"/>
      <c r="AL259" s="1425"/>
      <c r="AM259" s="1425"/>
      <c r="AN259" s="1425"/>
      <c r="AO259" s="1425"/>
      <c r="AP259" s="1425"/>
      <c r="AQ259" s="1425"/>
      <c r="AR259" s="1425"/>
      <c r="AS259" s="1425"/>
      <c r="AT259" s="1425"/>
      <c r="AU259" s="1425"/>
      <c r="AV259" s="1425"/>
      <c r="AW259" s="1425"/>
      <c r="AX259" s="1425"/>
      <c r="AY259" s="1425"/>
      <c r="AZ259" s="1425"/>
      <c r="BA259" s="1425"/>
      <c r="BB259" s="1425"/>
      <c r="BC259" s="1425"/>
    </row>
    <row r="260" spans="1:55" ht="20.25" customHeight="1">
      <c r="A260" s="1426" t="s">
        <v>258</v>
      </c>
      <c r="B260" s="1426"/>
      <c r="C260" s="1426"/>
      <c r="D260" s="1426"/>
      <c r="E260" s="1426"/>
      <c r="F260" s="1426"/>
      <c r="G260" s="1426"/>
      <c r="H260" s="1426"/>
      <c r="I260" s="1426"/>
      <c r="J260" s="1426"/>
      <c r="K260" s="1426"/>
      <c r="L260" s="1426"/>
      <c r="M260" s="1426"/>
      <c r="N260" s="1426"/>
      <c r="O260" s="1426"/>
      <c r="P260" s="1426"/>
      <c r="Q260" s="1426"/>
      <c r="R260" s="1426"/>
      <c r="S260" s="1426"/>
      <c r="T260" s="1426"/>
      <c r="U260" s="1426"/>
      <c r="V260" s="1426"/>
      <c r="W260" s="1426"/>
      <c r="X260" s="1426"/>
      <c r="Y260" s="1426"/>
      <c r="Z260" s="1426"/>
      <c r="AA260" s="1426"/>
      <c r="AB260" s="1426"/>
      <c r="AC260" s="1426"/>
      <c r="AD260" s="1426"/>
      <c r="AE260" s="1426"/>
      <c r="AF260" s="1426"/>
      <c r="AG260" s="1426"/>
      <c r="AH260" s="1426"/>
      <c r="AI260" s="1426"/>
      <c r="AJ260" s="1426"/>
      <c r="AK260" s="1426"/>
      <c r="AL260" s="1426"/>
      <c r="AM260" s="1426"/>
      <c r="AN260" s="1426"/>
      <c r="AO260" s="1426"/>
      <c r="AP260" s="1426"/>
      <c r="AQ260" s="1426"/>
      <c r="AR260" s="1426"/>
      <c r="AS260" s="1426"/>
      <c r="AT260" s="1426"/>
      <c r="AU260" s="1426"/>
      <c r="AV260" s="1426"/>
      <c r="AW260" s="1426"/>
      <c r="AX260" s="1426"/>
      <c r="AY260" s="1426"/>
      <c r="AZ260" s="1426"/>
      <c r="BA260" s="1426"/>
      <c r="BB260" s="1426"/>
      <c r="BC260" s="1426"/>
    </row>
    <row r="261" spans="1:55" ht="20.25" customHeight="1">
      <c r="A261" s="1425" t="s">
        <v>115</v>
      </c>
      <c r="B261" s="1425"/>
      <c r="C261" s="1425"/>
      <c r="D261" s="1425"/>
      <c r="E261" s="1425"/>
      <c r="F261" s="1425"/>
      <c r="G261" s="1425"/>
      <c r="H261" s="1425"/>
      <c r="I261" s="1425"/>
      <c r="J261" s="1425"/>
      <c r="K261" s="1425"/>
      <c r="L261" s="1425"/>
      <c r="M261" s="1425"/>
      <c r="N261" s="1425"/>
      <c r="O261" s="1425"/>
      <c r="P261" s="1425"/>
      <c r="Q261" s="1425"/>
      <c r="R261" s="1425"/>
      <c r="S261" s="1425"/>
      <c r="T261" s="1425"/>
      <c r="U261" s="1425"/>
      <c r="V261" s="1425"/>
      <c r="W261" s="1425"/>
      <c r="X261" s="1425"/>
      <c r="Y261" s="1425"/>
      <c r="Z261" s="1425"/>
      <c r="AA261" s="1425"/>
      <c r="AB261" s="1425"/>
      <c r="AC261" s="1425"/>
      <c r="AD261" s="1425"/>
      <c r="AE261" s="1425"/>
      <c r="AF261" s="1425"/>
      <c r="AG261" s="1425"/>
      <c r="AH261" s="1425"/>
      <c r="AI261" s="1425"/>
      <c r="AJ261" s="1425"/>
      <c r="AK261" s="1425"/>
      <c r="AL261" s="1425"/>
      <c r="AM261" s="1425"/>
      <c r="AN261" s="1425"/>
      <c r="AO261" s="1425"/>
      <c r="AP261" s="1425"/>
      <c r="AQ261" s="1425"/>
      <c r="AR261" s="1425"/>
      <c r="AS261" s="1425"/>
      <c r="AT261" s="1425"/>
      <c r="AU261" s="1425"/>
      <c r="AV261" s="1425"/>
      <c r="AW261" s="1425"/>
      <c r="AX261" s="1425"/>
      <c r="AY261" s="1425"/>
      <c r="AZ261" s="1425"/>
      <c r="BA261" s="1425"/>
      <c r="BB261" s="1425"/>
      <c r="BC261" s="1425"/>
    </row>
    <row r="262" spans="1:55" ht="20.25" customHeight="1">
      <c r="A262" s="1425"/>
      <c r="B262" s="1425"/>
      <c r="C262" s="1425"/>
      <c r="D262" s="1425"/>
      <c r="E262" s="1425"/>
      <c r="F262" s="1425"/>
      <c r="G262" s="1425"/>
      <c r="H262" s="1425"/>
      <c r="I262" s="1425"/>
      <c r="J262" s="1425"/>
      <c r="K262" s="1425"/>
      <c r="L262" s="1425"/>
      <c r="M262" s="1425"/>
      <c r="N262" s="1425"/>
      <c r="O262" s="1425"/>
      <c r="P262" s="1425"/>
      <c r="Q262" s="1425"/>
      <c r="R262" s="1425"/>
      <c r="S262" s="1425"/>
      <c r="T262" s="1425"/>
      <c r="U262" s="1425"/>
      <c r="V262" s="1425"/>
      <c r="W262" s="1425"/>
      <c r="X262" s="1425"/>
      <c r="Y262" s="1425"/>
      <c r="Z262" s="1425"/>
      <c r="AA262" s="1425"/>
      <c r="AB262" s="1425"/>
      <c r="AC262" s="1425"/>
      <c r="AD262" s="1425"/>
      <c r="AE262" s="1425"/>
      <c r="AF262" s="1425"/>
      <c r="AG262" s="1425"/>
      <c r="AH262" s="1425"/>
      <c r="AI262" s="1425"/>
      <c r="AJ262" s="1425"/>
      <c r="AK262" s="1425"/>
      <c r="AL262" s="1425"/>
      <c r="AM262" s="1425"/>
      <c r="AN262" s="1425"/>
      <c r="AO262" s="1425"/>
      <c r="AP262" s="1425"/>
      <c r="AQ262" s="1425"/>
      <c r="AR262" s="1425"/>
      <c r="AS262" s="1425"/>
      <c r="AT262" s="1425"/>
      <c r="AU262" s="1425"/>
      <c r="AV262" s="1425"/>
      <c r="AW262" s="1425"/>
      <c r="AX262" s="1425"/>
      <c r="AY262" s="1425"/>
      <c r="AZ262" s="1425"/>
      <c r="BA262" s="1425"/>
      <c r="BB262" s="1425"/>
      <c r="BC262" s="1425"/>
    </row>
    <row r="263" spans="1:55" ht="20.25" customHeight="1">
      <c r="A263" s="1425"/>
      <c r="B263" s="1425"/>
      <c r="C263" s="1425"/>
      <c r="D263" s="1425"/>
      <c r="E263" s="1425"/>
      <c r="F263" s="1425"/>
      <c r="G263" s="1425"/>
      <c r="H263" s="1425"/>
      <c r="I263" s="1425"/>
      <c r="J263" s="1425"/>
      <c r="K263" s="1425"/>
      <c r="L263" s="1425"/>
      <c r="M263" s="1425"/>
      <c r="N263" s="1425"/>
      <c r="O263" s="1425"/>
      <c r="P263" s="1425"/>
      <c r="Q263" s="1425"/>
      <c r="R263" s="1425"/>
      <c r="S263" s="1425"/>
      <c r="T263" s="1425"/>
      <c r="U263" s="1425"/>
      <c r="V263" s="1425"/>
      <c r="W263" s="1425"/>
      <c r="X263" s="1425"/>
      <c r="Y263" s="1425"/>
      <c r="Z263" s="1425"/>
      <c r="AA263" s="1425"/>
      <c r="AB263" s="1425"/>
      <c r="AC263" s="1425"/>
      <c r="AD263" s="1425"/>
      <c r="AE263" s="1425"/>
      <c r="AF263" s="1425"/>
      <c r="AG263" s="1425"/>
      <c r="AH263" s="1425"/>
      <c r="AI263" s="1425"/>
      <c r="AJ263" s="1425"/>
      <c r="AK263" s="1425"/>
      <c r="AL263" s="1425"/>
      <c r="AM263" s="1425"/>
      <c r="AN263" s="1425"/>
      <c r="AO263" s="1425"/>
      <c r="AP263" s="1425"/>
      <c r="AQ263" s="1425"/>
      <c r="AR263" s="1425"/>
      <c r="AS263" s="1425"/>
      <c r="AT263" s="1425"/>
      <c r="AU263" s="1425"/>
      <c r="AV263" s="1425"/>
      <c r="AW263" s="1425"/>
      <c r="AX263" s="1425"/>
      <c r="AY263" s="1425"/>
      <c r="AZ263" s="1425"/>
      <c r="BA263" s="1425"/>
      <c r="BB263" s="1425"/>
      <c r="BC263" s="1425"/>
    </row>
    <row r="264" spans="1:55" ht="20.25" customHeight="1">
      <c r="A264" s="1425"/>
      <c r="B264" s="1425"/>
      <c r="C264" s="1425"/>
      <c r="D264" s="1425"/>
      <c r="E264" s="1425"/>
      <c r="F264" s="1425"/>
      <c r="G264" s="1425"/>
      <c r="H264" s="1425"/>
      <c r="I264" s="1425"/>
      <c r="J264" s="1425"/>
      <c r="K264" s="1425"/>
      <c r="L264" s="1425"/>
      <c r="M264" s="1425"/>
      <c r="N264" s="1425"/>
      <c r="O264" s="1425"/>
      <c r="P264" s="1425"/>
      <c r="Q264" s="1425"/>
      <c r="R264" s="1425"/>
      <c r="S264" s="1425"/>
      <c r="T264" s="1425"/>
      <c r="U264" s="1425"/>
      <c r="V264" s="1425"/>
      <c r="W264" s="1425"/>
      <c r="X264" s="1425"/>
      <c r="Y264" s="1425"/>
      <c r="Z264" s="1425"/>
      <c r="AA264" s="1425"/>
      <c r="AB264" s="1425"/>
      <c r="AC264" s="1425"/>
      <c r="AD264" s="1425"/>
      <c r="AE264" s="1425"/>
      <c r="AF264" s="1425"/>
      <c r="AG264" s="1425"/>
      <c r="AH264" s="1425"/>
      <c r="AI264" s="1425"/>
      <c r="AJ264" s="1425"/>
      <c r="AK264" s="1425"/>
      <c r="AL264" s="1425"/>
      <c r="AM264" s="1425"/>
      <c r="AN264" s="1425"/>
      <c r="AO264" s="1425"/>
      <c r="AP264" s="1425"/>
      <c r="AQ264" s="1425"/>
      <c r="AR264" s="1425"/>
      <c r="AS264" s="1425"/>
      <c r="AT264" s="1425"/>
      <c r="AU264" s="1425"/>
      <c r="AV264" s="1425"/>
      <c r="AW264" s="1425"/>
      <c r="AX264" s="1425"/>
      <c r="AY264" s="1425"/>
      <c r="AZ264" s="1425"/>
      <c r="BA264" s="1425"/>
      <c r="BB264" s="1425"/>
      <c r="BC264" s="1425"/>
    </row>
    <row r="265" spans="1:55" ht="20.25" customHeight="1">
      <c r="A265" s="1425"/>
      <c r="B265" s="1425"/>
      <c r="C265" s="1425"/>
      <c r="D265" s="1425"/>
      <c r="E265" s="1425"/>
      <c r="F265" s="1425"/>
      <c r="G265" s="1425"/>
      <c r="H265" s="1425"/>
      <c r="I265" s="1425"/>
      <c r="J265" s="1425"/>
      <c r="K265" s="1425"/>
      <c r="L265" s="1425"/>
      <c r="M265" s="1425"/>
      <c r="N265" s="1425"/>
      <c r="O265" s="1425"/>
      <c r="P265" s="1425"/>
      <c r="Q265" s="1425"/>
      <c r="R265" s="1425"/>
      <c r="S265" s="1425"/>
      <c r="T265" s="1425"/>
      <c r="U265" s="1425"/>
      <c r="V265" s="1425"/>
      <c r="W265" s="1425"/>
      <c r="X265" s="1425"/>
      <c r="Y265" s="1425"/>
      <c r="Z265" s="1425"/>
      <c r="AA265" s="1425"/>
      <c r="AB265" s="1425"/>
      <c r="AC265" s="1425"/>
      <c r="AD265" s="1425"/>
      <c r="AE265" s="1425"/>
      <c r="AF265" s="1425"/>
      <c r="AG265" s="1425"/>
      <c r="AH265" s="1425"/>
      <c r="AI265" s="1425"/>
      <c r="AJ265" s="1425"/>
      <c r="AK265" s="1425"/>
      <c r="AL265" s="1425"/>
      <c r="AM265" s="1425"/>
      <c r="AN265" s="1425"/>
      <c r="AO265" s="1425"/>
      <c r="AP265" s="1425"/>
      <c r="AQ265" s="1425"/>
      <c r="AR265" s="1425"/>
      <c r="AS265" s="1425"/>
      <c r="AT265" s="1425"/>
      <c r="AU265" s="1425"/>
      <c r="AV265" s="1425"/>
      <c r="AW265" s="1425"/>
      <c r="AX265" s="1425"/>
      <c r="AY265" s="1425"/>
      <c r="AZ265" s="1425"/>
      <c r="BA265" s="1425"/>
      <c r="BB265" s="1425"/>
      <c r="BC265" s="1425"/>
    </row>
    <row r="266" spans="1:55" ht="20.25" customHeight="1">
      <c r="A266" s="1425"/>
      <c r="B266" s="1425"/>
      <c r="C266" s="1425"/>
      <c r="D266" s="1425"/>
      <c r="E266" s="1425"/>
      <c r="F266" s="1425"/>
      <c r="G266" s="1425"/>
      <c r="H266" s="1425"/>
      <c r="I266" s="1425"/>
      <c r="J266" s="1425"/>
      <c r="K266" s="1425"/>
      <c r="L266" s="1425"/>
      <c r="M266" s="1425"/>
      <c r="N266" s="1425"/>
      <c r="O266" s="1425"/>
      <c r="P266" s="1425"/>
      <c r="Q266" s="1425"/>
      <c r="R266" s="1425"/>
      <c r="S266" s="1425"/>
      <c r="T266" s="1425"/>
      <c r="U266" s="1425"/>
      <c r="V266" s="1425"/>
      <c r="W266" s="1425"/>
      <c r="X266" s="1425"/>
      <c r="Y266" s="1425"/>
      <c r="Z266" s="1425"/>
      <c r="AA266" s="1425"/>
      <c r="AB266" s="1425"/>
      <c r="AC266" s="1425"/>
      <c r="AD266" s="1425"/>
      <c r="AE266" s="1425"/>
      <c r="AF266" s="1425"/>
      <c r="AG266" s="1425"/>
      <c r="AH266" s="1425"/>
      <c r="AI266" s="1425"/>
      <c r="AJ266" s="1425"/>
      <c r="AK266" s="1425"/>
      <c r="AL266" s="1425"/>
      <c r="AM266" s="1425"/>
      <c r="AN266" s="1425"/>
      <c r="AO266" s="1425"/>
      <c r="AP266" s="1425"/>
      <c r="AQ266" s="1425"/>
      <c r="AR266" s="1425"/>
      <c r="AS266" s="1425"/>
      <c r="AT266" s="1425"/>
      <c r="AU266" s="1425"/>
      <c r="AV266" s="1425"/>
      <c r="AW266" s="1425"/>
      <c r="AX266" s="1425"/>
      <c r="AY266" s="1425"/>
      <c r="AZ266" s="1425"/>
      <c r="BA266" s="1425"/>
      <c r="BB266" s="1425"/>
      <c r="BC266" s="1425"/>
    </row>
    <row r="267" spans="1:55">
      <c r="A267" s="1425"/>
      <c r="B267" s="1425"/>
      <c r="C267" s="1425"/>
      <c r="D267" s="1425"/>
      <c r="E267" s="1425"/>
      <c r="F267" s="1425"/>
      <c r="G267" s="1425"/>
      <c r="H267" s="1425"/>
      <c r="I267" s="1425"/>
      <c r="J267" s="1425"/>
      <c r="K267" s="1425"/>
      <c r="L267" s="1425"/>
      <c r="M267" s="1425"/>
      <c r="N267" s="1425"/>
      <c r="O267" s="1425"/>
      <c r="P267" s="1425"/>
      <c r="Q267" s="1425"/>
      <c r="R267" s="1425"/>
      <c r="S267" s="1425"/>
      <c r="T267" s="1425"/>
      <c r="U267" s="1425"/>
      <c r="V267" s="1425"/>
      <c r="W267" s="1425"/>
      <c r="X267" s="1425"/>
      <c r="Y267" s="1425"/>
      <c r="Z267" s="1425"/>
      <c r="AA267" s="1425"/>
      <c r="AB267" s="1425"/>
      <c r="AC267" s="1425"/>
      <c r="AD267" s="1425"/>
      <c r="AE267" s="1425"/>
      <c r="AF267" s="1425"/>
      <c r="AG267" s="1425"/>
      <c r="AH267" s="1425"/>
      <c r="AI267" s="1425"/>
      <c r="AJ267" s="1425"/>
      <c r="AK267" s="1425"/>
      <c r="AL267" s="1425"/>
      <c r="AM267" s="1425"/>
      <c r="AN267" s="1425"/>
      <c r="AO267" s="1425"/>
      <c r="AP267" s="1425"/>
      <c r="AQ267" s="1425"/>
      <c r="AR267" s="1425"/>
      <c r="AS267" s="1425"/>
      <c r="AT267" s="1425"/>
      <c r="AU267" s="1425"/>
      <c r="AV267" s="1425"/>
      <c r="AW267" s="1425"/>
      <c r="AX267" s="1425"/>
      <c r="AY267" s="1425"/>
      <c r="AZ267" s="1425"/>
      <c r="BA267" s="1425"/>
      <c r="BB267" s="1425"/>
      <c r="BC267" s="1425"/>
    </row>
    <row r="268" spans="1:55">
      <c r="A268" s="1425"/>
      <c r="B268" s="1425"/>
      <c r="C268" s="1425"/>
      <c r="D268" s="1425"/>
      <c r="E268" s="1425"/>
      <c r="F268" s="1425"/>
      <c r="G268" s="1425"/>
      <c r="H268" s="1425"/>
      <c r="I268" s="1425"/>
      <c r="J268" s="1425"/>
      <c r="K268" s="1425"/>
      <c r="L268" s="1425"/>
      <c r="M268" s="1425"/>
      <c r="N268" s="1425"/>
      <c r="O268" s="1425"/>
      <c r="P268" s="1425"/>
      <c r="Q268" s="1425"/>
      <c r="R268" s="1425"/>
      <c r="S268" s="1425"/>
      <c r="T268" s="1425"/>
      <c r="U268" s="1425"/>
      <c r="V268" s="1425"/>
      <c r="W268" s="1425"/>
      <c r="X268" s="1425"/>
      <c r="Y268" s="1425"/>
      <c r="Z268" s="1425"/>
      <c r="AA268" s="1425"/>
      <c r="AB268" s="1425"/>
      <c r="AC268" s="1425"/>
      <c r="AD268" s="1425"/>
      <c r="AE268" s="1425"/>
      <c r="AF268" s="1425"/>
      <c r="AG268" s="1425"/>
      <c r="AH268" s="1425"/>
      <c r="AI268" s="1425"/>
      <c r="AJ268" s="1425"/>
      <c r="AK268" s="1425"/>
      <c r="AL268" s="1425"/>
      <c r="AM268" s="1425"/>
      <c r="AN268" s="1425"/>
      <c r="AO268" s="1425"/>
      <c r="AP268" s="1425"/>
      <c r="AQ268" s="1425"/>
      <c r="AR268" s="1425"/>
      <c r="AS268" s="1425"/>
      <c r="AT268" s="1425"/>
      <c r="AU268" s="1425"/>
      <c r="AV268" s="1425"/>
      <c r="AW268" s="1425"/>
      <c r="AX268" s="1425"/>
      <c r="AY268" s="1425"/>
      <c r="AZ268" s="1425"/>
      <c r="BA268" s="1425"/>
      <c r="BB268" s="1425"/>
      <c r="BC268" s="1425"/>
    </row>
    <row r="269" spans="1:55">
      <c r="A269" s="1425"/>
      <c r="B269" s="1425"/>
      <c r="C269" s="1425"/>
      <c r="D269" s="1425"/>
      <c r="E269" s="1425"/>
      <c r="F269" s="1425"/>
      <c r="G269" s="1425"/>
      <c r="H269" s="1425"/>
      <c r="I269" s="1425"/>
      <c r="J269" s="1425"/>
      <c r="K269" s="1425"/>
      <c r="L269" s="1425"/>
      <c r="M269" s="1425"/>
      <c r="N269" s="1425"/>
      <c r="O269" s="1425"/>
      <c r="P269" s="1425"/>
      <c r="Q269" s="1425"/>
      <c r="R269" s="1425"/>
      <c r="S269" s="1425"/>
      <c r="T269" s="1425"/>
      <c r="U269" s="1425"/>
      <c r="V269" s="1425"/>
      <c r="W269" s="1425"/>
      <c r="X269" s="1425"/>
      <c r="Y269" s="1425"/>
      <c r="Z269" s="1425"/>
      <c r="AA269" s="1425"/>
      <c r="AB269" s="1425"/>
      <c r="AC269" s="1425"/>
      <c r="AD269" s="1425"/>
      <c r="AE269" s="1425"/>
      <c r="AF269" s="1425"/>
      <c r="AG269" s="1425"/>
      <c r="AH269" s="1425"/>
      <c r="AI269" s="1425"/>
      <c r="AJ269" s="1425"/>
      <c r="AK269" s="1425"/>
      <c r="AL269" s="1425"/>
      <c r="AM269" s="1425"/>
      <c r="AN269" s="1425"/>
      <c r="AO269" s="1425"/>
      <c r="AP269" s="1425"/>
      <c r="AQ269" s="1425"/>
      <c r="AR269" s="1425"/>
      <c r="AS269" s="1425"/>
      <c r="AT269" s="1425"/>
      <c r="AU269" s="1425"/>
      <c r="AV269" s="1425"/>
      <c r="AW269" s="1425"/>
      <c r="AX269" s="1425"/>
      <c r="AY269" s="1425"/>
      <c r="AZ269" s="1425"/>
      <c r="BA269" s="1425"/>
      <c r="BB269" s="1425"/>
      <c r="BC269" s="1425"/>
    </row>
    <row r="270" spans="1:55" ht="19.5" customHeight="1">
      <c r="A270" s="1425"/>
      <c r="B270" s="1425"/>
      <c r="C270" s="1425"/>
      <c r="D270" s="1425"/>
      <c r="E270" s="1425"/>
      <c r="F270" s="1425"/>
      <c r="G270" s="1425"/>
      <c r="H270" s="1425"/>
      <c r="I270" s="1425"/>
      <c r="J270" s="1425"/>
      <c r="K270" s="1425"/>
      <c r="L270" s="1425"/>
      <c r="M270" s="1425"/>
      <c r="N270" s="1425"/>
      <c r="O270" s="1425"/>
      <c r="P270" s="1425"/>
      <c r="Q270" s="1425"/>
      <c r="R270" s="1425"/>
      <c r="S270" s="1425"/>
      <c r="T270" s="1425"/>
      <c r="U270" s="1425"/>
      <c r="V270" s="1425"/>
      <c r="W270" s="1425"/>
      <c r="X270" s="1425"/>
      <c r="Y270" s="1425"/>
      <c r="Z270" s="1425"/>
      <c r="AA270" s="1425"/>
      <c r="AB270" s="1425"/>
      <c r="AC270" s="1425"/>
      <c r="AD270" s="1425"/>
      <c r="AE270" s="1425"/>
      <c r="AF270" s="1425"/>
      <c r="AG270" s="1425"/>
      <c r="AH270" s="1425"/>
      <c r="AI270" s="1425"/>
      <c r="AJ270" s="1425"/>
      <c r="AK270" s="1425"/>
      <c r="AL270" s="1425"/>
      <c r="AM270" s="1425"/>
      <c r="AN270" s="1425"/>
      <c r="AO270" s="1425"/>
      <c r="AP270" s="1425"/>
      <c r="AQ270" s="1425"/>
      <c r="AR270" s="1425"/>
      <c r="AS270" s="1425"/>
      <c r="AT270" s="1425"/>
      <c r="AU270" s="1425"/>
      <c r="AV270" s="1425"/>
      <c r="AW270" s="1425"/>
      <c r="AX270" s="1425"/>
      <c r="AY270" s="1425"/>
      <c r="AZ270" s="1425"/>
      <c r="BA270" s="1425"/>
      <c r="BB270" s="1425"/>
      <c r="BC270" s="1425"/>
    </row>
    <row r="271" spans="1:55">
      <c r="A271" s="1431" t="s">
        <v>261</v>
      </c>
      <c r="B271" s="1431"/>
      <c r="C271" s="1431"/>
      <c r="D271" s="1431"/>
      <c r="E271" s="1431"/>
      <c r="F271" s="1431"/>
      <c r="G271" s="1431"/>
      <c r="H271" s="1431"/>
      <c r="I271" s="1431"/>
      <c r="J271" s="1431"/>
      <c r="K271" s="1431"/>
      <c r="L271" s="1431"/>
      <c r="M271" s="1431"/>
      <c r="N271" s="1431"/>
      <c r="O271" s="1431"/>
      <c r="P271" s="1431"/>
      <c r="Q271" s="1431"/>
      <c r="R271" s="1431"/>
      <c r="S271" s="1431"/>
      <c r="T271" s="1431"/>
      <c r="U271" s="1431"/>
      <c r="V271" s="1431"/>
      <c r="W271" s="1431"/>
      <c r="X271" s="1431"/>
      <c r="Y271" s="1431"/>
      <c r="Z271" s="1431"/>
      <c r="AA271" s="1431"/>
      <c r="AB271" s="1431"/>
      <c r="AC271" s="1431"/>
      <c r="AD271" s="1431"/>
      <c r="AE271" s="1431"/>
      <c r="AF271" s="1431"/>
      <c r="AG271" s="1431"/>
      <c r="AH271" s="1431"/>
      <c r="AI271" s="1431"/>
      <c r="AJ271" s="1431"/>
      <c r="AK271" s="1431"/>
      <c r="AL271" s="1431"/>
      <c r="AM271" s="1431"/>
      <c r="AN271" s="1431"/>
      <c r="AO271" s="1431"/>
      <c r="AP271" s="1431"/>
      <c r="AQ271" s="1431"/>
      <c r="AR271" s="1431"/>
      <c r="AS271" s="1431"/>
      <c r="AT271" s="1431"/>
      <c r="AU271" s="1431"/>
      <c r="AV271" s="1431"/>
      <c r="AW271" s="1431"/>
      <c r="AX271" s="1431"/>
      <c r="AY271" s="1431"/>
      <c r="AZ271" s="1431"/>
      <c r="BA271" s="1431"/>
      <c r="BB271" s="1431"/>
      <c r="BC271" s="1431"/>
    </row>
    <row r="272" spans="1:55">
      <c r="A272" s="10"/>
    </row>
    <row r="273" spans="1:55">
      <c r="A273" s="1430" t="s">
        <v>267</v>
      </c>
      <c r="B273" s="1430"/>
      <c r="C273" s="1430"/>
      <c r="D273" s="1430"/>
      <c r="E273" s="1430"/>
      <c r="F273" s="1430"/>
      <c r="G273" s="1430"/>
      <c r="H273" s="1430"/>
      <c r="I273" s="1430"/>
      <c r="J273" s="1430"/>
      <c r="K273" s="1430"/>
      <c r="L273" s="1430"/>
      <c r="M273" s="1430"/>
      <c r="N273" s="1430"/>
      <c r="O273" s="1430"/>
      <c r="P273" s="1430"/>
      <c r="Q273" s="1430"/>
      <c r="R273" s="1430"/>
      <c r="S273" s="1430"/>
      <c r="T273" s="1430"/>
      <c r="U273" s="1430"/>
      <c r="V273" s="1430"/>
      <c r="W273" s="1430"/>
      <c r="X273" s="1430"/>
      <c r="Y273" s="1430"/>
      <c r="Z273" s="1430"/>
      <c r="AA273" s="1430"/>
      <c r="AB273" s="1430"/>
      <c r="AC273" s="1430"/>
      <c r="AD273" s="1430"/>
      <c r="AE273" s="1430"/>
      <c r="AF273" s="1430"/>
      <c r="AG273" s="1430"/>
      <c r="AH273" s="1430"/>
      <c r="AI273" s="1430"/>
      <c r="AJ273" s="1430"/>
      <c r="AK273" s="1430"/>
      <c r="AL273" s="1430"/>
      <c r="AM273" s="1430"/>
      <c r="AN273" s="1430"/>
      <c r="AO273" s="1430"/>
      <c r="AP273" s="1430"/>
      <c r="AQ273" s="1430"/>
      <c r="AR273" s="1430"/>
      <c r="AS273" s="1430"/>
      <c r="AT273" s="1430"/>
      <c r="AU273" s="1430"/>
      <c r="AV273" s="1430"/>
      <c r="AW273" s="1430"/>
      <c r="AX273" s="1430"/>
      <c r="AY273" s="1430"/>
      <c r="AZ273" s="1430"/>
      <c r="BA273" s="1430"/>
      <c r="BB273" s="1430"/>
      <c r="BC273" s="1430"/>
    </row>
    <row r="274" spans="1:55">
      <c r="A274" s="10"/>
    </row>
    <row r="275" spans="1:55" ht="22.8">
      <c r="A275" s="1072" t="s">
        <v>120</v>
      </c>
      <c r="B275" s="1072"/>
      <c r="C275" s="1072"/>
      <c r="D275" s="1072"/>
      <c r="E275" s="1072"/>
      <c r="F275" s="1072"/>
      <c r="G275" s="1072"/>
      <c r="H275" s="1072"/>
      <c r="I275" s="1072"/>
      <c r="J275" s="1072"/>
      <c r="K275" s="1072"/>
      <c r="L275" s="1072"/>
      <c r="M275" s="1072"/>
      <c r="N275" s="1072"/>
      <c r="O275" s="1072"/>
      <c r="P275" s="1072"/>
      <c r="Q275" s="1072"/>
      <c r="R275" s="1072"/>
      <c r="S275" s="1072" t="s">
        <v>268</v>
      </c>
      <c r="T275" s="1072"/>
      <c r="U275" s="1072"/>
      <c r="V275" s="1072"/>
      <c r="W275" s="1072"/>
      <c r="X275" s="1072"/>
      <c r="Y275" s="1072"/>
      <c r="Z275" s="1072"/>
      <c r="AA275" s="1072"/>
      <c r="AB275" s="1072"/>
      <c r="AC275" s="1072"/>
      <c r="AD275" s="1072"/>
      <c r="AE275" s="1072"/>
      <c r="AF275" s="1072"/>
      <c r="AG275" s="1072"/>
      <c r="AH275" s="1072"/>
      <c r="AI275" s="1072"/>
      <c r="AJ275" s="1072"/>
      <c r="AK275" s="1072"/>
      <c r="AL275" s="1072" t="s">
        <v>269</v>
      </c>
      <c r="AM275" s="1072"/>
      <c r="AN275" s="1072"/>
      <c r="AO275" s="1072"/>
      <c r="AP275" s="1072"/>
      <c r="AQ275" s="1072"/>
      <c r="AR275" s="1072"/>
      <c r="AS275" s="1072"/>
      <c r="AT275" s="1072"/>
      <c r="AU275" s="1072"/>
      <c r="AV275" s="1072"/>
      <c r="AW275" s="1072"/>
      <c r="AX275" s="1072"/>
      <c r="AY275" s="1072"/>
      <c r="AZ275" s="1072"/>
      <c r="BA275" s="1072"/>
      <c r="BB275" s="1072"/>
      <c r="BC275" s="1072"/>
    </row>
    <row r="276" spans="1:55" ht="17.399999999999999">
      <c r="A276" s="1075" t="str">
        <f>[2]المدخلات!P3</f>
        <v>فهد سليمان الشحي</v>
      </c>
      <c r="B276" s="1075"/>
      <c r="C276" s="1075"/>
      <c r="D276" s="1075"/>
      <c r="E276" s="1075"/>
      <c r="F276" s="1075"/>
      <c r="G276" s="1075"/>
      <c r="H276" s="1075"/>
      <c r="I276" s="1075"/>
      <c r="J276" s="1075"/>
      <c r="K276" s="1075"/>
      <c r="L276" s="1075"/>
      <c r="M276" s="1075"/>
      <c r="N276" s="1075"/>
      <c r="O276" s="1075"/>
      <c r="P276" s="1075"/>
      <c r="Q276" s="1075"/>
      <c r="R276" s="1075"/>
      <c r="S276" s="1075" t="s">
        <v>270</v>
      </c>
      <c r="T276" s="1075"/>
      <c r="U276" s="1075"/>
      <c r="V276" s="1075"/>
      <c r="W276" s="1075"/>
      <c r="X276" s="1075"/>
      <c r="Y276" s="1075"/>
      <c r="Z276" s="1075"/>
      <c r="AA276" s="1075"/>
      <c r="AB276" s="1075"/>
      <c r="AC276" s="1075"/>
      <c r="AD276" s="1075"/>
      <c r="AE276" s="1075"/>
      <c r="AF276" s="1075"/>
      <c r="AG276" s="1075"/>
      <c r="AH276" s="1075"/>
      <c r="AI276" s="1075"/>
      <c r="AJ276" s="1075"/>
      <c r="AK276" s="1075"/>
      <c r="AL276" s="1075" t="str">
        <f>[2]المدخلات!$AR$10</f>
        <v>القيصر لمقاولات البناء</v>
      </c>
      <c r="AM276" s="1075"/>
      <c r="AN276" s="1075"/>
      <c r="AO276" s="1075"/>
      <c r="AP276" s="1075"/>
      <c r="AQ276" s="1075"/>
      <c r="AR276" s="1075"/>
      <c r="AS276" s="1075"/>
      <c r="AT276" s="1075"/>
      <c r="AU276" s="1075"/>
      <c r="AV276" s="1075"/>
      <c r="AW276" s="1075"/>
      <c r="AX276" s="1075"/>
      <c r="AY276" s="1075"/>
      <c r="AZ276" s="1075"/>
      <c r="BA276" s="1075"/>
      <c r="BB276" s="1075"/>
      <c r="BC276" s="1075"/>
    </row>
    <row r="277" spans="1:55">
      <c r="A277" s="1072"/>
      <c r="B277" s="1072"/>
      <c r="C277" s="1072"/>
      <c r="D277" s="1072"/>
      <c r="E277" s="1072"/>
      <c r="F277" s="1072"/>
      <c r="G277" s="1072"/>
      <c r="H277" s="1072"/>
      <c r="I277" s="1072"/>
      <c r="J277" s="1072"/>
      <c r="K277" s="1072"/>
      <c r="L277" s="1072"/>
      <c r="M277" s="1072"/>
      <c r="N277" s="1072"/>
      <c r="O277" s="1072"/>
      <c r="P277" s="1072"/>
      <c r="Q277" s="1072"/>
      <c r="R277" s="1072"/>
      <c r="S277" s="1072"/>
      <c r="T277" s="1072"/>
      <c r="U277" s="1072"/>
      <c r="V277" s="1072"/>
      <c r="W277" s="1072"/>
      <c r="X277" s="1072"/>
      <c r="Y277" s="1072"/>
      <c r="Z277" s="1072"/>
      <c r="AA277" s="1072"/>
      <c r="AB277" s="1072"/>
      <c r="AC277" s="1072"/>
      <c r="AD277" s="1072"/>
      <c r="AE277" s="1072"/>
      <c r="AF277" s="1072"/>
      <c r="AG277" s="1072"/>
      <c r="AH277" s="1072"/>
      <c r="AI277" s="1072"/>
      <c r="AJ277" s="1072"/>
      <c r="AK277" s="1072"/>
      <c r="AL277" s="1072"/>
      <c r="AM277" s="1072"/>
      <c r="AN277" s="1072"/>
      <c r="AO277" s="1072"/>
      <c r="AP277" s="1072"/>
      <c r="AQ277" s="1072"/>
      <c r="AR277" s="1072"/>
      <c r="AS277" s="1072"/>
      <c r="AT277" s="1072"/>
      <c r="AU277" s="1072"/>
      <c r="AV277" s="1072"/>
      <c r="AW277" s="1072"/>
      <c r="AX277" s="1072"/>
      <c r="AY277" s="1072"/>
      <c r="AZ277" s="1072"/>
      <c r="BA277" s="1072"/>
      <c r="BB277" s="1072"/>
      <c r="BC277" s="1072"/>
    </row>
    <row r="278" spans="1:55">
      <c r="A278" s="1072"/>
      <c r="B278" s="1072"/>
      <c r="C278" s="1072"/>
      <c r="D278" s="1072"/>
      <c r="E278" s="1072"/>
      <c r="F278" s="1072"/>
      <c r="G278" s="1072"/>
      <c r="H278" s="1072"/>
      <c r="I278" s="1072"/>
      <c r="J278" s="1072"/>
      <c r="K278" s="1072"/>
      <c r="L278" s="1072"/>
      <c r="M278" s="1072"/>
      <c r="N278" s="1072"/>
      <c r="O278" s="1072"/>
      <c r="P278" s="1072"/>
      <c r="Q278" s="1072"/>
      <c r="R278" s="1072"/>
      <c r="S278" s="1072"/>
      <c r="T278" s="1072"/>
      <c r="U278" s="1072"/>
      <c r="V278" s="1072"/>
      <c r="W278" s="1072"/>
      <c r="X278" s="1072"/>
      <c r="Y278" s="1072"/>
      <c r="Z278" s="1072"/>
      <c r="AA278" s="1072"/>
      <c r="AB278" s="1072"/>
      <c r="AC278" s="1072"/>
      <c r="AD278" s="1072"/>
      <c r="AE278" s="1072"/>
      <c r="AF278" s="1072"/>
      <c r="AG278" s="1072"/>
      <c r="AH278" s="1072"/>
      <c r="AI278" s="1072"/>
      <c r="AJ278" s="1072"/>
      <c r="AK278" s="1072"/>
      <c r="AL278" s="1072"/>
      <c r="AM278" s="1072"/>
      <c r="AN278" s="1072"/>
      <c r="AO278" s="1072"/>
      <c r="AP278" s="1072"/>
      <c r="AQ278" s="1072"/>
      <c r="AR278" s="1072"/>
      <c r="AS278" s="1072"/>
      <c r="AT278" s="1072"/>
      <c r="AU278" s="1072"/>
      <c r="AV278" s="1072"/>
      <c r="AW278" s="1072"/>
      <c r="AX278" s="1072"/>
      <c r="AY278" s="1072"/>
      <c r="AZ278" s="1072"/>
      <c r="BA278" s="1072"/>
      <c r="BB278" s="1072"/>
      <c r="BC278" s="1072"/>
    </row>
    <row r="279" spans="1:55">
      <c r="A279" s="1072"/>
      <c r="B279" s="1072"/>
      <c r="C279" s="1072"/>
      <c r="D279" s="1072"/>
      <c r="E279" s="1072"/>
      <c r="F279" s="1072"/>
      <c r="G279" s="1072"/>
      <c r="H279" s="1072"/>
      <c r="I279" s="1072"/>
      <c r="J279" s="1072"/>
      <c r="K279" s="1072"/>
      <c r="L279" s="1072"/>
      <c r="M279" s="1072"/>
      <c r="N279" s="1072"/>
      <c r="O279" s="1072"/>
      <c r="P279" s="1072"/>
      <c r="Q279" s="1072"/>
      <c r="R279" s="1072"/>
      <c r="S279" s="1072"/>
      <c r="T279" s="1072"/>
      <c r="U279" s="1072"/>
      <c r="V279" s="1072"/>
      <c r="W279" s="1072"/>
      <c r="X279" s="1072"/>
      <c r="Y279" s="1072"/>
      <c r="Z279" s="1072"/>
      <c r="AA279" s="1072"/>
      <c r="AB279" s="1072"/>
      <c r="AC279" s="1072"/>
      <c r="AD279" s="1072"/>
      <c r="AE279" s="1072"/>
      <c r="AF279" s="1072"/>
      <c r="AG279" s="1072"/>
      <c r="AH279" s="1072"/>
      <c r="AI279" s="1072"/>
      <c r="AJ279" s="1072"/>
      <c r="AK279" s="1072"/>
      <c r="AL279" s="1072"/>
      <c r="AM279" s="1072"/>
      <c r="AN279" s="1072"/>
      <c r="AO279" s="1072"/>
      <c r="AP279" s="1072"/>
      <c r="AQ279" s="1072"/>
      <c r="AR279" s="1072"/>
      <c r="AS279" s="1072"/>
      <c r="AT279" s="1072"/>
      <c r="AU279" s="1072"/>
      <c r="AV279" s="1072"/>
      <c r="AW279" s="1072"/>
      <c r="AX279" s="1072"/>
      <c r="AY279" s="1072"/>
      <c r="AZ279" s="1072"/>
      <c r="BA279" s="1072"/>
      <c r="BB279" s="1072"/>
      <c r="BC279" s="1072"/>
    </row>
    <row r="280" spans="1:55">
      <c r="A280" s="1072"/>
      <c r="B280" s="1072"/>
      <c r="C280" s="1072"/>
      <c r="D280" s="1072"/>
      <c r="E280" s="1072"/>
      <c r="F280" s="1072"/>
      <c r="G280" s="1072"/>
      <c r="H280" s="1072"/>
      <c r="I280" s="1072"/>
      <c r="J280" s="1072"/>
      <c r="K280" s="1072"/>
      <c r="L280" s="1072"/>
      <c r="M280" s="1072"/>
      <c r="N280" s="1072"/>
      <c r="O280" s="1072"/>
      <c r="P280" s="1072"/>
      <c r="Q280" s="1072"/>
      <c r="R280" s="1072"/>
      <c r="S280" s="1072"/>
      <c r="T280" s="1072"/>
      <c r="U280" s="1072"/>
      <c r="V280" s="1072"/>
      <c r="W280" s="1072"/>
      <c r="X280" s="1072"/>
      <c r="Y280" s="1072"/>
      <c r="Z280" s="1072"/>
      <c r="AA280" s="1072"/>
      <c r="AB280" s="1072"/>
      <c r="AC280" s="1072"/>
      <c r="AD280" s="1072"/>
      <c r="AE280" s="1072"/>
      <c r="AF280" s="1072"/>
      <c r="AG280" s="1072"/>
      <c r="AH280" s="1072"/>
      <c r="AI280" s="1072"/>
      <c r="AJ280" s="1072"/>
      <c r="AK280" s="1072"/>
      <c r="AL280" s="1072"/>
      <c r="AM280" s="1072"/>
      <c r="AN280" s="1072"/>
      <c r="AO280" s="1072"/>
      <c r="AP280" s="1072"/>
      <c r="AQ280" s="1072"/>
      <c r="AR280" s="1072"/>
      <c r="AS280" s="1072"/>
      <c r="AT280" s="1072"/>
      <c r="AU280" s="1072"/>
      <c r="AV280" s="1072"/>
      <c r="AW280" s="1072"/>
      <c r="AX280" s="1072"/>
      <c r="AY280" s="1072"/>
      <c r="AZ280" s="1072"/>
      <c r="BA280" s="1072"/>
      <c r="BB280" s="1072"/>
      <c r="BC280" s="1072"/>
    </row>
    <row r="281" spans="1:55">
      <c r="A281" s="1072"/>
      <c r="B281" s="1072"/>
      <c r="C281" s="1072"/>
      <c r="D281" s="1072"/>
      <c r="E281" s="1072"/>
      <c r="F281" s="1072"/>
      <c r="G281" s="1072"/>
      <c r="H281" s="1072"/>
      <c r="I281" s="1072"/>
      <c r="J281" s="1072"/>
      <c r="K281" s="1072"/>
      <c r="L281" s="1072"/>
      <c r="M281" s="1072"/>
      <c r="N281" s="1072"/>
      <c r="O281" s="1072"/>
      <c r="P281" s="1072"/>
      <c r="Q281" s="1072"/>
      <c r="R281" s="1072"/>
      <c r="S281" s="1072"/>
      <c r="T281" s="1072"/>
      <c r="U281" s="1072"/>
      <c r="V281" s="1072"/>
      <c r="W281" s="1072"/>
      <c r="X281" s="1072"/>
      <c r="Y281" s="1072"/>
      <c r="Z281" s="1072"/>
      <c r="AA281" s="1072"/>
      <c r="AB281" s="1072"/>
      <c r="AC281" s="1072"/>
      <c r="AD281" s="1072"/>
      <c r="AE281" s="1072"/>
      <c r="AF281" s="1072"/>
      <c r="AG281" s="1072"/>
      <c r="AH281" s="1072"/>
      <c r="AI281" s="1072"/>
      <c r="AJ281" s="1072"/>
      <c r="AK281" s="1072"/>
      <c r="AL281" s="1072"/>
      <c r="AM281" s="1072"/>
      <c r="AN281" s="1072"/>
      <c r="AO281" s="1072"/>
      <c r="AP281" s="1072"/>
      <c r="AQ281" s="1072"/>
      <c r="AR281" s="1072"/>
      <c r="AS281" s="1072"/>
      <c r="AT281" s="1072"/>
      <c r="AU281" s="1072"/>
      <c r="AV281" s="1072"/>
      <c r="AW281" s="1072"/>
      <c r="AX281" s="1072"/>
      <c r="AY281" s="1072"/>
      <c r="AZ281" s="1072"/>
      <c r="BA281" s="1072"/>
      <c r="BB281" s="1072"/>
      <c r="BC281" s="1072"/>
    </row>
    <row r="282" spans="1:55">
      <c r="A282" s="1072"/>
      <c r="B282" s="1072"/>
      <c r="C282" s="1072"/>
      <c r="D282" s="1072"/>
      <c r="E282" s="1072"/>
      <c r="F282" s="1072"/>
      <c r="G282" s="1072"/>
      <c r="H282" s="1072"/>
      <c r="I282" s="1072"/>
      <c r="J282" s="1072"/>
      <c r="K282" s="1072"/>
      <c r="L282" s="1072"/>
      <c r="M282" s="1072"/>
      <c r="N282" s="1072"/>
      <c r="O282" s="1072"/>
      <c r="P282" s="1072"/>
      <c r="Q282" s="1072"/>
      <c r="R282" s="1072"/>
      <c r="S282" s="1072"/>
      <c r="T282" s="1072"/>
      <c r="U282" s="1072"/>
      <c r="V282" s="1072"/>
      <c r="W282" s="1072"/>
      <c r="X282" s="1072"/>
      <c r="Y282" s="1072"/>
      <c r="Z282" s="1072"/>
      <c r="AA282" s="1072"/>
      <c r="AB282" s="1072"/>
      <c r="AC282" s="1072"/>
      <c r="AD282" s="1072"/>
      <c r="AE282" s="1072"/>
      <c r="AF282" s="1072"/>
      <c r="AG282" s="1072"/>
      <c r="AH282" s="1072"/>
      <c r="AI282" s="1072"/>
      <c r="AJ282" s="1072"/>
      <c r="AK282" s="1072"/>
      <c r="AL282" s="1072"/>
      <c r="AM282" s="1072"/>
      <c r="AN282" s="1072"/>
      <c r="AO282" s="1072"/>
      <c r="AP282" s="1072"/>
      <c r="AQ282" s="1072"/>
      <c r="AR282" s="1072"/>
      <c r="AS282" s="1072"/>
      <c r="AT282" s="1072"/>
      <c r="AU282" s="1072"/>
      <c r="AV282" s="1072"/>
      <c r="AW282" s="1072"/>
      <c r="AX282" s="1072"/>
      <c r="AY282" s="1072"/>
      <c r="AZ282" s="1072"/>
      <c r="BA282" s="1072"/>
      <c r="BB282" s="1072"/>
      <c r="BC282" s="1072"/>
    </row>
    <row r="283" spans="1:55">
      <c r="A283" s="10"/>
    </row>
    <row r="284" spans="1:55">
      <c r="A284" s="10"/>
    </row>
    <row r="285" spans="1:55">
      <c r="A285" s="10"/>
    </row>
    <row r="286" spans="1:55">
      <c r="A286" s="10"/>
    </row>
    <row r="287" spans="1:55">
      <c r="A287" s="10"/>
    </row>
    <row r="288" spans="1:55">
      <c r="A288" s="10"/>
    </row>
    <row r="289" spans="1:1">
      <c r="A289" s="10"/>
    </row>
    <row r="290" spans="1:1">
      <c r="A290" s="10"/>
    </row>
    <row r="291" spans="1:1">
      <c r="A291" s="10"/>
    </row>
    <row r="292" spans="1:1">
      <c r="A292" s="10"/>
    </row>
    <row r="293" spans="1:1">
      <c r="A293" s="10"/>
    </row>
    <row r="294" spans="1:1">
      <c r="A294" s="10"/>
    </row>
    <row r="295" spans="1:1">
      <c r="A295" s="10"/>
    </row>
    <row r="296" spans="1:1">
      <c r="A296" s="10"/>
    </row>
    <row r="297" spans="1:1">
      <c r="A297" s="10"/>
    </row>
    <row r="298" spans="1:1">
      <c r="A298" s="10"/>
    </row>
    <row r="299" spans="1:1">
      <c r="A299" s="10"/>
    </row>
    <row r="300" spans="1:1">
      <c r="A300" s="10"/>
    </row>
    <row r="301" spans="1:1">
      <c r="A301" s="10"/>
    </row>
    <row r="302" spans="1:1">
      <c r="A302" s="10"/>
    </row>
    <row r="303" spans="1:1">
      <c r="A303" s="10"/>
    </row>
    <row r="304" spans="1:1">
      <c r="A304" s="10"/>
    </row>
    <row r="305" spans="1:1">
      <c r="A305" s="10"/>
    </row>
    <row r="306" spans="1:1">
      <c r="A306" s="10"/>
    </row>
    <row r="307" spans="1:1">
      <c r="A307" s="10"/>
    </row>
    <row r="308" spans="1:1">
      <c r="A308" s="10"/>
    </row>
    <row r="309" spans="1:1">
      <c r="A309" s="10"/>
    </row>
    <row r="310" spans="1:1">
      <c r="A310" s="10"/>
    </row>
    <row r="311" spans="1:1">
      <c r="A311" s="10"/>
    </row>
    <row r="312" spans="1:1">
      <c r="A312" s="10"/>
    </row>
    <row r="313" spans="1:1">
      <c r="A313" s="10"/>
    </row>
    <row r="314" spans="1:1">
      <c r="A314" s="10"/>
    </row>
    <row r="315" spans="1:1">
      <c r="A315" s="10"/>
    </row>
    <row r="316" spans="1:1">
      <c r="A316" s="10"/>
    </row>
    <row r="317" spans="1:1">
      <c r="A317" s="10"/>
    </row>
    <row r="318" spans="1:1">
      <c r="A318" s="10"/>
    </row>
    <row r="319" spans="1:1">
      <c r="A319" s="10"/>
    </row>
    <row r="320" spans="1:1">
      <c r="A320" s="10"/>
    </row>
    <row r="321" spans="1:1">
      <c r="A321" s="10"/>
    </row>
    <row r="322" spans="1:1">
      <c r="A322" s="10"/>
    </row>
    <row r="323" spans="1:1">
      <c r="A323" s="10"/>
    </row>
    <row r="324" spans="1:1">
      <c r="A324" s="10"/>
    </row>
    <row r="325" spans="1:1">
      <c r="A325" s="10"/>
    </row>
    <row r="326" spans="1:1">
      <c r="A326" s="10"/>
    </row>
    <row r="327" spans="1:1">
      <c r="A327" s="10"/>
    </row>
    <row r="328" spans="1:1">
      <c r="A328" s="10"/>
    </row>
    <row r="329" spans="1:1">
      <c r="A329" s="10"/>
    </row>
    <row r="330" spans="1:1">
      <c r="A330" s="10"/>
    </row>
    <row r="331" spans="1:1">
      <c r="A331" s="10"/>
    </row>
    <row r="332" spans="1:1">
      <c r="A332" s="10"/>
    </row>
    <row r="333" spans="1:1">
      <c r="A333" s="10"/>
    </row>
    <row r="334" spans="1:1">
      <c r="A334" s="10"/>
    </row>
    <row r="335" spans="1:1">
      <c r="A335" s="10"/>
    </row>
    <row r="336" spans="1:1">
      <c r="A336" s="10"/>
    </row>
    <row r="337" spans="1:1">
      <c r="A337" s="10"/>
    </row>
    <row r="338" spans="1:1">
      <c r="A338" s="10"/>
    </row>
    <row r="339" spans="1:1">
      <c r="A339" s="10"/>
    </row>
    <row r="340" spans="1:1">
      <c r="A340" s="10"/>
    </row>
    <row r="341" spans="1:1">
      <c r="A341" s="10"/>
    </row>
    <row r="342" spans="1:1">
      <c r="A342" s="10"/>
    </row>
    <row r="343" spans="1:1">
      <c r="A343" s="10"/>
    </row>
    <row r="344" spans="1:1">
      <c r="A344" s="10"/>
    </row>
    <row r="345" spans="1:1">
      <c r="A345" s="10"/>
    </row>
    <row r="346" spans="1:1">
      <c r="A346" s="10"/>
    </row>
    <row r="347" spans="1:1">
      <c r="A347" s="10"/>
    </row>
    <row r="348" spans="1:1">
      <c r="A348" s="10"/>
    </row>
    <row r="349" spans="1:1">
      <c r="A349" s="10"/>
    </row>
    <row r="350" spans="1:1">
      <c r="A350" s="10"/>
    </row>
    <row r="351" spans="1:1">
      <c r="A351" s="10"/>
    </row>
    <row r="352" spans="1:1">
      <c r="A352" s="10"/>
    </row>
    <row r="353" spans="1:1">
      <c r="A353" s="10"/>
    </row>
    <row r="354" spans="1:1">
      <c r="A354" s="10"/>
    </row>
    <row r="355" spans="1:1">
      <c r="A355" s="10"/>
    </row>
    <row r="356" spans="1:1">
      <c r="A356" s="10"/>
    </row>
    <row r="357" spans="1:1">
      <c r="A357" s="10"/>
    </row>
    <row r="358" spans="1:1">
      <c r="A358" s="10"/>
    </row>
    <row r="359" spans="1:1">
      <c r="A359" s="10"/>
    </row>
    <row r="360" spans="1:1">
      <c r="A360" s="10"/>
    </row>
    <row r="361" spans="1:1">
      <c r="A361" s="10"/>
    </row>
    <row r="362" spans="1:1">
      <c r="A362" s="10"/>
    </row>
    <row r="363" spans="1:1">
      <c r="A363" s="10"/>
    </row>
    <row r="364" spans="1:1">
      <c r="A364" s="10"/>
    </row>
    <row r="365" spans="1:1">
      <c r="A365" s="10"/>
    </row>
    <row r="366" spans="1:1">
      <c r="A366" s="10"/>
    </row>
    <row r="367" spans="1:1">
      <c r="A367" s="10"/>
    </row>
    <row r="368" spans="1:1">
      <c r="A368" s="10"/>
    </row>
    <row r="369" spans="1:1">
      <c r="A369" s="10"/>
    </row>
    <row r="370" spans="1:1">
      <c r="A370" s="10"/>
    </row>
    <row r="371" spans="1:1">
      <c r="A371" s="10"/>
    </row>
    <row r="372" spans="1:1">
      <c r="A372" s="10"/>
    </row>
    <row r="373" spans="1:1">
      <c r="A373" s="10"/>
    </row>
    <row r="374" spans="1:1">
      <c r="A374" s="10"/>
    </row>
    <row r="375" spans="1:1">
      <c r="A375" s="10"/>
    </row>
    <row r="376" spans="1:1">
      <c r="A376" s="10"/>
    </row>
    <row r="377" spans="1:1">
      <c r="A377" s="10"/>
    </row>
    <row r="378" spans="1:1">
      <c r="A378" s="10"/>
    </row>
    <row r="379" spans="1:1">
      <c r="A379" s="10"/>
    </row>
    <row r="380" spans="1:1">
      <c r="A380" s="10"/>
    </row>
    <row r="381" spans="1:1">
      <c r="A381" s="10"/>
    </row>
    <row r="382" spans="1:1">
      <c r="A382" s="10"/>
    </row>
    <row r="383" spans="1:1">
      <c r="A383" s="10"/>
    </row>
    <row r="384" spans="1:1">
      <c r="A384" s="10"/>
    </row>
    <row r="385" spans="1:1">
      <c r="A385" s="10"/>
    </row>
    <row r="386" spans="1:1">
      <c r="A386" s="10"/>
    </row>
    <row r="387" spans="1:1">
      <c r="A387" s="10"/>
    </row>
    <row r="388" spans="1:1">
      <c r="A388" s="10"/>
    </row>
    <row r="389" spans="1:1">
      <c r="A389" s="10"/>
    </row>
    <row r="390" spans="1:1">
      <c r="A390" s="10"/>
    </row>
    <row r="391" spans="1:1">
      <c r="A391" s="10"/>
    </row>
    <row r="392" spans="1:1">
      <c r="A392" s="10"/>
    </row>
    <row r="393" spans="1:1">
      <c r="A393" s="10"/>
    </row>
    <row r="394" spans="1:1">
      <c r="A394" s="10"/>
    </row>
    <row r="395" spans="1:1">
      <c r="A395" s="10"/>
    </row>
    <row r="396" spans="1:1">
      <c r="A396" s="10"/>
    </row>
    <row r="397" spans="1:1">
      <c r="A397" s="10"/>
    </row>
    <row r="398" spans="1:1">
      <c r="A398" s="10"/>
    </row>
    <row r="399" spans="1:1">
      <c r="A399" s="10"/>
    </row>
    <row r="400" spans="1:1">
      <c r="A400" s="10"/>
    </row>
    <row r="401" spans="1:1">
      <c r="A401" s="10"/>
    </row>
    <row r="402" spans="1:1">
      <c r="A402" s="10"/>
    </row>
    <row r="403" spans="1:1">
      <c r="A403" s="10"/>
    </row>
    <row r="404" spans="1:1">
      <c r="A404" s="10"/>
    </row>
    <row r="405" spans="1:1">
      <c r="A405" s="10"/>
    </row>
    <row r="406" spans="1:1">
      <c r="A406" s="10"/>
    </row>
    <row r="407" spans="1:1">
      <c r="A407" s="10"/>
    </row>
    <row r="408" spans="1:1">
      <c r="A408" s="10"/>
    </row>
    <row r="409" spans="1:1">
      <c r="A409" s="10"/>
    </row>
    <row r="410" spans="1:1">
      <c r="A410" s="10"/>
    </row>
    <row r="411" spans="1:1">
      <c r="A411" s="10"/>
    </row>
    <row r="412" spans="1:1">
      <c r="A412" s="10"/>
    </row>
    <row r="413" spans="1:1">
      <c r="A413" s="10"/>
    </row>
    <row r="414" spans="1:1">
      <c r="A414" s="10"/>
    </row>
    <row r="415" spans="1:1">
      <c r="A415" s="10"/>
    </row>
    <row r="416" spans="1:1">
      <c r="A416" s="10"/>
    </row>
    <row r="417" spans="1:1">
      <c r="A417" s="10"/>
    </row>
    <row r="418" spans="1:1">
      <c r="A418" s="10"/>
    </row>
    <row r="419" spans="1:1">
      <c r="A419" s="10"/>
    </row>
    <row r="420" spans="1:1">
      <c r="A420" s="10"/>
    </row>
    <row r="421" spans="1:1">
      <c r="A421" s="10"/>
    </row>
    <row r="422" spans="1:1">
      <c r="A422" s="10"/>
    </row>
    <row r="423" spans="1:1">
      <c r="A423" s="10"/>
    </row>
    <row r="424" spans="1:1">
      <c r="A424" s="10"/>
    </row>
    <row r="425" spans="1:1">
      <c r="A425" s="10"/>
    </row>
    <row r="426" spans="1:1">
      <c r="A426" s="10"/>
    </row>
    <row r="427" spans="1:1">
      <c r="A427" s="10"/>
    </row>
    <row r="428" spans="1:1">
      <c r="A428" s="10"/>
    </row>
    <row r="429" spans="1:1">
      <c r="A429" s="10"/>
    </row>
    <row r="430" spans="1:1">
      <c r="A430" s="10"/>
    </row>
    <row r="431" spans="1:1">
      <c r="A431" s="10"/>
    </row>
    <row r="432" spans="1:1">
      <c r="A432" s="10"/>
    </row>
    <row r="433" spans="1:1">
      <c r="A433" s="10"/>
    </row>
    <row r="434" spans="1:1">
      <c r="A434" s="10"/>
    </row>
    <row r="435" spans="1:1">
      <c r="A435" s="10"/>
    </row>
    <row r="436" spans="1:1">
      <c r="A436" s="10"/>
    </row>
    <row r="437" spans="1:1">
      <c r="A437" s="10"/>
    </row>
    <row r="438" spans="1:1">
      <c r="A438" s="10"/>
    </row>
    <row r="439" spans="1:1">
      <c r="A439" s="10"/>
    </row>
    <row r="440" spans="1:1">
      <c r="A440" s="10"/>
    </row>
    <row r="441" spans="1:1">
      <c r="A441" s="10"/>
    </row>
    <row r="442" spans="1:1">
      <c r="A442" s="10"/>
    </row>
    <row r="443" spans="1:1">
      <c r="A443" s="10"/>
    </row>
    <row r="444" spans="1:1">
      <c r="A444" s="10"/>
    </row>
    <row r="445" spans="1:1">
      <c r="A445" s="10"/>
    </row>
    <row r="446" spans="1:1">
      <c r="A446" s="10"/>
    </row>
    <row r="447" spans="1:1">
      <c r="A447" s="10"/>
    </row>
    <row r="448" spans="1:1">
      <c r="A448" s="10"/>
    </row>
    <row r="449" spans="1:1">
      <c r="A449" s="10"/>
    </row>
    <row r="450" spans="1:1">
      <c r="A450" s="10"/>
    </row>
    <row r="451" spans="1:1">
      <c r="A451" s="10"/>
    </row>
    <row r="452" spans="1:1">
      <c r="A452" s="10"/>
    </row>
    <row r="453" spans="1:1">
      <c r="A453" s="10"/>
    </row>
    <row r="454" spans="1:1">
      <c r="A454" s="10"/>
    </row>
    <row r="455" spans="1:1">
      <c r="A455" s="10"/>
    </row>
    <row r="456" spans="1:1">
      <c r="A456" s="10"/>
    </row>
    <row r="457" spans="1:1">
      <c r="A457" s="10"/>
    </row>
    <row r="458" spans="1:1">
      <c r="A458" s="10"/>
    </row>
    <row r="459" spans="1:1">
      <c r="A459" s="10"/>
    </row>
    <row r="460" spans="1:1">
      <c r="A460" s="10"/>
    </row>
    <row r="461" spans="1:1">
      <c r="A461" s="10"/>
    </row>
    <row r="462" spans="1:1">
      <c r="A462" s="10"/>
    </row>
    <row r="463" spans="1:1">
      <c r="A463" s="10"/>
    </row>
    <row r="464" spans="1:1">
      <c r="A464" s="10"/>
    </row>
    <row r="465" spans="1:1">
      <c r="A465" s="10"/>
    </row>
    <row r="466" spans="1:1">
      <c r="A466" s="10"/>
    </row>
    <row r="467" spans="1:1">
      <c r="A467" s="10"/>
    </row>
    <row r="468" spans="1:1">
      <c r="A468" s="10"/>
    </row>
    <row r="469" spans="1:1">
      <c r="A469" s="10"/>
    </row>
    <row r="470" spans="1:1">
      <c r="A470" s="10"/>
    </row>
    <row r="471" spans="1:1">
      <c r="A471" s="10"/>
    </row>
    <row r="472" spans="1:1">
      <c r="A472" s="10"/>
    </row>
    <row r="473" spans="1:1">
      <c r="A473" s="10"/>
    </row>
    <row r="474" spans="1:1">
      <c r="A474" s="10"/>
    </row>
    <row r="475" spans="1:1">
      <c r="A475" s="10"/>
    </row>
    <row r="476" spans="1:1">
      <c r="A476" s="10"/>
    </row>
    <row r="477" spans="1:1">
      <c r="A477" s="10"/>
    </row>
    <row r="478" spans="1:1">
      <c r="A478" s="10"/>
    </row>
    <row r="479" spans="1:1">
      <c r="A479" s="10"/>
    </row>
    <row r="480" spans="1:1">
      <c r="A480" s="10"/>
    </row>
    <row r="481" spans="1:1">
      <c r="A481" s="10"/>
    </row>
    <row r="482" spans="1:1">
      <c r="A482" s="10"/>
    </row>
    <row r="483" spans="1:1">
      <c r="A483" s="10"/>
    </row>
    <row r="484" spans="1:1">
      <c r="A484" s="10"/>
    </row>
    <row r="485" spans="1:1">
      <c r="A485" s="10"/>
    </row>
    <row r="486" spans="1:1">
      <c r="A486" s="10"/>
    </row>
    <row r="487" spans="1:1">
      <c r="A487" s="10"/>
    </row>
    <row r="488" spans="1:1">
      <c r="A488" s="10"/>
    </row>
    <row r="489" spans="1:1">
      <c r="A489" s="10"/>
    </row>
    <row r="490" spans="1:1">
      <c r="A490" s="10"/>
    </row>
    <row r="491" spans="1:1">
      <c r="A491" s="10"/>
    </row>
    <row r="492" spans="1:1">
      <c r="A492" s="10"/>
    </row>
    <row r="493" spans="1:1">
      <c r="A493" s="10"/>
    </row>
    <row r="494" spans="1:1">
      <c r="A494" s="10"/>
    </row>
    <row r="495" spans="1:1">
      <c r="A495" s="10"/>
    </row>
    <row r="496" spans="1:1">
      <c r="A496" s="10"/>
    </row>
    <row r="497" spans="1:1">
      <c r="A497" s="10"/>
    </row>
    <row r="498" spans="1:1">
      <c r="A498" s="10"/>
    </row>
    <row r="499" spans="1:1">
      <c r="A499" s="10"/>
    </row>
    <row r="500" spans="1:1">
      <c r="A500" s="10"/>
    </row>
    <row r="501" spans="1:1">
      <c r="A501" s="10"/>
    </row>
    <row r="502" spans="1:1">
      <c r="A502" s="10"/>
    </row>
    <row r="503" spans="1:1">
      <c r="A503" s="10"/>
    </row>
    <row r="504" spans="1:1">
      <c r="A504" s="10"/>
    </row>
    <row r="505" spans="1:1">
      <c r="A505" s="10"/>
    </row>
    <row r="506" spans="1:1">
      <c r="A506" s="10"/>
    </row>
    <row r="507" spans="1:1">
      <c r="A507" s="10"/>
    </row>
    <row r="508" spans="1:1">
      <c r="A508" s="10"/>
    </row>
    <row r="509" spans="1:1">
      <c r="A509" s="10"/>
    </row>
    <row r="510" spans="1:1">
      <c r="A510" s="10"/>
    </row>
    <row r="511" spans="1:1">
      <c r="A511" s="10"/>
    </row>
    <row r="512" spans="1:1">
      <c r="A512" s="10"/>
    </row>
    <row r="513" spans="1:1">
      <c r="A513" s="10"/>
    </row>
    <row r="514" spans="1:1">
      <c r="A514" s="10"/>
    </row>
    <row r="515" spans="1:1">
      <c r="A515" s="10"/>
    </row>
    <row r="516" spans="1:1">
      <c r="A516" s="10"/>
    </row>
    <row r="517" spans="1:1">
      <c r="A517" s="10"/>
    </row>
    <row r="518" spans="1:1">
      <c r="A518" s="10"/>
    </row>
    <row r="519" spans="1:1">
      <c r="A519" s="10"/>
    </row>
    <row r="520" spans="1:1">
      <c r="A520" s="10"/>
    </row>
    <row r="521" spans="1:1">
      <c r="A521" s="10"/>
    </row>
    <row r="522" spans="1:1">
      <c r="A522" s="10"/>
    </row>
    <row r="523" spans="1:1">
      <c r="A523" s="10"/>
    </row>
    <row r="524" spans="1:1">
      <c r="A524" s="10"/>
    </row>
    <row r="525" spans="1:1">
      <c r="A525" s="10"/>
    </row>
    <row r="526" spans="1:1">
      <c r="A526" s="10"/>
    </row>
    <row r="527" spans="1:1">
      <c r="A527" s="10"/>
    </row>
    <row r="528" spans="1:1">
      <c r="A528" s="10"/>
    </row>
    <row r="529" spans="1:1">
      <c r="A529" s="10"/>
    </row>
    <row r="530" spans="1:1">
      <c r="A530" s="10"/>
    </row>
    <row r="531" spans="1:1">
      <c r="A531" s="10"/>
    </row>
    <row r="532" spans="1:1">
      <c r="A532" s="10"/>
    </row>
    <row r="533" spans="1:1">
      <c r="A533" s="10"/>
    </row>
    <row r="534" spans="1:1">
      <c r="A534" s="10"/>
    </row>
    <row r="535" spans="1:1">
      <c r="A535" s="10"/>
    </row>
    <row r="536" spans="1:1">
      <c r="A536" s="10"/>
    </row>
    <row r="537" spans="1:1">
      <c r="A537" s="10"/>
    </row>
    <row r="538" spans="1:1">
      <c r="A538" s="10"/>
    </row>
    <row r="539" spans="1:1">
      <c r="A539" s="10"/>
    </row>
    <row r="540" spans="1:1">
      <c r="A540" s="10"/>
    </row>
    <row r="541" spans="1:1">
      <c r="A541" s="10"/>
    </row>
    <row r="542" spans="1:1">
      <c r="A542" s="10"/>
    </row>
    <row r="543" spans="1:1">
      <c r="A543" s="10"/>
    </row>
    <row r="544" spans="1:1">
      <c r="A544" s="10"/>
    </row>
    <row r="545" spans="1:1">
      <c r="A545" s="10"/>
    </row>
    <row r="546" spans="1:1">
      <c r="A546" s="10"/>
    </row>
    <row r="547" spans="1:1">
      <c r="A547" s="10"/>
    </row>
    <row r="548" spans="1:1">
      <c r="A548" s="10"/>
    </row>
    <row r="549" spans="1:1">
      <c r="A549" s="10"/>
    </row>
    <row r="550" spans="1:1">
      <c r="A550" s="10"/>
    </row>
    <row r="551" spans="1:1">
      <c r="A551" s="10"/>
    </row>
    <row r="552" spans="1:1">
      <c r="A552" s="10"/>
    </row>
    <row r="553" spans="1:1">
      <c r="A553" s="10"/>
    </row>
    <row r="554" spans="1:1">
      <c r="A554" s="10"/>
    </row>
    <row r="555" spans="1:1">
      <c r="A555" s="10"/>
    </row>
    <row r="556" spans="1:1">
      <c r="A556" s="10"/>
    </row>
    <row r="557" spans="1:1">
      <c r="A557" s="10"/>
    </row>
    <row r="558" spans="1:1">
      <c r="A558" s="10"/>
    </row>
    <row r="559" spans="1:1">
      <c r="A559" s="10"/>
    </row>
    <row r="560" spans="1:1">
      <c r="A560" s="10"/>
    </row>
    <row r="561" spans="1:1">
      <c r="A561" s="10"/>
    </row>
    <row r="562" spans="1:1">
      <c r="A562" s="10"/>
    </row>
    <row r="563" spans="1:1">
      <c r="A563" s="10"/>
    </row>
    <row r="564" spans="1:1">
      <c r="A564" s="10"/>
    </row>
    <row r="565" spans="1:1">
      <c r="A565" s="10"/>
    </row>
    <row r="566" spans="1:1">
      <c r="A566" s="10"/>
    </row>
    <row r="567" spans="1:1">
      <c r="A567" s="10"/>
    </row>
    <row r="568" spans="1:1">
      <c r="A568" s="10"/>
    </row>
    <row r="569" spans="1:1">
      <c r="A569" s="10"/>
    </row>
    <row r="570" spans="1:1">
      <c r="A570" s="10"/>
    </row>
    <row r="571" spans="1:1">
      <c r="A571" s="10"/>
    </row>
    <row r="572" spans="1:1">
      <c r="A572" s="10"/>
    </row>
    <row r="573" spans="1:1">
      <c r="A573" s="10"/>
    </row>
    <row r="574" spans="1:1">
      <c r="A574" s="10"/>
    </row>
    <row r="575" spans="1:1">
      <c r="A575" s="10"/>
    </row>
    <row r="576" spans="1:1">
      <c r="A576" s="10"/>
    </row>
    <row r="577" spans="1:1">
      <c r="A577" s="10"/>
    </row>
    <row r="578" spans="1:1">
      <c r="A578" s="10"/>
    </row>
    <row r="579" spans="1:1">
      <c r="A579" s="10"/>
    </row>
    <row r="580" spans="1:1">
      <c r="A580" s="10"/>
    </row>
    <row r="581" spans="1:1">
      <c r="A581" s="10"/>
    </row>
    <row r="582" spans="1:1">
      <c r="A582" s="10"/>
    </row>
    <row r="583" spans="1:1">
      <c r="A583" s="10"/>
    </row>
    <row r="584" spans="1:1">
      <c r="A584" s="10"/>
    </row>
    <row r="585" spans="1:1">
      <c r="A585" s="10"/>
    </row>
    <row r="586" spans="1:1">
      <c r="A586" s="10"/>
    </row>
    <row r="587" spans="1:1">
      <c r="A587" s="10"/>
    </row>
    <row r="588" spans="1:1">
      <c r="A588" s="10"/>
    </row>
    <row r="589" spans="1:1">
      <c r="A589" s="10"/>
    </row>
    <row r="590" spans="1:1">
      <c r="A590" s="10"/>
    </row>
    <row r="591" spans="1:1">
      <c r="A591" s="10"/>
    </row>
    <row r="592" spans="1:1">
      <c r="A592" s="10"/>
    </row>
    <row r="593" spans="1:1">
      <c r="A593" s="10"/>
    </row>
    <row r="594" spans="1:1">
      <c r="A594" s="10"/>
    </row>
    <row r="595" spans="1:1">
      <c r="A595" s="10"/>
    </row>
    <row r="596" spans="1:1">
      <c r="A596" s="10"/>
    </row>
    <row r="597" spans="1:1">
      <c r="A597" s="10"/>
    </row>
    <row r="598" spans="1:1">
      <c r="A598" s="10"/>
    </row>
    <row r="599" spans="1:1">
      <c r="A599" s="10"/>
    </row>
    <row r="600" spans="1:1">
      <c r="A600" s="10"/>
    </row>
    <row r="601" spans="1:1">
      <c r="A601" s="10"/>
    </row>
    <row r="602" spans="1:1">
      <c r="A602" s="10"/>
    </row>
    <row r="603" spans="1:1">
      <c r="A603" s="10"/>
    </row>
    <row r="604" spans="1:1">
      <c r="A604" s="10"/>
    </row>
    <row r="605" spans="1:1">
      <c r="A605" s="10"/>
    </row>
    <row r="606" spans="1:1">
      <c r="A606" s="10"/>
    </row>
    <row r="607" spans="1:1">
      <c r="A607" s="10"/>
    </row>
    <row r="608" spans="1:1">
      <c r="A608" s="10"/>
    </row>
    <row r="609" spans="1:1">
      <c r="A609" s="10"/>
    </row>
    <row r="610" spans="1:1">
      <c r="A610" s="10"/>
    </row>
    <row r="611" spans="1:1">
      <c r="A611" s="10"/>
    </row>
    <row r="612" spans="1:1">
      <c r="A612" s="10"/>
    </row>
    <row r="613" spans="1:1">
      <c r="A613" s="10"/>
    </row>
    <row r="614" spans="1:1">
      <c r="A614" s="10"/>
    </row>
    <row r="615" spans="1:1">
      <c r="A615" s="10"/>
    </row>
    <row r="616" spans="1:1">
      <c r="A616" s="10"/>
    </row>
    <row r="617" spans="1:1">
      <c r="A617" s="10"/>
    </row>
    <row r="618" spans="1:1">
      <c r="A618" s="10"/>
    </row>
    <row r="619" spans="1:1">
      <c r="A619" s="10"/>
    </row>
    <row r="620" spans="1:1">
      <c r="A620" s="10"/>
    </row>
    <row r="621" spans="1:1">
      <c r="A621" s="10"/>
    </row>
    <row r="622" spans="1:1">
      <c r="A622" s="10"/>
    </row>
    <row r="623" spans="1:1">
      <c r="A623" s="10"/>
    </row>
    <row r="624" spans="1:1">
      <c r="A624" s="10"/>
    </row>
    <row r="625" spans="1:1">
      <c r="A625" s="10"/>
    </row>
    <row r="626" spans="1:1">
      <c r="A626" s="10"/>
    </row>
    <row r="627" spans="1:1">
      <c r="A627" s="10"/>
    </row>
    <row r="628" spans="1:1">
      <c r="A628" s="10"/>
    </row>
    <row r="629" spans="1:1">
      <c r="A629" s="10"/>
    </row>
    <row r="630" spans="1:1">
      <c r="A630" s="10"/>
    </row>
    <row r="631" spans="1:1">
      <c r="A631" s="10"/>
    </row>
    <row r="632" spans="1:1">
      <c r="A632" s="10"/>
    </row>
    <row r="633" spans="1:1">
      <c r="A633" s="10"/>
    </row>
    <row r="634" spans="1:1">
      <c r="A634" s="10"/>
    </row>
    <row r="635" spans="1:1">
      <c r="A635" s="10"/>
    </row>
    <row r="636" spans="1:1">
      <c r="A636" s="10"/>
    </row>
    <row r="637" spans="1:1">
      <c r="A637" s="10"/>
    </row>
    <row r="638" spans="1:1">
      <c r="A638" s="10"/>
    </row>
    <row r="639" spans="1:1">
      <c r="A639" s="10"/>
    </row>
    <row r="640" spans="1:1">
      <c r="A640" s="10"/>
    </row>
    <row r="641" spans="1:1">
      <c r="A641" s="10"/>
    </row>
    <row r="642" spans="1:1">
      <c r="A642" s="10"/>
    </row>
    <row r="643" spans="1:1">
      <c r="A643" s="10"/>
    </row>
    <row r="644" spans="1:1">
      <c r="A644" s="10"/>
    </row>
    <row r="645" spans="1:1">
      <c r="A645" s="10"/>
    </row>
    <row r="646" spans="1:1">
      <c r="A646" s="10"/>
    </row>
    <row r="647" spans="1:1">
      <c r="A647" s="10"/>
    </row>
    <row r="648" spans="1:1">
      <c r="A648" s="10"/>
    </row>
    <row r="649" spans="1:1">
      <c r="A649" s="10"/>
    </row>
    <row r="650" spans="1:1">
      <c r="A650" s="10"/>
    </row>
    <row r="651" spans="1:1">
      <c r="A651" s="10"/>
    </row>
    <row r="652" spans="1:1">
      <c r="A652" s="10"/>
    </row>
    <row r="653" spans="1:1">
      <c r="A653" s="10"/>
    </row>
    <row r="654" spans="1:1">
      <c r="A654" s="10"/>
    </row>
    <row r="655" spans="1:1">
      <c r="A655" s="10"/>
    </row>
    <row r="656" spans="1:1">
      <c r="A656" s="10"/>
    </row>
    <row r="657" spans="1:1">
      <c r="A657" s="10"/>
    </row>
    <row r="658" spans="1:1">
      <c r="A658" s="10"/>
    </row>
    <row r="659" spans="1:1">
      <c r="A659" s="10"/>
    </row>
    <row r="660" spans="1:1">
      <c r="A660" s="10"/>
    </row>
    <row r="661" spans="1:1">
      <c r="A661" s="10"/>
    </row>
    <row r="662" spans="1:1">
      <c r="A662" s="10"/>
    </row>
    <row r="663" spans="1:1">
      <c r="A663" s="10"/>
    </row>
    <row r="664" spans="1:1">
      <c r="A664" s="10"/>
    </row>
    <row r="665" spans="1:1">
      <c r="A665" s="10"/>
    </row>
    <row r="666" spans="1:1">
      <c r="A666" s="10"/>
    </row>
    <row r="667" spans="1:1">
      <c r="A667" s="10"/>
    </row>
    <row r="668" spans="1:1">
      <c r="A668" s="10"/>
    </row>
    <row r="669" spans="1:1">
      <c r="A669" s="10"/>
    </row>
    <row r="670" spans="1:1">
      <c r="A670" s="10"/>
    </row>
    <row r="671" spans="1:1">
      <c r="A671" s="10"/>
    </row>
    <row r="672" spans="1:1">
      <c r="A672" s="10"/>
    </row>
    <row r="673" spans="1:1">
      <c r="A673" s="10"/>
    </row>
    <row r="674" spans="1:1">
      <c r="A674" s="10"/>
    </row>
    <row r="675" spans="1:1">
      <c r="A675" s="10"/>
    </row>
    <row r="676" spans="1:1">
      <c r="A676" s="10"/>
    </row>
    <row r="677" spans="1:1">
      <c r="A677" s="10"/>
    </row>
    <row r="678" spans="1:1">
      <c r="A678" s="10"/>
    </row>
    <row r="679" spans="1:1">
      <c r="A679" s="10"/>
    </row>
    <row r="680" spans="1:1">
      <c r="A680" s="10"/>
    </row>
    <row r="681" spans="1:1">
      <c r="A681" s="10"/>
    </row>
    <row r="682" spans="1:1">
      <c r="A682" s="10"/>
    </row>
    <row r="683" spans="1:1">
      <c r="A683" s="10"/>
    </row>
    <row r="684" spans="1:1">
      <c r="A684" s="10"/>
    </row>
    <row r="685" spans="1:1">
      <c r="A685" s="10"/>
    </row>
    <row r="686" spans="1:1">
      <c r="A686" s="10"/>
    </row>
    <row r="687" spans="1:1">
      <c r="A687" s="10"/>
    </row>
    <row r="688" spans="1:1">
      <c r="A688" s="10"/>
    </row>
    <row r="689" spans="1:1">
      <c r="A689" s="10"/>
    </row>
    <row r="690" spans="1:1">
      <c r="A690" s="10"/>
    </row>
    <row r="691" spans="1:1">
      <c r="A691" s="10"/>
    </row>
    <row r="692" spans="1:1">
      <c r="A692" s="10"/>
    </row>
    <row r="693" spans="1:1">
      <c r="A693" s="10"/>
    </row>
    <row r="694" spans="1:1">
      <c r="A694" s="10"/>
    </row>
    <row r="695" spans="1:1">
      <c r="A695" s="10"/>
    </row>
    <row r="696" spans="1:1">
      <c r="A696" s="10"/>
    </row>
    <row r="697" spans="1:1">
      <c r="A697" s="10"/>
    </row>
    <row r="698" spans="1:1">
      <c r="A698" s="10"/>
    </row>
    <row r="699" spans="1:1">
      <c r="A699" s="10"/>
    </row>
    <row r="700" spans="1:1">
      <c r="A700" s="10"/>
    </row>
    <row r="701" spans="1:1">
      <c r="A701" s="10"/>
    </row>
    <row r="702" spans="1:1">
      <c r="A702" s="10"/>
    </row>
    <row r="703" spans="1:1">
      <c r="A703" s="10"/>
    </row>
    <row r="704" spans="1:1">
      <c r="A704" s="10"/>
    </row>
    <row r="705" spans="1:1">
      <c r="A705" s="10"/>
    </row>
    <row r="706" spans="1:1">
      <c r="A706" s="10"/>
    </row>
    <row r="707" spans="1:1">
      <c r="A707" s="10"/>
    </row>
    <row r="708" spans="1:1">
      <c r="A708" s="10"/>
    </row>
    <row r="709" spans="1:1">
      <c r="A709" s="10"/>
    </row>
    <row r="710" spans="1:1">
      <c r="A710" s="10"/>
    </row>
    <row r="711" spans="1:1">
      <c r="A711" s="10"/>
    </row>
    <row r="712" spans="1:1">
      <c r="A712" s="10"/>
    </row>
    <row r="713" spans="1:1">
      <c r="A713" s="10"/>
    </row>
    <row r="714" spans="1:1">
      <c r="A714" s="10"/>
    </row>
    <row r="715" spans="1:1">
      <c r="A715" s="10"/>
    </row>
    <row r="716" spans="1:1">
      <c r="A716" s="10"/>
    </row>
    <row r="717" spans="1:1">
      <c r="A717" s="10"/>
    </row>
    <row r="718" spans="1:1">
      <c r="A718" s="10"/>
    </row>
    <row r="719" spans="1:1">
      <c r="A719" s="10"/>
    </row>
    <row r="720" spans="1:1">
      <c r="A720" s="10"/>
    </row>
    <row r="721" spans="1:1">
      <c r="A721" s="10"/>
    </row>
    <row r="722" spans="1:1">
      <c r="A722" s="10"/>
    </row>
    <row r="723" spans="1:1">
      <c r="A723" s="10"/>
    </row>
    <row r="724" spans="1:1">
      <c r="A724" s="10"/>
    </row>
    <row r="725" spans="1:1">
      <c r="A725" s="10"/>
    </row>
    <row r="726" spans="1:1">
      <c r="A726" s="10"/>
    </row>
    <row r="727" spans="1:1">
      <c r="A727" s="10"/>
    </row>
    <row r="728" spans="1:1">
      <c r="A728" s="10"/>
    </row>
    <row r="729" spans="1:1">
      <c r="A729" s="10"/>
    </row>
    <row r="730" spans="1:1">
      <c r="A730" s="10"/>
    </row>
    <row r="731" spans="1:1">
      <c r="A731" s="10"/>
    </row>
    <row r="732" spans="1:1">
      <c r="A732" s="10"/>
    </row>
    <row r="733" spans="1:1">
      <c r="A733" s="10"/>
    </row>
    <row r="734" spans="1:1">
      <c r="A734" s="10"/>
    </row>
    <row r="735" spans="1:1">
      <c r="A735" s="10"/>
    </row>
    <row r="736" spans="1:1">
      <c r="A736" s="10"/>
    </row>
    <row r="737" spans="1:1">
      <c r="A737" s="10"/>
    </row>
    <row r="738" spans="1:1">
      <c r="A738" s="10"/>
    </row>
    <row r="739" spans="1:1">
      <c r="A739" s="10"/>
    </row>
    <row r="740" spans="1:1">
      <c r="A740" s="10"/>
    </row>
    <row r="741" spans="1:1">
      <c r="A741" s="10"/>
    </row>
    <row r="742" spans="1:1">
      <c r="A742" s="10"/>
    </row>
    <row r="743" spans="1:1">
      <c r="A743" s="10"/>
    </row>
    <row r="744" spans="1:1">
      <c r="A744" s="10"/>
    </row>
    <row r="745" spans="1:1">
      <c r="A745" s="10"/>
    </row>
    <row r="746" spans="1:1">
      <c r="A746" s="10"/>
    </row>
    <row r="747" spans="1:1">
      <c r="A747" s="10"/>
    </row>
    <row r="748" spans="1:1">
      <c r="A748" s="10"/>
    </row>
    <row r="749" spans="1:1">
      <c r="A749" s="10"/>
    </row>
    <row r="750" spans="1:1">
      <c r="A750" s="10"/>
    </row>
    <row r="751" spans="1:1">
      <c r="A751" s="10"/>
    </row>
    <row r="752" spans="1:1">
      <c r="A752" s="10"/>
    </row>
    <row r="753" spans="1:1">
      <c r="A753" s="10"/>
    </row>
    <row r="754" spans="1:1">
      <c r="A754" s="10"/>
    </row>
    <row r="755" spans="1:1">
      <c r="A755" s="10"/>
    </row>
    <row r="756" spans="1:1">
      <c r="A756" s="10"/>
    </row>
    <row r="757" spans="1:1">
      <c r="A757" s="10"/>
    </row>
    <row r="758" spans="1:1">
      <c r="A758" s="10"/>
    </row>
    <row r="759" spans="1:1">
      <c r="A759" s="10"/>
    </row>
    <row r="760" spans="1:1">
      <c r="A760" s="10"/>
    </row>
    <row r="761" spans="1:1">
      <c r="A761" s="10"/>
    </row>
    <row r="762" spans="1:1">
      <c r="A762" s="10"/>
    </row>
    <row r="763" spans="1:1">
      <c r="A763" s="10"/>
    </row>
    <row r="764" spans="1:1">
      <c r="A764" s="10"/>
    </row>
    <row r="765" spans="1:1">
      <c r="A765" s="10"/>
    </row>
    <row r="766" spans="1:1">
      <c r="A766" s="10"/>
    </row>
    <row r="767" spans="1:1">
      <c r="A767" s="10"/>
    </row>
    <row r="768" spans="1:1">
      <c r="A768" s="10"/>
    </row>
    <row r="769" spans="1:1">
      <c r="A769" s="10"/>
    </row>
    <row r="770" spans="1:1">
      <c r="A770" s="10"/>
    </row>
    <row r="771" spans="1:1">
      <c r="A771" s="10"/>
    </row>
    <row r="772" spans="1:1">
      <c r="A772" s="10"/>
    </row>
    <row r="773" spans="1:1">
      <c r="A773" s="10"/>
    </row>
    <row r="774" spans="1:1">
      <c r="A774" s="10"/>
    </row>
    <row r="775" spans="1:1">
      <c r="A775" s="10"/>
    </row>
    <row r="776" spans="1:1">
      <c r="A776" s="10"/>
    </row>
    <row r="777" spans="1:1">
      <c r="A777" s="10"/>
    </row>
    <row r="778" spans="1:1">
      <c r="A778" s="10"/>
    </row>
    <row r="779" spans="1:1">
      <c r="A779" s="10"/>
    </row>
    <row r="780" spans="1:1">
      <c r="A780" s="10"/>
    </row>
    <row r="781" spans="1:1">
      <c r="A781" s="10"/>
    </row>
    <row r="782" spans="1:1">
      <c r="A782" s="10"/>
    </row>
    <row r="783" spans="1:1">
      <c r="A783" s="10"/>
    </row>
    <row r="784" spans="1:1">
      <c r="A784" s="10"/>
    </row>
    <row r="785" spans="1:1">
      <c r="A785" s="10"/>
    </row>
    <row r="786" spans="1:1">
      <c r="A786" s="10"/>
    </row>
    <row r="787" spans="1:1">
      <c r="A787" s="10"/>
    </row>
    <row r="788" spans="1:1">
      <c r="A788" s="10"/>
    </row>
    <row r="789" spans="1:1">
      <c r="A789" s="10"/>
    </row>
    <row r="790" spans="1:1">
      <c r="A790" s="10"/>
    </row>
    <row r="791" spans="1:1">
      <c r="A791" s="10"/>
    </row>
    <row r="792" spans="1:1">
      <c r="A792" s="10"/>
    </row>
    <row r="793" spans="1:1">
      <c r="A793" s="10"/>
    </row>
    <row r="794" spans="1:1">
      <c r="A794" s="10"/>
    </row>
    <row r="795" spans="1:1">
      <c r="A795" s="10"/>
    </row>
    <row r="796" spans="1:1">
      <c r="A796" s="10"/>
    </row>
    <row r="797" spans="1:1">
      <c r="A797" s="10"/>
    </row>
    <row r="798" spans="1:1">
      <c r="A798" s="10"/>
    </row>
    <row r="799" spans="1:1">
      <c r="A799" s="10"/>
    </row>
    <row r="800" spans="1:1">
      <c r="A800" s="10"/>
    </row>
    <row r="801" spans="1:1">
      <c r="A801" s="10"/>
    </row>
    <row r="802" spans="1:1">
      <c r="A802" s="10"/>
    </row>
    <row r="803" spans="1:1">
      <c r="A803" s="10"/>
    </row>
    <row r="804" spans="1:1">
      <c r="A804" s="10"/>
    </row>
    <row r="805" spans="1:1">
      <c r="A805" s="10"/>
    </row>
    <row r="806" spans="1:1">
      <c r="A806" s="10"/>
    </row>
    <row r="807" spans="1:1">
      <c r="A807" s="10"/>
    </row>
    <row r="808" spans="1:1">
      <c r="A808" s="10"/>
    </row>
    <row r="809" spans="1:1">
      <c r="A809" s="10"/>
    </row>
    <row r="810" spans="1:1">
      <c r="A810" s="10"/>
    </row>
    <row r="811" spans="1:1">
      <c r="A811" s="10"/>
    </row>
    <row r="812" spans="1:1">
      <c r="A812" s="10"/>
    </row>
    <row r="813" spans="1:1">
      <c r="A813" s="10"/>
    </row>
    <row r="814" spans="1:1">
      <c r="A814" s="10"/>
    </row>
    <row r="815" spans="1:1">
      <c r="A815" s="10"/>
    </row>
    <row r="816" spans="1:1">
      <c r="A816" s="10"/>
    </row>
    <row r="817" spans="1:1">
      <c r="A817" s="10"/>
    </row>
    <row r="818" spans="1:1">
      <c r="A818" s="10"/>
    </row>
    <row r="819" spans="1:1">
      <c r="A819" s="10"/>
    </row>
    <row r="820" spans="1:1">
      <c r="A820" s="10"/>
    </row>
    <row r="821" spans="1:1">
      <c r="A821" s="10"/>
    </row>
    <row r="822" spans="1:1">
      <c r="A822" s="10"/>
    </row>
    <row r="823" spans="1:1">
      <c r="A823" s="10"/>
    </row>
    <row r="824" spans="1:1">
      <c r="A824" s="10"/>
    </row>
    <row r="825" spans="1:1">
      <c r="A825" s="10"/>
    </row>
    <row r="826" spans="1:1">
      <c r="A826" s="10"/>
    </row>
    <row r="827" spans="1:1">
      <c r="A827" s="10"/>
    </row>
    <row r="828" spans="1:1">
      <c r="A828" s="10"/>
    </row>
    <row r="829" spans="1:1">
      <c r="A829" s="10"/>
    </row>
    <row r="830" spans="1:1">
      <c r="A830" s="10"/>
    </row>
    <row r="831" spans="1:1">
      <c r="A831" s="10"/>
    </row>
    <row r="832" spans="1:1">
      <c r="A832" s="10"/>
    </row>
    <row r="833" spans="1:1">
      <c r="A833" s="10"/>
    </row>
    <row r="834" spans="1:1">
      <c r="A834" s="10"/>
    </row>
    <row r="835" spans="1:1">
      <c r="A835" s="10"/>
    </row>
    <row r="836" spans="1:1">
      <c r="A836" s="10"/>
    </row>
    <row r="837" spans="1:1">
      <c r="A837" s="10"/>
    </row>
    <row r="838" spans="1:1">
      <c r="A838" s="10"/>
    </row>
    <row r="839" spans="1:1">
      <c r="A839" s="10"/>
    </row>
    <row r="840" spans="1:1">
      <c r="A840" s="10"/>
    </row>
    <row r="841" spans="1:1">
      <c r="A841" s="10"/>
    </row>
    <row r="842" spans="1:1">
      <c r="A842" s="10"/>
    </row>
    <row r="843" spans="1:1">
      <c r="A843" s="10"/>
    </row>
    <row r="844" spans="1:1">
      <c r="A844" s="10"/>
    </row>
    <row r="845" spans="1:1">
      <c r="A845" s="10"/>
    </row>
    <row r="846" spans="1:1">
      <c r="A846" s="10"/>
    </row>
    <row r="847" spans="1:1">
      <c r="A847" s="10"/>
    </row>
    <row r="848" spans="1:1">
      <c r="A848" s="10"/>
    </row>
    <row r="849" spans="1:1">
      <c r="A849" s="10"/>
    </row>
    <row r="850" spans="1:1">
      <c r="A850" s="10"/>
    </row>
    <row r="851" spans="1:1">
      <c r="A851" s="10"/>
    </row>
    <row r="852" spans="1:1">
      <c r="A852" s="10"/>
    </row>
    <row r="853" spans="1:1">
      <c r="A853" s="10"/>
    </row>
    <row r="854" spans="1:1">
      <c r="A854" s="10"/>
    </row>
    <row r="855" spans="1:1">
      <c r="A855" s="10"/>
    </row>
    <row r="856" spans="1:1">
      <c r="A856" s="10"/>
    </row>
    <row r="857" spans="1:1">
      <c r="A857" s="10"/>
    </row>
    <row r="858" spans="1:1">
      <c r="A858" s="10"/>
    </row>
    <row r="859" spans="1:1">
      <c r="A859" s="10"/>
    </row>
    <row r="860" spans="1:1">
      <c r="A860" s="10"/>
    </row>
    <row r="861" spans="1:1">
      <c r="A861" s="10"/>
    </row>
    <row r="862" spans="1:1">
      <c r="A862" s="10"/>
    </row>
    <row r="863" spans="1:1">
      <c r="A863" s="10"/>
    </row>
    <row r="864" spans="1:1">
      <c r="A864" s="10"/>
    </row>
    <row r="865" spans="1:1">
      <c r="A865" s="10"/>
    </row>
    <row r="866" spans="1:1">
      <c r="A866" s="10"/>
    </row>
    <row r="867" spans="1:1">
      <c r="A867" s="10"/>
    </row>
    <row r="868" spans="1:1">
      <c r="A868" s="10"/>
    </row>
    <row r="869" spans="1:1">
      <c r="A869" s="10"/>
    </row>
    <row r="870" spans="1:1">
      <c r="A870" s="10"/>
    </row>
    <row r="871" spans="1:1">
      <c r="A871" s="10"/>
    </row>
    <row r="872" spans="1:1">
      <c r="A872" s="10"/>
    </row>
    <row r="873" spans="1:1">
      <c r="A873" s="10"/>
    </row>
    <row r="874" spans="1:1">
      <c r="A874" s="10"/>
    </row>
    <row r="875" spans="1:1">
      <c r="A875" s="10"/>
    </row>
    <row r="876" spans="1:1">
      <c r="A876" s="10"/>
    </row>
    <row r="877" spans="1:1">
      <c r="A877" s="10"/>
    </row>
    <row r="878" spans="1:1">
      <c r="A878" s="10"/>
    </row>
    <row r="879" spans="1:1">
      <c r="A879" s="10"/>
    </row>
    <row r="880" spans="1:1">
      <c r="A880" s="10"/>
    </row>
    <row r="881" spans="1:1">
      <c r="A881" s="10"/>
    </row>
    <row r="882" spans="1:1">
      <c r="A882" s="10"/>
    </row>
    <row r="883" spans="1:1">
      <c r="A883" s="10"/>
    </row>
    <row r="884" spans="1:1">
      <c r="A884" s="10"/>
    </row>
    <row r="885" spans="1:1">
      <c r="A885" s="10"/>
    </row>
    <row r="886" spans="1:1">
      <c r="A886" s="10"/>
    </row>
    <row r="887" spans="1:1">
      <c r="A887" s="10"/>
    </row>
    <row r="888" spans="1:1">
      <c r="A888" s="10"/>
    </row>
    <row r="889" spans="1:1">
      <c r="A889" s="10"/>
    </row>
    <row r="890" spans="1:1">
      <c r="A890" s="10"/>
    </row>
    <row r="891" spans="1:1">
      <c r="A891" s="10"/>
    </row>
    <row r="892" spans="1:1">
      <c r="A892" s="10"/>
    </row>
    <row r="893" spans="1:1">
      <c r="A893" s="10"/>
    </row>
    <row r="894" spans="1:1">
      <c r="A894" s="10"/>
    </row>
    <row r="895" spans="1:1">
      <c r="A895" s="10"/>
    </row>
    <row r="896" spans="1:1">
      <c r="A896" s="10"/>
    </row>
    <row r="897" spans="1:1">
      <c r="A897" s="10"/>
    </row>
    <row r="898" spans="1:1">
      <c r="A898" s="10"/>
    </row>
    <row r="899" spans="1:1">
      <c r="A899" s="10"/>
    </row>
    <row r="900" spans="1:1">
      <c r="A900" s="10"/>
    </row>
    <row r="901" spans="1:1">
      <c r="A901" s="10"/>
    </row>
    <row r="902" spans="1:1">
      <c r="A902" s="10"/>
    </row>
    <row r="903" spans="1:1">
      <c r="A903" s="10"/>
    </row>
    <row r="904" spans="1:1">
      <c r="A904" s="10"/>
    </row>
    <row r="905" spans="1:1">
      <c r="A905" s="10"/>
    </row>
    <row r="906" spans="1:1">
      <c r="A906" s="10"/>
    </row>
    <row r="907" spans="1:1">
      <c r="A907" s="10"/>
    </row>
    <row r="908" spans="1:1">
      <c r="A908" s="10"/>
    </row>
    <row r="909" spans="1:1">
      <c r="A909" s="10"/>
    </row>
    <row r="910" spans="1:1">
      <c r="A910" s="10"/>
    </row>
    <row r="911" spans="1:1">
      <c r="A911" s="10"/>
    </row>
    <row r="912" spans="1:1">
      <c r="A912" s="10"/>
    </row>
    <row r="913" spans="1:1">
      <c r="A913" s="10"/>
    </row>
    <row r="914" spans="1:1">
      <c r="A914" s="10"/>
    </row>
    <row r="915" spans="1:1">
      <c r="A915" s="10"/>
    </row>
    <row r="916" spans="1:1">
      <c r="A916" s="10"/>
    </row>
    <row r="917" spans="1:1">
      <c r="A917" s="10"/>
    </row>
    <row r="918" spans="1:1">
      <c r="A918" s="10"/>
    </row>
    <row r="919" spans="1:1">
      <c r="A919" s="10"/>
    </row>
    <row r="920" spans="1:1">
      <c r="A920" s="10"/>
    </row>
    <row r="921" spans="1:1">
      <c r="A921" s="10"/>
    </row>
    <row r="922" spans="1:1">
      <c r="A922" s="10"/>
    </row>
    <row r="923" spans="1:1">
      <c r="A923" s="10"/>
    </row>
    <row r="924" spans="1:1">
      <c r="A924" s="10"/>
    </row>
    <row r="925" spans="1:1">
      <c r="A925" s="10"/>
    </row>
    <row r="926" spans="1:1">
      <c r="A926" s="10"/>
    </row>
    <row r="927" spans="1:1">
      <c r="A927" s="10"/>
    </row>
    <row r="928" spans="1:1">
      <c r="A928" s="10"/>
    </row>
    <row r="929" spans="1:1">
      <c r="A929" s="10"/>
    </row>
    <row r="930" spans="1:1">
      <c r="A930" s="10"/>
    </row>
    <row r="931" spans="1:1">
      <c r="A931" s="10"/>
    </row>
    <row r="932" spans="1:1">
      <c r="A932" s="10"/>
    </row>
    <row r="933" spans="1:1">
      <c r="A933" s="10"/>
    </row>
    <row r="934" spans="1:1">
      <c r="A934" s="10"/>
    </row>
    <row r="935" spans="1:1">
      <c r="A935" s="10"/>
    </row>
    <row r="936" spans="1:1">
      <c r="A936" s="10"/>
    </row>
    <row r="937" spans="1:1">
      <c r="A937" s="10"/>
    </row>
    <row r="938" spans="1:1">
      <c r="A938" s="10"/>
    </row>
    <row r="939" spans="1:1">
      <c r="A939" s="10"/>
    </row>
    <row r="940" spans="1:1">
      <c r="A940" s="10"/>
    </row>
    <row r="941" spans="1:1">
      <c r="A941" s="10"/>
    </row>
    <row r="942" spans="1:1">
      <c r="A942" s="10"/>
    </row>
    <row r="943" spans="1:1">
      <c r="A943" s="10"/>
    </row>
    <row r="944" spans="1:1">
      <c r="A944" s="10"/>
    </row>
    <row r="945" spans="1:1">
      <c r="A945" s="10"/>
    </row>
    <row r="946" spans="1:1">
      <c r="A946" s="10"/>
    </row>
    <row r="947" spans="1:1">
      <c r="A947" s="10"/>
    </row>
    <row r="948" spans="1:1">
      <c r="A948" s="10"/>
    </row>
    <row r="949" spans="1:1">
      <c r="A949" s="10"/>
    </row>
    <row r="950" spans="1:1">
      <c r="A950" s="10"/>
    </row>
    <row r="951" spans="1:1">
      <c r="A951" s="10"/>
    </row>
    <row r="952" spans="1:1">
      <c r="A952" s="10"/>
    </row>
    <row r="953" spans="1:1">
      <c r="A953" s="10"/>
    </row>
    <row r="954" spans="1:1">
      <c r="A954" s="10"/>
    </row>
    <row r="955" spans="1:1">
      <c r="A955" s="10"/>
    </row>
    <row r="956" spans="1:1">
      <c r="A956" s="10"/>
    </row>
    <row r="957" spans="1:1">
      <c r="A957" s="10"/>
    </row>
    <row r="958" spans="1:1">
      <c r="A958" s="10"/>
    </row>
    <row r="959" spans="1:1">
      <c r="A959" s="10"/>
    </row>
    <row r="960" spans="1:1">
      <c r="A960" s="10"/>
    </row>
    <row r="961" spans="1:1">
      <c r="A961" s="10"/>
    </row>
    <row r="962" spans="1:1">
      <c r="A962" s="10"/>
    </row>
    <row r="963" spans="1:1">
      <c r="A963" s="10"/>
    </row>
    <row r="964" spans="1:1">
      <c r="A964" s="10"/>
    </row>
    <row r="965" spans="1:1">
      <c r="A965" s="10"/>
    </row>
    <row r="966" spans="1:1">
      <c r="A966" s="10"/>
    </row>
    <row r="967" spans="1:1">
      <c r="A967" s="10"/>
    </row>
    <row r="968" spans="1:1">
      <c r="A968" s="10"/>
    </row>
    <row r="969" spans="1:1">
      <c r="A969" s="10"/>
    </row>
    <row r="970" spans="1:1">
      <c r="A970" s="10"/>
    </row>
    <row r="971" spans="1:1">
      <c r="A971" s="10"/>
    </row>
    <row r="972" spans="1:1">
      <c r="A972" s="10"/>
    </row>
    <row r="973" spans="1:1">
      <c r="A973" s="10"/>
    </row>
    <row r="974" spans="1:1">
      <c r="A974" s="10"/>
    </row>
    <row r="975" spans="1:1">
      <c r="A975" s="10"/>
    </row>
    <row r="976" spans="1:1">
      <c r="A976" s="10"/>
    </row>
    <row r="977" spans="1:1">
      <c r="A977" s="10"/>
    </row>
    <row r="978" spans="1:1">
      <c r="A978" s="10"/>
    </row>
    <row r="979" spans="1:1">
      <c r="A979" s="10"/>
    </row>
    <row r="980" spans="1:1">
      <c r="A980" s="10"/>
    </row>
    <row r="981" spans="1:1">
      <c r="A981" s="10"/>
    </row>
    <row r="982" spans="1:1">
      <c r="A982" s="10"/>
    </row>
    <row r="983" spans="1:1">
      <c r="A983" s="10"/>
    </row>
    <row r="984" spans="1:1">
      <c r="A984" s="10"/>
    </row>
    <row r="985" spans="1:1">
      <c r="A985" s="10"/>
    </row>
    <row r="986" spans="1:1">
      <c r="A986" s="10"/>
    </row>
    <row r="987" spans="1:1">
      <c r="A987" s="10"/>
    </row>
    <row r="988" spans="1:1">
      <c r="A988" s="10"/>
    </row>
    <row r="989" spans="1:1">
      <c r="A989" s="10"/>
    </row>
    <row r="990" spans="1:1">
      <c r="A990" s="10"/>
    </row>
    <row r="991" spans="1:1">
      <c r="A991" s="10"/>
    </row>
    <row r="992" spans="1:1">
      <c r="A992" s="10"/>
    </row>
    <row r="993" spans="1:1">
      <c r="A993" s="10"/>
    </row>
    <row r="994" spans="1:1">
      <c r="A994" s="10"/>
    </row>
    <row r="995" spans="1:1">
      <c r="A995" s="10"/>
    </row>
    <row r="996" spans="1:1">
      <c r="A996" s="10"/>
    </row>
    <row r="997" spans="1:1">
      <c r="A997" s="10"/>
    </row>
    <row r="998" spans="1:1">
      <c r="A998" s="10"/>
    </row>
    <row r="999" spans="1:1">
      <c r="A999" s="10"/>
    </row>
    <row r="1000" spans="1:1">
      <c r="A1000" s="10"/>
    </row>
    <row r="1001" spans="1:1">
      <c r="A1001" s="10"/>
    </row>
    <row r="1002" spans="1:1">
      <c r="A1002" s="10"/>
    </row>
    <row r="1003" spans="1:1">
      <c r="A1003" s="10"/>
    </row>
    <row r="1004" spans="1:1">
      <c r="A1004" s="10"/>
    </row>
    <row r="1005" spans="1:1">
      <c r="A1005" s="10"/>
    </row>
    <row r="1006" spans="1:1">
      <c r="A1006" s="10"/>
    </row>
    <row r="1007" spans="1:1">
      <c r="A1007" s="10"/>
    </row>
    <row r="1008" spans="1:1">
      <c r="A1008" s="10"/>
    </row>
    <row r="1009" spans="1:1">
      <c r="A1009" s="10"/>
    </row>
    <row r="1010" spans="1:1">
      <c r="A1010" s="10"/>
    </row>
    <row r="1011" spans="1:1">
      <c r="A1011" s="10"/>
    </row>
    <row r="1012" spans="1:1">
      <c r="A1012" s="10"/>
    </row>
    <row r="1013" spans="1:1">
      <c r="A1013" s="10"/>
    </row>
    <row r="1014" spans="1:1">
      <c r="A1014" s="10"/>
    </row>
    <row r="1015" spans="1:1">
      <c r="A1015" s="10"/>
    </row>
    <row r="1016" spans="1:1">
      <c r="A1016" s="10"/>
    </row>
    <row r="1017" spans="1:1">
      <c r="A1017" s="10"/>
    </row>
    <row r="1018" spans="1:1">
      <c r="A1018" s="10"/>
    </row>
    <row r="1019" spans="1:1">
      <c r="A1019" s="10"/>
    </row>
    <row r="1020" spans="1:1">
      <c r="A1020" s="10"/>
    </row>
    <row r="1021" spans="1:1">
      <c r="A1021" s="10"/>
    </row>
    <row r="1022" spans="1:1">
      <c r="A1022" s="10"/>
    </row>
    <row r="1023" spans="1:1">
      <c r="A1023" s="10"/>
    </row>
    <row r="1024" spans="1:1">
      <c r="A1024" s="10"/>
    </row>
    <row r="1025" spans="1:1">
      <c r="A1025" s="10"/>
    </row>
    <row r="1026" spans="1:1">
      <c r="A1026" s="10"/>
    </row>
    <row r="1027" spans="1:1">
      <c r="A1027" s="10"/>
    </row>
    <row r="1028" spans="1:1">
      <c r="A1028" s="10"/>
    </row>
    <row r="1029" spans="1:1">
      <c r="A1029" s="10"/>
    </row>
    <row r="1030" spans="1:1">
      <c r="A1030" s="10"/>
    </row>
    <row r="1031" spans="1:1">
      <c r="A1031" s="10"/>
    </row>
    <row r="1032" spans="1:1">
      <c r="A1032" s="10"/>
    </row>
    <row r="1033" spans="1:1">
      <c r="A1033" s="10"/>
    </row>
    <row r="1034" spans="1:1">
      <c r="A1034" s="10"/>
    </row>
    <row r="1035" spans="1:1">
      <c r="A1035" s="10"/>
    </row>
    <row r="1036" spans="1:1">
      <c r="A1036" s="10"/>
    </row>
    <row r="1037" spans="1:1">
      <c r="A1037" s="10"/>
    </row>
    <row r="1038" spans="1:1">
      <c r="A1038" s="10"/>
    </row>
    <row r="1039" spans="1:1">
      <c r="A1039" s="10"/>
    </row>
    <row r="1040" spans="1:1">
      <c r="A1040" s="10"/>
    </row>
    <row r="1041" spans="1:1">
      <c r="A1041" s="10"/>
    </row>
    <row r="1042" spans="1:1">
      <c r="A1042" s="10"/>
    </row>
    <row r="1043" spans="1:1">
      <c r="A1043" s="10"/>
    </row>
    <row r="1044" spans="1:1">
      <c r="A1044" s="10"/>
    </row>
    <row r="1045" spans="1:1">
      <c r="A1045" s="10"/>
    </row>
    <row r="1046" spans="1:1">
      <c r="A1046" s="10"/>
    </row>
    <row r="1047" spans="1:1">
      <c r="A1047" s="10"/>
    </row>
    <row r="1048" spans="1:1">
      <c r="A1048" s="10"/>
    </row>
    <row r="1049" spans="1:1">
      <c r="A1049" s="10"/>
    </row>
    <row r="1050" spans="1:1">
      <c r="A1050" s="10"/>
    </row>
    <row r="1051" spans="1:1">
      <c r="A1051" s="10"/>
    </row>
    <row r="1052" spans="1:1">
      <c r="A1052" s="10"/>
    </row>
    <row r="1053" spans="1:1">
      <c r="A1053" s="10"/>
    </row>
    <row r="1054" spans="1:1">
      <c r="A1054" s="10"/>
    </row>
    <row r="1055" spans="1:1">
      <c r="A1055" s="10"/>
    </row>
    <row r="1056" spans="1:1">
      <c r="A1056" s="10"/>
    </row>
    <row r="1057" spans="1:1">
      <c r="A1057" s="10"/>
    </row>
    <row r="1058" spans="1:1">
      <c r="A1058" s="10"/>
    </row>
    <row r="1059" spans="1:1">
      <c r="A1059" s="10"/>
    </row>
    <row r="1060" spans="1:1">
      <c r="A1060" s="10"/>
    </row>
    <row r="1061" spans="1:1">
      <c r="A1061" s="10"/>
    </row>
    <row r="1062" spans="1:1">
      <c r="A1062" s="10"/>
    </row>
    <row r="1063" spans="1:1">
      <c r="A1063" s="10"/>
    </row>
    <row r="1064" spans="1:1">
      <c r="A1064" s="10"/>
    </row>
    <row r="1065" spans="1:1">
      <c r="A1065" s="10"/>
    </row>
    <row r="1066" spans="1:1">
      <c r="A1066" s="10"/>
    </row>
    <row r="1067" spans="1:1">
      <c r="A1067" s="10"/>
    </row>
    <row r="1068" spans="1:1">
      <c r="A1068" s="10"/>
    </row>
    <row r="1069" spans="1:1">
      <c r="A1069" s="10"/>
    </row>
    <row r="1070" spans="1:1">
      <c r="A1070" s="10"/>
    </row>
    <row r="1071" spans="1:1">
      <c r="A1071" s="10"/>
    </row>
    <row r="1072" spans="1:1">
      <c r="A1072" s="10"/>
    </row>
    <row r="1073" spans="1:1">
      <c r="A1073" s="10"/>
    </row>
    <row r="1074" spans="1:1">
      <c r="A1074" s="10"/>
    </row>
    <row r="1075" spans="1:1">
      <c r="A1075" s="10"/>
    </row>
    <row r="1076" spans="1:1">
      <c r="A1076" s="10"/>
    </row>
    <row r="1077" spans="1:1">
      <c r="A1077" s="10"/>
    </row>
    <row r="1078" spans="1:1">
      <c r="A1078" s="10"/>
    </row>
    <row r="1079" spans="1:1">
      <c r="A1079" s="10"/>
    </row>
    <row r="1080" spans="1:1">
      <c r="A1080" s="10"/>
    </row>
    <row r="1081" spans="1:1">
      <c r="A1081" s="10"/>
    </row>
    <row r="1082" spans="1:1">
      <c r="A1082" s="10"/>
    </row>
    <row r="1083" spans="1:1">
      <c r="A1083" s="10"/>
    </row>
    <row r="1084" spans="1:1">
      <c r="A1084" s="10"/>
    </row>
    <row r="1085" spans="1:1">
      <c r="A1085" s="10"/>
    </row>
    <row r="1086" spans="1:1">
      <c r="A1086" s="10"/>
    </row>
    <row r="1087" spans="1:1">
      <c r="A1087" s="10"/>
    </row>
    <row r="1088" spans="1:1">
      <c r="A1088" s="10"/>
    </row>
    <row r="1089" spans="1:1">
      <c r="A1089" s="10"/>
    </row>
    <row r="1090" spans="1:1">
      <c r="A1090" s="10"/>
    </row>
    <row r="1091" spans="1:1">
      <c r="A1091" s="10"/>
    </row>
    <row r="1092" spans="1:1">
      <c r="A1092" s="10"/>
    </row>
    <row r="1093" spans="1:1">
      <c r="A1093" s="10"/>
    </row>
    <row r="1094" spans="1:1">
      <c r="A1094" s="10"/>
    </row>
    <row r="1095" spans="1:1">
      <c r="A1095" s="10"/>
    </row>
    <row r="1096" spans="1:1">
      <c r="A1096" s="10"/>
    </row>
    <row r="1097" spans="1:1">
      <c r="A1097" s="10"/>
    </row>
    <row r="1098" spans="1:1">
      <c r="A1098" s="10"/>
    </row>
    <row r="1099" spans="1:1">
      <c r="A1099" s="10"/>
    </row>
    <row r="1100" spans="1:1">
      <c r="A1100" s="10"/>
    </row>
    <row r="1101" spans="1:1">
      <c r="A1101" s="10"/>
    </row>
    <row r="1102" spans="1:1">
      <c r="A1102" s="10"/>
    </row>
    <row r="1103" spans="1:1">
      <c r="A1103" s="10"/>
    </row>
    <row r="1104" spans="1:1">
      <c r="A1104" s="10"/>
    </row>
    <row r="1105" spans="1:1">
      <c r="A1105" s="10"/>
    </row>
    <row r="1106" spans="1:1">
      <c r="A1106" s="10"/>
    </row>
    <row r="1107" spans="1:1">
      <c r="A1107" s="10"/>
    </row>
    <row r="1108" spans="1:1">
      <c r="A1108" s="10"/>
    </row>
    <row r="1109" spans="1:1">
      <c r="A1109" s="10"/>
    </row>
    <row r="1110" spans="1:1">
      <c r="A1110" s="10"/>
    </row>
    <row r="1111" spans="1:1">
      <c r="A1111" s="10"/>
    </row>
    <row r="1112" spans="1:1">
      <c r="A1112" s="10"/>
    </row>
    <row r="1113" spans="1:1">
      <c r="A1113" s="10"/>
    </row>
    <row r="1114" spans="1:1">
      <c r="A1114" s="10"/>
    </row>
    <row r="1115" spans="1:1">
      <c r="A1115" s="10"/>
    </row>
    <row r="1116" spans="1:1">
      <c r="A1116" s="10"/>
    </row>
    <row r="1117" spans="1:1">
      <c r="A1117" s="10"/>
    </row>
    <row r="1118" spans="1:1">
      <c r="A1118" s="10"/>
    </row>
    <row r="1119" spans="1:1">
      <c r="A1119" s="10"/>
    </row>
    <row r="1120" spans="1:1">
      <c r="A1120" s="10"/>
    </row>
    <row r="1121" spans="1:1">
      <c r="A1121" s="10"/>
    </row>
    <row r="1122" spans="1:1">
      <c r="A1122" s="10"/>
    </row>
    <row r="1123" spans="1:1">
      <c r="A1123" s="10"/>
    </row>
    <row r="1124" spans="1:1">
      <c r="A1124" s="10"/>
    </row>
    <row r="1125" spans="1:1">
      <c r="A1125" s="10"/>
    </row>
    <row r="1126" spans="1:1">
      <c r="A1126" s="10"/>
    </row>
    <row r="1127" spans="1:1">
      <c r="A1127" s="10"/>
    </row>
    <row r="1128" spans="1:1">
      <c r="A1128" s="10"/>
    </row>
    <row r="1129" spans="1:1">
      <c r="A1129" s="10"/>
    </row>
    <row r="1130" spans="1:1">
      <c r="A1130" s="10"/>
    </row>
    <row r="1131" spans="1:1">
      <c r="A1131" s="10"/>
    </row>
    <row r="1132" spans="1:1">
      <c r="A1132" s="10"/>
    </row>
    <row r="1133" spans="1:1">
      <c r="A1133" s="10"/>
    </row>
    <row r="1134" spans="1:1">
      <c r="A1134" s="10"/>
    </row>
    <row r="1135" spans="1:1">
      <c r="A1135" s="10"/>
    </row>
    <row r="1136" spans="1:1">
      <c r="A1136" s="10"/>
    </row>
    <row r="1137" spans="1:1">
      <c r="A1137" s="10"/>
    </row>
    <row r="1138" spans="1:1">
      <c r="A1138" s="10"/>
    </row>
    <row r="1139" spans="1:1">
      <c r="A1139" s="10"/>
    </row>
    <row r="1140" spans="1:1">
      <c r="A1140" s="10"/>
    </row>
    <row r="1141" spans="1:1">
      <c r="A1141" s="10"/>
    </row>
    <row r="1142" spans="1:1">
      <c r="A1142" s="10"/>
    </row>
    <row r="1143" spans="1:1">
      <c r="A1143" s="10"/>
    </row>
    <row r="1144" spans="1:1">
      <c r="A1144" s="10"/>
    </row>
    <row r="1145" spans="1:1">
      <c r="A1145" s="10"/>
    </row>
    <row r="1146" spans="1:1">
      <c r="A1146" s="10"/>
    </row>
    <row r="1147" spans="1:1">
      <c r="A1147" s="10"/>
    </row>
    <row r="1148" spans="1:1">
      <c r="A1148" s="10"/>
    </row>
    <row r="1149" spans="1:1">
      <c r="A1149" s="10"/>
    </row>
    <row r="1150" spans="1:1">
      <c r="A1150" s="10"/>
    </row>
    <row r="1151" spans="1:1">
      <c r="A1151" s="10"/>
    </row>
    <row r="1152" spans="1:1">
      <c r="A1152" s="10"/>
    </row>
    <row r="1153" spans="1:1">
      <c r="A1153" s="10"/>
    </row>
    <row r="1154" spans="1:1">
      <c r="A1154" s="10"/>
    </row>
    <row r="1155" spans="1:1">
      <c r="A1155" s="10"/>
    </row>
    <row r="1156" spans="1:1">
      <c r="A1156" s="10"/>
    </row>
    <row r="1157" spans="1:1">
      <c r="A1157" s="10"/>
    </row>
    <row r="1158" spans="1:1">
      <c r="A1158" s="10"/>
    </row>
    <row r="1159" spans="1:1">
      <c r="A1159" s="10"/>
    </row>
    <row r="1160" spans="1:1">
      <c r="A1160" s="10"/>
    </row>
    <row r="1161" spans="1:1">
      <c r="A1161" s="10"/>
    </row>
    <row r="1162" spans="1:1">
      <c r="A1162" s="10"/>
    </row>
    <row r="1163" spans="1:1">
      <c r="A1163" s="10"/>
    </row>
    <row r="1164" spans="1:1">
      <c r="A1164" s="10"/>
    </row>
    <row r="1165" spans="1:1">
      <c r="A1165" s="10"/>
    </row>
    <row r="1166" spans="1:1">
      <c r="A1166" s="10"/>
    </row>
    <row r="1167" spans="1:1">
      <c r="A1167" s="10"/>
    </row>
    <row r="1168" spans="1:1">
      <c r="A1168" s="10"/>
    </row>
    <row r="1169" spans="1:1">
      <c r="A1169" s="10"/>
    </row>
    <row r="1170" spans="1:1">
      <c r="A1170" s="10"/>
    </row>
    <row r="1171" spans="1:1">
      <c r="A1171" s="10"/>
    </row>
    <row r="1172" spans="1:1">
      <c r="A1172" s="10"/>
    </row>
    <row r="1173" spans="1:1">
      <c r="A1173" s="10"/>
    </row>
    <row r="1174" spans="1:1">
      <c r="A1174" s="10"/>
    </row>
    <row r="1175" spans="1:1">
      <c r="A1175" s="10"/>
    </row>
    <row r="1176" spans="1:1">
      <c r="A1176" s="10"/>
    </row>
    <row r="1177" spans="1:1">
      <c r="A1177" s="10"/>
    </row>
    <row r="1178" spans="1:1">
      <c r="A1178" s="10"/>
    </row>
    <row r="1179" spans="1:1">
      <c r="A1179" s="10"/>
    </row>
    <row r="1180" spans="1:1">
      <c r="A1180" s="10"/>
    </row>
    <row r="1181" spans="1:1">
      <c r="A1181" s="10"/>
    </row>
    <row r="1182" spans="1:1">
      <c r="A1182" s="10"/>
    </row>
    <row r="1183" spans="1:1">
      <c r="A1183" s="10"/>
    </row>
    <row r="1184" spans="1:1">
      <c r="A1184" s="10"/>
    </row>
    <row r="1185" spans="1:1">
      <c r="A1185" s="10"/>
    </row>
    <row r="1186" spans="1:1">
      <c r="A1186" s="10"/>
    </row>
    <row r="1187" spans="1:1">
      <c r="A1187" s="10"/>
    </row>
    <row r="1188" spans="1:1">
      <c r="A1188" s="10"/>
    </row>
    <row r="1189" spans="1:1">
      <c r="A1189" s="10"/>
    </row>
    <row r="1190" spans="1:1">
      <c r="A1190" s="10"/>
    </row>
    <row r="1191" spans="1:1">
      <c r="A1191" s="10"/>
    </row>
    <row r="1192" spans="1:1">
      <c r="A1192" s="10"/>
    </row>
    <row r="1193" spans="1:1">
      <c r="A1193" s="10"/>
    </row>
    <row r="1194" spans="1:1">
      <c r="A1194" s="10"/>
    </row>
    <row r="1195" spans="1:1">
      <c r="A1195" s="10"/>
    </row>
    <row r="1196" spans="1:1">
      <c r="A1196" s="10"/>
    </row>
    <row r="1197" spans="1:1">
      <c r="A1197" s="10"/>
    </row>
    <row r="1198" spans="1:1">
      <c r="A1198" s="10"/>
    </row>
    <row r="1199" spans="1:1">
      <c r="A1199" s="10"/>
    </row>
    <row r="1200" spans="1:1">
      <c r="A1200" s="10"/>
    </row>
    <row r="1201" spans="1:1">
      <c r="A1201" s="10"/>
    </row>
    <row r="1202" spans="1:1">
      <c r="A1202" s="10"/>
    </row>
    <row r="1203" spans="1:1">
      <c r="A1203" s="10"/>
    </row>
    <row r="1204" spans="1:1">
      <c r="A1204" s="10"/>
    </row>
    <row r="1205" spans="1:1">
      <c r="A1205" s="10"/>
    </row>
    <row r="1206" spans="1:1">
      <c r="A1206" s="10"/>
    </row>
    <row r="1207" spans="1:1">
      <c r="A1207" s="10"/>
    </row>
    <row r="1208" spans="1:1">
      <c r="A1208" s="10"/>
    </row>
    <row r="1209" spans="1:1">
      <c r="A1209" s="10"/>
    </row>
    <row r="1210" spans="1:1">
      <c r="A1210" s="10"/>
    </row>
    <row r="1211" spans="1:1">
      <c r="A1211" s="10"/>
    </row>
    <row r="1212" spans="1:1">
      <c r="A1212" s="10"/>
    </row>
    <row r="1213" spans="1:1">
      <c r="A1213" s="10"/>
    </row>
    <row r="1214" spans="1:1">
      <c r="A1214" s="10"/>
    </row>
    <row r="1215" spans="1:1">
      <c r="A1215" s="10"/>
    </row>
    <row r="1216" spans="1:1">
      <c r="A1216" s="10"/>
    </row>
    <row r="1217" spans="1:1">
      <c r="A1217" s="10"/>
    </row>
    <row r="1218" spans="1:1">
      <c r="A1218" s="10"/>
    </row>
    <row r="1219" spans="1:1">
      <c r="A1219" s="10"/>
    </row>
    <row r="1220" spans="1:1">
      <c r="A1220" s="10"/>
    </row>
    <row r="1221" spans="1:1">
      <c r="A1221" s="10"/>
    </row>
    <row r="1222" spans="1:1">
      <c r="A1222" s="10"/>
    </row>
    <row r="1223" spans="1:1">
      <c r="A1223" s="10"/>
    </row>
    <row r="1224" spans="1:1">
      <c r="A1224" s="10"/>
    </row>
    <row r="1225" spans="1:1">
      <c r="A1225" s="10"/>
    </row>
    <row r="1226" spans="1:1">
      <c r="A1226" s="10"/>
    </row>
    <row r="1227" spans="1:1">
      <c r="A1227" s="10"/>
    </row>
    <row r="1228" spans="1:1">
      <c r="A1228" s="10"/>
    </row>
    <row r="1229" spans="1:1">
      <c r="A1229" s="10"/>
    </row>
    <row r="1230" spans="1:1">
      <c r="A1230" s="10"/>
    </row>
    <row r="1231" spans="1:1">
      <c r="A1231" s="10"/>
    </row>
    <row r="1232" spans="1:1">
      <c r="A1232" s="10"/>
    </row>
    <row r="1233" spans="1:1">
      <c r="A1233" s="10"/>
    </row>
    <row r="1234" spans="1:1">
      <c r="A1234" s="10"/>
    </row>
    <row r="1235" spans="1:1">
      <c r="A1235" s="10"/>
    </row>
    <row r="1236" spans="1:1">
      <c r="A1236" s="10"/>
    </row>
    <row r="1237" spans="1:1">
      <c r="A1237" s="10"/>
    </row>
    <row r="1238" spans="1:1">
      <c r="A1238" s="10"/>
    </row>
    <row r="1239" spans="1:1">
      <c r="A1239" s="10"/>
    </row>
    <row r="1240" spans="1:1">
      <c r="A1240" s="10"/>
    </row>
    <row r="1241" spans="1:1">
      <c r="A1241" s="10"/>
    </row>
    <row r="1242" spans="1:1">
      <c r="A1242" s="10"/>
    </row>
    <row r="1243" spans="1:1">
      <c r="A1243" s="10"/>
    </row>
    <row r="1244" spans="1:1">
      <c r="A1244" s="10"/>
    </row>
    <row r="1245" spans="1:1">
      <c r="A1245" s="10"/>
    </row>
    <row r="1246" spans="1:1">
      <c r="A1246" s="10"/>
    </row>
    <row r="1247" spans="1:1">
      <c r="A1247" s="10"/>
    </row>
    <row r="1248" spans="1:1">
      <c r="A1248" s="10"/>
    </row>
    <row r="1249" spans="1:1">
      <c r="A1249" s="10"/>
    </row>
    <row r="1250" spans="1:1">
      <c r="A1250" s="10"/>
    </row>
    <row r="1251" spans="1:1">
      <c r="A1251" s="10"/>
    </row>
    <row r="1252" spans="1:1">
      <c r="A1252" s="10"/>
    </row>
    <row r="1253" spans="1:1">
      <c r="A1253" s="10"/>
    </row>
    <row r="1254" spans="1:1">
      <c r="A1254" s="10"/>
    </row>
    <row r="1255" spans="1:1">
      <c r="A1255" s="10"/>
    </row>
    <row r="1256" spans="1:1">
      <c r="A1256" s="10"/>
    </row>
    <row r="1257" spans="1:1">
      <c r="A1257" s="10"/>
    </row>
    <row r="1258" spans="1:1">
      <c r="A1258" s="10"/>
    </row>
    <row r="1259" spans="1:1">
      <c r="A1259" s="10"/>
    </row>
    <row r="1260" spans="1:1">
      <c r="A1260" s="10"/>
    </row>
    <row r="1261" spans="1:1">
      <c r="A1261" s="10"/>
    </row>
    <row r="1262" spans="1:1">
      <c r="A1262" s="10"/>
    </row>
    <row r="1263" spans="1:1">
      <c r="A1263" s="10"/>
    </row>
    <row r="1264" spans="1:1">
      <c r="A1264" s="10"/>
    </row>
    <row r="1265" spans="1:1">
      <c r="A1265" s="10"/>
    </row>
    <row r="1266" spans="1:1">
      <c r="A1266" s="10"/>
    </row>
    <row r="1267" spans="1:1">
      <c r="A1267" s="10"/>
    </row>
    <row r="1268" spans="1:1">
      <c r="A1268" s="10"/>
    </row>
    <row r="1269" spans="1:1">
      <c r="A1269" s="10"/>
    </row>
    <row r="1270" spans="1:1">
      <c r="A1270" s="10"/>
    </row>
    <row r="1271" spans="1:1">
      <c r="A1271" s="10"/>
    </row>
    <row r="1272" spans="1:1">
      <c r="A1272" s="10"/>
    </row>
    <row r="1273" spans="1:1">
      <c r="A1273" s="10"/>
    </row>
    <row r="1274" spans="1:1">
      <c r="A1274" s="10"/>
    </row>
    <row r="1275" spans="1:1">
      <c r="A1275" s="10"/>
    </row>
    <row r="1276" spans="1:1">
      <c r="A1276" s="10"/>
    </row>
    <row r="1277" spans="1:1">
      <c r="A1277" s="10"/>
    </row>
    <row r="1278" spans="1:1">
      <c r="A1278" s="10"/>
    </row>
    <row r="1279" spans="1:1">
      <c r="A1279" s="10"/>
    </row>
    <row r="1280" spans="1:1">
      <c r="A1280" s="10"/>
    </row>
    <row r="1281" spans="1:1">
      <c r="A1281" s="10"/>
    </row>
    <row r="1282" spans="1:1">
      <c r="A1282" s="10"/>
    </row>
    <row r="1283" spans="1:1">
      <c r="A1283" s="10"/>
    </row>
    <row r="1284" spans="1:1">
      <c r="A1284" s="10"/>
    </row>
    <row r="1285" spans="1:1">
      <c r="A1285" s="10"/>
    </row>
    <row r="1286" spans="1:1">
      <c r="A1286" s="10"/>
    </row>
    <row r="1287" spans="1:1">
      <c r="A1287" s="10"/>
    </row>
    <row r="1288" spans="1:1">
      <c r="A1288" s="10"/>
    </row>
    <row r="1289" spans="1:1">
      <c r="A1289" s="10"/>
    </row>
    <row r="1290" spans="1:1">
      <c r="A1290" s="10"/>
    </row>
    <row r="1291" spans="1:1">
      <c r="A1291" s="10"/>
    </row>
    <row r="1292" spans="1:1">
      <c r="A1292" s="10"/>
    </row>
    <row r="1293" spans="1:1">
      <c r="A1293" s="10"/>
    </row>
    <row r="1294" spans="1:1">
      <c r="A1294" s="10"/>
    </row>
    <row r="1295" spans="1:1">
      <c r="A1295" s="10"/>
    </row>
    <row r="1296" spans="1:1">
      <c r="A1296" s="10"/>
    </row>
    <row r="1297" spans="1:1">
      <c r="A1297" s="10"/>
    </row>
    <row r="1298" spans="1:1">
      <c r="A1298" s="10"/>
    </row>
    <row r="1299" spans="1:1">
      <c r="A1299" s="10"/>
    </row>
    <row r="1300" spans="1:1">
      <c r="A1300" s="10"/>
    </row>
    <row r="1301" spans="1:1">
      <c r="A1301" s="10"/>
    </row>
    <row r="1302" spans="1:1">
      <c r="A1302" s="10"/>
    </row>
    <row r="1303" spans="1:1">
      <c r="A1303" s="10"/>
    </row>
    <row r="1304" spans="1:1">
      <c r="A1304" s="10"/>
    </row>
    <row r="1305" spans="1:1">
      <c r="A1305" s="10"/>
    </row>
    <row r="1306" spans="1:1">
      <c r="A1306" s="10"/>
    </row>
    <row r="1307" spans="1:1">
      <c r="A1307" s="10"/>
    </row>
    <row r="1308" spans="1:1">
      <c r="A1308" s="10"/>
    </row>
    <row r="1309" spans="1:1">
      <c r="A1309" s="10"/>
    </row>
    <row r="1310" spans="1:1">
      <c r="A1310" s="10"/>
    </row>
    <row r="1311" spans="1:1">
      <c r="A1311" s="10"/>
    </row>
    <row r="1312" spans="1:1">
      <c r="A1312" s="10"/>
    </row>
    <row r="1313" spans="1:1">
      <c r="A1313" s="10"/>
    </row>
    <row r="1314" spans="1:1">
      <c r="A1314" s="10"/>
    </row>
    <row r="1315" spans="1:1">
      <c r="A1315" s="10"/>
    </row>
    <row r="1316" spans="1:1">
      <c r="A1316" s="10"/>
    </row>
    <row r="1317" spans="1:1">
      <c r="A1317" s="10"/>
    </row>
    <row r="1318" spans="1:1">
      <c r="A1318" s="10"/>
    </row>
    <row r="1319" spans="1:1">
      <c r="A1319" s="10"/>
    </row>
    <row r="1320" spans="1:1">
      <c r="A1320" s="10"/>
    </row>
    <row r="1321" spans="1:1">
      <c r="A1321" s="10"/>
    </row>
    <row r="1322" spans="1:1">
      <c r="A1322" s="10"/>
    </row>
    <row r="1323" spans="1:1">
      <c r="A1323" s="10"/>
    </row>
    <row r="1324" spans="1:1">
      <c r="A1324" s="10"/>
    </row>
    <row r="1325" spans="1:1">
      <c r="A1325" s="10"/>
    </row>
    <row r="1326" spans="1:1">
      <c r="A1326" s="10"/>
    </row>
    <row r="1327" spans="1:1">
      <c r="A1327" s="10"/>
    </row>
    <row r="1328" spans="1:1">
      <c r="A1328" s="10"/>
    </row>
    <row r="1329" spans="1:1">
      <c r="A1329" s="10"/>
    </row>
    <row r="1330" spans="1:1">
      <c r="A1330" s="10"/>
    </row>
    <row r="1331" spans="1:1">
      <c r="A1331" s="10"/>
    </row>
    <row r="1332" spans="1:1">
      <c r="A1332" s="10"/>
    </row>
    <row r="1333" spans="1:1">
      <c r="A1333" s="10"/>
    </row>
    <row r="1334" spans="1:1">
      <c r="A1334" s="10"/>
    </row>
    <row r="1335" spans="1:1">
      <c r="A1335" s="10"/>
    </row>
    <row r="1336" spans="1:1">
      <c r="A1336" s="10"/>
    </row>
    <row r="1337" spans="1:1">
      <c r="A1337" s="10"/>
    </row>
    <row r="1338" spans="1:1">
      <c r="A1338" s="10"/>
    </row>
    <row r="1339" spans="1:1">
      <c r="A1339" s="10"/>
    </row>
    <row r="1340" spans="1:1">
      <c r="A1340" s="10"/>
    </row>
    <row r="1341" spans="1:1">
      <c r="A1341" s="10"/>
    </row>
    <row r="1342" spans="1:1">
      <c r="A1342" s="10"/>
    </row>
    <row r="1343" spans="1:1">
      <c r="A1343" s="10"/>
    </row>
    <row r="1344" spans="1:1">
      <c r="A1344" s="10"/>
    </row>
    <row r="1345" spans="1:1">
      <c r="A1345" s="10"/>
    </row>
    <row r="1346" spans="1:1">
      <c r="A1346" s="10"/>
    </row>
    <row r="1347" spans="1:1">
      <c r="A1347" s="10"/>
    </row>
    <row r="1348" spans="1:1">
      <c r="A1348" s="10"/>
    </row>
    <row r="1349" spans="1:1">
      <c r="A1349" s="10"/>
    </row>
    <row r="1350" spans="1:1">
      <c r="A1350" s="10"/>
    </row>
    <row r="1351" spans="1:1">
      <c r="A1351" s="10"/>
    </row>
    <row r="1352" spans="1:1">
      <c r="A1352" s="10"/>
    </row>
    <row r="1353" spans="1:1">
      <c r="A1353" s="10"/>
    </row>
    <row r="1354" spans="1:1">
      <c r="A1354" s="10"/>
    </row>
    <row r="1355" spans="1:1">
      <c r="A1355" s="10"/>
    </row>
    <row r="1356" spans="1:1">
      <c r="A1356" s="10"/>
    </row>
    <row r="1357" spans="1:1">
      <c r="A1357" s="10"/>
    </row>
    <row r="1358" spans="1:1">
      <c r="A1358" s="10"/>
    </row>
    <row r="1359" spans="1:1">
      <c r="A1359" s="10"/>
    </row>
    <row r="1360" spans="1:1">
      <c r="A1360" s="10"/>
    </row>
    <row r="1361" spans="1:1">
      <c r="A1361" s="10"/>
    </row>
    <row r="1362" spans="1:1">
      <c r="A1362" s="10"/>
    </row>
    <row r="1363" spans="1:1">
      <c r="A1363" s="10"/>
    </row>
  </sheetData>
  <sheetProtection formatCells="0" formatColumns="0" formatRows="0" insertColumns="0" insertRows="0" insertHyperlinks="0" deleteColumns="0" deleteRows="0" sort="0" autoFilter="0" pivotTables="0"/>
  <mergeCells count="78">
    <mergeCell ref="M22:Y23"/>
    <mergeCell ref="Z22:AU23"/>
    <mergeCell ref="A10:BC14"/>
    <mergeCell ref="A16:Y17"/>
    <mergeCell ref="Z16:BC17"/>
    <mergeCell ref="A18:Y19"/>
    <mergeCell ref="Z18:BC19"/>
    <mergeCell ref="A44:BC44"/>
    <mergeCell ref="M26:Y27"/>
    <mergeCell ref="Z26:AU27"/>
    <mergeCell ref="A34:BC34"/>
    <mergeCell ref="A36:BC36"/>
    <mergeCell ref="A37:BC37"/>
    <mergeCell ref="A38:BC38"/>
    <mergeCell ref="A39:BC39"/>
    <mergeCell ref="A40:BC40"/>
    <mergeCell ref="A41:BC41"/>
    <mergeCell ref="A42:BC42"/>
    <mergeCell ref="A43:BC43"/>
    <mergeCell ref="A76:BC76"/>
    <mergeCell ref="A45:BC45"/>
    <mergeCell ref="A46:BC46"/>
    <mergeCell ref="A59:BC59"/>
    <mergeCell ref="A60:BC60"/>
    <mergeCell ref="A61:BC61"/>
    <mergeCell ref="A62:BC64"/>
    <mergeCell ref="A65:BC65"/>
    <mergeCell ref="A66:BC66"/>
    <mergeCell ref="A67:BC70"/>
    <mergeCell ref="A71:BC71"/>
    <mergeCell ref="A72:BC75"/>
    <mergeCell ref="A123:BC149"/>
    <mergeCell ref="A77:BC82"/>
    <mergeCell ref="A83:BC83"/>
    <mergeCell ref="A84:BC89"/>
    <mergeCell ref="A90:BC90"/>
    <mergeCell ref="A91:BC95"/>
    <mergeCell ref="A96:BC96"/>
    <mergeCell ref="A97:BC97"/>
    <mergeCell ref="A98:BC112"/>
    <mergeCell ref="A113:BC113"/>
    <mergeCell ref="A114:BC121"/>
    <mergeCell ref="A122:BC122"/>
    <mergeCell ref="A184:BC204"/>
    <mergeCell ref="A150:BC150"/>
    <mergeCell ref="A151:BC161"/>
    <mergeCell ref="A162:BC162"/>
    <mergeCell ref="A163:BC163"/>
    <mergeCell ref="A164:BC170"/>
    <mergeCell ref="A171:BC171"/>
    <mergeCell ref="A172:BC175"/>
    <mergeCell ref="A176:BC176"/>
    <mergeCell ref="A177:BC177"/>
    <mergeCell ref="A178:BC182"/>
    <mergeCell ref="A183:BC183"/>
    <mergeCell ref="A261:BC270"/>
    <mergeCell ref="A205:BC205"/>
    <mergeCell ref="A206:BC214"/>
    <mergeCell ref="A215:BC215"/>
    <mergeCell ref="A216:BC225"/>
    <mergeCell ref="A226:BC226"/>
    <mergeCell ref="A227:BC232"/>
    <mergeCell ref="A233:BC233"/>
    <mergeCell ref="A234:BC244"/>
    <mergeCell ref="A245:BC245"/>
    <mergeCell ref="A246:BC259"/>
    <mergeCell ref="A260:BC260"/>
    <mergeCell ref="A277:R282"/>
    <mergeCell ref="S277:AK282"/>
    <mergeCell ref="AL277:BC282"/>
    <mergeCell ref="A271:BC271"/>
    <mergeCell ref="A273:BC273"/>
    <mergeCell ref="A275:R275"/>
    <mergeCell ref="S275:AK275"/>
    <mergeCell ref="AL275:BC275"/>
    <mergeCell ref="A276:R276"/>
    <mergeCell ref="S276:AK276"/>
    <mergeCell ref="AL276:BC276"/>
  </mergeCells>
  <pageMargins left="0.39370078740157483" right="0.39370078740157483" top="1.1023622047244095" bottom="0.39370078740157483" header="7.874015748031496E-2" footer="0.11811023622047245"/>
  <pageSetup paperSize="9" fitToHeight="0" orientation="portrait" r:id="rId1"/>
  <headerFooter>
    <oddHeader>&amp;C&amp;"Aljazeera,Regular"&amp;16&amp;G</oddHeader>
    <oddFooter>&amp;C&amp;P OF &amp;N</oddFooter>
  </headerFooter>
  <rowBreaks count="8" manualBreakCount="8">
    <brk id="32" max="54" man="1"/>
    <brk id="58" max="54" man="1"/>
    <brk id="89" max="54" man="1"/>
    <brk id="121" max="54" man="1"/>
    <brk id="149" max="54" man="1"/>
    <brk id="182" max="54" man="1"/>
    <brk id="214" max="54" man="1"/>
    <brk id="244" max="54"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C0E84-5230-47ED-9CBF-9E9A93E884B0}">
  <sheetPr>
    <tabColor rgb="FF0070C0"/>
    <pageSetUpPr fitToPage="1"/>
  </sheetPr>
  <dimension ref="A1:BF1301"/>
  <sheetViews>
    <sheetView topLeftCell="A32" zoomScale="106" zoomScaleNormal="106" zoomScaleSheetLayoutView="96" zoomScalePageLayoutView="10" workbookViewId="0">
      <selection activeCell="AW48" sqref="AW48:BE48"/>
    </sheetView>
  </sheetViews>
  <sheetFormatPr defaultColWidth="2.33203125" defaultRowHeight="20.100000000000001" customHeight="1"/>
  <cols>
    <col min="1" max="2" width="2.33203125" style="1"/>
    <col min="3" max="3" width="2.33203125" style="5"/>
    <col min="4" max="9" width="2.33203125" style="1"/>
    <col min="10" max="10" width="2.5546875" style="1" bestFit="1" customWidth="1"/>
    <col min="11" max="17" width="2.33203125" style="1"/>
    <col min="18" max="18" width="10.5546875" style="1" bestFit="1" customWidth="1"/>
    <col min="19" max="44" width="2.33203125" style="1"/>
    <col min="45" max="45" width="2.33203125" style="1" customWidth="1"/>
    <col min="46" max="46" width="4.5546875" style="1" customWidth="1"/>
    <col min="47" max="56" width="2.33203125" style="1"/>
    <col min="57" max="57" width="2.109375" style="1" customWidth="1"/>
    <col min="58" max="61" width="2.33203125" style="1"/>
    <col min="62" max="64" width="3.88671875" style="1" bestFit="1" customWidth="1"/>
    <col min="65" max="73" width="2.33203125" style="1"/>
    <col min="74" max="74" width="10.44140625" style="1" bestFit="1" customWidth="1"/>
    <col min="75" max="16384" width="2.33203125" style="1"/>
  </cols>
  <sheetData>
    <row r="1" spans="2:57" ht="20.100000000000001" hidden="1" customHeight="1">
      <c r="B1" s="1389" t="s">
        <v>120</v>
      </c>
      <c r="C1" s="1374"/>
      <c r="D1" s="1374"/>
      <c r="E1" s="1374"/>
      <c r="F1" s="1375"/>
      <c r="G1" s="1373" t="str">
        <f>[1]المدخلات!P3</f>
        <v xml:space="preserve"> محمد ناصر المنصوري</v>
      </c>
      <c r="H1" s="1374"/>
      <c r="I1" s="1374"/>
      <c r="J1" s="1374"/>
      <c r="K1" s="1374"/>
      <c r="L1" s="1374"/>
      <c r="M1" s="1374"/>
      <c r="N1" s="1374"/>
      <c r="O1" s="1374"/>
      <c r="P1" s="1374"/>
      <c r="Q1" s="1374"/>
      <c r="R1" s="1375"/>
      <c r="S1" s="1373" t="s">
        <v>665</v>
      </c>
      <c r="T1" s="1374"/>
      <c r="U1" s="1374"/>
      <c r="V1" s="1374"/>
      <c r="W1" s="1374"/>
      <c r="X1" s="1375"/>
      <c r="Y1" s="1373" t="str">
        <f>[1]المدخلات!AR3</f>
        <v>Awafi</v>
      </c>
      <c r="Z1" s="1374"/>
      <c r="AA1" s="1374"/>
      <c r="AB1" s="1374"/>
      <c r="AC1" s="1374"/>
      <c r="AD1" s="1374"/>
      <c r="AE1" s="1374"/>
      <c r="AF1" s="1375"/>
      <c r="AG1" s="1373" t="s">
        <v>666</v>
      </c>
      <c r="AH1" s="1374"/>
      <c r="AI1" s="1374"/>
      <c r="AJ1" s="1374"/>
      <c r="AK1" s="1374"/>
      <c r="AL1" s="1375"/>
      <c r="AM1" s="1373">
        <f>[1]المدخلات!AR4</f>
        <v>406131934</v>
      </c>
      <c r="AN1" s="1374"/>
      <c r="AO1" s="1374"/>
      <c r="AP1" s="1374"/>
      <c r="AQ1" s="1374"/>
      <c r="AR1" s="1374"/>
      <c r="AS1" s="1374"/>
      <c r="AT1" s="1375"/>
      <c r="AU1" s="1373" t="s">
        <v>269</v>
      </c>
      <c r="AV1" s="1374"/>
      <c r="AW1" s="1374"/>
      <c r="AX1" s="1375"/>
      <c r="AY1" s="1373" t="str">
        <f>[1]المدخلات!AR10</f>
        <v>السفير</v>
      </c>
      <c r="AZ1" s="1374"/>
      <c r="BA1" s="1374"/>
      <c r="BB1" s="1374"/>
      <c r="BC1" s="1374"/>
      <c r="BD1" s="1374"/>
      <c r="BE1" s="1376"/>
    </row>
    <row r="2" spans="2:57" ht="20.100000000000001" hidden="1" customHeight="1" thickBot="1">
      <c r="B2" s="1377">
        <f>'[1]حساب الكميات'!AO277</f>
        <v>0</v>
      </c>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c r="AA2" s="1378"/>
      <c r="AB2" s="1378"/>
      <c r="AC2" s="1378"/>
      <c r="AD2" s="1378"/>
      <c r="AE2" s="1378"/>
      <c r="AF2" s="1378"/>
      <c r="AG2" s="1378"/>
      <c r="AH2" s="1378"/>
      <c r="AI2" s="1378"/>
      <c r="AJ2" s="1378"/>
      <c r="AK2" s="1378"/>
      <c r="AL2" s="1378"/>
      <c r="AM2" s="1378"/>
      <c r="AN2" s="1378"/>
      <c r="AO2" s="1378"/>
      <c r="AP2" s="1378"/>
      <c r="AQ2" s="1378"/>
      <c r="AR2" s="1378"/>
      <c r="AS2" s="1378"/>
      <c r="AT2" s="1378"/>
      <c r="AU2" s="1378"/>
      <c r="AV2" s="1378"/>
      <c r="AW2" s="1378"/>
      <c r="AX2" s="1378"/>
      <c r="AY2" s="1378"/>
      <c r="AZ2" s="1378"/>
      <c r="BA2" s="1378"/>
      <c r="BB2" s="1378"/>
      <c r="BC2" s="1378"/>
      <c r="BD2" s="1378"/>
      <c r="BE2" s="1379"/>
    </row>
    <row r="3" spans="2:57" ht="10.5" hidden="1" customHeight="1" thickBot="1">
      <c r="B3" s="1380" t="s">
        <v>147</v>
      </c>
      <c r="C3" s="1381"/>
      <c r="D3" s="1381"/>
      <c r="E3" s="1381"/>
      <c r="F3" s="1381"/>
      <c r="G3" s="1381"/>
      <c r="H3" s="1381"/>
      <c r="I3" s="1381"/>
      <c r="J3" s="1381"/>
      <c r="K3" s="1381"/>
      <c r="L3" s="1381"/>
      <c r="M3" s="1381"/>
      <c r="N3" s="1381"/>
      <c r="O3" s="1381"/>
      <c r="P3" s="1381"/>
      <c r="Q3" s="1381"/>
      <c r="R3" s="1381"/>
      <c r="S3" s="1381"/>
      <c r="T3" s="1381"/>
      <c r="U3" s="1381"/>
      <c r="V3" s="1381"/>
      <c r="W3" s="1381"/>
      <c r="X3" s="1381"/>
      <c r="Y3" s="1381"/>
      <c r="Z3" s="1381"/>
      <c r="AA3" s="1381"/>
      <c r="AB3" s="1381"/>
      <c r="AC3" s="1381"/>
      <c r="AD3" s="1381"/>
      <c r="AE3" s="1381"/>
      <c r="AF3" s="1381"/>
      <c r="AG3" s="1381"/>
      <c r="AH3" s="1381"/>
      <c r="AI3" s="1381"/>
      <c r="AJ3" s="1381"/>
      <c r="AK3" s="1381"/>
      <c r="AL3" s="1381"/>
      <c r="AM3" s="1381"/>
      <c r="AN3" s="1381"/>
      <c r="AO3" s="1381"/>
      <c r="AP3" s="1381"/>
      <c r="AQ3" s="1381"/>
      <c r="AR3" s="1381"/>
      <c r="AS3" s="1381"/>
      <c r="AT3" s="1381"/>
      <c r="AU3" s="1381"/>
      <c r="AV3" s="1381"/>
      <c r="AW3" s="1381"/>
      <c r="AX3" s="1381"/>
      <c r="AY3" s="1381"/>
      <c r="AZ3" s="1381"/>
      <c r="BA3" s="1381"/>
      <c r="BB3" s="1381"/>
      <c r="BC3" s="1381"/>
      <c r="BD3" s="1381"/>
      <c r="BE3" s="1382"/>
    </row>
    <row r="4" spans="2:57" ht="10.5" hidden="1" customHeight="1">
      <c r="B4" s="68"/>
      <c r="C4" s="69"/>
      <c r="D4" s="69"/>
      <c r="E4" s="69"/>
      <c r="F4" s="69"/>
      <c r="G4" s="69"/>
      <c r="H4" s="69"/>
      <c r="I4" s="70"/>
      <c r="J4" s="71">
        <v>1</v>
      </c>
      <c r="K4" s="72" t="s">
        <v>687</v>
      </c>
      <c r="L4" s="72"/>
      <c r="M4" s="72"/>
      <c r="N4" s="72"/>
      <c r="O4" s="72"/>
      <c r="P4" s="72"/>
      <c r="Q4" s="72"/>
      <c r="R4" s="1383" t="s">
        <v>529</v>
      </c>
      <c r="S4" s="1384"/>
      <c r="T4" s="1384"/>
      <c r="U4" s="1384"/>
      <c r="V4" s="1384"/>
      <c r="W4" s="1384"/>
      <c r="X4" s="1384"/>
      <c r="Y4" s="1384"/>
      <c r="Z4" s="1384"/>
      <c r="AA4" s="1384"/>
      <c r="AB4" s="1384"/>
      <c r="AC4" s="1385"/>
      <c r="AD4" s="1386" t="s">
        <v>293</v>
      </c>
      <c r="AE4" s="1387"/>
      <c r="AF4" s="1387"/>
      <c r="AG4" s="1387"/>
      <c r="AH4" s="1387"/>
      <c r="AI4" s="1387"/>
      <c r="AJ4" s="1387"/>
      <c r="AK4" s="1387"/>
      <c r="AL4" s="1387"/>
      <c r="AM4" s="1387"/>
      <c r="AN4" s="1387"/>
      <c r="AO4" s="1387"/>
      <c r="AP4" s="1387"/>
      <c r="AQ4" s="1387"/>
      <c r="AR4" s="1387"/>
      <c r="AS4" s="1388"/>
      <c r="AT4" s="1364" t="s">
        <v>131</v>
      </c>
      <c r="AU4" s="1365"/>
      <c r="AV4" s="1365"/>
      <c r="AW4" s="1365"/>
      <c r="AX4" s="1365"/>
      <c r="AY4" s="1365"/>
      <c r="AZ4" s="1365"/>
      <c r="BA4" s="1365"/>
      <c r="BB4" s="1365"/>
      <c r="BC4" s="1365"/>
      <c r="BD4" s="1365"/>
      <c r="BE4" s="1366"/>
    </row>
    <row r="5" spans="2:57" ht="10.5" hidden="1" customHeight="1">
      <c r="B5" s="73"/>
      <c r="C5" s="1"/>
      <c r="I5" s="74"/>
      <c r="J5" s="71">
        <v>2</v>
      </c>
      <c r="K5" s="1367" t="s">
        <v>688</v>
      </c>
      <c r="L5" s="1368"/>
      <c r="M5" s="1368"/>
      <c r="N5" s="1368"/>
      <c r="O5" s="1368"/>
      <c r="P5" s="1368"/>
      <c r="Q5" s="1369"/>
      <c r="R5" s="1266" t="s">
        <v>137</v>
      </c>
      <c r="S5" s="1267"/>
      <c r="T5" s="1267"/>
      <c r="U5" s="1267"/>
      <c r="V5" s="1267"/>
      <c r="W5" s="1267"/>
      <c r="X5" s="1267"/>
      <c r="Y5" s="1267"/>
      <c r="Z5" s="1267"/>
      <c r="AA5" s="1267"/>
      <c r="AB5" s="1267"/>
      <c r="AC5" s="1268"/>
      <c r="AD5" s="1269" t="s">
        <v>294</v>
      </c>
      <c r="AE5" s="1270"/>
      <c r="AF5" s="1270"/>
      <c r="AG5" s="1270"/>
      <c r="AH5" s="1270"/>
      <c r="AI5" s="1270"/>
      <c r="AJ5" s="1270"/>
      <c r="AK5" s="1270"/>
      <c r="AL5" s="1270"/>
      <c r="AM5" s="1270"/>
      <c r="AN5" s="1270"/>
      <c r="AO5" s="1270"/>
      <c r="AP5" s="1270"/>
      <c r="AQ5" s="1270"/>
      <c r="AR5" s="1270"/>
      <c r="AS5" s="1271"/>
      <c r="AT5" s="1266" t="s">
        <v>125</v>
      </c>
      <c r="AU5" s="1267"/>
      <c r="AV5" s="1267"/>
      <c r="AW5" s="1267"/>
      <c r="AX5" s="1267"/>
      <c r="AY5" s="1267"/>
      <c r="AZ5" s="1267"/>
      <c r="BA5" s="1267"/>
      <c r="BB5" s="1267"/>
      <c r="BC5" s="1267"/>
      <c r="BD5" s="1267"/>
      <c r="BE5" s="1291"/>
    </row>
    <row r="6" spans="2:57" ht="10.5" hidden="1" customHeight="1">
      <c r="B6" s="73"/>
      <c r="C6" s="1"/>
      <c r="I6" s="74"/>
      <c r="J6" s="71">
        <v>3</v>
      </c>
      <c r="K6" s="1367" t="s">
        <v>689</v>
      </c>
      <c r="L6" s="1368"/>
      <c r="M6" s="1368"/>
      <c r="N6" s="1368"/>
      <c r="O6" s="1368"/>
      <c r="P6" s="1368"/>
      <c r="Q6" s="1369"/>
      <c r="R6" s="1288" t="s">
        <v>533</v>
      </c>
      <c r="S6" s="1289"/>
      <c r="T6" s="1289"/>
      <c r="U6" s="1289"/>
      <c r="V6" s="1289"/>
      <c r="W6" s="1289"/>
      <c r="X6" s="1289"/>
      <c r="Y6" s="1289"/>
      <c r="Z6" s="1289"/>
      <c r="AA6" s="1289"/>
      <c r="AB6" s="1289"/>
      <c r="AC6" s="1370"/>
      <c r="AD6" s="1281" t="s">
        <v>295</v>
      </c>
      <c r="AE6" s="1282"/>
      <c r="AF6" s="1282"/>
      <c r="AG6" s="1282"/>
      <c r="AH6" s="1282"/>
      <c r="AI6" s="1282"/>
      <c r="AJ6" s="1282"/>
      <c r="AK6" s="1282"/>
      <c r="AL6" s="1282"/>
      <c r="AM6" s="1282"/>
      <c r="AN6" s="1282"/>
      <c r="AO6" s="1282"/>
      <c r="AP6" s="1282"/>
      <c r="AQ6" s="1282"/>
      <c r="AR6" s="1282"/>
      <c r="AS6" s="1283"/>
      <c r="AT6" s="1285" t="s">
        <v>136</v>
      </c>
      <c r="AU6" s="1286"/>
      <c r="AV6" s="1286"/>
      <c r="AW6" s="1286"/>
      <c r="AX6" s="1286"/>
      <c r="AY6" s="1286"/>
      <c r="AZ6" s="1286"/>
      <c r="BA6" s="1286"/>
      <c r="BB6" s="1286"/>
      <c r="BC6" s="1286"/>
      <c r="BD6" s="1286"/>
      <c r="BE6" s="1371"/>
    </row>
    <row r="7" spans="2:57" ht="10.5" hidden="1" customHeight="1" thickBot="1">
      <c r="B7" s="75"/>
      <c r="C7" s="76"/>
      <c r="D7" s="76"/>
      <c r="E7" s="76"/>
      <c r="F7" s="76"/>
      <c r="G7" s="76"/>
      <c r="H7" s="76"/>
      <c r="I7" s="77"/>
      <c r="J7" s="71">
        <v>4</v>
      </c>
      <c r="K7" s="1367" t="s">
        <v>690</v>
      </c>
      <c r="L7" s="1368"/>
      <c r="M7" s="1368"/>
      <c r="N7" s="1368"/>
      <c r="O7" s="1368"/>
      <c r="P7" s="1368"/>
      <c r="Q7" s="1369"/>
      <c r="R7" s="1246" t="s">
        <v>164</v>
      </c>
      <c r="S7" s="1247"/>
      <c r="T7" s="1247"/>
      <c r="U7" s="1247"/>
      <c r="V7" s="1247"/>
      <c r="W7" s="1247"/>
      <c r="X7" s="1247"/>
      <c r="Y7" s="1247"/>
      <c r="Z7" s="1247"/>
      <c r="AA7" s="1247"/>
      <c r="AB7" s="1247"/>
      <c r="AC7" s="1248"/>
      <c r="AD7" s="1390" t="s">
        <v>296</v>
      </c>
      <c r="AE7" s="1391"/>
      <c r="AF7" s="1391"/>
      <c r="AG7" s="1391"/>
      <c r="AH7" s="1391"/>
      <c r="AI7" s="1391"/>
      <c r="AJ7" s="1391"/>
      <c r="AK7" s="1391"/>
      <c r="AL7" s="1391"/>
      <c r="AM7" s="1391"/>
      <c r="AN7" s="1391"/>
      <c r="AO7" s="1391"/>
      <c r="AP7" s="1391"/>
      <c r="AQ7" s="1391"/>
      <c r="AR7" s="1391"/>
      <c r="AS7" s="1392"/>
      <c r="AT7" s="1246" t="s">
        <v>140</v>
      </c>
      <c r="AU7" s="1247"/>
      <c r="AV7" s="1247"/>
      <c r="AW7" s="1247"/>
      <c r="AX7" s="1247"/>
      <c r="AY7" s="1247"/>
      <c r="AZ7" s="1247"/>
      <c r="BA7" s="1247"/>
      <c r="BB7" s="1247"/>
      <c r="BC7" s="1247"/>
      <c r="BD7" s="1247"/>
      <c r="BE7" s="1393"/>
    </row>
    <row r="8" spans="2:57" ht="10.5" hidden="1" customHeight="1">
      <c r="D8" s="78"/>
      <c r="E8" s="78"/>
      <c r="F8" s="78"/>
      <c r="G8" s="78"/>
      <c r="H8" s="78"/>
      <c r="I8" s="78"/>
      <c r="J8" s="79"/>
      <c r="K8" s="79"/>
      <c r="L8" s="79"/>
      <c r="M8" s="79"/>
      <c r="N8" s="79"/>
      <c r="O8" s="80"/>
      <c r="P8" s="79" t="s">
        <v>129</v>
      </c>
      <c r="Q8" s="79"/>
      <c r="R8" s="1364" t="s">
        <v>534</v>
      </c>
      <c r="S8" s="1365"/>
      <c r="T8" s="1365"/>
      <c r="U8" s="1365"/>
      <c r="V8" s="1365"/>
      <c r="W8" s="1365"/>
      <c r="X8" s="1365"/>
      <c r="Y8" s="1365"/>
      <c r="Z8" s="1365"/>
      <c r="AA8" s="1365"/>
      <c r="AB8" s="1365"/>
      <c r="AC8" s="1394"/>
      <c r="AD8" s="1386" t="s">
        <v>297</v>
      </c>
      <c r="AE8" s="1387"/>
      <c r="AF8" s="1387"/>
      <c r="AG8" s="1387"/>
      <c r="AH8" s="1387"/>
      <c r="AI8" s="1387"/>
      <c r="AJ8" s="1387"/>
      <c r="AK8" s="1387"/>
      <c r="AL8" s="1387"/>
      <c r="AM8" s="1387"/>
      <c r="AN8" s="1387"/>
      <c r="AO8" s="1387"/>
      <c r="AP8" s="1387"/>
      <c r="AQ8" s="1387"/>
      <c r="AR8" s="1387"/>
      <c r="AS8" s="1388"/>
      <c r="AT8" s="1364" t="s">
        <v>143</v>
      </c>
      <c r="AU8" s="1365"/>
      <c r="AV8" s="1365"/>
      <c r="AW8" s="1365"/>
      <c r="AX8" s="1365"/>
      <c r="AY8" s="1365"/>
      <c r="AZ8" s="1365"/>
      <c r="BA8" s="1365"/>
      <c r="BB8" s="1365"/>
      <c r="BC8" s="1365"/>
      <c r="BD8" s="1365"/>
      <c r="BE8" s="1366"/>
    </row>
    <row r="9" spans="2:57" ht="10.5" hidden="1" customHeight="1">
      <c r="D9" s="81"/>
      <c r="E9" s="81"/>
      <c r="F9" s="81"/>
      <c r="G9" s="81"/>
      <c r="H9" s="81"/>
      <c r="I9" s="81"/>
      <c r="J9" s="72"/>
      <c r="K9" s="72"/>
      <c r="L9" s="72"/>
      <c r="M9" s="72"/>
      <c r="N9" s="72"/>
      <c r="O9" s="71"/>
      <c r="P9" s="72" t="s">
        <v>130</v>
      </c>
      <c r="Q9" s="72"/>
      <c r="R9" s="1266" t="s">
        <v>132</v>
      </c>
      <c r="S9" s="1267"/>
      <c r="T9" s="1267"/>
      <c r="U9" s="1267"/>
      <c r="V9" s="1267"/>
      <c r="W9" s="1267"/>
      <c r="X9" s="1267"/>
      <c r="Y9" s="1267"/>
      <c r="Z9" s="1267"/>
      <c r="AA9" s="1267"/>
      <c r="AB9" s="1267"/>
      <c r="AC9" s="1268"/>
      <c r="AD9" s="1269" t="s">
        <v>298</v>
      </c>
      <c r="AE9" s="1270"/>
      <c r="AF9" s="1270"/>
      <c r="AG9" s="1270"/>
      <c r="AH9" s="1270"/>
      <c r="AI9" s="1270"/>
      <c r="AJ9" s="1270"/>
      <c r="AK9" s="1270"/>
      <c r="AL9" s="1270"/>
      <c r="AM9" s="1270"/>
      <c r="AN9" s="1270"/>
      <c r="AO9" s="1270"/>
      <c r="AP9" s="1270"/>
      <c r="AQ9" s="1270"/>
      <c r="AR9" s="1270"/>
      <c r="AS9" s="1271"/>
      <c r="AT9" s="1361" t="s">
        <v>152</v>
      </c>
      <c r="AU9" s="1362"/>
      <c r="AV9" s="1362"/>
      <c r="AW9" s="1362"/>
      <c r="AX9" s="1362"/>
      <c r="AY9" s="1362"/>
      <c r="AZ9" s="1362"/>
      <c r="BA9" s="1362"/>
      <c r="BB9" s="1362"/>
      <c r="BC9" s="1362"/>
      <c r="BD9" s="1362"/>
      <c r="BE9" s="1363"/>
    </row>
    <row r="10" spans="2:57" ht="10.5" hidden="1" customHeight="1">
      <c r="D10" s="81"/>
      <c r="E10" s="81"/>
      <c r="F10" s="81"/>
      <c r="G10" s="81"/>
      <c r="H10" s="81"/>
      <c r="I10" s="81"/>
      <c r="J10" s="72"/>
      <c r="K10" s="72"/>
      <c r="L10" s="72"/>
      <c r="M10" s="72"/>
      <c r="N10" s="72"/>
      <c r="O10" s="71"/>
      <c r="P10" s="72" t="s">
        <v>536</v>
      </c>
      <c r="Q10" s="72"/>
      <c r="R10" s="1285" t="s">
        <v>149</v>
      </c>
      <c r="S10" s="1286"/>
      <c r="T10" s="1286"/>
      <c r="U10" s="1286"/>
      <c r="V10" s="1286"/>
      <c r="W10" s="1286"/>
      <c r="X10" s="1286"/>
      <c r="Y10" s="1286"/>
      <c r="Z10" s="1286"/>
      <c r="AA10" s="1286"/>
      <c r="AB10" s="1286"/>
      <c r="AC10" s="1287"/>
      <c r="AD10" s="1281" t="s">
        <v>299</v>
      </c>
      <c r="AE10" s="1282"/>
      <c r="AF10" s="1282"/>
      <c r="AG10" s="1282"/>
      <c r="AH10" s="1282"/>
      <c r="AI10" s="1282"/>
      <c r="AJ10" s="1282"/>
      <c r="AK10" s="1282"/>
      <c r="AL10" s="1282"/>
      <c r="AM10" s="1282"/>
      <c r="AN10" s="1282"/>
      <c r="AO10" s="1282"/>
      <c r="AP10" s="1282"/>
      <c r="AQ10" s="1282"/>
      <c r="AR10" s="1282"/>
      <c r="AS10" s="1283"/>
      <c r="AT10" s="1278" t="s">
        <v>282</v>
      </c>
      <c r="AU10" s="1279"/>
      <c r="AV10" s="1279"/>
      <c r="AW10" s="1279"/>
      <c r="AX10" s="1279"/>
      <c r="AY10" s="1279"/>
      <c r="AZ10" s="1279"/>
      <c r="BA10" s="1279"/>
      <c r="BB10" s="1279"/>
      <c r="BC10" s="1279"/>
      <c r="BD10" s="1279"/>
      <c r="BE10" s="1284"/>
    </row>
    <row r="11" spans="2:57" ht="10.5" hidden="1" customHeight="1">
      <c r="D11" s="81"/>
      <c r="E11" s="81"/>
      <c r="F11" s="81"/>
      <c r="G11" s="81"/>
      <c r="H11" s="81"/>
      <c r="I11" s="81"/>
      <c r="J11" s="72"/>
      <c r="K11" s="72"/>
      <c r="L11" s="72"/>
      <c r="M11" s="72"/>
      <c r="N11" s="72"/>
      <c r="O11" s="71"/>
      <c r="P11" s="72" t="s">
        <v>273</v>
      </c>
      <c r="Q11" s="72"/>
      <c r="R11" s="1266" t="s">
        <v>275</v>
      </c>
      <c r="S11" s="1267"/>
      <c r="T11" s="1267"/>
      <c r="U11" s="1267"/>
      <c r="V11" s="1267"/>
      <c r="W11" s="1267"/>
      <c r="X11" s="1267"/>
      <c r="Y11" s="1267"/>
      <c r="Z11" s="1267"/>
      <c r="AA11" s="1267"/>
      <c r="AB11" s="1267"/>
      <c r="AC11" s="1268"/>
      <c r="AD11" s="1269" t="s">
        <v>300</v>
      </c>
      <c r="AE11" s="1270"/>
      <c r="AF11" s="1270"/>
      <c r="AG11" s="1270"/>
      <c r="AH11" s="1270"/>
      <c r="AI11" s="1270"/>
      <c r="AJ11" s="1270"/>
      <c r="AK11" s="1270"/>
      <c r="AL11" s="1270"/>
      <c r="AM11" s="1270"/>
      <c r="AN11" s="1270"/>
      <c r="AO11" s="1270"/>
      <c r="AP11" s="1270"/>
      <c r="AQ11" s="1270"/>
      <c r="AR11" s="1270"/>
      <c r="AS11" s="1271"/>
      <c r="AT11" s="1272">
        <v>4</v>
      </c>
      <c r="AU11" s="1273"/>
      <c r="AV11" s="1273"/>
      <c r="AW11" s="1273"/>
      <c r="AX11" s="1273"/>
      <c r="AY11" s="1273"/>
      <c r="AZ11" s="1273"/>
      <c r="BA11" s="1273"/>
      <c r="BB11" s="1273"/>
      <c r="BC11" s="1273"/>
      <c r="BD11" s="1273"/>
      <c r="BE11" s="1274"/>
    </row>
    <row r="12" spans="2:57" ht="10.5" hidden="1" customHeight="1">
      <c r="D12" s="81"/>
      <c r="E12" s="81"/>
      <c r="F12" s="81"/>
      <c r="G12" s="81"/>
      <c r="H12" s="81"/>
      <c r="I12" s="81"/>
      <c r="J12" s="72"/>
      <c r="K12" s="72"/>
      <c r="L12" s="72"/>
      <c r="M12" s="72"/>
      <c r="N12" s="72"/>
      <c r="O12" s="71"/>
      <c r="P12" s="72" t="s">
        <v>537</v>
      </c>
      <c r="Q12" s="72"/>
      <c r="R12" s="1285" t="s">
        <v>538</v>
      </c>
      <c r="S12" s="1286"/>
      <c r="T12" s="1286"/>
      <c r="U12" s="1286"/>
      <c r="V12" s="1286"/>
      <c r="W12" s="1286"/>
      <c r="X12" s="1286"/>
      <c r="Y12" s="1286"/>
      <c r="Z12" s="1286"/>
      <c r="AA12" s="1286"/>
      <c r="AB12" s="1286"/>
      <c r="AC12" s="1287"/>
      <c r="AD12" s="1281" t="s">
        <v>301</v>
      </c>
      <c r="AE12" s="1282"/>
      <c r="AF12" s="1282"/>
      <c r="AG12" s="1282"/>
      <c r="AH12" s="1282"/>
      <c r="AI12" s="1282"/>
      <c r="AJ12" s="1282"/>
      <c r="AK12" s="1282"/>
      <c r="AL12" s="1282"/>
      <c r="AM12" s="1282"/>
      <c r="AN12" s="1282"/>
      <c r="AO12" s="1282"/>
      <c r="AP12" s="1282"/>
      <c r="AQ12" s="1282"/>
      <c r="AR12" s="1282"/>
      <c r="AS12" s="1283"/>
      <c r="AT12" s="1278">
        <v>50</v>
      </c>
      <c r="AU12" s="1279"/>
      <c r="AV12" s="1279"/>
      <c r="AW12" s="1279"/>
      <c r="AX12" s="1279"/>
      <c r="AY12" s="1279"/>
      <c r="AZ12" s="1279"/>
      <c r="BA12" s="1279"/>
      <c r="BB12" s="1279"/>
      <c r="BC12" s="1279"/>
      <c r="BD12" s="1279"/>
      <c r="BE12" s="1284"/>
    </row>
    <row r="13" spans="2:57" ht="10.5" hidden="1" customHeight="1">
      <c r="D13" s="81"/>
      <c r="E13" s="81"/>
      <c r="F13" s="81"/>
      <c r="G13" s="81"/>
      <c r="H13" s="81"/>
      <c r="I13" s="81"/>
      <c r="J13" s="72"/>
      <c r="K13" s="72"/>
      <c r="L13" s="72"/>
      <c r="M13" s="72"/>
      <c r="N13" s="72"/>
      <c r="O13" s="71"/>
      <c r="P13" s="72" t="s">
        <v>274</v>
      </c>
      <c r="Q13" s="72"/>
      <c r="R13" s="1266" t="s">
        <v>277</v>
      </c>
      <c r="S13" s="1267"/>
      <c r="T13" s="1267"/>
      <c r="U13" s="1267"/>
      <c r="V13" s="1267"/>
      <c r="W13" s="1267"/>
      <c r="X13" s="1267"/>
      <c r="Y13" s="1267"/>
      <c r="Z13" s="1267"/>
      <c r="AA13" s="1267"/>
      <c r="AB13" s="1267"/>
      <c r="AC13" s="1268"/>
      <c r="AD13" s="1269" t="s">
        <v>302</v>
      </c>
      <c r="AE13" s="1270"/>
      <c r="AF13" s="1270"/>
      <c r="AG13" s="1270"/>
      <c r="AH13" s="1270"/>
      <c r="AI13" s="1270"/>
      <c r="AJ13" s="1270"/>
      <c r="AK13" s="1270"/>
      <c r="AL13" s="1270"/>
      <c r="AM13" s="1270"/>
      <c r="AN13" s="1270"/>
      <c r="AO13" s="1270"/>
      <c r="AP13" s="1270"/>
      <c r="AQ13" s="1270"/>
      <c r="AR13" s="1270"/>
      <c r="AS13" s="1271"/>
      <c r="AT13" s="1272">
        <v>6</v>
      </c>
      <c r="AU13" s="1273"/>
      <c r="AV13" s="1273"/>
      <c r="AW13" s="1273"/>
      <c r="AX13" s="1273"/>
      <c r="AY13" s="1273"/>
      <c r="AZ13" s="1273"/>
      <c r="BA13" s="1273"/>
      <c r="BB13" s="1273"/>
      <c r="BC13" s="1273"/>
      <c r="BD13" s="1273"/>
      <c r="BE13" s="1274"/>
    </row>
    <row r="14" spans="2:57" ht="10.5" hidden="1" customHeight="1">
      <c r="D14" s="81"/>
      <c r="E14" s="81"/>
      <c r="F14" s="81"/>
      <c r="G14" s="81"/>
      <c r="H14" s="81"/>
      <c r="I14" s="81"/>
      <c r="J14" s="72"/>
      <c r="K14" s="72"/>
      <c r="L14" s="72"/>
      <c r="M14" s="72"/>
      <c r="N14" s="72"/>
      <c r="O14" s="71"/>
      <c r="P14" s="72" t="s">
        <v>474</v>
      </c>
      <c r="Q14" s="72"/>
      <c r="R14" s="1285" t="s">
        <v>276</v>
      </c>
      <c r="S14" s="1286"/>
      <c r="T14" s="1286"/>
      <c r="U14" s="1286"/>
      <c r="V14" s="1286"/>
      <c r="W14" s="1286"/>
      <c r="X14" s="1286"/>
      <c r="Y14" s="1286"/>
      <c r="Z14" s="1286"/>
      <c r="AA14" s="1286"/>
      <c r="AB14" s="1286"/>
      <c r="AC14" s="1287"/>
      <c r="AD14" s="1281" t="s">
        <v>303</v>
      </c>
      <c r="AE14" s="1282"/>
      <c r="AF14" s="1282"/>
      <c r="AG14" s="1282"/>
      <c r="AH14" s="1282"/>
      <c r="AI14" s="1282"/>
      <c r="AJ14" s="1282"/>
      <c r="AK14" s="1282"/>
      <c r="AL14" s="1282"/>
      <c r="AM14" s="1282"/>
      <c r="AN14" s="1282"/>
      <c r="AO14" s="1282"/>
      <c r="AP14" s="1282"/>
      <c r="AQ14" s="1282"/>
      <c r="AR14" s="1282"/>
      <c r="AS14" s="1283"/>
      <c r="AT14" s="1278">
        <v>30</v>
      </c>
      <c r="AU14" s="1279"/>
      <c r="AV14" s="1279"/>
      <c r="AW14" s="1279"/>
      <c r="AX14" s="1279"/>
      <c r="AY14" s="1279"/>
      <c r="AZ14" s="1279"/>
      <c r="BA14" s="1279"/>
      <c r="BB14" s="1279"/>
      <c r="BC14" s="1279"/>
      <c r="BD14" s="1279"/>
      <c r="BE14" s="1284"/>
    </row>
    <row r="15" spans="2:57" ht="10.5" hidden="1" customHeight="1">
      <c r="D15" s="81"/>
      <c r="E15" s="81"/>
      <c r="F15" s="81"/>
      <c r="G15" s="81"/>
      <c r="H15" s="81"/>
      <c r="I15" s="81"/>
      <c r="J15" s="72"/>
      <c r="K15" s="72"/>
      <c r="L15" s="72"/>
      <c r="M15" s="72"/>
      <c r="N15" s="72"/>
      <c r="O15" s="71"/>
      <c r="P15" s="72" t="s">
        <v>289</v>
      </c>
      <c r="Q15" s="72"/>
      <c r="R15" s="1266" t="s">
        <v>276</v>
      </c>
      <c r="S15" s="1267"/>
      <c r="T15" s="1267"/>
      <c r="U15" s="1267"/>
      <c r="V15" s="1267"/>
      <c r="W15" s="1267"/>
      <c r="X15" s="1267"/>
      <c r="Y15" s="1267"/>
      <c r="Z15" s="1267"/>
      <c r="AA15" s="1267"/>
      <c r="AB15" s="1267"/>
      <c r="AC15" s="1268"/>
      <c r="AD15" s="1269" t="s">
        <v>304</v>
      </c>
      <c r="AE15" s="1270"/>
      <c r="AF15" s="1270"/>
      <c r="AG15" s="1270"/>
      <c r="AH15" s="1270"/>
      <c r="AI15" s="1270"/>
      <c r="AJ15" s="1270"/>
      <c r="AK15" s="1270"/>
      <c r="AL15" s="1270"/>
      <c r="AM15" s="1270"/>
      <c r="AN15" s="1270"/>
      <c r="AO15" s="1270"/>
      <c r="AP15" s="1270"/>
      <c r="AQ15" s="1270"/>
      <c r="AR15" s="1270"/>
      <c r="AS15" s="1271"/>
      <c r="AT15" s="1272" t="s">
        <v>307</v>
      </c>
      <c r="AU15" s="1273"/>
      <c r="AV15" s="1273"/>
      <c r="AW15" s="1273"/>
      <c r="AX15" s="1273"/>
      <c r="AY15" s="1273"/>
      <c r="AZ15" s="1273"/>
      <c r="BA15" s="1273"/>
      <c r="BB15" s="1273"/>
      <c r="BC15" s="1273"/>
      <c r="BD15" s="1273"/>
      <c r="BE15" s="1274"/>
    </row>
    <row r="16" spans="2:57" ht="10.5" hidden="1" customHeight="1">
      <c r="D16" s="81"/>
      <c r="E16" s="81"/>
      <c r="F16" s="81"/>
      <c r="G16" s="81"/>
      <c r="H16" s="81"/>
      <c r="I16" s="81"/>
      <c r="J16" s="72"/>
      <c r="K16" s="72"/>
      <c r="L16" s="72"/>
      <c r="M16" s="72"/>
      <c r="N16" s="72"/>
      <c r="O16" s="71"/>
      <c r="P16" s="72" t="s">
        <v>291</v>
      </c>
      <c r="Q16" s="72"/>
      <c r="R16" s="1285">
        <v>1</v>
      </c>
      <c r="S16" s="1286"/>
      <c r="T16" s="1286"/>
      <c r="U16" s="1286"/>
      <c r="V16" s="1286"/>
      <c r="W16" s="1286"/>
      <c r="X16" s="1286"/>
      <c r="Y16" s="1286"/>
      <c r="Z16" s="1286"/>
      <c r="AA16" s="1286"/>
      <c r="AB16" s="1286"/>
      <c r="AC16" s="1287"/>
      <c r="AD16" s="1281" t="s">
        <v>311</v>
      </c>
      <c r="AE16" s="1282"/>
      <c r="AF16" s="1282"/>
      <c r="AG16" s="1282"/>
      <c r="AH16" s="1282"/>
      <c r="AI16" s="1282"/>
      <c r="AJ16" s="1282"/>
      <c r="AK16" s="1282"/>
      <c r="AL16" s="1282"/>
      <c r="AM16" s="1282"/>
      <c r="AN16" s="1282"/>
      <c r="AO16" s="1282"/>
      <c r="AP16" s="1282"/>
      <c r="AQ16" s="1282"/>
      <c r="AR16" s="1282"/>
      <c r="AS16" s="1283"/>
      <c r="AT16" s="1278" t="s">
        <v>307</v>
      </c>
      <c r="AU16" s="1279"/>
      <c r="AV16" s="1279"/>
      <c r="AW16" s="1279"/>
      <c r="AX16" s="1279"/>
      <c r="AY16" s="1279"/>
      <c r="AZ16" s="1279"/>
      <c r="BA16" s="1279"/>
      <c r="BB16" s="1279"/>
      <c r="BC16" s="1279"/>
      <c r="BD16" s="1279"/>
      <c r="BE16" s="1284"/>
    </row>
    <row r="17" spans="1:58" ht="10.5" hidden="1" customHeight="1">
      <c r="D17" s="81"/>
      <c r="E17" s="81"/>
      <c r="F17" s="81"/>
      <c r="G17" s="81"/>
      <c r="H17" s="81"/>
      <c r="I17" s="81"/>
      <c r="J17" s="72"/>
      <c r="K17" s="72"/>
      <c r="L17" s="72"/>
      <c r="M17" s="72"/>
      <c r="N17" s="72"/>
      <c r="O17" s="71"/>
      <c r="P17" s="72" t="s">
        <v>292</v>
      </c>
      <c r="Q17" s="72"/>
      <c r="R17" s="1266">
        <v>1</v>
      </c>
      <c r="S17" s="1267"/>
      <c r="T17" s="1267"/>
      <c r="U17" s="1267"/>
      <c r="V17" s="1267"/>
      <c r="W17" s="1267"/>
      <c r="X17" s="1267"/>
      <c r="Y17" s="1267"/>
      <c r="Z17" s="1267"/>
      <c r="AA17" s="1267"/>
      <c r="AB17" s="1267"/>
      <c r="AC17" s="1268"/>
      <c r="AD17" s="1269" t="s">
        <v>475</v>
      </c>
      <c r="AE17" s="1270"/>
      <c r="AF17" s="1270"/>
      <c r="AG17" s="1270"/>
      <c r="AH17" s="1270"/>
      <c r="AI17" s="1270"/>
      <c r="AJ17" s="1270"/>
      <c r="AK17" s="1270"/>
      <c r="AL17" s="1270"/>
      <c r="AM17" s="1270"/>
      <c r="AN17" s="1270"/>
      <c r="AO17" s="1270"/>
      <c r="AP17" s="1270"/>
      <c r="AQ17" s="1270"/>
      <c r="AR17" s="1270"/>
      <c r="AS17" s="1271"/>
      <c r="AT17" s="1272" t="s">
        <v>491</v>
      </c>
      <c r="AU17" s="1273"/>
      <c r="AV17" s="1273"/>
      <c r="AW17" s="1273"/>
      <c r="AX17" s="1273"/>
      <c r="AY17" s="1273"/>
      <c r="AZ17" s="1273"/>
      <c r="BA17" s="1273"/>
      <c r="BB17" s="1273"/>
      <c r="BC17" s="1273"/>
      <c r="BD17" s="1273"/>
      <c r="BE17" s="1274"/>
    </row>
    <row r="18" spans="1:58" ht="10.5" hidden="1" customHeight="1">
      <c r="B18" s="1331" t="s">
        <v>686</v>
      </c>
      <c r="C18" s="1332"/>
      <c r="D18" s="1332"/>
      <c r="E18" s="1332"/>
      <c r="F18" s="1332"/>
      <c r="G18" s="1332"/>
      <c r="H18" s="1332"/>
      <c r="I18" s="1332"/>
      <c r="J18" s="1332"/>
      <c r="K18" s="1332"/>
      <c r="L18" s="1332"/>
      <c r="M18" s="1332"/>
      <c r="N18" s="1332"/>
      <c r="O18" s="1332"/>
      <c r="P18" s="1332"/>
      <c r="Q18" s="1333"/>
      <c r="R18" s="1340" t="str">
        <f>[1]Sheet2!B126</f>
        <v>راكنور</v>
      </c>
      <c r="S18" s="1341"/>
      <c r="T18" s="1341"/>
      <c r="U18" s="1341"/>
      <c r="V18" s="1341"/>
      <c r="W18" s="1341"/>
      <c r="X18" s="1341"/>
      <c r="Y18" s="1341"/>
      <c r="Z18" s="1341"/>
      <c r="AA18" s="1341"/>
      <c r="AB18" s="1341"/>
      <c r="AC18" s="1342"/>
      <c r="AD18" s="1343" t="s">
        <v>685</v>
      </c>
      <c r="AE18" s="1344"/>
      <c r="AF18" s="1344"/>
      <c r="AG18" s="1344"/>
      <c r="AH18" s="1344"/>
      <c r="AI18" s="1344"/>
      <c r="AJ18" s="1344"/>
      <c r="AK18" s="1344"/>
      <c r="AL18" s="1344"/>
      <c r="AM18" s="1344"/>
      <c r="AN18" s="1344"/>
      <c r="AO18" s="1344"/>
      <c r="AP18" s="1344"/>
      <c r="AQ18" s="1344"/>
      <c r="AR18" s="1344"/>
      <c r="AS18" s="1345"/>
      <c r="AT18" s="1352" t="str">
        <f>[1]Sheet2!B130</f>
        <v>الخليج</v>
      </c>
      <c r="AU18" s="1353"/>
      <c r="AV18" s="1353"/>
      <c r="AW18" s="1353"/>
      <c r="AX18" s="1353"/>
      <c r="AY18" s="1353"/>
      <c r="AZ18" s="1353"/>
      <c r="BA18" s="1353"/>
      <c r="BB18" s="1353"/>
      <c r="BC18" s="1353"/>
      <c r="BD18" s="1353"/>
      <c r="BE18" s="1354"/>
    </row>
    <row r="19" spans="1:58" ht="10.5" hidden="1" customHeight="1">
      <c r="B19" s="1334"/>
      <c r="C19" s="1335"/>
      <c r="D19" s="1335"/>
      <c r="E19" s="1335"/>
      <c r="F19" s="1335"/>
      <c r="G19" s="1335"/>
      <c r="H19" s="1335"/>
      <c r="I19" s="1335"/>
      <c r="J19" s="1335"/>
      <c r="K19" s="1335"/>
      <c r="L19" s="1335"/>
      <c r="M19" s="1335"/>
      <c r="N19" s="1335"/>
      <c r="O19" s="1335"/>
      <c r="P19" s="1335"/>
      <c r="Q19" s="1336"/>
      <c r="R19" s="1355" t="str">
        <f>[1]Sheet2!B127</f>
        <v>راس الخيمة</v>
      </c>
      <c r="S19" s="1356"/>
      <c r="T19" s="1356"/>
      <c r="U19" s="1356"/>
      <c r="V19" s="1356"/>
      <c r="W19" s="1356"/>
      <c r="X19" s="1356"/>
      <c r="Y19" s="1356"/>
      <c r="Z19" s="1356"/>
      <c r="AA19" s="1356"/>
      <c r="AB19" s="1356"/>
      <c r="AC19" s="1357"/>
      <c r="AD19" s="1346"/>
      <c r="AE19" s="1347"/>
      <c r="AF19" s="1347"/>
      <c r="AG19" s="1347"/>
      <c r="AH19" s="1347"/>
      <c r="AI19" s="1347"/>
      <c r="AJ19" s="1347"/>
      <c r="AK19" s="1347"/>
      <c r="AL19" s="1347"/>
      <c r="AM19" s="1347"/>
      <c r="AN19" s="1347"/>
      <c r="AO19" s="1347"/>
      <c r="AP19" s="1347"/>
      <c r="AQ19" s="1347"/>
      <c r="AR19" s="1347"/>
      <c r="AS19" s="1348"/>
      <c r="AT19" s="1352" t="str">
        <f>[1]Sheet2!B131</f>
        <v>النعيمي</v>
      </c>
      <c r="AU19" s="1353"/>
      <c r="AV19" s="1353"/>
      <c r="AW19" s="1353"/>
      <c r="AX19" s="1353"/>
      <c r="AY19" s="1353"/>
      <c r="AZ19" s="1353"/>
      <c r="BA19" s="1353"/>
      <c r="BB19" s="1353"/>
      <c r="BC19" s="1353"/>
      <c r="BD19" s="1353"/>
      <c r="BE19" s="1354"/>
    </row>
    <row r="20" spans="1:58" ht="10.5" hidden="1" customHeight="1">
      <c r="B20" s="1337"/>
      <c r="C20" s="1338"/>
      <c r="D20" s="1338"/>
      <c r="E20" s="1338"/>
      <c r="F20" s="1338"/>
      <c r="G20" s="1338"/>
      <c r="H20" s="1338"/>
      <c r="I20" s="1338"/>
      <c r="J20" s="1338"/>
      <c r="K20" s="1338"/>
      <c r="L20" s="1338"/>
      <c r="M20" s="1338"/>
      <c r="N20" s="1338"/>
      <c r="O20" s="1338"/>
      <c r="P20" s="1338"/>
      <c r="Q20" s="1339"/>
      <c r="R20" s="1358"/>
      <c r="S20" s="1359"/>
      <c r="T20" s="1359"/>
      <c r="U20" s="1359"/>
      <c r="V20" s="1359"/>
      <c r="W20" s="1359"/>
      <c r="X20" s="1359"/>
      <c r="Y20" s="1359"/>
      <c r="Z20" s="1359"/>
      <c r="AA20" s="1359"/>
      <c r="AB20" s="1359"/>
      <c r="AC20" s="1360"/>
      <c r="AD20" s="1349"/>
      <c r="AE20" s="1350"/>
      <c r="AF20" s="1350"/>
      <c r="AG20" s="1350"/>
      <c r="AH20" s="1350"/>
      <c r="AI20" s="1350"/>
      <c r="AJ20" s="1350"/>
      <c r="AK20" s="1350"/>
      <c r="AL20" s="1350"/>
      <c r="AM20" s="1350"/>
      <c r="AN20" s="1350"/>
      <c r="AO20" s="1350"/>
      <c r="AP20" s="1350"/>
      <c r="AQ20" s="1350"/>
      <c r="AR20" s="1350"/>
      <c r="AS20" s="1351"/>
      <c r="AT20" s="1352" t="str">
        <f>[1]Sheet2!B132</f>
        <v>اوريميكس</v>
      </c>
      <c r="AU20" s="1353"/>
      <c r="AV20" s="1353"/>
      <c r="AW20" s="1353"/>
      <c r="AX20" s="1353"/>
      <c r="AY20" s="1353"/>
      <c r="AZ20" s="1353"/>
      <c r="BA20" s="1353"/>
      <c r="BB20" s="1353"/>
      <c r="BC20" s="1353"/>
      <c r="BD20" s="1353"/>
      <c r="BE20" s="1354"/>
    </row>
    <row r="21" spans="1:58" ht="10.5" hidden="1" customHeight="1">
      <c r="B21" s="1292" t="s">
        <v>583</v>
      </c>
      <c r="C21" s="1293"/>
      <c r="D21" s="1293"/>
      <c r="E21" s="1293"/>
      <c r="F21" s="1293"/>
      <c r="G21" s="1293"/>
      <c r="H21" s="1293"/>
      <c r="I21" s="1293"/>
      <c r="J21" s="1293"/>
      <c r="K21" s="1293"/>
      <c r="L21" s="1293"/>
      <c r="M21" s="1293"/>
      <c r="N21" s="1293"/>
      <c r="O21" s="1293"/>
      <c r="P21" s="1293"/>
      <c r="Q21" s="1294"/>
      <c r="R21" s="1298" t="s">
        <v>544</v>
      </c>
      <c r="S21" s="1299"/>
      <c r="T21" s="1299"/>
      <c r="U21" s="1299"/>
      <c r="V21" s="1299"/>
      <c r="W21" s="1299"/>
      <c r="X21" s="1299"/>
      <c r="Y21" s="1299"/>
      <c r="Z21" s="1299"/>
      <c r="AA21" s="1299"/>
      <c r="AB21" s="1299"/>
      <c r="AC21" s="1300"/>
      <c r="AD21" s="1304" t="s">
        <v>546</v>
      </c>
      <c r="AE21" s="1305"/>
      <c r="AF21" s="1305"/>
      <c r="AG21" s="1305"/>
      <c r="AH21" s="1305"/>
      <c r="AI21" s="1305"/>
      <c r="AJ21" s="1305"/>
      <c r="AK21" s="1305"/>
      <c r="AL21" s="1305"/>
      <c r="AM21" s="1305"/>
      <c r="AN21" s="1305"/>
      <c r="AO21" s="1305"/>
      <c r="AP21" s="1305"/>
      <c r="AQ21" s="1305"/>
      <c r="AR21" s="1305"/>
      <c r="AS21" s="1306"/>
      <c r="AT21" s="1310" t="str">
        <f>[1]Sheet2!B141</f>
        <v>داكت من تحت لفوق السطح</v>
      </c>
      <c r="AU21" s="1311"/>
      <c r="AV21" s="1311"/>
      <c r="AW21" s="1311"/>
      <c r="AX21" s="1311"/>
      <c r="AY21" s="1311"/>
      <c r="AZ21" s="1311"/>
      <c r="BA21" s="1311"/>
      <c r="BB21" s="1311"/>
      <c r="BC21" s="1311"/>
      <c r="BD21" s="1311"/>
      <c r="BE21" s="1312"/>
    </row>
    <row r="22" spans="1:58" ht="10.5" hidden="1" customHeight="1">
      <c r="B22" s="1295"/>
      <c r="C22" s="1296"/>
      <c r="D22" s="1296"/>
      <c r="E22" s="1296"/>
      <c r="F22" s="1296"/>
      <c r="G22" s="1296"/>
      <c r="H22" s="1296"/>
      <c r="I22" s="1296"/>
      <c r="J22" s="1296"/>
      <c r="K22" s="1296"/>
      <c r="L22" s="1296"/>
      <c r="M22" s="1296"/>
      <c r="N22" s="1296"/>
      <c r="O22" s="1296"/>
      <c r="P22" s="1296"/>
      <c r="Q22" s="1297"/>
      <c r="R22" s="1301"/>
      <c r="S22" s="1302"/>
      <c r="T22" s="1302"/>
      <c r="U22" s="1302"/>
      <c r="V22" s="1302"/>
      <c r="W22" s="1302"/>
      <c r="X22" s="1302"/>
      <c r="Y22" s="1302"/>
      <c r="Z22" s="1302"/>
      <c r="AA22" s="1302"/>
      <c r="AB22" s="1302"/>
      <c r="AC22" s="1303"/>
      <c r="AD22" s="1307"/>
      <c r="AE22" s="1308"/>
      <c r="AF22" s="1308"/>
      <c r="AG22" s="1308"/>
      <c r="AH22" s="1308"/>
      <c r="AI22" s="1308"/>
      <c r="AJ22" s="1308"/>
      <c r="AK22" s="1308"/>
      <c r="AL22" s="1308"/>
      <c r="AM22" s="1308"/>
      <c r="AN22" s="1308"/>
      <c r="AO22" s="1308"/>
      <c r="AP22" s="1308"/>
      <c r="AQ22" s="1308"/>
      <c r="AR22" s="1308"/>
      <c r="AS22" s="1309"/>
      <c r="AT22" s="1310" t="str">
        <f>[1]Sheet2!B142</f>
        <v>تحت الاسقف الي داكت الارضي</v>
      </c>
      <c r="AU22" s="1311"/>
      <c r="AV22" s="1311"/>
      <c r="AW22" s="1311"/>
      <c r="AX22" s="1311"/>
      <c r="AY22" s="1311"/>
      <c r="AZ22" s="1311"/>
      <c r="BA22" s="1311"/>
      <c r="BB22" s="1311"/>
      <c r="BC22" s="1311"/>
      <c r="BD22" s="1311"/>
      <c r="BE22" s="1312"/>
    </row>
    <row r="23" spans="1:58" ht="10.5" hidden="1" customHeight="1">
      <c r="B23" s="1313" t="s">
        <v>519</v>
      </c>
      <c r="C23" s="1314"/>
      <c r="D23" s="1314"/>
      <c r="E23" s="1314"/>
      <c r="F23" s="1314"/>
      <c r="G23" s="1314"/>
      <c r="H23" s="1314"/>
      <c r="I23" s="1314"/>
      <c r="J23" s="1314"/>
      <c r="K23" s="1314"/>
      <c r="L23" s="1314"/>
      <c r="M23" s="1314"/>
      <c r="N23" s="1314"/>
      <c r="O23" s="1314"/>
      <c r="P23" s="1314"/>
      <c r="Q23" s="1315"/>
      <c r="R23" s="1319" t="s">
        <v>550</v>
      </c>
      <c r="S23" s="1320"/>
      <c r="T23" s="1320"/>
      <c r="U23" s="1320"/>
      <c r="V23" s="1320"/>
      <c r="W23" s="1320"/>
      <c r="X23" s="1320"/>
      <c r="Y23" s="1320"/>
      <c r="Z23" s="1320"/>
      <c r="AA23" s="1320"/>
      <c r="AB23" s="1320"/>
      <c r="AC23" s="1321"/>
      <c r="AD23" s="1325" t="s">
        <v>581</v>
      </c>
      <c r="AE23" s="1326"/>
      <c r="AF23" s="1326"/>
      <c r="AG23" s="1326"/>
      <c r="AH23" s="1326"/>
      <c r="AI23" s="1326"/>
      <c r="AJ23" s="1326"/>
      <c r="AK23" s="1326"/>
      <c r="AL23" s="1326"/>
      <c r="AM23" s="1326"/>
      <c r="AN23" s="1326"/>
      <c r="AO23" s="1326"/>
      <c r="AP23" s="1326"/>
      <c r="AQ23" s="1326"/>
      <c r="AR23" s="1326"/>
      <c r="AS23" s="1327"/>
      <c r="AT23" s="1278" t="str">
        <f>[1]Sheet2!B147</f>
        <v xml:space="preserve">اكواثرم </v>
      </c>
      <c r="AU23" s="1279"/>
      <c r="AV23" s="1279"/>
      <c r="AW23" s="1279"/>
      <c r="AX23" s="1279"/>
      <c r="AY23" s="1279"/>
      <c r="AZ23" s="1279"/>
      <c r="BA23" s="1279"/>
      <c r="BB23" s="1279"/>
      <c r="BC23" s="1279"/>
      <c r="BD23" s="1279"/>
      <c r="BE23" s="1284"/>
    </row>
    <row r="24" spans="1:58" ht="10.5" hidden="1" customHeight="1">
      <c r="B24" s="1316"/>
      <c r="C24" s="1317"/>
      <c r="D24" s="1317"/>
      <c r="E24" s="1317"/>
      <c r="F24" s="1317"/>
      <c r="G24" s="1317"/>
      <c r="H24" s="1317"/>
      <c r="I24" s="1317"/>
      <c r="J24" s="1317"/>
      <c r="K24" s="1317"/>
      <c r="L24" s="1317"/>
      <c r="M24" s="1317"/>
      <c r="N24" s="1317"/>
      <c r="O24" s="1317"/>
      <c r="P24" s="1317"/>
      <c r="Q24" s="1318"/>
      <c r="R24" s="1322"/>
      <c r="S24" s="1323"/>
      <c r="T24" s="1323"/>
      <c r="U24" s="1323"/>
      <c r="V24" s="1323"/>
      <c r="W24" s="1323"/>
      <c r="X24" s="1323"/>
      <c r="Y24" s="1323"/>
      <c r="Z24" s="1323"/>
      <c r="AA24" s="1323"/>
      <c r="AB24" s="1323"/>
      <c r="AC24" s="1324"/>
      <c r="AD24" s="1328"/>
      <c r="AE24" s="1329"/>
      <c r="AF24" s="1329"/>
      <c r="AG24" s="1329"/>
      <c r="AH24" s="1329"/>
      <c r="AI24" s="1329"/>
      <c r="AJ24" s="1329"/>
      <c r="AK24" s="1329"/>
      <c r="AL24" s="1329"/>
      <c r="AM24" s="1329"/>
      <c r="AN24" s="1329"/>
      <c r="AO24" s="1329"/>
      <c r="AP24" s="1329"/>
      <c r="AQ24" s="1329"/>
      <c r="AR24" s="1329"/>
      <c r="AS24" s="1330"/>
      <c r="AT24" s="1278" t="str">
        <f>[1]Sheet2!B148</f>
        <v>راكثيرم</v>
      </c>
      <c r="AU24" s="1279"/>
      <c r="AV24" s="1279"/>
      <c r="AW24" s="1279"/>
      <c r="AX24" s="1279"/>
      <c r="AY24" s="1279"/>
      <c r="AZ24" s="1279"/>
      <c r="BA24" s="1279"/>
      <c r="BB24" s="1279"/>
      <c r="BC24" s="1279"/>
      <c r="BD24" s="1279"/>
      <c r="BE24" s="1284"/>
    </row>
    <row r="25" spans="1:58" ht="10.5" hidden="1" customHeight="1">
      <c r="B25" s="1263" t="s">
        <v>520</v>
      </c>
      <c r="C25" s="1264"/>
      <c r="D25" s="1264"/>
      <c r="E25" s="1264"/>
      <c r="F25" s="1264"/>
      <c r="G25" s="1264"/>
      <c r="H25" s="1264"/>
      <c r="I25" s="1264"/>
      <c r="J25" s="1264"/>
      <c r="K25" s="1264"/>
      <c r="L25" s="1264"/>
      <c r="M25" s="1264"/>
      <c r="N25" s="1264"/>
      <c r="O25" s="1264"/>
      <c r="P25" s="1264"/>
      <c r="Q25" s="1265"/>
      <c r="R25" s="1266" t="s">
        <v>555</v>
      </c>
      <c r="S25" s="1267"/>
      <c r="T25" s="1267"/>
      <c r="U25" s="1267"/>
      <c r="V25" s="1267"/>
      <c r="W25" s="1267"/>
      <c r="X25" s="1267"/>
      <c r="Y25" s="1267"/>
      <c r="Z25" s="1267"/>
      <c r="AA25" s="1267"/>
      <c r="AB25" s="1267"/>
      <c r="AC25" s="1268"/>
      <c r="AD25" s="1269" t="s">
        <v>521</v>
      </c>
      <c r="AE25" s="1270"/>
      <c r="AF25" s="1270"/>
      <c r="AG25" s="1270"/>
      <c r="AH25" s="1270"/>
      <c r="AI25" s="1270"/>
      <c r="AJ25" s="1270"/>
      <c r="AK25" s="1270"/>
      <c r="AL25" s="1270"/>
      <c r="AM25" s="1270"/>
      <c r="AN25" s="1270"/>
      <c r="AO25" s="1270"/>
      <c r="AP25" s="1270"/>
      <c r="AQ25" s="1270"/>
      <c r="AR25" s="1270"/>
      <c r="AS25" s="1271"/>
      <c r="AT25" s="1266" t="s">
        <v>559</v>
      </c>
      <c r="AU25" s="1267"/>
      <c r="AV25" s="1267"/>
      <c r="AW25" s="1267"/>
      <c r="AX25" s="1267"/>
      <c r="AY25" s="1267"/>
      <c r="AZ25" s="1267"/>
      <c r="BA25" s="1267"/>
      <c r="BB25" s="1267"/>
      <c r="BC25" s="1267"/>
      <c r="BD25" s="1267"/>
      <c r="BE25" s="1291"/>
    </row>
    <row r="26" spans="1:58" ht="10.5" hidden="1" customHeight="1">
      <c r="B26" s="1275" t="s">
        <v>578</v>
      </c>
      <c r="C26" s="1276"/>
      <c r="D26" s="1276"/>
      <c r="E26" s="1276"/>
      <c r="F26" s="1276"/>
      <c r="G26" s="1276"/>
      <c r="H26" s="1276"/>
      <c r="I26" s="1276"/>
      <c r="J26" s="1276"/>
      <c r="K26" s="1276"/>
      <c r="L26" s="1276"/>
      <c r="M26" s="1276"/>
      <c r="N26" s="1276"/>
      <c r="O26" s="1276"/>
      <c r="P26" s="1276"/>
      <c r="Q26" s="1277"/>
      <c r="R26" s="1285" t="s">
        <v>561</v>
      </c>
      <c r="S26" s="1286"/>
      <c r="T26" s="1286"/>
      <c r="U26" s="1286"/>
      <c r="V26" s="1286"/>
      <c r="W26" s="1286"/>
      <c r="X26" s="1286"/>
      <c r="Y26" s="1286"/>
      <c r="Z26" s="1286"/>
      <c r="AA26" s="1286"/>
      <c r="AB26" s="1286"/>
      <c r="AC26" s="1287"/>
      <c r="AD26" s="1281" t="s">
        <v>522</v>
      </c>
      <c r="AE26" s="1282"/>
      <c r="AF26" s="1282"/>
      <c r="AG26" s="1282"/>
      <c r="AH26" s="1282"/>
      <c r="AI26" s="1282"/>
      <c r="AJ26" s="1282"/>
      <c r="AK26" s="1282"/>
      <c r="AL26" s="1282"/>
      <c r="AM26" s="1282"/>
      <c r="AN26" s="1282"/>
      <c r="AO26" s="1282"/>
      <c r="AP26" s="1282"/>
      <c r="AQ26" s="1282"/>
      <c r="AR26" s="1282"/>
      <c r="AS26" s="1283"/>
      <c r="AT26" s="1278" t="s">
        <v>561</v>
      </c>
      <c r="AU26" s="1279"/>
      <c r="AV26" s="1279"/>
      <c r="AW26" s="1279"/>
      <c r="AX26" s="1279"/>
      <c r="AY26" s="1279"/>
      <c r="AZ26" s="1279"/>
      <c r="BA26" s="1279"/>
      <c r="BB26" s="1279"/>
      <c r="BC26" s="1279"/>
      <c r="BD26" s="1279"/>
      <c r="BE26" s="1284"/>
    </row>
    <row r="27" spans="1:58" ht="10.5" hidden="1" customHeight="1">
      <c r="B27" s="1263" t="s">
        <v>523</v>
      </c>
      <c r="C27" s="1264"/>
      <c r="D27" s="1264"/>
      <c r="E27" s="1264"/>
      <c r="F27" s="1264"/>
      <c r="G27" s="1264"/>
      <c r="H27" s="1264"/>
      <c r="I27" s="1264"/>
      <c r="J27" s="1264"/>
      <c r="K27" s="1264"/>
      <c r="L27" s="1264"/>
      <c r="M27" s="1264"/>
      <c r="N27" s="1264"/>
      <c r="O27" s="1264"/>
      <c r="P27" s="1264"/>
      <c r="Q27" s="1265"/>
      <c r="R27" s="1266" t="s">
        <v>561</v>
      </c>
      <c r="S27" s="1267"/>
      <c r="T27" s="1267"/>
      <c r="U27" s="1267"/>
      <c r="V27" s="1267"/>
      <c r="W27" s="1267"/>
      <c r="X27" s="1267"/>
      <c r="Y27" s="1267"/>
      <c r="Z27" s="1267"/>
      <c r="AA27" s="1267"/>
      <c r="AB27" s="1267"/>
      <c r="AC27" s="1268"/>
      <c r="AD27" s="1269" t="s">
        <v>524</v>
      </c>
      <c r="AE27" s="1270"/>
      <c r="AF27" s="1270"/>
      <c r="AG27" s="1270"/>
      <c r="AH27" s="1270"/>
      <c r="AI27" s="1270"/>
      <c r="AJ27" s="1270"/>
      <c r="AK27" s="1270"/>
      <c r="AL27" s="1270"/>
      <c r="AM27" s="1270"/>
      <c r="AN27" s="1270"/>
      <c r="AO27" s="1270"/>
      <c r="AP27" s="1270"/>
      <c r="AQ27" s="1270"/>
      <c r="AR27" s="1270"/>
      <c r="AS27" s="1271"/>
      <c r="AT27" s="1272" t="s">
        <v>595</v>
      </c>
      <c r="AU27" s="1273"/>
      <c r="AV27" s="1273"/>
      <c r="AW27" s="1273"/>
      <c r="AX27" s="1273"/>
      <c r="AY27" s="1273"/>
      <c r="AZ27" s="1273"/>
      <c r="BA27" s="1273"/>
      <c r="BB27" s="1273"/>
      <c r="BC27" s="1273"/>
      <c r="BD27" s="1273"/>
      <c r="BE27" s="1274"/>
    </row>
    <row r="28" spans="1:58" ht="10.5" hidden="1" customHeight="1">
      <c r="B28" s="1275" t="s">
        <v>525</v>
      </c>
      <c r="C28" s="1276"/>
      <c r="D28" s="1276"/>
      <c r="E28" s="1276"/>
      <c r="F28" s="1276"/>
      <c r="G28" s="1276"/>
      <c r="H28" s="1276"/>
      <c r="I28" s="1276"/>
      <c r="J28" s="1276"/>
      <c r="K28" s="1276"/>
      <c r="L28" s="1276"/>
      <c r="M28" s="1276"/>
      <c r="N28" s="1276"/>
      <c r="O28" s="1276"/>
      <c r="P28" s="1276"/>
      <c r="Q28" s="1277"/>
      <c r="R28" s="1285" t="s">
        <v>566</v>
      </c>
      <c r="S28" s="1286"/>
      <c r="T28" s="1286"/>
      <c r="U28" s="1286"/>
      <c r="V28" s="1286"/>
      <c r="W28" s="1286"/>
      <c r="X28" s="1286"/>
      <c r="Y28" s="1286"/>
      <c r="Z28" s="1286"/>
      <c r="AA28" s="1286"/>
      <c r="AB28" s="1286"/>
      <c r="AC28" s="1287"/>
      <c r="AD28" s="1281" t="s">
        <v>526</v>
      </c>
      <c r="AE28" s="1282"/>
      <c r="AF28" s="1282"/>
      <c r="AG28" s="1282"/>
      <c r="AH28" s="1282"/>
      <c r="AI28" s="1282"/>
      <c r="AJ28" s="1282"/>
      <c r="AK28" s="1282"/>
      <c r="AL28" s="1282"/>
      <c r="AM28" s="1282"/>
      <c r="AN28" s="1282"/>
      <c r="AO28" s="1282"/>
      <c r="AP28" s="1282"/>
      <c r="AQ28" s="1282"/>
      <c r="AR28" s="1282"/>
      <c r="AS28" s="1283"/>
      <c r="AT28" s="1288" t="s">
        <v>568</v>
      </c>
      <c r="AU28" s="1289"/>
      <c r="AV28" s="1289"/>
      <c r="AW28" s="1289"/>
      <c r="AX28" s="1289"/>
      <c r="AY28" s="1289"/>
      <c r="AZ28" s="1289"/>
      <c r="BA28" s="1289"/>
      <c r="BB28" s="1289"/>
      <c r="BC28" s="1289"/>
      <c r="BD28" s="1289"/>
      <c r="BE28" s="1290"/>
    </row>
    <row r="29" spans="1:58" ht="10.5" hidden="1" customHeight="1">
      <c r="B29" s="1263" t="s">
        <v>570</v>
      </c>
      <c r="C29" s="1264"/>
      <c r="D29" s="1264"/>
      <c r="E29" s="1264"/>
      <c r="F29" s="1264"/>
      <c r="G29" s="1264"/>
      <c r="H29" s="1264"/>
      <c r="I29" s="1264"/>
      <c r="J29" s="1264"/>
      <c r="K29" s="1264"/>
      <c r="L29" s="1264"/>
      <c r="M29" s="1264"/>
      <c r="N29" s="1264"/>
      <c r="O29" s="1264"/>
      <c r="P29" s="1264"/>
      <c r="Q29" s="1265"/>
      <c r="R29" s="1266" t="s">
        <v>589</v>
      </c>
      <c r="S29" s="1267"/>
      <c r="T29" s="1267"/>
      <c r="U29" s="1267"/>
      <c r="V29" s="1267"/>
      <c r="W29" s="1267"/>
      <c r="X29" s="1267"/>
      <c r="Y29" s="1267"/>
      <c r="Z29" s="1267"/>
      <c r="AA29" s="1267"/>
      <c r="AB29" s="1267"/>
      <c r="AC29" s="1268"/>
      <c r="AD29" s="1269" t="s">
        <v>586</v>
      </c>
      <c r="AE29" s="1270"/>
      <c r="AF29" s="1270"/>
      <c r="AG29" s="1270"/>
      <c r="AH29" s="1270"/>
      <c r="AI29" s="1270"/>
      <c r="AJ29" s="1270"/>
      <c r="AK29" s="1270"/>
      <c r="AL29" s="1270"/>
      <c r="AM29" s="1270"/>
      <c r="AN29" s="1270"/>
      <c r="AO29" s="1270"/>
      <c r="AP29" s="1270"/>
      <c r="AQ29" s="1270"/>
      <c r="AR29" s="1270"/>
      <c r="AS29" s="1271"/>
      <c r="AT29" s="1272" t="s">
        <v>588</v>
      </c>
      <c r="AU29" s="1273"/>
      <c r="AV29" s="1273"/>
      <c r="AW29" s="1273"/>
      <c r="AX29" s="1273"/>
      <c r="AY29" s="1273"/>
      <c r="AZ29" s="1273"/>
      <c r="BA29" s="1273"/>
      <c r="BB29" s="1273"/>
      <c r="BC29" s="1273"/>
      <c r="BD29" s="1273"/>
      <c r="BE29" s="1274"/>
    </row>
    <row r="30" spans="1:58" ht="10.5" hidden="1" customHeight="1">
      <c r="B30" s="1275" t="s">
        <v>527</v>
      </c>
      <c r="C30" s="1276"/>
      <c r="D30" s="1276"/>
      <c r="E30" s="1276"/>
      <c r="F30" s="1276"/>
      <c r="G30" s="1276"/>
      <c r="H30" s="1276"/>
      <c r="I30" s="1276"/>
      <c r="J30" s="1276"/>
      <c r="K30" s="1276"/>
      <c r="L30" s="1276"/>
      <c r="M30" s="1276"/>
      <c r="N30" s="1276"/>
      <c r="O30" s="1276"/>
      <c r="P30" s="1276"/>
      <c r="Q30" s="1277"/>
      <c r="R30" s="1278" t="s">
        <v>572</v>
      </c>
      <c r="S30" s="1279"/>
      <c r="T30" s="1279"/>
      <c r="U30" s="1279"/>
      <c r="V30" s="1279"/>
      <c r="W30" s="1279"/>
      <c r="X30" s="1279"/>
      <c r="Y30" s="1279"/>
      <c r="Z30" s="1279"/>
      <c r="AA30" s="1279"/>
      <c r="AB30" s="1279"/>
      <c r="AC30" s="1280"/>
      <c r="AD30" s="1281" t="s">
        <v>528</v>
      </c>
      <c r="AE30" s="1282"/>
      <c r="AF30" s="1282"/>
      <c r="AG30" s="1282"/>
      <c r="AH30" s="1282"/>
      <c r="AI30" s="1282"/>
      <c r="AJ30" s="1282"/>
      <c r="AK30" s="1282"/>
      <c r="AL30" s="1282"/>
      <c r="AM30" s="1282"/>
      <c r="AN30" s="1282"/>
      <c r="AO30" s="1282"/>
      <c r="AP30" s="1282"/>
      <c r="AQ30" s="1282"/>
      <c r="AR30" s="1282"/>
      <c r="AS30" s="1283"/>
      <c r="AT30" s="1278" t="s">
        <v>574</v>
      </c>
      <c r="AU30" s="1279"/>
      <c r="AV30" s="1279"/>
      <c r="AW30" s="1279"/>
      <c r="AX30" s="1279"/>
      <c r="AY30" s="1279"/>
      <c r="AZ30" s="1279"/>
      <c r="BA30" s="1279"/>
      <c r="BB30" s="1279"/>
      <c r="BC30" s="1279"/>
      <c r="BD30" s="1279"/>
      <c r="BE30" s="1284"/>
    </row>
    <row r="31" spans="1:58" ht="18" hidden="1" customHeight="1" thickBot="1">
      <c r="B31" s="1243" t="s">
        <v>582</v>
      </c>
      <c r="C31" s="1244"/>
      <c r="D31" s="1244"/>
      <c r="E31" s="1244"/>
      <c r="F31" s="1244"/>
      <c r="G31" s="1244"/>
      <c r="H31" s="1244"/>
      <c r="I31" s="1244"/>
      <c r="J31" s="1244"/>
      <c r="K31" s="1244"/>
      <c r="L31" s="1244"/>
      <c r="M31" s="1244"/>
      <c r="N31" s="1244"/>
      <c r="O31" s="1244"/>
      <c r="P31" s="1244"/>
      <c r="Q31" s="1245"/>
      <c r="R31" s="1246" t="s">
        <v>577</v>
      </c>
      <c r="S31" s="1247"/>
      <c r="T31" s="1247"/>
      <c r="U31" s="1247"/>
      <c r="V31" s="1247"/>
      <c r="W31" s="1247"/>
      <c r="X31" s="1247"/>
      <c r="Y31" s="1247"/>
      <c r="Z31" s="1247"/>
      <c r="AA31" s="1247"/>
      <c r="AB31" s="1247"/>
      <c r="AC31" s="1248"/>
      <c r="AD31" s="1249" t="s">
        <v>684</v>
      </c>
      <c r="AE31" s="1250"/>
      <c r="AF31" s="1250"/>
      <c r="AG31" s="1250"/>
      <c r="AH31" s="1250"/>
      <c r="AI31" s="1250"/>
      <c r="AJ31" s="1250"/>
      <c r="AK31" s="1250"/>
      <c r="AL31" s="1250"/>
      <c r="AM31" s="1250"/>
      <c r="AN31" s="1250"/>
      <c r="AO31" s="1250"/>
      <c r="AP31" s="1250"/>
      <c r="AQ31" s="1250"/>
      <c r="AR31" s="1250"/>
      <c r="AS31" s="1251"/>
      <c r="AT31" s="1252" t="s">
        <v>584</v>
      </c>
      <c r="AU31" s="1253"/>
      <c r="AV31" s="1253"/>
      <c r="AW31" s="1253"/>
      <c r="AX31" s="1253"/>
      <c r="AY31" s="1253"/>
      <c r="AZ31" s="1253"/>
      <c r="BA31" s="1253"/>
      <c r="BB31" s="1253"/>
      <c r="BC31" s="1253"/>
      <c r="BD31" s="1253"/>
      <c r="BE31" s="1254"/>
    </row>
    <row r="32" spans="1:58" ht="9" customHeight="1">
      <c r="A32" s="82"/>
      <c r="B32" s="83"/>
      <c r="C32" s="83"/>
      <c r="D32" s="83"/>
      <c r="E32" s="83"/>
      <c r="F32" s="83"/>
      <c r="G32" s="83"/>
      <c r="H32" s="83"/>
      <c r="I32" s="83"/>
      <c r="J32" s="83"/>
      <c r="K32" s="83"/>
      <c r="L32" s="83"/>
      <c r="M32" s="83"/>
      <c r="N32" s="83"/>
      <c r="O32" s="83"/>
      <c r="P32" s="83"/>
      <c r="Q32" s="83"/>
      <c r="R32" s="84"/>
      <c r="S32" s="84"/>
      <c r="T32" s="84"/>
      <c r="U32" s="84"/>
      <c r="V32" s="84"/>
      <c r="W32" s="84"/>
      <c r="X32" s="84"/>
      <c r="Y32" s="84"/>
      <c r="Z32" s="84"/>
      <c r="AA32" s="84"/>
      <c r="AB32" s="84"/>
      <c r="AC32" s="84"/>
      <c r="AD32" s="85"/>
      <c r="AE32" s="85"/>
      <c r="AF32" s="85"/>
      <c r="AG32" s="85"/>
      <c r="AH32" s="85"/>
      <c r="AI32" s="85"/>
      <c r="AJ32" s="85"/>
      <c r="AK32" s="85"/>
      <c r="AL32" s="85"/>
      <c r="AM32" s="85"/>
      <c r="AN32" s="85"/>
      <c r="AO32" s="85"/>
      <c r="AP32" s="85"/>
      <c r="AQ32" s="85"/>
      <c r="AR32" s="85"/>
      <c r="AS32" s="85"/>
      <c r="AT32" s="240"/>
      <c r="AU32" s="240"/>
      <c r="AV32" s="240"/>
      <c r="AW32" s="240"/>
      <c r="AX32" s="240"/>
      <c r="AY32" s="240"/>
      <c r="AZ32" s="240"/>
      <c r="BA32" s="240"/>
      <c r="BB32" s="240"/>
      <c r="BC32" s="240"/>
      <c r="BD32" s="240"/>
      <c r="BE32" s="240"/>
      <c r="BF32" s="82"/>
    </row>
    <row r="33" spans="1:58" ht="22.5" customHeight="1" thickBot="1">
      <c r="A33" s="82"/>
      <c r="B33" s="1258" t="s">
        <v>120</v>
      </c>
      <c r="C33" s="1258"/>
      <c r="D33" s="1258"/>
      <c r="E33" s="1258"/>
      <c r="F33" s="1258"/>
      <c r="G33" s="1258" t="str">
        <f>المدخلات!$P$3</f>
        <v>احمد ابراهيم النعيمي</v>
      </c>
      <c r="H33" s="1258"/>
      <c r="I33" s="1258"/>
      <c r="J33" s="1258"/>
      <c r="K33" s="1258"/>
      <c r="L33" s="1258"/>
      <c r="M33" s="1258"/>
      <c r="N33" s="1258"/>
      <c r="O33" s="1258"/>
      <c r="P33" s="1258"/>
      <c r="Q33" s="1258"/>
      <c r="R33" s="1258"/>
      <c r="S33" s="1258" t="s">
        <v>665</v>
      </c>
      <c r="T33" s="1258"/>
      <c r="U33" s="1258"/>
      <c r="V33" s="1258"/>
      <c r="W33" s="1258"/>
      <c r="X33" s="1258"/>
      <c r="Y33" s="1258">
        <f>المدخلات!$AR$3</f>
        <v>0</v>
      </c>
      <c r="Z33" s="1258"/>
      <c r="AA33" s="1258"/>
      <c r="AB33" s="1258"/>
      <c r="AC33" s="1258"/>
      <c r="AD33" s="1258"/>
      <c r="AE33" s="1258"/>
      <c r="AF33" s="1258"/>
      <c r="AG33" s="1258" t="s">
        <v>666</v>
      </c>
      <c r="AH33" s="1258"/>
      <c r="AI33" s="1258"/>
      <c r="AJ33" s="1258"/>
      <c r="AK33" s="1258"/>
      <c r="AL33" s="1258"/>
      <c r="AM33" s="1258">
        <f>المدخلات!$AR$4</f>
        <v>0</v>
      </c>
      <c r="AN33" s="1258"/>
      <c r="AO33" s="1258"/>
      <c r="AP33" s="1258"/>
      <c r="AQ33" s="1258"/>
      <c r="AR33" s="1258"/>
      <c r="AS33" s="1258"/>
      <c r="AT33" s="1258"/>
      <c r="AU33" s="1255" t="s">
        <v>269</v>
      </c>
      <c r="AV33" s="1256"/>
      <c r="AW33" s="1256"/>
      <c r="AX33" s="1256"/>
      <c r="AY33" s="1256"/>
      <c r="AZ33" s="1256"/>
      <c r="BA33" s="1256"/>
      <c r="BB33" s="1256"/>
      <c r="BC33" s="1256"/>
      <c r="BD33" s="1256"/>
      <c r="BE33" s="1257"/>
      <c r="BF33" s="82"/>
    </row>
    <row r="34" spans="1:58" ht="26.25" customHeight="1" thickBot="1">
      <c r="A34" s="82"/>
      <c r="B34" s="254"/>
      <c r="C34" s="255"/>
      <c r="D34" s="255"/>
      <c r="E34" s="255"/>
      <c r="F34" s="255"/>
      <c r="G34" s="255"/>
      <c r="H34" s="255"/>
      <c r="I34" s="255"/>
      <c r="J34" s="255"/>
      <c r="K34" s="255"/>
      <c r="L34" s="255"/>
      <c r="M34" s="255"/>
      <c r="N34" s="255"/>
      <c r="O34" s="255"/>
      <c r="P34" s="255"/>
      <c r="Q34" s="255"/>
      <c r="R34" s="256"/>
      <c r="S34" s="256"/>
      <c r="T34" s="256"/>
      <c r="U34" s="256"/>
      <c r="V34" s="256"/>
      <c r="W34" s="256"/>
      <c r="X34" s="256"/>
      <c r="Y34" s="256"/>
      <c r="Z34" s="256"/>
      <c r="AA34" s="256"/>
      <c r="AB34" s="256"/>
      <c r="AC34" s="256"/>
      <c r="AD34" s="257"/>
      <c r="AE34" s="257"/>
      <c r="AF34" s="257"/>
      <c r="AG34" s="257"/>
      <c r="AH34" s="257"/>
      <c r="AI34" s="257"/>
      <c r="AJ34" s="257"/>
      <c r="AK34" s="257"/>
      <c r="AL34" s="257"/>
      <c r="AM34" s="257"/>
      <c r="AN34" s="257"/>
      <c r="AO34" s="257"/>
      <c r="AP34" s="257"/>
      <c r="AQ34" s="257"/>
      <c r="AR34" s="257"/>
      <c r="AS34" s="257"/>
      <c r="AT34" s="258"/>
      <c r="AU34" s="1785">
        <f>المدخلات!AR10</f>
        <v>0</v>
      </c>
      <c r="AV34" s="1786"/>
      <c r="AW34" s="1786"/>
      <c r="AX34" s="1786"/>
      <c r="AY34" s="1786"/>
      <c r="AZ34" s="1786"/>
      <c r="BA34" s="1786"/>
      <c r="BB34" s="1786"/>
      <c r="BC34" s="1786"/>
      <c r="BD34" s="1786"/>
      <c r="BE34" s="1787"/>
      <c r="BF34" s="82"/>
    </row>
    <row r="35" spans="1:58" ht="18.75" customHeight="1">
      <c r="A35" s="82"/>
      <c r="B35" s="83"/>
      <c r="C35" s="83"/>
      <c r="D35" s="83"/>
      <c r="E35" s="83"/>
      <c r="F35" s="83"/>
      <c r="G35" s="83"/>
      <c r="H35" s="83"/>
      <c r="I35" s="83"/>
      <c r="J35" s="83"/>
      <c r="K35" s="83"/>
      <c r="L35" s="83"/>
      <c r="M35" s="83"/>
      <c r="N35" s="83"/>
      <c r="O35" s="83"/>
      <c r="P35" s="83"/>
      <c r="Q35" s="83"/>
      <c r="R35" s="84"/>
      <c r="S35" s="84"/>
      <c r="T35" s="84"/>
      <c r="U35" s="84"/>
      <c r="V35" s="84"/>
      <c r="W35" s="84"/>
      <c r="X35" s="84"/>
      <c r="Y35" s="84"/>
      <c r="Z35" s="84"/>
      <c r="AA35" s="84"/>
      <c r="AB35" s="84"/>
      <c r="AC35" s="84"/>
      <c r="AD35" s="85"/>
      <c r="AE35" s="85"/>
      <c r="AF35" s="85"/>
      <c r="AG35" s="85"/>
      <c r="AH35" s="85"/>
      <c r="AI35" s="85"/>
      <c r="AJ35" s="85"/>
      <c r="AK35" s="85"/>
      <c r="AL35" s="85"/>
      <c r="AM35" s="85"/>
      <c r="AN35" s="85"/>
      <c r="AO35" s="85"/>
      <c r="AP35" s="85"/>
      <c r="AQ35" s="85"/>
      <c r="AR35" s="85"/>
      <c r="AS35" s="85"/>
      <c r="AT35" s="240"/>
      <c r="AU35" s="240"/>
      <c r="AV35" s="240"/>
      <c r="AW35" s="240"/>
      <c r="AX35" s="240"/>
      <c r="AY35" s="240"/>
      <c r="AZ35" s="240"/>
      <c r="BA35" s="240"/>
      <c r="BB35" s="240"/>
      <c r="BC35" s="240"/>
      <c r="BD35" s="240"/>
      <c r="BE35" s="240"/>
      <c r="BF35" s="82"/>
    </row>
    <row r="36" spans="1:58" ht="9" customHeight="1" thickBot="1">
      <c r="A36" s="82"/>
      <c r="B36" s="83"/>
      <c r="C36" s="83"/>
      <c r="D36" s="83"/>
      <c r="E36" s="83"/>
      <c r="F36" s="83"/>
      <c r="G36" s="83"/>
      <c r="H36" s="83"/>
      <c r="I36" s="83"/>
      <c r="J36" s="83"/>
      <c r="K36" s="83"/>
      <c r="L36" s="83"/>
      <c r="M36" s="83"/>
      <c r="N36" s="83"/>
      <c r="O36" s="83"/>
      <c r="P36" s="83"/>
      <c r="Q36" s="83"/>
      <c r="R36" s="84"/>
      <c r="S36" s="84"/>
      <c r="T36" s="84"/>
      <c r="U36" s="84"/>
      <c r="V36" s="84"/>
      <c r="W36" s="84"/>
      <c r="X36" s="84"/>
      <c r="Y36" s="84"/>
      <c r="Z36" s="84"/>
      <c r="AA36" s="84"/>
      <c r="AB36" s="84"/>
      <c r="AC36" s="84"/>
      <c r="AD36" s="85"/>
      <c r="AE36" s="85"/>
      <c r="AF36" s="85"/>
      <c r="AG36" s="85"/>
      <c r="AH36" s="85"/>
      <c r="AI36" s="85"/>
      <c r="AJ36" s="85"/>
      <c r="AK36" s="85"/>
      <c r="AL36" s="85"/>
      <c r="AM36" s="85"/>
      <c r="AN36" s="85"/>
      <c r="AO36" s="85"/>
      <c r="AP36" s="85"/>
      <c r="AQ36" s="85"/>
      <c r="AR36" s="85"/>
      <c r="AS36" s="85"/>
      <c r="AT36" s="240"/>
      <c r="AU36" s="240"/>
      <c r="AV36" s="240"/>
      <c r="AW36" s="240"/>
      <c r="AX36" s="240"/>
      <c r="AY36" s="240"/>
      <c r="AZ36" s="240"/>
      <c r="BA36" s="240"/>
      <c r="BB36" s="240"/>
      <c r="BC36" s="240"/>
      <c r="BD36" s="240"/>
      <c r="BE36" s="240"/>
      <c r="BF36" s="82"/>
    </row>
    <row r="37" spans="1:58" ht="23.25" customHeight="1" thickBot="1">
      <c r="B37" s="1239" t="s">
        <v>691</v>
      </c>
      <c r="C37" s="1240"/>
      <c r="D37" s="1240"/>
      <c r="E37" s="1240"/>
      <c r="F37" s="1240"/>
      <c r="G37" s="1240"/>
      <c r="H37" s="1240"/>
      <c r="I37" s="1240"/>
      <c r="J37" s="1240"/>
      <c r="K37" s="1240"/>
      <c r="L37" s="1240"/>
      <c r="M37" s="1240"/>
      <c r="N37" s="1240"/>
      <c r="O37" s="1240"/>
      <c r="P37" s="1240"/>
      <c r="Q37" s="1240"/>
      <c r="R37" s="1240"/>
      <c r="S37" s="1240"/>
      <c r="T37" s="1240"/>
      <c r="U37" s="1240"/>
      <c r="V37" s="1240"/>
      <c r="W37" s="1240"/>
      <c r="X37" s="1240"/>
      <c r="Y37" s="1240"/>
      <c r="Z37" s="1240"/>
      <c r="AA37" s="1240"/>
      <c r="AB37" s="1240"/>
      <c r="AC37" s="1240"/>
      <c r="AD37" s="1240"/>
      <c r="AE37" s="1240"/>
      <c r="AF37" s="1240"/>
      <c r="AG37" s="1240"/>
      <c r="AH37" s="1240"/>
      <c r="AI37" s="1240"/>
      <c r="AJ37" s="1240"/>
      <c r="AK37" s="1240"/>
      <c r="AL37" s="1240"/>
      <c r="AM37" s="1240"/>
      <c r="AN37" s="1240"/>
      <c r="AO37" s="1240"/>
      <c r="AP37" s="1240"/>
      <c r="AQ37" s="1240"/>
      <c r="AR37" s="1240"/>
      <c r="AS37" s="1240"/>
      <c r="AT37" s="1240"/>
      <c r="AU37" s="1240"/>
      <c r="AV37" s="1240"/>
      <c r="AW37" s="1240"/>
      <c r="AX37" s="1240"/>
      <c r="AY37" s="1240"/>
      <c r="AZ37" s="1240"/>
      <c r="BA37" s="1240"/>
      <c r="BB37" s="1240"/>
      <c r="BC37" s="1240"/>
      <c r="BD37" s="1240"/>
      <c r="BE37" s="1241"/>
    </row>
    <row r="38" spans="1:58" ht="15.75" customHeight="1">
      <c r="A38" s="1134"/>
      <c r="B38" s="1134"/>
      <c r="C38" s="1134"/>
      <c r="D38" s="1134"/>
      <c r="E38" s="1134"/>
      <c r="F38" s="1134"/>
      <c r="G38" s="1134"/>
      <c r="H38" s="1134"/>
      <c r="I38" s="1134"/>
      <c r="J38" s="1134"/>
      <c r="K38" s="1134"/>
      <c r="L38" s="1134"/>
      <c r="M38" s="1134"/>
      <c r="N38" s="1134"/>
      <c r="O38" s="1134"/>
      <c r="P38" s="1134"/>
      <c r="Q38" s="1134"/>
      <c r="R38" s="1134"/>
      <c r="S38" s="1134"/>
      <c r="T38" s="1134"/>
      <c r="U38" s="1134"/>
      <c r="V38" s="1134"/>
      <c r="W38" s="1134"/>
      <c r="X38" s="1134"/>
      <c r="Y38" s="1134"/>
      <c r="Z38" s="1134"/>
      <c r="AA38" s="1134"/>
      <c r="AB38" s="1134"/>
      <c r="AC38" s="1134"/>
      <c r="AD38" s="1134"/>
      <c r="AE38" s="1134"/>
      <c r="AF38" s="1134"/>
      <c r="AG38" s="1134"/>
      <c r="AH38" s="1134"/>
      <c r="AI38" s="1134"/>
      <c r="AJ38" s="1134"/>
      <c r="AK38" s="1134"/>
      <c r="AL38" s="1134"/>
      <c r="AM38" s="1134"/>
      <c r="AN38" s="1134"/>
      <c r="AO38" s="1134"/>
      <c r="AP38" s="1134"/>
      <c r="AQ38" s="1134"/>
      <c r="AR38" s="1134"/>
      <c r="AS38" s="1134"/>
      <c r="AT38" s="1134"/>
      <c r="AU38" s="1134"/>
      <c r="AV38" s="1134"/>
      <c r="AW38" s="1134"/>
      <c r="AX38" s="1134"/>
      <c r="AY38" s="1134"/>
      <c r="AZ38" s="1134"/>
      <c r="BA38" s="1134"/>
      <c r="BB38" s="1134"/>
      <c r="BC38" s="1134"/>
      <c r="BD38" s="1134"/>
      <c r="BE38" s="1134"/>
      <c r="BF38" s="1134"/>
    </row>
    <row r="39" spans="1:58" ht="29.25" customHeight="1">
      <c r="B39" s="1242" t="s">
        <v>4</v>
      </c>
      <c r="C39" s="1242"/>
      <c r="D39" s="1242"/>
      <c r="E39" s="1242"/>
      <c r="F39" s="1242"/>
      <c r="G39" s="1242"/>
      <c r="H39" s="1242"/>
      <c r="I39" s="1242"/>
      <c r="J39" s="1242"/>
      <c r="K39" s="1242"/>
      <c r="L39" s="1242"/>
      <c r="M39" s="1242"/>
      <c r="N39" s="1242"/>
      <c r="O39" s="1242"/>
      <c r="P39" s="1242"/>
      <c r="Q39" s="1242"/>
      <c r="R39" s="1242"/>
      <c r="S39" s="1242"/>
      <c r="T39" s="1242"/>
      <c r="U39" s="1242"/>
      <c r="V39" s="1242"/>
      <c r="W39" s="1242"/>
      <c r="X39" s="1242"/>
      <c r="Y39" s="1242"/>
      <c r="Z39" s="1242"/>
      <c r="AA39" s="1242"/>
      <c r="AB39" s="1242"/>
      <c r="AC39" s="1242"/>
      <c r="AD39" s="1242"/>
      <c r="AE39" s="1242"/>
      <c r="AF39" s="1242"/>
      <c r="AG39" s="1242"/>
      <c r="AH39" s="1242"/>
      <c r="AI39" s="1242"/>
      <c r="AJ39" s="1242"/>
      <c r="AK39" s="1242"/>
      <c r="AL39" s="1242"/>
      <c r="AM39" s="1242"/>
      <c r="AN39" s="1242"/>
      <c r="AO39" s="1242"/>
      <c r="AP39" s="1242"/>
      <c r="AQ39" s="1242"/>
      <c r="AR39" s="1242" t="s">
        <v>3</v>
      </c>
      <c r="AS39" s="1242"/>
      <c r="AT39" s="1242"/>
      <c r="AU39" s="1242"/>
      <c r="AV39" s="1242"/>
      <c r="AW39" s="1242" t="s">
        <v>110</v>
      </c>
      <c r="AX39" s="1242"/>
      <c r="AY39" s="1242"/>
      <c r="AZ39" s="1242"/>
      <c r="BA39" s="1242"/>
      <c r="BB39" s="1242"/>
      <c r="BC39" s="1242"/>
      <c r="BD39" s="1242"/>
      <c r="BE39" s="1242"/>
    </row>
    <row r="40" spans="1:58" ht="7.5" customHeight="1">
      <c r="A40" s="1134"/>
      <c r="B40" s="1134"/>
      <c r="C40" s="1134"/>
      <c r="D40" s="1134"/>
      <c r="E40" s="1134"/>
      <c r="F40" s="1134"/>
      <c r="G40" s="1134"/>
      <c r="H40" s="1134"/>
      <c r="I40" s="1134"/>
      <c r="J40" s="1134"/>
      <c r="K40" s="1134"/>
      <c r="L40" s="1134"/>
      <c r="M40" s="1134"/>
      <c r="N40" s="1134"/>
      <c r="O40" s="1134"/>
      <c r="P40" s="1134"/>
      <c r="Q40" s="1134"/>
      <c r="R40" s="1134"/>
      <c r="S40" s="1134"/>
      <c r="T40" s="1134"/>
      <c r="U40" s="1134"/>
      <c r="V40" s="1134"/>
      <c r="W40" s="1134"/>
      <c r="X40" s="1134"/>
      <c r="Y40" s="1134"/>
      <c r="Z40" s="1134"/>
      <c r="AA40" s="1134"/>
      <c r="AB40" s="1134"/>
      <c r="AC40" s="1134"/>
      <c r="AD40" s="1134"/>
      <c r="AE40" s="1134"/>
      <c r="AF40" s="1134"/>
      <c r="AG40" s="1134"/>
      <c r="AH40" s="1134"/>
      <c r="AI40" s="1134"/>
      <c r="AJ40" s="1134"/>
      <c r="AK40" s="1134"/>
      <c r="AL40" s="1134"/>
      <c r="AM40" s="1134"/>
      <c r="AN40" s="1134"/>
      <c r="AO40" s="1134"/>
      <c r="AP40" s="1134"/>
      <c r="AQ40" s="1134"/>
      <c r="AR40" s="1134"/>
      <c r="AS40" s="1134"/>
      <c r="AT40" s="1134"/>
      <c r="AU40" s="1134"/>
      <c r="AV40" s="1134"/>
      <c r="AW40" s="1134"/>
      <c r="AX40" s="1134"/>
      <c r="AY40" s="1134"/>
      <c r="AZ40" s="1134"/>
      <c r="BA40" s="1134"/>
      <c r="BB40" s="1134"/>
      <c r="BC40" s="1134"/>
      <c r="BD40" s="1134"/>
      <c r="BE40" s="1134"/>
      <c r="BF40" s="1134"/>
    </row>
    <row r="41" spans="1:58" ht="25.5" customHeight="1">
      <c r="B41" s="1233" t="s">
        <v>692</v>
      </c>
      <c r="C41" s="1234"/>
      <c r="D41" s="1234"/>
      <c r="E41" s="1234"/>
      <c r="F41" s="1234"/>
      <c r="G41" s="1234"/>
      <c r="H41" s="1234"/>
      <c r="I41" s="1234"/>
      <c r="J41" s="1234"/>
      <c r="K41" s="1234"/>
      <c r="L41" s="1234"/>
      <c r="M41" s="1234"/>
      <c r="N41" s="1234"/>
      <c r="O41" s="1234"/>
      <c r="P41" s="1234"/>
      <c r="Q41" s="1235"/>
      <c r="R41" s="1229" t="str">
        <f>'حساب الكميات (2)'!F133</f>
        <v xml:space="preserve">اكساءات ارضيات  للمدخل الرئيسي للفيلا </v>
      </c>
      <c r="S41" s="1229"/>
      <c r="T41" s="1229"/>
      <c r="U41" s="1229"/>
      <c r="V41" s="1229"/>
      <c r="W41" s="1229"/>
      <c r="X41" s="1229"/>
      <c r="Y41" s="1229"/>
      <c r="Z41" s="1229"/>
      <c r="AA41" s="1229"/>
      <c r="AB41" s="1229"/>
      <c r="AC41" s="1229"/>
      <c r="AD41" s="1229"/>
      <c r="AE41" s="1229"/>
      <c r="AF41" s="1229"/>
      <c r="AG41" s="1229"/>
      <c r="AH41" s="1229"/>
      <c r="AI41" s="1229"/>
      <c r="AJ41" s="1229"/>
      <c r="AK41" s="1229"/>
      <c r="AL41" s="1229"/>
      <c r="AM41" s="1229"/>
      <c r="AN41" s="1229"/>
      <c r="AO41" s="1229"/>
      <c r="AP41" s="1229"/>
      <c r="AQ41" s="1229"/>
      <c r="AR41" s="1224" t="s">
        <v>12</v>
      </c>
      <c r="AS41" s="1224"/>
      <c r="AT41" s="1224"/>
      <c r="AU41" s="1224"/>
      <c r="AV41" s="1224"/>
      <c r="AW41" s="1225">
        <v>50</v>
      </c>
      <c r="AX41" s="1225"/>
      <c r="AY41" s="1225"/>
      <c r="AZ41" s="1225"/>
      <c r="BA41" s="1225"/>
      <c r="BB41" s="1225"/>
      <c r="BC41" s="1225"/>
      <c r="BD41" s="1225"/>
      <c r="BE41" s="1225"/>
    </row>
    <row r="42" spans="1:58" ht="25.5" customHeight="1">
      <c r="B42" s="1236"/>
      <c r="C42" s="1237"/>
      <c r="D42" s="1237"/>
      <c r="E42" s="1237"/>
      <c r="F42" s="1237"/>
      <c r="G42" s="1237"/>
      <c r="H42" s="1237"/>
      <c r="I42" s="1237"/>
      <c r="J42" s="1237"/>
      <c r="K42" s="1237"/>
      <c r="L42" s="1237"/>
      <c r="M42" s="1237"/>
      <c r="N42" s="1237"/>
      <c r="O42" s="1237"/>
      <c r="P42" s="1237"/>
      <c r="Q42" s="1238"/>
      <c r="R42" s="1229" t="str">
        <f>'حساب الكميات (2)'!F134</f>
        <v>أرضيات درج المدخل الرئيسي والرامب</v>
      </c>
      <c r="S42" s="1229"/>
      <c r="T42" s="1229"/>
      <c r="U42" s="1229"/>
      <c r="V42" s="1229"/>
      <c r="W42" s="1229"/>
      <c r="X42" s="1229"/>
      <c r="Y42" s="1229"/>
      <c r="Z42" s="1229"/>
      <c r="AA42" s="1229"/>
      <c r="AB42" s="1229"/>
      <c r="AC42" s="1229"/>
      <c r="AD42" s="1229"/>
      <c r="AE42" s="1229"/>
      <c r="AF42" s="1229"/>
      <c r="AG42" s="1229"/>
      <c r="AH42" s="1229"/>
      <c r="AI42" s="1229"/>
      <c r="AJ42" s="1229"/>
      <c r="AK42" s="1229"/>
      <c r="AL42" s="1229"/>
      <c r="AM42" s="1229"/>
      <c r="AN42" s="1229"/>
      <c r="AO42" s="1229"/>
      <c r="AP42" s="1229"/>
      <c r="AQ42" s="1229"/>
      <c r="AR42" s="1224" t="s">
        <v>12</v>
      </c>
      <c r="AS42" s="1224"/>
      <c r="AT42" s="1224"/>
      <c r="AU42" s="1224"/>
      <c r="AV42" s="1224"/>
      <c r="AW42" s="1225">
        <v>80</v>
      </c>
      <c r="AX42" s="1225"/>
      <c r="AY42" s="1225"/>
      <c r="AZ42" s="1225"/>
      <c r="BA42" s="1225"/>
      <c r="BB42" s="1225"/>
      <c r="BC42" s="1225"/>
      <c r="BD42" s="1225"/>
      <c r="BE42" s="1225"/>
    </row>
    <row r="43" spans="1:58" ht="25.5" customHeight="1">
      <c r="B43" s="1236"/>
      <c r="C43" s="1237"/>
      <c r="D43" s="1237"/>
      <c r="E43" s="1237"/>
      <c r="F43" s="1237"/>
      <c r="G43" s="1237"/>
      <c r="H43" s="1237"/>
      <c r="I43" s="1237"/>
      <c r="J43" s="1237"/>
      <c r="K43" s="1237"/>
      <c r="L43" s="1237"/>
      <c r="M43" s="1237"/>
      <c r="N43" s="1237"/>
      <c r="O43" s="1237"/>
      <c r="P43" s="1237"/>
      <c r="Q43" s="1238"/>
      <c r="R43" s="1229" t="str">
        <f>'حساب الكميات (2)'!F135</f>
        <v>أرضيات التيراس بالدور الاول ان وجد</v>
      </c>
      <c r="S43" s="1229"/>
      <c r="T43" s="1229"/>
      <c r="U43" s="1229"/>
      <c r="V43" s="1229"/>
      <c r="W43" s="1229"/>
      <c r="X43" s="1229"/>
      <c r="Y43" s="1229"/>
      <c r="Z43" s="1229"/>
      <c r="AA43" s="1229"/>
      <c r="AB43" s="1229"/>
      <c r="AC43" s="1229"/>
      <c r="AD43" s="1229"/>
      <c r="AE43" s="1229"/>
      <c r="AF43" s="1229"/>
      <c r="AG43" s="1229"/>
      <c r="AH43" s="1229"/>
      <c r="AI43" s="1229"/>
      <c r="AJ43" s="1229"/>
      <c r="AK43" s="1229"/>
      <c r="AL43" s="1229"/>
      <c r="AM43" s="1229"/>
      <c r="AN43" s="1229"/>
      <c r="AO43" s="1229"/>
      <c r="AP43" s="1229"/>
      <c r="AQ43" s="1229"/>
      <c r="AR43" s="1224" t="s">
        <v>12</v>
      </c>
      <c r="AS43" s="1224"/>
      <c r="AT43" s="1224"/>
      <c r="AU43" s="1224"/>
      <c r="AV43" s="1224"/>
      <c r="AW43" s="1225">
        <v>50</v>
      </c>
      <c r="AX43" s="1225"/>
      <c r="AY43" s="1225"/>
      <c r="AZ43" s="1225"/>
      <c r="BA43" s="1225"/>
      <c r="BB43" s="1225"/>
      <c r="BC43" s="1225"/>
      <c r="BD43" s="1225"/>
      <c r="BE43" s="1225"/>
    </row>
    <row r="44" spans="1:58" ht="25.5" customHeight="1">
      <c r="B44" s="1236"/>
      <c r="C44" s="1237"/>
      <c r="D44" s="1237"/>
      <c r="E44" s="1237"/>
      <c r="F44" s="1237"/>
      <c r="G44" s="1237"/>
      <c r="H44" s="1237"/>
      <c r="I44" s="1237"/>
      <c r="J44" s="1237"/>
      <c r="K44" s="1237"/>
      <c r="L44" s="1237"/>
      <c r="M44" s="1237"/>
      <c r="N44" s="1237"/>
      <c r="O44" s="1237"/>
      <c r="P44" s="1237"/>
      <c r="Q44" s="1238"/>
      <c r="R44" s="1223" t="str">
        <f>'حساب الكميات (2)'!F136</f>
        <v>اكساءات ارضيات الدور الاول و الارض</v>
      </c>
      <c r="S44" s="1223"/>
      <c r="T44" s="1223"/>
      <c r="U44" s="1223"/>
      <c r="V44" s="1223"/>
      <c r="W44" s="1223"/>
      <c r="X44" s="1223"/>
      <c r="Y44" s="1223"/>
      <c r="Z44" s="1223"/>
      <c r="AA44" s="1223"/>
      <c r="AB44" s="1223"/>
      <c r="AC44" s="1223"/>
      <c r="AD44" s="1223"/>
      <c r="AE44" s="1223"/>
      <c r="AF44" s="1223"/>
      <c r="AG44" s="1223"/>
      <c r="AH44" s="1223"/>
      <c r="AI44" s="1223"/>
      <c r="AJ44" s="1223"/>
      <c r="AK44" s="1223"/>
      <c r="AL44" s="1223"/>
      <c r="AM44" s="1223"/>
      <c r="AN44" s="1223"/>
      <c r="AO44" s="1223"/>
      <c r="AP44" s="1223"/>
      <c r="AQ44" s="1223"/>
      <c r="AR44" s="1224" t="s">
        <v>12</v>
      </c>
      <c r="AS44" s="1224"/>
      <c r="AT44" s="1224"/>
      <c r="AU44" s="1224"/>
      <c r="AV44" s="1224"/>
      <c r="AW44" s="1225">
        <v>35</v>
      </c>
      <c r="AX44" s="1225"/>
      <c r="AY44" s="1225"/>
      <c r="AZ44" s="1225"/>
      <c r="BA44" s="1225"/>
      <c r="BB44" s="1225"/>
      <c r="BC44" s="1225"/>
      <c r="BD44" s="1225"/>
      <c r="BE44" s="1225"/>
    </row>
    <row r="45" spans="1:58" ht="25.5" customHeight="1">
      <c r="B45" s="1236"/>
      <c r="C45" s="1237"/>
      <c r="D45" s="1237"/>
      <c r="E45" s="1237"/>
      <c r="F45" s="1237"/>
      <c r="G45" s="1237"/>
      <c r="H45" s="1237"/>
      <c r="I45" s="1237"/>
      <c r="J45" s="1237"/>
      <c r="K45" s="1237"/>
      <c r="L45" s="1237"/>
      <c r="M45" s="1237"/>
      <c r="N45" s="1237"/>
      <c r="O45" s="1237"/>
      <c r="P45" s="1237"/>
      <c r="Q45" s="1238"/>
      <c r="R45" s="1229" t="str">
        <f>'حساب الكميات (2)'!F137</f>
        <v>اكساء الدرج الداخلي للفيلا.</v>
      </c>
      <c r="S45" s="1229"/>
      <c r="T45" s="1229"/>
      <c r="U45" s="1229"/>
      <c r="V45" s="1229"/>
      <c r="W45" s="1229"/>
      <c r="X45" s="1229"/>
      <c r="Y45" s="1229"/>
      <c r="Z45" s="1229"/>
      <c r="AA45" s="1229"/>
      <c r="AB45" s="1229"/>
      <c r="AC45" s="1229"/>
      <c r="AD45" s="1229"/>
      <c r="AE45" s="1229"/>
      <c r="AF45" s="1229"/>
      <c r="AG45" s="1229"/>
      <c r="AH45" s="1229"/>
      <c r="AI45" s="1229"/>
      <c r="AJ45" s="1229"/>
      <c r="AK45" s="1229"/>
      <c r="AL45" s="1229"/>
      <c r="AM45" s="1229"/>
      <c r="AN45" s="1229"/>
      <c r="AO45" s="1229"/>
      <c r="AP45" s="1229"/>
      <c r="AQ45" s="1229"/>
      <c r="AR45" s="1224" t="s">
        <v>30</v>
      </c>
      <c r="AS45" s="1224"/>
      <c r="AT45" s="1224"/>
      <c r="AU45" s="1224"/>
      <c r="AV45" s="1224"/>
      <c r="AW45" s="1225">
        <v>250</v>
      </c>
      <c r="AX45" s="1225"/>
      <c r="AY45" s="1225"/>
      <c r="AZ45" s="1225"/>
      <c r="BA45" s="1225"/>
      <c r="BB45" s="1225"/>
      <c r="BC45" s="1225"/>
      <c r="BD45" s="1225"/>
      <c r="BE45" s="1225"/>
    </row>
    <row r="46" spans="1:58" ht="25.5" customHeight="1">
      <c r="B46" s="1220" t="s">
        <v>693</v>
      </c>
      <c r="C46" s="1221"/>
      <c r="D46" s="1221"/>
      <c r="E46" s="1221"/>
      <c r="F46" s="1221"/>
      <c r="G46" s="1221"/>
      <c r="H46" s="1221"/>
      <c r="I46" s="1221"/>
      <c r="J46" s="1221"/>
      <c r="K46" s="1221"/>
      <c r="L46" s="1221"/>
      <c r="M46" s="1221"/>
      <c r="N46" s="1221"/>
      <c r="O46" s="1221"/>
      <c r="P46" s="1221"/>
      <c r="Q46" s="1222"/>
      <c r="R46" s="1223" t="str">
        <f>'حساب الكميات (2)'!F138</f>
        <v xml:space="preserve">اكساءات حوائط </v>
      </c>
      <c r="S46" s="1223"/>
      <c r="T46" s="1223"/>
      <c r="U46" s="1223"/>
      <c r="V46" s="1223"/>
      <c r="W46" s="1223"/>
      <c r="X46" s="1223"/>
      <c r="Y46" s="1223"/>
      <c r="Z46" s="1223"/>
      <c r="AA46" s="1223"/>
      <c r="AB46" s="1223"/>
      <c r="AC46" s="1223"/>
      <c r="AD46" s="1223"/>
      <c r="AE46" s="1223"/>
      <c r="AF46" s="1223"/>
      <c r="AG46" s="1223"/>
      <c r="AH46" s="1223"/>
      <c r="AI46" s="1223"/>
      <c r="AJ46" s="1223"/>
      <c r="AK46" s="1223"/>
      <c r="AL46" s="1223"/>
      <c r="AM46" s="1223"/>
      <c r="AN46" s="1223"/>
      <c r="AO46" s="1223"/>
      <c r="AP46" s="1223"/>
      <c r="AQ46" s="1223"/>
      <c r="AR46" s="1224" t="str">
        <f>AR45</f>
        <v>L.M</v>
      </c>
      <c r="AS46" s="1224"/>
      <c r="AT46" s="1224"/>
      <c r="AU46" s="1224"/>
      <c r="AV46" s="1224"/>
      <c r="AW46" s="1225">
        <v>50</v>
      </c>
      <c r="AX46" s="1225"/>
      <c r="AY46" s="1225"/>
      <c r="AZ46" s="1225"/>
      <c r="BA46" s="1225"/>
      <c r="BB46" s="1225"/>
      <c r="BC46" s="1225"/>
      <c r="BD46" s="1225"/>
      <c r="BE46" s="1225"/>
    </row>
    <row r="47" spans="1:58" ht="25.5" customHeight="1">
      <c r="B47" s="1782">
        <f>'حساب الكميات (2)'!AO140</f>
        <v>43450</v>
      </c>
      <c r="C47" s="1783"/>
      <c r="D47" s="1783"/>
      <c r="E47" s="1783"/>
      <c r="F47" s="1783"/>
      <c r="G47" s="1783"/>
      <c r="H47" s="1783"/>
      <c r="I47" s="1783"/>
      <c r="J47" s="1783"/>
      <c r="K47" s="1783"/>
      <c r="L47" s="1783"/>
      <c r="M47" s="1783"/>
      <c r="N47" s="1783"/>
      <c r="O47" s="1783"/>
      <c r="P47" s="1783"/>
      <c r="Q47" s="1784"/>
      <c r="R47" s="1229" t="str">
        <f>'حساب الكميات (2)'!F139</f>
        <v xml:space="preserve"> النعلات حسب المواصافات</v>
      </c>
      <c r="S47" s="1229"/>
      <c r="T47" s="1229"/>
      <c r="U47" s="1229"/>
      <c r="V47" s="1229"/>
      <c r="W47" s="1229"/>
      <c r="X47" s="1229"/>
      <c r="Y47" s="1229"/>
      <c r="Z47" s="1229"/>
      <c r="AA47" s="1229"/>
      <c r="AB47" s="1229"/>
      <c r="AC47" s="1229"/>
      <c r="AD47" s="1229"/>
      <c r="AE47" s="1229"/>
      <c r="AF47" s="1229"/>
      <c r="AG47" s="1229"/>
      <c r="AH47" s="1229"/>
      <c r="AI47" s="1229"/>
      <c r="AJ47" s="1229"/>
      <c r="AK47" s="1229"/>
      <c r="AL47" s="1229"/>
      <c r="AM47" s="1229"/>
      <c r="AN47" s="1229"/>
      <c r="AO47" s="1229"/>
      <c r="AP47" s="1229"/>
      <c r="AQ47" s="1229"/>
      <c r="AR47" s="1224" t="str">
        <f>AR46</f>
        <v>L.M</v>
      </c>
      <c r="AS47" s="1224"/>
      <c r="AT47" s="1224"/>
      <c r="AU47" s="1224"/>
      <c r="AV47" s="1224"/>
      <c r="AW47" s="1225">
        <v>10</v>
      </c>
      <c r="AX47" s="1225"/>
      <c r="AY47" s="1225"/>
      <c r="AZ47" s="1225"/>
      <c r="BA47" s="1225"/>
      <c r="BB47" s="1225"/>
      <c r="BC47" s="1225"/>
      <c r="BD47" s="1225"/>
      <c r="BE47" s="1225"/>
    </row>
    <row r="48" spans="1:58" ht="25.5" customHeight="1">
      <c r="B48" s="252"/>
      <c r="C48" s="251"/>
      <c r="D48" s="251"/>
      <c r="E48" s="251"/>
      <c r="F48" s="251"/>
      <c r="G48" s="251"/>
      <c r="H48" s="251"/>
      <c r="I48" s="251"/>
      <c r="J48" s="251"/>
      <c r="K48" s="251"/>
      <c r="L48" s="251"/>
      <c r="M48" s="251"/>
      <c r="N48" s="251"/>
      <c r="O48" s="251"/>
      <c r="P48" s="251"/>
      <c r="Q48" s="251"/>
      <c r="R48" s="1199" t="s">
        <v>1133</v>
      </c>
      <c r="S48" s="1200"/>
      <c r="T48" s="1200"/>
      <c r="U48" s="1200"/>
      <c r="V48" s="1200"/>
      <c r="W48" s="1200"/>
      <c r="X48" s="1200"/>
      <c r="Y48" s="1200"/>
      <c r="Z48" s="1200"/>
      <c r="AA48" s="1200"/>
      <c r="AB48" s="1200"/>
      <c r="AC48" s="1200"/>
      <c r="AD48" s="1200"/>
      <c r="AE48" s="1200"/>
      <c r="AF48" s="1200"/>
      <c r="AG48" s="1200"/>
      <c r="AH48" s="1200"/>
      <c r="AI48" s="1200"/>
      <c r="AJ48" s="1200"/>
      <c r="AK48" s="1200"/>
      <c r="AL48" s="1200"/>
      <c r="AM48" s="1200"/>
      <c r="AN48" s="1200"/>
      <c r="AO48" s="1200"/>
      <c r="AP48" s="1200"/>
      <c r="AQ48" s="1200"/>
      <c r="AR48" s="1195" t="s">
        <v>12</v>
      </c>
      <c r="AS48" s="1195"/>
      <c r="AT48" s="1195"/>
      <c r="AU48" s="1195"/>
      <c r="AV48" s="1195"/>
      <c r="AW48" s="1201">
        <v>90</v>
      </c>
      <c r="AX48" s="1202"/>
      <c r="AY48" s="1202"/>
      <c r="AZ48" s="1202"/>
      <c r="BA48" s="1202"/>
      <c r="BB48" s="1202"/>
      <c r="BC48" s="1202"/>
      <c r="BD48" s="1202"/>
      <c r="BE48" s="1203"/>
    </row>
    <row r="49" spans="1:58" ht="14.25" customHeight="1">
      <c r="A49" s="82"/>
      <c r="B49" s="240"/>
      <c r="C49" s="1204"/>
      <c r="D49" s="1204"/>
      <c r="E49" s="1204"/>
      <c r="F49" s="1204"/>
      <c r="G49" s="1204"/>
      <c r="H49" s="1204"/>
      <c r="I49" s="1204"/>
      <c r="J49" s="1204"/>
      <c r="K49" s="1204"/>
      <c r="L49" s="1204"/>
      <c r="M49" s="1204"/>
      <c r="N49" s="1204"/>
      <c r="O49" s="1204"/>
      <c r="P49" s="1204"/>
      <c r="Q49" s="1204"/>
      <c r="R49" s="1204"/>
      <c r="S49" s="1204"/>
      <c r="T49" s="1204"/>
      <c r="U49" s="1204"/>
      <c r="V49" s="1204"/>
      <c r="W49" s="1204"/>
      <c r="X49" s="1204"/>
      <c r="Y49" s="1204"/>
      <c r="Z49" s="1204"/>
      <c r="AA49" s="1204"/>
      <c r="AB49" s="1204"/>
      <c r="AC49" s="1204"/>
      <c r="AD49" s="1204"/>
      <c r="AE49" s="1204"/>
      <c r="AF49" s="1204"/>
      <c r="AG49" s="1204"/>
      <c r="AH49" s="1204"/>
      <c r="AI49" s="1204"/>
      <c r="AJ49" s="1204"/>
      <c r="AK49" s="1204"/>
      <c r="AL49" s="1204"/>
      <c r="AM49" s="1204"/>
      <c r="AN49" s="1204"/>
      <c r="AO49" s="1204"/>
      <c r="AP49" s="1204"/>
      <c r="AQ49" s="1204"/>
      <c r="AR49" s="1204"/>
      <c r="AS49" s="1204"/>
      <c r="AT49" s="1204"/>
      <c r="AU49" s="1204"/>
      <c r="AV49" s="1204"/>
      <c r="AW49" s="1204"/>
      <c r="AX49" s="1204"/>
      <c r="AY49" s="1204"/>
      <c r="AZ49" s="1204"/>
      <c r="BA49" s="1204"/>
      <c r="BB49" s="1204"/>
      <c r="BC49" s="1204"/>
      <c r="BD49" s="1204"/>
      <c r="BE49" s="1204"/>
      <c r="BF49" s="82"/>
    </row>
    <row r="50" spans="1:58" ht="25.5" customHeight="1">
      <c r="B50" s="1205" t="s">
        <v>694</v>
      </c>
      <c r="C50" s="1206"/>
      <c r="D50" s="1206"/>
      <c r="E50" s="1206"/>
      <c r="F50" s="1206"/>
      <c r="G50" s="1206"/>
      <c r="H50" s="1206"/>
      <c r="I50" s="1206"/>
      <c r="J50" s="1206"/>
      <c r="K50" s="1206"/>
      <c r="L50" s="1206"/>
      <c r="M50" s="1206"/>
      <c r="N50" s="1206"/>
      <c r="O50" s="1206"/>
      <c r="P50" s="1206"/>
      <c r="Q50" s="1207"/>
      <c r="R50" s="1779" t="str">
        <f>"توريد الباب الرئيسي للفيلا  "&amp;TEXT(R114,0)</f>
        <v>توريد الباب الرئيسي للفيلا  ارتفاع لسقف الأرضي</v>
      </c>
      <c r="S50" s="1780"/>
      <c r="T50" s="1780"/>
      <c r="U50" s="1780"/>
      <c r="V50" s="1780"/>
      <c r="W50" s="1780"/>
      <c r="X50" s="1780"/>
      <c r="Y50" s="1780"/>
      <c r="Z50" s="1780"/>
      <c r="AA50" s="1780"/>
      <c r="AB50" s="1780"/>
      <c r="AC50" s="1780"/>
      <c r="AD50" s="1781"/>
      <c r="AE50" s="1214" t="s">
        <v>1126</v>
      </c>
      <c r="AF50" s="1215"/>
      <c r="AG50" s="1215"/>
      <c r="AH50" s="1215"/>
      <c r="AI50" s="1215"/>
      <c r="AJ50" s="1215"/>
      <c r="AK50" s="1215"/>
      <c r="AL50" s="1215"/>
      <c r="AM50" s="1215"/>
      <c r="AN50" s="1215"/>
      <c r="AO50" s="1215"/>
      <c r="AP50" s="1215"/>
      <c r="AQ50" s="1216"/>
      <c r="AR50" s="1195" t="s">
        <v>83</v>
      </c>
      <c r="AS50" s="1195"/>
      <c r="AT50" s="1195"/>
      <c r="AU50" s="1195"/>
      <c r="AV50" s="1195"/>
      <c r="AW50" s="1140">
        <v>45000</v>
      </c>
      <c r="AX50" s="1140"/>
      <c r="AY50" s="1140"/>
      <c r="AZ50" s="1140"/>
      <c r="BA50" s="1140"/>
      <c r="BB50" s="1140"/>
      <c r="BC50" s="1140"/>
      <c r="BD50" s="1140"/>
      <c r="BE50" s="1140"/>
    </row>
    <row r="51" spans="1:58" ht="25.5" customHeight="1">
      <c r="B51" s="1208"/>
      <c r="C51" s="1209"/>
      <c r="D51" s="1209"/>
      <c r="E51" s="1209"/>
      <c r="F51" s="1209"/>
      <c r="G51" s="1209"/>
      <c r="H51" s="1209"/>
      <c r="I51" s="1209"/>
      <c r="J51" s="1209"/>
      <c r="K51" s="1209"/>
      <c r="L51" s="1209"/>
      <c r="M51" s="1209"/>
      <c r="N51" s="1209"/>
      <c r="O51" s="1209"/>
      <c r="P51" s="1209"/>
      <c r="Q51" s="1210"/>
      <c r="R51" s="1194" t="str">
        <f>"توريد الباب الخارجي للمجلس - ارتفاع "&amp;TEXT(R131,0)</f>
        <v>توريد الباب الخارجي للمجلس - ارتفاع 250 Cm</v>
      </c>
      <c r="S51" s="1194"/>
      <c r="T51" s="1194"/>
      <c r="U51" s="1194"/>
      <c r="V51" s="1194"/>
      <c r="W51" s="1194"/>
      <c r="X51" s="1194"/>
      <c r="Y51" s="1194"/>
      <c r="Z51" s="1194"/>
      <c r="AA51" s="1194"/>
      <c r="AB51" s="1194"/>
      <c r="AC51" s="1194"/>
      <c r="AD51" s="1194"/>
      <c r="AE51" s="1194"/>
      <c r="AF51" s="1194"/>
      <c r="AG51" s="1194"/>
      <c r="AH51" s="1194"/>
      <c r="AI51" s="1194"/>
      <c r="AJ51" s="1194"/>
      <c r="AK51" s="1194"/>
      <c r="AL51" s="1194"/>
      <c r="AM51" s="1194"/>
      <c r="AN51" s="1194"/>
      <c r="AO51" s="1194"/>
      <c r="AP51" s="1194"/>
      <c r="AQ51" s="1194"/>
      <c r="AR51" s="1195" t="s">
        <v>83</v>
      </c>
      <c r="AS51" s="1195"/>
      <c r="AT51" s="1195"/>
      <c r="AU51" s="1195"/>
      <c r="AV51" s="1195"/>
      <c r="AW51" s="1140">
        <v>0</v>
      </c>
      <c r="AX51" s="1140"/>
      <c r="AY51" s="1140"/>
      <c r="AZ51" s="1140"/>
      <c r="BA51" s="1140"/>
      <c r="BB51" s="1140"/>
      <c r="BC51" s="1140"/>
      <c r="BD51" s="1140"/>
      <c r="BE51" s="1140"/>
    </row>
    <row r="52" spans="1:58" ht="25.5" customHeight="1">
      <c r="B52" s="1208"/>
      <c r="C52" s="1209"/>
      <c r="D52" s="1209"/>
      <c r="E52" s="1209"/>
      <c r="F52" s="1209"/>
      <c r="G52" s="1209"/>
      <c r="H52" s="1209"/>
      <c r="I52" s="1209"/>
      <c r="J52" s="1209"/>
      <c r="K52" s="1209"/>
      <c r="L52" s="1209"/>
      <c r="M52" s="1209"/>
      <c r="N52" s="1209"/>
      <c r="O52" s="1209"/>
      <c r="P52" s="1209"/>
      <c r="Q52" s="1210"/>
      <c r="R52" s="1194" t="str">
        <f>"توريد أبواب الغرف والحمامات - ارتفاع "&amp;TEXT(R131,0)</f>
        <v>توريد أبواب الغرف والحمامات - ارتفاع 250 Cm</v>
      </c>
      <c r="S52" s="1194"/>
      <c r="T52" s="1194"/>
      <c r="U52" s="1194"/>
      <c r="V52" s="1194"/>
      <c r="W52" s="1194"/>
      <c r="X52" s="1194"/>
      <c r="Y52" s="1194"/>
      <c r="Z52" s="1194"/>
      <c r="AA52" s="1194"/>
      <c r="AB52" s="1194"/>
      <c r="AC52" s="1194"/>
      <c r="AD52" s="1194"/>
      <c r="AE52" s="1194"/>
      <c r="AF52" s="1194"/>
      <c r="AG52" s="1194"/>
      <c r="AH52" s="1194"/>
      <c r="AI52" s="1194"/>
      <c r="AJ52" s="1194"/>
      <c r="AK52" s="1194"/>
      <c r="AL52" s="1194"/>
      <c r="AM52" s="1194"/>
      <c r="AN52" s="1194"/>
      <c r="AO52" s="1194"/>
      <c r="AP52" s="1194"/>
      <c r="AQ52" s="1194"/>
      <c r="AR52" s="1195" t="s">
        <v>83</v>
      </c>
      <c r="AS52" s="1195"/>
      <c r="AT52" s="1195"/>
      <c r="AU52" s="1195"/>
      <c r="AV52" s="1195"/>
      <c r="AW52" s="1140">
        <v>3000</v>
      </c>
      <c r="AX52" s="1140"/>
      <c r="AY52" s="1140"/>
      <c r="AZ52" s="1140"/>
      <c r="BA52" s="1140"/>
      <c r="BB52" s="1140"/>
      <c r="BC52" s="1140"/>
      <c r="BD52" s="1140"/>
      <c r="BE52" s="1140"/>
    </row>
    <row r="53" spans="1:58" ht="25.5" customHeight="1">
      <c r="B53" s="1152" t="s">
        <v>693</v>
      </c>
      <c r="C53" s="1153"/>
      <c r="D53" s="1153"/>
      <c r="E53" s="1153"/>
      <c r="F53" s="1153"/>
      <c r="G53" s="1153"/>
      <c r="H53" s="1153"/>
      <c r="I53" s="1153"/>
      <c r="J53" s="1153"/>
      <c r="K53" s="1153"/>
      <c r="L53" s="1153"/>
      <c r="M53" s="1153"/>
      <c r="N53" s="1153"/>
      <c r="O53" s="1153"/>
      <c r="P53" s="1153"/>
      <c r="Q53" s="1154"/>
      <c r="R53" s="1194" t="str">
        <f>"توريد أبواب الغرف الخدمية - ارتفاع "&amp;TEXT(R131,0)</f>
        <v>توريد أبواب الغرف الخدمية - ارتفاع 250 Cm</v>
      </c>
      <c r="S53" s="1194"/>
      <c r="T53" s="1194"/>
      <c r="U53" s="1194"/>
      <c r="V53" s="1194"/>
      <c r="W53" s="1194"/>
      <c r="X53" s="1194"/>
      <c r="Y53" s="1194"/>
      <c r="Z53" s="1194"/>
      <c r="AA53" s="1194"/>
      <c r="AB53" s="1194"/>
      <c r="AC53" s="1194"/>
      <c r="AD53" s="1194"/>
      <c r="AE53" s="1194"/>
      <c r="AF53" s="1194"/>
      <c r="AG53" s="1194"/>
      <c r="AH53" s="1194"/>
      <c r="AI53" s="1194"/>
      <c r="AJ53" s="1194"/>
      <c r="AK53" s="1194"/>
      <c r="AL53" s="1194"/>
      <c r="AM53" s="1194"/>
      <c r="AN53" s="1194"/>
      <c r="AO53" s="1194"/>
      <c r="AP53" s="1194"/>
      <c r="AQ53" s="1194"/>
      <c r="AR53" s="1195" t="s">
        <v>83</v>
      </c>
      <c r="AS53" s="1195"/>
      <c r="AT53" s="1195"/>
      <c r="AU53" s="1195"/>
      <c r="AV53" s="1195"/>
      <c r="AW53" s="1140">
        <v>1500</v>
      </c>
      <c r="AX53" s="1140"/>
      <c r="AY53" s="1140"/>
      <c r="AZ53" s="1140"/>
      <c r="BA53" s="1140"/>
      <c r="BB53" s="1140"/>
      <c r="BC53" s="1140"/>
      <c r="BD53" s="1140"/>
      <c r="BE53" s="1140"/>
    </row>
    <row r="54" spans="1:58" ht="25.5" customHeight="1">
      <c r="B54" s="1776">
        <f>'حساب الكميات (2)'!AO150</f>
        <v>90000</v>
      </c>
      <c r="C54" s="1777"/>
      <c r="D54" s="1777"/>
      <c r="E54" s="1777"/>
      <c r="F54" s="1777"/>
      <c r="G54" s="1777"/>
      <c r="H54" s="1777"/>
      <c r="I54" s="1777"/>
      <c r="J54" s="1777"/>
      <c r="K54" s="1777"/>
      <c r="L54" s="1777"/>
      <c r="M54" s="1777"/>
      <c r="N54" s="1777"/>
      <c r="O54" s="1777"/>
      <c r="P54" s="1777"/>
      <c r="Q54" s="1778"/>
      <c r="R54" s="1194" t="s">
        <v>1551</v>
      </c>
      <c r="S54" s="1194"/>
      <c r="T54" s="1194"/>
      <c r="U54" s="1194"/>
      <c r="V54" s="1194"/>
      <c r="W54" s="1194"/>
      <c r="X54" s="1194"/>
      <c r="Y54" s="1194"/>
      <c r="Z54" s="1194"/>
      <c r="AA54" s="1194"/>
      <c r="AB54" s="1194"/>
      <c r="AC54" s="1194"/>
      <c r="AD54" s="1194"/>
      <c r="AE54" s="1194"/>
      <c r="AF54" s="1194"/>
      <c r="AG54" s="1194"/>
      <c r="AH54" s="1194"/>
      <c r="AI54" s="1194"/>
      <c r="AJ54" s="1194"/>
      <c r="AK54" s="1194"/>
      <c r="AL54" s="1194"/>
      <c r="AM54" s="1194"/>
      <c r="AN54" s="1194"/>
      <c r="AO54" s="1194"/>
      <c r="AP54" s="1194"/>
      <c r="AQ54" s="1194"/>
      <c r="AR54" s="1195" t="s">
        <v>83</v>
      </c>
      <c r="AS54" s="1195"/>
      <c r="AT54" s="1195"/>
      <c r="AU54" s="1195"/>
      <c r="AV54" s="1195"/>
      <c r="AW54" s="1140">
        <v>12000</v>
      </c>
      <c r="AX54" s="1140"/>
      <c r="AY54" s="1140"/>
      <c r="AZ54" s="1140"/>
      <c r="BA54" s="1140"/>
      <c r="BB54" s="1140"/>
      <c r="BC54" s="1140"/>
      <c r="BD54" s="1140"/>
      <c r="BE54" s="1140"/>
    </row>
    <row r="55" spans="1:58" ht="7.5" customHeight="1">
      <c r="B55" s="1196"/>
      <c r="C55" s="1196"/>
      <c r="D55" s="1196"/>
      <c r="E55" s="1196"/>
      <c r="F55" s="1196"/>
      <c r="G55" s="1196"/>
      <c r="H55" s="1196"/>
      <c r="I55" s="1196"/>
      <c r="J55" s="1196"/>
      <c r="K55" s="1196"/>
      <c r="L55" s="1196"/>
      <c r="M55" s="1196"/>
      <c r="N55" s="1196"/>
      <c r="O55" s="1196"/>
      <c r="P55" s="1196"/>
      <c r="Q55" s="1196"/>
      <c r="R55" s="1196"/>
      <c r="S55" s="1196"/>
      <c r="T55" s="1196"/>
      <c r="U55" s="1196"/>
      <c r="V55" s="1196"/>
      <c r="W55" s="1196"/>
      <c r="X55" s="1196"/>
      <c r="Y55" s="1196"/>
      <c r="Z55" s="1196"/>
      <c r="AA55" s="1196"/>
      <c r="AB55" s="1196"/>
      <c r="AC55" s="1196"/>
      <c r="AD55" s="1196"/>
      <c r="AE55" s="1196"/>
      <c r="AF55" s="1196"/>
      <c r="AG55" s="1196"/>
      <c r="AH55" s="1196"/>
      <c r="AI55" s="1196"/>
      <c r="AJ55" s="1196"/>
      <c r="AK55" s="1196"/>
      <c r="AL55" s="1196"/>
      <c r="AM55" s="1196"/>
      <c r="AN55" s="1196"/>
      <c r="AO55" s="1196"/>
      <c r="AP55" s="1196"/>
      <c r="AQ55" s="1196"/>
      <c r="AR55" s="1197"/>
      <c r="AS55" s="1197"/>
      <c r="AT55" s="1197"/>
      <c r="AU55" s="1197"/>
      <c r="AV55" s="1197"/>
      <c r="AW55" s="1198"/>
      <c r="AX55" s="1198"/>
      <c r="AY55" s="1198"/>
      <c r="AZ55" s="1198"/>
      <c r="BA55" s="1198"/>
      <c r="BB55" s="1198"/>
      <c r="BC55" s="1198"/>
      <c r="BD55" s="1198"/>
      <c r="BE55" s="1198"/>
    </row>
    <row r="56" spans="1:58" ht="22.5" customHeight="1">
      <c r="B56" s="1170" t="s">
        <v>695</v>
      </c>
      <c r="C56" s="1171"/>
      <c r="D56" s="1171"/>
      <c r="E56" s="1171"/>
      <c r="F56" s="1171"/>
      <c r="G56" s="1171"/>
      <c r="H56" s="1171"/>
      <c r="I56" s="1171"/>
      <c r="J56" s="1171"/>
      <c r="K56" s="1171"/>
      <c r="L56" s="1171"/>
      <c r="M56" s="1171"/>
      <c r="N56" s="1171"/>
      <c r="O56" s="1171"/>
      <c r="P56" s="1171"/>
      <c r="Q56" s="1172"/>
      <c r="R56" s="1185" t="s">
        <v>1125</v>
      </c>
      <c r="S56" s="1186"/>
      <c r="T56" s="1186"/>
      <c r="U56" s="1186"/>
      <c r="V56" s="1186"/>
      <c r="W56" s="1186"/>
      <c r="X56" s="1186"/>
      <c r="Y56" s="1186"/>
      <c r="Z56" s="1186"/>
      <c r="AA56" s="1186"/>
      <c r="AB56" s="1186"/>
      <c r="AC56" s="1187"/>
      <c r="AD56" s="1185" t="s">
        <v>1124</v>
      </c>
      <c r="AE56" s="1186"/>
      <c r="AF56" s="1186"/>
      <c r="AG56" s="1186"/>
      <c r="AH56" s="1186"/>
      <c r="AI56" s="1186"/>
      <c r="AJ56" s="1186"/>
      <c r="AK56" s="1186"/>
      <c r="AL56" s="1186"/>
      <c r="AM56" s="1186"/>
      <c r="AN56" s="1186"/>
      <c r="AO56" s="1186"/>
      <c r="AP56" s="1186"/>
      <c r="AQ56" s="1187"/>
      <c r="AR56" s="1176" t="s">
        <v>1122</v>
      </c>
      <c r="AS56" s="1176"/>
      <c r="AT56" s="1176"/>
      <c r="AU56" s="1176"/>
      <c r="AV56" s="1176"/>
      <c r="AW56" s="1177">
        <v>600</v>
      </c>
      <c r="AX56" s="1177"/>
      <c r="AY56" s="1177"/>
      <c r="AZ56" s="1177"/>
      <c r="BA56" s="1177"/>
      <c r="BB56" s="1177"/>
      <c r="BC56" s="1177"/>
      <c r="BD56" s="1177"/>
      <c r="BE56" s="1177"/>
    </row>
    <row r="57" spans="1:58" ht="16.5" customHeight="1">
      <c r="B57" s="1173"/>
      <c r="C57" s="1174"/>
      <c r="D57" s="1174"/>
      <c r="E57" s="1174"/>
      <c r="F57" s="1174"/>
      <c r="G57" s="1174"/>
      <c r="H57" s="1174"/>
      <c r="I57" s="1174"/>
      <c r="J57" s="1174"/>
      <c r="K57" s="1174"/>
      <c r="L57" s="1174"/>
      <c r="M57" s="1174"/>
      <c r="N57" s="1174"/>
      <c r="O57" s="1174"/>
      <c r="P57" s="1174"/>
      <c r="Q57" s="1175"/>
      <c r="R57" s="1188"/>
      <c r="S57" s="1189"/>
      <c r="T57" s="1189"/>
      <c r="U57" s="1189"/>
      <c r="V57" s="1189"/>
      <c r="W57" s="1189"/>
      <c r="X57" s="1189"/>
      <c r="Y57" s="1189"/>
      <c r="Z57" s="1189"/>
      <c r="AA57" s="1189"/>
      <c r="AB57" s="1189"/>
      <c r="AC57" s="1190"/>
      <c r="AD57" s="1188"/>
      <c r="AE57" s="1189"/>
      <c r="AF57" s="1189"/>
      <c r="AG57" s="1189"/>
      <c r="AH57" s="1189"/>
      <c r="AI57" s="1189"/>
      <c r="AJ57" s="1189"/>
      <c r="AK57" s="1189"/>
      <c r="AL57" s="1189"/>
      <c r="AM57" s="1189"/>
      <c r="AN57" s="1189"/>
      <c r="AO57" s="1189"/>
      <c r="AP57" s="1189"/>
      <c r="AQ57" s="1190"/>
      <c r="AR57" s="1176"/>
      <c r="AS57" s="1176"/>
      <c r="AT57" s="1176"/>
      <c r="AU57" s="1176"/>
      <c r="AV57" s="1176"/>
      <c r="AW57" s="1177"/>
      <c r="AX57" s="1177"/>
      <c r="AY57" s="1177"/>
      <c r="AZ57" s="1177"/>
      <c r="BA57" s="1177"/>
      <c r="BB57" s="1177"/>
      <c r="BC57" s="1177"/>
      <c r="BD57" s="1177"/>
      <c r="BE57" s="1177"/>
    </row>
    <row r="58" spans="1:58" ht="19.5" customHeight="1">
      <c r="B58" s="1178" t="s">
        <v>693</v>
      </c>
      <c r="C58" s="1179"/>
      <c r="D58" s="1179"/>
      <c r="E58" s="1179"/>
      <c r="F58" s="1179"/>
      <c r="G58" s="1179"/>
      <c r="H58" s="1179"/>
      <c r="I58" s="1179"/>
      <c r="J58" s="1179"/>
      <c r="K58" s="1179"/>
      <c r="L58" s="1179"/>
      <c r="M58" s="1179"/>
      <c r="N58" s="1179"/>
      <c r="O58" s="1179"/>
      <c r="P58" s="1179"/>
      <c r="Q58" s="1180"/>
      <c r="R58" s="1181" t="s">
        <v>1004</v>
      </c>
      <c r="S58" s="1181"/>
      <c r="T58" s="1181"/>
      <c r="U58" s="1181"/>
      <c r="V58" s="1181"/>
      <c r="W58" s="1181"/>
      <c r="X58" s="1181"/>
      <c r="Y58" s="1181"/>
      <c r="Z58" s="1181"/>
      <c r="AA58" s="1181"/>
      <c r="AB58" s="1181"/>
      <c r="AC58" s="1181"/>
      <c r="AD58" s="1181"/>
      <c r="AE58" s="1181"/>
      <c r="AF58" s="1181"/>
      <c r="AG58" s="1181"/>
      <c r="AH58" s="1181"/>
      <c r="AI58" s="1181"/>
      <c r="AJ58" s="1181"/>
      <c r="AK58" s="1181"/>
      <c r="AL58" s="1181"/>
      <c r="AM58" s="1181"/>
      <c r="AN58" s="1181"/>
      <c r="AO58" s="1181"/>
      <c r="AP58" s="1181"/>
      <c r="AQ58" s="1181"/>
      <c r="AR58" s="1176" t="s">
        <v>1122</v>
      </c>
      <c r="AS58" s="1176"/>
      <c r="AT58" s="1176"/>
      <c r="AU58" s="1176"/>
      <c r="AV58" s="1176"/>
      <c r="AW58" s="1177">
        <v>1200</v>
      </c>
      <c r="AX58" s="1177"/>
      <c r="AY58" s="1177"/>
      <c r="AZ58" s="1177"/>
      <c r="BA58" s="1177"/>
      <c r="BB58" s="1177"/>
      <c r="BC58" s="1177"/>
      <c r="BD58" s="1177"/>
      <c r="BE58" s="1177"/>
    </row>
    <row r="59" spans="1:58" ht="16.5" customHeight="1">
      <c r="B59" s="1773">
        <f>'حساب الكميات (2)'!AO144</f>
        <v>145600</v>
      </c>
      <c r="C59" s="1774"/>
      <c r="D59" s="1774"/>
      <c r="E59" s="1774"/>
      <c r="F59" s="1774"/>
      <c r="G59" s="1774"/>
      <c r="H59" s="1774"/>
      <c r="I59" s="1774"/>
      <c r="J59" s="1774"/>
      <c r="K59" s="1774"/>
      <c r="L59" s="1774"/>
      <c r="M59" s="1774"/>
      <c r="N59" s="1774"/>
      <c r="O59" s="1774"/>
      <c r="P59" s="1774"/>
      <c r="Q59" s="1775"/>
      <c r="R59" s="1181"/>
      <c r="S59" s="1181"/>
      <c r="T59" s="1181"/>
      <c r="U59" s="1181"/>
      <c r="V59" s="1181"/>
      <c r="W59" s="1181"/>
      <c r="X59" s="1181"/>
      <c r="Y59" s="1181"/>
      <c r="Z59" s="1181"/>
      <c r="AA59" s="1181"/>
      <c r="AB59" s="1181"/>
      <c r="AC59" s="1181"/>
      <c r="AD59" s="1181"/>
      <c r="AE59" s="1181"/>
      <c r="AF59" s="1181"/>
      <c r="AG59" s="1181"/>
      <c r="AH59" s="1181"/>
      <c r="AI59" s="1181"/>
      <c r="AJ59" s="1181"/>
      <c r="AK59" s="1181"/>
      <c r="AL59" s="1181"/>
      <c r="AM59" s="1181"/>
      <c r="AN59" s="1181"/>
      <c r="AO59" s="1181"/>
      <c r="AP59" s="1181"/>
      <c r="AQ59" s="1181"/>
      <c r="AR59" s="1176"/>
      <c r="AS59" s="1176"/>
      <c r="AT59" s="1176"/>
      <c r="AU59" s="1176"/>
      <c r="AV59" s="1176"/>
      <c r="AW59" s="1177"/>
      <c r="AX59" s="1177"/>
      <c r="AY59" s="1177"/>
      <c r="AZ59" s="1177"/>
      <c r="BA59" s="1177"/>
      <c r="BB59" s="1177"/>
      <c r="BC59" s="1177"/>
      <c r="BD59" s="1177"/>
      <c r="BE59" s="1177"/>
    </row>
    <row r="60" spans="1:58" ht="15.75" customHeight="1">
      <c r="A60" s="1134"/>
      <c r="B60" s="1134"/>
      <c r="C60" s="1134"/>
      <c r="D60" s="1134"/>
      <c r="E60" s="1134"/>
      <c r="F60" s="1134"/>
      <c r="G60" s="1134"/>
      <c r="H60" s="1134"/>
      <c r="I60" s="1134"/>
      <c r="J60" s="1134"/>
      <c r="K60" s="1134"/>
      <c r="L60" s="1134"/>
      <c r="M60" s="1134"/>
      <c r="N60" s="1134"/>
      <c r="O60" s="1134"/>
      <c r="P60" s="1134"/>
      <c r="Q60" s="1134"/>
      <c r="R60" s="1134"/>
      <c r="S60" s="1134"/>
      <c r="T60" s="1134"/>
      <c r="U60" s="1134"/>
      <c r="V60" s="1134"/>
      <c r="W60" s="1134"/>
      <c r="X60" s="1134"/>
      <c r="Y60" s="1134"/>
      <c r="Z60" s="1134"/>
      <c r="AA60" s="1134"/>
      <c r="AB60" s="1134"/>
      <c r="AC60" s="1134"/>
      <c r="AD60" s="1134"/>
      <c r="AE60" s="1134"/>
      <c r="AF60" s="1134"/>
      <c r="AG60" s="1134"/>
      <c r="AH60" s="1134"/>
      <c r="AI60" s="1134"/>
      <c r="AJ60" s="1134"/>
      <c r="AK60" s="1134"/>
      <c r="AL60" s="1134"/>
      <c r="AM60" s="1134"/>
      <c r="AN60" s="1134"/>
      <c r="AO60" s="1134"/>
      <c r="AP60" s="1134"/>
      <c r="AQ60" s="1134"/>
      <c r="AR60" s="1134"/>
      <c r="AS60" s="1134"/>
      <c r="AT60" s="1134"/>
      <c r="AU60" s="1134"/>
      <c r="AV60" s="1134"/>
      <c r="AW60" s="1134"/>
      <c r="AX60" s="1134"/>
      <c r="AY60" s="1134"/>
      <c r="AZ60" s="1134"/>
      <c r="BA60" s="1134"/>
      <c r="BB60" s="1134"/>
      <c r="BC60" s="1134"/>
      <c r="BD60" s="1134"/>
      <c r="BE60" s="1134"/>
      <c r="BF60" s="1134"/>
    </row>
    <row r="61" spans="1:58" ht="22.5" customHeight="1">
      <c r="B61" s="1155" t="s">
        <v>696</v>
      </c>
      <c r="C61" s="1156"/>
      <c r="D61" s="1156"/>
      <c r="E61" s="1156"/>
      <c r="F61" s="1156"/>
      <c r="G61" s="1156"/>
      <c r="H61" s="1156"/>
      <c r="I61" s="1156"/>
      <c r="J61" s="1156"/>
      <c r="K61" s="1156"/>
      <c r="L61" s="1156"/>
      <c r="M61" s="1156"/>
      <c r="N61" s="1156"/>
      <c r="O61" s="1156"/>
      <c r="P61" s="1156"/>
      <c r="Q61" s="1157"/>
      <c r="R61" s="1161" t="str">
        <f>'حساب الكميات (2)'!F156</f>
        <v xml:space="preserve"> الاطقم الصحية لحمام مغاسل الصالة  والمجلس</v>
      </c>
      <c r="S61" s="1162"/>
      <c r="T61" s="1162"/>
      <c r="U61" s="1162"/>
      <c r="V61" s="1162"/>
      <c r="W61" s="1162"/>
      <c r="X61" s="1162"/>
      <c r="Y61" s="1162"/>
      <c r="Z61" s="1162"/>
      <c r="AA61" s="1162"/>
      <c r="AB61" s="1162"/>
      <c r="AC61" s="1162"/>
      <c r="AD61" s="1162"/>
      <c r="AE61" s="1162"/>
      <c r="AF61" s="1162"/>
      <c r="AG61" s="1162"/>
      <c r="AH61" s="1162"/>
      <c r="AI61" s="1162"/>
      <c r="AJ61" s="1162"/>
      <c r="AK61" s="1162"/>
      <c r="AL61" s="1162"/>
      <c r="AM61" s="1162"/>
      <c r="AN61" s="1162"/>
      <c r="AO61" s="1162"/>
      <c r="AP61" s="1162"/>
      <c r="AQ61" s="1163"/>
      <c r="AR61" s="1139" t="s">
        <v>75</v>
      </c>
      <c r="AS61" s="1139"/>
      <c r="AT61" s="1139"/>
      <c r="AU61" s="1139"/>
      <c r="AV61" s="1139"/>
      <c r="AW61" s="1140">
        <v>2500</v>
      </c>
      <c r="AX61" s="1140"/>
      <c r="AY61" s="1140"/>
      <c r="AZ61" s="1140"/>
      <c r="BA61" s="1140"/>
      <c r="BB61" s="1140"/>
      <c r="BC61" s="1140"/>
      <c r="BD61" s="1140"/>
      <c r="BE61" s="1140"/>
    </row>
    <row r="62" spans="1:58" ht="22.5" customHeight="1">
      <c r="B62" s="1158"/>
      <c r="C62" s="1159"/>
      <c r="D62" s="1159"/>
      <c r="E62" s="1159"/>
      <c r="F62" s="1159"/>
      <c r="G62" s="1159"/>
      <c r="H62" s="1159"/>
      <c r="I62" s="1159"/>
      <c r="J62" s="1159"/>
      <c r="K62" s="1159"/>
      <c r="L62" s="1159"/>
      <c r="M62" s="1159"/>
      <c r="N62" s="1159"/>
      <c r="O62" s="1159"/>
      <c r="P62" s="1159"/>
      <c r="Q62" s="1160"/>
      <c r="R62" s="1164"/>
      <c r="S62" s="1165"/>
      <c r="T62" s="1165"/>
      <c r="U62" s="1165"/>
      <c r="V62" s="1165"/>
      <c r="W62" s="1165"/>
      <c r="X62" s="1165"/>
      <c r="Y62" s="1165"/>
      <c r="Z62" s="1165"/>
      <c r="AA62" s="1165"/>
      <c r="AB62" s="1165"/>
      <c r="AC62" s="1165"/>
      <c r="AD62" s="1165"/>
      <c r="AE62" s="1165"/>
      <c r="AF62" s="1165"/>
      <c r="AG62" s="1165"/>
      <c r="AH62" s="1165"/>
      <c r="AI62" s="1165"/>
      <c r="AJ62" s="1165"/>
      <c r="AK62" s="1165"/>
      <c r="AL62" s="1165"/>
      <c r="AM62" s="1165"/>
      <c r="AN62" s="1165"/>
      <c r="AO62" s="1165"/>
      <c r="AP62" s="1165"/>
      <c r="AQ62" s="1166"/>
      <c r="AR62" s="1139" t="s">
        <v>122</v>
      </c>
      <c r="AS62" s="1139"/>
      <c r="AT62" s="1139"/>
      <c r="AU62" s="1139"/>
      <c r="AV62" s="1139"/>
      <c r="AW62" s="1140">
        <v>1500</v>
      </c>
      <c r="AX62" s="1140"/>
      <c r="AY62" s="1140"/>
      <c r="AZ62" s="1140"/>
      <c r="BA62" s="1140"/>
      <c r="BB62" s="1140"/>
      <c r="BC62" s="1140"/>
      <c r="BD62" s="1140"/>
      <c r="BE62" s="1140"/>
    </row>
    <row r="63" spans="1:58" ht="22.5" customHeight="1">
      <c r="B63" s="1158"/>
      <c r="C63" s="1159"/>
      <c r="D63" s="1159"/>
      <c r="E63" s="1159"/>
      <c r="F63" s="1159"/>
      <c r="G63" s="1159"/>
      <c r="H63" s="1159"/>
      <c r="I63" s="1159"/>
      <c r="J63" s="1159"/>
      <c r="K63" s="1159"/>
      <c r="L63" s="1159"/>
      <c r="M63" s="1159"/>
      <c r="N63" s="1159"/>
      <c r="O63" s="1159"/>
      <c r="P63" s="1159"/>
      <c r="Q63" s="1160"/>
      <c r="R63" s="1167"/>
      <c r="S63" s="1168"/>
      <c r="T63" s="1168"/>
      <c r="U63" s="1168"/>
      <c r="V63" s="1168"/>
      <c r="W63" s="1168"/>
      <c r="X63" s="1168"/>
      <c r="Y63" s="1168"/>
      <c r="Z63" s="1168"/>
      <c r="AA63" s="1168"/>
      <c r="AB63" s="1168"/>
      <c r="AC63" s="1168"/>
      <c r="AD63" s="1168"/>
      <c r="AE63" s="1168"/>
      <c r="AF63" s="1168"/>
      <c r="AG63" s="1168"/>
      <c r="AH63" s="1168"/>
      <c r="AI63" s="1168"/>
      <c r="AJ63" s="1168"/>
      <c r="AK63" s="1168"/>
      <c r="AL63" s="1168"/>
      <c r="AM63" s="1168"/>
      <c r="AN63" s="1168"/>
      <c r="AO63" s="1168"/>
      <c r="AP63" s="1168"/>
      <c r="AQ63" s="1169"/>
      <c r="AR63" s="1139" t="s">
        <v>76</v>
      </c>
      <c r="AS63" s="1139"/>
      <c r="AT63" s="1139"/>
      <c r="AU63" s="1139"/>
      <c r="AV63" s="1139"/>
      <c r="AW63" s="1140">
        <v>2000</v>
      </c>
      <c r="AX63" s="1140"/>
      <c r="AY63" s="1140"/>
      <c r="AZ63" s="1140"/>
      <c r="BA63" s="1140"/>
      <c r="BB63" s="1140"/>
      <c r="BC63" s="1140"/>
      <c r="BD63" s="1140"/>
      <c r="BE63" s="1140"/>
    </row>
    <row r="64" spans="1:58" ht="22.5" customHeight="1">
      <c r="B64" s="1158"/>
      <c r="C64" s="1159"/>
      <c r="D64" s="1159"/>
      <c r="E64" s="1159"/>
      <c r="F64" s="1159"/>
      <c r="G64" s="1159"/>
      <c r="H64" s="1159"/>
      <c r="I64" s="1159"/>
      <c r="J64" s="1159"/>
      <c r="K64" s="1159"/>
      <c r="L64" s="1159"/>
      <c r="M64" s="1159"/>
      <c r="N64" s="1159"/>
      <c r="O64" s="1159"/>
      <c r="P64" s="1159"/>
      <c r="Q64" s="1160"/>
      <c r="R64" s="1151" t="str">
        <f>'حساب الكميات (2)'!F157</f>
        <v>الاطقم الصحية لحمام ومغاسل غرف النوم</v>
      </c>
      <c r="S64" s="1151"/>
      <c r="T64" s="1151"/>
      <c r="U64" s="1151"/>
      <c r="V64" s="1151"/>
      <c r="W64" s="1151"/>
      <c r="X64" s="1151"/>
      <c r="Y64" s="1151"/>
      <c r="Z64" s="1151"/>
      <c r="AA64" s="1151"/>
      <c r="AB64" s="1151"/>
      <c r="AC64" s="1151"/>
      <c r="AD64" s="1151"/>
      <c r="AE64" s="1151"/>
      <c r="AF64" s="1151"/>
      <c r="AG64" s="1151"/>
      <c r="AH64" s="1151"/>
      <c r="AI64" s="1151"/>
      <c r="AJ64" s="1151"/>
      <c r="AK64" s="1151"/>
      <c r="AL64" s="1151"/>
      <c r="AM64" s="1151"/>
      <c r="AN64" s="1151"/>
      <c r="AO64" s="1151"/>
      <c r="AP64" s="1151"/>
      <c r="AQ64" s="1151"/>
      <c r="AR64" s="1139" t="s">
        <v>75</v>
      </c>
      <c r="AS64" s="1139"/>
      <c r="AT64" s="1139"/>
      <c r="AU64" s="1139"/>
      <c r="AV64" s="1139"/>
      <c r="AW64" s="1140">
        <v>2500</v>
      </c>
      <c r="AX64" s="1140"/>
      <c r="AY64" s="1140"/>
      <c r="AZ64" s="1140"/>
      <c r="BA64" s="1140"/>
      <c r="BB64" s="1140"/>
      <c r="BC64" s="1140"/>
      <c r="BD64" s="1140"/>
      <c r="BE64" s="1140"/>
    </row>
    <row r="65" spans="1:58" ht="22.5" customHeight="1">
      <c r="B65" s="1158"/>
      <c r="C65" s="1159"/>
      <c r="D65" s="1159"/>
      <c r="E65" s="1159"/>
      <c r="F65" s="1159"/>
      <c r="G65" s="1159"/>
      <c r="H65" s="1159"/>
      <c r="I65" s="1159"/>
      <c r="J65" s="1159"/>
      <c r="K65" s="1159"/>
      <c r="L65" s="1159"/>
      <c r="M65" s="1159"/>
      <c r="N65" s="1159"/>
      <c r="O65" s="1159"/>
      <c r="P65" s="1159"/>
      <c r="Q65" s="1160"/>
      <c r="R65" s="1151"/>
      <c r="S65" s="1151"/>
      <c r="T65" s="1151"/>
      <c r="U65" s="1151"/>
      <c r="V65" s="1151"/>
      <c r="W65" s="1151"/>
      <c r="X65" s="1151"/>
      <c r="Y65" s="1151"/>
      <c r="Z65" s="1151"/>
      <c r="AA65" s="1151"/>
      <c r="AB65" s="1151"/>
      <c r="AC65" s="1151"/>
      <c r="AD65" s="1151"/>
      <c r="AE65" s="1151"/>
      <c r="AF65" s="1151"/>
      <c r="AG65" s="1151"/>
      <c r="AH65" s="1151"/>
      <c r="AI65" s="1151"/>
      <c r="AJ65" s="1151"/>
      <c r="AK65" s="1151"/>
      <c r="AL65" s="1151"/>
      <c r="AM65" s="1151"/>
      <c r="AN65" s="1151"/>
      <c r="AO65" s="1151"/>
      <c r="AP65" s="1151"/>
      <c r="AQ65" s="1151"/>
      <c r="AR65" s="1139" t="s">
        <v>122</v>
      </c>
      <c r="AS65" s="1139"/>
      <c r="AT65" s="1139"/>
      <c r="AU65" s="1139"/>
      <c r="AV65" s="1139"/>
      <c r="AW65" s="1140">
        <v>1500</v>
      </c>
      <c r="AX65" s="1140"/>
      <c r="AY65" s="1140"/>
      <c r="AZ65" s="1140"/>
      <c r="BA65" s="1140"/>
      <c r="BB65" s="1140"/>
      <c r="BC65" s="1140"/>
      <c r="BD65" s="1140"/>
      <c r="BE65" s="1140"/>
    </row>
    <row r="66" spans="1:58" ht="22.5" customHeight="1">
      <c r="B66" s="1158"/>
      <c r="C66" s="1159"/>
      <c r="D66" s="1159"/>
      <c r="E66" s="1159"/>
      <c r="F66" s="1159"/>
      <c r="G66" s="1159"/>
      <c r="H66" s="1159"/>
      <c r="I66" s="1159"/>
      <c r="J66" s="1159"/>
      <c r="K66" s="1159"/>
      <c r="L66" s="1159"/>
      <c r="M66" s="1159"/>
      <c r="N66" s="1159"/>
      <c r="O66" s="1159"/>
      <c r="P66" s="1159"/>
      <c r="Q66" s="1160"/>
      <c r="R66" s="1151"/>
      <c r="S66" s="1151"/>
      <c r="T66" s="1151"/>
      <c r="U66" s="1151"/>
      <c r="V66" s="1151"/>
      <c r="W66" s="1151"/>
      <c r="X66" s="1151"/>
      <c r="Y66" s="1151"/>
      <c r="Z66" s="1151"/>
      <c r="AA66" s="1151"/>
      <c r="AB66" s="1151"/>
      <c r="AC66" s="1151"/>
      <c r="AD66" s="1151"/>
      <c r="AE66" s="1151"/>
      <c r="AF66" s="1151"/>
      <c r="AG66" s="1151"/>
      <c r="AH66" s="1151"/>
      <c r="AI66" s="1151"/>
      <c r="AJ66" s="1151"/>
      <c r="AK66" s="1151"/>
      <c r="AL66" s="1151"/>
      <c r="AM66" s="1151"/>
      <c r="AN66" s="1151"/>
      <c r="AO66" s="1151"/>
      <c r="AP66" s="1151"/>
      <c r="AQ66" s="1151"/>
      <c r="AR66" s="1139" t="s">
        <v>76</v>
      </c>
      <c r="AS66" s="1139"/>
      <c r="AT66" s="1139"/>
      <c r="AU66" s="1139"/>
      <c r="AV66" s="1139"/>
      <c r="AW66" s="1140">
        <v>2000</v>
      </c>
      <c r="AX66" s="1140"/>
      <c r="AY66" s="1140"/>
      <c r="AZ66" s="1140"/>
      <c r="BA66" s="1140"/>
      <c r="BB66" s="1140"/>
      <c r="BC66" s="1140"/>
      <c r="BD66" s="1140"/>
      <c r="BE66" s="1140"/>
    </row>
    <row r="67" spans="1:58" ht="22.5" customHeight="1">
      <c r="B67" s="1158"/>
      <c r="C67" s="1159"/>
      <c r="D67" s="1159"/>
      <c r="E67" s="1159"/>
      <c r="F67" s="1159"/>
      <c r="G67" s="1159"/>
      <c r="H67" s="1159"/>
      <c r="I67" s="1159"/>
      <c r="J67" s="1159"/>
      <c r="K67" s="1159"/>
      <c r="L67" s="1159"/>
      <c r="M67" s="1159"/>
      <c r="N67" s="1159"/>
      <c r="O67" s="1159"/>
      <c r="P67" s="1159"/>
      <c r="Q67" s="1160"/>
      <c r="R67" s="1151" t="str">
        <f>'حساب الكميات (2)'!F158</f>
        <v>الاطقم الصحية لحمام ومغاسل غرفة الشغالة</v>
      </c>
      <c r="S67" s="1151"/>
      <c r="T67" s="1151"/>
      <c r="U67" s="1151"/>
      <c r="V67" s="1151"/>
      <c r="W67" s="1151"/>
      <c r="X67" s="1151"/>
      <c r="Y67" s="1151"/>
      <c r="Z67" s="1151"/>
      <c r="AA67" s="1151"/>
      <c r="AB67" s="1151"/>
      <c r="AC67" s="1151"/>
      <c r="AD67" s="1151"/>
      <c r="AE67" s="1151"/>
      <c r="AF67" s="1151"/>
      <c r="AG67" s="1151"/>
      <c r="AH67" s="1151"/>
      <c r="AI67" s="1151"/>
      <c r="AJ67" s="1151"/>
      <c r="AK67" s="1151"/>
      <c r="AL67" s="1151"/>
      <c r="AM67" s="1151"/>
      <c r="AN67" s="1151"/>
      <c r="AO67" s="1151"/>
      <c r="AP67" s="1151"/>
      <c r="AQ67" s="1151"/>
      <c r="AR67" s="1139" t="s">
        <v>75</v>
      </c>
      <c r="AS67" s="1139"/>
      <c r="AT67" s="1139"/>
      <c r="AU67" s="1139"/>
      <c r="AV67" s="1139"/>
      <c r="AW67" s="1140">
        <v>500</v>
      </c>
      <c r="AX67" s="1140"/>
      <c r="AY67" s="1140"/>
      <c r="AZ67" s="1140"/>
      <c r="BA67" s="1140"/>
      <c r="BB67" s="1140"/>
      <c r="BC67" s="1140"/>
      <c r="BD67" s="1140"/>
      <c r="BE67" s="1140"/>
    </row>
    <row r="68" spans="1:58" ht="22.5" customHeight="1">
      <c r="B68" s="1158"/>
      <c r="C68" s="1159"/>
      <c r="D68" s="1159"/>
      <c r="E68" s="1159"/>
      <c r="F68" s="1159"/>
      <c r="G68" s="1159"/>
      <c r="H68" s="1159"/>
      <c r="I68" s="1159"/>
      <c r="J68" s="1159"/>
      <c r="K68" s="1159"/>
      <c r="L68" s="1159"/>
      <c r="M68" s="1159"/>
      <c r="N68" s="1159"/>
      <c r="O68" s="1159"/>
      <c r="P68" s="1159"/>
      <c r="Q68" s="1160"/>
      <c r="R68" s="1151"/>
      <c r="S68" s="1151"/>
      <c r="T68" s="1151"/>
      <c r="U68" s="1151"/>
      <c r="V68" s="1151"/>
      <c r="W68" s="1151"/>
      <c r="X68" s="1151"/>
      <c r="Y68" s="1151"/>
      <c r="Z68" s="1151"/>
      <c r="AA68" s="1151"/>
      <c r="AB68" s="1151"/>
      <c r="AC68" s="1151"/>
      <c r="AD68" s="1151"/>
      <c r="AE68" s="1151"/>
      <c r="AF68" s="1151"/>
      <c r="AG68" s="1151"/>
      <c r="AH68" s="1151"/>
      <c r="AI68" s="1151"/>
      <c r="AJ68" s="1151"/>
      <c r="AK68" s="1151"/>
      <c r="AL68" s="1151"/>
      <c r="AM68" s="1151"/>
      <c r="AN68" s="1151"/>
      <c r="AO68" s="1151"/>
      <c r="AP68" s="1151"/>
      <c r="AQ68" s="1151"/>
      <c r="AR68" s="1139" t="s">
        <v>122</v>
      </c>
      <c r="AS68" s="1139"/>
      <c r="AT68" s="1139"/>
      <c r="AU68" s="1139"/>
      <c r="AV68" s="1139"/>
      <c r="AW68" s="1140">
        <v>500</v>
      </c>
      <c r="AX68" s="1140"/>
      <c r="AY68" s="1140"/>
      <c r="AZ68" s="1140"/>
      <c r="BA68" s="1140"/>
      <c r="BB68" s="1140"/>
      <c r="BC68" s="1140"/>
      <c r="BD68" s="1140"/>
      <c r="BE68" s="1140"/>
    </row>
    <row r="69" spans="1:58" ht="22.5" customHeight="1">
      <c r="B69" s="1152" t="s">
        <v>693</v>
      </c>
      <c r="C69" s="1153"/>
      <c r="D69" s="1153"/>
      <c r="E69" s="1153"/>
      <c r="F69" s="1153"/>
      <c r="G69" s="1153"/>
      <c r="H69" s="1153"/>
      <c r="I69" s="1153"/>
      <c r="J69" s="1153"/>
      <c r="K69" s="1153"/>
      <c r="L69" s="1153"/>
      <c r="M69" s="1153"/>
      <c r="N69" s="1153"/>
      <c r="O69" s="1153"/>
      <c r="P69" s="1153"/>
      <c r="Q69" s="1154"/>
      <c r="R69" s="1151"/>
      <c r="S69" s="1151"/>
      <c r="T69" s="1151"/>
      <c r="U69" s="1151"/>
      <c r="V69" s="1151"/>
      <c r="W69" s="1151"/>
      <c r="X69" s="1151"/>
      <c r="Y69" s="1151"/>
      <c r="Z69" s="1151"/>
      <c r="AA69" s="1151"/>
      <c r="AB69" s="1151"/>
      <c r="AC69" s="1151"/>
      <c r="AD69" s="1151"/>
      <c r="AE69" s="1151"/>
      <c r="AF69" s="1151"/>
      <c r="AG69" s="1151"/>
      <c r="AH69" s="1151"/>
      <c r="AI69" s="1151"/>
      <c r="AJ69" s="1151"/>
      <c r="AK69" s="1151"/>
      <c r="AL69" s="1151"/>
      <c r="AM69" s="1151"/>
      <c r="AN69" s="1151"/>
      <c r="AO69" s="1151"/>
      <c r="AP69" s="1151"/>
      <c r="AQ69" s="1151"/>
      <c r="AR69" s="1139" t="s">
        <v>476</v>
      </c>
      <c r="AS69" s="1139"/>
      <c r="AT69" s="1139"/>
      <c r="AU69" s="1139"/>
      <c r="AV69" s="1139"/>
      <c r="AW69" s="1140">
        <v>300</v>
      </c>
      <c r="AX69" s="1140"/>
      <c r="AY69" s="1140"/>
      <c r="AZ69" s="1140"/>
      <c r="BA69" s="1140"/>
      <c r="BB69" s="1140"/>
      <c r="BC69" s="1140"/>
      <c r="BD69" s="1140"/>
      <c r="BE69" s="1140"/>
    </row>
    <row r="70" spans="1:58" ht="22.5" customHeight="1">
      <c r="B70" s="1770">
        <f>'حساب الكميات (2)'!AO160</f>
        <v>49900</v>
      </c>
      <c r="C70" s="1771"/>
      <c r="D70" s="1771"/>
      <c r="E70" s="1771"/>
      <c r="F70" s="1771"/>
      <c r="G70" s="1771"/>
      <c r="H70" s="1771"/>
      <c r="I70" s="1771"/>
      <c r="J70" s="1771"/>
      <c r="K70" s="1771"/>
      <c r="L70" s="1771"/>
      <c r="M70" s="1771"/>
      <c r="N70" s="1771"/>
      <c r="O70" s="1771"/>
      <c r="P70" s="1771"/>
      <c r="Q70" s="1772"/>
      <c r="R70" s="1138" t="s">
        <v>314</v>
      </c>
      <c r="S70" s="1138"/>
      <c r="T70" s="1138"/>
      <c r="U70" s="1138"/>
      <c r="V70" s="1138"/>
      <c r="W70" s="1138"/>
      <c r="X70" s="1138"/>
      <c r="Y70" s="1138"/>
      <c r="Z70" s="1138"/>
      <c r="AA70" s="1138"/>
      <c r="AB70" s="1138"/>
      <c r="AC70" s="1138"/>
      <c r="AD70" s="1138"/>
      <c r="AE70" s="1138"/>
      <c r="AF70" s="1138"/>
      <c r="AG70" s="1138"/>
      <c r="AH70" s="1138"/>
      <c r="AI70" s="1138"/>
      <c r="AJ70" s="1138"/>
      <c r="AK70" s="1138"/>
      <c r="AL70" s="1138"/>
      <c r="AM70" s="1138"/>
      <c r="AN70" s="1138"/>
      <c r="AO70" s="1138"/>
      <c r="AP70" s="1138"/>
      <c r="AQ70" s="1138"/>
      <c r="AR70" s="1139" t="s">
        <v>83</v>
      </c>
      <c r="AS70" s="1139"/>
      <c r="AT70" s="1139"/>
      <c r="AU70" s="1139"/>
      <c r="AV70" s="1139"/>
      <c r="AW70" s="1140">
        <v>500</v>
      </c>
      <c r="AX70" s="1140"/>
      <c r="AY70" s="1140"/>
      <c r="AZ70" s="1140"/>
      <c r="BA70" s="1140"/>
      <c r="BB70" s="1140"/>
      <c r="BC70" s="1140"/>
      <c r="BD70" s="1140"/>
      <c r="BE70" s="1140"/>
    </row>
    <row r="71" spans="1:58" ht="5.25" customHeight="1" thickBot="1">
      <c r="A71" s="1134"/>
      <c r="B71" s="1134"/>
      <c r="C71" s="1134"/>
      <c r="D71" s="1134"/>
      <c r="E71" s="1134"/>
      <c r="F71" s="1134"/>
      <c r="G71" s="1134"/>
      <c r="H71" s="1134"/>
      <c r="I71" s="1134"/>
      <c r="J71" s="1134"/>
      <c r="K71" s="1134"/>
      <c r="L71" s="1134"/>
      <c r="M71" s="1134"/>
      <c r="N71" s="1134"/>
      <c r="O71" s="1134"/>
      <c r="P71" s="1134"/>
      <c r="Q71" s="1134"/>
      <c r="R71" s="1134"/>
      <c r="S71" s="1134"/>
      <c r="T71" s="1134"/>
      <c r="U71" s="1134"/>
      <c r="V71" s="1134"/>
      <c r="W71" s="1134"/>
      <c r="X71" s="1134"/>
      <c r="Y71" s="1134"/>
      <c r="Z71" s="1134"/>
      <c r="AA71" s="1134"/>
      <c r="AB71" s="1134"/>
      <c r="AC71" s="1134"/>
      <c r="AD71" s="1134"/>
      <c r="AE71" s="1134"/>
      <c r="AF71" s="1134"/>
      <c r="AG71" s="1134"/>
      <c r="AH71" s="1134"/>
      <c r="AI71" s="1134"/>
      <c r="AJ71" s="1134"/>
      <c r="AK71" s="1134"/>
      <c r="AL71" s="1134"/>
      <c r="AM71" s="1134"/>
      <c r="AN71" s="1134"/>
      <c r="AO71" s="1134"/>
      <c r="AP71" s="1134"/>
      <c r="AQ71" s="1134"/>
      <c r="AR71" s="1134"/>
      <c r="AS71" s="1134"/>
      <c r="AT71" s="1134"/>
      <c r="AU71" s="1134"/>
      <c r="AV71" s="1134"/>
      <c r="AW71" s="1134"/>
      <c r="AX71" s="1134"/>
      <c r="AY71" s="1134"/>
      <c r="AZ71" s="1134"/>
      <c r="BA71" s="1134"/>
      <c r="BB71" s="1134"/>
      <c r="BC71" s="1134"/>
      <c r="BD71" s="1134"/>
      <c r="BE71" s="1134"/>
      <c r="BF71" s="1134"/>
    </row>
    <row r="72" spans="1:58" ht="32.25" customHeight="1">
      <c r="B72" s="1141" t="s">
        <v>286</v>
      </c>
      <c r="C72" s="1142"/>
      <c r="D72" s="1142"/>
      <c r="E72" s="1142"/>
      <c r="F72" s="1142"/>
      <c r="G72" s="1142"/>
      <c r="H72" s="1142"/>
      <c r="I72" s="1142"/>
      <c r="J72" s="1142"/>
      <c r="K72" s="1142"/>
      <c r="L72" s="1142"/>
      <c r="M72" s="1142"/>
      <c r="N72" s="1142"/>
      <c r="O72" s="1142"/>
      <c r="P72" s="1142"/>
      <c r="Q72" s="1142"/>
      <c r="R72" s="1142"/>
      <c r="S72" s="1142"/>
      <c r="T72" s="1142"/>
      <c r="U72" s="1142"/>
      <c r="V72" s="1142"/>
      <c r="W72" s="1142"/>
      <c r="X72" s="1142"/>
      <c r="Y72" s="1142"/>
      <c r="Z72" s="1142"/>
      <c r="AA72" s="1142"/>
      <c r="AB72" s="1142"/>
      <c r="AC72" s="1142"/>
      <c r="AD72" s="1142"/>
      <c r="AE72" s="1142"/>
      <c r="AF72" s="1142"/>
      <c r="AG72" s="1142"/>
      <c r="AH72" s="1142"/>
      <c r="AI72" s="1142"/>
      <c r="AJ72" s="1142"/>
      <c r="AK72" s="1142"/>
      <c r="AL72" s="1142"/>
      <c r="AM72" s="1142"/>
      <c r="AN72" s="1142"/>
      <c r="AO72" s="1142"/>
      <c r="AP72" s="1142"/>
      <c r="AQ72" s="1142"/>
      <c r="AR72" s="1142"/>
      <c r="AS72" s="1142"/>
      <c r="AT72" s="1142"/>
      <c r="AU72" s="1142"/>
      <c r="AV72" s="1142"/>
      <c r="AW72" s="1142"/>
      <c r="AX72" s="1142"/>
      <c r="AY72" s="1142"/>
      <c r="AZ72" s="1142"/>
      <c r="BA72" s="1142"/>
      <c r="BB72" s="1142"/>
      <c r="BC72" s="1142"/>
      <c r="BD72" s="1142"/>
      <c r="BE72" s="1143"/>
      <c r="BF72" s="1112"/>
    </row>
    <row r="73" spans="1:58" ht="16.5" customHeight="1">
      <c r="B73" s="1144" t="s">
        <v>683</v>
      </c>
      <c r="C73" s="1145"/>
      <c r="D73" s="1145"/>
      <c r="E73" s="1145"/>
      <c r="F73" s="1145"/>
      <c r="G73" s="1145"/>
      <c r="H73" s="1145"/>
      <c r="I73" s="1145"/>
      <c r="J73" s="1145"/>
      <c r="K73" s="1145"/>
      <c r="L73" s="1145"/>
      <c r="M73" s="1145"/>
      <c r="N73" s="1145"/>
      <c r="O73" s="1145"/>
      <c r="P73" s="1145"/>
      <c r="Q73" s="1145"/>
      <c r="R73" s="1145"/>
      <c r="S73" s="1145"/>
      <c r="T73" s="1145"/>
      <c r="U73" s="1145"/>
      <c r="V73" s="1145"/>
      <c r="W73" s="1145"/>
      <c r="X73" s="1145"/>
      <c r="Y73" s="1145"/>
      <c r="Z73" s="1145"/>
      <c r="AA73" s="1145"/>
      <c r="AB73" s="1145"/>
      <c r="AC73" s="1145"/>
      <c r="AD73" s="1145"/>
      <c r="AE73" s="1145"/>
      <c r="AF73" s="1145"/>
      <c r="AG73" s="1145"/>
      <c r="AH73" s="1145"/>
      <c r="AI73" s="1145"/>
      <c r="AJ73" s="1145"/>
      <c r="AK73" s="1145"/>
      <c r="AL73" s="1145"/>
      <c r="AM73" s="1145"/>
      <c r="AN73" s="1145"/>
      <c r="AO73" s="1145"/>
      <c r="AP73" s="1145"/>
      <c r="AQ73" s="1145"/>
      <c r="AR73" s="1145"/>
      <c r="AS73" s="1145"/>
      <c r="AT73" s="1145"/>
      <c r="AU73" s="1145"/>
      <c r="AV73" s="1145"/>
      <c r="AW73" s="1145"/>
      <c r="AX73" s="1145"/>
      <c r="AY73" s="1145"/>
      <c r="AZ73" s="1145"/>
      <c r="BA73" s="1145"/>
      <c r="BB73" s="1145"/>
      <c r="BC73" s="1145"/>
      <c r="BD73" s="1145"/>
      <c r="BE73" s="1146"/>
      <c r="BF73" s="1112"/>
    </row>
    <row r="74" spans="1:58" ht="20.100000000000001" customHeight="1">
      <c r="B74" s="1147"/>
      <c r="C74" s="1145"/>
      <c r="D74" s="1145"/>
      <c r="E74" s="1145"/>
      <c r="F74" s="1145"/>
      <c r="G74" s="1145"/>
      <c r="H74" s="1145"/>
      <c r="I74" s="1145"/>
      <c r="J74" s="1145"/>
      <c r="K74" s="1145"/>
      <c r="L74" s="1145"/>
      <c r="M74" s="1145"/>
      <c r="N74" s="1145"/>
      <c r="O74" s="1145"/>
      <c r="P74" s="1145"/>
      <c r="Q74" s="1145"/>
      <c r="R74" s="1145"/>
      <c r="S74" s="1145"/>
      <c r="T74" s="1145"/>
      <c r="U74" s="1145"/>
      <c r="V74" s="1145"/>
      <c r="W74" s="1145"/>
      <c r="X74" s="1145"/>
      <c r="Y74" s="1145"/>
      <c r="Z74" s="1145"/>
      <c r="AA74" s="1145"/>
      <c r="AB74" s="1145"/>
      <c r="AC74" s="1145"/>
      <c r="AD74" s="1145"/>
      <c r="AE74" s="1145"/>
      <c r="AF74" s="1145"/>
      <c r="AG74" s="1145"/>
      <c r="AH74" s="1145"/>
      <c r="AI74" s="1145"/>
      <c r="AJ74" s="1145"/>
      <c r="AK74" s="1145"/>
      <c r="AL74" s="1145"/>
      <c r="AM74" s="1145"/>
      <c r="AN74" s="1145"/>
      <c r="AO74" s="1145"/>
      <c r="AP74" s="1145"/>
      <c r="AQ74" s="1145"/>
      <c r="AR74" s="1145"/>
      <c r="AS74" s="1145"/>
      <c r="AT74" s="1145"/>
      <c r="AU74" s="1145"/>
      <c r="AV74" s="1145"/>
      <c r="AW74" s="1145"/>
      <c r="AX74" s="1145"/>
      <c r="AY74" s="1145"/>
      <c r="AZ74" s="1145"/>
      <c r="BA74" s="1145"/>
      <c r="BB74" s="1145"/>
      <c r="BC74" s="1145"/>
      <c r="BD74" s="1145"/>
      <c r="BE74" s="1146"/>
      <c r="BF74" s="1112"/>
    </row>
    <row r="75" spans="1:58" ht="20.25" customHeight="1" thickBot="1">
      <c r="B75" s="1148"/>
      <c r="C75" s="1149"/>
      <c r="D75" s="1149"/>
      <c r="E75" s="1149"/>
      <c r="F75" s="1149"/>
      <c r="G75" s="1149"/>
      <c r="H75" s="1149"/>
      <c r="I75" s="1149"/>
      <c r="J75" s="1149"/>
      <c r="K75" s="1149"/>
      <c r="L75" s="1149"/>
      <c r="M75" s="1149"/>
      <c r="N75" s="1149"/>
      <c r="O75" s="1149"/>
      <c r="P75" s="1149"/>
      <c r="Q75" s="1149"/>
      <c r="R75" s="1149"/>
      <c r="S75" s="1149"/>
      <c r="T75" s="1149"/>
      <c r="U75" s="1149"/>
      <c r="V75" s="1149"/>
      <c r="W75" s="1149"/>
      <c r="X75" s="1149"/>
      <c r="Y75" s="1149"/>
      <c r="Z75" s="1149"/>
      <c r="AA75" s="1149"/>
      <c r="AB75" s="1149"/>
      <c r="AC75" s="1149"/>
      <c r="AD75" s="1149"/>
      <c r="AE75" s="1149"/>
      <c r="AF75" s="1149"/>
      <c r="AG75" s="1149"/>
      <c r="AH75" s="1149"/>
      <c r="AI75" s="1149"/>
      <c r="AJ75" s="1149"/>
      <c r="AK75" s="1149"/>
      <c r="AL75" s="1149"/>
      <c r="AM75" s="1149"/>
      <c r="AN75" s="1149"/>
      <c r="AO75" s="1149"/>
      <c r="AP75" s="1149"/>
      <c r="AQ75" s="1149"/>
      <c r="AR75" s="1149"/>
      <c r="AS75" s="1149"/>
      <c r="AT75" s="1149"/>
      <c r="AU75" s="1149"/>
      <c r="AV75" s="1149"/>
      <c r="AW75" s="1149"/>
      <c r="AX75" s="1149"/>
      <c r="AY75" s="1149"/>
      <c r="AZ75" s="1149"/>
      <c r="BA75" s="1149"/>
      <c r="BB75" s="1149"/>
      <c r="BC75" s="1149"/>
      <c r="BD75" s="1149"/>
      <c r="BE75" s="1150"/>
      <c r="BF75" s="1112"/>
    </row>
    <row r="76" spans="1:58" ht="15.75" customHeight="1">
      <c r="A76" s="1112"/>
      <c r="B76" s="1112"/>
      <c r="C76" s="1112"/>
      <c r="D76" s="1112"/>
      <c r="E76" s="1112"/>
      <c r="F76" s="1112"/>
      <c r="G76" s="1112"/>
      <c r="H76" s="1112"/>
      <c r="I76" s="1112"/>
      <c r="J76" s="1112"/>
      <c r="K76" s="1112"/>
      <c r="L76" s="1112"/>
      <c r="M76" s="1112"/>
      <c r="N76" s="1112"/>
      <c r="O76" s="1112"/>
      <c r="P76" s="1112"/>
      <c r="Q76" s="1112"/>
      <c r="R76" s="1112"/>
      <c r="S76" s="1112"/>
      <c r="T76" s="1112"/>
      <c r="U76" s="1112"/>
      <c r="V76" s="1112"/>
      <c r="W76" s="1112"/>
      <c r="X76" s="1112"/>
      <c r="Y76" s="1112"/>
      <c r="Z76" s="1112"/>
      <c r="AA76" s="1112"/>
      <c r="AB76" s="1112"/>
      <c r="AC76" s="1112"/>
      <c r="AD76" s="1112"/>
      <c r="AE76" s="1112"/>
      <c r="AF76" s="1112"/>
      <c r="AG76" s="1112"/>
      <c r="AH76" s="1112"/>
      <c r="AI76" s="1112"/>
      <c r="AJ76" s="1112"/>
      <c r="AK76" s="1112"/>
      <c r="AL76" s="1112"/>
      <c r="AM76" s="1112"/>
      <c r="AN76" s="1112"/>
      <c r="AO76" s="1112"/>
      <c r="AP76" s="1112"/>
      <c r="AQ76" s="1112"/>
      <c r="AR76" s="1112"/>
      <c r="AS76" s="1112"/>
      <c r="AT76" s="1112"/>
      <c r="AU76" s="1112"/>
      <c r="AV76" s="1112"/>
      <c r="AW76" s="1112"/>
      <c r="AX76" s="1112"/>
      <c r="AY76" s="1112"/>
      <c r="AZ76" s="1112"/>
      <c r="BA76" s="1112"/>
      <c r="BB76" s="1112"/>
      <c r="BC76" s="1112"/>
      <c r="BD76" s="1112"/>
      <c r="BE76" s="1112"/>
      <c r="BF76" s="1112"/>
    </row>
    <row r="77" spans="1:58" ht="20.100000000000001" customHeight="1">
      <c r="A77" s="1134"/>
      <c r="B77" s="1134"/>
      <c r="C77" s="1134"/>
      <c r="D77" s="1134"/>
      <c r="E77" s="1134"/>
      <c r="F77" s="1134"/>
      <c r="G77" s="1134"/>
      <c r="H77" s="1134"/>
      <c r="I77" s="1134"/>
      <c r="J77" s="1134"/>
      <c r="K77" s="1134"/>
      <c r="L77" s="1134"/>
      <c r="M77" s="1134"/>
      <c r="N77" s="1134"/>
      <c r="O77" s="1134"/>
      <c r="P77" s="1134"/>
      <c r="Q77" s="1134"/>
      <c r="R77" s="1134"/>
      <c r="S77" s="1134"/>
      <c r="T77" s="1134"/>
      <c r="U77" s="1134"/>
      <c r="V77" s="1134"/>
      <c r="W77" s="1134"/>
      <c r="X77" s="1134"/>
      <c r="Y77" s="1134"/>
      <c r="Z77" s="1134"/>
      <c r="AA77" s="1134"/>
      <c r="AB77" s="1134"/>
      <c r="AC77" s="1134"/>
      <c r="AD77" s="1134"/>
      <c r="AE77" s="1134"/>
      <c r="AF77" s="1134"/>
      <c r="AG77" s="1134"/>
      <c r="AH77" s="1134"/>
      <c r="AI77" s="1134"/>
      <c r="AJ77" s="1134"/>
      <c r="AK77" s="1134"/>
      <c r="AL77" s="1134"/>
      <c r="AM77" s="1134"/>
      <c r="AN77" s="1134"/>
      <c r="AO77" s="1134"/>
      <c r="AP77" s="1134"/>
      <c r="AQ77" s="1134"/>
      <c r="AR77" s="1134"/>
      <c r="AS77" s="1134"/>
      <c r="AT77" s="1134"/>
      <c r="AU77" s="1134"/>
      <c r="AV77" s="1134"/>
      <c r="AW77" s="1134"/>
      <c r="AX77" s="1134"/>
      <c r="AY77" s="1134"/>
      <c r="AZ77" s="1134"/>
      <c r="BA77" s="1134"/>
      <c r="BB77" s="1134"/>
      <c r="BC77" s="1134"/>
      <c r="BD77" s="1134"/>
      <c r="BE77" s="1134"/>
      <c r="BF77" s="1134"/>
    </row>
    <row r="78" spans="1:58" ht="20.100000000000001" customHeight="1">
      <c r="A78" s="240"/>
      <c r="B78" s="240"/>
      <c r="C78" s="240"/>
      <c r="D78" s="240"/>
      <c r="E78" s="240"/>
      <c r="F78" s="240"/>
      <c r="G78" s="240"/>
      <c r="H78" s="240"/>
      <c r="I78" s="240"/>
      <c r="J78" s="240"/>
      <c r="K78" s="240"/>
      <c r="L78" s="240"/>
      <c r="M78" s="240"/>
      <c r="N78" s="240"/>
      <c r="O78" s="240"/>
      <c r="P78" s="240"/>
      <c r="Q78" s="240"/>
      <c r="R78" s="240"/>
      <c r="S78" s="240"/>
      <c r="T78" s="240"/>
      <c r="U78" s="240"/>
      <c r="V78" s="240"/>
      <c r="W78" s="240"/>
      <c r="X78" s="240"/>
      <c r="Y78" s="240"/>
      <c r="Z78" s="240"/>
      <c r="AA78" s="240"/>
      <c r="AB78" s="240"/>
      <c r="AC78" s="240"/>
      <c r="AD78" s="240"/>
      <c r="AE78" s="240"/>
      <c r="AF78" s="240"/>
      <c r="AG78" s="240"/>
      <c r="AH78" s="240"/>
      <c r="AI78" s="240"/>
      <c r="AJ78" s="240"/>
      <c r="AK78" s="240"/>
      <c r="AL78" s="240"/>
      <c r="AM78" s="240"/>
      <c r="AN78" s="240"/>
      <c r="AO78" s="240"/>
      <c r="AP78" s="240"/>
      <c r="AQ78" s="240"/>
      <c r="AR78" s="240"/>
      <c r="AS78" s="240"/>
      <c r="AT78" s="240"/>
      <c r="AU78" s="240"/>
      <c r="AV78" s="240"/>
      <c r="AW78" s="240"/>
      <c r="AX78" s="240"/>
      <c r="AY78" s="240"/>
      <c r="AZ78" s="240"/>
      <c r="BA78" s="240"/>
      <c r="BB78" s="240"/>
      <c r="BC78" s="240"/>
      <c r="BD78" s="240"/>
      <c r="BE78" s="240"/>
      <c r="BF78" s="240"/>
    </row>
    <row r="79" spans="1:58" ht="20.100000000000001" customHeight="1">
      <c r="A79" s="240"/>
      <c r="B79" s="240"/>
      <c r="C79" s="240"/>
      <c r="D79" s="240"/>
      <c r="E79" s="240"/>
      <c r="F79" s="240"/>
      <c r="G79" s="240"/>
      <c r="H79" s="240"/>
      <c r="I79" s="240"/>
      <c r="J79" s="240"/>
      <c r="K79" s="240"/>
      <c r="L79" s="240"/>
      <c r="M79" s="240"/>
      <c r="N79" s="240"/>
      <c r="O79" s="240"/>
      <c r="P79" s="240"/>
      <c r="Q79" s="240"/>
      <c r="R79" s="240"/>
      <c r="S79" s="240"/>
      <c r="T79" s="240"/>
      <c r="U79" s="240"/>
      <c r="V79" s="240"/>
      <c r="W79" s="240"/>
      <c r="X79" s="240"/>
      <c r="Y79" s="240"/>
      <c r="Z79" s="240"/>
      <c r="AA79" s="240"/>
      <c r="AB79" s="240"/>
      <c r="AC79" s="240"/>
      <c r="AD79" s="240"/>
      <c r="AE79" s="240"/>
      <c r="AF79" s="240"/>
      <c r="AG79" s="240"/>
      <c r="AH79" s="240"/>
      <c r="AI79" s="240"/>
      <c r="AJ79" s="240"/>
      <c r="AK79" s="240"/>
      <c r="AL79" s="240"/>
      <c r="AM79" s="240"/>
      <c r="AN79" s="240"/>
      <c r="AO79" s="240"/>
      <c r="AP79" s="240"/>
      <c r="AQ79" s="240"/>
      <c r="AR79" s="240"/>
      <c r="AS79" s="240"/>
      <c r="AT79" s="240"/>
      <c r="AU79" s="240"/>
      <c r="AV79" s="240"/>
      <c r="AW79" s="240"/>
      <c r="AX79" s="240"/>
      <c r="AY79" s="240"/>
      <c r="AZ79" s="240"/>
      <c r="BA79" s="240"/>
      <c r="BB79" s="240"/>
      <c r="BC79" s="240"/>
      <c r="BD79" s="240"/>
      <c r="BE79" s="240"/>
      <c r="BF79" s="240"/>
    </row>
    <row r="80" spans="1:58" ht="30.75" customHeight="1">
      <c r="B80" s="1131" t="s">
        <v>697</v>
      </c>
      <c r="C80" s="1132"/>
      <c r="D80" s="1132"/>
      <c r="E80" s="1132"/>
      <c r="F80" s="1132"/>
      <c r="G80" s="1132"/>
      <c r="H80" s="1132"/>
      <c r="I80" s="1132"/>
      <c r="J80" s="1132"/>
      <c r="K80" s="1132"/>
      <c r="L80" s="1132"/>
      <c r="M80" s="1132"/>
      <c r="N80" s="1132"/>
      <c r="O80" s="1132"/>
      <c r="P80" s="1132"/>
      <c r="Q80" s="1132"/>
      <c r="R80" s="1132"/>
      <c r="S80" s="1132"/>
      <c r="T80" s="1132"/>
      <c r="U80" s="1132"/>
      <c r="V80" s="1132"/>
      <c r="W80" s="1132"/>
      <c r="X80" s="1132"/>
      <c r="Y80" s="1132"/>
      <c r="Z80" s="1132"/>
      <c r="AA80" s="1132"/>
      <c r="AB80" s="1132"/>
      <c r="AC80" s="1132"/>
      <c r="AD80" s="1132"/>
      <c r="AE80" s="1132"/>
      <c r="AF80" s="1132"/>
      <c r="AG80" s="1132"/>
      <c r="AH80" s="1132"/>
      <c r="AI80" s="1132"/>
      <c r="AJ80" s="1132"/>
      <c r="AK80" s="1132"/>
      <c r="AL80" s="1132"/>
      <c r="AM80" s="1132"/>
      <c r="AN80" s="1132"/>
      <c r="AO80" s="1132"/>
      <c r="AP80" s="1132"/>
      <c r="AQ80" s="1132"/>
      <c r="AR80" s="1132"/>
      <c r="AS80" s="1132"/>
      <c r="AT80" s="1132"/>
      <c r="AU80" s="1132"/>
      <c r="AV80" s="1132"/>
      <c r="AW80" s="1132"/>
      <c r="AX80" s="1132"/>
      <c r="AY80" s="1132"/>
      <c r="AZ80" s="1132"/>
      <c r="BA80" s="1132"/>
      <c r="BB80" s="1132"/>
      <c r="BC80" s="1132"/>
      <c r="BD80" s="1132"/>
      <c r="BE80" s="1133"/>
    </row>
    <row r="81" spans="1:58" ht="20.100000000000001" customHeight="1">
      <c r="A81" s="1134"/>
      <c r="B81" s="1134"/>
      <c r="C81" s="1134"/>
      <c r="D81" s="1134"/>
      <c r="E81" s="1134"/>
      <c r="F81" s="1134"/>
      <c r="G81" s="1134"/>
      <c r="H81" s="1134"/>
      <c r="I81" s="1134"/>
      <c r="J81" s="1134"/>
      <c r="K81" s="1134"/>
      <c r="L81" s="1134"/>
      <c r="M81" s="1134"/>
      <c r="N81" s="1134"/>
      <c r="O81" s="1134"/>
      <c r="P81" s="1134"/>
      <c r="Q81" s="1134"/>
      <c r="R81" s="1134"/>
      <c r="S81" s="1134"/>
      <c r="T81" s="1134"/>
      <c r="U81" s="1134"/>
      <c r="V81" s="1134"/>
      <c r="W81" s="1134"/>
      <c r="X81" s="1134"/>
      <c r="Y81" s="1134"/>
      <c r="Z81" s="1134"/>
      <c r="AA81" s="1134"/>
      <c r="AB81" s="1134"/>
      <c r="AC81" s="1134"/>
      <c r="AD81" s="1134"/>
      <c r="AE81" s="1134"/>
      <c r="AF81" s="1134"/>
      <c r="AG81" s="1134"/>
      <c r="AH81" s="1134"/>
      <c r="AI81" s="1134"/>
      <c r="AJ81" s="1134"/>
      <c r="AK81" s="1134"/>
      <c r="AL81" s="1134"/>
      <c r="AM81" s="1134"/>
      <c r="AN81" s="1134"/>
      <c r="AO81" s="1134"/>
      <c r="AP81" s="1134"/>
      <c r="AQ81" s="1134"/>
      <c r="AR81" s="1134"/>
      <c r="AS81" s="1134"/>
      <c r="AT81" s="1134"/>
      <c r="AU81" s="1134"/>
      <c r="AV81" s="1134"/>
      <c r="AW81" s="1134"/>
      <c r="AX81" s="1134"/>
      <c r="AY81" s="1134"/>
      <c r="AZ81" s="1134"/>
      <c r="BA81" s="1134"/>
      <c r="BB81" s="1134"/>
      <c r="BC81" s="1134"/>
      <c r="BD81" s="1134"/>
      <c r="BE81" s="1134"/>
      <c r="BF81" s="1134"/>
    </row>
    <row r="82" spans="1:58" ht="30" customHeight="1">
      <c r="B82" s="1122" t="s">
        <v>585</v>
      </c>
      <c r="C82" s="1123"/>
      <c r="D82" s="1123"/>
      <c r="E82" s="1123"/>
      <c r="F82" s="1123"/>
      <c r="G82" s="1123"/>
      <c r="H82" s="1123"/>
      <c r="I82" s="1123"/>
      <c r="J82" s="1123"/>
      <c r="K82" s="1123"/>
      <c r="L82" s="1123"/>
      <c r="M82" s="1123"/>
      <c r="N82" s="1123"/>
      <c r="O82" s="1123"/>
      <c r="P82" s="1123"/>
      <c r="Q82" s="1124"/>
      <c r="R82" s="1125" t="s">
        <v>584</v>
      </c>
      <c r="S82" s="1126"/>
      <c r="T82" s="1126"/>
      <c r="U82" s="1126"/>
      <c r="V82" s="1126"/>
      <c r="W82" s="1126"/>
      <c r="X82" s="1126"/>
      <c r="Y82" s="1126"/>
      <c r="Z82" s="1126"/>
      <c r="AA82" s="1126"/>
      <c r="AB82" s="1126"/>
      <c r="AC82" s="1126"/>
      <c r="AD82" s="1126"/>
      <c r="AE82" s="1126"/>
      <c r="AF82" s="1126"/>
      <c r="AG82" s="1126"/>
      <c r="AH82" s="1126"/>
      <c r="AI82" s="1126"/>
      <c r="AJ82" s="1126"/>
      <c r="AK82" s="1126"/>
      <c r="AL82" s="1126"/>
      <c r="AM82" s="1126"/>
      <c r="AN82" s="1126"/>
      <c r="AO82" s="1126"/>
      <c r="AP82" s="1126"/>
      <c r="AQ82" s="1127"/>
      <c r="AR82" s="1125"/>
      <c r="AS82" s="1126"/>
      <c r="AT82" s="1126"/>
      <c r="AU82" s="1126"/>
      <c r="AV82" s="1126"/>
      <c r="AW82" s="1225"/>
      <c r="AX82" s="1225"/>
      <c r="AY82" s="1225"/>
      <c r="AZ82" s="1225"/>
      <c r="BA82" s="1225"/>
      <c r="BB82" s="1225"/>
      <c r="BC82" s="1225"/>
      <c r="BD82" s="1225"/>
      <c r="BE82" s="1225"/>
    </row>
    <row r="83" spans="1:58" ht="30" customHeight="1">
      <c r="B83" s="1122" t="s">
        <v>515</v>
      </c>
      <c r="C83" s="1123"/>
      <c r="D83" s="1123" t="s">
        <v>515</v>
      </c>
      <c r="E83" s="1123"/>
      <c r="F83" s="1123" t="s">
        <v>515</v>
      </c>
      <c r="G83" s="1123"/>
      <c r="H83" s="1123" t="s">
        <v>515</v>
      </c>
      <c r="I83" s="1123"/>
      <c r="J83" s="1123" t="s">
        <v>515</v>
      </c>
      <c r="K83" s="1123"/>
      <c r="L83" s="1123" t="s">
        <v>515</v>
      </c>
      <c r="M83" s="1123"/>
      <c r="N83" s="1123" t="s">
        <v>515</v>
      </c>
      <c r="O83" s="1123"/>
      <c r="P83" s="1123" t="s">
        <v>515</v>
      </c>
      <c r="Q83" s="1124"/>
      <c r="R83" s="1125" t="s">
        <v>516</v>
      </c>
      <c r="S83" s="1126"/>
      <c r="T83" s="1126"/>
      <c r="U83" s="1126"/>
      <c r="V83" s="1126"/>
      <c r="W83" s="1126"/>
      <c r="X83" s="1126"/>
      <c r="Y83" s="1126"/>
      <c r="Z83" s="1126"/>
      <c r="AA83" s="1126"/>
      <c r="AB83" s="1126"/>
      <c r="AC83" s="1126"/>
      <c r="AD83" s="1126"/>
      <c r="AE83" s="1126"/>
      <c r="AF83" s="1126"/>
      <c r="AG83" s="1126"/>
      <c r="AH83" s="1126"/>
      <c r="AI83" s="1126"/>
      <c r="AJ83" s="1126"/>
      <c r="AK83" s="1126"/>
      <c r="AL83" s="1126"/>
      <c r="AM83" s="1126"/>
      <c r="AN83" s="1126"/>
      <c r="AO83" s="1126"/>
      <c r="AP83" s="1126"/>
      <c r="AQ83" s="1127"/>
      <c r="AR83" s="1125"/>
      <c r="AS83" s="1126"/>
      <c r="AT83" s="1126"/>
      <c r="AU83" s="1126"/>
      <c r="AV83" s="1126"/>
      <c r="AW83" s="1125" t="s">
        <v>518</v>
      </c>
      <c r="AX83" s="1126"/>
      <c r="AY83" s="1126"/>
      <c r="AZ83" s="1126"/>
      <c r="BA83" s="1126"/>
      <c r="BB83" s="1126"/>
      <c r="BC83" s="1126"/>
      <c r="BD83" s="1126"/>
      <c r="BE83" s="1127"/>
    </row>
    <row r="84" spans="1:58" ht="30" customHeight="1">
      <c r="B84" s="1122" t="s">
        <v>513</v>
      </c>
      <c r="C84" s="1123"/>
      <c r="D84" s="1123" t="s">
        <v>513</v>
      </c>
      <c r="E84" s="1123"/>
      <c r="F84" s="1123" t="s">
        <v>513</v>
      </c>
      <c r="G84" s="1123"/>
      <c r="H84" s="1123" t="s">
        <v>513</v>
      </c>
      <c r="I84" s="1123"/>
      <c r="J84" s="1123" t="s">
        <v>513</v>
      </c>
      <c r="K84" s="1123"/>
      <c r="L84" s="1123" t="s">
        <v>513</v>
      </c>
      <c r="M84" s="1123"/>
      <c r="N84" s="1123" t="s">
        <v>513</v>
      </c>
      <c r="O84" s="1123"/>
      <c r="P84" s="1123" t="s">
        <v>513</v>
      </c>
      <c r="Q84" s="1124"/>
      <c r="R84" s="1125" t="s">
        <v>514</v>
      </c>
      <c r="S84" s="1126"/>
      <c r="T84" s="1126"/>
      <c r="U84" s="1126"/>
      <c r="V84" s="1126"/>
      <c r="W84" s="1126"/>
      <c r="X84" s="1126"/>
      <c r="Y84" s="1126"/>
      <c r="Z84" s="1126"/>
      <c r="AA84" s="1126"/>
      <c r="AB84" s="1126"/>
      <c r="AC84" s="1126"/>
      <c r="AD84" s="1126"/>
      <c r="AE84" s="1126"/>
      <c r="AF84" s="1126"/>
      <c r="AG84" s="1126"/>
      <c r="AH84" s="1126"/>
      <c r="AI84" s="1126"/>
      <c r="AJ84" s="1126"/>
      <c r="AK84" s="1126"/>
      <c r="AL84" s="1126"/>
      <c r="AM84" s="1126"/>
      <c r="AN84" s="1126"/>
      <c r="AO84" s="1126"/>
      <c r="AP84" s="1126"/>
      <c r="AQ84" s="1127"/>
      <c r="AR84" s="1125"/>
      <c r="AS84" s="1126"/>
      <c r="AT84" s="1126"/>
      <c r="AU84" s="1126"/>
      <c r="AV84" s="1126"/>
      <c r="AW84" s="1126"/>
      <c r="AX84" s="1126"/>
      <c r="AY84" s="1126"/>
      <c r="AZ84" s="1126"/>
      <c r="BA84" s="1126"/>
      <c r="BB84" s="1126"/>
      <c r="BC84" s="1126"/>
      <c r="BD84" s="1126"/>
      <c r="BE84" s="1127"/>
    </row>
    <row r="85" spans="1:58" ht="30" customHeight="1">
      <c r="B85" s="1122" t="s">
        <v>698</v>
      </c>
      <c r="C85" s="1123"/>
      <c r="D85" s="1123" t="s">
        <v>698</v>
      </c>
      <c r="E85" s="1123"/>
      <c r="F85" s="1123" t="s">
        <v>698</v>
      </c>
      <c r="G85" s="1123"/>
      <c r="H85" s="1123" t="s">
        <v>698</v>
      </c>
      <c r="I85" s="1123"/>
      <c r="J85" s="1123" t="s">
        <v>698</v>
      </c>
      <c r="K85" s="1123"/>
      <c r="L85" s="1123" t="s">
        <v>698</v>
      </c>
      <c r="M85" s="1123"/>
      <c r="N85" s="1123" t="s">
        <v>698</v>
      </c>
      <c r="O85" s="1123"/>
      <c r="P85" s="1123" t="s">
        <v>698</v>
      </c>
      <c r="Q85" s="1124"/>
      <c r="R85" s="1125" t="s">
        <v>699</v>
      </c>
      <c r="S85" s="1126"/>
      <c r="T85" s="1126"/>
      <c r="U85" s="1126"/>
      <c r="V85" s="1126"/>
      <c r="W85" s="1126"/>
      <c r="X85" s="1126"/>
      <c r="Y85" s="1126"/>
      <c r="Z85" s="1126"/>
      <c r="AA85" s="1126"/>
      <c r="AB85" s="1126"/>
      <c r="AC85" s="1126"/>
      <c r="AD85" s="1126"/>
      <c r="AE85" s="1126"/>
      <c r="AF85" s="1126"/>
      <c r="AG85" s="1126"/>
      <c r="AH85" s="1126"/>
      <c r="AI85" s="1126"/>
      <c r="AJ85" s="1126"/>
      <c r="AK85" s="1126"/>
      <c r="AL85" s="1126"/>
      <c r="AM85" s="1126"/>
      <c r="AN85" s="1126"/>
      <c r="AO85" s="1126"/>
      <c r="AP85" s="1126"/>
      <c r="AQ85" s="1126"/>
      <c r="AR85" s="1126"/>
      <c r="AS85" s="1126"/>
      <c r="AT85" s="1126"/>
      <c r="AU85" s="1126"/>
      <c r="AV85" s="1126"/>
      <c r="AW85" s="1126"/>
      <c r="AX85" s="1126"/>
      <c r="AY85" s="1126"/>
      <c r="AZ85" s="1126"/>
      <c r="BA85" s="1126"/>
      <c r="BB85" s="1126"/>
      <c r="BC85" s="1126"/>
      <c r="BD85" s="1126"/>
      <c r="BE85" s="1127"/>
    </row>
    <row r="86" spans="1:58" ht="30" customHeight="1">
      <c r="B86" s="1122" t="s">
        <v>700</v>
      </c>
      <c r="C86" s="1123"/>
      <c r="D86" s="1123" t="s">
        <v>700</v>
      </c>
      <c r="E86" s="1123"/>
      <c r="F86" s="1123" t="s">
        <v>700</v>
      </c>
      <c r="G86" s="1123"/>
      <c r="H86" s="1123" t="s">
        <v>700</v>
      </c>
      <c r="I86" s="1123"/>
      <c r="J86" s="1123" t="s">
        <v>700</v>
      </c>
      <c r="K86" s="1123"/>
      <c r="L86" s="1123" t="s">
        <v>700</v>
      </c>
      <c r="M86" s="1123"/>
      <c r="N86" s="1123" t="s">
        <v>700</v>
      </c>
      <c r="O86" s="1123"/>
      <c r="P86" s="1123" t="s">
        <v>700</v>
      </c>
      <c r="Q86" s="1124"/>
      <c r="R86" s="1128" t="s">
        <v>701</v>
      </c>
      <c r="S86" s="1129"/>
      <c r="T86" s="1129"/>
      <c r="U86" s="1129"/>
      <c r="V86" s="1129"/>
      <c r="W86" s="1129"/>
      <c r="X86" s="1129"/>
      <c r="Y86" s="1129"/>
      <c r="Z86" s="1129"/>
      <c r="AA86" s="1129"/>
      <c r="AB86" s="1129"/>
      <c r="AC86" s="1129"/>
      <c r="AD86" s="1129"/>
      <c r="AE86" s="1129"/>
      <c r="AF86" s="1129"/>
      <c r="AG86" s="1129"/>
      <c r="AH86" s="1129"/>
      <c r="AI86" s="1129"/>
      <c r="AJ86" s="1129"/>
      <c r="AK86" s="1129"/>
      <c r="AL86" s="1129"/>
      <c r="AM86" s="1129"/>
      <c r="AN86" s="1129"/>
      <c r="AO86" s="1129"/>
      <c r="AP86" s="1129"/>
      <c r="AQ86" s="1129"/>
      <c r="AR86" s="1129"/>
      <c r="AS86" s="1129"/>
      <c r="AT86" s="1129"/>
      <c r="AU86" s="1129"/>
      <c r="AV86" s="1129"/>
      <c r="AW86" s="1129"/>
      <c r="AX86" s="1129"/>
      <c r="AY86" s="1129"/>
      <c r="AZ86" s="1129"/>
      <c r="BA86" s="1129"/>
      <c r="BB86" s="1129"/>
      <c r="BC86" s="1129"/>
      <c r="BD86" s="1129"/>
      <c r="BE86" s="1130"/>
    </row>
    <row r="87" spans="1:58" ht="20.100000000000001" customHeight="1">
      <c r="A87" s="1112"/>
      <c r="B87" s="1112"/>
      <c r="C87" s="1112"/>
      <c r="D87" s="1112"/>
      <c r="E87" s="1112"/>
      <c r="F87" s="1112"/>
      <c r="G87" s="1112"/>
      <c r="H87" s="1112"/>
      <c r="I87" s="1112"/>
      <c r="J87" s="1112"/>
      <c r="K87" s="1112"/>
      <c r="L87" s="1112"/>
      <c r="M87" s="1112"/>
      <c r="N87" s="1112"/>
      <c r="O87" s="1112"/>
      <c r="P87" s="1112"/>
      <c r="Q87" s="1112"/>
      <c r="R87" s="1112"/>
      <c r="S87" s="1112"/>
      <c r="T87" s="1112"/>
      <c r="U87" s="1112"/>
      <c r="V87" s="1112"/>
      <c r="W87" s="1112"/>
      <c r="X87" s="1112"/>
      <c r="Y87" s="1112"/>
      <c r="Z87" s="1112"/>
      <c r="AA87" s="1112"/>
      <c r="AB87" s="1112"/>
      <c r="AC87" s="1112"/>
      <c r="AD87" s="1112"/>
      <c r="AE87" s="1112"/>
      <c r="AF87" s="1112"/>
      <c r="AG87" s="1112"/>
      <c r="AH87" s="1112"/>
      <c r="AI87" s="1112"/>
      <c r="AJ87" s="1112"/>
      <c r="AK87" s="1112"/>
      <c r="AL87" s="1112"/>
      <c r="AM87" s="1112"/>
      <c r="AN87" s="1112"/>
      <c r="AO87" s="1112"/>
      <c r="AP87" s="1112"/>
      <c r="AQ87" s="1112"/>
      <c r="AR87" s="1112"/>
      <c r="AS87" s="1112"/>
      <c r="AT87" s="1112"/>
      <c r="AU87" s="1112"/>
      <c r="AV87" s="1112"/>
      <c r="AW87" s="1112"/>
      <c r="AX87" s="1112"/>
      <c r="AY87" s="1112"/>
      <c r="AZ87" s="1112"/>
      <c r="BA87" s="1112"/>
      <c r="BB87" s="1112"/>
      <c r="BC87" s="1112"/>
      <c r="BD87" s="1112"/>
      <c r="BE87" s="1112"/>
    </row>
    <row r="88" spans="1:58" ht="33" customHeight="1">
      <c r="B88" s="1131" t="s">
        <v>702</v>
      </c>
      <c r="C88" s="1132"/>
      <c r="D88" s="1132"/>
      <c r="E88" s="1132"/>
      <c r="F88" s="1132"/>
      <c r="G88" s="1132"/>
      <c r="H88" s="1132"/>
      <c r="I88" s="1132"/>
      <c r="J88" s="1132"/>
      <c r="K88" s="1132"/>
      <c r="L88" s="1132"/>
      <c r="M88" s="1132"/>
      <c r="N88" s="1132"/>
      <c r="O88" s="1132"/>
      <c r="P88" s="1132"/>
      <c r="Q88" s="1132"/>
      <c r="R88" s="1132"/>
      <c r="S88" s="1132"/>
      <c r="T88" s="1132"/>
      <c r="U88" s="1132"/>
      <c r="V88" s="1132"/>
      <c r="W88" s="1132"/>
      <c r="X88" s="1132"/>
      <c r="Y88" s="1132"/>
      <c r="Z88" s="1132"/>
      <c r="AA88" s="1132"/>
      <c r="AB88" s="1132"/>
      <c r="AC88" s="1132"/>
      <c r="AD88" s="1132"/>
      <c r="AE88" s="1132"/>
      <c r="AF88" s="1132"/>
      <c r="AG88" s="1132"/>
      <c r="AH88" s="1132"/>
      <c r="AI88" s="1132"/>
      <c r="AJ88" s="1132"/>
      <c r="AK88" s="1132"/>
      <c r="AL88" s="1132"/>
      <c r="AM88" s="1132"/>
      <c r="AN88" s="1132"/>
      <c r="AO88" s="1132"/>
      <c r="AP88" s="1132"/>
      <c r="AQ88" s="1132"/>
      <c r="AR88" s="1132"/>
      <c r="AS88" s="1132"/>
      <c r="AT88" s="1132"/>
      <c r="AU88" s="1132"/>
      <c r="AV88" s="1132"/>
      <c r="AW88" s="1132"/>
      <c r="AX88" s="1132"/>
      <c r="AY88" s="1132"/>
      <c r="AZ88" s="1132"/>
      <c r="BA88" s="1132"/>
      <c r="BB88" s="1132"/>
      <c r="BC88" s="1132"/>
      <c r="BD88" s="1132"/>
      <c r="BE88" s="1133"/>
    </row>
    <row r="89" spans="1:58" ht="15" customHeight="1">
      <c r="A89" s="82"/>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c r="AQ89" s="86"/>
      <c r="AR89" s="86"/>
      <c r="AS89" s="86"/>
      <c r="AT89" s="86"/>
      <c r="AU89" s="86"/>
      <c r="AV89" s="86"/>
      <c r="AW89" s="86"/>
      <c r="AX89" s="86"/>
      <c r="AY89" s="86"/>
      <c r="AZ89" s="86"/>
      <c r="BA89" s="86"/>
      <c r="BB89" s="86"/>
      <c r="BC89" s="86"/>
      <c r="BD89" s="86"/>
      <c r="BE89" s="86"/>
      <c r="BF89" s="82"/>
    </row>
    <row r="90" spans="1:58" ht="30" customHeight="1">
      <c r="B90" s="1767" t="s">
        <v>703</v>
      </c>
      <c r="C90" s="1768"/>
      <c r="D90" s="1768"/>
      <c r="E90" s="1768"/>
      <c r="F90" s="1768"/>
      <c r="G90" s="1768"/>
      <c r="H90" s="1768"/>
      <c r="I90" s="1768"/>
      <c r="J90" s="1768"/>
      <c r="K90" s="1768"/>
      <c r="L90" s="1768"/>
      <c r="M90" s="1768"/>
      <c r="N90" s="1768"/>
      <c r="O90" s="1768"/>
      <c r="P90" s="1768"/>
      <c r="Q90" s="1769"/>
      <c r="R90" s="1116" t="s">
        <v>552</v>
      </c>
      <c r="S90" s="1117"/>
      <c r="T90" s="1117"/>
      <c r="U90" s="1117"/>
      <c r="V90" s="1117"/>
      <c r="W90" s="1117"/>
      <c r="X90" s="1117"/>
      <c r="Y90" s="1117"/>
      <c r="Z90" s="1117"/>
      <c r="AA90" s="1117"/>
      <c r="AB90" s="1117"/>
      <c r="AC90" s="1117" t="s">
        <v>1121</v>
      </c>
      <c r="AD90" s="1117"/>
      <c r="AE90" s="1117"/>
      <c r="AF90" s="1117"/>
      <c r="AG90" s="1117"/>
      <c r="AH90" s="1117"/>
      <c r="AI90" s="1117"/>
      <c r="AJ90" s="1117"/>
      <c r="AK90" s="1117"/>
      <c r="AL90" s="1117"/>
      <c r="AM90" s="1117"/>
      <c r="AN90" s="1117"/>
      <c r="AO90" s="1117"/>
      <c r="AP90" s="1117"/>
      <c r="AQ90" s="1118"/>
      <c r="AR90" s="1116" t="s">
        <v>1118</v>
      </c>
      <c r="AS90" s="1117"/>
      <c r="AT90" s="1117"/>
      <c r="AU90" s="1117"/>
      <c r="AV90" s="1117"/>
      <c r="AW90" s="1117"/>
      <c r="AX90" s="1117"/>
      <c r="AY90" s="1117"/>
      <c r="AZ90" s="1117"/>
      <c r="BA90" s="1117"/>
      <c r="BB90" s="1117"/>
      <c r="BC90" s="1117"/>
      <c r="BD90" s="1117"/>
      <c r="BE90" s="1118"/>
    </row>
    <row r="91" spans="1:58" ht="30" customHeight="1">
      <c r="B91" s="1767" t="s">
        <v>704</v>
      </c>
      <c r="C91" s="1768"/>
      <c r="D91" s="1768"/>
      <c r="E91" s="1768"/>
      <c r="F91" s="1768"/>
      <c r="G91" s="1768"/>
      <c r="H91" s="1768"/>
      <c r="I91" s="1768"/>
      <c r="J91" s="1768"/>
      <c r="K91" s="1768"/>
      <c r="L91" s="1768"/>
      <c r="M91" s="1768"/>
      <c r="N91" s="1768"/>
      <c r="O91" s="1768"/>
      <c r="P91" s="1768"/>
      <c r="Q91" s="1769"/>
      <c r="R91" s="1116" t="s">
        <v>555</v>
      </c>
      <c r="S91" s="1117"/>
      <c r="T91" s="1117"/>
      <c r="U91" s="1117"/>
      <c r="V91" s="1117"/>
      <c r="W91" s="1117"/>
      <c r="X91" s="1117"/>
      <c r="Y91" s="1117"/>
      <c r="Z91" s="1117"/>
      <c r="AA91" s="1117"/>
      <c r="AB91" s="1117"/>
      <c r="AC91" s="1117"/>
      <c r="AD91" s="1117"/>
      <c r="AE91" s="1117"/>
      <c r="AF91" s="1117"/>
      <c r="AG91" s="1117"/>
      <c r="AH91" s="1117"/>
      <c r="AI91" s="1117"/>
      <c r="AJ91" s="1117"/>
      <c r="AK91" s="1117"/>
      <c r="AL91" s="1117"/>
      <c r="AM91" s="1117"/>
      <c r="AN91" s="1117"/>
      <c r="AO91" s="1117"/>
      <c r="AP91" s="1117"/>
      <c r="AQ91" s="1118"/>
      <c r="AR91" s="1116"/>
      <c r="AS91" s="1117"/>
      <c r="AT91" s="1117"/>
      <c r="AU91" s="1117"/>
      <c r="AV91" s="1117"/>
      <c r="AW91" s="1116"/>
      <c r="AX91" s="1117"/>
      <c r="AY91" s="1117"/>
      <c r="AZ91" s="1117"/>
      <c r="BA91" s="1117"/>
      <c r="BB91" s="1117"/>
      <c r="BC91" s="1117"/>
      <c r="BD91" s="1117"/>
      <c r="BE91" s="1118"/>
    </row>
    <row r="92" spans="1:58" ht="30" customHeight="1">
      <c r="B92" s="1767" t="s">
        <v>705</v>
      </c>
      <c r="C92" s="1768"/>
      <c r="D92" s="1768"/>
      <c r="E92" s="1768"/>
      <c r="F92" s="1768"/>
      <c r="G92" s="1768"/>
      <c r="H92" s="1768"/>
      <c r="I92" s="1768"/>
      <c r="J92" s="1768"/>
      <c r="K92" s="1768"/>
      <c r="L92" s="1768"/>
      <c r="M92" s="1768"/>
      <c r="N92" s="1768"/>
      <c r="O92" s="1768"/>
      <c r="P92" s="1768"/>
      <c r="Q92" s="1769"/>
      <c r="R92" s="1116" t="s">
        <v>739</v>
      </c>
      <c r="S92" s="1117"/>
      <c r="T92" s="1117"/>
      <c r="U92" s="1117"/>
      <c r="V92" s="1117"/>
      <c r="W92" s="1117"/>
      <c r="X92" s="1117"/>
      <c r="Y92" s="1117"/>
      <c r="Z92" s="1117"/>
      <c r="AA92" s="1117"/>
      <c r="AB92" s="1117"/>
      <c r="AC92" s="1117"/>
      <c r="AD92" s="1117"/>
      <c r="AE92" s="1117"/>
      <c r="AF92" s="1117"/>
      <c r="AG92" s="1117"/>
      <c r="AH92" s="1117"/>
      <c r="AI92" s="1117"/>
      <c r="AJ92" s="1117"/>
      <c r="AK92" s="1117"/>
      <c r="AL92" s="1117"/>
      <c r="AM92" s="1117"/>
      <c r="AN92" s="1117"/>
      <c r="AO92" s="1117"/>
      <c r="AP92" s="1117"/>
      <c r="AQ92" s="1118"/>
      <c r="AR92" s="1116"/>
      <c r="AS92" s="1117"/>
      <c r="AT92" s="1117"/>
      <c r="AU92" s="1117"/>
      <c r="AV92" s="1117"/>
      <c r="AW92" s="1119"/>
      <c r="AX92" s="1120"/>
      <c r="AY92" s="1120"/>
      <c r="AZ92" s="1120"/>
      <c r="BA92" s="1120"/>
      <c r="BB92" s="1120"/>
      <c r="BC92" s="1120"/>
      <c r="BD92" s="1120"/>
      <c r="BE92" s="1121"/>
    </row>
    <row r="93" spans="1:58" ht="30" customHeight="1">
      <c r="B93" s="1767" t="s">
        <v>706</v>
      </c>
      <c r="C93" s="1768"/>
      <c r="D93" s="1768"/>
      <c r="E93" s="1768"/>
      <c r="F93" s="1768"/>
      <c r="G93" s="1768"/>
      <c r="H93" s="1768"/>
      <c r="I93" s="1768"/>
      <c r="J93" s="1768"/>
      <c r="K93" s="1768"/>
      <c r="L93" s="1768"/>
      <c r="M93" s="1768"/>
      <c r="N93" s="1768"/>
      <c r="O93" s="1768"/>
      <c r="P93" s="1768"/>
      <c r="Q93" s="1769"/>
      <c r="R93" s="1116" t="s">
        <v>739</v>
      </c>
      <c r="S93" s="1117"/>
      <c r="T93" s="1117"/>
      <c r="U93" s="1117"/>
      <c r="V93" s="1117"/>
      <c r="W93" s="1117"/>
      <c r="X93" s="1117"/>
      <c r="Y93" s="1117"/>
      <c r="Z93" s="1117"/>
      <c r="AA93" s="1117"/>
      <c r="AB93" s="1117"/>
      <c r="AC93" s="1117"/>
      <c r="AD93" s="1117"/>
      <c r="AE93" s="1117"/>
      <c r="AF93" s="1117"/>
      <c r="AG93" s="1117"/>
      <c r="AH93" s="1117"/>
      <c r="AI93" s="1117"/>
      <c r="AJ93" s="1117"/>
      <c r="AK93" s="1117"/>
      <c r="AL93" s="1117"/>
      <c r="AM93" s="1117"/>
      <c r="AN93" s="1117"/>
      <c r="AO93" s="1117"/>
      <c r="AP93" s="1117"/>
      <c r="AQ93" s="1118"/>
      <c r="AR93" s="1116"/>
      <c r="AS93" s="1117"/>
      <c r="AT93" s="1117"/>
      <c r="AU93" s="1117"/>
      <c r="AV93" s="1117"/>
      <c r="AW93" s="1119"/>
      <c r="AX93" s="1120"/>
      <c r="AY93" s="1120"/>
      <c r="AZ93" s="1120"/>
      <c r="BA93" s="1120"/>
      <c r="BB93" s="1120"/>
      <c r="BC93" s="1120"/>
      <c r="BD93" s="1120"/>
      <c r="BE93" s="1121"/>
    </row>
    <row r="94" spans="1:58" ht="30" customHeight="1">
      <c r="B94" s="1767" t="s">
        <v>751</v>
      </c>
      <c r="C94" s="1768"/>
      <c r="D94" s="1768"/>
      <c r="E94" s="1768"/>
      <c r="F94" s="1768"/>
      <c r="G94" s="1768"/>
      <c r="H94" s="1768"/>
      <c r="I94" s="1768"/>
      <c r="J94" s="1768"/>
      <c r="K94" s="1768"/>
      <c r="L94" s="1768"/>
      <c r="M94" s="1768"/>
      <c r="N94" s="1768"/>
      <c r="O94" s="1768"/>
      <c r="P94" s="1768"/>
      <c r="Q94" s="1769"/>
      <c r="R94" s="1116" t="s">
        <v>1552</v>
      </c>
      <c r="S94" s="1117"/>
      <c r="T94" s="1117"/>
      <c r="U94" s="1117"/>
      <c r="V94" s="1117"/>
      <c r="W94" s="1117"/>
      <c r="X94" s="1117"/>
      <c r="Y94" s="1117"/>
      <c r="Z94" s="1117"/>
      <c r="AA94" s="1117"/>
      <c r="AB94" s="1117"/>
      <c r="AC94" s="1117"/>
      <c r="AD94" s="1117"/>
      <c r="AE94" s="1117"/>
      <c r="AF94" s="1117"/>
      <c r="AG94" s="1117"/>
      <c r="AH94" s="1117"/>
      <c r="AI94" s="1117"/>
      <c r="AJ94" s="1117"/>
      <c r="AK94" s="1117"/>
      <c r="AL94" s="1117"/>
      <c r="AM94" s="1117"/>
      <c r="AN94" s="1117"/>
      <c r="AO94" s="1117"/>
      <c r="AP94" s="1117"/>
      <c r="AQ94" s="1118"/>
      <c r="AR94" s="241"/>
      <c r="AS94" s="242"/>
      <c r="AT94" s="242"/>
      <c r="AU94" s="242"/>
      <c r="AV94" s="242"/>
      <c r="AW94" s="243"/>
      <c r="AX94" s="244"/>
      <c r="AY94" s="244"/>
      <c r="AZ94" s="244"/>
      <c r="BA94" s="244"/>
      <c r="BB94" s="244"/>
      <c r="BC94" s="244"/>
      <c r="BD94" s="244"/>
      <c r="BE94" s="245"/>
    </row>
    <row r="95" spans="1:58" ht="30" customHeight="1">
      <c r="B95" s="1767" t="s">
        <v>707</v>
      </c>
      <c r="C95" s="1768"/>
      <c r="D95" s="1768"/>
      <c r="E95" s="1768"/>
      <c r="F95" s="1768"/>
      <c r="G95" s="1768"/>
      <c r="H95" s="1768"/>
      <c r="I95" s="1768"/>
      <c r="J95" s="1768"/>
      <c r="K95" s="1768"/>
      <c r="L95" s="1768"/>
      <c r="M95" s="1768"/>
      <c r="N95" s="1768"/>
      <c r="O95" s="1768"/>
      <c r="P95" s="1768"/>
      <c r="Q95" s="1769"/>
      <c r="R95" s="1116" t="s">
        <v>740</v>
      </c>
      <c r="S95" s="1117"/>
      <c r="T95" s="1117"/>
      <c r="U95" s="1117"/>
      <c r="V95" s="1117"/>
      <c r="W95" s="1117"/>
      <c r="X95" s="1117"/>
      <c r="Y95" s="1117"/>
      <c r="Z95" s="1117"/>
      <c r="AA95" s="1117"/>
      <c r="AB95" s="1117"/>
      <c r="AC95" s="1117"/>
      <c r="AD95" s="1117"/>
      <c r="AE95" s="1117"/>
      <c r="AF95" s="1117"/>
      <c r="AG95" s="1117"/>
      <c r="AH95" s="1117"/>
      <c r="AI95" s="1117"/>
      <c r="AJ95" s="1117"/>
      <c r="AK95" s="1117"/>
      <c r="AL95" s="1117"/>
      <c r="AM95" s="1117"/>
      <c r="AN95" s="1117"/>
      <c r="AO95" s="1117"/>
      <c r="AP95" s="1117"/>
      <c r="AQ95" s="1118"/>
      <c r="AR95" s="1116"/>
      <c r="AS95" s="1117"/>
      <c r="AT95" s="1117"/>
      <c r="AU95" s="1117"/>
      <c r="AV95" s="1117"/>
      <c r="AW95" s="1119"/>
      <c r="AX95" s="1120"/>
      <c r="AY95" s="1120"/>
      <c r="AZ95" s="1120"/>
      <c r="BA95" s="1120"/>
      <c r="BB95" s="1120"/>
      <c r="BC95" s="1120"/>
      <c r="BD95" s="1120"/>
      <c r="BE95" s="1121"/>
    </row>
    <row r="96" spans="1:58" ht="20.100000000000001" customHeight="1">
      <c r="A96" s="1112"/>
      <c r="B96" s="1112"/>
      <c r="C96" s="1112"/>
      <c r="D96" s="1112"/>
      <c r="E96" s="1112"/>
      <c r="F96" s="1112"/>
      <c r="G96" s="1112"/>
      <c r="H96" s="1112"/>
      <c r="I96" s="1112"/>
      <c r="J96" s="1112"/>
      <c r="K96" s="1112"/>
      <c r="L96" s="1112"/>
      <c r="M96" s="1112"/>
      <c r="N96" s="1112"/>
      <c r="O96" s="1112"/>
      <c r="P96" s="1112"/>
      <c r="Q96" s="1112"/>
      <c r="R96" s="1112"/>
      <c r="S96" s="1112"/>
      <c r="T96" s="1112"/>
      <c r="U96" s="1112"/>
      <c r="V96" s="1112"/>
      <c r="W96" s="1112"/>
      <c r="X96" s="1112"/>
      <c r="Y96" s="1112"/>
      <c r="Z96" s="1112"/>
      <c r="AA96" s="1112"/>
      <c r="AB96" s="1112"/>
      <c r="AC96" s="1112"/>
      <c r="AD96" s="1112"/>
      <c r="AE96" s="1112"/>
      <c r="AF96" s="1112"/>
      <c r="AG96" s="1112"/>
      <c r="AH96" s="1112"/>
      <c r="AI96" s="1112"/>
      <c r="AJ96" s="1112"/>
      <c r="AK96" s="1112"/>
      <c r="AL96" s="1112"/>
      <c r="AM96" s="1112"/>
      <c r="AN96" s="1112"/>
      <c r="AO96" s="1112"/>
      <c r="AP96" s="1112"/>
      <c r="AQ96" s="1112"/>
      <c r="AR96" s="1112"/>
      <c r="AS96" s="1112"/>
      <c r="AT96" s="1112"/>
      <c r="AU96" s="1112"/>
      <c r="AV96" s="1112"/>
      <c r="AW96" s="1112"/>
      <c r="AX96" s="1112"/>
      <c r="AY96" s="1112"/>
      <c r="AZ96" s="1112"/>
      <c r="BA96" s="1112"/>
      <c r="BB96" s="1112"/>
      <c r="BC96" s="1112"/>
      <c r="BD96" s="1112"/>
      <c r="BE96" s="1112"/>
      <c r="BF96" s="1112"/>
    </row>
    <row r="97" spans="1:58" ht="32.25" customHeight="1">
      <c r="B97" s="1113" t="s">
        <v>708</v>
      </c>
      <c r="C97" s="1114"/>
      <c r="D97" s="1114"/>
      <c r="E97" s="1114"/>
      <c r="F97" s="1114"/>
      <c r="G97" s="1114"/>
      <c r="H97" s="1114"/>
      <c r="I97" s="1114"/>
      <c r="J97" s="1114"/>
      <c r="K97" s="1114"/>
      <c r="L97" s="1114"/>
      <c r="M97" s="1114"/>
      <c r="N97" s="1114"/>
      <c r="O97" s="1114"/>
      <c r="P97" s="1114"/>
      <c r="Q97" s="1114"/>
      <c r="R97" s="1114"/>
      <c r="S97" s="1114"/>
      <c r="T97" s="1114"/>
      <c r="U97" s="1114"/>
      <c r="V97" s="1114"/>
      <c r="W97" s="1114"/>
      <c r="X97" s="1114"/>
      <c r="Y97" s="1114"/>
      <c r="Z97" s="1114"/>
      <c r="AA97" s="1114"/>
      <c r="AB97" s="1114"/>
      <c r="AC97" s="1114"/>
      <c r="AD97" s="1114"/>
      <c r="AE97" s="1114"/>
      <c r="AF97" s="1114"/>
      <c r="AG97" s="1114"/>
      <c r="AH97" s="1114"/>
      <c r="AI97" s="1114"/>
      <c r="AJ97" s="1114"/>
      <c r="AK97" s="1114"/>
      <c r="AL97" s="1114"/>
      <c r="AM97" s="1114"/>
      <c r="AN97" s="1114"/>
      <c r="AO97" s="1114"/>
      <c r="AP97" s="1114"/>
      <c r="AQ97" s="1114"/>
      <c r="AR97" s="1114"/>
      <c r="AS97" s="1114"/>
      <c r="AT97" s="1114"/>
      <c r="AU97" s="1114"/>
      <c r="AV97" s="1114"/>
      <c r="AW97" s="1114"/>
      <c r="AX97" s="1114"/>
      <c r="AY97" s="1114"/>
      <c r="AZ97" s="1114"/>
      <c r="BA97" s="1114"/>
      <c r="BB97" s="1114"/>
      <c r="BC97" s="1114"/>
      <c r="BD97" s="1114"/>
      <c r="BE97" s="1115"/>
    </row>
    <row r="98" spans="1:58" ht="11.25" customHeight="1">
      <c r="A98" s="7" t="s">
        <v>236</v>
      </c>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87"/>
      <c r="AX98" s="87"/>
      <c r="AY98" s="87"/>
      <c r="AZ98" s="87"/>
      <c r="BA98" s="87"/>
      <c r="BB98" s="87"/>
      <c r="BC98" s="87"/>
      <c r="BD98" s="87"/>
      <c r="BE98" s="87"/>
      <c r="BF98" s="82"/>
    </row>
    <row r="99" spans="1:58" ht="30" customHeight="1">
      <c r="B99" s="1766" t="s">
        <v>562</v>
      </c>
      <c r="C99" s="1766"/>
      <c r="D99" s="1766"/>
      <c r="E99" s="1766"/>
      <c r="F99" s="1766"/>
      <c r="G99" s="1766"/>
      <c r="H99" s="1766"/>
      <c r="I99" s="1766"/>
      <c r="J99" s="1766"/>
      <c r="K99" s="1766"/>
      <c r="L99" s="1766"/>
      <c r="M99" s="1766"/>
      <c r="N99" s="1766"/>
      <c r="O99" s="1766"/>
      <c r="P99" s="1766"/>
      <c r="Q99" s="1766"/>
      <c r="R99" s="1106" t="s">
        <v>561</v>
      </c>
      <c r="S99" s="1106"/>
      <c r="T99" s="1106"/>
      <c r="U99" s="1106"/>
      <c r="V99" s="1106"/>
      <c r="W99" s="1106"/>
      <c r="X99" s="1106"/>
      <c r="Y99" s="1106"/>
      <c r="Z99" s="1106"/>
      <c r="AA99" s="1106"/>
      <c r="AB99" s="1106"/>
      <c r="AC99" s="1106"/>
      <c r="AD99" s="1106"/>
      <c r="AE99" s="1106"/>
      <c r="AF99" s="1106"/>
      <c r="AG99" s="1106"/>
      <c r="AH99" s="1106"/>
      <c r="AI99" s="1106"/>
      <c r="AJ99" s="1106"/>
      <c r="AK99" s="1106"/>
      <c r="AL99" s="1106"/>
      <c r="AM99" s="1106"/>
      <c r="AN99" s="1106"/>
      <c r="AO99" s="1106"/>
      <c r="AP99" s="1106"/>
      <c r="AQ99" s="1106"/>
      <c r="AR99" s="1107"/>
      <c r="AS99" s="1107"/>
      <c r="AT99" s="1107"/>
      <c r="AU99" s="1107"/>
      <c r="AV99" s="1107"/>
      <c r="AW99" s="1108"/>
      <c r="AX99" s="1108"/>
      <c r="AY99" s="1108"/>
      <c r="AZ99" s="1108"/>
      <c r="BA99" s="1108"/>
      <c r="BB99" s="1108"/>
      <c r="BC99" s="1108"/>
      <c r="BD99" s="1108"/>
      <c r="BE99" s="1108"/>
    </row>
    <row r="100" spans="1:58" ht="30" customHeight="1">
      <c r="B100" s="1766" t="s">
        <v>564</v>
      </c>
      <c r="C100" s="1766"/>
      <c r="D100" s="1766" t="s">
        <v>564</v>
      </c>
      <c r="E100" s="1766"/>
      <c r="F100" s="1766" t="s">
        <v>564</v>
      </c>
      <c r="G100" s="1766"/>
      <c r="H100" s="1766" t="s">
        <v>564</v>
      </c>
      <c r="I100" s="1766"/>
      <c r="J100" s="1766" t="s">
        <v>564</v>
      </c>
      <c r="K100" s="1766"/>
      <c r="L100" s="1766" t="s">
        <v>564</v>
      </c>
      <c r="M100" s="1766"/>
      <c r="N100" s="1766" t="s">
        <v>564</v>
      </c>
      <c r="O100" s="1766"/>
      <c r="P100" s="1766" t="s">
        <v>564</v>
      </c>
      <c r="Q100" s="1766"/>
      <c r="R100" s="1106" t="s">
        <v>1119</v>
      </c>
      <c r="S100" s="1106"/>
      <c r="T100" s="1106" t="s">
        <v>595</v>
      </c>
      <c r="U100" s="1106"/>
      <c r="V100" s="1106" t="s">
        <v>595</v>
      </c>
      <c r="W100" s="1106"/>
      <c r="X100" s="1106" t="s">
        <v>595</v>
      </c>
      <c r="Y100" s="1106"/>
      <c r="Z100" s="1106" t="s">
        <v>595</v>
      </c>
      <c r="AA100" s="1106"/>
      <c r="AB100" s="1106" t="s">
        <v>595</v>
      </c>
      <c r="AC100" s="1106"/>
      <c r="AD100" s="1106" t="s">
        <v>595</v>
      </c>
      <c r="AE100" s="1106"/>
      <c r="AF100" s="1106" t="s">
        <v>595</v>
      </c>
      <c r="AG100" s="1106"/>
      <c r="AH100" s="1106" t="s">
        <v>595</v>
      </c>
      <c r="AI100" s="1106"/>
      <c r="AJ100" s="1106" t="s">
        <v>595</v>
      </c>
      <c r="AK100" s="1106"/>
      <c r="AL100" s="1106" t="s">
        <v>595</v>
      </c>
      <c r="AM100" s="1106"/>
      <c r="AN100" s="1106" t="s">
        <v>595</v>
      </c>
      <c r="AO100" s="1106"/>
      <c r="AP100" s="1106" t="s">
        <v>595</v>
      </c>
      <c r="AQ100" s="1106"/>
      <c r="AR100" s="1069" t="s">
        <v>1132</v>
      </c>
      <c r="AS100" s="1070"/>
      <c r="AT100" s="1070"/>
      <c r="AU100" s="1070"/>
      <c r="AV100" s="1070"/>
      <c r="AW100" s="1070"/>
      <c r="AX100" s="1070"/>
      <c r="AY100" s="1070"/>
      <c r="AZ100" s="1070"/>
      <c r="BA100" s="1070"/>
      <c r="BB100" s="1070"/>
      <c r="BC100" s="1070"/>
      <c r="BD100" s="1070"/>
      <c r="BE100" s="1071"/>
    </row>
    <row r="101" spans="1:58" ht="30" customHeight="1">
      <c r="B101" s="1766" t="s">
        <v>709</v>
      </c>
      <c r="C101" s="1766"/>
      <c r="D101" s="1766" t="s">
        <v>709</v>
      </c>
      <c r="E101" s="1766"/>
      <c r="F101" s="1766" t="s">
        <v>709</v>
      </c>
      <c r="G101" s="1766"/>
      <c r="H101" s="1766" t="s">
        <v>709</v>
      </c>
      <c r="I101" s="1766"/>
      <c r="J101" s="1766" t="s">
        <v>709</v>
      </c>
      <c r="K101" s="1766"/>
      <c r="L101" s="1766" t="s">
        <v>709</v>
      </c>
      <c r="M101" s="1766"/>
      <c r="N101" s="1766" t="s">
        <v>709</v>
      </c>
      <c r="O101" s="1766"/>
      <c r="P101" s="1766" t="s">
        <v>709</v>
      </c>
      <c r="Q101" s="1766"/>
      <c r="R101" s="1106" t="s">
        <v>549</v>
      </c>
      <c r="S101" s="1106"/>
      <c r="T101" s="1106" t="s">
        <v>549</v>
      </c>
      <c r="U101" s="1106"/>
      <c r="V101" s="1106" t="s">
        <v>549</v>
      </c>
      <c r="W101" s="1106"/>
      <c r="X101" s="1106" t="s">
        <v>549</v>
      </c>
      <c r="Y101" s="1106"/>
      <c r="Z101" s="1106" t="s">
        <v>549</v>
      </c>
      <c r="AA101" s="1106"/>
      <c r="AB101" s="1106" t="s">
        <v>549</v>
      </c>
      <c r="AC101" s="1106"/>
      <c r="AD101" s="1106" t="s">
        <v>549</v>
      </c>
      <c r="AE101" s="1106"/>
      <c r="AF101" s="1106" t="s">
        <v>549</v>
      </c>
      <c r="AG101" s="1106"/>
      <c r="AH101" s="1106" t="s">
        <v>549</v>
      </c>
      <c r="AI101" s="1106"/>
      <c r="AJ101" s="1106" t="s">
        <v>549</v>
      </c>
      <c r="AK101" s="1106"/>
      <c r="AL101" s="1106" t="s">
        <v>549</v>
      </c>
      <c r="AM101" s="1106"/>
      <c r="AN101" s="1106" t="s">
        <v>549</v>
      </c>
      <c r="AO101" s="1106"/>
      <c r="AP101" s="1106" t="s">
        <v>549</v>
      </c>
      <c r="AQ101" s="1106"/>
      <c r="AR101" s="1107"/>
      <c r="AS101" s="1107"/>
      <c r="AT101" s="1107"/>
      <c r="AU101" s="1107"/>
      <c r="AV101" s="1107"/>
      <c r="AW101" s="1108"/>
      <c r="AX101" s="1108"/>
      <c r="AY101" s="1108"/>
      <c r="AZ101" s="1108"/>
      <c r="BA101" s="1108"/>
      <c r="BB101" s="1108"/>
      <c r="BC101" s="1108"/>
      <c r="BD101" s="1108"/>
      <c r="BE101" s="1108"/>
    </row>
    <row r="102" spans="1:58" ht="30" customHeight="1">
      <c r="B102" s="1766" t="s">
        <v>560</v>
      </c>
      <c r="C102" s="1766"/>
      <c r="D102" s="1766" t="s">
        <v>560</v>
      </c>
      <c r="E102" s="1766"/>
      <c r="F102" s="1766" t="s">
        <v>560</v>
      </c>
      <c r="G102" s="1766"/>
      <c r="H102" s="1766" t="s">
        <v>560</v>
      </c>
      <c r="I102" s="1766"/>
      <c r="J102" s="1766" t="s">
        <v>560</v>
      </c>
      <c r="K102" s="1766"/>
      <c r="L102" s="1766" t="s">
        <v>560</v>
      </c>
      <c r="M102" s="1766"/>
      <c r="N102" s="1766" t="s">
        <v>560</v>
      </c>
      <c r="O102" s="1766"/>
      <c r="P102" s="1766" t="s">
        <v>560</v>
      </c>
      <c r="Q102" s="1766"/>
      <c r="R102" s="1106" t="s">
        <v>1123</v>
      </c>
      <c r="S102" s="1106"/>
      <c r="T102" s="1106" t="s">
        <v>561</v>
      </c>
      <c r="U102" s="1106"/>
      <c r="V102" s="1106" t="s">
        <v>561</v>
      </c>
      <c r="W102" s="1106"/>
      <c r="X102" s="1106" t="s">
        <v>561</v>
      </c>
      <c r="Y102" s="1106"/>
      <c r="Z102" s="1106" t="s">
        <v>561</v>
      </c>
      <c r="AA102" s="1106"/>
      <c r="AB102" s="1106" t="s">
        <v>561</v>
      </c>
      <c r="AC102" s="1106"/>
      <c r="AD102" s="1106" t="s">
        <v>561</v>
      </c>
      <c r="AE102" s="1106"/>
      <c r="AF102" s="1106" t="s">
        <v>561</v>
      </c>
      <c r="AG102" s="1106"/>
      <c r="AH102" s="1106" t="s">
        <v>561</v>
      </c>
      <c r="AI102" s="1106"/>
      <c r="AJ102" s="1106" t="s">
        <v>561</v>
      </c>
      <c r="AK102" s="1106"/>
      <c r="AL102" s="1106" t="s">
        <v>561</v>
      </c>
      <c r="AM102" s="1106"/>
      <c r="AN102" s="1106" t="s">
        <v>561</v>
      </c>
      <c r="AO102" s="1106"/>
      <c r="AP102" s="1106" t="s">
        <v>561</v>
      </c>
      <c r="AQ102" s="1106"/>
      <c r="AR102" s="1107"/>
      <c r="AS102" s="1107"/>
      <c r="AT102" s="1107"/>
      <c r="AU102" s="1107"/>
      <c r="AV102" s="1107"/>
      <c r="AW102" s="1108"/>
      <c r="AX102" s="1108"/>
      <c r="AY102" s="1108"/>
      <c r="AZ102" s="1108"/>
      <c r="BA102" s="1108"/>
      <c r="BB102" s="1108"/>
      <c r="BC102" s="1108"/>
      <c r="BD102" s="1108"/>
      <c r="BE102" s="1108"/>
    </row>
    <row r="103" spans="1:58" ht="30" customHeight="1">
      <c r="B103" s="1766" t="s">
        <v>563</v>
      </c>
      <c r="C103" s="1766"/>
      <c r="D103" s="1766" t="s">
        <v>563</v>
      </c>
      <c r="E103" s="1766"/>
      <c r="F103" s="1766" t="s">
        <v>563</v>
      </c>
      <c r="G103" s="1766"/>
      <c r="H103" s="1766" t="s">
        <v>563</v>
      </c>
      <c r="I103" s="1766"/>
      <c r="J103" s="1766" t="s">
        <v>563</v>
      </c>
      <c r="K103" s="1766"/>
      <c r="L103" s="1766" t="s">
        <v>563</v>
      </c>
      <c r="M103" s="1766"/>
      <c r="N103" s="1766" t="s">
        <v>563</v>
      </c>
      <c r="O103" s="1766"/>
      <c r="P103" s="1766" t="s">
        <v>563</v>
      </c>
      <c r="Q103" s="1766"/>
      <c r="R103" s="1106" t="s">
        <v>561</v>
      </c>
      <c r="S103" s="1106"/>
      <c r="T103" s="1106" t="s">
        <v>561</v>
      </c>
      <c r="U103" s="1106"/>
      <c r="V103" s="1106" t="s">
        <v>561</v>
      </c>
      <c r="W103" s="1106"/>
      <c r="X103" s="1106" t="s">
        <v>561</v>
      </c>
      <c r="Y103" s="1106"/>
      <c r="Z103" s="1106" t="s">
        <v>561</v>
      </c>
      <c r="AA103" s="1106"/>
      <c r="AB103" s="1106" t="s">
        <v>561</v>
      </c>
      <c r="AC103" s="1106"/>
      <c r="AD103" s="1106" t="s">
        <v>561</v>
      </c>
      <c r="AE103" s="1106"/>
      <c r="AF103" s="1106" t="s">
        <v>561</v>
      </c>
      <c r="AG103" s="1106"/>
      <c r="AH103" s="1106" t="s">
        <v>561</v>
      </c>
      <c r="AI103" s="1106"/>
      <c r="AJ103" s="1106" t="s">
        <v>561</v>
      </c>
      <c r="AK103" s="1106"/>
      <c r="AL103" s="1106" t="s">
        <v>561</v>
      </c>
      <c r="AM103" s="1106"/>
      <c r="AN103" s="1106" t="s">
        <v>561</v>
      </c>
      <c r="AO103" s="1106"/>
      <c r="AP103" s="1106" t="s">
        <v>561</v>
      </c>
      <c r="AQ103" s="1106"/>
      <c r="AR103" s="1107"/>
      <c r="AS103" s="1107"/>
      <c r="AT103" s="1107"/>
      <c r="AU103" s="1107"/>
      <c r="AV103" s="1107"/>
      <c r="AW103" s="1108"/>
      <c r="AX103" s="1108"/>
      <c r="AY103" s="1108"/>
      <c r="AZ103" s="1108"/>
      <c r="BA103" s="1108"/>
      <c r="BB103" s="1108"/>
      <c r="BC103" s="1108"/>
      <c r="BD103" s="1108"/>
      <c r="BE103" s="1108"/>
    </row>
    <row r="104" spans="1:58" ht="30" customHeight="1">
      <c r="B104" s="1766" t="s">
        <v>710</v>
      </c>
      <c r="C104" s="1766"/>
      <c r="D104" s="1766" t="s">
        <v>710</v>
      </c>
      <c r="E104" s="1766"/>
      <c r="F104" s="1766" t="s">
        <v>710</v>
      </c>
      <c r="G104" s="1766"/>
      <c r="H104" s="1766" t="s">
        <v>710</v>
      </c>
      <c r="I104" s="1766"/>
      <c r="J104" s="1766" t="s">
        <v>710</v>
      </c>
      <c r="K104" s="1766"/>
      <c r="L104" s="1766" t="s">
        <v>710</v>
      </c>
      <c r="M104" s="1766"/>
      <c r="N104" s="1766" t="s">
        <v>710</v>
      </c>
      <c r="O104" s="1766"/>
      <c r="P104" s="1766" t="s">
        <v>710</v>
      </c>
      <c r="Q104" s="1766"/>
      <c r="R104" s="1106" t="s">
        <v>577</v>
      </c>
      <c r="S104" s="1106"/>
      <c r="T104" s="1106" t="s">
        <v>577</v>
      </c>
      <c r="U104" s="1106"/>
      <c r="V104" s="1106" t="s">
        <v>577</v>
      </c>
      <c r="W104" s="1106"/>
      <c r="X104" s="1106" t="s">
        <v>577</v>
      </c>
      <c r="Y104" s="1106"/>
      <c r="Z104" s="1106" t="s">
        <v>577</v>
      </c>
      <c r="AA104" s="1106"/>
      <c r="AB104" s="1106" t="s">
        <v>577</v>
      </c>
      <c r="AC104" s="1106"/>
      <c r="AD104" s="1106" t="s">
        <v>577</v>
      </c>
      <c r="AE104" s="1106"/>
      <c r="AF104" s="1106" t="s">
        <v>577</v>
      </c>
      <c r="AG104" s="1106"/>
      <c r="AH104" s="1106" t="s">
        <v>577</v>
      </c>
      <c r="AI104" s="1106"/>
      <c r="AJ104" s="1106" t="s">
        <v>577</v>
      </c>
      <c r="AK104" s="1106"/>
      <c r="AL104" s="1106" t="s">
        <v>577</v>
      </c>
      <c r="AM104" s="1106"/>
      <c r="AN104" s="1106" t="s">
        <v>577</v>
      </c>
      <c r="AO104" s="1106"/>
      <c r="AP104" s="1106" t="s">
        <v>577</v>
      </c>
      <c r="AQ104" s="1106"/>
      <c r="AR104" s="1107"/>
      <c r="AS104" s="1107"/>
      <c r="AT104" s="1107"/>
      <c r="AU104" s="1107"/>
      <c r="AV104" s="1107"/>
      <c r="AW104" s="1108"/>
      <c r="AX104" s="1108"/>
      <c r="AY104" s="1108"/>
      <c r="AZ104" s="1108"/>
      <c r="BA104" s="1108"/>
      <c r="BB104" s="1108"/>
      <c r="BC104" s="1108"/>
      <c r="BD104" s="1108"/>
      <c r="BE104" s="1108"/>
    </row>
    <row r="105" spans="1:58" ht="20.100000000000001" customHeight="1">
      <c r="A105" s="82"/>
      <c r="B105" s="82"/>
      <c r="C105" s="88"/>
      <c r="D105" s="88"/>
      <c r="E105" s="88"/>
      <c r="F105" s="82"/>
      <c r="G105" s="82"/>
      <c r="H105" s="82"/>
      <c r="I105" s="82"/>
      <c r="J105" s="82"/>
      <c r="K105" s="82"/>
      <c r="L105" s="82"/>
      <c r="M105" s="82"/>
      <c r="N105" s="82"/>
      <c r="O105" s="82"/>
      <c r="P105" s="82"/>
      <c r="Q105" s="82"/>
      <c r="R105" s="82"/>
      <c r="S105" s="82"/>
      <c r="T105" s="82"/>
      <c r="U105" s="82"/>
      <c r="V105" s="82"/>
      <c r="W105" s="82"/>
      <c r="X105" s="82"/>
      <c r="Y105" s="82"/>
      <c r="Z105" s="82"/>
      <c r="AA105" s="82"/>
      <c r="AB105" s="82"/>
      <c r="AC105" s="82"/>
      <c r="AD105" s="82"/>
      <c r="AE105" s="82"/>
      <c r="AF105" s="82"/>
      <c r="AG105" s="82"/>
      <c r="AH105" s="82"/>
      <c r="AI105" s="82"/>
      <c r="AJ105" s="82"/>
      <c r="AK105" s="82"/>
      <c r="AL105" s="82"/>
      <c r="AM105" s="82"/>
      <c r="AN105" s="82"/>
      <c r="AO105" s="82"/>
      <c r="AP105" s="88"/>
      <c r="AQ105" s="88"/>
      <c r="AR105" s="88"/>
      <c r="AS105" s="88"/>
      <c r="AT105" s="88"/>
      <c r="AU105" s="88"/>
      <c r="AV105" s="88"/>
      <c r="AW105" s="88"/>
      <c r="AX105" s="89"/>
      <c r="AY105" s="89"/>
      <c r="AZ105" s="89"/>
      <c r="BA105" s="89"/>
      <c r="BB105" s="89"/>
      <c r="BC105" s="89"/>
      <c r="BD105" s="89"/>
      <c r="BE105" s="89"/>
      <c r="BF105" s="82"/>
    </row>
    <row r="106" spans="1:58" ht="35.25" customHeight="1">
      <c r="B106" s="1109" t="s">
        <v>738</v>
      </c>
      <c r="C106" s="1110"/>
      <c r="D106" s="1110"/>
      <c r="E106" s="1110"/>
      <c r="F106" s="1110"/>
      <c r="G106" s="1110"/>
      <c r="H106" s="1110"/>
      <c r="I106" s="1110"/>
      <c r="J106" s="1110"/>
      <c r="K106" s="1110"/>
      <c r="L106" s="1110"/>
      <c r="M106" s="1110"/>
      <c r="N106" s="1110"/>
      <c r="O106" s="1110"/>
      <c r="P106" s="1110"/>
      <c r="Q106" s="1110"/>
      <c r="R106" s="1110"/>
      <c r="S106" s="1110"/>
      <c r="T106" s="1110"/>
      <c r="U106" s="1110"/>
      <c r="V106" s="1110"/>
      <c r="W106" s="1110"/>
      <c r="X106" s="1110"/>
      <c r="Y106" s="1110"/>
      <c r="Z106" s="1110"/>
      <c r="AA106" s="1110"/>
      <c r="AB106" s="1110"/>
      <c r="AC106" s="1110"/>
      <c r="AD106" s="1110"/>
      <c r="AE106" s="1110"/>
      <c r="AF106" s="1110"/>
      <c r="AG106" s="1110"/>
      <c r="AH106" s="1110"/>
      <c r="AI106" s="1110"/>
      <c r="AJ106" s="1110"/>
      <c r="AK106" s="1110"/>
      <c r="AL106" s="1110"/>
      <c r="AM106" s="1110"/>
      <c r="AN106" s="1110"/>
      <c r="AO106" s="1110"/>
      <c r="AP106" s="1110"/>
      <c r="AQ106" s="1110"/>
      <c r="AR106" s="1110"/>
      <c r="AS106" s="1110"/>
      <c r="AT106" s="1110"/>
      <c r="AU106" s="1110"/>
      <c r="AV106" s="1110"/>
      <c r="AW106" s="1110"/>
      <c r="AX106" s="1110"/>
      <c r="AY106" s="1110"/>
      <c r="AZ106" s="1110"/>
      <c r="BA106" s="1110"/>
      <c r="BB106" s="1110"/>
      <c r="BC106" s="1110"/>
      <c r="BD106" s="1110"/>
      <c r="BE106" s="1111"/>
    </row>
    <row r="107" spans="1:58" ht="20.100000000000001" customHeight="1">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87"/>
      <c r="AX107" s="87"/>
      <c r="AY107" s="87"/>
      <c r="AZ107" s="87"/>
      <c r="BA107" s="87"/>
      <c r="BB107" s="87"/>
      <c r="BC107" s="87"/>
      <c r="BD107" s="87"/>
      <c r="BE107" s="87"/>
    </row>
    <row r="108" spans="1:58" ht="28.5" customHeight="1">
      <c r="B108" s="1762" t="s">
        <v>687</v>
      </c>
      <c r="C108" s="1762"/>
      <c r="D108" s="1762"/>
      <c r="E108" s="1762"/>
      <c r="F108" s="1762"/>
      <c r="G108" s="1762"/>
      <c r="H108" s="1762"/>
      <c r="I108" s="1762"/>
      <c r="J108" s="1762"/>
      <c r="K108" s="1762"/>
      <c r="L108" s="1762"/>
      <c r="M108" s="1762"/>
      <c r="N108" s="1762"/>
      <c r="O108" s="1762"/>
      <c r="P108" s="1762"/>
      <c r="Q108" s="1762"/>
      <c r="R108" s="1077" t="s">
        <v>1270</v>
      </c>
      <c r="S108" s="1078"/>
      <c r="T108" s="1078"/>
      <c r="U108" s="1078"/>
      <c r="V108" s="1078"/>
      <c r="W108" s="1078"/>
      <c r="X108" s="1078"/>
      <c r="Y108" s="1078"/>
      <c r="Z108" s="1078"/>
      <c r="AA108" s="1078"/>
      <c r="AB108" s="1078"/>
      <c r="AC108" s="1078"/>
      <c r="AD108" s="1078"/>
      <c r="AE108" s="1078"/>
      <c r="AF108" s="1078"/>
      <c r="AG108" s="1078"/>
      <c r="AH108" s="1078"/>
      <c r="AI108" s="1078"/>
      <c r="AJ108" s="1078"/>
      <c r="AK108" s="1078"/>
      <c r="AL108" s="1078"/>
      <c r="AM108" s="1078"/>
      <c r="AN108" s="1078"/>
      <c r="AO108" s="1078"/>
      <c r="AP108" s="1078"/>
      <c r="AQ108" s="1079"/>
      <c r="AR108" s="1080"/>
      <c r="AS108" s="1081"/>
      <c r="AT108" s="1081"/>
      <c r="AU108" s="1081"/>
      <c r="AV108" s="1081"/>
      <c r="AW108" s="1081"/>
      <c r="AX108" s="1081"/>
      <c r="AY108" s="1081"/>
      <c r="AZ108" s="1081"/>
      <c r="BA108" s="1081"/>
      <c r="BB108" s="1081"/>
      <c r="BC108" s="1081"/>
      <c r="BD108" s="1081"/>
      <c r="BE108" s="1082"/>
    </row>
    <row r="109" spans="1:58" ht="28.5" customHeight="1">
      <c r="B109" s="1372" t="s">
        <v>688</v>
      </c>
      <c r="C109" s="1372"/>
      <c r="D109" s="1372" t="s">
        <v>688</v>
      </c>
      <c r="E109" s="1372"/>
      <c r="F109" s="1372" t="s">
        <v>688</v>
      </c>
      <c r="G109" s="1372"/>
      <c r="H109" s="1372" t="s">
        <v>688</v>
      </c>
      <c r="I109" s="1372"/>
      <c r="J109" s="1372" t="s">
        <v>688</v>
      </c>
      <c r="K109" s="1372"/>
      <c r="L109" s="1372" t="s">
        <v>688</v>
      </c>
      <c r="M109" s="1372"/>
      <c r="N109" s="1372" t="s">
        <v>688</v>
      </c>
      <c r="O109" s="1372"/>
      <c r="P109" s="1372" t="s">
        <v>688</v>
      </c>
      <c r="Q109" s="1372"/>
      <c r="R109" s="1066" t="s">
        <v>531</v>
      </c>
      <c r="S109" s="1067"/>
      <c r="T109" s="1067"/>
      <c r="U109" s="1067"/>
      <c r="V109" s="1067"/>
      <c r="W109" s="1067"/>
      <c r="X109" s="1067"/>
      <c r="Y109" s="1067"/>
      <c r="Z109" s="1067"/>
      <c r="AA109" s="1067"/>
      <c r="AB109" s="1067"/>
      <c r="AC109" s="1067"/>
      <c r="AD109" s="1067"/>
      <c r="AE109" s="1067"/>
      <c r="AF109" s="1067"/>
      <c r="AG109" s="1067"/>
      <c r="AH109" s="1067"/>
      <c r="AI109" s="1067"/>
      <c r="AJ109" s="1067"/>
      <c r="AK109" s="1067"/>
      <c r="AL109" s="1067"/>
      <c r="AM109" s="1067"/>
      <c r="AN109" s="1067"/>
      <c r="AO109" s="1067"/>
      <c r="AP109" s="1067"/>
      <c r="AQ109" s="1068"/>
      <c r="AR109" s="1084"/>
      <c r="AS109" s="1085"/>
      <c r="AT109" s="1085"/>
      <c r="AU109" s="1085"/>
      <c r="AV109" s="1085"/>
      <c r="AW109" s="1085"/>
      <c r="AX109" s="1085"/>
      <c r="AY109" s="1085"/>
      <c r="AZ109" s="1085"/>
      <c r="BA109" s="1085"/>
      <c r="BB109" s="1085"/>
      <c r="BC109" s="1085"/>
      <c r="BD109" s="1085"/>
      <c r="BE109" s="1086"/>
    </row>
    <row r="110" spans="1:58" ht="28.5" customHeight="1">
      <c r="B110" s="1762" t="s">
        <v>689</v>
      </c>
      <c r="C110" s="1762"/>
      <c r="D110" s="1762" t="s">
        <v>689</v>
      </c>
      <c r="E110" s="1762"/>
      <c r="F110" s="1762" t="s">
        <v>689</v>
      </c>
      <c r="G110" s="1762"/>
      <c r="H110" s="1762" t="s">
        <v>689</v>
      </c>
      <c r="I110" s="1762"/>
      <c r="J110" s="1762" t="s">
        <v>689</v>
      </c>
      <c r="K110" s="1762"/>
      <c r="L110" s="1762" t="s">
        <v>689</v>
      </c>
      <c r="M110" s="1762"/>
      <c r="N110" s="1762" t="s">
        <v>689</v>
      </c>
      <c r="O110" s="1762"/>
      <c r="P110" s="1762" t="s">
        <v>689</v>
      </c>
      <c r="Q110" s="1762"/>
      <c r="R110" s="1077" t="s">
        <v>533</v>
      </c>
      <c r="S110" s="1078"/>
      <c r="T110" s="1078"/>
      <c r="U110" s="1078"/>
      <c r="V110" s="1078"/>
      <c r="W110" s="1078"/>
      <c r="X110" s="1078"/>
      <c r="Y110" s="1078"/>
      <c r="Z110" s="1078"/>
      <c r="AA110" s="1078"/>
      <c r="AB110" s="1078"/>
      <c r="AC110" s="1078"/>
      <c r="AD110" s="1078"/>
      <c r="AE110" s="1078"/>
      <c r="AF110" s="1078"/>
      <c r="AG110" s="1078"/>
      <c r="AH110" s="1078"/>
      <c r="AI110" s="1078"/>
      <c r="AJ110" s="1078"/>
      <c r="AK110" s="1078"/>
      <c r="AL110" s="1078"/>
      <c r="AM110" s="1078"/>
      <c r="AN110" s="1078"/>
      <c r="AO110" s="1078"/>
      <c r="AP110" s="1078"/>
      <c r="AQ110" s="1079"/>
      <c r="AR110" s="1080"/>
      <c r="AS110" s="1081"/>
      <c r="AT110" s="1081"/>
      <c r="AU110" s="1081"/>
      <c r="AV110" s="1081"/>
      <c r="AW110" s="1081"/>
      <c r="AX110" s="1081"/>
      <c r="AY110" s="1081"/>
      <c r="AZ110" s="1081"/>
      <c r="BA110" s="1081"/>
      <c r="BB110" s="1081"/>
      <c r="BC110" s="1081"/>
      <c r="BD110" s="1081"/>
      <c r="BE110" s="1082"/>
    </row>
    <row r="111" spans="1:58" ht="28.5" customHeight="1">
      <c r="B111" s="1372" t="s">
        <v>690</v>
      </c>
      <c r="C111" s="1372"/>
      <c r="D111" s="1372" t="s">
        <v>690</v>
      </c>
      <c r="E111" s="1372"/>
      <c r="F111" s="1372" t="s">
        <v>690</v>
      </c>
      <c r="G111" s="1372"/>
      <c r="H111" s="1372" t="s">
        <v>690</v>
      </c>
      <c r="I111" s="1372"/>
      <c r="J111" s="1372" t="s">
        <v>690</v>
      </c>
      <c r="K111" s="1372"/>
      <c r="L111" s="1372" t="s">
        <v>690</v>
      </c>
      <c r="M111" s="1372"/>
      <c r="N111" s="1372" t="s">
        <v>690</v>
      </c>
      <c r="O111" s="1372"/>
      <c r="P111" s="1372" t="s">
        <v>690</v>
      </c>
      <c r="Q111" s="1372"/>
      <c r="R111" s="1066" t="s">
        <v>163</v>
      </c>
      <c r="S111" s="1067"/>
      <c r="T111" s="1067"/>
      <c r="U111" s="1067"/>
      <c r="V111" s="1067"/>
      <c r="W111" s="1067"/>
      <c r="X111" s="1067"/>
      <c r="Y111" s="1067"/>
      <c r="Z111" s="1067"/>
      <c r="AA111" s="1067"/>
      <c r="AB111" s="1067"/>
      <c r="AC111" s="1067"/>
      <c r="AD111" s="1067"/>
      <c r="AE111" s="1067"/>
      <c r="AF111" s="1067"/>
      <c r="AG111" s="1067"/>
      <c r="AH111" s="1067"/>
      <c r="AI111" s="1067"/>
      <c r="AJ111" s="1067"/>
      <c r="AK111" s="1067"/>
      <c r="AL111" s="1067"/>
      <c r="AM111" s="1067"/>
      <c r="AN111" s="1067"/>
      <c r="AO111" s="1067"/>
      <c r="AP111" s="1067"/>
      <c r="AQ111" s="1068"/>
      <c r="AR111" s="1084"/>
      <c r="AS111" s="1085"/>
      <c r="AT111" s="1085"/>
      <c r="AU111" s="1085"/>
      <c r="AV111" s="1085"/>
      <c r="AW111" s="1085"/>
      <c r="AX111" s="1085"/>
      <c r="AY111" s="1085"/>
      <c r="AZ111" s="1085"/>
      <c r="BA111" s="1085"/>
      <c r="BB111" s="1085"/>
      <c r="BC111" s="1085"/>
      <c r="BD111" s="1085"/>
      <c r="BE111" s="1086"/>
    </row>
    <row r="112" spans="1:58" ht="28.5" customHeight="1">
      <c r="B112" s="1762" t="s">
        <v>711</v>
      </c>
      <c r="C112" s="1762"/>
      <c r="D112" s="1762" t="s">
        <v>711</v>
      </c>
      <c r="E112" s="1762"/>
      <c r="F112" s="1762" t="s">
        <v>711</v>
      </c>
      <c r="G112" s="1762"/>
      <c r="H112" s="1762" t="s">
        <v>711</v>
      </c>
      <c r="I112" s="1762"/>
      <c r="J112" s="1762" t="s">
        <v>711</v>
      </c>
      <c r="K112" s="1762"/>
      <c r="L112" s="1762" t="s">
        <v>711</v>
      </c>
      <c r="M112" s="1762"/>
      <c r="N112" s="1762" t="s">
        <v>711</v>
      </c>
      <c r="O112" s="1762"/>
      <c r="P112" s="1762" t="s">
        <v>711</v>
      </c>
      <c r="Q112" s="1762"/>
      <c r="R112" s="1077" t="s">
        <v>1264</v>
      </c>
      <c r="S112" s="1078"/>
      <c r="T112" s="1078"/>
      <c r="U112" s="1078"/>
      <c r="V112" s="1078"/>
      <c r="W112" s="1078"/>
      <c r="X112" s="1078"/>
      <c r="Y112" s="1078"/>
      <c r="Z112" s="1078"/>
      <c r="AA112" s="1078"/>
      <c r="AB112" s="1078"/>
      <c r="AC112" s="1078"/>
      <c r="AD112" s="1078"/>
      <c r="AE112" s="1078"/>
      <c r="AF112" s="1078"/>
      <c r="AG112" s="1078"/>
      <c r="AH112" s="1078"/>
      <c r="AI112" s="1078"/>
      <c r="AJ112" s="1078"/>
      <c r="AK112" s="1078"/>
      <c r="AL112" s="1078"/>
      <c r="AM112" s="1078"/>
      <c r="AN112" s="1078"/>
      <c r="AO112" s="1078"/>
      <c r="AP112" s="1078"/>
      <c r="AQ112" s="1079"/>
      <c r="AR112" s="1080"/>
      <c r="AS112" s="1081"/>
      <c r="AT112" s="1081"/>
      <c r="AU112" s="1081"/>
      <c r="AV112" s="1081"/>
      <c r="AW112" s="1081"/>
      <c r="AX112" s="1081"/>
      <c r="AY112" s="1081"/>
      <c r="AZ112" s="1081"/>
      <c r="BA112" s="1081"/>
      <c r="BB112" s="1081"/>
      <c r="BC112" s="1081"/>
      <c r="BD112" s="1081"/>
      <c r="BE112" s="1082"/>
    </row>
    <row r="113" spans="2:57" ht="28.5" customHeight="1">
      <c r="B113" s="1372" t="s">
        <v>712</v>
      </c>
      <c r="C113" s="1372"/>
      <c r="D113" s="1372" t="s">
        <v>712</v>
      </c>
      <c r="E113" s="1372"/>
      <c r="F113" s="1372" t="s">
        <v>712</v>
      </c>
      <c r="G113" s="1372"/>
      <c r="H113" s="1372" t="s">
        <v>712</v>
      </c>
      <c r="I113" s="1372"/>
      <c r="J113" s="1372" t="s">
        <v>712</v>
      </c>
      <c r="K113" s="1372"/>
      <c r="L113" s="1372" t="s">
        <v>712</v>
      </c>
      <c r="M113" s="1372"/>
      <c r="N113" s="1372" t="s">
        <v>712</v>
      </c>
      <c r="O113" s="1372"/>
      <c r="P113" s="1372" t="s">
        <v>712</v>
      </c>
      <c r="Q113" s="1372"/>
      <c r="R113" s="1066" t="s">
        <v>535</v>
      </c>
      <c r="S113" s="1067"/>
      <c r="T113" s="1067"/>
      <c r="U113" s="1067"/>
      <c r="V113" s="1067"/>
      <c r="W113" s="1067"/>
      <c r="X113" s="1067"/>
      <c r="Y113" s="1067"/>
      <c r="Z113" s="1067"/>
      <c r="AA113" s="1067"/>
      <c r="AB113" s="1067"/>
      <c r="AC113" s="1067"/>
      <c r="AD113" s="1067"/>
      <c r="AE113" s="1067"/>
      <c r="AF113" s="1067"/>
      <c r="AG113" s="1067"/>
      <c r="AH113" s="1067"/>
      <c r="AI113" s="1067"/>
      <c r="AJ113" s="1067"/>
      <c r="AK113" s="1067"/>
      <c r="AL113" s="1067"/>
      <c r="AM113" s="1067"/>
      <c r="AN113" s="1067"/>
      <c r="AO113" s="1067"/>
      <c r="AP113" s="1067"/>
      <c r="AQ113" s="1068"/>
      <c r="AR113" s="1084"/>
      <c r="AS113" s="1085"/>
      <c r="AT113" s="1085"/>
      <c r="AU113" s="1085"/>
      <c r="AV113" s="1085"/>
      <c r="AW113" s="1085"/>
      <c r="AX113" s="1085"/>
      <c r="AY113" s="1085"/>
      <c r="AZ113" s="1085"/>
      <c r="BA113" s="1085"/>
      <c r="BB113" s="1085"/>
      <c r="BC113" s="1085"/>
      <c r="BD113" s="1085"/>
      <c r="BE113" s="1086"/>
    </row>
    <row r="114" spans="2:57" ht="28.5" customHeight="1">
      <c r="B114" s="1762" t="s">
        <v>713</v>
      </c>
      <c r="C114" s="1762"/>
      <c r="D114" s="1762" t="s">
        <v>713</v>
      </c>
      <c r="E114" s="1762"/>
      <c r="F114" s="1762" t="s">
        <v>713</v>
      </c>
      <c r="G114" s="1762"/>
      <c r="H114" s="1762" t="s">
        <v>713</v>
      </c>
      <c r="I114" s="1762"/>
      <c r="J114" s="1762" t="s">
        <v>713</v>
      </c>
      <c r="K114" s="1762"/>
      <c r="L114" s="1762" t="s">
        <v>713</v>
      </c>
      <c r="M114" s="1762"/>
      <c r="N114" s="1762" t="s">
        <v>713</v>
      </c>
      <c r="O114" s="1762"/>
      <c r="P114" s="1762" t="s">
        <v>713</v>
      </c>
      <c r="Q114" s="1762"/>
      <c r="R114" s="1077" t="str">
        <f>AE50</f>
        <v>ارتفاع لسقف الأرضي</v>
      </c>
      <c r="S114" s="1078"/>
      <c r="T114" s="1078"/>
      <c r="U114" s="1078"/>
      <c r="V114" s="1078"/>
      <c r="W114" s="1078"/>
      <c r="X114" s="1078"/>
      <c r="Y114" s="1078"/>
      <c r="Z114" s="1078"/>
      <c r="AA114" s="1078"/>
      <c r="AB114" s="1078"/>
      <c r="AC114" s="1078"/>
      <c r="AD114" s="1078"/>
      <c r="AE114" s="1078"/>
      <c r="AF114" s="1078"/>
      <c r="AG114" s="1078"/>
      <c r="AH114" s="1078"/>
      <c r="AI114" s="1078"/>
      <c r="AJ114" s="1078"/>
      <c r="AK114" s="1078"/>
      <c r="AL114" s="1078"/>
      <c r="AM114" s="1078"/>
      <c r="AN114" s="1078"/>
      <c r="AO114" s="1078"/>
      <c r="AP114" s="1078"/>
      <c r="AQ114" s="1079"/>
      <c r="AR114" s="1080"/>
      <c r="AS114" s="1081"/>
      <c r="AT114" s="1081"/>
      <c r="AU114" s="1081"/>
      <c r="AV114" s="1081"/>
      <c r="AW114" s="1081"/>
      <c r="AX114" s="1081"/>
      <c r="AY114" s="1081"/>
      <c r="AZ114" s="1081"/>
      <c r="BA114" s="1081"/>
      <c r="BB114" s="1081"/>
      <c r="BC114" s="1081"/>
      <c r="BD114" s="1081"/>
      <c r="BE114" s="1082"/>
    </row>
    <row r="115" spans="2:57" ht="28.5" customHeight="1">
      <c r="B115" s="1372" t="s">
        <v>714</v>
      </c>
      <c r="C115" s="1372"/>
      <c r="D115" s="1372" t="s">
        <v>714</v>
      </c>
      <c r="E115" s="1372"/>
      <c r="F115" s="1372" t="s">
        <v>714</v>
      </c>
      <c r="G115" s="1372"/>
      <c r="H115" s="1372" t="s">
        <v>714</v>
      </c>
      <c r="I115" s="1372"/>
      <c r="J115" s="1372" t="s">
        <v>714</v>
      </c>
      <c r="K115" s="1372"/>
      <c r="L115" s="1372" t="s">
        <v>714</v>
      </c>
      <c r="M115" s="1372"/>
      <c r="N115" s="1372" t="s">
        <v>714</v>
      </c>
      <c r="O115" s="1372"/>
      <c r="P115" s="1372" t="s">
        <v>714</v>
      </c>
      <c r="Q115" s="1372"/>
      <c r="R115" s="1066" t="s">
        <v>1265</v>
      </c>
      <c r="S115" s="1067"/>
      <c r="T115" s="1067"/>
      <c r="U115" s="1067"/>
      <c r="V115" s="1067"/>
      <c r="W115" s="1067"/>
      <c r="X115" s="1067"/>
      <c r="Y115" s="1067"/>
      <c r="Z115" s="1067"/>
      <c r="AA115" s="1067"/>
      <c r="AB115" s="1067"/>
      <c r="AC115" s="1067"/>
      <c r="AD115" s="1067"/>
      <c r="AE115" s="1067"/>
      <c r="AF115" s="1067"/>
      <c r="AG115" s="1067"/>
      <c r="AH115" s="1067"/>
      <c r="AI115" s="1067"/>
      <c r="AJ115" s="1067"/>
      <c r="AK115" s="1067"/>
      <c r="AL115" s="1067"/>
      <c r="AM115" s="1067"/>
      <c r="AN115" s="1067"/>
      <c r="AO115" s="1067"/>
      <c r="AP115" s="1067"/>
      <c r="AQ115" s="1068"/>
      <c r="AR115" s="1080"/>
      <c r="AS115" s="1081"/>
      <c r="AT115" s="1081"/>
      <c r="AU115" s="1081"/>
      <c r="AV115" s="1081"/>
      <c r="AW115" s="1081"/>
      <c r="AX115" s="1081"/>
      <c r="AY115" s="1081"/>
      <c r="AZ115" s="1081"/>
      <c r="BA115" s="1081"/>
      <c r="BB115" s="1081"/>
      <c r="BC115" s="1081"/>
      <c r="BD115" s="1081"/>
      <c r="BE115" s="1082"/>
    </row>
    <row r="116" spans="2:57" ht="28.5" customHeight="1">
      <c r="B116" s="1762" t="s">
        <v>715</v>
      </c>
      <c r="C116" s="1762"/>
      <c r="D116" s="1762" t="s">
        <v>715</v>
      </c>
      <c r="E116" s="1762"/>
      <c r="F116" s="1762" t="s">
        <v>715</v>
      </c>
      <c r="G116" s="1762"/>
      <c r="H116" s="1762" t="s">
        <v>715</v>
      </c>
      <c r="I116" s="1762"/>
      <c r="J116" s="1762" t="s">
        <v>715</v>
      </c>
      <c r="K116" s="1762"/>
      <c r="L116" s="1762" t="s">
        <v>715</v>
      </c>
      <c r="M116" s="1762"/>
      <c r="N116" s="1762" t="s">
        <v>715</v>
      </c>
      <c r="O116" s="1762"/>
      <c r="P116" s="1762" t="s">
        <v>715</v>
      </c>
      <c r="Q116" s="1762"/>
      <c r="R116" s="1077" t="s">
        <v>277</v>
      </c>
      <c r="S116" s="1078"/>
      <c r="T116" s="1078"/>
      <c r="U116" s="1078"/>
      <c r="V116" s="1078"/>
      <c r="W116" s="1078"/>
      <c r="X116" s="1078"/>
      <c r="Y116" s="1078"/>
      <c r="Z116" s="1078"/>
      <c r="AA116" s="1078"/>
      <c r="AB116" s="1078"/>
      <c r="AC116" s="1078"/>
      <c r="AD116" s="1078"/>
      <c r="AE116" s="1078"/>
      <c r="AF116" s="1078"/>
      <c r="AG116" s="1078"/>
      <c r="AH116" s="1078"/>
      <c r="AI116" s="1078"/>
      <c r="AJ116" s="1078"/>
      <c r="AK116" s="1078"/>
      <c r="AL116" s="1078"/>
      <c r="AM116" s="1078"/>
      <c r="AN116" s="1078"/>
      <c r="AO116" s="1078"/>
      <c r="AP116" s="1078"/>
      <c r="AQ116" s="1079"/>
      <c r="AR116" s="1080"/>
      <c r="AS116" s="1081"/>
      <c r="AT116" s="1081"/>
      <c r="AU116" s="1081"/>
      <c r="AV116" s="1081"/>
      <c r="AW116" s="1081"/>
      <c r="AX116" s="1081"/>
      <c r="AY116" s="1081"/>
      <c r="AZ116" s="1081"/>
      <c r="BA116" s="1081"/>
      <c r="BB116" s="1081"/>
      <c r="BC116" s="1081"/>
      <c r="BD116" s="1081"/>
      <c r="BE116" s="1082"/>
    </row>
    <row r="117" spans="2:57" ht="28.5" customHeight="1">
      <c r="B117" s="1372" t="s">
        <v>716</v>
      </c>
      <c r="C117" s="1372"/>
      <c r="D117" s="1372" t="s">
        <v>716</v>
      </c>
      <c r="E117" s="1372"/>
      <c r="F117" s="1372" t="s">
        <v>716</v>
      </c>
      <c r="G117" s="1372"/>
      <c r="H117" s="1372" t="s">
        <v>716</v>
      </c>
      <c r="I117" s="1372"/>
      <c r="J117" s="1372" t="s">
        <v>716</v>
      </c>
      <c r="K117" s="1372"/>
      <c r="L117" s="1372" t="s">
        <v>716</v>
      </c>
      <c r="M117" s="1372"/>
      <c r="N117" s="1372" t="s">
        <v>716</v>
      </c>
      <c r="O117" s="1372"/>
      <c r="P117" s="1372" t="s">
        <v>716</v>
      </c>
      <c r="Q117" s="1372"/>
      <c r="R117" s="1066" t="s">
        <v>276</v>
      </c>
      <c r="S117" s="1067"/>
      <c r="T117" s="1067"/>
      <c r="U117" s="1067"/>
      <c r="V117" s="1067"/>
      <c r="W117" s="1067"/>
      <c r="X117" s="1067"/>
      <c r="Y117" s="1067"/>
      <c r="Z117" s="1067"/>
      <c r="AA117" s="1067"/>
      <c r="AB117" s="1067"/>
      <c r="AC117" s="1067"/>
      <c r="AD117" s="1067"/>
      <c r="AE117" s="1067"/>
      <c r="AF117" s="1067"/>
      <c r="AG117" s="1067"/>
      <c r="AH117" s="1067"/>
      <c r="AI117" s="1067"/>
      <c r="AJ117" s="1067"/>
      <c r="AK117" s="1067"/>
      <c r="AL117" s="1067"/>
      <c r="AM117" s="1067"/>
      <c r="AN117" s="1067"/>
      <c r="AO117" s="1067"/>
      <c r="AP117" s="1067"/>
      <c r="AQ117" s="1068"/>
      <c r="AR117" s="1084" t="s">
        <v>1131</v>
      </c>
      <c r="AS117" s="1085"/>
      <c r="AT117" s="1085"/>
      <c r="AU117" s="1085"/>
      <c r="AV117" s="1085"/>
      <c r="AW117" s="1085"/>
      <c r="AX117" s="1085"/>
      <c r="AY117" s="1085"/>
      <c r="AZ117" s="1085"/>
      <c r="BA117" s="1085"/>
      <c r="BB117" s="1085"/>
      <c r="BC117" s="1085"/>
      <c r="BD117" s="1085"/>
      <c r="BE117" s="1086"/>
    </row>
    <row r="118" spans="2:57" ht="28.5" customHeight="1">
      <c r="B118" s="1762" t="s">
        <v>1127</v>
      </c>
      <c r="C118" s="1762"/>
      <c r="D118" s="1762" t="s">
        <v>717</v>
      </c>
      <c r="E118" s="1762"/>
      <c r="F118" s="1762" t="s">
        <v>717</v>
      </c>
      <c r="G118" s="1762"/>
      <c r="H118" s="1762" t="s">
        <v>717</v>
      </c>
      <c r="I118" s="1762"/>
      <c r="J118" s="1762" t="s">
        <v>717</v>
      </c>
      <c r="K118" s="1762"/>
      <c r="L118" s="1762" t="s">
        <v>717</v>
      </c>
      <c r="M118" s="1762"/>
      <c r="N118" s="1762" t="s">
        <v>717</v>
      </c>
      <c r="O118" s="1762"/>
      <c r="P118" s="1762" t="s">
        <v>717</v>
      </c>
      <c r="Q118" s="1762"/>
      <c r="R118" s="1077" t="s">
        <v>276</v>
      </c>
      <c r="S118" s="1078"/>
      <c r="T118" s="1078"/>
      <c r="U118" s="1078"/>
      <c r="V118" s="1078"/>
      <c r="W118" s="1078"/>
      <c r="X118" s="1078"/>
      <c r="Y118" s="1078"/>
      <c r="Z118" s="1078"/>
      <c r="AA118" s="1078"/>
      <c r="AB118" s="1078"/>
      <c r="AC118" s="1078"/>
      <c r="AD118" s="1078"/>
      <c r="AE118" s="1078"/>
      <c r="AF118" s="1078"/>
      <c r="AG118" s="1078"/>
      <c r="AH118" s="1078"/>
      <c r="AI118" s="1078"/>
      <c r="AJ118" s="1078"/>
      <c r="AK118" s="1078"/>
      <c r="AL118" s="1078"/>
      <c r="AM118" s="1078"/>
      <c r="AN118" s="1078"/>
      <c r="AO118" s="1078"/>
      <c r="AP118" s="1078"/>
      <c r="AQ118" s="1079"/>
      <c r="AR118" s="1080"/>
      <c r="AS118" s="1081"/>
      <c r="AT118" s="1081"/>
      <c r="AU118" s="1081"/>
      <c r="AV118" s="1081"/>
      <c r="AW118" s="1081"/>
      <c r="AX118" s="1081"/>
      <c r="AY118" s="1081"/>
      <c r="AZ118" s="1081"/>
      <c r="BA118" s="1081"/>
      <c r="BB118" s="1081"/>
      <c r="BC118" s="1081"/>
      <c r="BD118" s="1081"/>
      <c r="BE118" s="1082"/>
    </row>
    <row r="119" spans="2:57" ht="28.5" customHeight="1">
      <c r="B119" s="1765" t="s">
        <v>741</v>
      </c>
      <c r="C119" s="1765"/>
      <c r="D119" s="1765" t="s">
        <v>718</v>
      </c>
      <c r="E119" s="1765"/>
      <c r="F119" s="1765" t="s">
        <v>718</v>
      </c>
      <c r="G119" s="1765"/>
      <c r="H119" s="1765" t="s">
        <v>718</v>
      </c>
      <c r="I119" s="1765"/>
      <c r="J119" s="1765" t="s">
        <v>718</v>
      </c>
      <c r="K119" s="1765"/>
      <c r="L119" s="1765" t="s">
        <v>718</v>
      </c>
      <c r="M119" s="1765"/>
      <c r="N119" s="1765" t="s">
        <v>718</v>
      </c>
      <c r="O119" s="1765"/>
      <c r="P119" s="1765" t="s">
        <v>718</v>
      </c>
      <c r="Q119" s="1765"/>
      <c r="R119" s="1066" t="s">
        <v>276</v>
      </c>
      <c r="S119" s="1067"/>
      <c r="T119" s="1067"/>
      <c r="U119" s="1067"/>
      <c r="V119" s="1067"/>
      <c r="W119" s="1067"/>
      <c r="X119" s="1067"/>
      <c r="Y119" s="1067"/>
      <c r="Z119" s="1067"/>
      <c r="AA119" s="1067"/>
      <c r="AB119" s="1067"/>
      <c r="AC119" s="1067"/>
      <c r="AD119" s="1067"/>
      <c r="AE119" s="1067"/>
      <c r="AF119" s="1067"/>
      <c r="AG119" s="1067"/>
      <c r="AH119" s="1067"/>
      <c r="AI119" s="1067"/>
      <c r="AJ119" s="1067"/>
      <c r="AK119" s="1067"/>
      <c r="AL119" s="1067"/>
      <c r="AM119" s="1067"/>
      <c r="AN119" s="1067"/>
      <c r="AO119" s="1067"/>
      <c r="AP119" s="1067"/>
      <c r="AQ119" s="1068"/>
      <c r="AR119" s="1084"/>
      <c r="AS119" s="1085"/>
      <c r="AT119" s="1085"/>
      <c r="AU119" s="1085"/>
      <c r="AV119" s="1085"/>
      <c r="AW119" s="1085"/>
      <c r="AX119" s="1085"/>
      <c r="AY119" s="1085"/>
      <c r="AZ119" s="1085"/>
      <c r="BA119" s="1085"/>
      <c r="BB119" s="1085"/>
      <c r="BC119" s="1085"/>
      <c r="BD119" s="1085"/>
      <c r="BE119" s="1086"/>
    </row>
    <row r="120" spans="2:57" ht="28.5" customHeight="1">
      <c r="B120" s="1762" t="s">
        <v>754</v>
      </c>
      <c r="C120" s="1762"/>
      <c r="D120" s="1762" t="s">
        <v>719</v>
      </c>
      <c r="E120" s="1762"/>
      <c r="F120" s="1762" t="s">
        <v>719</v>
      </c>
      <c r="G120" s="1762"/>
      <c r="H120" s="1762" t="s">
        <v>719</v>
      </c>
      <c r="I120" s="1762"/>
      <c r="J120" s="1762" t="s">
        <v>719</v>
      </c>
      <c r="K120" s="1762"/>
      <c r="L120" s="1762" t="s">
        <v>719</v>
      </c>
      <c r="M120" s="1762"/>
      <c r="N120" s="1762" t="s">
        <v>719</v>
      </c>
      <c r="O120" s="1762"/>
      <c r="P120" s="1762" t="s">
        <v>719</v>
      </c>
      <c r="Q120" s="1762"/>
      <c r="R120" s="1077">
        <v>2</v>
      </c>
      <c r="S120" s="1078"/>
      <c r="T120" s="1078"/>
      <c r="U120" s="1078"/>
      <c r="V120" s="1078"/>
      <c r="W120" s="1078"/>
      <c r="X120" s="1078"/>
      <c r="Y120" s="1078"/>
      <c r="Z120" s="1078"/>
      <c r="AA120" s="1078"/>
      <c r="AB120" s="1078"/>
      <c r="AC120" s="1078"/>
      <c r="AD120" s="1078"/>
      <c r="AE120" s="1078"/>
      <c r="AF120" s="1078"/>
      <c r="AG120" s="1078"/>
      <c r="AH120" s="1078"/>
      <c r="AI120" s="1078"/>
      <c r="AJ120" s="1078"/>
      <c r="AK120" s="1078"/>
      <c r="AL120" s="1078"/>
      <c r="AM120" s="1078"/>
      <c r="AN120" s="1078"/>
      <c r="AO120" s="1078"/>
      <c r="AP120" s="1078"/>
      <c r="AQ120" s="1079"/>
      <c r="AR120" s="1080"/>
      <c r="AS120" s="1081"/>
      <c r="AT120" s="1081"/>
      <c r="AU120" s="1081"/>
      <c r="AV120" s="1081"/>
      <c r="AW120" s="1081"/>
      <c r="AX120" s="1081"/>
      <c r="AY120" s="1081"/>
      <c r="AZ120" s="1081"/>
      <c r="BA120" s="1081"/>
      <c r="BB120" s="1081"/>
      <c r="BC120" s="1081"/>
      <c r="BD120" s="1081"/>
      <c r="BE120" s="1082"/>
    </row>
    <row r="121" spans="2:57" ht="28.5" customHeight="1">
      <c r="B121" s="1372" t="s">
        <v>755</v>
      </c>
      <c r="C121" s="1372"/>
      <c r="D121" s="1372" t="s">
        <v>720</v>
      </c>
      <c r="E121" s="1372"/>
      <c r="F121" s="1372" t="s">
        <v>720</v>
      </c>
      <c r="G121" s="1372"/>
      <c r="H121" s="1372" t="s">
        <v>720</v>
      </c>
      <c r="I121" s="1372"/>
      <c r="J121" s="1372" t="s">
        <v>720</v>
      </c>
      <c r="K121" s="1372"/>
      <c r="L121" s="1372" t="s">
        <v>720</v>
      </c>
      <c r="M121" s="1372"/>
      <c r="N121" s="1372" t="s">
        <v>720</v>
      </c>
      <c r="O121" s="1372"/>
      <c r="P121" s="1372" t="s">
        <v>720</v>
      </c>
      <c r="Q121" s="1372"/>
      <c r="R121" s="1066">
        <v>2</v>
      </c>
      <c r="S121" s="1067"/>
      <c r="T121" s="1067"/>
      <c r="U121" s="1067"/>
      <c r="V121" s="1067"/>
      <c r="W121" s="1067"/>
      <c r="X121" s="1067"/>
      <c r="Y121" s="1067"/>
      <c r="Z121" s="1067"/>
      <c r="AA121" s="1067"/>
      <c r="AB121" s="1067"/>
      <c r="AC121" s="1067"/>
      <c r="AD121" s="1067"/>
      <c r="AE121" s="1067"/>
      <c r="AF121" s="1067"/>
      <c r="AG121" s="1067"/>
      <c r="AH121" s="1067"/>
      <c r="AI121" s="1067"/>
      <c r="AJ121" s="1067"/>
      <c r="AK121" s="1067"/>
      <c r="AL121" s="1067"/>
      <c r="AM121" s="1067"/>
      <c r="AN121" s="1067"/>
      <c r="AO121" s="1067"/>
      <c r="AP121" s="1067"/>
      <c r="AQ121" s="1068"/>
      <c r="AR121" s="1084"/>
      <c r="AS121" s="1085"/>
      <c r="AT121" s="1085"/>
      <c r="AU121" s="1085"/>
      <c r="AV121" s="1085"/>
      <c r="AW121" s="1085"/>
      <c r="AX121" s="1085"/>
      <c r="AY121" s="1085"/>
      <c r="AZ121" s="1085"/>
      <c r="BA121" s="1085"/>
      <c r="BB121" s="1085"/>
      <c r="BC121" s="1085"/>
      <c r="BD121" s="1085"/>
      <c r="BE121" s="1086"/>
    </row>
    <row r="122" spans="2:57" ht="28.5" customHeight="1">
      <c r="B122" s="1764" t="s">
        <v>1128</v>
      </c>
      <c r="C122" s="1764"/>
      <c r="D122" s="1764" t="s">
        <v>583</v>
      </c>
      <c r="E122" s="1764"/>
      <c r="F122" s="1764" t="s">
        <v>583</v>
      </c>
      <c r="G122" s="1764"/>
      <c r="H122" s="1764" t="s">
        <v>583</v>
      </c>
      <c r="I122" s="1764"/>
      <c r="J122" s="1764" t="s">
        <v>583</v>
      </c>
      <c r="K122" s="1764"/>
      <c r="L122" s="1764" t="s">
        <v>583</v>
      </c>
      <c r="M122" s="1764"/>
      <c r="N122" s="1764" t="s">
        <v>583</v>
      </c>
      <c r="O122" s="1764"/>
      <c r="P122" s="1764" t="s">
        <v>583</v>
      </c>
      <c r="Q122" s="1764"/>
      <c r="R122" s="1077" t="s">
        <v>1129</v>
      </c>
      <c r="S122" s="1078"/>
      <c r="T122" s="1078"/>
      <c r="U122" s="1078"/>
      <c r="V122" s="1078"/>
      <c r="W122" s="1078"/>
      <c r="X122" s="1078"/>
      <c r="Y122" s="1078"/>
      <c r="Z122" s="1078"/>
      <c r="AA122" s="1078"/>
      <c r="AB122" s="1078"/>
      <c r="AC122" s="1078"/>
      <c r="AD122" s="1078"/>
      <c r="AE122" s="1078"/>
      <c r="AF122" s="1078"/>
      <c r="AG122" s="1078"/>
      <c r="AH122" s="1078"/>
      <c r="AI122" s="1078"/>
      <c r="AJ122" s="1078"/>
      <c r="AK122" s="1078"/>
      <c r="AL122" s="1078"/>
      <c r="AM122" s="1078"/>
      <c r="AN122" s="1078"/>
      <c r="AO122" s="1078"/>
      <c r="AP122" s="1078"/>
      <c r="AQ122" s="1079"/>
      <c r="AR122" s="1080"/>
      <c r="AS122" s="1081"/>
      <c r="AT122" s="1081"/>
      <c r="AU122" s="1081"/>
      <c r="AV122" s="1081"/>
      <c r="AW122" s="1081"/>
      <c r="AX122" s="1081"/>
      <c r="AY122" s="1081"/>
      <c r="AZ122" s="1081"/>
      <c r="BA122" s="1081"/>
      <c r="BB122" s="1081"/>
      <c r="BC122" s="1081"/>
      <c r="BD122" s="1081"/>
      <c r="BE122" s="1082"/>
    </row>
    <row r="123" spans="2:57" ht="28.5" customHeight="1">
      <c r="B123" s="1372" t="s">
        <v>565</v>
      </c>
      <c r="C123" s="1372"/>
      <c r="D123" s="1372" t="s">
        <v>565</v>
      </c>
      <c r="E123" s="1372"/>
      <c r="F123" s="1372" t="s">
        <v>565</v>
      </c>
      <c r="G123" s="1372"/>
      <c r="H123" s="1372" t="s">
        <v>565</v>
      </c>
      <c r="I123" s="1372"/>
      <c r="J123" s="1372" t="s">
        <v>565</v>
      </c>
      <c r="K123" s="1372"/>
      <c r="L123" s="1372" t="s">
        <v>565</v>
      </c>
      <c r="M123" s="1372"/>
      <c r="N123" s="1372" t="s">
        <v>565</v>
      </c>
      <c r="O123" s="1372"/>
      <c r="P123" s="1372" t="s">
        <v>565</v>
      </c>
      <c r="Q123" s="1372"/>
      <c r="R123" s="1066" t="s">
        <v>566</v>
      </c>
      <c r="S123" s="1067"/>
      <c r="T123" s="1067"/>
      <c r="U123" s="1067"/>
      <c r="V123" s="1067"/>
      <c r="W123" s="1067"/>
      <c r="X123" s="1067"/>
      <c r="Y123" s="1067"/>
      <c r="Z123" s="1067"/>
      <c r="AA123" s="1067"/>
      <c r="AB123" s="1067"/>
      <c r="AC123" s="1067"/>
      <c r="AD123" s="1067"/>
      <c r="AE123" s="1067"/>
      <c r="AF123" s="1067"/>
      <c r="AG123" s="1067"/>
      <c r="AH123" s="1067"/>
      <c r="AI123" s="1067"/>
      <c r="AJ123" s="1067"/>
      <c r="AK123" s="1067"/>
      <c r="AL123" s="1067"/>
      <c r="AM123" s="1067"/>
      <c r="AN123" s="1067"/>
      <c r="AO123" s="1067"/>
      <c r="AP123" s="1067"/>
      <c r="AQ123" s="1068"/>
      <c r="AR123" s="1084"/>
      <c r="AS123" s="1085"/>
      <c r="AT123" s="1085"/>
      <c r="AU123" s="1085"/>
      <c r="AV123" s="1085"/>
      <c r="AW123" s="1085"/>
      <c r="AX123" s="1085"/>
      <c r="AY123" s="1085"/>
      <c r="AZ123" s="1085"/>
      <c r="BA123" s="1085"/>
      <c r="BB123" s="1085"/>
      <c r="BC123" s="1085"/>
      <c r="BD123" s="1085"/>
      <c r="BE123" s="1086"/>
    </row>
    <row r="124" spans="2:57" ht="28.5" customHeight="1">
      <c r="B124" s="1762" t="s">
        <v>721</v>
      </c>
      <c r="C124" s="1762"/>
      <c r="D124" s="1762" t="s">
        <v>721</v>
      </c>
      <c r="E124" s="1762"/>
      <c r="F124" s="1762" t="s">
        <v>721</v>
      </c>
      <c r="G124" s="1762"/>
      <c r="H124" s="1762" t="s">
        <v>721</v>
      </c>
      <c r="I124" s="1762"/>
      <c r="J124" s="1762" t="s">
        <v>721</v>
      </c>
      <c r="K124" s="1762"/>
      <c r="L124" s="1762" t="s">
        <v>721</v>
      </c>
      <c r="M124" s="1762"/>
      <c r="N124" s="1762" t="s">
        <v>721</v>
      </c>
      <c r="O124" s="1762"/>
      <c r="P124" s="1762" t="s">
        <v>721</v>
      </c>
      <c r="Q124" s="1762"/>
      <c r="R124" s="1077" t="s">
        <v>589</v>
      </c>
      <c r="S124" s="1078"/>
      <c r="T124" s="1078"/>
      <c r="U124" s="1078"/>
      <c r="V124" s="1078"/>
      <c r="W124" s="1078"/>
      <c r="X124" s="1078"/>
      <c r="Y124" s="1078"/>
      <c r="Z124" s="1078"/>
      <c r="AA124" s="1078"/>
      <c r="AB124" s="1078"/>
      <c r="AC124" s="1078"/>
      <c r="AD124" s="1078"/>
      <c r="AE124" s="1078"/>
      <c r="AF124" s="1078"/>
      <c r="AG124" s="1078"/>
      <c r="AH124" s="1078"/>
      <c r="AI124" s="1078"/>
      <c r="AJ124" s="1078"/>
      <c r="AK124" s="1078"/>
      <c r="AL124" s="1078"/>
      <c r="AM124" s="1078"/>
      <c r="AN124" s="1078"/>
      <c r="AO124" s="1078"/>
      <c r="AP124" s="1078"/>
      <c r="AQ124" s="1079"/>
      <c r="AR124" s="1080"/>
      <c r="AS124" s="1081"/>
      <c r="AT124" s="1081"/>
      <c r="AU124" s="1081"/>
      <c r="AV124" s="1081"/>
      <c r="AW124" s="1081"/>
      <c r="AX124" s="1081"/>
      <c r="AY124" s="1081"/>
      <c r="AZ124" s="1081"/>
      <c r="BA124" s="1081"/>
      <c r="BB124" s="1081"/>
      <c r="BC124" s="1081"/>
      <c r="BD124" s="1081"/>
      <c r="BE124" s="1082"/>
    </row>
    <row r="125" spans="2:57" ht="28.5" customHeight="1">
      <c r="B125" s="1763" t="s">
        <v>722</v>
      </c>
      <c r="C125" s="1763"/>
      <c r="D125" s="1763" t="s">
        <v>722</v>
      </c>
      <c r="E125" s="1763"/>
      <c r="F125" s="1763" t="s">
        <v>722</v>
      </c>
      <c r="G125" s="1763"/>
      <c r="H125" s="1763" t="s">
        <v>722</v>
      </c>
      <c r="I125" s="1763"/>
      <c r="J125" s="1763" t="s">
        <v>722</v>
      </c>
      <c r="K125" s="1763"/>
      <c r="L125" s="1763" t="s">
        <v>722</v>
      </c>
      <c r="M125" s="1763"/>
      <c r="N125" s="1763" t="s">
        <v>722</v>
      </c>
      <c r="O125" s="1763"/>
      <c r="P125" s="1763" t="s">
        <v>722</v>
      </c>
      <c r="Q125" s="1763"/>
      <c r="R125" s="1066" t="s">
        <v>572</v>
      </c>
      <c r="S125" s="1067"/>
      <c r="T125" s="1067"/>
      <c r="U125" s="1067"/>
      <c r="V125" s="1067"/>
      <c r="W125" s="1067"/>
      <c r="X125" s="1067"/>
      <c r="Y125" s="1067"/>
      <c r="Z125" s="1067"/>
      <c r="AA125" s="1067"/>
      <c r="AB125" s="1067"/>
      <c r="AC125" s="1067"/>
      <c r="AD125" s="1067"/>
      <c r="AE125" s="1067"/>
      <c r="AF125" s="1067"/>
      <c r="AG125" s="1067"/>
      <c r="AH125" s="1067"/>
      <c r="AI125" s="1067"/>
      <c r="AJ125" s="1067"/>
      <c r="AK125" s="1067"/>
      <c r="AL125" s="1067"/>
      <c r="AM125" s="1067"/>
      <c r="AN125" s="1067"/>
      <c r="AO125" s="1067"/>
      <c r="AP125" s="1067"/>
      <c r="AQ125" s="1068"/>
      <c r="AR125" s="1084"/>
      <c r="AS125" s="1085"/>
      <c r="AT125" s="1085"/>
      <c r="AU125" s="1085"/>
      <c r="AV125" s="1085"/>
      <c r="AW125" s="1085"/>
      <c r="AX125" s="1085"/>
      <c r="AY125" s="1085"/>
      <c r="AZ125" s="1085"/>
      <c r="BA125" s="1085"/>
      <c r="BB125" s="1085"/>
      <c r="BC125" s="1085"/>
      <c r="BD125" s="1085"/>
      <c r="BE125" s="1086"/>
    </row>
    <row r="126" spans="2:57" ht="28.5" customHeight="1">
      <c r="B126" s="1762" t="s">
        <v>723</v>
      </c>
      <c r="C126" s="1762"/>
      <c r="D126" s="1762" t="s">
        <v>723</v>
      </c>
      <c r="E126" s="1762"/>
      <c r="F126" s="1762" t="s">
        <v>723</v>
      </c>
      <c r="G126" s="1762"/>
      <c r="H126" s="1762" t="s">
        <v>723</v>
      </c>
      <c r="I126" s="1762"/>
      <c r="J126" s="1762" t="s">
        <v>723</v>
      </c>
      <c r="K126" s="1762"/>
      <c r="L126" s="1762" t="s">
        <v>723</v>
      </c>
      <c r="M126" s="1762"/>
      <c r="N126" s="1762" t="s">
        <v>723</v>
      </c>
      <c r="O126" s="1762"/>
      <c r="P126" s="1762" t="s">
        <v>723</v>
      </c>
      <c r="Q126" s="1762"/>
      <c r="R126" s="1077" t="s">
        <v>756</v>
      </c>
      <c r="S126" s="1078"/>
      <c r="T126" s="1078"/>
      <c r="U126" s="1078"/>
      <c r="V126" s="1078"/>
      <c r="W126" s="1078"/>
      <c r="X126" s="1078"/>
      <c r="Y126" s="1078"/>
      <c r="Z126" s="1078"/>
      <c r="AA126" s="1078"/>
      <c r="AB126" s="1078"/>
      <c r="AC126" s="1078"/>
      <c r="AD126" s="1078"/>
      <c r="AE126" s="1078"/>
      <c r="AF126" s="1078"/>
      <c r="AG126" s="1078"/>
      <c r="AH126" s="1078"/>
      <c r="AI126" s="1078"/>
      <c r="AJ126" s="1078"/>
      <c r="AK126" s="1078"/>
      <c r="AL126" s="1078"/>
      <c r="AM126" s="1078"/>
      <c r="AN126" s="1078"/>
      <c r="AO126" s="1078"/>
      <c r="AP126" s="1078"/>
      <c r="AQ126" s="1079"/>
      <c r="AR126" s="1080"/>
      <c r="AS126" s="1081"/>
      <c r="AT126" s="1081"/>
      <c r="AU126" s="1081"/>
      <c r="AV126" s="1081"/>
      <c r="AW126" s="1081"/>
      <c r="AX126" s="1081"/>
      <c r="AY126" s="1081"/>
      <c r="AZ126" s="1081"/>
      <c r="BA126" s="1081"/>
      <c r="BB126" s="1081"/>
      <c r="BC126" s="1081"/>
      <c r="BD126" s="1081"/>
      <c r="BE126" s="1082"/>
    </row>
    <row r="127" spans="2:57" ht="28.5" customHeight="1">
      <c r="B127" s="1372" t="s">
        <v>724</v>
      </c>
      <c r="C127" s="1372"/>
      <c r="D127" s="1372" t="s">
        <v>724</v>
      </c>
      <c r="E127" s="1372"/>
      <c r="F127" s="1372" t="s">
        <v>724</v>
      </c>
      <c r="G127" s="1372"/>
      <c r="H127" s="1372" t="s">
        <v>724</v>
      </c>
      <c r="I127" s="1372"/>
      <c r="J127" s="1372" t="s">
        <v>724</v>
      </c>
      <c r="K127" s="1372"/>
      <c r="L127" s="1372" t="s">
        <v>724</v>
      </c>
      <c r="M127" s="1372"/>
      <c r="N127" s="1372" t="s">
        <v>724</v>
      </c>
      <c r="O127" s="1372"/>
      <c r="P127" s="1372" t="s">
        <v>724</v>
      </c>
      <c r="Q127" s="1372"/>
      <c r="R127" s="1066" t="s">
        <v>154</v>
      </c>
      <c r="S127" s="1067"/>
      <c r="T127" s="1067"/>
      <c r="U127" s="1067"/>
      <c r="V127" s="1067"/>
      <c r="W127" s="1067"/>
      <c r="X127" s="1067"/>
      <c r="Y127" s="1067"/>
      <c r="Z127" s="1067"/>
      <c r="AA127" s="1067"/>
      <c r="AB127" s="1067"/>
      <c r="AC127" s="1067"/>
      <c r="AD127" s="1067"/>
      <c r="AE127" s="1067"/>
      <c r="AF127" s="1067"/>
      <c r="AG127" s="1067"/>
      <c r="AH127" s="1067"/>
      <c r="AI127" s="1067"/>
      <c r="AJ127" s="1067"/>
      <c r="AK127" s="1067"/>
      <c r="AL127" s="1067"/>
      <c r="AM127" s="1067"/>
      <c r="AN127" s="1067"/>
      <c r="AO127" s="1067"/>
      <c r="AP127" s="1067"/>
      <c r="AQ127" s="1068"/>
      <c r="AR127" s="1084"/>
      <c r="AS127" s="1085"/>
      <c r="AT127" s="1085"/>
      <c r="AU127" s="1085"/>
      <c r="AV127" s="1085"/>
      <c r="AW127" s="1085"/>
      <c r="AX127" s="1085"/>
      <c r="AY127" s="1085"/>
      <c r="AZ127" s="1085"/>
      <c r="BA127" s="1085"/>
      <c r="BB127" s="1085"/>
      <c r="BC127" s="1085"/>
      <c r="BD127" s="1085"/>
      <c r="BE127" s="1086"/>
    </row>
    <row r="128" spans="2:57" ht="28.5" customHeight="1">
      <c r="B128" s="1762" t="s">
        <v>742</v>
      </c>
      <c r="C128" s="1762"/>
      <c r="D128" s="1762" t="s">
        <v>725</v>
      </c>
      <c r="E128" s="1762"/>
      <c r="F128" s="1762" t="s">
        <v>725</v>
      </c>
      <c r="G128" s="1762"/>
      <c r="H128" s="1762" t="s">
        <v>725</v>
      </c>
      <c r="I128" s="1762"/>
      <c r="J128" s="1762" t="s">
        <v>725</v>
      </c>
      <c r="K128" s="1762"/>
      <c r="L128" s="1762" t="s">
        <v>725</v>
      </c>
      <c r="M128" s="1762"/>
      <c r="N128" s="1762" t="s">
        <v>725</v>
      </c>
      <c r="O128" s="1762"/>
      <c r="P128" s="1762" t="s">
        <v>725</v>
      </c>
      <c r="Q128" s="1762"/>
      <c r="R128" s="1077" t="s">
        <v>136</v>
      </c>
      <c r="S128" s="1078"/>
      <c r="T128" s="1078"/>
      <c r="U128" s="1078"/>
      <c r="V128" s="1078"/>
      <c r="W128" s="1078"/>
      <c r="X128" s="1078"/>
      <c r="Y128" s="1078"/>
      <c r="Z128" s="1078"/>
      <c r="AA128" s="1078"/>
      <c r="AB128" s="1078"/>
      <c r="AC128" s="1078"/>
      <c r="AD128" s="1078"/>
      <c r="AE128" s="1078"/>
      <c r="AF128" s="1078"/>
      <c r="AG128" s="1078"/>
      <c r="AH128" s="1078"/>
      <c r="AI128" s="1078"/>
      <c r="AJ128" s="1078"/>
      <c r="AK128" s="1078"/>
      <c r="AL128" s="1078"/>
      <c r="AM128" s="1078"/>
      <c r="AN128" s="1078"/>
      <c r="AO128" s="1078"/>
      <c r="AP128" s="1078"/>
      <c r="AQ128" s="1079"/>
      <c r="AR128" s="1080"/>
      <c r="AS128" s="1081"/>
      <c r="AT128" s="1081"/>
      <c r="AU128" s="1081"/>
      <c r="AV128" s="1081"/>
      <c r="AW128" s="1081"/>
      <c r="AX128" s="1081"/>
      <c r="AY128" s="1081"/>
      <c r="AZ128" s="1081"/>
      <c r="BA128" s="1081"/>
      <c r="BB128" s="1081"/>
      <c r="BC128" s="1081"/>
      <c r="BD128" s="1081"/>
      <c r="BE128" s="1082"/>
    </row>
    <row r="129" spans="2:57" ht="28.5" customHeight="1">
      <c r="B129" s="1372" t="s">
        <v>726</v>
      </c>
      <c r="C129" s="1372"/>
      <c r="D129" s="1372" t="s">
        <v>726</v>
      </c>
      <c r="E129" s="1372"/>
      <c r="F129" s="1372" t="s">
        <v>726</v>
      </c>
      <c r="G129" s="1372"/>
      <c r="H129" s="1372" t="s">
        <v>726</v>
      </c>
      <c r="I129" s="1372"/>
      <c r="J129" s="1372" t="s">
        <v>726</v>
      </c>
      <c r="K129" s="1372"/>
      <c r="L129" s="1372" t="s">
        <v>726</v>
      </c>
      <c r="M129" s="1372"/>
      <c r="N129" s="1372" t="s">
        <v>726</v>
      </c>
      <c r="O129" s="1372"/>
      <c r="P129" s="1372" t="s">
        <v>726</v>
      </c>
      <c r="Q129" s="1372"/>
      <c r="R129" s="1066" t="s">
        <v>140</v>
      </c>
      <c r="S129" s="1067"/>
      <c r="T129" s="1067"/>
      <c r="U129" s="1067"/>
      <c r="V129" s="1067"/>
      <c r="W129" s="1067"/>
      <c r="X129" s="1067"/>
      <c r="Y129" s="1067"/>
      <c r="Z129" s="1067"/>
      <c r="AA129" s="1067"/>
      <c r="AB129" s="1067"/>
      <c r="AC129" s="1067"/>
      <c r="AD129" s="1067"/>
      <c r="AE129" s="1067"/>
      <c r="AF129" s="1067"/>
      <c r="AG129" s="1067"/>
      <c r="AH129" s="1067"/>
      <c r="AI129" s="1067"/>
      <c r="AJ129" s="1067"/>
      <c r="AK129" s="1067"/>
      <c r="AL129" s="1067"/>
      <c r="AM129" s="1067"/>
      <c r="AN129" s="1067"/>
      <c r="AO129" s="1067"/>
      <c r="AP129" s="1067"/>
      <c r="AQ129" s="1068"/>
      <c r="AR129" s="1099"/>
      <c r="AS129" s="1100"/>
      <c r="AT129" s="1100"/>
      <c r="AU129" s="1100"/>
      <c r="AV129" s="1100"/>
      <c r="AW129" s="1100"/>
      <c r="AX129" s="1100"/>
      <c r="AY129" s="1100"/>
      <c r="AZ129" s="1100"/>
      <c r="BA129" s="1100"/>
      <c r="BB129" s="1100"/>
      <c r="BC129" s="1100"/>
      <c r="BD129" s="1100"/>
      <c r="BE129" s="1101"/>
    </row>
    <row r="130" spans="2:57" ht="28.5" customHeight="1">
      <c r="B130" s="1762" t="s">
        <v>727</v>
      </c>
      <c r="C130" s="1762"/>
      <c r="D130" s="1762" t="s">
        <v>727</v>
      </c>
      <c r="E130" s="1762"/>
      <c r="F130" s="1762" t="s">
        <v>727</v>
      </c>
      <c r="G130" s="1762"/>
      <c r="H130" s="1762" t="s">
        <v>727</v>
      </c>
      <c r="I130" s="1762"/>
      <c r="J130" s="1762" t="s">
        <v>727</v>
      </c>
      <c r="K130" s="1762"/>
      <c r="L130" s="1762" t="s">
        <v>727</v>
      </c>
      <c r="M130" s="1762"/>
      <c r="N130" s="1762" t="s">
        <v>727</v>
      </c>
      <c r="O130" s="1762"/>
      <c r="P130" s="1762" t="s">
        <v>727</v>
      </c>
      <c r="Q130" s="1762"/>
      <c r="R130" s="1077" t="s">
        <v>144</v>
      </c>
      <c r="S130" s="1078"/>
      <c r="T130" s="1078"/>
      <c r="U130" s="1078"/>
      <c r="V130" s="1078"/>
      <c r="W130" s="1078"/>
      <c r="X130" s="1078"/>
      <c r="Y130" s="1078"/>
      <c r="Z130" s="1078"/>
      <c r="AA130" s="1078"/>
      <c r="AB130" s="1078"/>
      <c r="AC130" s="1078"/>
      <c r="AD130" s="1078"/>
      <c r="AE130" s="1078"/>
      <c r="AF130" s="1078"/>
      <c r="AG130" s="1078"/>
      <c r="AH130" s="1078"/>
      <c r="AI130" s="1078"/>
      <c r="AJ130" s="1078"/>
      <c r="AK130" s="1078"/>
      <c r="AL130" s="1078"/>
      <c r="AM130" s="1078"/>
      <c r="AN130" s="1078"/>
      <c r="AO130" s="1078"/>
      <c r="AP130" s="1078"/>
      <c r="AQ130" s="1079"/>
      <c r="AR130" s="1080"/>
      <c r="AS130" s="1081"/>
      <c r="AT130" s="1081"/>
      <c r="AU130" s="1081"/>
      <c r="AV130" s="1081"/>
      <c r="AW130" s="1081"/>
      <c r="AX130" s="1081"/>
      <c r="AY130" s="1081"/>
      <c r="AZ130" s="1081"/>
      <c r="BA130" s="1081"/>
      <c r="BB130" s="1081"/>
      <c r="BC130" s="1081"/>
      <c r="BD130" s="1081"/>
      <c r="BE130" s="1082"/>
    </row>
    <row r="131" spans="2:57" ht="28.5" customHeight="1">
      <c r="B131" s="1372" t="s">
        <v>728</v>
      </c>
      <c r="C131" s="1372"/>
      <c r="D131" s="1372" t="s">
        <v>728</v>
      </c>
      <c r="E131" s="1372"/>
      <c r="F131" s="1372" t="s">
        <v>728</v>
      </c>
      <c r="G131" s="1372"/>
      <c r="H131" s="1372" t="s">
        <v>728</v>
      </c>
      <c r="I131" s="1372"/>
      <c r="J131" s="1372" t="s">
        <v>728</v>
      </c>
      <c r="K131" s="1372"/>
      <c r="L131" s="1372" t="s">
        <v>728</v>
      </c>
      <c r="M131" s="1372"/>
      <c r="N131" s="1372" t="s">
        <v>728</v>
      </c>
      <c r="O131" s="1372"/>
      <c r="P131" s="1372" t="s">
        <v>728</v>
      </c>
      <c r="Q131" s="1372"/>
      <c r="R131" s="1066" t="s">
        <v>152</v>
      </c>
      <c r="S131" s="1067"/>
      <c r="T131" s="1067"/>
      <c r="U131" s="1067"/>
      <c r="V131" s="1067"/>
      <c r="W131" s="1067"/>
      <c r="X131" s="1067"/>
      <c r="Y131" s="1067"/>
      <c r="Z131" s="1067"/>
      <c r="AA131" s="1067"/>
      <c r="AB131" s="1067"/>
      <c r="AC131" s="1067"/>
      <c r="AD131" s="1067"/>
      <c r="AE131" s="1067"/>
      <c r="AF131" s="1067"/>
      <c r="AG131" s="1067"/>
      <c r="AH131" s="1067"/>
      <c r="AI131" s="1067"/>
      <c r="AJ131" s="1067"/>
      <c r="AK131" s="1067"/>
      <c r="AL131" s="1067"/>
      <c r="AM131" s="1067"/>
      <c r="AN131" s="1067"/>
      <c r="AO131" s="1067"/>
      <c r="AP131" s="1067"/>
      <c r="AQ131" s="1068"/>
      <c r="AR131" s="1084"/>
      <c r="AS131" s="1085"/>
      <c r="AT131" s="1085"/>
      <c r="AU131" s="1085"/>
      <c r="AV131" s="1085"/>
      <c r="AW131" s="1085"/>
      <c r="AX131" s="1085"/>
      <c r="AY131" s="1085"/>
      <c r="AZ131" s="1085"/>
      <c r="BA131" s="1085"/>
      <c r="BB131" s="1085"/>
      <c r="BC131" s="1085"/>
      <c r="BD131" s="1085"/>
      <c r="BE131" s="1086"/>
    </row>
    <row r="132" spans="2:57" ht="28.5" customHeight="1">
      <c r="B132" s="1762" t="s">
        <v>729</v>
      </c>
      <c r="C132" s="1762"/>
      <c r="D132" s="1762" t="s">
        <v>729</v>
      </c>
      <c r="E132" s="1762"/>
      <c r="F132" s="1762" t="s">
        <v>729</v>
      </c>
      <c r="G132" s="1762"/>
      <c r="H132" s="1762" t="s">
        <v>729</v>
      </c>
      <c r="I132" s="1762"/>
      <c r="J132" s="1762" t="s">
        <v>729</v>
      </c>
      <c r="K132" s="1762"/>
      <c r="L132" s="1762" t="s">
        <v>729</v>
      </c>
      <c r="M132" s="1762"/>
      <c r="N132" s="1762" t="s">
        <v>729</v>
      </c>
      <c r="O132" s="1762"/>
      <c r="P132" s="1762" t="s">
        <v>729</v>
      </c>
      <c r="Q132" s="1762"/>
      <c r="R132" s="1077" t="s">
        <v>282</v>
      </c>
      <c r="S132" s="1078"/>
      <c r="T132" s="1078"/>
      <c r="U132" s="1078"/>
      <c r="V132" s="1078"/>
      <c r="W132" s="1078"/>
      <c r="X132" s="1078"/>
      <c r="Y132" s="1078"/>
      <c r="Z132" s="1078"/>
      <c r="AA132" s="1078"/>
      <c r="AB132" s="1078"/>
      <c r="AC132" s="1078"/>
      <c r="AD132" s="1078"/>
      <c r="AE132" s="1078"/>
      <c r="AF132" s="1078"/>
      <c r="AG132" s="1078"/>
      <c r="AH132" s="1078"/>
      <c r="AI132" s="1078"/>
      <c r="AJ132" s="1078"/>
      <c r="AK132" s="1078"/>
      <c r="AL132" s="1078"/>
      <c r="AM132" s="1078"/>
      <c r="AN132" s="1078"/>
      <c r="AO132" s="1078"/>
      <c r="AP132" s="1078"/>
      <c r="AQ132" s="1079"/>
      <c r="AR132" s="1080"/>
      <c r="AS132" s="1081"/>
      <c r="AT132" s="1081"/>
      <c r="AU132" s="1081"/>
      <c r="AV132" s="1081"/>
      <c r="AW132" s="1081"/>
      <c r="AX132" s="1081"/>
      <c r="AY132" s="1081"/>
      <c r="AZ132" s="1081"/>
      <c r="BA132" s="1081"/>
      <c r="BB132" s="1081"/>
      <c r="BC132" s="1081"/>
      <c r="BD132" s="1081"/>
      <c r="BE132" s="1082"/>
    </row>
    <row r="133" spans="2:57" ht="28.5" customHeight="1">
      <c r="B133" s="1372" t="s">
        <v>730</v>
      </c>
      <c r="C133" s="1372"/>
      <c r="D133" s="1372" t="s">
        <v>730</v>
      </c>
      <c r="E133" s="1372"/>
      <c r="F133" s="1372" t="s">
        <v>730</v>
      </c>
      <c r="G133" s="1372"/>
      <c r="H133" s="1372" t="s">
        <v>730</v>
      </c>
      <c r="I133" s="1372"/>
      <c r="J133" s="1372" t="s">
        <v>730</v>
      </c>
      <c r="K133" s="1372"/>
      <c r="L133" s="1372" t="s">
        <v>730</v>
      </c>
      <c r="M133" s="1372"/>
      <c r="N133" s="1372" t="s">
        <v>730</v>
      </c>
      <c r="O133" s="1372"/>
      <c r="P133" s="1372" t="s">
        <v>730</v>
      </c>
      <c r="Q133" s="1372"/>
      <c r="R133" s="1066">
        <v>4</v>
      </c>
      <c r="S133" s="1067"/>
      <c r="T133" s="1067"/>
      <c r="U133" s="1067"/>
      <c r="V133" s="1067"/>
      <c r="W133" s="1067"/>
      <c r="X133" s="1067"/>
      <c r="Y133" s="1067"/>
      <c r="Z133" s="1067"/>
      <c r="AA133" s="1067"/>
      <c r="AB133" s="1067"/>
      <c r="AC133" s="1067"/>
      <c r="AD133" s="1067"/>
      <c r="AE133" s="1067"/>
      <c r="AF133" s="1067"/>
      <c r="AG133" s="1067"/>
      <c r="AH133" s="1067"/>
      <c r="AI133" s="1067"/>
      <c r="AJ133" s="1067"/>
      <c r="AK133" s="1067"/>
      <c r="AL133" s="1067"/>
      <c r="AM133" s="1067"/>
      <c r="AN133" s="1067"/>
      <c r="AO133" s="1067"/>
      <c r="AP133" s="1067"/>
      <c r="AQ133" s="1068"/>
      <c r="AR133" s="1084"/>
      <c r="AS133" s="1085"/>
      <c r="AT133" s="1085"/>
      <c r="AU133" s="1085"/>
      <c r="AV133" s="1085"/>
      <c r="AW133" s="1085"/>
      <c r="AX133" s="1085"/>
      <c r="AY133" s="1085"/>
      <c r="AZ133" s="1085"/>
      <c r="BA133" s="1085"/>
      <c r="BB133" s="1085"/>
      <c r="BC133" s="1085"/>
      <c r="BD133" s="1085"/>
      <c r="BE133" s="1086"/>
    </row>
    <row r="134" spans="2:57" ht="28.5" customHeight="1">
      <c r="B134" s="1762" t="s">
        <v>731</v>
      </c>
      <c r="C134" s="1762"/>
      <c r="D134" s="1762" t="s">
        <v>731</v>
      </c>
      <c r="E134" s="1762"/>
      <c r="F134" s="1762" t="s">
        <v>731</v>
      </c>
      <c r="G134" s="1762"/>
      <c r="H134" s="1762" t="s">
        <v>731</v>
      </c>
      <c r="I134" s="1762"/>
      <c r="J134" s="1762" t="s">
        <v>731</v>
      </c>
      <c r="K134" s="1762"/>
      <c r="L134" s="1762" t="s">
        <v>731</v>
      </c>
      <c r="M134" s="1762"/>
      <c r="N134" s="1762" t="s">
        <v>731</v>
      </c>
      <c r="O134" s="1762"/>
      <c r="P134" s="1762" t="s">
        <v>731</v>
      </c>
      <c r="Q134" s="1762"/>
      <c r="R134" s="1077">
        <v>0</v>
      </c>
      <c r="S134" s="1078"/>
      <c r="T134" s="1078"/>
      <c r="U134" s="1078"/>
      <c r="V134" s="1078"/>
      <c r="W134" s="1078"/>
      <c r="X134" s="1078"/>
      <c r="Y134" s="1078"/>
      <c r="Z134" s="1078"/>
      <c r="AA134" s="1078"/>
      <c r="AB134" s="1078"/>
      <c r="AC134" s="1078"/>
      <c r="AD134" s="1078"/>
      <c r="AE134" s="1078"/>
      <c r="AF134" s="1078"/>
      <c r="AG134" s="1078"/>
      <c r="AH134" s="1078"/>
      <c r="AI134" s="1078"/>
      <c r="AJ134" s="1078"/>
      <c r="AK134" s="1078"/>
      <c r="AL134" s="1078"/>
      <c r="AM134" s="1078"/>
      <c r="AN134" s="1078"/>
      <c r="AO134" s="1078"/>
      <c r="AP134" s="1078"/>
      <c r="AQ134" s="1079"/>
      <c r="AR134" s="1080"/>
      <c r="AS134" s="1081"/>
      <c r="AT134" s="1081"/>
      <c r="AU134" s="1081"/>
      <c r="AV134" s="1081"/>
      <c r="AW134" s="1081"/>
      <c r="AX134" s="1081"/>
      <c r="AY134" s="1081"/>
      <c r="AZ134" s="1081"/>
      <c r="BA134" s="1081"/>
      <c r="BB134" s="1081"/>
      <c r="BC134" s="1081"/>
      <c r="BD134" s="1081"/>
      <c r="BE134" s="1082"/>
    </row>
    <row r="135" spans="2:57" ht="28.5" customHeight="1">
      <c r="B135" s="1372" t="s">
        <v>732</v>
      </c>
      <c r="C135" s="1372"/>
      <c r="D135" s="1372" t="s">
        <v>732</v>
      </c>
      <c r="E135" s="1372"/>
      <c r="F135" s="1372" t="s">
        <v>732</v>
      </c>
      <c r="G135" s="1372"/>
      <c r="H135" s="1372" t="s">
        <v>732</v>
      </c>
      <c r="I135" s="1372"/>
      <c r="J135" s="1372" t="s">
        <v>732</v>
      </c>
      <c r="K135" s="1372"/>
      <c r="L135" s="1372" t="s">
        <v>732</v>
      </c>
      <c r="M135" s="1372"/>
      <c r="N135" s="1372" t="s">
        <v>732</v>
      </c>
      <c r="O135" s="1372"/>
      <c r="P135" s="1372" t="s">
        <v>732</v>
      </c>
      <c r="Q135" s="1372"/>
      <c r="R135" s="1066">
        <v>6</v>
      </c>
      <c r="S135" s="1067"/>
      <c r="T135" s="1067"/>
      <c r="U135" s="1067"/>
      <c r="V135" s="1067"/>
      <c r="W135" s="1067"/>
      <c r="X135" s="1067"/>
      <c r="Y135" s="1067"/>
      <c r="Z135" s="1067"/>
      <c r="AA135" s="1067"/>
      <c r="AB135" s="1067"/>
      <c r="AC135" s="1067"/>
      <c r="AD135" s="1067"/>
      <c r="AE135" s="1067"/>
      <c r="AF135" s="1067"/>
      <c r="AG135" s="1067"/>
      <c r="AH135" s="1067"/>
      <c r="AI135" s="1067"/>
      <c r="AJ135" s="1067"/>
      <c r="AK135" s="1067"/>
      <c r="AL135" s="1067"/>
      <c r="AM135" s="1067"/>
      <c r="AN135" s="1067"/>
      <c r="AO135" s="1067"/>
      <c r="AP135" s="1067"/>
      <c r="AQ135" s="1068"/>
      <c r="AR135" s="1084"/>
      <c r="AS135" s="1085"/>
      <c r="AT135" s="1085"/>
      <c r="AU135" s="1085"/>
      <c r="AV135" s="1085"/>
      <c r="AW135" s="1085"/>
      <c r="AX135" s="1085"/>
      <c r="AY135" s="1085"/>
      <c r="AZ135" s="1085"/>
      <c r="BA135" s="1085"/>
      <c r="BB135" s="1085"/>
      <c r="BC135" s="1085"/>
      <c r="BD135" s="1085"/>
      <c r="BE135" s="1086"/>
    </row>
    <row r="136" spans="2:57" ht="28.5" customHeight="1">
      <c r="B136" s="1762" t="s">
        <v>733</v>
      </c>
      <c r="C136" s="1762"/>
      <c r="D136" s="1762" t="s">
        <v>733</v>
      </c>
      <c r="E136" s="1762"/>
      <c r="F136" s="1762" t="s">
        <v>733</v>
      </c>
      <c r="G136" s="1762"/>
      <c r="H136" s="1762" t="s">
        <v>733</v>
      </c>
      <c r="I136" s="1762"/>
      <c r="J136" s="1762" t="s">
        <v>733</v>
      </c>
      <c r="K136" s="1762"/>
      <c r="L136" s="1762" t="s">
        <v>733</v>
      </c>
      <c r="M136" s="1762"/>
      <c r="N136" s="1762" t="s">
        <v>733</v>
      </c>
      <c r="O136" s="1762"/>
      <c r="P136" s="1762" t="s">
        <v>733</v>
      </c>
      <c r="Q136" s="1762"/>
      <c r="R136" s="1077">
        <v>35</v>
      </c>
      <c r="S136" s="1078"/>
      <c r="T136" s="1078"/>
      <c r="U136" s="1078"/>
      <c r="V136" s="1078"/>
      <c r="W136" s="1078"/>
      <c r="X136" s="1078"/>
      <c r="Y136" s="1078"/>
      <c r="Z136" s="1078"/>
      <c r="AA136" s="1078"/>
      <c r="AB136" s="1078"/>
      <c r="AC136" s="1078"/>
      <c r="AD136" s="1078"/>
      <c r="AE136" s="1078"/>
      <c r="AF136" s="1078"/>
      <c r="AG136" s="1078"/>
      <c r="AH136" s="1078"/>
      <c r="AI136" s="1078"/>
      <c r="AJ136" s="1078"/>
      <c r="AK136" s="1078"/>
      <c r="AL136" s="1078"/>
      <c r="AM136" s="1078"/>
      <c r="AN136" s="1078"/>
      <c r="AO136" s="1078"/>
      <c r="AP136" s="1078"/>
      <c r="AQ136" s="1079"/>
      <c r="AR136" s="1080"/>
      <c r="AS136" s="1081"/>
      <c r="AT136" s="1081"/>
      <c r="AU136" s="1081"/>
      <c r="AV136" s="1081"/>
      <c r="AW136" s="1081"/>
      <c r="AX136" s="1081"/>
      <c r="AY136" s="1081"/>
      <c r="AZ136" s="1081"/>
      <c r="BA136" s="1081"/>
      <c r="BB136" s="1081"/>
      <c r="BC136" s="1081"/>
      <c r="BD136" s="1081"/>
      <c r="BE136" s="1082"/>
    </row>
    <row r="137" spans="2:57" ht="28.5" customHeight="1">
      <c r="B137" s="1372" t="s">
        <v>306</v>
      </c>
      <c r="C137" s="1372"/>
      <c r="D137" s="1372" t="s">
        <v>306</v>
      </c>
      <c r="E137" s="1372"/>
      <c r="F137" s="1372" t="s">
        <v>306</v>
      </c>
      <c r="G137" s="1372"/>
      <c r="H137" s="1372" t="s">
        <v>306</v>
      </c>
      <c r="I137" s="1372"/>
      <c r="J137" s="1372" t="s">
        <v>306</v>
      </c>
      <c r="K137" s="1372"/>
      <c r="L137" s="1372" t="s">
        <v>306</v>
      </c>
      <c r="M137" s="1372"/>
      <c r="N137" s="1372" t="s">
        <v>306</v>
      </c>
      <c r="O137" s="1372"/>
      <c r="P137" s="1372" t="s">
        <v>306</v>
      </c>
      <c r="Q137" s="1372"/>
      <c r="R137" s="1066" t="s">
        <v>308</v>
      </c>
      <c r="S137" s="1067"/>
      <c r="T137" s="1067"/>
      <c r="U137" s="1067"/>
      <c r="V137" s="1067"/>
      <c r="W137" s="1067"/>
      <c r="X137" s="1067"/>
      <c r="Y137" s="1067"/>
      <c r="Z137" s="1067"/>
      <c r="AA137" s="1067"/>
      <c r="AB137" s="1067"/>
      <c r="AC137" s="1067"/>
      <c r="AD137" s="1067"/>
      <c r="AE137" s="1067"/>
      <c r="AF137" s="1067"/>
      <c r="AG137" s="1067"/>
      <c r="AH137" s="1067"/>
      <c r="AI137" s="1067"/>
      <c r="AJ137" s="1067"/>
      <c r="AK137" s="1067"/>
      <c r="AL137" s="1067"/>
      <c r="AM137" s="1067"/>
      <c r="AN137" s="1067"/>
      <c r="AO137" s="1067"/>
      <c r="AP137" s="1067"/>
      <c r="AQ137" s="1068"/>
      <c r="AR137" s="1084"/>
      <c r="AS137" s="1085"/>
      <c r="AT137" s="1085"/>
      <c r="AU137" s="1085"/>
      <c r="AV137" s="1085"/>
      <c r="AW137" s="1085"/>
      <c r="AX137" s="1085"/>
      <c r="AY137" s="1085"/>
      <c r="AZ137" s="1085"/>
      <c r="BA137" s="1085"/>
      <c r="BB137" s="1085"/>
      <c r="BC137" s="1085"/>
      <c r="BD137" s="1085"/>
      <c r="BE137" s="1086"/>
    </row>
    <row r="138" spans="2:57" ht="28.5" customHeight="1">
      <c r="B138" s="1762" t="s">
        <v>312</v>
      </c>
      <c r="C138" s="1762"/>
      <c r="D138" s="1762" t="s">
        <v>312</v>
      </c>
      <c r="E138" s="1762"/>
      <c r="F138" s="1762" t="s">
        <v>312</v>
      </c>
      <c r="G138" s="1762"/>
      <c r="H138" s="1762" t="s">
        <v>312</v>
      </c>
      <c r="I138" s="1762"/>
      <c r="J138" s="1762" t="s">
        <v>312</v>
      </c>
      <c r="K138" s="1762"/>
      <c r="L138" s="1762" t="s">
        <v>312</v>
      </c>
      <c r="M138" s="1762"/>
      <c r="N138" s="1762" t="s">
        <v>312</v>
      </c>
      <c r="O138" s="1762"/>
      <c r="P138" s="1762" t="s">
        <v>312</v>
      </c>
      <c r="Q138" s="1762"/>
      <c r="R138" s="1077" t="s">
        <v>307</v>
      </c>
      <c r="S138" s="1078"/>
      <c r="T138" s="1078"/>
      <c r="U138" s="1078"/>
      <c r="V138" s="1078"/>
      <c r="W138" s="1078"/>
      <c r="X138" s="1078"/>
      <c r="Y138" s="1078"/>
      <c r="Z138" s="1078"/>
      <c r="AA138" s="1078"/>
      <c r="AB138" s="1078"/>
      <c r="AC138" s="1078"/>
      <c r="AD138" s="1078"/>
      <c r="AE138" s="1078"/>
      <c r="AF138" s="1078"/>
      <c r="AG138" s="1078"/>
      <c r="AH138" s="1078"/>
      <c r="AI138" s="1078"/>
      <c r="AJ138" s="1078"/>
      <c r="AK138" s="1078"/>
      <c r="AL138" s="1078"/>
      <c r="AM138" s="1078"/>
      <c r="AN138" s="1078"/>
      <c r="AO138" s="1078"/>
      <c r="AP138" s="1078"/>
      <c r="AQ138" s="1079"/>
      <c r="AR138" s="1080"/>
      <c r="AS138" s="1081"/>
      <c r="AT138" s="1081"/>
      <c r="AU138" s="1081"/>
      <c r="AV138" s="1081"/>
      <c r="AW138" s="1081"/>
      <c r="AX138" s="1081"/>
      <c r="AY138" s="1081"/>
      <c r="AZ138" s="1081"/>
      <c r="BA138" s="1081"/>
      <c r="BB138" s="1081"/>
      <c r="BC138" s="1081"/>
      <c r="BD138" s="1081"/>
      <c r="BE138" s="1082"/>
    </row>
    <row r="139" spans="2:57" ht="28.5" customHeight="1">
      <c r="B139" s="1087" t="s">
        <v>734</v>
      </c>
      <c r="C139" s="1088"/>
      <c r="D139" s="1088"/>
      <c r="E139" s="1088"/>
      <c r="F139" s="1088"/>
      <c r="G139" s="1088"/>
      <c r="H139" s="1088"/>
      <c r="I139" s="1088"/>
      <c r="J139" s="1088"/>
      <c r="K139" s="1088"/>
      <c r="L139" s="1088"/>
      <c r="M139" s="1088"/>
      <c r="N139" s="1088"/>
      <c r="O139" s="1088"/>
      <c r="P139" s="1088"/>
      <c r="Q139" s="1089"/>
      <c r="R139" s="1066" t="str">
        <f>[1]Sheet2!B141</f>
        <v>داكت من تحت لفوق السطح</v>
      </c>
      <c r="S139" s="1067"/>
      <c r="T139" s="1067"/>
      <c r="U139" s="1067"/>
      <c r="V139" s="1067"/>
      <c r="W139" s="1067"/>
      <c r="X139" s="1067"/>
      <c r="Y139" s="1067"/>
      <c r="Z139" s="1067"/>
      <c r="AA139" s="1067"/>
      <c r="AB139" s="1067"/>
      <c r="AC139" s="1067"/>
      <c r="AD139" s="1067"/>
      <c r="AE139" s="1067"/>
      <c r="AF139" s="1067"/>
      <c r="AG139" s="1067"/>
      <c r="AH139" s="1067"/>
      <c r="AI139" s="1067"/>
      <c r="AJ139" s="1067"/>
      <c r="AK139" s="1067"/>
      <c r="AL139" s="1067"/>
      <c r="AM139" s="1067"/>
      <c r="AN139" s="1067"/>
      <c r="AO139" s="1067"/>
      <c r="AP139" s="1067"/>
      <c r="AQ139" s="1068"/>
      <c r="AR139" s="1093"/>
      <c r="AS139" s="1094"/>
      <c r="AT139" s="1094"/>
      <c r="AU139" s="1094"/>
      <c r="AV139" s="1094"/>
      <c r="AW139" s="1094"/>
      <c r="AX139" s="1094"/>
      <c r="AY139" s="1094"/>
      <c r="AZ139" s="1094"/>
      <c r="BA139" s="1094"/>
      <c r="BB139" s="1094"/>
      <c r="BC139" s="1094"/>
      <c r="BD139" s="1094"/>
      <c r="BE139" s="1095"/>
    </row>
    <row r="140" spans="2:57" ht="28.5" customHeight="1">
      <c r="B140" s="1090"/>
      <c r="C140" s="1091"/>
      <c r="D140" s="1091"/>
      <c r="E140" s="1091"/>
      <c r="F140" s="1091"/>
      <c r="G140" s="1091"/>
      <c r="H140" s="1091"/>
      <c r="I140" s="1091"/>
      <c r="J140" s="1091"/>
      <c r="K140" s="1091"/>
      <c r="L140" s="1091"/>
      <c r="M140" s="1091"/>
      <c r="N140" s="1091"/>
      <c r="O140" s="1091"/>
      <c r="P140" s="1091"/>
      <c r="Q140" s="1092"/>
      <c r="R140" s="1066" t="str">
        <f>[1]Sheet2!B142</f>
        <v>تحت الاسقف الي داكت الارضي</v>
      </c>
      <c r="S140" s="1067"/>
      <c r="T140" s="1067"/>
      <c r="U140" s="1067"/>
      <c r="V140" s="1067"/>
      <c r="W140" s="1067"/>
      <c r="X140" s="1067"/>
      <c r="Y140" s="1067"/>
      <c r="Z140" s="1067"/>
      <c r="AA140" s="1067"/>
      <c r="AB140" s="1067"/>
      <c r="AC140" s="1067"/>
      <c r="AD140" s="1067"/>
      <c r="AE140" s="1067"/>
      <c r="AF140" s="1067"/>
      <c r="AG140" s="1067"/>
      <c r="AH140" s="1067"/>
      <c r="AI140" s="1067"/>
      <c r="AJ140" s="1067"/>
      <c r="AK140" s="1067"/>
      <c r="AL140" s="1067"/>
      <c r="AM140" s="1067"/>
      <c r="AN140" s="1067"/>
      <c r="AO140" s="1067"/>
      <c r="AP140" s="1067"/>
      <c r="AQ140" s="1068"/>
      <c r="AR140" s="1096"/>
      <c r="AS140" s="1097"/>
      <c r="AT140" s="1097"/>
      <c r="AU140" s="1097"/>
      <c r="AV140" s="1097"/>
      <c r="AW140" s="1097"/>
      <c r="AX140" s="1097"/>
      <c r="AY140" s="1097"/>
      <c r="AZ140" s="1097"/>
      <c r="BA140" s="1097"/>
      <c r="BB140" s="1097"/>
      <c r="BC140" s="1097"/>
      <c r="BD140" s="1097"/>
      <c r="BE140" s="1098"/>
    </row>
    <row r="141" spans="2:57" ht="28.5" customHeight="1">
      <c r="B141" s="1762" t="s">
        <v>735</v>
      </c>
      <c r="C141" s="1762"/>
      <c r="D141" s="1762" t="s">
        <v>735</v>
      </c>
      <c r="E141" s="1762"/>
      <c r="F141" s="1762" t="s">
        <v>735</v>
      </c>
      <c r="G141" s="1762"/>
      <c r="H141" s="1762" t="s">
        <v>735</v>
      </c>
      <c r="I141" s="1762"/>
      <c r="J141" s="1762" t="s">
        <v>735</v>
      </c>
      <c r="K141" s="1762"/>
      <c r="L141" s="1762" t="s">
        <v>735</v>
      </c>
      <c r="M141" s="1762"/>
      <c r="N141" s="1762" t="s">
        <v>735</v>
      </c>
      <c r="O141" s="1762"/>
      <c r="P141" s="1762" t="s">
        <v>735</v>
      </c>
      <c r="Q141" s="1762"/>
      <c r="R141" s="1077" t="s">
        <v>559</v>
      </c>
      <c r="S141" s="1078"/>
      <c r="T141" s="1078"/>
      <c r="U141" s="1078"/>
      <c r="V141" s="1078"/>
      <c r="W141" s="1078"/>
      <c r="X141" s="1078"/>
      <c r="Y141" s="1078"/>
      <c r="Z141" s="1078"/>
      <c r="AA141" s="1078"/>
      <c r="AB141" s="1078"/>
      <c r="AC141" s="1078"/>
      <c r="AD141" s="1078"/>
      <c r="AE141" s="1078"/>
      <c r="AF141" s="1078"/>
      <c r="AG141" s="1078"/>
      <c r="AH141" s="1078"/>
      <c r="AI141" s="1078"/>
      <c r="AJ141" s="1078"/>
      <c r="AK141" s="1078"/>
      <c r="AL141" s="1078"/>
      <c r="AM141" s="1078"/>
      <c r="AN141" s="1078"/>
      <c r="AO141" s="1078"/>
      <c r="AP141" s="1078"/>
      <c r="AQ141" s="1079"/>
      <c r="AR141" s="1080"/>
      <c r="AS141" s="1081"/>
      <c r="AT141" s="1081"/>
      <c r="AU141" s="1081"/>
      <c r="AV141" s="1081"/>
      <c r="AW141" s="1081"/>
      <c r="AX141" s="1081"/>
      <c r="AY141" s="1081"/>
      <c r="AZ141" s="1081"/>
      <c r="BA141" s="1081"/>
      <c r="BB141" s="1081"/>
      <c r="BC141" s="1081"/>
      <c r="BD141" s="1081"/>
      <c r="BE141" s="1082"/>
    </row>
    <row r="142" spans="2:57" ht="28.5" customHeight="1">
      <c r="B142" s="1372" t="s">
        <v>736</v>
      </c>
      <c r="C142" s="1372"/>
      <c r="D142" s="1372" t="s">
        <v>736</v>
      </c>
      <c r="E142" s="1372"/>
      <c r="F142" s="1372" t="s">
        <v>736</v>
      </c>
      <c r="G142" s="1372"/>
      <c r="H142" s="1372" t="s">
        <v>736</v>
      </c>
      <c r="I142" s="1372"/>
      <c r="J142" s="1372" t="s">
        <v>736</v>
      </c>
      <c r="K142" s="1372"/>
      <c r="L142" s="1372" t="s">
        <v>736</v>
      </c>
      <c r="M142" s="1372"/>
      <c r="N142" s="1372" t="s">
        <v>736</v>
      </c>
      <c r="O142" s="1372"/>
      <c r="P142" s="1372" t="s">
        <v>736</v>
      </c>
      <c r="Q142" s="1372"/>
      <c r="R142" s="1066" t="s">
        <v>568</v>
      </c>
      <c r="S142" s="1067"/>
      <c r="T142" s="1067"/>
      <c r="U142" s="1067"/>
      <c r="V142" s="1067"/>
      <c r="W142" s="1067"/>
      <c r="X142" s="1067"/>
      <c r="Y142" s="1067"/>
      <c r="Z142" s="1067"/>
      <c r="AA142" s="1067"/>
      <c r="AB142" s="1067"/>
      <c r="AC142" s="1067"/>
      <c r="AD142" s="1067"/>
      <c r="AE142" s="1067"/>
      <c r="AF142" s="1067"/>
      <c r="AG142" s="1067"/>
      <c r="AH142" s="1067"/>
      <c r="AI142" s="1067"/>
      <c r="AJ142" s="1067"/>
      <c r="AK142" s="1067"/>
      <c r="AL142" s="1067"/>
      <c r="AM142" s="1067"/>
      <c r="AN142" s="1067"/>
      <c r="AO142" s="1067"/>
      <c r="AP142" s="1067"/>
      <c r="AQ142" s="1068"/>
      <c r="AR142" s="1084"/>
      <c r="AS142" s="1085"/>
      <c r="AT142" s="1085"/>
      <c r="AU142" s="1085"/>
      <c r="AV142" s="1085"/>
      <c r="AW142" s="1085"/>
      <c r="AX142" s="1085"/>
      <c r="AY142" s="1085"/>
      <c r="AZ142" s="1085"/>
      <c r="BA142" s="1085"/>
      <c r="BB142" s="1085"/>
      <c r="BC142" s="1085"/>
      <c r="BD142" s="1085"/>
      <c r="BE142" s="1086"/>
    </row>
    <row r="143" spans="2:57" ht="28.5" customHeight="1">
      <c r="B143" s="1372" t="s">
        <v>750</v>
      </c>
      <c r="C143" s="1372"/>
      <c r="D143" s="1372" t="s">
        <v>737</v>
      </c>
      <c r="E143" s="1372"/>
      <c r="F143" s="1372" t="s">
        <v>737</v>
      </c>
      <c r="G143" s="1372"/>
      <c r="H143" s="1372" t="s">
        <v>737</v>
      </c>
      <c r="I143" s="1372"/>
      <c r="J143" s="1372" t="s">
        <v>737</v>
      </c>
      <c r="K143" s="1372"/>
      <c r="L143" s="1372" t="s">
        <v>737</v>
      </c>
      <c r="M143" s="1372"/>
      <c r="N143" s="1372" t="s">
        <v>737</v>
      </c>
      <c r="O143" s="1372"/>
      <c r="P143" s="1372" t="s">
        <v>737</v>
      </c>
      <c r="Q143" s="1372"/>
      <c r="R143" s="1066" t="s">
        <v>276</v>
      </c>
      <c r="S143" s="1067"/>
      <c r="T143" s="1067"/>
      <c r="U143" s="1067"/>
      <c r="V143" s="1067"/>
      <c r="W143" s="1067"/>
      <c r="X143" s="1067"/>
      <c r="Y143" s="1067"/>
      <c r="Z143" s="1067"/>
      <c r="AA143" s="1067"/>
      <c r="AB143" s="1067"/>
      <c r="AC143" s="1067"/>
      <c r="AD143" s="1067"/>
      <c r="AE143" s="1067"/>
      <c r="AF143" s="1067"/>
      <c r="AG143" s="1067"/>
      <c r="AH143" s="1067"/>
      <c r="AI143" s="1067"/>
      <c r="AJ143" s="1067"/>
      <c r="AK143" s="1067"/>
      <c r="AL143" s="1067"/>
      <c r="AM143" s="1067"/>
      <c r="AN143" s="1067"/>
      <c r="AO143" s="1067"/>
      <c r="AP143" s="1067"/>
      <c r="AQ143" s="1068"/>
      <c r="AR143" s="1084"/>
      <c r="AS143" s="1085"/>
      <c r="AT143" s="1085"/>
      <c r="AU143" s="1085"/>
      <c r="AV143" s="1085"/>
      <c r="AW143" s="1085"/>
      <c r="AX143" s="1085"/>
      <c r="AY143" s="1085"/>
      <c r="AZ143" s="1085"/>
      <c r="BA143" s="1085"/>
      <c r="BB143" s="1085"/>
      <c r="BC143" s="1085"/>
      <c r="BD143" s="1085"/>
      <c r="BE143" s="1086"/>
    </row>
    <row r="144" spans="2:57" ht="28.5" customHeight="1">
      <c r="B144" s="1762" t="s">
        <v>1553</v>
      </c>
      <c r="C144" s="1762"/>
      <c r="D144" s="1762" t="s">
        <v>587</v>
      </c>
      <c r="E144" s="1762"/>
      <c r="F144" s="1762" t="s">
        <v>587</v>
      </c>
      <c r="G144" s="1762"/>
      <c r="H144" s="1762" t="s">
        <v>587</v>
      </c>
      <c r="I144" s="1762"/>
      <c r="J144" s="1762" t="s">
        <v>587</v>
      </c>
      <c r="K144" s="1762"/>
      <c r="L144" s="1762" t="s">
        <v>587</v>
      </c>
      <c r="M144" s="1762"/>
      <c r="N144" s="1762" t="s">
        <v>587</v>
      </c>
      <c r="O144" s="1762"/>
      <c r="P144" s="1762" t="s">
        <v>587</v>
      </c>
      <c r="Q144" s="1762"/>
      <c r="R144" s="1077" t="s">
        <v>588</v>
      </c>
      <c r="S144" s="1078"/>
      <c r="T144" s="1078"/>
      <c r="U144" s="1078"/>
      <c r="V144" s="1078"/>
      <c r="W144" s="1078"/>
      <c r="X144" s="1078"/>
      <c r="Y144" s="1078"/>
      <c r="Z144" s="1078"/>
      <c r="AA144" s="1078"/>
      <c r="AB144" s="1078"/>
      <c r="AC144" s="1078"/>
      <c r="AD144" s="1078"/>
      <c r="AE144" s="1078"/>
      <c r="AF144" s="1078"/>
      <c r="AG144" s="1078"/>
      <c r="AH144" s="1078"/>
      <c r="AI144" s="1078"/>
      <c r="AJ144" s="1078"/>
      <c r="AK144" s="1078"/>
      <c r="AL144" s="1078"/>
      <c r="AM144" s="1078"/>
      <c r="AN144" s="1078"/>
      <c r="AO144" s="1078"/>
      <c r="AP144" s="1078"/>
      <c r="AQ144" s="1079"/>
      <c r="AR144" s="1080"/>
      <c r="AS144" s="1081"/>
      <c r="AT144" s="1081"/>
      <c r="AU144" s="1081"/>
      <c r="AV144" s="1081"/>
      <c r="AW144" s="1081"/>
      <c r="AX144" s="1081"/>
      <c r="AY144" s="1081"/>
      <c r="AZ144" s="1081"/>
      <c r="BA144" s="1081"/>
      <c r="BB144" s="1081"/>
      <c r="BC144" s="1081"/>
      <c r="BD144" s="1081"/>
      <c r="BE144" s="1082"/>
    </row>
    <row r="145" spans="2:57" ht="28.5" customHeight="1">
      <c r="B145" s="1372" t="s">
        <v>737</v>
      </c>
      <c r="C145" s="1372"/>
      <c r="D145" s="1372" t="s">
        <v>737</v>
      </c>
      <c r="E145" s="1372"/>
      <c r="F145" s="1372" t="s">
        <v>737</v>
      </c>
      <c r="G145" s="1372"/>
      <c r="H145" s="1372" t="s">
        <v>737</v>
      </c>
      <c r="I145" s="1372"/>
      <c r="J145" s="1372" t="s">
        <v>737</v>
      </c>
      <c r="K145" s="1372"/>
      <c r="L145" s="1372" t="s">
        <v>737</v>
      </c>
      <c r="M145" s="1372"/>
      <c r="N145" s="1372" t="s">
        <v>737</v>
      </c>
      <c r="O145" s="1372"/>
      <c r="P145" s="1372" t="s">
        <v>737</v>
      </c>
      <c r="Q145" s="1372"/>
      <c r="R145" s="1066" t="s">
        <v>574</v>
      </c>
      <c r="S145" s="1067"/>
      <c r="T145" s="1067"/>
      <c r="U145" s="1067"/>
      <c r="V145" s="1067"/>
      <c r="W145" s="1067"/>
      <c r="X145" s="1067"/>
      <c r="Y145" s="1067"/>
      <c r="Z145" s="1067"/>
      <c r="AA145" s="1067"/>
      <c r="AB145" s="1067"/>
      <c r="AC145" s="1067"/>
      <c r="AD145" s="1067"/>
      <c r="AE145" s="1067"/>
      <c r="AF145" s="1067"/>
      <c r="AG145" s="1067"/>
      <c r="AH145" s="1067"/>
      <c r="AI145" s="1067"/>
      <c r="AJ145" s="1067"/>
      <c r="AK145" s="1067"/>
      <c r="AL145" s="1067"/>
      <c r="AM145" s="1067"/>
      <c r="AN145" s="1067"/>
      <c r="AO145" s="1067"/>
      <c r="AP145" s="1067"/>
      <c r="AQ145" s="1068"/>
      <c r="AR145" s="1084"/>
      <c r="AS145" s="1085"/>
      <c r="AT145" s="1085"/>
      <c r="AU145" s="1085"/>
      <c r="AV145" s="1085"/>
      <c r="AW145" s="1085"/>
      <c r="AX145" s="1085"/>
      <c r="AY145" s="1085"/>
      <c r="AZ145" s="1085"/>
      <c r="BA145" s="1085"/>
      <c r="BB145" s="1085"/>
      <c r="BC145" s="1085"/>
      <c r="BD145" s="1085"/>
      <c r="BE145" s="1086"/>
    </row>
    <row r="146" spans="2:57" ht="28.5" customHeight="1">
      <c r="B146" s="1063" t="s">
        <v>1130</v>
      </c>
      <c r="C146" s="1064"/>
      <c r="D146" s="1064"/>
      <c r="E146" s="1064"/>
      <c r="F146" s="1064"/>
      <c r="G146" s="1064"/>
      <c r="H146" s="1064"/>
      <c r="I146" s="1064"/>
      <c r="J146" s="1064"/>
      <c r="K146" s="1064"/>
      <c r="L146" s="1064"/>
      <c r="M146" s="1064"/>
      <c r="N146" s="1064"/>
      <c r="O146" s="1064"/>
      <c r="P146" s="1064"/>
      <c r="Q146" s="1065"/>
      <c r="R146" s="1066">
        <v>2</v>
      </c>
      <c r="S146" s="1067"/>
      <c r="T146" s="1067"/>
      <c r="U146" s="1067"/>
      <c r="V146" s="1067"/>
      <c r="W146" s="1067"/>
      <c r="X146" s="1067"/>
      <c r="Y146" s="1067"/>
      <c r="Z146" s="1067"/>
      <c r="AA146" s="1067"/>
      <c r="AB146" s="1067"/>
      <c r="AC146" s="1067"/>
      <c r="AD146" s="1067"/>
      <c r="AE146" s="1067"/>
      <c r="AF146" s="1067"/>
      <c r="AG146" s="1067"/>
      <c r="AH146" s="1067"/>
      <c r="AI146" s="1067"/>
      <c r="AJ146" s="1067"/>
      <c r="AK146" s="1067"/>
      <c r="AL146" s="1067"/>
      <c r="AM146" s="1067"/>
      <c r="AN146" s="1067"/>
      <c r="AO146" s="1067"/>
      <c r="AP146" s="1067"/>
      <c r="AQ146" s="1068"/>
      <c r="AR146" s="248"/>
      <c r="AS146" s="249"/>
      <c r="AT146" s="249"/>
      <c r="AU146" s="249"/>
      <c r="AV146" s="249"/>
      <c r="AW146" s="249"/>
      <c r="AX146" s="249"/>
      <c r="AY146" s="249"/>
      <c r="AZ146" s="249"/>
      <c r="BA146" s="249"/>
      <c r="BB146" s="249"/>
      <c r="BC146" s="249"/>
      <c r="BD146" s="249"/>
      <c r="BE146" s="250"/>
    </row>
    <row r="147" spans="2:57" ht="30.75" customHeight="1">
      <c r="B147" s="1372" t="s">
        <v>1120</v>
      </c>
      <c r="C147" s="1372"/>
      <c r="D147" s="1372"/>
      <c r="E147" s="1372"/>
      <c r="F147" s="1372"/>
      <c r="G147" s="1372"/>
      <c r="H147" s="1372"/>
      <c r="I147" s="1372"/>
      <c r="J147" s="1372"/>
      <c r="K147" s="1372"/>
      <c r="L147" s="1372"/>
      <c r="M147" s="1372"/>
      <c r="N147" s="1372"/>
      <c r="O147" s="1372"/>
      <c r="P147" s="1372"/>
      <c r="Q147" s="1372"/>
      <c r="R147" s="1066">
        <v>6</v>
      </c>
      <c r="S147" s="1067"/>
      <c r="T147" s="1067"/>
      <c r="U147" s="1067"/>
      <c r="V147" s="1067"/>
      <c r="W147" s="1067"/>
      <c r="X147" s="1067"/>
      <c r="Y147" s="1067"/>
      <c r="Z147" s="1067"/>
      <c r="AA147" s="1067"/>
      <c r="AB147" s="1067"/>
      <c r="AC147" s="1067"/>
      <c r="AD147" s="1067"/>
      <c r="AE147" s="1067"/>
      <c r="AF147" s="1067"/>
      <c r="AG147" s="1067"/>
      <c r="AH147" s="1067"/>
      <c r="AI147" s="1067"/>
      <c r="AJ147" s="1067"/>
      <c r="AK147" s="1067"/>
      <c r="AL147" s="1067"/>
      <c r="AM147" s="1067"/>
      <c r="AN147" s="1067"/>
      <c r="AO147" s="1067"/>
      <c r="AP147" s="1067"/>
      <c r="AQ147" s="1068"/>
      <c r="AR147" s="1372"/>
      <c r="AS147" s="1372"/>
      <c r="AT147" s="1372"/>
      <c r="AU147" s="1372"/>
      <c r="AV147" s="1372"/>
      <c r="AW147" s="1372"/>
      <c r="AX147" s="1372"/>
      <c r="AY147" s="1372"/>
      <c r="AZ147" s="1372"/>
      <c r="BA147" s="1372"/>
      <c r="BB147" s="1372"/>
      <c r="BC147" s="1372"/>
      <c r="BD147" s="1372"/>
      <c r="BE147" s="1372"/>
    </row>
    <row r="148" spans="2:57" ht="26.25" customHeight="1">
      <c r="B148" s="1073" t="s">
        <v>267</v>
      </c>
      <c r="C148" s="1073"/>
      <c r="D148" s="1073"/>
      <c r="E148" s="1073"/>
      <c r="F148" s="1073"/>
      <c r="G148" s="1073"/>
      <c r="H148" s="1073"/>
      <c r="I148" s="1073"/>
      <c r="J148" s="1073"/>
      <c r="K148" s="1073"/>
      <c r="L148" s="1073"/>
      <c r="M148" s="1073"/>
      <c r="N148" s="1073"/>
      <c r="O148" s="1073"/>
      <c r="P148" s="1073"/>
      <c r="Q148" s="1073"/>
      <c r="R148" s="1073"/>
      <c r="S148" s="1073"/>
      <c r="T148" s="1073"/>
      <c r="U148" s="1073"/>
      <c r="V148" s="1073"/>
      <c r="W148" s="1073"/>
      <c r="X148" s="1073"/>
      <c r="Y148" s="1073"/>
      <c r="Z148" s="1073"/>
      <c r="AA148" s="1073"/>
      <c r="AB148" s="1073"/>
      <c r="AC148" s="1073"/>
      <c r="AD148" s="1073"/>
      <c r="AE148" s="1073"/>
      <c r="AF148" s="1073"/>
      <c r="AG148" s="1073"/>
      <c r="AH148" s="1073"/>
      <c r="AI148" s="1073"/>
      <c r="AJ148" s="1073"/>
      <c r="AK148" s="1073"/>
      <c r="AL148" s="1073"/>
      <c r="AM148" s="1073"/>
      <c r="AN148" s="1073"/>
      <c r="AO148" s="1073"/>
      <c r="AP148" s="1073"/>
      <c r="AQ148" s="1073"/>
      <c r="AR148" s="1073"/>
      <c r="AS148" s="1073"/>
      <c r="AT148" s="1073"/>
      <c r="AU148" s="1073"/>
      <c r="AV148" s="1073"/>
      <c r="AW148" s="1073"/>
      <c r="AX148" s="1073"/>
      <c r="AY148" s="1073"/>
      <c r="AZ148" s="1073"/>
      <c r="BA148" s="1073"/>
      <c r="BB148" s="1073"/>
      <c r="BC148" s="1073"/>
      <c r="BD148" s="1073"/>
    </row>
    <row r="149" spans="2:57" ht="2.25" customHeight="1">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row>
    <row r="150" spans="2:57" ht="29.25" customHeight="1">
      <c r="B150" s="1074" t="s">
        <v>120</v>
      </c>
      <c r="C150" s="1074"/>
      <c r="D150" s="1074"/>
      <c r="E150" s="1074"/>
      <c r="F150" s="1074"/>
      <c r="G150" s="1074"/>
      <c r="H150" s="1074"/>
      <c r="I150" s="1074"/>
      <c r="J150" s="1074"/>
      <c r="K150" s="1074"/>
      <c r="L150" s="1074"/>
      <c r="M150" s="1074"/>
      <c r="N150" s="1074"/>
      <c r="O150" s="1074"/>
      <c r="P150" s="1074"/>
      <c r="Q150" s="1074"/>
      <c r="R150" s="1074"/>
      <c r="S150" s="1074"/>
      <c r="T150" s="1074" t="s">
        <v>268</v>
      </c>
      <c r="U150" s="1074"/>
      <c r="V150" s="1074"/>
      <c r="W150" s="1074"/>
      <c r="X150" s="1074"/>
      <c r="Y150" s="1074"/>
      <c r="Z150" s="1074"/>
      <c r="AA150" s="1074"/>
      <c r="AB150" s="1074"/>
      <c r="AC150" s="1074"/>
      <c r="AD150" s="1074"/>
      <c r="AE150" s="1074"/>
      <c r="AF150" s="1074"/>
      <c r="AG150" s="1074"/>
      <c r="AH150" s="1074"/>
      <c r="AI150" s="1074"/>
      <c r="AJ150" s="1074"/>
      <c r="AK150" s="1074"/>
      <c r="AL150" s="1074"/>
      <c r="AM150" s="1074" t="s">
        <v>269</v>
      </c>
      <c r="AN150" s="1074"/>
      <c r="AO150" s="1074"/>
      <c r="AP150" s="1074"/>
      <c r="AQ150" s="1074"/>
      <c r="AR150" s="1074"/>
      <c r="AS150" s="1074"/>
      <c r="AT150" s="1074"/>
      <c r="AU150" s="1074"/>
      <c r="AV150" s="1074"/>
      <c r="AW150" s="1074"/>
      <c r="AX150" s="1074"/>
      <c r="AY150" s="1074"/>
      <c r="AZ150" s="1074"/>
      <c r="BA150" s="1074"/>
      <c r="BB150" s="1074"/>
      <c r="BC150" s="1074"/>
      <c r="BD150" s="1074"/>
      <c r="BE150" s="3"/>
    </row>
    <row r="151" spans="2:57" ht="20.100000000000001" customHeight="1">
      <c r="B151" s="1075" t="str">
        <f>المدخلات!$P$3</f>
        <v>احمد ابراهيم النعيمي</v>
      </c>
      <c r="C151" s="1075"/>
      <c r="D151" s="1075"/>
      <c r="E151" s="1075"/>
      <c r="F151" s="1075"/>
      <c r="G151" s="1075"/>
      <c r="H151" s="1075"/>
      <c r="I151" s="1075"/>
      <c r="J151" s="1075"/>
      <c r="K151" s="1075"/>
      <c r="L151" s="1075"/>
      <c r="M151" s="1075"/>
      <c r="N151" s="1075"/>
      <c r="O151" s="1075"/>
      <c r="P151" s="1075"/>
      <c r="Q151" s="1075"/>
      <c r="R151" s="1075"/>
      <c r="S151" s="1075"/>
      <c r="T151" s="1075" t="s">
        <v>270</v>
      </c>
      <c r="U151" s="1075"/>
      <c r="V151" s="1075"/>
      <c r="W151" s="1075"/>
      <c r="X151" s="1075"/>
      <c r="Y151" s="1075"/>
      <c r="Z151" s="1075"/>
      <c r="AA151" s="1075"/>
      <c r="AB151" s="1075"/>
      <c r="AC151" s="1075"/>
      <c r="AD151" s="1075"/>
      <c r="AE151" s="1075"/>
      <c r="AF151" s="1075"/>
      <c r="AG151" s="1075"/>
      <c r="AH151" s="1075"/>
      <c r="AI151" s="1075"/>
      <c r="AJ151" s="1075"/>
      <c r="AK151" s="1075"/>
      <c r="AL151" s="1075"/>
      <c r="AM151" s="1075">
        <f>المدخلات!$AR$10</f>
        <v>0</v>
      </c>
      <c r="AN151" s="1075"/>
      <c r="AO151" s="1075"/>
      <c r="AP151" s="1075"/>
      <c r="AQ151" s="1075"/>
      <c r="AR151" s="1075"/>
      <c r="AS151" s="1075"/>
      <c r="AT151" s="1075"/>
      <c r="AU151" s="1075"/>
      <c r="AV151" s="1075"/>
      <c r="AW151" s="1075"/>
      <c r="AX151" s="1075"/>
      <c r="AY151" s="1075"/>
      <c r="AZ151" s="1075"/>
      <c r="BA151" s="1075"/>
      <c r="BB151" s="1075"/>
      <c r="BC151" s="1075"/>
      <c r="BD151" s="1075"/>
      <c r="BE151" s="3"/>
    </row>
    <row r="152" spans="2:57" ht="20.100000000000001" customHeight="1">
      <c r="B152" s="1072"/>
      <c r="C152" s="1072"/>
      <c r="D152" s="1072"/>
      <c r="E152" s="1072"/>
      <c r="F152" s="1072"/>
      <c r="G152" s="1072"/>
      <c r="H152" s="1072"/>
      <c r="I152" s="1072"/>
      <c r="J152" s="1072"/>
      <c r="K152" s="1072"/>
      <c r="L152" s="1072"/>
      <c r="M152" s="1072"/>
      <c r="N152" s="1072"/>
      <c r="O152" s="1072"/>
      <c r="P152" s="1072"/>
      <c r="Q152" s="1072"/>
      <c r="R152" s="1072"/>
      <c r="S152" s="1072"/>
      <c r="T152" s="1072"/>
      <c r="U152" s="1072"/>
      <c r="V152" s="1072"/>
      <c r="W152" s="1072"/>
      <c r="X152" s="1072"/>
      <c r="Y152" s="1072"/>
      <c r="Z152" s="1072"/>
      <c r="AA152" s="1072"/>
      <c r="AB152" s="1072"/>
      <c r="AC152" s="1072"/>
      <c r="AD152" s="1072"/>
      <c r="AE152" s="1072"/>
      <c r="AF152" s="1072"/>
      <c r="AG152" s="1072"/>
      <c r="AH152" s="1072"/>
      <c r="AI152" s="1072"/>
      <c r="AJ152" s="1072"/>
      <c r="AK152" s="1072"/>
      <c r="AL152" s="1072"/>
      <c r="AM152" s="1072"/>
      <c r="AN152" s="1072"/>
      <c r="AO152" s="1072"/>
      <c r="AP152" s="1072"/>
      <c r="AQ152" s="1072"/>
      <c r="AR152" s="1072"/>
      <c r="AS152" s="1072"/>
      <c r="AT152" s="1072"/>
      <c r="AU152" s="1072"/>
      <c r="AV152" s="1072"/>
      <c r="AW152" s="1072"/>
      <c r="AX152" s="1072"/>
      <c r="AY152" s="1072"/>
      <c r="AZ152" s="1072"/>
      <c r="BA152" s="1072"/>
      <c r="BB152" s="1072"/>
      <c r="BC152" s="1072"/>
      <c r="BD152" s="1072"/>
      <c r="BE152" s="3"/>
    </row>
    <row r="153" spans="2:57" ht="20.100000000000001" customHeight="1">
      <c r="B153" s="1072"/>
      <c r="C153" s="1072"/>
      <c r="D153" s="1072"/>
      <c r="E153" s="1072"/>
      <c r="F153" s="1072"/>
      <c r="G153" s="1072"/>
      <c r="H153" s="1072"/>
      <c r="I153" s="1072"/>
      <c r="J153" s="1072"/>
      <c r="K153" s="1072"/>
      <c r="L153" s="1072"/>
      <c r="M153" s="1072"/>
      <c r="N153" s="1072"/>
      <c r="O153" s="1072"/>
      <c r="P153" s="1072"/>
      <c r="Q153" s="1072"/>
      <c r="R153" s="1072"/>
      <c r="S153" s="1072"/>
      <c r="T153" s="1072"/>
      <c r="U153" s="1072"/>
      <c r="V153" s="1072"/>
      <c r="W153" s="1072"/>
      <c r="X153" s="1072"/>
      <c r="Y153" s="1072"/>
      <c r="Z153" s="1072"/>
      <c r="AA153" s="1072"/>
      <c r="AB153" s="1072"/>
      <c r="AC153" s="1072"/>
      <c r="AD153" s="1072"/>
      <c r="AE153" s="1072"/>
      <c r="AF153" s="1072"/>
      <c r="AG153" s="1072"/>
      <c r="AH153" s="1072"/>
      <c r="AI153" s="1072"/>
      <c r="AJ153" s="1072"/>
      <c r="AK153" s="1072"/>
      <c r="AL153" s="1072"/>
      <c r="AM153" s="1072"/>
      <c r="AN153" s="1072"/>
      <c r="AO153" s="1072"/>
      <c r="AP153" s="1072"/>
      <c r="AQ153" s="1072"/>
      <c r="AR153" s="1072"/>
      <c r="AS153" s="1072"/>
      <c r="AT153" s="1072"/>
      <c r="AU153" s="1072"/>
      <c r="AV153" s="1072"/>
      <c r="AW153" s="1072"/>
      <c r="AX153" s="1072"/>
      <c r="AY153" s="1072"/>
      <c r="AZ153" s="1072"/>
      <c r="BA153" s="1072"/>
      <c r="BB153" s="1072"/>
      <c r="BC153" s="1072"/>
      <c r="BD153" s="1072"/>
      <c r="BE153" s="3"/>
    </row>
    <row r="154" spans="2:57" ht="20.100000000000001" customHeight="1">
      <c r="B154" s="1072"/>
      <c r="C154" s="1072"/>
      <c r="D154" s="1072"/>
      <c r="E154" s="1072"/>
      <c r="F154" s="1072"/>
      <c r="G154" s="1072"/>
      <c r="H154" s="1072"/>
      <c r="I154" s="1072"/>
      <c r="J154" s="1072"/>
      <c r="K154" s="1072"/>
      <c r="L154" s="1072"/>
      <c r="M154" s="1072"/>
      <c r="N154" s="1072"/>
      <c r="O154" s="1072"/>
      <c r="P154" s="1072"/>
      <c r="Q154" s="1072"/>
      <c r="R154" s="1072"/>
      <c r="S154" s="1072"/>
      <c r="T154" s="1072"/>
      <c r="U154" s="1072"/>
      <c r="V154" s="1072"/>
      <c r="W154" s="1072"/>
      <c r="X154" s="1072"/>
      <c r="Y154" s="1072"/>
      <c r="Z154" s="1072"/>
      <c r="AA154" s="1072"/>
      <c r="AB154" s="1072"/>
      <c r="AC154" s="1072"/>
      <c r="AD154" s="1072"/>
      <c r="AE154" s="1072"/>
      <c r="AF154" s="1072"/>
      <c r="AG154" s="1072"/>
      <c r="AH154" s="1072"/>
      <c r="AI154" s="1072"/>
      <c r="AJ154" s="1072"/>
      <c r="AK154" s="1072"/>
      <c r="AL154" s="1072"/>
      <c r="AM154" s="1072"/>
      <c r="AN154" s="1072"/>
      <c r="AO154" s="1072"/>
      <c r="AP154" s="1072"/>
      <c r="AQ154" s="1072"/>
      <c r="AR154" s="1072"/>
      <c r="AS154" s="1072"/>
      <c r="AT154" s="1072"/>
      <c r="AU154" s="1072"/>
      <c r="AV154" s="1072"/>
      <c r="AW154" s="1072"/>
      <c r="AX154" s="1072"/>
      <c r="AY154" s="1072"/>
      <c r="AZ154" s="1072"/>
      <c r="BA154" s="1072"/>
      <c r="BB154" s="1072"/>
      <c r="BC154" s="1072"/>
      <c r="BD154" s="1072"/>
      <c r="BE154" s="3"/>
    </row>
    <row r="155" spans="2:57" ht="20.100000000000001" customHeight="1">
      <c r="B155" s="1072"/>
      <c r="C155" s="1072"/>
      <c r="D155" s="1072"/>
      <c r="E155" s="1072"/>
      <c r="F155" s="1072"/>
      <c r="G155" s="1072"/>
      <c r="H155" s="1072"/>
      <c r="I155" s="1072"/>
      <c r="J155" s="1072"/>
      <c r="K155" s="1072"/>
      <c r="L155" s="1072"/>
      <c r="M155" s="1072"/>
      <c r="N155" s="1072"/>
      <c r="O155" s="1072"/>
      <c r="P155" s="1072"/>
      <c r="Q155" s="1072"/>
      <c r="R155" s="1072"/>
      <c r="S155" s="1072"/>
      <c r="T155" s="1072"/>
      <c r="U155" s="1072"/>
      <c r="V155" s="1072"/>
      <c r="W155" s="1072"/>
      <c r="X155" s="1072"/>
      <c r="Y155" s="1072"/>
      <c r="Z155" s="1072"/>
      <c r="AA155" s="1072"/>
      <c r="AB155" s="1072"/>
      <c r="AC155" s="1072"/>
      <c r="AD155" s="1072"/>
      <c r="AE155" s="1072"/>
      <c r="AF155" s="1072"/>
      <c r="AG155" s="1072"/>
      <c r="AH155" s="1072"/>
      <c r="AI155" s="1072"/>
      <c r="AJ155" s="1072"/>
      <c r="AK155" s="1072"/>
      <c r="AL155" s="1072"/>
      <c r="AM155" s="1072"/>
      <c r="AN155" s="1072"/>
      <c r="AO155" s="1072"/>
      <c r="AP155" s="1072"/>
      <c r="AQ155" s="1072"/>
      <c r="AR155" s="1072"/>
      <c r="AS155" s="1072"/>
      <c r="AT155" s="1072"/>
      <c r="AU155" s="1072"/>
      <c r="AV155" s="1072"/>
      <c r="AW155" s="1072"/>
      <c r="AX155" s="1072"/>
      <c r="AY155" s="1072"/>
      <c r="AZ155" s="1072"/>
      <c r="BA155" s="1072"/>
      <c r="BB155" s="1072"/>
      <c r="BC155" s="1072"/>
      <c r="BD155" s="1072"/>
      <c r="BE155" s="3"/>
    </row>
    <row r="156" spans="2:57" ht="3.75" customHeight="1">
      <c r="B156" s="1072"/>
      <c r="C156" s="1072"/>
      <c r="D156" s="1072"/>
      <c r="E156" s="1072"/>
      <c r="F156" s="1072"/>
      <c r="G156" s="1072"/>
      <c r="H156" s="1072"/>
      <c r="I156" s="1072"/>
      <c r="J156" s="1072"/>
      <c r="K156" s="1072"/>
      <c r="L156" s="1072"/>
      <c r="M156" s="1072"/>
      <c r="N156" s="1072"/>
      <c r="O156" s="1072"/>
      <c r="P156" s="1072"/>
      <c r="Q156" s="1072"/>
      <c r="R156" s="1072"/>
      <c r="S156" s="1072"/>
      <c r="T156" s="1072"/>
      <c r="U156" s="1072"/>
      <c r="V156" s="1072"/>
      <c r="W156" s="1072"/>
      <c r="X156" s="1072"/>
      <c r="Y156" s="1072"/>
      <c r="Z156" s="1072"/>
      <c r="AA156" s="1072"/>
      <c r="AB156" s="1072"/>
      <c r="AC156" s="1072"/>
      <c r="AD156" s="1072"/>
      <c r="AE156" s="1072"/>
      <c r="AF156" s="1072"/>
      <c r="AG156" s="1072"/>
      <c r="AH156" s="1072"/>
      <c r="AI156" s="1072"/>
      <c r="AJ156" s="1072"/>
      <c r="AK156" s="1072"/>
      <c r="AL156" s="1072"/>
      <c r="AM156" s="1072"/>
      <c r="AN156" s="1072"/>
      <c r="AO156" s="1072"/>
      <c r="AP156" s="1072"/>
      <c r="AQ156" s="1072"/>
      <c r="AR156" s="1072"/>
      <c r="AS156" s="1072"/>
      <c r="AT156" s="1072"/>
      <c r="AU156" s="1072"/>
      <c r="AV156" s="1072"/>
      <c r="AW156" s="1072"/>
      <c r="AX156" s="1072"/>
      <c r="AY156" s="1072"/>
      <c r="AZ156" s="1072"/>
      <c r="BA156" s="1072"/>
      <c r="BB156" s="1072"/>
      <c r="BC156" s="1072"/>
      <c r="BD156" s="1072"/>
      <c r="BE156" s="2"/>
    </row>
    <row r="157" spans="2:57" ht="19.5" hidden="1" customHeight="1">
      <c r="B157" s="1072"/>
      <c r="C157" s="1072"/>
      <c r="D157" s="1072"/>
      <c r="E157" s="1072"/>
      <c r="F157" s="1072"/>
      <c r="G157" s="1072"/>
      <c r="H157" s="1072"/>
      <c r="I157" s="1072"/>
      <c r="J157" s="1072"/>
      <c r="K157" s="1072"/>
      <c r="L157" s="1072"/>
      <c r="M157" s="1072"/>
      <c r="N157" s="1072"/>
      <c r="O157" s="1072"/>
      <c r="P157" s="1072"/>
      <c r="Q157" s="1072"/>
      <c r="R157" s="1072"/>
      <c r="S157" s="1072"/>
      <c r="T157" s="1072"/>
      <c r="U157" s="1072"/>
      <c r="V157" s="1072"/>
      <c r="W157" s="1072"/>
      <c r="X157" s="1072"/>
      <c r="Y157" s="1072"/>
      <c r="Z157" s="1072"/>
      <c r="AA157" s="1072"/>
      <c r="AB157" s="1072"/>
      <c r="AC157" s="1072"/>
      <c r="AD157" s="1072"/>
      <c r="AE157" s="1072"/>
      <c r="AF157" s="1072"/>
      <c r="AG157" s="1072"/>
      <c r="AH157" s="1072"/>
      <c r="AI157" s="1072"/>
      <c r="AJ157" s="1072"/>
      <c r="AK157" s="1072"/>
      <c r="AL157" s="1072"/>
      <c r="AM157" s="1072"/>
      <c r="AN157" s="1072"/>
      <c r="AO157" s="1072"/>
      <c r="AP157" s="1072"/>
      <c r="AQ157" s="1072"/>
      <c r="AR157" s="1072"/>
      <c r="AS157" s="1072"/>
      <c r="AT157" s="1072"/>
      <c r="AU157" s="1072"/>
      <c r="AV157" s="1072"/>
      <c r="AW157" s="1072"/>
      <c r="AX157" s="1072"/>
      <c r="AY157" s="1072"/>
      <c r="AZ157" s="1072"/>
      <c r="BA157" s="1072"/>
      <c r="BB157" s="1072"/>
      <c r="BC157" s="1072"/>
      <c r="BD157" s="1072"/>
    </row>
    <row r="158" spans="2:57" ht="20.100000000000001" customHeight="1">
      <c r="C158" s="1"/>
    </row>
    <row r="159" spans="2:57" ht="20.100000000000001" customHeight="1">
      <c r="C159" s="1"/>
    </row>
    <row r="160" spans="2:57" ht="20.100000000000001" customHeight="1">
      <c r="C160" s="2"/>
      <c r="D160" s="2"/>
      <c r="E160" s="2"/>
      <c r="AP160" s="2"/>
      <c r="AQ160" s="2"/>
      <c r="AR160" s="2"/>
      <c r="AS160" s="2"/>
      <c r="AT160" s="2"/>
      <c r="AU160" s="2"/>
      <c r="AV160" s="2"/>
      <c r="AW160" s="2"/>
      <c r="AX160" s="3"/>
      <c r="AY160" s="3"/>
      <c r="AZ160" s="3"/>
      <c r="BA160" s="3"/>
      <c r="BB160" s="3"/>
      <c r="BC160" s="3"/>
      <c r="BD160" s="3"/>
      <c r="BE160" s="3"/>
    </row>
    <row r="161" spans="3:57" ht="20.100000000000001" customHeight="1">
      <c r="C161" s="2"/>
      <c r="D161" s="2"/>
      <c r="E161" s="2"/>
      <c r="AP161" s="2"/>
      <c r="AQ161" s="2"/>
      <c r="AR161" s="2"/>
      <c r="AS161" s="2"/>
      <c r="AT161" s="2"/>
      <c r="AU161" s="2"/>
      <c r="AV161" s="2"/>
      <c r="AW161" s="2"/>
      <c r="AX161" s="3"/>
      <c r="AY161" s="3"/>
      <c r="AZ161" s="3"/>
      <c r="BA161" s="3"/>
      <c r="BB161" s="3"/>
      <c r="BC161" s="3"/>
      <c r="BD161" s="3"/>
      <c r="BE161" s="3"/>
    </row>
    <row r="162" spans="3:57" ht="20.100000000000001" customHeight="1">
      <c r="C162" s="2"/>
      <c r="D162" s="2"/>
      <c r="E162" s="2"/>
      <c r="AP162" s="2"/>
      <c r="AQ162" s="2"/>
      <c r="AR162" s="2"/>
      <c r="AS162" s="2"/>
      <c r="AT162" s="2"/>
      <c r="AU162" s="2"/>
      <c r="AV162" s="2"/>
      <c r="AW162" s="2"/>
      <c r="AX162" s="3"/>
      <c r="AY162" s="3"/>
      <c r="AZ162" s="3"/>
      <c r="BA162" s="3"/>
      <c r="BB162" s="3"/>
      <c r="BC162" s="3"/>
      <c r="BD162" s="3"/>
      <c r="BE162" s="3"/>
    </row>
    <row r="163" spans="3:57" ht="20.100000000000001" customHeight="1">
      <c r="C163" s="2"/>
      <c r="D163" s="2"/>
      <c r="E163" s="2"/>
      <c r="AP163" s="2"/>
      <c r="AQ163" s="2"/>
      <c r="AR163" s="2"/>
      <c r="AS163" s="2"/>
      <c r="AT163" s="2"/>
      <c r="AU163" s="2"/>
      <c r="AV163" s="2"/>
      <c r="AW163" s="2"/>
      <c r="AX163" s="3"/>
      <c r="AY163" s="3"/>
      <c r="AZ163" s="3"/>
      <c r="BA163" s="3"/>
      <c r="BB163" s="3"/>
      <c r="BC163" s="3"/>
      <c r="BD163" s="3"/>
      <c r="BE163" s="3"/>
    </row>
    <row r="164" spans="3:57" ht="20.100000000000001" customHeight="1">
      <c r="C164" s="2"/>
      <c r="D164" s="2"/>
      <c r="E164" s="2"/>
      <c r="AP164" s="2"/>
      <c r="AQ164" s="2"/>
      <c r="AR164" s="2"/>
      <c r="AS164" s="2"/>
      <c r="AT164" s="2"/>
      <c r="AU164" s="2"/>
      <c r="AV164" s="2"/>
      <c r="AW164" s="2"/>
      <c r="AX164" s="3"/>
      <c r="AY164" s="3"/>
      <c r="AZ164" s="3"/>
      <c r="BA164" s="3"/>
      <c r="BB164" s="3"/>
      <c r="BC164" s="3"/>
      <c r="BD164" s="3"/>
      <c r="BE164" s="3"/>
    </row>
    <row r="165" spans="3:57" ht="20.100000000000001" customHeight="1">
      <c r="C165" s="2"/>
      <c r="D165" s="2"/>
      <c r="E165" s="2"/>
      <c r="AP165" s="2"/>
      <c r="AQ165" s="2"/>
      <c r="AR165" s="2"/>
      <c r="AS165" s="2"/>
      <c r="AT165" s="2"/>
      <c r="AU165" s="2"/>
      <c r="AV165" s="2"/>
      <c r="AW165" s="2"/>
      <c r="AX165" s="3"/>
      <c r="AY165" s="3"/>
      <c r="AZ165" s="3"/>
      <c r="BA165" s="3"/>
      <c r="BB165" s="3"/>
      <c r="BC165" s="3"/>
      <c r="BD165" s="3"/>
      <c r="BE165" s="3"/>
    </row>
    <row r="166" spans="3:57" ht="20.100000000000001" customHeight="1">
      <c r="C166" s="1"/>
      <c r="AP166" s="3"/>
      <c r="AQ166" s="2"/>
      <c r="AR166" s="2"/>
      <c r="AS166" s="2"/>
      <c r="AT166" s="2"/>
      <c r="AU166" s="2"/>
      <c r="AV166" s="2"/>
      <c r="AW166" s="2"/>
      <c r="AX166" s="2"/>
      <c r="AY166" s="2"/>
      <c r="AZ166" s="2"/>
      <c r="BA166" s="2"/>
      <c r="BB166" s="2"/>
      <c r="BC166" s="2"/>
      <c r="BD166" s="2"/>
      <c r="BE166" s="2"/>
    </row>
    <row r="167" spans="3:57" ht="20.100000000000001" customHeight="1">
      <c r="C167" s="1"/>
    </row>
    <row r="168" spans="3:57" ht="20.100000000000001" customHeight="1">
      <c r="C168" s="1"/>
    </row>
    <row r="169" spans="3:57" ht="20.100000000000001" customHeight="1">
      <c r="C169" s="2"/>
      <c r="D169" s="2"/>
      <c r="E169" s="2"/>
      <c r="AP169" s="2"/>
      <c r="AQ169" s="2"/>
      <c r="AR169" s="2"/>
      <c r="AS169" s="2"/>
      <c r="AT169" s="2"/>
      <c r="AU169" s="2"/>
      <c r="AV169" s="2"/>
      <c r="AW169" s="2"/>
      <c r="AX169" s="3"/>
      <c r="AY169" s="3"/>
      <c r="AZ169" s="3"/>
      <c r="BA169" s="3"/>
      <c r="BB169" s="3"/>
      <c r="BC169" s="3"/>
      <c r="BD169" s="3"/>
      <c r="BE169" s="3"/>
    </row>
    <row r="170" spans="3:57" ht="20.100000000000001" customHeight="1">
      <c r="C170" s="2"/>
      <c r="D170" s="2"/>
      <c r="E170" s="2"/>
      <c r="AP170" s="2"/>
      <c r="AQ170" s="2"/>
      <c r="AR170" s="2"/>
      <c r="AS170" s="2"/>
      <c r="AT170" s="2"/>
      <c r="AU170" s="2"/>
      <c r="AV170" s="2"/>
      <c r="AW170" s="2"/>
      <c r="AX170" s="3"/>
      <c r="AY170" s="3"/>
      <c r="AZ170" s="3"/>
      <c r="BA170" s="3"/>
      <c r="BB170" s="3"/>
      <c r="BC170" s="3"/>
      <c r="BD170" s="3"/>
      <c r="BE170" s="3"/>
    </row>
    <row r="171" spans="3:57" ht="20.100000000000001" customHeight="1">
      <c r="C171" s="2"/>
      <c r="D171" s="2"/>
      <c r="E171" s="2"/>
      <c r="AP171" s="2"/>
      <c r="AQ171" s="2"/>
      <c r="AR171" s="2"/>
      <c r="AS171" s="2"/>
      <c r="AT171" s="2"/>
      <c r="AU171" s="2"/>
      <c r="AV171" s="2"/>
      <c r="AW171" s="2"/>
      <c r="AX171" s="3"/>
      <c r="AY171" s="3"/>
      <c r="AZ171" s="3"/>
      <c r="BA171" s="3"/>
      <c r="BB171" s="3"/>
      <c r="BC171" s="3"/>
      <c r="BD171" s="3"/>
      <c r="BE171" s="3"/>
    </row>
    <row r="172" spans="3:57" ht="20.100000000000001" customHeight="1">
      <c r="C172" s="2"/>
      <c r="D172" s="2"/>
      <c r="E172" s="2"/>
      <c r="AP172" s="2"/>
      <c r="AQ172" s="2"/>
      <c r="AR172" s="2"/>
      <c r="AS172" s="2"/>
      <c r="AT172" s="2"/>
      <c r="AU172" s="2"/>
      <c r="AV172" s="2"/>
      <c r="AW172" s="2"/>
      <c r="AX172" s="3"/>
      <c r="AY172" s="3"/>
      <c r="AZ172" s="3"/>
      <c r="BA172" s="3"/>
      <c r="BB172" s="3"/>
      <c r="BC172" s="3"/>
      <c r="BD172" s="3"/>
      <c r="BE172" s="3"/>
    </row>
    <row r="173" spans="3:57" ht="20.100000000000001" customHeight="1">
      <c r="C173" s="2"/>
      <c r="D173" s="2"/>
      <c r="E173" s="2"/>
      <c r="AP173" s="2"/>
      <c r="AQ173" s="2"/>
      <c r="AR173" s="2"/>
      <c r="AS173" s="2"/>
      <c r="AT173" s="2"/>
      <c r="AU173" s="2"/>
      <c r="AV173" s="2"/>
      <c r="AW173" s="2"/>
      <c r="AX173" s="3"/>
      <c r="AY173" s="3"/>
      <c r="AZ173" s="3"/>
      <c r="BA173" s="3"/>
      <c r="BB173" s="3"/>
      <c r="BC173" s="3"/>
      <c r="BD173" s="3"/>
      <c r="BE173" s="3"/>
    </row>
    <row r="174" spans="3:57" ht="20.100000000000001" customHeight="1">
      <c r="C174" s="1"/>
      <c r="AP174" s="3"/>
      <c r="AQ174" s="2"/>
      <c r="AR174" s="2"/>
      <c r="AS174" s="2"/>
      <c r="AT174" s="2"/>
      <c r="AU174" s="2"/>
      <c r="AV174" s="2"/>
      <c r="AW174" s="2"/>
      <c r="AX174" s="2"/>
      <c r="AY174" s="2"/>
      <c r="AZ174" s="2"/>
      <c r="BA174" s="2"/>
      <c r="BB174" s="2"/>
      <c r="BC174" s="2"/>
      <c r="BD174" s="2"/>
      <c r="BE174" s="2"/>
    </row>
    <row r="175" spans="3:57" ht="20.100000000000001" customHeight="1">
      <c r="C175" s="1"/>
    </row>
    <row r="176" spans="3:57" ht="20.100000000000001" customHeight="1">
      <c r="C176" s="1"/>
    </row>
    <row r="177" spans="3:57" ht="20.100000000000001" customHeight="1">
      <c r="C177" s="1"/>
    </row>
    <row r="178" spans="3:57" ht="20.100000000000001" customHeight="1">
      <c r="C178" s="2"/>
      <c r="D178" s="2"/>
      <c r="E178" s="2"/>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2"/>
      <c r="AQ178" s="2"/>
      <c r="AR178" s="2"/>
      <c r="AS178" s="2"/>
      <c r="AT178" s="2"/>
      <c r="AU178" s="2"/>
      <c r="AV178" s="2"/>
      <c r="AW178" s="2"/>
      <c r="AX178" s="3"/>
      <c r="AY178" s="3"/>
      <c r="AZ178" s="3"/>
      <c r="BA178" s="3"/>
      <c r="BB178" s="3"/>
      <c r="BC178" s="3"/>
      <c r="BD178" s="3"/>
      <c r="BE178" s="3"/>
    </row>
    <row r="179" spans="3:57" ht="20.100000000000001" customHeight="1">
      <c r="C179" s="2"/>
      <c r="D179" s="2"/>
      <c r="E179" s="2"/>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2"/>
      <c r="AQ179" s="2"/>
      <c r="AR179" s="2"/>
      <c r="AS179" s="2"/>
      <c r="AT179" s="2"/>
      <c r="AU179" s="2"/>
      <c r="AV179" s="2"/>
      <c r="AW179" s="2"/>
      <c r="AX179" s="3"/>
      <c r="AY179" s="3"/>
      <c r="AZ179" s="3"/>
      <c r="BA179" s="3"/>
      <c r="BB179" s="3"/>
      <c r="BC179" s="3"/>
      <c r="BD179" s="3"/>
      <c r="BE179" s="3"/>
    </row>
    <row r="180" spans="3:57" ht="20.100000000000001" customHeight="1">
      <c r="C180" s="2"/>
      <c r="D180" s="2"/>
      <c r="E180" s="2"/>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4"/>
      <c r="AQ180" s="2"/>
      <c r="AR180" s="2"/>
      <c r="AS180" s="2"/>
      <c r="AT180" s="2"/>
      <c r="AU180" s="2"/>
      <c r="AV180" s="2"/>
      <c r="AW180" s="2"/>
      <c r="AX180" s="3"/>
      <c r="AY180" s="3"/>
      <c r="AZ180" s="3"/>
      <c r="BA180" s="3"/>
      <c r="BB180" s="3"/>
      <c r="BC180" s="3"/>
      <c r="BD180" s="3"/>
      <c r="BE180" s="3"/>
    </row>
    <row r="181" spans="3:57" ht="20.100000000000001" customHeight="1">
      <c r="C181" s="2"/>
      <c r="D181" s="2"/>
      <c r="E181" s="2"/>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2"/>
      <c r="AQ181" s="2"/>
      <c r="AR181" s="2"/>
      <c r="AS181" s="2"/>
      <c r="AT181" s="2"/>
      <c r="AU181" s="2"/>
      <c r="AV181" s="2"/>
      <c r="AW181" s="2"/>
      <c r="AX181" s="3"/>
      <c r="AY181" s="3"/>
      <c r="AZ181" s="3"/>
      <c r="BA181" s="3"/>
      <c r="BB181" s="3"/>
      <c r="BC181" s="3"/>
      <c r="BD181" s="3"/>
      <c r="BE181" s="3"/>
    </row>
    <row r="182" spans="3:57" ht="20.100000000000001" customHeight="1">
      <c r="C182" s="2"/>
      <c r="D182" s="2"/>
      <c r="E182" s="2"/>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2"/>
      <c r="AQ182" s="2"/>
      <c r="AR182" s="2"/>
      <c r="AS182" s="2"/>
      <c r="AT182" s="2"/>
      <c r="AU182" s="2"/>
      <c r="AV182" s="2"/>
      <c r="AW182" s="2"/>
      <c r="AX182" s="3"/>
      <c r="AY182" s="3"/>
      <c r="AZ182" s="3"/>
      <c r="BA182" s="3"/>
      <c r="BB182" s="3"/>
      <c r="BC182" s="3"/>
      <c r="BD182" s="3"/>
      <c r="BE182" s="3"/>
    </row>
    <row r="183" spans="3:57" ht="20.100000000000001" customHeight="1">
      <c r="C183" s="2"/>
      <c r="D183" s="2"/>
      <c r="E183" s="2"/>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4"/>
      <c r="AQ183" s="2"/>
      <c r="AR183" s="2"/>
      <c r="AS183" s="2"/>
      <c r="AT183" s="2"/>
      <c r="AU183" s="2"/>
      <c r="AV183" s="2"/>
      <c r="AW183" s="2"/>
      <c r="AX183" s="3"/>
      <c r="AY183" s="3"/>
      <c r="AZ183" s="3"/>
      <c r="BA183" s="3"/>
      <c r="BB183" s="3"/>
      <c r="BC183" s="3"/>
      <c r="BD183" s="3"/>
      <c r="BE183" s="3"/>
    </row>
    <row r="184" spans="3:57" ht="20.100000000000001" customHeight="1">
      <c r="C184" s="2"/>
      <c r="D184" s="2"/>
      <c r="E184" s="2"/>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2"/>
      <c r="AQ184" s="2"/>
      <c r="AR184" s="2"/>
      <c r="AS184" s="2"/>
      <c r="AT184" s="2"/>
      <c r="AU184" s="2"/>
      <c r="AV184" s="2"/>
      <c r="AW184" s="2"/>
      <c r="AX184" s="3"/>
      <c r="AY184" s="3"/>
      <c r="AZ184" s="3"/>
      <c r="BA184" s="3"/>
      <c r="BB184" s="3"/>
      <c r="BC184" s="3"/>
      <c r="BD184" s="3"/>
      <c r="BE184" s="3"/>
    </row>
    <row r="185" spans="3:57" ht="20.100000000000001" customHeight="1">
      <c r="C185" s="2"/>
      <c r="D185" s="2"/>
      <c r="E185" s="2"/>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2"/>
      <c r="AQ185" s="2"/>
      <c r="AR185" s="2"/>
      <c r="AS185" s="2"/>
      <c r="AT185" s="2"/>
      <c r="AU185" s="2"/>
      <c r="AV185" s="2"/>
      <c r="AW185" s="2"/>
      <c r="AX185" s="3"/>
      <c r="AY185" s="3"/>
      <c r="AZ185" s="3"/>
      <c r="BA185" s="3"/>
      <c r="BB185" s="3"/>
      <c r="BC185" s="3"/>
      <c r="BD185" s="3"/>
      <c r="BE185" s="3"/>
    </row>
    <row r="186" spans="3:57" ht="20.100000000000001" customHeight="1">
      <c r="C186" s="2"/>
      <c r="D186" s="2"/>
      <c r="E186" s="2"/>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4"/>
      <c r="AQ186" s="2"/>
      <c r="AR186" s="2"/>
      <c r="AS186" s="2"/>
      <c r="AT186" s="2"/>
      <c r="AU186" s="2"/>
      <c r="AV186" s="2"/>
      <c r="AW186" s="2"/>
      <c r="AX186" s="3"/>
      <c r="AY186" s="3"/>
      <c r="AZ186" s="3"/>
      <c r="BA186" s="3"/>
      <c r="BB186" s="3"/>
      <c r="BC186" s="3"/>
      <c r="BD186" s="3"/>
      <c r="BE186" s="3"/>
    </row>
    <row r="187" spans="3:57" ht="20.100000000000001" customHeight="1">
      <c r="C187" s="2"/>
      <c r="D187" s="2"/>
      <c r="E187" s="2"/>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2"/>
      <c r="AQ187" s="2"/>
      <c r="AR187" s="2"/>
      <c r="AS187" s="2"/>
      <c r="AT187" s="2"/>
      <c r="AU187" s="2"/>
      <c r="AV187" s="2"/>
      <c r="AW187" s="2"/>
      <c r="AX187" s="3"/>
      <c r="AY187" s="3"/>
      <c r="AZ187" s="3"/>
      <c r="BA187" s="3"/>
      <c r="BB187" s="3"/>
      <c r="BC187" s="3"/>
      <c r="BD187" s="3"/>
      <c r="BE187" s="3"/>
    </row>
    <row r="188" spans="3:57" ht="20.100000000000001" customHeight="1">
      <c r="C188" s="2"/>
      <c r="D188" s="2"/>
      <c r="E188" s="2"/>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2"/>
      <c r="AQ188" s="2"/>
      <c r="AR188" s="2"/>
      <c r="AS188" s="2"/>
      <c r="AT188" s="2"/>
      <c r="AU188" s="2"/>
      <c r="AV188" s="2"/>
      <c r="AW188" s="2"/>
      <c r="AX188" s="3"/>
      <c r="AY188" s="3"/>
      <c r="AZ188" s="3"/>
      <c r="BA188" s="3"/>
      <c r="BB188" s="3"/>
      <c r="BC188" s="3"/>
      <c r="BD188" s="3"/>
      <c r="BE188" s="3"/>
    </row>
    <row r="189" spans="3:57" ht="20.100000000000001" customHeight="1">
      <c r="C189" s="2"/>
      <c r="D189" s="2"/>
      <c r="E189" s="2"/>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4"/>
      <c r="AQ189" s="2"/>
      <c r="AR189" s="2"/>
      <c r="AS189" s="2"/>
      <c r="AT189" s="2"/>
      <c r="AU189" s="2"/>
      <c r="AV189" s="2"/>
      <c r="AW189" s="2"/>
      <c r="AX189" s="3"/>
      <c r="AY189" s="3"/>
      <c r="AZ189" s="3"/>
      <c r="BA189" s="3"/>
      <c r="BB189" s="3"/>
      <c r="BC189" s="3"/>
      <c r="BD189" s="3"/>
      <c r="BE189" s="3"/>
    </row>
    <row r="190" spans="3:57" ht="20.100000000000001" customHeight="1">
      <c r="C190" s="2"/>
      <c r="D190" s="2"/>
      <c r="E190" s="2"/>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2"/>
      <c r="AQ190" s="2"/>
      <c r="AR190" s="2"/>
      <c r="AS190" s="2"/>
      <c r="AT190" s="2"/>
      <c r="AU190" s="2"/>
      <c r="AV190" s="2"/>
      <c r="AW190" s="2"/>
      <c r="AX190" s="3"/>
      <c r="AY190" s="3"/>
      <c r="AZ190" s="3"/>
      <c r="BA190" s="3"/>
      <c r="BB190" s="3"/>
      <c r="BC190" s="3"/>
      <c r="BD190" s="3"/>
      <c r="BE190" s="3"/>
    </row>
    <row r="191" spans="3:57" ht="20.100000000000001" customHeight="1">
      <c r="C191" s="2"/>
      <c r="D191" s="2"/>
      <c r="E191" s="2"/>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2"/>
      <c r="AQ191" s="2"/>
      <c r="AR191" s="2"/>
      <c r="AS191" s="2"/>
      <c r="AT191" s="2"/>
      <c r="AU191" s="2"/>
      <c r="AV191" s="2"/>
      <c r="AW191" s="2"/>
      <c r="AX191" s="3"/>
      <c r="AY191" s="3"/>
      <c r="AZ191" s="3"/>
      <c r="BA191" s="3"/>
      <c r="BB191" s="3"/>
      <c r="BC191" s="3"/>
      <c r="BD191" s="3"/>
      <c r="BE191" s="3"/>
    </row>
    <row r="192" spans="3:57" ht="20.100000000000001" customHeight="1">
      <c r="C192" s="2"/>
      <c r="D192" s="2"/>
      <c r="E192" s="2"/>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4"/>
      <c r="AQ192" s="2"/>
      <c r="AR192" s="2"/>
      <c r="AS192" s="2"/>
      <c r="AT192" s="2"/>
      <c r="AU192" s="2"/>
      <c r="AV192" s="2"/>
      <c r="AW192" s="2"/>
      <c r="AX192" s="3"/>
      <c r="AY192" s="3"/>
      <c r="AZ192" s="3"/>
      <c r="BA192" s="3"/>
      <c r="BB192" s="3"/>
      <c r="BC192" s="3"/>
      <c r="BD192" s="3"/>
      <c r="BE192" s="3"/>
    </row>
    <row r="193" spans="3:57" ht="20.100000000000001" customHeight="1">
      <c r="C193" s="1"/>
      <c r="AP193" s="3"/>
      <c r="AQ193" s="2"/>
      <c r="AR193" s="2"/>
      <c r="AS193" s="2"/>
      <c r="AT193" s="2"/>
      <c r="AU193" s="2"/>
      <c r="AV193" s="2"/>
      <c r="AW193" s="2"/>
      <c r="AX193" s="2"/>
      <c r="AY193" s="2"/>
      <c r="AZ193" s="2"/>
      <c r="BA193" s="2"/>
      <c r="BB193" s="2"/>
      <c r="BC193" s="2"/>
      <c r="BD193" s="2"/>
      <c r="BE193" s="2"/>
    </row>
    <row r="194" spans="3:57" ht="20.100000000000001" customHeight="1">
      <c r="C194" s="1"/>
    </row>
    <row r="195" spans="3:57" ht="20.100000000000001" customHeight="1">
      <c r="C195" s="1"/>
    </row>
    <row r="196" spans="3:57" ht="20.100000000000001" customHeight="1">
      <c r="C196" s="1"/>
    </row>
    <row r="197" spans="3:57" ht="20.100000000000001" customHeight="1">
      <c r="C197" s="2"/>
      <c r="D197" s="2"/>
      <c r="E197" s="2"/>
      <c r="AP197" s="2"/>
      <c r="AQ197" s="2"/>
      <c r="AR197" s="2"/>
      <c r="AS197" s="2"/>
      <c r="AT197" s="2"/>
      <c r="AU197" s="2"/>
      <c r="AV197" s="2"/>
      <c r="AW197" s="2"/>
      <c r="AX197" s="3"/>
      <c r="AY197" s="3"/>
      <c r="AZ197" s="3"/>
      <c r="BA197" s="3"/>
      <c r="BB197" s="3"/>
      <c r="BC197" s="3"/>
      <c r="BD197" s="3"/>
      <c r="BE197" s="3"/>
    </row>
    <row r="198" spans="3:57" ht="20.100000000000001" customHeight="1">
      <c r="C198" s="2"/>
      <c r="D198" s="2"/>
      <c r="E198" s="2"/>
      <c r="AP198" s="2"/>
      <c r="AQ198" s="2"/>
      <c r="AR198" s="2"/>
      <c r="AS198" s="2"/>
      <c r="AT198" s="2"/>
      <c r="AU198" s="2"/>
      <c r="AV198" s="2"/>
      <c r="AW198" s="2"/>
      <c r="AX198" s="3"/>
      <c r="AY198" s="3"/>
      <c r="AZ198" s="3"/>
      <c r="BA198" s="3"/>
      <c r="BB198" s="3"/>
      <c r="BC198" s="3"/>
      <c r="BD198" s="3"/>
      <c r="BE198" s="3"/>
    </row>
    <row r="199" spans="3:57" ht="20.100000000000001" customHeight="1">
      <c r="C199" s="2"/>
      <c r="D199" s="2"/>
      <c r="E199" s="2"/>
      <c r="AP199" s="2"/>
      <c r="AQ199" s="2"/>
      <c r="AR199" s="2"/>
      <c r="AS199" s="2"/>
      <c r="AT199" s="2"/>
      <c r="AU199" s="2"/>
      <c r="AV199" s="2"/>
      <c r="AW199" s="2"/>
      <c r="AX199" s="3"/>
      <c r="AY199" s="3"/>
      <c r="AZ199" s="3"/>
      <c r="BA199" s="3"/>
      <c r="BB199" s="3"/>
      <c r="BC199" s="3"/>
      <c r="BD199" s="3"/>
      <c r="BE199" s="3"/>
    </row>
    <row r="200" spans="3:57" ht="20.100000000000001" customHeight="1">
      <c r="C200" s="1"/>
      <c r="AP200" s="3"/>
      <c r="AQ200" s="2"/>
      <c r="AR200" s="2"/>
      <c r="AS200" s="2"/>
      <c r="AT200" s="2"/>
      <c r="AU200" s="2"/>
      <c r="AV200" s="2"/>
      <c r="AW200" s="2"/>
      <c r="AX200" s="2"/>
      <c r="AY200" s="2"/>
      <c r="AZ200" s="2"/>
      <c r="BA200" s="2"/>
      <c r="BB200" s="2"/>
      <c r="BC200" s="2"/>
      <c r="BD200" s="2"/>
      <c r="BE200" s="2"/>
    </row>
    <row r="201" spans="3:57" ht="20.100000000000001" customHeight="1">
      <c r="C201" s="1"/>
    </row>
    <row r="202" spans="3:57" ht="20.100000000000001" customHeight="1">
      <c r="C202" s="1"/>
    </row>
    <row r="203" spans="3:57" ht="20.100000000000001" customHeight="1">
      <c r="C203" s="2"/>
      <c r="D203" s="2"/>
      <c r="E203" s="2"/>
      <c r="AP203" s="2"/>
      <c r="AQ203" s="2"/>
      <c r="AR203" s="2"/>
      <c r="AS203" s="2"/>
      <c r="AT203" s="2"/>
      <c r="AU203" s="2"/>
      <c r="AV203" s="2"/>
      <c r="AW203" s="2"/>
      <c r="AX203" s="3"/>
      <c r="AY203" s="3"/>
      <c r="AZ203" s="3"/>
      <c r="BA203" s="3"/>
      <c r="BB203" s="3"/>
      <c r="BC203" s="3"/>
      <c r="BD203" s="3"/>
      <c r="BE203" s="3"/>
    </row>
    <row r="204" spans="3:57" ht="20.100000000000001" customHeight="1">
      <c r="C204" s="2"/>
      <c r="D204" s="2"/>
      <c r="E204" s="2"/>
      <c r="AP204" s="2"/>
      <c r="AQ204" s="2"/>
      <c r="AR204" s="2"/>
      <c r="AS204" s="2"/>
      <c r="AT204" s="2"/>
      <c r="AU204" s="2"/>
      <c r="AV204" s="2"/>
      <c r="AW204" s="2"/>
      <c r="AX204" s="3"/>
      <c r="AY204" s="3"/>
      <c r="AZ204" s="3"/>
      <c r="BA204" s="3"/>
      <c r="BB204" s="3"/>
      <c r="BC204" s="3"/>
      <c r="BD204" s="3"/>
      <c r="BE204" s="3"/>
    </row>
    <row r="205" spans="3:57" ht="20.100000000000001" customHeight="1">
      <c r="C205" s="1"/>
      <c r="AP205" s="3"/>
      <c r="AQ205" s="2"/>
      <c r="AR205" s="2"/>
      <c r="AS205" s="2"/>
      <c r="AT205" s="2"/>
      <c r="AU205" s="2"/>
      <c r="AV205" s="2"/>
      <c r="AW205" s="2"/>
      <c r="AX205" s="2"/>
      <c r="AY205" s="2"/>
      <c r="AZ205" s="2"/>
      <c r="BA205" s="2"/>
      <c r="BB205" s="2"/>
      <c r="BC205" s="2"/>
      <c r="BD205" s="2"/>
      <c r="BE205" s="2"/>
    </row>
    <row r="206" spans="3:57" ht="20.100000000000001" customHeight="1">
      <c r="C206" s="1"/>
    </row>
    <row r="207" spans="3:57" ht="20.100000000000001" customHeight="1">
      <c r="C207" s="1"/>
    </row>
    <row r="208" spans="3:57" ht="20.100000000000001" customHeight="1">
      <c r="C208" s="1"/>
    </row>
    <row r="209" spans="3:57" ht="20.100000000000001" customHeight="1">
      <c r="C209" s="2"/>
      <c r="D209" s="2"/>
      <c r="E209" s="2"/>
      <c r="AK209" s="2"/>
      <c r="AL209" s="2"/>
      <c r="AM209" s="2"/>
      <c r="AN209" s="2"/>
      <c r="AO209" s="2"/>
      <c r="AP209" s="2"/>
      <c r="AQ209" s="2"/>
      <c r="AR209" s="2"/>
      <c r="AS209" s="2"/>
      <c r="AT209" s="2"/>
      <c r="AU209" s="2"/>
      <c r="AV209" s="2"/>
      <c r="AW209" s="2"/>
      <c r="AX209" s="3"/>
      <c r="AY209" s="3"/>
      <c r="AZ209" s="3"/>
      <c r="BA209" s="3"/>
      <c r="BB209" s="3"/>
      <c r="BC209" s="3"/>
      <c r="BD209" s="3"/>
      <c r="BE209" s="3"/>
    </row>
    <row r="210" spans="3:57" ht="20.100000000000001" customHeight="1">
      <c r="C210" s="2"/>
      <c r="D210" s="2"/>
      <c r="E210" s="2"/>
      <c r="AK210" s="2"/>
      <c r="AL210" s="2"/>
      <c r="AM210" s="2"/>
      <c r="AN210" s="2"/>
      <c r="AO210" s="2"/>
      <c r="AP210" s="2"/>
      <c r="AQ210" s="2"/>
      <c r="AR210" s="2"/>
      <c r="AS210" s="2"/>
      <c r="AT210" s="2"/>
      <c r="AU210" s="2"/>
      <c r="AV210" s="2"/>
      <c r="AW210" s="2"/>
      <c r="AX210" s="3"/>
      <c r="AY210" s="3"/>
      <c r="AZ210" s="3"/>
      <c r="BA210" s="3"/>
      <c r="BB210" s="3"/>
      <c r="BC210" s="3"/>
      <c r="BD210" s="3"/>
      <c r="BE210" s="3"/>
    </row>
    <row r="211" spans="3:57" ht="20.100000000000001" customHeight="1">
      <c r="C211" s="2"/>
      <c r="D211" s="2"/>
      <c r="E211" s="2"/>
      <c r="AK211" s="2"/>
      <c r="AL211" s="2"/>
      <c r="AM211" s="2"/>
      <c r="AN211" s="2"/>
      <c r="AO211" s="2"/>
      <c r="AP211" s="2"/>
      <c r="AQ211" s="2"/>
      <c r="AR211" s="2"/>
      <c r="AS211" s="2"/>
      <c r="AT211" s="2"/>
      <c r="AU211" s="2"/>
      <c r="AV211" s="2"/>
      <c r="AW211" s="2"/>
      <c r="AX211" s="3"/>
      <c r="AY211" s="3"/>
      <c r="AZ211" s="3"/>
      <c r="BA211" s="3"/>
      <c r="BB211" s="3"/>
      <c r="BC211" s="3"/>
      <c r="BD211" s="3"/>
      <c r="BE211" s="3"/>
    </row>
    <row r="212" spans="3:57" ht="20.100000000000001" customHeight="1">
      <c r="C212" s="2"/>
      <c r="D212" s="2"/>
      <c r="E212" s="2"/>
      <c r="AK212" s="2"/>
      <c r="AL212" s="2"/>
      <c r="AM212" s="2"/>
      <c r="AN212" s="2"/>
      <c r="AO212" s="2"/>
      <c r="AP212" s="2"/>
      <c r="AQ212" s="2"/>
      <c r="AR212" s="2"/>
      <c r="AS212" s="2"/>
      <c r="AT212" s="2"/>
      <c r="AU212" s="2"/>
      <c r="AV212" s="2"/>
      <c r="AW212" s="2"/>
      <c r="AX212" s="3"/>
      <c r="AY212" s="3"/>
      <c r="AZ212" s="3"/>
      <c r="BA212" s="3"/>
      <c r="BB212" s="3"/>
      <c r="BC212" s="3"/>
      <c r="BD212" s="3"/>
      <c r="BE212" s="3"/>
    </row>
    <row r="213" spans="3:57" ht="20.100000000000001" customHeight="1">
      <c r="C213" s="1"/>
      <c r="AP213" s="3"/>
      <c r="AQ213" s="2"/>
      <c r="AR213" s="2"/>
      <c r="AS213" s="2"/>
      <c r="AT213" s="2"/>
      <c r="AU213" s="2"/>
      <c r="AV213" s="2"/>
      <c r="AW213" s="2"/>
      <c r="AX213" s="2"/>
      <c r="AY213" s="2"/>
      <c r="AZ213" s="2"/>
      <c r="BA213" s="2"/>
      <c r="BB213" s="2"/>
      <c r="BC213" s="2"/>
      <c r="BD213" s="2"/>
      <c r="BE213" s="2"/>
    </row>
    <row r="214" spans="3:57" ht="20.100000000000001" customHeight="1">
      <c r="C214" s="1"/>
    </row>
    <row r="215" spans="3:57" ht="20.100000000000001" customHeight="1">
      <c r="C215" s="1"/>
    </row>
    <row r="216" spans="3:57" ht="20.100000000000001" customHeight="1">
      <c r="C216" s="1"/>
    </row>
    <row r="217" spans="3:57" ht="20.100000000000001" customHeight="1">
      <c r="C217" s="2"/>
      <c r="D217" s="2"/>
      <c r="E217" s="2"/>
      <c r="AK217" s="2"/>
      <c r="AL217" s="2"/>
      <c r="AM217" s="2"/>
      <c r="AN217" s="2"/>
      <c r="AO217" s="2"/>
      <c r="AP217" s="2"/>
      <c r="AQ217" s="2"/>
      <c r="AR217" s="2"/>
      <c r="AS217" s="2"/>
      <c r="AT217" s="2"/>
      <c r="AU217" s="2"/>
      <c r="AV217" s="2"/>
      <c r="AW217" s="2"/>
      <c r="AX217" s="3"/>
      <c r="AY217" s="3"/>
      <c r="AZ217" s="3"/>
      <c r="BA217" s="3"/>
      <c r="BB217" s="3"/>
      <c r="BC217" s="3"/>
      <c r="BD217" s="3"/>
      <c r="BE217" s="3"/>
    </row>
    <row r="218" spans="3:57" ht="20.100000000000001" customHeight="1">
      <c r="C218" s="2"/>
      <c r="D218" s="2"/>
      <c r="E218" s="2"/>
      <c r="AK218" s="2"/>
      <c r="AL218" s="2"/>
      <c r="AM218" s="2"/>
      <c r="AN218" s="2"/>
      <c r="AO218" s="2"/>
      <c r="AP218" s="2"/>
      <c r="AQ218" s="2"/>
      <c r="AR218" s="2"/>
      <c r="AS218" s="2"/>
      <c r="AT218" s="2"/>
      <c r="AU218" s="2"/>
      <c r="AV218" s="2"/>
      <c r="AW218" s="2"/>
      <c r="AX218" s="3"/>
      <c r="AY218" s="3"/>
      <c r="AZ218" s="3"/>
      <c r="BA218" s="3"/>
      <c r="BB218" s="3"/>
      <c r="BC218" s="3"/>
      <c r="BD218" s="3"/>
      <c r="BE218" s="3"/>
    </row>
    <row r="219" spans="3:57" ht="20.100000000000001" customHeight="1">
      <c r="C219" s="2"/>
      <c r="D219" s="2"/>
      <c r="E219" s="2"/>
      <c r="AK219" s="2"/>
      <c r="AL219" s="2"/>
      <c r="AM219" s="2"/>
      <c r="AN219" s="2"/>
      <c r="AO219" s="2"/>
      <c r="AP219" s="2"/>
      <c r="AQ219" s="2"/>
      <c r="AR219" s="2"/>
      <c r="AS219" s="2"/>
      <c r="AT219" s="2"/>
      <c r="AU219" s="2"/>
      <c r="AV219" s="2"/>
      <c r="AW219" s="2"/>
      <c r="AX219" s="3"/>
      <c r="AY219" s="3"/>
      <c r="AZ219" s="3"/>
      <c r="BA219" s="3"/>
      <c r="BB219" s="3"/>
      <c r="BC219" s="3"/>
      <c r="BD219" s="3"/>
      <c r="BE219" s="3"/>
    </row>
    <row r="220" spans="3:57" ht="20.100000000000001" customHeight="1">
      <c r="C220" s="2"/>
      <c r="D220" s="2"/>
      <c r="E220" s="2"/>
      <c r="AK220" s="2"/>
      <c r="AL220" s="2"/>
      <c r="AM220" s="2"/>
      <c r="AN220" s="2"/>
      <c r="AO220" s="2"/>
      <c r="AP220" s="2"/>
      <c r="AQ220" s="2"/>
      <c r="AR220" s="2"/>
      <c r="AS220" s="2"/>
      <c r="AT220" s="2"/>
      <c r="AU220" s="2"/>
      <c r="AV220" s="2"/>
      <c r="AW220" s="2"/>
      <c r="AX220" s="3"/>
      <c r="AY220" s="3"/>
      <c r="AZ220" s="3"/>
      <c r="BA220" s="3"/>
      <c r="BB220" s="3"/>
      <c r="BC220" s="3"/>
      <c r="BD220" s="3"/>
      <c r="BE220" s="3"/>
    </row>
    <row r="221" spans="3:57" ht="20.100000000000001" customHeight="1">
      <c r="C221" s="2"/>
      <c r="D221" s="2"/>
      <c r="E221" s="2"/>
      <c r="AK221" s="2"/>
      <c r="AL221" s="2"/>
      <c r="AM221" s="2"/>
      <c r="AN221" s="2"/>
      <c r="AO221" s="2"/>
      <c r="AP221" s="2"/>
      <c r="AQ221" s="2"/>
      <c r="AR221" s="2"/>
      <c r="AS221" s="2"/>
      <c r="AT221" s="2"/>
      <c r="AU221" s="2"/>
      <c r="AV221" s="2"/>
      <c r="AW221" s="2"/>
      <c r="AX221" s="3"/>
      <c r="AY221" s="3"/>
      <c r="AZ221" s="3"/>
      <c r="BA221" s="3"/>
      <c r="BB221" s="3"/>
      <c r="BC221" s="3"/>
      <c r="BD221" s="3"/>
      <c r="BE221" s="3"/>
    </row>
    <row r="222" spans="3:57" ht="20.100000000000001" customHeight="1">
      <c r="C222" s="1"/>
      <c r="AP222" s="3"/>
      <c r="AQ222" s="2"/>
      <c r="AR222" s="2"/>
      <c r="AS222" s="2"/>
      <c r="AT222" s="2"/>
      <c r="AU222" s="2"/>
      <c r="AV222" s="2"/>
      <c r="AW222" s="2"/>
      <c r="AX222" s="2"/>
      <c r="AY222" s="2"/>
      <c r="AZ222" s="2"/>
      <c r="BA222" s="2"/>
      <c r="BB222" s="2"/>
      <c r="BC222" s="2"/>
      <c r="BD222" s="2"/>
      <c r="BE222" s="2"/>
    </row>
    <row r="223" spans="3:57" ht="20.100000000000001" customHeight="1">
      <c r="C223" s="1"/>
    </row>
    <row r="224" spans="3:57" ht="20.100000000000001" customHeight="1">
      <c r="C224" s="1"/>
    </row>
    <row r="225" spans="3:57" ht="20.100000000000001" customHeight="1">
      <c r="C225" s="1"/>
    </row>
    <row r="226" spans="3:57" ht="20.100000000000001" customHeight="1">
      <c r="C226" s="2"/>
      <c r="D226" s="2"/>
      <c r="E226" s="2"/>
      <c r="AP226" s="2"/>
      <c r="AQ226" s="2"/>
      <c r="AR226" s="2"/>
      <c r="AS226" s="2"/>
      <c r="AT226" s="2"/>
      <c r="AU226" s="2"/>
      <c r="AV226" s="2"/>
      <c r="AW226" s="2"/>
      <c r="AX226" s="3"/>
      <c r="AY226" s="3"/>
      <c r="AZ226" s="3"/>
      <c r="BA226" s="3"/>
      <c r="BB226" s="3"/>
      <c r="BC226" s="3"/>
      <c r="BD226" s="3"/>
      <c r="BE226" s="3"/>
    </row>
    <row r="227" spans="3:57" ht="20.100000000000001" customHeight="1">
      <c r="C227" s="1"/>
      <c r="AP227" s="3"/>
      <c r="AQ227" s="2"/>
      <c r="AR227" s="2"/>
      <c r="AS227" s="2"/>
      <c r="AT227" s="2"/>
      <c r="AU227" s="2"/>
      <c r="AV227" s="2"/>
      <c r="AW227" s="2"/>
      <c r="AX227" s="2"/>
      <c r="AY227" s="2"/>
      <c r="AZ227" s="2"/>
      <c r="BA227" s="2"/>
      <c r="BB227" s="2"/>
      <c r="BC227" s="2"/>
      <c r="BD227" s="2"/>
      <c r="BE227" s="2"/>
    </row>
    <row r="228" spans="3:57" ht="20.100000000000001" customHeight="1">
      <c r="C228" s="1"/>
    </row>
    <row r="229" spans="3:57" ht="20.100000000000001" customHeight="1">
      <c r="C229" s="1"/>
      <c r="AP229" s="3"/>
      <c r="AQ229" s="2"/>
      <c r="AR229" s="2"/>
      <c r="AS229" s="2"/>
      <c r="AT229" s="2"/>
      <c r="AU229" s="2"/>
      <c r="AV229" s="2"/>
      <c r="AW229" s="2"/>
      <c r="AX229" s="2"/>
      <c r="AY229" s="2"/>
      <c r="AZ229" s="2"/>
      <c r="BA229" s="2"/>
      <c r="BB229" s="2"/>
      <c r="BC229" s="2"/>
      <c r="BD229" s="2"/>
      <c r="BE229" s="2"/>
    </row>
    <row r="230" spans="3:57" ht="20.100000000000001" customHeight="1">
      <c r="C230" s="1"/>
    </row>
    <row r="231" spans="3:57" ht="20.100000000000001" customHeight="1">
      <c r="C231" s="1"/>
    </row>
    <row r="232" spans="3:57" ht="20.100000000000001" customHeight="1">
      <c r="C232" s="1"/>
    </row>
    <row r="233" spans="3:57" ht="20.100000000000001" customHeight="1">
      <c r="C233" s="1"/>
    </row>
    <row r="234" spans="3:57" ht="20.100000000000001" customHeight="1">
      <c r="C234" s="1"/>
    </row>
    <row r="235" spans="3:57" ht="20.100000000000001" customHeight="1">
      <c r="C235" s="2"/>
      <c r="D235" s="2"/>
      <c r="E235" s="2"/>
      <c r="AP235" s="2"/>
      <c r="AQ235" s="2"/>
      <c r="AR235" s="2"/>
      <c r="AS235" s="2"/>
      <c r="AT235" s="2"/>
      <c r="AU235" s="2"/>
      <c r="AV235" s="2"/>
      <c r="AW235" s="2"/>
      <c r="AX235" s="3"/>
      <c r="AY235" s="3"/>
      <c r="AZ235" s="3"/>
      <c r="BA235" s="3"/>
      <c r="BB235" s="3"/>
      <c r="BC235" s="3"/>
      <c r="BD235" s="3"/>
      <c r="BE235" s="3"/>
    </row>
    <row r="236" spans="3:57" ht="20.100000000000001" customHeight="1">
      <c r="C236" s="2"/>
      <c r="D236" s="2"/>
      <c r="E236" s="2"/>
      <c r="AP236" s="2"/>
      <c r="AQ236" s="2"/>
      <c r="AR236" s="2"/>
      <c r="AS236" s="2"/>
      <c r="AT236" s="2"/>
      <c r="AU236" s="2"/>
      <c r="AV236" s="2"/>
      <c r="AW236" s="2"/>
      <c r="AX236" s="3"/>
      <c r="AY236" s="3"/>
      <c r="AZ236" s="3"/>
      <c r="BA236" s="3"/>
      <c r="BB236" s="3"/>
      <c r="BC236" s="3"/>
      <c r="BD236" s="3"/>
      <c r="BE236" s="3"/>
    </row>
    <row r="237" spans="3:57" ht="20.100000000000001" customHeight="1">
      <c r="C237" s="2"/>
      <c r="D237" s="2"/>
      <c r="E237" s="2"/>
      <c r="AP237" s="2"/>
      <c r="AQ237" s="2"/>
      <c r="AR237" s="2"/>
      <c r="AS237" s="2"/>
      <c r="AT237" s="2"/>
      <c r="AU237" s="2"/>
      <c r="AV237" s="2"/>
      <c r="AW237" s="2"/>
      <c r="AX237" s="3"/>
      <c r="AY237" s="3"/>
      <c r="AZ237" s="3"/>
      <c r="BA237" s="3"/>
      <c r="BB237" s="3"/>
      <c r="BC237" s="3"/>
      <c r="BD237" s="3"/>
      <c r="BE237" s="3"/>
    </row>
    <row r="238" spans="3:57" ht="20.100000000000001" customHeight="1">
      <c r="C238" s="2"/>
      <c r="D238" s="2"/>
      <c r="E238" s="2"/>
      <c r="AP238" s="2"/>
      <c r="AQ238" s="2"/>
      <c r="AR238" s="2"/>
      <c r="AS238" s="2"/>
      <c r="AT238" s="2"/>
      <c r="AU238" s="2"/>
      <c r="AV238" s="2"/>
      <c r="AW238" s="2"/>
      <c r="AX238" s="3"/>
      <c r="AY238" s="3"/>
      <c r="AZ238" s="3"/>
      <c r="BA238" s="3"/>
      <c r="BB238" s="3"/>
      <c r="BC238" s="3"/>
      <c r="BD238" s="3"/>
      <c r="BE238" s="3"/>
    </row>
    <row r="239" spans="3:57" ht="20.100000000000001" customHeight="1">
      <c r="C239" s="2"/>
      <c r="D239" s="2"/>
      <c r="E239" s="2"/>
      <c r="AP239" s="2"/>
      <c r="AQ239" s="2"/>
      <c r="AR239" s="2"/>
      <c r="AS239" s="2"/>
      <c r="AT239" s="2"/>
      <c r="AU239" s="2"/>
      <c r="AV239" s="2"/>
      <c r="AW239" s="2"/>
      <c r="AX239" s="3"/>
      <c r="AY239" s="3"/>
      <c r="AZ239" s="3"/>
      <c r="BA239" s="3"/>
      <c r="BB239" s="3"/>
      <c r="BC239" s="3"/>
      <c r="BD239" s="3"/>
      <c r="BE239" s="3"/>
    </row>
    <row r="240" spans="3:57" ht="20.100000000000001" customHeight="1">
      <c r="C240" s="2"/>
      <c r="D240" s="2"/>
      <c r="E240" s="2"/>
      <c r="AP240" s="2"/>
      <c r="AQ240" s="2"/>
      <c r="AR240" s="2"/>
      <c r="AS240" s="2"/>
      <c r="AT240" s="2"/>
      <c r="AU240" s="2"/>
      <c r="AV240" s="2"/>
      <c r="AW240" s="2"/>
      <c r="AX240" s="3"/>
      <c r="AY240" s="3"/>
      <c r="AZ240" s="3"/>
      <c r="BA240" s="3"/>
      <c r="BB240" s="3"/>
      <c r="BC240" s="3"/>
      <c r="BD240" s="3"/>
      <c r="BE240" s="3"/>
    </row>
    <row r="241" spans="3:57" ht="20.100000000000001" customHeight="1">
      <c r="C241" s="2"/>
      <c r="D241" s="2"/>
      <c r="E241" s="2"/>
      <c r="AP241" s="2"/>
      <c r="AQ241" s="2"/>
      <c r="AR241" s="2"/>
      <c r="AS241" s="2"/>
      <c r="AT241" s="2"/>
      <c r="AU241" s="2"/>
      <c r="AV241" s="2"/>
      <c r="AW241" s="2"/>
      <c r="AX241" s="3"/>
      <c r="AY241" s="3"/>
      <c r="AZ241" s="3"/>
      <c r="BA241" s="3"/>
      <c r="BB241" s="3"/>
      <c r="BC241" s="3"/>
      <c r="BD241" s="3"/>
      <c r="BE241" s="3"/>
    </row>
    <row r="242" spans="3:57" ht="20.100000000000001" customHeight="1">
      <c r="C242" s="2"/>
      <c r="D242" s="2"/>
      <c r="E242" s="2"/>
      <c r="AP242" s="2"/>
      <c r="AQ242" s="2"/>
      <c r="AR242" s="2"/>
      <c r="AS242" s="2"/>
      <c r="AT242" s="2"/>
      <c r="AU242" s="2"/>
      <c r="AV242" s="2"/>
      <c r="AW242" s="2"/>
      <c r="AX242" s="3"/>
      <c r="AY242" s="3"/>
      <c r="AZ242" s="3"/>
      <c r="BA242" s="3"/>
      <c r="BB242" s="3"/>
      <c r="BC242" s="3"/>
      <c r="BD242" s="3"/>
      <c r="BE242" s="3"/>
    </row>
    <row r="243" spans="3:57" ht="20.100000000000001" customHeight="1">
      <c r="C243" s="2"/>
      <c r="D243" s="2"/>
      <c r="E243" s="2"/>
      <c r="AP243" s="2"/>
      <c r="AQ243" s="2"/>
      <c r="AR243" s="2"/>
      <c r="AS243" s="2"/>
      <c r="AT243" s="2"/>
      <c r="AU243" s="2"/>
      <c r="AV243" s="2"/>
      <c r="AW243" s="2"/>
      <c r="AX243" s="3"/>
      <c r="AY243" s="3"/>
      <c r="AZ243" s="3"/>
      <c r="BA243" s="3"/>
      <c r="BB243" s="3"/>
      <c r="BC243" s="3"/>
      <c r="BD243" s="3"/>
      <c r="BE243" s="3"/>
    </row>
    <row r="244" spans="3:57" ht="20.100000000000001" customHeight="1">
      <c r="C244" s="2"/>
      <c r="D244" s="2"/>
      <c r="E244" s="2"/>
      <c r="AP244" s="2"/>
      <c r="AQ244" s="2"/>
      <c r="AR244" s="2"/>
      <c r="AS244" s="2"/>
      <c r="AT244" s="2"/>
      <c r="AU244" s="2"/>
      <c r="AV244" s="2"/>
      <c r="AW244" s="2"/>
      <c r="AX244" s="3"/>
      <c r="AY244" s="3"/>
      <c r="AZ244" s="3"/>
      <c r="BA244" s="3"/>
      <c r="BB244" s="3"/>
      <c r="BC244" s="3"/>
      <c r="BD244" s="3"/>
      <c r="BE244" s="3"/>
    </row>
    <row r="245" spans="3:57" ht="20.100000000000001" customHeight="1">
      <c r="C245" s="2"/>
      <c r="D245" s="2"/>
      <c r="E245" s="2"/>
      <c r="AP245" s="2"/>
      <c r="AQ245" s="2"/>
      <c r="AR245" s="2"/>
      <c r="AS245" s="2"/>
      <c r="AT245" s="2"/>
      <c r="AU245" s="2"/>
      <c r="AV245" s="2"/>
      <c r="AW245" s="2"/>
      <c r="AX245" s="3"/>
      <c r="AY245" s="3"/>
      <c r="AZ245" s="3"/>
      <c r="BA245" s="3"/>
      <c r="BB245" s="3"/>
      <c r="BC245" s="3"/>
      <c r="BD245" s="3"/>
      <c r="BE245" s="3"/>
    </row>
    <row r="246" spans="3:57" ht="20.100000000000001" customHeight="1">
      <c r="C246" s="2"/>
      <c r="D246" s="2"/>
      <c r="E246" s="2"/>
      <c r="AP246" s="2"/>
      <c r="AQ246" s="2"/>
      <c r="AR246" s="2"/>
      <c r="AS246" s="2"/>
      <c r="AT246" s="2"/>
      <c r="AU246" s="2"/>
      <c r="AV246" s="2"/>
      <c r="AW246" s="2"/>
      <c r="AX246" s="2"/>
      <c r="AY246" s="2"/>
      <c r="AZ246" s="2"/>
      <c r="BA246" s="2"/>
      <c r="BB246" s="2"/>
      <c r="BC246" s="2"/>
      <c r="BD246" s="2"/>
      <c r="BE246" s="2"/>
    </row>
    <row r="247" spans="3:57" ht="20.100000000000001" customHeight="1">
      <c r="C247" s="2"/>
      <c r="D247" s="2"/>
      <c r="E247" s="2"/>
      <c r="AP247" s="2"/>
      <c r="AQ247" s="2"/>
      <c r="AR247" s="2"/>
      <c r="AS247" s="2"/>
      <c r="AT247" s="2"/>
      <c r="AU247" s="2"/>
      <c r="AV247" s="2"/>
      <c r="AW247" s="2"/>
      <c r="AX247" s="2"/>
      <c r="AY247" s="2"/>
      <c r="AZ247" s="2"/>
      <c r="BA247" s="2"/>
      <c r="BB247" s="2"/>
      <c r="BC247" s="2"/>
      <c r="BD247" s="2"/>
      <c r="BE247" s="2"/>
    </row>
    <row r="248" spans="3:57" ht="20.100000000000001" customHeight="1">
      <c r="C248" s="2"/>
      <c r="D248" s="2"/>
      <c r="E248" s="2"/>
      <c r="AP248" s="2"/>
      <c r="AQ248" s="2"/>
      <c r="AR248" s="2"/>
      <c r="AS248" s="2"/>
      <c r="AT248" s="2"/>
      <c r="AU248" s="2"/>
      <c r="AV248" s="2"/>
      <c r="AW248" s="2"/>
      <c r="AX248" s="3"/>
      <c r="AY248" s="3"/>
      <c r="AZ248" s="3"/>
      <c r="BA248" s="3"/>
      <c r="BB248" s="3"/>
      <c r="BC248" s="3"/>
      <c r="BD248" s="3"/>
      <c r="BE248" s="3"/>
    </row>
    <row r="249" spans="3:57" ht="20.100000000000001" customHeight="1">
      <c r="C249" s="2"/>
      <c r="D249" s="2"/>
      <c r="E249" s="2"/>
      <c r="AP249" s="2"/>
      <c r="AQ249" s="2"/>
      <c r="AR249" s="2"/>
      <c r="AS249" s="2"/>
      <c r="AT249" s="2"/>
      <c r="AU249" s="2"/>
      <c r="AV249" s="2"/>
      <c r="AW249" s="2"/>
      <c r="AX249" s="3"/>
      <c r="AY249" s="3"/>
      <c r="AZ249" s="3"/>
      <c r="BA249" s="3"/>
      <c r="BB249" s="3"/>
      <c r="BC249" s="3"/>
      <c r="BD249" s="3"/>
      <c r="BE249" s="3"/>
    </row>
    <row r="250" spans="3:57" ht="20.100000000000001" customHeight="1">
      <c r="C250" s="2"/>
      <c r="D250" s="2"/>
      <c r="E250" s="2"/>
      <c r="AP250" s="2"/>
      <c r="AQ250" s="2"/>
      <c r="AR250" s="2"/>
      <c r="AS250" s="2"/>
      <c r="AT250" s="2"/>
      <c r="AU250" s="2"/>
      <c r="AV250" s="2"/>
      <c r="AW250" s="2"/>
      <c r="AX250" s="3"/>
      <c r="AY250" s="3"/>
      <c r="AZ250" s="3"/>
      <c r="BA250" s="3"/>
      <c r="BB250" s="3"/>
      <c r="BC250" s="3"/>
      <c r="BD250" s="3"/>
      <c r="BE250" s="3"/>
    </row>
    <row r="251" spans="3:57" ht="20.100000000000001" customHeight="1">
      <c r="C251" s="2"/>
      <c r="D251" s="2"/>
      <c r="E251" s="2"/>
      <c r="AP251" s="2"/>
      <c r="AQ251" s="2"/>
      <c r="AR251" s="2"/>
      <c r="AS251" s="2"/>
      <c r="AT251" s="2"/>
      <c r="AU251" s="2"/>
      <c r="AV251" s="2"/>
      <c r="AW251" s="2"/>
      <c r="AX251" s="3"/>
      <c r="AY251" s="3"/>
      <c r="AZ251" s="3"/>
      <c r="BA251" s="3"/>
      <c r="BB251" s="3"/>
      <c r="BC251" s="3"/>
      <c r="BD251" s="3"/>
      <c r="BE251" s="3"/>
    </row>
    <row r="252" spans="3:57" ht="20.100000000000001" customHeight="1">
      <c r="C252" s="1"/>
      <c r="AP252" s="3"/>
      <c r="AQ252" s="2"/>
      <c r="AR252" s="2"/>
      <c r="AS252" s="2"/>
      <c r="AT252" s="2"/>
      <c r="AU252" s="2"/>
      <c r="AV252" s="2"/>
      <c r="AW252" s="2"/>
      <c r="AX252" s="2"/>
      <c r="AY252" s="2"/>
      <c r="AZ252" s="2"/>
      <c r="BA252" s="2"/>
      <c r="BB252" s="2"/>
      <c r="BC252" s="2"/>
      <c r="BD252" s="2"/>
      <c r="BE252" s="2"/>
    </row>
    <row r="253" spans="3:57" ht="20.100000000000001" customHeight="1">
      <c r="C253" s="1"/>
    </row>
    <row r="254" spans="3:57" ht="20.100000000000001" customHeight="1">
      <c r="C254" s="1"/>
      <c r="AP254" s="3"/>
      <c r="AQ254" s="2"/>
      <c r="AR254" s="2"/>
      <c r="AS254" s="2"/>
      <c r="AT254" s="2"/>
      <c r="AU254" s="2"/>
      <c r="AV254" s="2"/>
      <c r="AW254" s="2"/>
      <c r="AX254" s="2"/>
      <c r="AY254" s="2"/>
      <c r="AZ254" s="2"/>
      <c r="BA254" s="2"/>
      <c r="BB254" s="2"/>
      <c r="BC254" s="2"/>
      <c r="BD254" s="2"/>
      <c r="BE254" s="2"/>
    </row>
    <row r="255" spans="3:57" ht="20.100000000000001" customHeight="1">
      <c r="C255" s="1"/>
    </row>
    <row r="256" spans="3:57" ht="20.100000000000001" customHeight="1">
      <c r="C256" s="1"/>
    </row>
    <row r="257" spans="2:57" ht="20.100000000000001" customHeight="1">
      <c r="C257" s="1"/>
    </row>
    <row r="258" spans="2:57" ht="20.100000000000001" customHeight="1">
      <c r="B258" s="8"/>
      <c r="C258" s="1"/>
    </row>
    <row r="259" spans="2:57" ht="20.100000000000001" customHeight="1">
      <c r="B259" s="8"/>
      <c r="C259" s="1"/>
      <c r="AP259" s="3"/>
      <c r="AQ259" s="3"/>
      <c r="AR259" s="3"/>
      <c r="AS259" s="3"/>
      <c r="AT259" s="3"/>
      <c r="AU259" s="3"/>
      <c r="AV259" s="3"/>
      <c r="AW259" s="3"/>
      <c r="AX259" s="3"/>
      <c r="AY259" s="3"/>
      <c r="AZ259" s="3"/>
      <c r="BA259" s="3"/>
      <c r="BB259" s="3"/>
      <c r="BC259" s="3"/>
      <c r="BD259" s="3"/>
      <c r="BE259" s="3"/>
    </row>
    <row r="260" spans="2:57" ht="20.100000000000001" customHeight="1">
      <c r="C260" s="1"/>
      <c r="AP260" s="3"/>
      <c r="AQ260" s="3"/>
      <c r="AR260" s="3"/>
      <c r="AS260" s="3"/>
      <c r="AT260" s="3"/>
      <c r="AU260" s="3"/>
      <c r="AV260" s="3"/>
      <c r="AW260" s="3"/>
      <c r="AX260" s="3"/>
      <c r="AY260" s="3"/>
      <c r="AZ260" s="3"/>
      <c r="BA260" s="3"/>
      <c r="BB260" s="3"/>
      <c r="BC260" s="3"/>
      <c r="BD260" s="3"/>
      <c r="BE260" s="3"/>
    </row>
    <row r="261" spans="2:57" ht="20.100000000000001" customHeight="1">
      <c r="B261" s="8"/>
      <c r="C261" s="1"/>
      <c r="AP261" s="3"/>
      <c r="AQ261" s="3"/>
      <c r="AR261" s="3"/>
      <c r="AS261" s="3"/>
      <c r="AT261" s="3"/>
      <c r="AU261" s="3"/>
      <c r="AV261" s="3"/>
      <c r="AW261" s="3"/>
      <c r="AX261" s="3"/>
      <c r="AY261" s="3"/>
      <c r="AZ261" s="3"/>
      <c r="BA261" s="3"/>
      <c r="BB261" s="3"/>
      <c r="BC261" s="3"/>
      <c r="BD261" s="3"/>
      <c r="BE261" s="3"/>
    </row>
    <row r="262" spans="2:57" ht="20.100000000000001" customHeight="1">
      <c r="B262" s="8"/>
      <c r="C262" s="1"/>
      <c r="AP262" s="3"/>
      <c r="AQ262" s="3"/>
      <c r="AR262" s="3"/>
      <c r="AS262" s="3"/>
      <c r="AT262" s="3"/>
      <c r="AU262" s="3"/>
      <c r="AV262" s="3"/>
      <c r="AW262" s="3"/>
      <c r="AX262" s="3"/>
      <c r="AY262" s="3"/>
      <c r="AZ262" s="3"/>
      <c r="BA262" s="3"/>
      <c r="BB262" s="3"/>
      <c r="BC262" s="3"/>
      <c r="BD262" s="3"/>
      <c r="BE262" s="3"/>
    </row>
    <row r="263" spans="2:57" ht="20.100000000000001" customHeight="1">
      <c r="B263" s="8"/>
      <c r="C263" s="1"/>
      <c r="AP263" s="3"/>
      <c r="AQ263" s="3"/>
      <c r="AR263" s="3"/>
      <c r="AS263" s="3"/>
      <c r="AT263" s="3"/>
      <c r="AU263" s="3"/>
      <c r="AV263" s="3"/>
      <c r="AW263" s="3"/>
      <c r="AX263" s="3"/>
      <c r="AY263" s="3"/>
      <c r="AZ263" s="3"/>
      <c r="BA263" s="3"/>
      <c r="BB263" s="3"/>
      <c r="BC263" s="3"/>
      <c r="BD263" s="3"/>
      <c r="BE263" s="3"/>
    </row>
    <row r="264" spans="2:57" ht="20.100000000000001" customHeight="1">
      <c r="B264" s="8"/>
      <c r="C264" s="1"/>
      <c r="AP264" s="3"/>
      <c r="AQ264" s="3"/>
      <c r="AR264" s="3"/>
      <c r="AS264" s="3"/>
      <c r="AT264" s="3"/>
      <c r="AU264" s="3"/>
      <c r="AV264" s="3"/>
      <c r="AW264" s="3"/>
      <c r="AX264" s="3"/>
      <c r="AY264" s="3"/>
      <c r="AZ264" s="3"/>
      <c r="BA264" s="3"/>
      <c r="BB264" s="3"/>
      <c r="BC264" s="3"/>
      <c r="BD264" s="3"/>
      <c r="BE264" s="3"/>
    </row>
    <row r="265" spans="2:57" ht="20.100000000000001" customHeight="1">
      <c r="B265" s="8"/>
      <c r="C265" s="1"/>
      <c r="AP265" s="3"/>
      <c r="AQ265" s="3"/>
      <c r="AR265" s="3"/>
      <c r="AS265" s="3"/>
      <c r="AT265" s="3"/>
      <c r="AU265" s="3"/>
      <c r="AV265" s="3"/>
      <c r="AW265" s="3"/>
      <c r="AX265" s="3"/>
      <c r="AY265" s="3"/>
      <c r="AZ265" s="3"/>
      <c r="BA265" s="3"/>
      <c r="BB265" s="3"/>
      <c r="BC265" s="3"/>
      <c r="BD265" s="3"/>
      <c r="BE265" s="3"/>
    </row>
    <row r="266" spans="2:57" ht="20.100000000000001" customHeight="1">
      <c r="B266" s="8"/>
      <c r="C266" s="1"/>
      <c r="AP266" s="3"/>
      <c r="AQ266" s="3"/>
      <c r="AR266" s="3"/>
      <c r="AS266" s="3"/>
      <c r="AT266" s="3"/>
      <c r="AU266" s="3"/>
      <c r="AV266" s="3"/>
      <c r="AW266" s="3"/>
      <c r="AX266" s="3"/>
      <c r="AY266" s="3"/>
      <c r="AZ266" s="3"/>
      <c r="BA266" s="3"/>
      <c r="BB266" s="3"/>
      <c r="BC266" s="3"/>
      <c r="BD266" s="3"/>
      <c r="BE266" s="3"/>
    </row>
    <row r="267" spans="2:57" ht="20.100000000000001" customHeight="1">
      <c r="B267" s="8"/>
      <c r="C267" s="1"/>
      <c r="AP267" s="3"/>
      <c r="AQ267" s="3"/>
      <c r="AR267" s="3"/>
      <c r="AS267" s="3"/>
      <c r="AT267" s="3"/>
      <c r="AU267" s="3"/>
      <c r="AV267" s="3"/>
      <c r="AW267" s="3"/>
      <c r="AX267" s="3"/>
      <c r="AY267" s="3"/>
      <c r="AZ267" s="3"/>
      <c r="BA267" s="3"/>
      <c r="BB267" s="3"/>
      <c r="BC267" s="3"/>
      <c r="BD267" s="3"/>
      <c r="BE267" s="3"/>
    </row>
    <row r="268" spans="2:57" ht="20.100000000000001" customHeight="1">
      <c r="B268" s="8"/>
      <c r="C268" s="1"/>
      <c r="AP268" s="3"/>
      <c r="AQ268" s="3"/>
      <c r="AR268" s="3"/>
      <c r="AS268" s="3"/>
      <c r="AT268" s="3"/>
      <c r="AU268" s="3"/>
      <c r="AV268" s="3"/>
      <c r="AW268" s="3"/>
      <c r="AX268" s="3"/>
      <c r="AY268" s="3"/>
      <c r="AZ268" s="3"/>
      <c r="BA268" s="3"/>
      <c r="BB268" s="3"/>
      <c r="BC268" s="3"/>
      <c r="BD268" s="3"/>
      <c r="BE268" s="3"/>
    </row>
    <row r="269" spans="2:57" ht="20.100000000000001" customHeight="1">
      <c r="B269" s="8"/>
      <c r="C269" s="1"/>
      <c r="AP269" s="3"/>
      <c r="AQ269" s="3"/>
      <c r="AR269" s="3"/>
      <c r="AS269" s="3"/>
      <c r="AT269" s="3"/>
      <c r="AU269" s="3"/>
      <c r="AV269" s="3"/>
      <c r="AW269" s="3"/>
      <c r="AX269" s="3"/>
      <c r="AY269" s="3"/>
      <c r="AZ269" s="3"/>
      <c r="BA269" s="3"/>
      <c r="BB269" s="3"/>
      <c r="BC269" s="3"/>
      <c r="BD269" s="3"/>
      <c r="BE269" s="3"/>
    </row>
    <row r="270" spans="2:57" ht="20.100000000000001" customHeight="1">
      <c r="B270" s="8"/>
      <c r="C270" s="1"/>
      <c r="AP270" s="3"/>
      <c r="AQ270" s="3"/>
      <c r="AR270" s="3"/>
      <c r="AS270" s="3"/>
      <c r="AT270" s="3"/>
      <c r="AU270" s="3"/>
      <c r="AV270" s="3"/>
      <c r="AW270" s="3"/>
      <c r="AX270" s="3"/>
      <c r="AY270" s="3"/>
      <c r="AZ270" s="3"/>
      <c r="BA270" s="3"/>
      <c r="BB270" s="3"/>
      <c r="BC270" s="3"/>
      <c r="BD270" s="3"/>
      <c r="BE270" s="3"/>
    </row>
    <row r="271" spans="2:57" ht="20.100000000000001" customHeight="1">
      <c r="B271" s="8"/>
      <c r="C271" s="1"/>
      <c r="AP271" s="3"/>
      <c r="AQ271" s="3"/>
      <c r="AR271" s="3"/>
      <c r="AS271" s="3"/>
      <c r="AT271" s="3"/>
      <c r="AU271" s="3"/>
      <c r="AV271" s="3"/>
      <c r="AW271" s="3"/>
      <c r="AX271" s="3"/>
      <c r="AY271" s="3"/>
      <c r="AZ271" s="3"/>
      <c r="BA271" s="3"/>
      <c r="BB271" s="3"/>
      <c r="BC271" s="3"/>
      <c r="BD271" s="3"/>
      <c r="BE271" s="3"/>
    </row>
    <row r="272" spans="2:57" ht="20.100000000000001" customHeight="1">
      <c r="B272" s="8"/>
      <c r="C272" s="1"/>
      <c r="AP272" s="3"/>
      <c r="AQ272" s="3"/>
      <c r="AR272" s="3"/>
      <c r="AS272" s="3"/>
      <c r="AT272" s="3"/>
      <c r="AU272" s="3"/>
      <c r="AV272" s="3"/>
      <c r="AW272" s="3"/>
      <c r="AX272" s="3"/>
      <c r="AY272" s="3"/>
      <c r="AZ272" s="3"/>
      <c r="BA272" s="3"/>
      <c r="BB272" s="3"/>
      <c r="BC272" s="3"/>
      <c r="BD272" s="3"/>
      <c r="BE272" s="3"/>
    </row>
    <row r="273" spans="2:57" ht="20.100000000000001" customHeight="1">
      <c r="B273" s="8"/>
      <c r="C273" s="1"/>
      <c r="AP273" s="3"/>
      <c r="AQ273" s="3"/>
      <c r="AR273" s="3"/>
      <c r="AS273" s="3"/>
      <c r="AT273" s="3"/>
      <c r="AU273" s="3"/>
      <c r="AV273" s="3"/>
      <c r="AW273" s="3"/>
      <c r="AX273" s="3"/>
      <c r="AY273" s="3"/>
      <c r="AZ273" s="3"/>
      <c r="BA273" s="3"/>
      <c r="BB273" s="3"/>
      <c r="BC273" s="3"/>
      <c r="BD273" s="3"/>
      <c r="BE273" s="3"/>
    </row>
    <row r="274" spans="2:57" ht="20.100000000000001" customHeight="1">
      <c r="B274" s="8"/>
      <c r="C274" s="1"/>
      <c r="AP274" s="3"/>
      <c r="AQ274" s="3"/>
      <c r="AR274" s="3"/>
      <c r="AS274" s="3"/>
      <c r="AT274" s="3"/>
      <c r="AU274" s="3"/>
      <c r="AV274" s="3"/>
      <c r="AW274" s="3"/>
      <c r="AX274" s="3"/>
      <c r="AY274" s="3"/>
      <c r="AZ274" s="3"/>
      <c r="BA274" s="3"/>
      <c r="BB274" s="3"/>
      <c r="BC274" s="3"/>
      <c r="BD274" s="3"/>
      <c r="BE274" s="3"/>
    </row>
    <row r="275" spans="2:57" ht="20.100000000000001" customHeight="1">
      <c r="B275" s="8"/>
      <c r="C275" s="1"/>
      <c r="AP275" s="3"/>
      <c r="AQ275" s="3"/>
      <c r="AR275" s="3"/>
      <c r="AS275" s="3"/>
      <c r="AT275" s="3"/>
      <c r="AU275" s="3"/>
      <c r="AV275" s="3"/>
      <c r="AW275" s="3"/>
      <c r="AX275" s="3"/>
      <c r="AY275" s="3"/>
      <c r="AZ275" s="3"/>
      <c r="BA275" s="3"/>
      <c r="BB275" s="3"/>
      <c r="BC275" s="3"/>
      <c r="BD275" s="3"/>
      <c r="BE275" s="3"/>
    </row>
    <row r="276" spans="2:57" ht="20.100000000000001" customHeight="1">
      <c r="B276" s="8"/>
      <c r="C276" s="1"/>
      <c r="AP276" s="3"/>
      <c r="AQ276" s="3"/>
      <c r="AR276" s="3"/>
      <c r="AS276" s="3"/>
      <c r="AT276" s="3"/>
      <c r="AU276" s="3"/>
      <c r="AV276" s="3"/>
      <c r="AW276" s="3"/>
      <c r="AX276" s="3"/>
      <c r="AY276" s="3"/>
      <c r="AZ276" s="3"/>
      <c r="BA276" s="3"/>
      <c r="BB276" s="3"/>
      <c r="BC276" s="3"/>
      <c r="BD276" s="3"/>
      <c r="BE276" s="3"/>
    </row>
    <row r="277" spans="2:57" ht="20.100000000000001" customHeight="1">
      <c r="B277" s="8"/>
      <c r="C277" s="1"/>
      <c r="AP277" s="3"/>
      <c r="AQ277" s="3"/>
      <c r="AR277" s="3"/>
      <c r="AS277" s="3"/>
      <c r="AT277" s="3"/>
      <c r="AU277" s="3"/>
      <c r="AV277" s="3"/>
      <c r="AW277" s="3"/>
      <c r="AX277" s="3"/>
      <c r="AY277" s="3"/>
      <c r="AZ277" s="3"/>
      <c r="BA277" s="3"/>
      <c r="BB277" s="3"/>
      <c r="BC277" s="3"/>
      <c r="BD277" s="3"/>
      <c r="BE277" s="3"/>
    </row>
    <row r="278" spans="2:57" ht="20.100000000000001" customHeight="1">
      <c r="B278" s="8"/>
      <c r="C278" s="1"/>
      <c r="AP278" s="3"/>
      <c r="AQ278" s="3"/>
      <c r="AR278" s="3"/>
      <c r="AS278" s="3"/>
      <c r="AT278" s="3"/>
      <c r="AU278" s="3"/>
      <c r="AV278" s="3"/>
      <c r="AW278" s="3"/>
      <c r="AX278" s="3"/>
      <c r="AY278" s="3"/>
      <c r="AZ278" s="3"/>
      <c r="BA278" s="3"/>
      <c r="BB278" s="3"/>
      <c r="BC278" s="3"/>
      <c r="BD278" s="3"/>
      <c r="BE278" s="3"/>
    </row>
    <row r="279" spans="2:57" ht="20.100000000000001" customHeight="1">
      <c r="B279" s="8"/>
      <c r="C279" s="1"/>
      <c r="AP279" s="3"/>
      <c r="AQ279" s="3"/>
      <c r="AR279" s="3"/>
      <c r="AS279" s="3"/>
      <c r="AT279" s="3"/>
      <c r="AU279" s="3"/>
      <c r="AV279" s="3"/>
      <c r="AW279" s="3"/>
      <c r="AX279" s="3"/>
      <c r="AY279" s="3"/>
      <c r="AZ279" s="3"/>
      <c r="BA279" s="3"/>
      <c r="BB279" s="3"/>
      <c r="BC279" s="3"/>
      <c r="BD279" s="3"/>
      <c r="BE279" s="3"/>
    </row>
    <row r="280" spans="2:57" ht="20.100000000000001" customHeight="1">
      <c r="B280" s="8"/>
      <c r="C280" s="1"/>
      <c r="AP280" s="3"/>
      <c r="AQ280" s="3"/>
      <c r="AR280" s="3"/>
      <c r="AS280" s="3"/>
      <c r="AT280" s="3"/>
      <c r="AU280" s="3"/>
      <c r="AV280" s="3"/>
      <c r="AW280" s="3"/>
      <c r="AX280" s="3"/>
      <c r="AY280" s="3"/>
      <c r="AZ280" s="3"/>
      <c r="BA280" s="3"/>
      <c r="BB280" s="3"/>
      <c r="BC280" s="3"/>
      <c r="BD280" s="3"/>
      <c r="BE280" s="3"/>
    </row>
    <row r="281" spans="2:57" ht="20.100000000000001" customHeight="1">
      <c r="B281" s="8"/>
      <c r="C281" s="1"/>
      <c r="AP281" s="3"/>
      <c r="AQ281" s="3"/>
      <c r="AR281" s="3"/>
      <c r="AS281" s="3"/>
      <c r="AT281" s="3"/>
      <c r="AU281" s="3"/>
      <c r="AV281" s="3"/>
      <c r="AW281" s="3"/>
      <c r="AX281" s="3"/>
      <c r="AY281" s="3"/>
      <c r="AZ281" s="3"/>
      <c r="BA281" s="3"/>
      <c r="BB281" s="3"/>
      <c r="BC281" s="3"/>
      <c r="BD281" s="3"/>
      <c r="BE281" s="3"/>
    </row>
    <row r="282" spans="2:57" ht="20.100000000000001" customHeight="1">
      <c r="B282" s="8"/>
      <c r="C282" s="1"/>
      <c r="AP282" s="3"/>
      <c r="AQ282" s="3"/>
      <c r="AR282" s="3"/>
      <c r="AS282" s="3"/>
      <c r="AT282" s="3"/>
      <c r="AU282" s="3"/>
      <c r="AV282" s="3"/>
      <c r="AW282" s="3"/>
      <c r="AX282" s="3"/>
      <c r="AY282" s="3"/>
      <c r="AZ282" s="3"/>
      <c r="BA282" s="3"/>
      <c r="BB282" s="3"/>
      <c r="BC282" s="3"/>
      <c r="BD282" s="3"/>
      <c r="BE282" s="3"/>
    </row>
    <row r="283" spans="2:57" ht="20.100000000000001" customHeight="1">
      <c r="C283" s="1"/>
      <c r="AP283" s="3"/>
      <c r="AQ283" s="3"/>
      <c r="AR283" s="3"/>
      <c r="AS283" s="3"/>
      <c r="AT283" s="3"/>
      <c r="AU283" s="3"/>
      <c r="AV283" s="3"/>
      <c r="AW283" s="3"/>
      <c r="AX283" s="3"/>
      <c r="AY283" s="3"/>
      <c r="AZ283" s="3"/>
      <c r="BA283" s="3"/>
      <c r="BB283" s="3"/>
      <c r="BC283" s="3"/>
      <c r="BD283" s="3"/>
      <c r="BE283" s="3"/>
    </row>
    <row r="284" spans="2:57" ht="20.100000000000001" customHeight="1">
      <c r="C284" s="1"/>
      <c r="AP284" s="3"/>
      <c r="AQ284" s="3"/>
      <c r="AR284" s="3"/>
      <c r="AS284" s="3"/>
      <c r="AT284" s="3"/>
      <c r="AU284" s="3"/>
      <c r="AV284" s="3"/>
      <c r="AW284" s="3"/>
      <c r="AX284" s="3"/>
      <c r="AY284" s="3"/>
      <c r="AZ284" s="3"/>
      <c r="BA284" s="3"/>
      <c r="BB284" s="3"/>
      <c r="BC284" s="3"/>
      <c r="BD284" s="3"/>
      <c r="BE284" s="3"/>
    </row>
    <row r="285" spans="2:57" ht="20.100000000000001" customHeight="1">
      <c r="C285" s="1"/>
      <c r="AP285" s="3"/>
      <c r="AQ285" s="3"/>
      <c r="AR285" s="3"/>
      <c r="AS285" s="3"/>
      <c r="AT285" s="3"/>
      <c r="AU285" s="3"/>
      <c r="AV285" s="3"/>
      <c r="AW285" s="3"/>
      <c r="AX285" s="3"/>
      <c r="AY285" s="3"/>
      <c r="AZ285" s="3"/>
      <c r="BA285" s="3"/>
      <c r="BB285" s="3"/>
      <c r="BC285" s="3"/>
      <c r="BD285" s="3"/>
      <c r="BE285" s="3"/>
    </row>
    <row r="286" spans="2:57" ht="20.100000000000001" customHeight="1">
      <c r="C286" s="1"/>
    </row>
    <row r="287" spans="2:57" ht="20.100000000000001" customHeight="1">
      <c r="C287" s="1"/>
    </row>
    <row r="288" spans="2:57" ht="20.100000000000001" customHeight="1">
      <c r="C288" s="1"/>
    </row>
    <row r="289" spans="3:3" ht="20.100000000000001" customHeight="1">
      <c r="C289" s="1"/>
    </row>
    <row r="290" spans="3:3" ht="20.100000000000001" customHeight="1">
      <c r="C290" s="1"/>
    </row>
    <row r="291" spans="3:3" ht="20.100000000000001" customHeight="1">
      <c r="C291" s="1"/>
    </row>
    <row r="292" spans="3:3" ht="20.100000000000001" customHeight="1">
      <c r="C292" s="1"/>
    </row>
    <row r="293" spans="3:3" ht="20.100000000000001" customHeight="1">
      <c r="C293" s="1"/>
    </row>
    <row r="294" spans="3:3" ht="20.100000000000001" customHeight="1">
      <c r="C294" s="1"/>
    </row>
    <row r="295" spans="3:3" ht="20.100000000000001" customHeight="1">
      <c r="C295" s="1"/>
    </row>
    <row r="296" spans="3:3" ht="20.100000000000001" customHeight="1">
      <c r="C296" s="1"/>
    </row>
    <row r="297" spans="3:3" ht="20.100000000000001" customHeight="1">
      <c r="C297" s="1"/>
    </row>
    <row r="298" spans="3:3" ht="20.100000000000001" customHeight="1">
      <c r="C298" s="1"/>
    </row>
    <row r="299" spans="3:3" ht="20.100000000000001" customHeight="1">
      <c r="C299" s="1"/>
    </row>
    <row r="300" spans="3:3" ht="20.100000000000001" customHeight="1">
      <c r="C300" s="1"/>
    </row>
    <row r="301" spans="3:3" ht="20.100000000000001" customHeight="1">
      <c r="C301" s="1"/>
    </row>
    <row r="302" spans="3:3" ht="20.100000000000001" customHeight="1">
      <c r="C302" s="1"/>
    </row>
    <row r="303" spans="3:3" ht="20.100000000000001" customHeight="1">
      <c r="C303" s="1"/>
    </row>
    <row r="304" spans="3:3" ht="20.100000000000001" customHeight="1">
      <c r="C304" s="1"/>
    </row>
    <row r="305" spans="3:3" ht="20.100000000000001" customHeight="1">
      <c r="C305" s="1"/>
    </row>
    <row r="306" spans="3:3" ht="20.100000000000001" customHeight="1">
      <c r="C306" s="1"/>
    </row>
    <row r="307" spans="3:3" ht="20.100000000000001" customHeight="1">
      <c r="C307" s="1"/>
    </row>
    <row r="308" spans="3:3" ht="20.100000000000001" customHeight="1">
      <c r="C308" s="1"/>
    </row>
    <row r="309" spans="3:3" ht="20.100000000000001" customHeight="1">
      <c r="C309" s="1"/>
    </row>
    <row r="310" spans="3:3" ht="20.100000000000001" customHeight="1">
      <c r="C310" s="1"/>
    </row>
    <row r="311" spans="3:3" ht="20.100000000000001" customHeight="1">
      <c r="C311" s="1"/>
    </row>
    <row r="312" spans="3:3" ht="20.100000000000001" customHeight="1">
      <c r="C312" s="1"/>
    </row>
    <row r="313" spans="3:3" ht="20.100000000000001" customHeight="1">
      <c r="C313" s="1"/>
    </row>
    <row r="314" spans="3:3" ht="20.100000000000001" customHeight="1">
      <c r="C314" s="1"/>
    </row>
    <row r="315" spans="3:3" ht="20.100000000000001" customHeight="1">
      <c r="C315" s="1"/>
    </row>
    <row r="316" spans="3:3" ht="20.100000000000001" customHeight="1">
      <c r="C316" s="1"/>
    </row>
    <row r="317" spans="3:3" ht="20.100000000000001" customHeight="1">
      <c r="C317" s="1"/>
    </row>
    <row r="318" spans="3:3" ht="20.100000000000001" customHeight="1">
      <c r="C318" s="1"/>
    </row>
    <row r="319" spans="3:3" ht="20.100000000000001" customHeight="1">
      <c r="C319" s="1"/>
    </row>
    <row r="320" spans="3:3" ht="20.100000000000001" customHeight="1">
      <c r="C320" s="1"/>
    </row>
    <row r="321" spans="3:3" ht="20.100000000000001" customHeight="1">
      <c r="C321" s="1"/>
    </row>
    <row r="322" spans="3:3" ht="20.100000000000001" customHeight="1">
      <c r="C322" s="1"/>
    </row>
    <row r="323" spans="3:3" ht="20.100000000000001" customHeight="1">
      <c r="C323" s="1"/>
    </row>
    <row r="324" spans="3:3" ht="20.100000000000001" customHeight="1">
      <c r="C324" s="1"/>
    </row>
    <row r="325" spans="3:3" ht="20.100000000000001" customHeight="1">
      <c r="C325" s="1"/>
    </row>
    <row r="326" spans="3:3" ht="20.100000000000001" customHeight="1">
      <c r="C326" s="1"/>
    </row>
    <row r="327" spans="3:3" ht="20.100000000000001" customHeight="1">
      <c r="C327" s="1"/>
    </row>
    <row r="328" spans="3:3" ht="20.100000000000001" customHeight="1">
      <c r="C328" s="1"/>
    </row>
    <row r="329" spans="3:3" ht="20.100000000000001" customHeight="1">
      <c r="C329" s="1"/>
    </row>
    <row r="330" spans="3:3" ht="20.100000000000001" customHeight="1">
      <c r="C330" s="1"/>
    </row>
    <row r="331" spans="3:3" ht="20.100000000000001" customHeight="1">
      <c r="C331" s="1"/>
    </row>
    <row r="332" spans="3:3" ht="20.100000000000001" customHeight="1">
      <c r="C332" s="1"/>
    </row>
    <row r="333" spans="3:3" ht="20.100000000000001" customHeight="1">
      <c r="C333" s="1"/>
    </row>
    <row r="334" spans="3:3" ht="20.100000000000001" customHeight="1">
      <c r="C334" s="1"/>
    </row>
    <row r="335" spans="3:3" ht="20.100000000000001" customHeight="1">
      <c r="C335" s="1"/>
    </row>
    <row r="336" spans="3:3" ht="20.100000000000001" customHeight="1">
      <c r="C336" s="1"/>
    </row>
    <row r="337" spans="3:3" ht="20.100000000000001" customHeight="1">
      <c r="C337" s="1"/>
    </row>
    <row r="338" spans="3:3" ht="20.100000000000001" customHeight="1">
      <c r="C338" s="1"/>
    </row>
    <row r="339" spans="3:3" ht="20.100000000000001" customHeight="1">
      <c r="C339" s="1"/>
    </row>
    <row r="340" spans="3:3" ht="20.100000000000001" customHeight="1">
      <c r="C340" s="1"/>
    </row>
    <row r="341" spans="3:3" ht="20.100000000000001" customHeight="1">
      <c r="C341" s="1"/>
    </row>
    <row r="342" spans="3:3" ht="20.100000000000001" customHeight="1">
      <c r="C342" s="1"/>
    </row>
    <row r="343" spans="3:3" ht="20.100000000000001" customHeight="1">
      <c r="C343" s="1"/>
    </row>
    <row r="344" spans="3:3" ht="20.100000000000001" customHeight="1">
      <c r="C344" s="1"/>
    </row>
    <row r="345" spans="3:3" ht="20.100000000000001" customHeight="1">
      <c r="C345" s="1"/>
    </row>
    <row r="346" spans="3:3" ht="20.100000000000001" customHeight="1">
      <c r="C346" s="1"/>
    </row>
    <row r="347" spans="3:3" ht="20.100000000000001" customHeight="1">
      <c r="C347" s="1"/>
    </row>
    <row r="348" spans="3:3" ht="20.100000000000001" customHeight="1">
      <c r="C348" s="1"/>
    </row>
    <row r="349" spans="3:3" ht="20.100000000000001" customHeight="1">
      <c r="C349" s="1"/>
    </row>
    <row r="350" spans="3:3" ht="20.100000000000001" customHeight="1">
      <c r="C350" s="1"/>
    </row>
    <row r="351" spans="3:3" ht="20.100000000000001" customHeight="1">
      <c r="C351" s="1"/>
    </row>
    <row r="352" spans="3:3" ht="20.100000000000001" customHeight="1">
      <c r="C352" s="1"/>
    </row>
    <row r="353" spans="3:3" ht="20.100000000000001" customHeight="1">
      <c r="C353" s="1"/>
    </row>
    <row r="354" spans="3:3" ht="20.100000000000001" customHeight="1">
      <c r="C354" s="1"/>
    </row>
    <row r="355" spans="3:3" ht="20.100000000000001" customHeight="1">
      <c r="C355" s="1"/>
    </row>
    <row r="356" spans="3:3" ht="20.100000000000001" customHeight="1">
      <c r="C356" s="1"/>
    </row>
    <row r="357" spans="3:3" ht="20.100000000000001" customHeight="1">
      <c r="C357" s="1"/>
    </row>
    <row r="358" spans="3:3" ht="20.100000000000001" customHeight="1">
      <c r="C358" s="1"/>
    </row>
    <row r="359" spans="3:3" ht="20.100000000000001" customHeight="1">
      <c r="C359" s="1"/>
    </row>
    <row r="360" spans="3:3" ht="20.100000000000001" customHeight="1">
      <c r="C360" s="1"/>
    </row>
    <row r="361" spans="3:3" ht="20.100000000000001" customHeight="1">
      <c r="C361" s="1"/>
    </row>
    <row r="362" spans="3:3" ht="20.100000000000001" customHeight="1">
      <c r="C362" s="1"/>
    </row>
    <row r="363" spans="3:3" ht="20.100000000000001" customHeight="1">
      <c r="C363" s="1"/>
    </row>
    <row r="364" spans="3:3" ht="20.100000000000001" customHeight="1">
      <c r="C364" s="1"/>
    </row>
    <row r="365" spans="3:3" ht="20.100000000000001" customHeight="1">
      <c r="C365" s="1"/>
    </row>
    <row r="366" spans="3:3" ht="20.100000000000001" customHeight="1">
      <c r="C366" s="1"/>
    </row>
    <row r="367" spans="3:3" ht="20.100000000000001" customHeight="1">
      <c r="C367" s="1"/>
    </row>
    <row r="368" spans="3:3" ht="20.100000000000001" customHeight="1">
      <c r="C368" s="1"/>
    </row>
    <row r="369" spans="3:3" ht="20.100000000000001" customHeight="1">
      <c r="C369" s="1"/>
    </row>
    <row r="370" spans="3:3" ht="20.100000000000001" customHeight="1">
      <c r="C370" s="1"/>
    </row>
    <row r="371" spans="3:3" ht="20.100000000000001" customHeight="1">
      <c r="C371" s="1"/>
    </row>
    <row r="372" spans="3:3" ht="20.100000000000001" customHeight="1">
      <c r="C372" s="1"/>
    </row>
    <row r="373" spans="3:3" ht="20.100000000000001" customHeight="1">
      <c r="C373" s="1"/>
    </row>
    <row r="374" spans="3:3" ht="20.100000000000001" customHeight="1">
      <c r="C374" s="1"/>
    </row>
    <row r="375" spans="3:3" ht="20.100000000000001" customHeight="1">
      <c r="C375" s="1"/>
    </row>
    <row r="376" spans="3:3" ht="20.100000000000001" customHeight="1">
      <c r="C376" s="1"/>
    </row>
    <row r="377" spans="3:3" ht="20.100000000000001" customHeight="1">
      <c r="C377" s="1"/>
    </row>
    <row r="378" spans="3:3" ht="20.100000000000001" customHeight="1">
      <c r="C378" s="1"/>
    </row>
    <row r="379" spans="3:3" ht="20.100000000000001" customHeight="1">
      <c r="C379" s="1"/>
    </row>
    <row r="380" spans="3:3" ht="20.100000000000001" customHeight="1">
      <c r="C380" s="1"/>
    </row>
    <row r="381" spans="3:3" ht="20.100000000000001" customHeight="1">
      <c r="C381" s="1"/>
    </row>
    <row r="382" spans="3:3" ht="20.100000000000001" customHeight="1">
      <c r="C382" s="1"/>
    </row>
    <row r="383" spans="3:3" ht="20.100000000000001" customHeight="1">
      <c r="C383" s="1"/>
    </row>
    <row r="384" spans="3:3" ht="20.100000000000001" customHeight="1">
      <c r="C384" s="1"/>
    </row>
    <row r="385" spans="3:3" ht="20.100000000000001" customHeight="1">
      <c r="C385" s="1"/>
    </row>
    <row r="386" spans="3:3" ht="20.100000000000001" customHeight="1">
      <c r="C386" s="1"/>
    </row>
    <row r="387" spans="3:3" ht="20.100000000000001" customHeight="1">
      <c r="C387" s="1"/>
    </row>
    <row r="388" spans="3:3" ht="20.100000000000001" customHeight="1">
      <c r="C388" s="1"/>
    </row>
    <row r="389" spans="3:3" ht="20.100000000000001" customHeight="1">
      <c r="C389" s="1"/>
    </row>
    <row r="390" spans="3:3" ht="20.100000000000001" customHeight="1">
      <c r="C390" s="1"/>
    </row>
    <row r="391" spans="3:3" ht="20.100000000000001" customHeight="1">
      <c r="C391" s="1"/>
    </row>
    <row r="392" spans="3:3" ht="20.100000000000001" customHeight="1">
      <c r="C392" s="1"/>
    </row>
    <row r="393" spans="3:3" ht="20.100000000000001" customHeight="1">
      <c r="C393" s="1"/>
    </row>
    <row r="394" spans="3:3" ht="20.100000000000001" customHeight="1">
      <c r="C394" s="1"/>
    </row>
    <row r="395" spans="3:3" ht="20.100000000000001" customHeight="1">
      <c r="C395" s="1"/>
    </row>
    <row r="396" spans="3:3" ht="20.100000000000001" customHeight="1">
      <c r="C396" s="1"/>
    </row>
    <row r="397" spans="3:3" ht="20.100000000000001" customHeight="1">
      <c r="C397" s="1"/>
    </row>
    <row r="398" spans="3:3" ht="20.100000000000001" customHeight="1">
      <c r="C398" s="1"/>
    </row>
    <row r="399" spans="3:3" ht="20.100000000000001" customHeight="1">
      <c r="C399" s="1"/>
    </row>
    <row r="400" spans="3:3" ht="20.100000000000001" customHeight="1">
      <c r="C400" s="1"/>
    </row>
    <row r="401" spans="3:3" ht="20.100000000000001" customHeight="1">
      <c r="C401" s="1"/>
    </row>
    <row r="402" spans="3:3" ht="20.100000000000001" customHeight="1">
      <c r="C402" s="1"/>
    </row>
    <row r="403" spans="3:3" ht="20.100000000000001" customHeight="1">
      <c r="C403" s="1"/>
    </row>
    <row r="404" spans="3:3" ht="20.100000000000001" customHeight="1">
      <c r="C404" s="1"/>
    </row>
    <row r="405" spans="3:3" ht="20.100000000000001" customHeight="1">
      <c r="C405" s="1"/>
    </row>
    <row r="406" spans="3:3" ht="20.100000000000001" customHeight="1">
      <c r="C406" s="1"/>
    </row>
    <row r="407" spans="3:3" ht="20.100000000000001" customHeight="1">
      <c r="C407" s="1"/>
    </row>
    <row r="408" spans="3:3" ht="20.100000000000001" customHeight="1">
      <c r="C408" s="1"/>
    </row>
    <row r="409" spans="3:3" ht="20.100000000000001" customHeight="1">
      <c r="C409" s="1"/>
    </row>
    <row r="410" spans="3:3" ht="20.100000000000001" customHeight="1">
      <c r="C410" s="1"/>
    </row>
    <row r="411" spans="3:3" ht="20.100000000000001" customHeight="1">
      <c r="C411" s="1"/>
    </row>
    <row r="412" spans="3:3" ht="20.100000000000001" customHeight="1">
      <c r="C412" s="1"/>
    </row>
    <row r="413" spans="3:3" ht="20.100000000000001" customHeight="1">
      <c r="C413" s="1"/>
    </row>
    <row r="414" spans="3:3" ht="20.100000000000001" customHeight="1">
      <c r="C414" s="1"/>
    </row>
    <row r="415" spans="3:3" ht="20.100000000000001" customHeight="1">
      <c r="C415" s="1"/>
    </row>
    <row r="416" spans="3:3" ht="20.100000000000001" customHeight="1">
      <c r="C416" s="1"/>
    </row>
    <row r="417" spans="3:3" ht="20.100000000000001" customHeight="1">
      <c r="C417" s="1"/>
    </row>
    <row r="418" spans="3:3" ht="20.100000000000001" customHeight="1">
      <c r="C418" s="1"/>
    </row>
    <row r="419" spans="3:3" ht="20.100000000000001" customHeight="1">
      <c r="C419" s="1"/>
    </row>
    <row r="420" spans="3:3" ht="20.100000000000001" customHeight="1">
      <c r="C420" s="1"/>
    </row>
    <row r="421" spans="3:3" ht="20.100000000000001" customHeight="1">
      <c r="C421" s="1"/>
    </row>
    <row r="422" spans="3:3" ht="20.100000000000001" customHeight="1">
      <c r="C422" s="1"/>
    </row>
    <row r="423" spans="3:3" ht="20.100000000000001" customHeight="1">
      <c r="C423" s="1"/>
    </row>
    <row r="424" spans="3:3" ht="20.100000000000001" customHeight="1">
      <c r="C424" s="1"/>
    </row>
    <row r="425" spans="3:3" ht="20.100000000000001" customHeight="1">
      <c r="C425" s="1"/>
    </row>
    <row r="426" spans="3:3" ht="20.100000000000001" customHeight="1">
      <c r="C426" s="1"/>
    </row>
    <row r="427" spans="3:3" ht="20.100000000000001" customHeight="1">
      <c r="C427" s="1"/>
    </row>
    <row r="428" spans="3:3" ht="20.100000000000001" customHeight="1">
      <c r="C428" s="1"/>
    </row>
    <row r="429" spans="3:3" ht="20.100000000000001" customHeight="1">
      <c r="C429" s="1"/>
    </row>
    <row r="430" spans="3:3" ht="20.100000000000001" customHeight="1">
      <c r="C430" s="1"/>
    </row>
    <row r="431" spans="3:3" ht="20.100000000000001" customHeight="1">
      <c r="C431" s="1"/>
    </row>
    <row r="432" spans="3:3" ht="20.100000000000001" customHeight="1">
      <c r="C432" s="1"/>
    </row>
    <row r="433" spans="3:3" ht="20.100000000000001" customHeight="1">
      <c r="C433" s="1"/>
    </row>
    <row r="434" spans="3:3" ht="20.100000000000001" customHeight="1">
      <c r="C434" s="1"/>
    </row>
    <row r="435" spans="3:3" ht="20.100000000000001" customHeight="1">
      <c r="C435" s="1"/>
    </row>
    <row r="436" spans="3:3" ht="20.100000000000001" customHeight="1">
      <c r="C436" s="1"/>
    </row>
    <row r="437" spans="3:3" ht="20.100000000000001" customHeight="1">
      <c r="C437" s="1"/>
    </row>
    <row r="438" spans="3:3" ht="20.100000000000001" customHeight="1">
      <c r="C438" s="1"/>
    </row>
    <row r="439" spans="3:3" ht="20.100000000000001" customHeight="1">
      <c r="C439" s="1"/>
    </row>
    <row r="440" spans="3:3" ht="20.100000000000001" customHeight="1">
      <c r="C440" s="1"/>
    </row>
    <row r="441" spans="3:3" ht="20.100000000000001" customHeight="1">
      <c r="C441" s="1"/>
    </row>
    <row r="442" spans="3:3" ht="20.100000000000001" customHeight="1">
      <c r="C442" s="1"/>
    </row>
    <row r="443" spans="3:3" ht="20.100000000000001" customHeight="1">
      <c r="C443" s="1"/>
    </row>
    <row r="444" spans="3:3" ht="20.100000000000001" customHeight="1">
      <c r="C444" s="1"/>
    </row>
    <row r="445" spans="3:3" ht="20.100000000000001" customHeight="1">
      <c r="C445" s="1"/>
    </row>
    <row r="446" spans="3:3" ht="20.100000000000001" customHeight="1">
      <c r="C446" s="1"/>
    </row>
    <row r="447" spans="3:3" ht="20.100000000000001" customHeight="1">
      <c r="C447" s="1"/>
    </row>
    <row r="448" spans="3:3" ht="20.100000000000001" customHeight="1">
      <c r="C448" s="1"/>
    </row>
    <row r="449" spans="3:3" ht="20.100000000000001" customHeight="1">
      <c r="C449" s="1"/>
    </row>
    <row r="450" spans="3:3" ht="20.100000000000001" customHeight="1">
      <c r="C450" s="1"/>
    </row>
    <row r="451" spans="3:3" ht="20.100000000000001" customHeight="1">
      <c r="C451" s="1"/>
    </row>
    <row r="452" spans="3:3" ht="20.100000000000001" customHeight="1">
      <c r="C452" s="1"/>
    </row>
    <row r="453" spans="3:3" ht="20.100000000000001" customHeight="1">
      <c r="C453" s="1"/>
    </row>
    <row r="454" spans="3:3" ht="20.100000000000001" customHeight="1">
      <c r="C454" s="1"/>
    </row>
    <row r="455" spans="3:3" ht="20.100000000000001" customHeight="1">
      <c r="C455" s="1"/>
    </row>
    <row r="456" spans="3:3" ht="20.100000000000001" customHeight="1">
      <c r="C456" s="1"/>
    </row>
    <row r="457" spans="3:3" ht="20.100000000000001" customHeight="1">
      <c r="C457" s="1"/>
    </row>
    <row r="458" spans="3:3" ht="20.100000000000001" customHeight="1">
      <c r="C458" s="1"/>
    </row>
    <row r="459" spans="3:3" ht="20.100000000000001" customHeight="1">
      <c r="C459" s="1"/>
    </row>
    <row r="460" spans="3:3" ht="20.100000000000001" customHeight="1">
      <c r="C460" s="1"/>
    </row>
    <row r="461" spans="3:3" ht="20.100000000000001" customHeight="1">
      <c r="C461" s="1"/>
    </row>
    <row r="462" spans="3:3" ht="20.100000000000001" customHeight="1">
      <c r="C462" s="1"/>
    </row>
    <row r="463" spans="3:3" ht="20.100000000000001" customHeight="1">
      <c r="C463" s="1"/>
    </row>
    <row r="464" spans="3:3" ht="20.100000000000001" customHeight="1">
      <c r="C464" s="1"/>
    </row>
    <row r="465" spans="3:3" ht="20.100000000000001" customHeight="1">
      <c r="C465" s="1"/>
    </row>
    <row r="466" spans="3:3" ht="20.100000000000001" customHeight="1">
      <c r="C466" s="1"/>
    </row>
    <row r="467" spans="3:3" ht="20.100000000000001" customHeight="1">
      <c r="C467" s="1"/>
    </row>
    <row r="468" spans="3:3" ht="20.100000000000001" customHeight="1">
      <c r="C468" s="1"/>
    </row>
    <row r="469" spans="3:3" ht="20.100000000000001" customHeight="1">
      <c r="C469" s="1"/>
    </row>
    <row r="470" spans="3:3" ht="20.100000000000001" customHeight="1">
      <c r="C470" s="1"/>
    </row>
    <row r="471" spans="3:3" ht="20.100000000000001" customHeight="1">
      <c r="C471" s="1"/>
    </row>
    <row r="472" spans="3:3" ht="20.100000000000001" customHeight="1">
      <c r="C472" s="1"/>
    </row>
    <row r="473" spans="3:3" ht="20.100000000000001" customHeight="1">
      <c r="C473" s="1"/>
    </row>
    <row r="474" spans="3:3" ht="20.100000000000001" customHeight="1">
      <c r="C474" s="1"/>
    </row>
    <row r="475" spans="3:3" ht="20.100000000000001" customHeight="1">
      <c r="C475" s="1"/>
    </row>
    <row r="476" spans="3:3" ht="20.100000000000001" customHeight="1">
      <c r="C476" s="1"/>
    </row>
    <row r="477" spans="3:3" ht="20.100000000000001" customHeight="1">
      <c r="C477" s="1"/>
    </row>
    <row r="478" spans="3:3" ht="20.100000000000001" customHeight="1">
      <c r="C478" s="1"/>
    </row>
    <row r="479" spans="3:3" ht="20.100000000000001" customHeight="1">
      <c r="C479" s="1"/>
    </row>
    <row r="480" spans="3:3" ht="20.100000000000001" customHeight="1">
      <c r="C480" s="1"/>
    </row>
    <row r="481" spans="3:3" ht="20.100000000000001" customHeight="1">
      <c r="C481" s="1"/>
    </row>
    <row r="482" spans="3:3" ht="20.100000000000001" customHeight="1">
      <c r="C482" s="1"/>
    </row>
    <row r="483" spans="3:3" ht="20.100000000000001" customHeight="1">
      <c r="C483" s="1"/>
    </row>
    <row r="484" spans="3:3" ht="20.100000000000001" customHeight="1">
      <c r="C484" s="1"/>
    </row>
    <row r="485" spans="3:3" ht="20.100000000000001" customHeight="1">
      <c r="C485" s="1"/>
    </row>
    <row r="486" spans="3:3" ht="20.100000000000001" customHeight="1">
      <c r="C486" s="1"/>
    </row>
    <row r="487" spans="3:3" ht="20.100000000000001" customHeight="1">
      <c r="C487" s="1"/>
    </row>
    <row r="488" spans="3:3" ht="20.100000000000001" customHeight="1">
      <c r="C488" s="1"/>
    </row>
    <row r="489" spans="3:3" ht="20.100000000000001" customHeight="1">
      <c r="C489" s="1"/>
    </row>
    <row r="490" spans="3:3" ht="20.100000000000001" customHeight="1">
      <c r="C490" s="1"/>
    </row>
    <row r="491" spans="3:3" ht="20.100000000000001" customHeight="1">
      <c r="C491" s="1"/>
    </row>
    <row r="492" spans="3:3" ht="20.100000000000001" customHeight="1">
      <c r="C492" s="1"/>
    </row>
    <row r="493" spans="3:3" ht="20.100000000000001" customHeight="1">
      <c r="C493" s="1"/>
    </row>
    <row r="494" spans="3:3" ht="20.100000000000001" customHeight="1">
      <c r="C494" s="1"/>
    </row>
    <row r="495" spans="3:3" ht="20.100000000000001" customHeight="1">
      <c r="C495" s="1"/>
    </row>
    <row r="496" spans="3:3" ht="20.100000000000001" customHeight="1">
      <c r="C496" s="1"/>
    </row>
    <row r="497" spans="3:3" ht="20.100000000000001" customHeight="1">
      <c r="C497" s="1"/>
    </row>
    <row r="498" spans="3:3" ht="20.100000000000001" customHeight="1">
      <c r="C498" s="1"/>
    </row>
    <row r="499" spans="3:3" ht="20.100000000000001" customHeight="1">
      <c r="C499" s="1"/>
    </row>
    <row r="500" spans="3:3" ht="20.100000000000001" customHeight="1">
      <c r="C500" s="1"/>
    </row>
    <row r="501" spans="3:3" ht="20.100000000000001" customHeight="1">
      <c r="C501" s="1"/>
    </row>
    <row r="502" spans="3:3" ht="20.100000000000001" customHeight="1">
      <c r="C502" s="1"/>
    </row>
    <row r="503" spans="3:3" ht="20.100000000000001" customHeight="1">
      <c r="C503" s="1"/>
    </row>
    <row r="504" spans="3:3" ht="20.100000000000001" customHeight="1">
      <c r="C504" s="1"/>
    </row>
    <row r="505" spans="3:3" ht="20.100000000000001" customHeight="1">
      <c r="C505" s="1"/>
    </row>
    <row r="506" spans="3:3" ht="20.100000000000001" customHeight="1">
      <c r="C506" s="1"/>
    </row>
    <row r="507" spans="3:3" ht="20.100000000000001" customHeight="1">
      <c r="C507" s="1"/>
    </row>
    <row r="508" spans="3:3" ht="20.100000000000001" customHeight="1">
      <c r="C508" s="1"/>
    </row>
    <row r="509" spans="3:3" ht="20.100000000000001" customHeight="1">
      <c r="C509" s="1"/>
    </row>
    <row r="510" spans="3:3" ht="20.100000000000001" customHeight="1">
      <c r="C510" s="1"/>
    </row>
    <row r="511" spans="3:3" ht="20.100000000000001" customHeight="1">
      <c r="C511" s="1"/>
    </row>
    <row r="512" spans="3:3" ht="20.100000000000001" customHeight="1">
      <c r="C512" s="1"/>
    </row>
    <row r="513" spans="3:3" ht="20.100000000000001" customHeight="1">
      <c r="C513" s="1"/>
    </row>
    <row r="514" spans="3:3" ht="20.100000000000001" customHeight="1">
      <c r="C514" s="1"/>
    </row>
    <row r="515" spans="3:3" ht="20.100000000000001" customHeight="1">
      <c r="C515" s="1"/>
    </row>
    <row r="516" spans="3:3" ht="20.100000000000001" customHeight="1">
      <c r="C516" s="1"/>
    </row>
    <row r="517" spans="3:3" ht="20.100000000000001" customHeight="1">
      <c r="C517" s="1"/>
    </row>
    <row r="518" spans="3:3" ht="20.100000000000001" customHeight="1">
      <c r="C518" s="1"/>
    </row>
    <row r="519" spans="3:3" ht="20.100000000000001" customHeight="1">
      <c r="C519" s="1"/>
    </row>
    <row r="520" spans="3:3" ht="20.100000000000001" customHeight="1">
      <c r="C520" s="1"/>
    </row>
    <row r="521" spans="3:3" ht="20.100000000000001" customHeight="1">
      <c r="C521" s="1"/>
    </row>
    <row r="522" spans="3:3" ht="20.100000000000001" customHeight="1">
      <c r="C522" s="1"/>
    </row>
    <row r="523" spans="3:3" ht="20.100000000000001" customHeight="1">
      <c r="C523" s="1"/>
    </row>
    <row r="524" spans="3:3" ht="20.100000000000001" customHeight="1">
      <c r="C524" s="1"/>
    </row>
    <row r="525" spans="3:3" ht="20.100000000000001" customHeight="1">
      <c r="C525" s="1"/>
    </row>
    <row r="526" spans="3:3" ht="20.100000000000001" customHeight="1">
      <c r="C526" s="1"/>
    </row>
    <row r="527" spans="3:3" ht="20.100000000000001" customHeight="1">
      <c r="C527" s="1"/>
    </row>
    <row r="528" spans="3:3" ht="20.100000000000001" customHeight="1">
      <c r="C528" s="1"/>
    </row>
    <row r="529" spans="3:3" ht="20.100000000000001" customHeight="1">
      <c r="C529" s="1"/>
    </row>
    <row r="530" spans="3:3" ht="20.100000000000001" customHeight="1">
      <c r="C530" s="1"/>
    </row>
    <row r="531" spans="3:3" ht="20.100000000000001" customHeight="1">
      <c r="C531" s="1"/>
    </row>
    <row r="532" spans="3:3" ht="20.100000000000001" customHeight="1">
      <c r="C532" s="1"/>
    </row>
    <row r="533" spans="3:3" ht="20.100000000000001" customHeight="1">
      <c r="C533" s="1"/>
    </row>
    <row r="534" spans="3:3" ht="20.100000000000001" customHeight="1">
      <c r="C534" s="1"/>
    </row>
    <row r="535" spans="3:3" ht="20.100000000000001" customHeight="1">
      <c r="C535" s="1"/>
    </row>
    <row r="536" spans="3:3" ht="20.100000000000001" customHeight="1">
      <c r="C536" s="1"/>
    </row>
    <row r="537" spans="3:3" ht="20.100000000000001" customHeight="1">
      <c r="C537" s="1"/>
    </row>
    <row r="538" spans="3:3" ht="20.100000000000001" customHeight="1">
      <c r="C538" s="1"/>
    </row>
    <row r="539" spans="3:3" ht="20.100000000000001" customHeight="1">
      <c r="C539" s="1"/>
    </row>
    <row r="540" spans="3:3" ht="20.100000000000001" customHeight="1">
      <c r="C540" s="1"/>
    </row>
    <row r="541" spans="3:3" ht="20.100000000000001" customHeight="1">
      <c r="C541" s="1"/>
    </row>
    <row r="542" spans="3:3" ht="20.100000000000001" customHeight="1">
      <c r="C542" s="1"/>
    </row>
    <row r="543" spans="3:3" ht="20.100000000000001" customHeight="1">
      <c r="C543" s="1"/>
    </row>
    <row r="544" spans="3:3" ht="20.100000000000001" customHeight="1">
      <c r="C544" s="1"/>
    </row>
    <row r="545" spans="3:3" ht="20.100000000000001" customHeight="1">
      <c r="C545" s="1"/>
    </row>
    <row r="546" spans="3:3" ht="20.100000000000001" customHeight="1">
      <c r="C546" s="1"/>
    </row>
    <row r="547" spans="3:3" ht="20.100000000000001" customHeight="1">
      <c r="C547" s="1"/>
    </row>
    <row r="548" spans="3:3" ht="20.100000000000001" customHeight="1">
      <c r="C548" s="1"/>
    </row>
    <row r="549" spans="3:3" ht="20.100000000000001" customHeight="1">
      <c r="C549" s="1"/>
    </row>
    <row r="550" spans="3:3" ht="20.100000000000001" customHeight="1">
      <c r="C550" s="1"/>
    </row>
    <row r="551" spans="3:3" ht="20.100000000000001" customHeight="1">
      <c r="C551" s="1"/>
    </row>
    <row r="552" spans="3:3" ht="20.100000000000001" customHeight="1">
      <c r="C552" s="1"/>
    </row>
    <row r="553" spans="3:3" ht="20.100000000000001" customHeight="1">
      <c r="C553" s="1"/>
    </row>
    <row r="554" spans="3:3" ht="20.100000000000001" customHeight="1">
      <c r="C554" s="1"/>
    </row>
    <row r="555" spans="3:3" ht="20.100000000000001" customHeight="1">
      <c r="C555" s="1"/>
    </row>
    <row r="556" spans="3:3" ht="20.100000000000001" customHeight="1">
      <c r="C556" s="1"/>
    </row>
    <row r="557" spans="3:3" ht="20.100000000000001" customHeight="1">
      <c r="C557" s="1"/>
    </row>
    <row r="558" spans="3:3" ht="20.100000000000001" customHeight="1">
      <c r="C558" s="1"/>
    </row>
    <row r="559" spans="3:3" ht="20.100000000000001" customHeight="1">
      <c r="C559" s="1"/>
    </row>
    <row r="560" spans="3:3" ht="20.100000000000001" customHeight="1">
      <c r="C560" s="1"/>
    </row>
    <row r="561" spans="3:3" ht="20.100000000000001" customHeight="1">
      <c r="C561" s="1"/>
    </row>
    <row r="562" spans="3:3" ht="20.100000000000001" customHeight="1">
      <c r="C562" s="1"/>
    </row>
    <row r="563" spans="3:3" ht="20.100000000000001" customHeight="1">
      <c r="C563" s="1"/>
    </row>
    <row r="564" spans="3:3" ht="20.100000000000001" customHeight="1">
      <c r="C564" s="1"/>
    </row>
    <row r="565" spans="3:3" ht="20.100000000000001" customHeight="1">
      <c r="C565" s="1"/>
    </row>
    <row r="566" spans="3:3" ht="20.100000000000001" customHeight="1">
      <c r="C566" s="1"/>
    </row>
    <row r="567" spans="3:3" ht="20.100000000000001" customHeight="1">
      <c r="C567" s="1"/>
    </row>
    <row r="568" spans="3:3" ht="20.100000000000001" customHeight="1">
      <c r="C568" s="1"/>
    </row>
    <row r="569" spans="3:3" ht="20.100000000000001" customHeight="1">
      <c r="C569" s="1"/>
    </row>
    <row r="570" spans="3:3" ht="20.100000000000001" customHeight="1">
      <c r="C570" s="1"/>
    </row>
    <row r="571" spans="3:3" ht="20.100000000000001" customHeight="1">
      <c r="C571" s="1"/>
    </row>
    <row r="572" spans="3:3" ht="20.100000000000001" customHeight="1">
      <c r="C572" s="1"/>
    </row>
    <row r="573" spans="3:3" ht="20.100000000000001" customHeight="1">
      <c r="C573" s="1"/>
    </row>
    <row r="574" spans="3:3" ht="20.100000000000001" customHeight="1">
      <c r="C574" s="1"/>
    </row>
    <row r="575" spans="3:3" ht="20.100000000000001" customHeight="1">
      <c r="C575" s="1"/>
    </row>
    <row r="576" spans="3:3" ht="20.100000000000001" customHeight="1">
      <c r="C576" s="1"/>
    </row>
    <row r="577" spans="3:3" ht="20.100000000000001" customHeight="1">
      <c r="C577" s="1"/>
    </row>
    <row r="578" spans="3:3" ht="20.100000000000001" customHeight="1">
      <c r="C578" s="1"/>
    </row>
    <row r="579" spans="3:3" ht="20.100000000000001" customHeight="1">
      <c r="C579" s="1"/>
    </row>
    <row r="580" spans="3:3" ht="20.100000000000001" customHeight="1">
      <c r="C580" s="1"/>
    </row>
    <row r="581" spans="3:3" ht="20.100000000000001" customHeight="1">
      <c r="C581" s="1"/>
    </row>
    <row r="582" spans="3:3" ht="20.100000000000001" customHeight="1">
      <c r="C582" s="1"/>
    </row>
    <row r="583" spans="3:3" ht="20.100000000000001" customHeight="1">
      <c r="C583" s="1"/>
    </row>
    <row r="584" spans="3:3" ht="20.100000000000001" customHeight="1">
      <c r="C584" s="1"/>
    </row>
    <row r="585" spans="3:3" ht="20.100000000000001" customHeight="1">
      <c r="C585" s="1"/>
    </row>
    <row r="586" spans="3:3" ht="20.100000000000001" customHeight="1">
      <c r="C586" s="1"/>
    </row>
    <row r="587" spans="3:3" ht="20.100000000000001" customHeight="1">
      <c r="C587" s="1"/>
    </row>
    <row r="588" spans="3:3" ht="20.100000000000001" customHeight="1">
      <c r="C588" s="1"/>
    </row>
    <row r="589" spans="3:3" ht="20.100000000000001" customHeight="1">
      <c r="C589" s="1"/>
    </row>
    <row r="590" spans="3:3" ht="20.100000000000001" customHeight="1">
      <c r="C590" s="1"/>
    </row>
    <row r="591" spans="3:3" ht="20.100000000000001" customHeight="1">
      <c r="C591" s="1"/>
    </row>
    <row r="592" spans="3:3" ht="20.100000000000001" customHeight="1">
      <c r="C592" s="1"/>
    </row>
    <row r="593" spans="3:3" ht="20.100000000000001" customHeight="1">
      <c r="C593" s="1"/>
    </row>
    <row r="594" spans="3:3" ht="20.100000000000001" customHeight="1">
      <c r="C594" s="1"/>
    </row>
    <row r="595" spans="3:3" ht="20.100000000000001" customHeight="1">
      <c r="C595" s="1"/>
    </row>
    <row r="596" spans="3:3" ht="20.100000000000001" customHeight="1">
      <c r="C596" s="1"/>
    </row>
    <row r="597" spans="3:3" ht="20.100000000000001" customHeight="1">
      <c r="C597" s="1"/>
    </row>
    <row r="598" spans="3:3" ht="20.100000000000001" customHeight="1">
      <c r="C598" s="1"/>
    </row>
    <row r="599" spans="3:3" ht="20.100000000000001" customHeight="1">
      <c r="C599" s="1"/>
    </row>
    <row r="600" spans="3:3" ht="20.100000000000001" customHeight="1">
      <c r="C600" s="1"/>
    </row>
    <row r="601" spans="3:3" ht="20.100000000000001" customHeight="1">
      <c r="C601" s="1"/>
    </row>
    <row r="602" spans="3:3" ht="20.100000000000001" customHeight="1">
      <c r="C602" s="1"/>
    </row>
    <row r="603" spans="3:3" ht="20.100000000000001" customHeight="1">
      <c r="C603" s="1"/>
    </row>
    <row r="604" spans="3:3" ht="20.100000000000001" customHeight="1">
      <c r="C604" s="1"/>
    </row>
    <row r="605" spans="3:3" ht="20.100000000000001" customHeight="1">
      <c r="C605" s="1"/>
    </row>
    <row r="606" spans="3:3" ht="20.100000000000001" customHeight="1">
      <c r="C606" s="1"/>
    </row>
    <row r="607" spans="3:3" ht="20.100000000000001" customHeight="1">
      <c r="C607" s="1"/>
    </row>
    <row r="608" spans="3:3" ht="20.100000000000001" customHeight="1">
      <c r="C608" s="1"/>
    </row>
    <row r="609" spans="3:3" ht="20.100000000000001" customHeight="1">
      <c r="C609" s="1"/>
    </row>
    <row r="610" spans="3:3" ht="20.100000000000001" customHeight="1">
      <c r="C610" s="1"/>
    </row>
    <row r="611" spans="3:3" ht="20.100000000000001" customHeight="1">
      <c r="C611" s="1"/>
    </row>
    <row r="612" spans="3:3" ht="20.100000000000001" customHeight="1">
      <c r="C612" s="1"/>
    </row>
    <row r="613" spans="3:3" ht="20.100000000000001" customHeight="1">
      <c r="C613" s="1"/>
    </row>
    <row r="614" spans="3:3" ht="20.100000000000001" customHeight="1">
      <c r="C614" s="1"/>
    </row>
    <row r="615" spans="3:3" ht="20.100000000000001" customHeight="1">
      <c r="C615" s="1"/>
    </row>
    <row r="616" spans="3:3" ht="20.100000000000001" customHeight="1">
      <c r="C616" s="1"/>
    </row>
    <row r="617" spans="3:3" ht="20.100000000000001" customHeight="1">
      <c r="C617" s="1"/>
    </row>
    <row r="618" spans="3:3" ht="20.100000000000001" customHeight="1">
      <c r="C618" s="1"/>
    </row>
    <row r="619" spans="3:3" ht="20.100000000000001" customHeight="1">
      <c r="C619" s="1"/>
    </row>
    <row r="620" spans="3:3" ht="20.100000000000001" customHeight="1">
      <c r="C620" s="1"/>
    </row>
    <row r="621" spans="3:3" ht="20.100000000000001" customHeight="1">
      <c r="C621" s="1"/>
    </row>
    <row r="622" spans="3:3" ht="20.100000000000001" customHeight="1">
      <c r="C622" s="1"/>
    </row>
    <row r="623" spans="3:3" ht="20.100000000000001" customHeight="1">
      <c r="C623" s="1"/>
    </row>
    <row r="624" spans="3:3" ht="20.100000000000001" customHeight="1">
      <c r="C624" s="1"/>
    </row>
    <row r="625" spans="3:3" ht="20.100000000000001" customHeight="1">
      <c r="C625" s="1"/>
    </row>
    <row r="626" spans="3:3" ht="20.100000000000001" customHeight="1">
      <c r="C626" s="1"/>
    </row>
    <row r="627" spans="3:3" ht="20.100000000000001" customHeight="1">
      <c r="C627" s="1"/>
    </row>
    <row r="628" spans="3:3" ht="20.100000000000001" customHeight="1">
      <c r="C628" s="1"/>
    </row>
    <row r="629" spans="3:3" ht="20.100000000000001" customHeight="1">
      <c r="C629" s="1"/>
    </row>
    <row r="630" spans="3:3" ht="20.100000000000001" customHeight="1">
      <c r="C630" s="1"/>
    </row>
    <row r="631" spans="3:3" ht="20.100000000000001" customHeight="1">
      <c r="C631" s="1"/>
    </row>
    <row r="632" spans="3:3" ht="20.100000000000001" customHeight="1">
      <c r="C632" s="1"/>
    </row>
    <row r="633" spans="3:3" ht="20.100000000000001" customHeight="1">
      <c r="C633" s="1"/>
    </row>
    <row r="634" spans="3:3" ht="20.100000000000001" customHeight="1">
      <c r="C634" s="1"/>
    </row>
    <row r="635" spans="3:3" ht="20.100000000000001" customHeight="1">
      <c r="C635" s="1"/>
    </row>
    <row r="636" spans="3:3" ht="20.100000000000001" customHeight="1">
      <c r="C636" s="1"/>
    </row>
    <row r="637" spans="3:3" ht="20.100000000000001" customHeight="1">
      <c r="C637" s="1"/>
    </row>
    <row r="638" spans="3:3" ht="20.100000000000001" customHeight="1">
      <c r="C638" s="1"/>
    </row>
    <row r="639" spans="3:3" ht="20.100000000000001" customHeight="1">
      <c r="C639" s="1"/>
    </row>
    <row r="640" spans="3:3" ht="20.100000000000001" customHeight="1">
      <c r="C640" s="1"/>
    </row>
    <row r="641" spans="3:3" ht="20.100000000000001" customHeight="1">
      <c r="C641" s="1"/>
    </row>
    <row r="642" spans="3:3" ht="20.100000000000001" customHeight="1">
      <c r="C642" s="1"/>
    </row>
    <row r="643" spans="3:3" ht="20.100000000000001" customHeight="1">
      <c r="C643" s="1"/>
    </row>
    <row r="644" spans="3:3" ht="20.100000000000001" customHeight="1">
      <c r="C644" s="1"/>
    </row>
    <row r="645" spans="3:3" ht="20.100000000000001" customHeight="1">
      <c r="C645" s="1"/>
    </row>
    <row r="646" spans="3:3" ht="20.100000000000001" customHeight="1">
      <c r="C646" s="1"/>
    </row>
    <row r="647" spans="3:3" ht="20.100000000000001" customHeight="1">
      <c r="C647" s="1"/>
    </row>
    <row r="648" spans="3:3" ht="20.100000000000001" customHeight="1">
      <c r="C648" s="1"/>
    </row>
    <row r="649" spans="3:3" ht="20.100000000000001" customHeight="1">
      <c r="C649" s="1"/>
    </row>
    <row r="650" spans="3:3" ht="20.100000000000001" customHeight="1">
      <c r="C650" s="1"/>
    </row>
    <row r="651" spans="3:3" ht="20.100000000000001" customHeight="1">
      <c r="C651" s="1"/>
    </row>
    <row r="652" spans="3:3" ht="20.100000000000001" customHeight="1">
      <c r="C652" s="1"/>
    </row>
    <row r="653" spans="3:3" ht="20.100000000000001" customHeight="1">
      <c r="C653" s="1"/>
    </row>
    <row r="654" spans="3:3" ht="20.100000000000001" customHeight="1">
      <c r="C654" s="1"/>
    </row>
    <row r="655" spans="3:3" ht="20.100000000000001" customHeight="1">
      <c r="C655" s="1"/>
    </row>
    <row r="656" spans="3:3" ht="20.100000000000001" customHeight="1">
      <c r="C656" s="1"/>
    </row>
    <row r="657" spans="3:3" ht="20.100000000000001" customHeight="1">
      <c r="C657" s="1"/>
    </row>
    <row r="658" spans="3:3" ht="20.100000000000001" customHeight="1">
      <c r="C658" s="1"/>
    </row>
    <row r="659" spans="3:3" ht="20.100000000000001" customHeight="1">
      <c r="C659" s="1"/>
    </row>
    <row r="660" spans="3:3" ht="20.100000000000001" customHeight="1">
      <c r="C660" s="1"/>
    </row>
    <row r="661" spans="3:3" ht="20.100000000000001" customHeight="1">
      <c r="C661" s="1"/>
    </row>
    <row r="662" spans="3:3" ht="20.100000000000001" customHeight="1">
      <c r="C662" s="1"/>
    </row>
    <row r="663" spans="3:3" ht="20.100000000000001" customHeight="1">
      <c r="C663" s="1"/>
    </row>
    <row r="664" spans="3:3" ht="20.100000000000001" customHeight="1">
      <c r="C664" s="1"/>
    </row>
    <row r="665" spans="3:3" ht="20.100000000000001" customHeight="1">
      <c r="C665" s="1"/>
    </row>
    <row r="666" spans="3:3" ht="20.100000000000001" customHeight="1">
      <c r="C666" s="1"/>
    </row>
    <row r="667" spans="3:3" ht="20.100000000000001" customHeight="1">
      <c r="C667" s="1"/>
    </row>
    <row r="668" spans="3:3" ht="20.100000000000001" customHeight="1">
      <c r="C668" s="1"/>
    </row>
    <row r="669" spans="3:3" ht="20.100000000000001" customHeight="1">
      <c r="C669" s="1"/>
    </row>
    <row r="670" spans="3:3" ht="20.100000000000001" customHeight="1">
      <c r="C670" s="1"/>
    </row>
    <row r="671" spans="3:3" ht="20.100000000000001" customHeight="1">
      <c r="C671" s="1"/>
    </row>
    <row r="672" spans="3:3" ht="20.100000000000001" customHeight="1">
      <c r="C672" s="1"/>
    </row>
    <row r="673" spans="3:3" ht="20.100000000000001" customHeight="1">
      <c r="C673" s="1"/>
    </row>
    <row r="674" spans="3:3" ht="20.100000000000001" customHeight="1">
      <c r="C674" s="1"/>
    </row>
    <row r="675" spans="3:3" ht="20.100000000000001" customHeight="1">
      <c r="C675" s="1"/>
    </row>
    <row r="676" spans="3:3" ht="20.100000000000001" customHeight="1">
      <c r="C676" s="1"/>
    </row>
    <row r="677" spans="3:3" ht="20.100000000000001" customHeight="1">
      <c r="C677" s="1"/>
    </row>
    <row r="678" spans="3:3" ht="20.100000000000001" customHeight="1">
      <c r="C678" s="1"/>
    </row>
    <row r="679" spans="3:3" ht="20.100000000000001" customHeight="1">
      <c r="C679" s="1"/>
    </row>
    <row r="680" spans="3:3" ht="20.100000000000001" customHeight="1">
      <c r="C680" s="1"/>
    </row>
    <row r="681" spans="3:3" ht="20.100000000000001" customHeight="1">
      <c r="C681" s="1"/>
    </row>
    <row r="682" spans="3:3" ht="20.100000000000001" customHeight="1">
      <c r="C682" s="1"/>
    </row>
    <row r="683" spans="3:3" ht="20.100000000000001" customHeight="1">
      <c r="C683" s="1"/>
    </row>
    <row r="684" spans="3:3" ht="20.100000000000001" customHeight="1">
      <c r="C684" s="1"/>
    </row>
    <row r="685" spans="3:3" ht="20.100000000000001" customHeight="1">
      <c r="C685" s="1"/>
    </row>
    <row r="686" spans="3:3" ht="20.100000000000001" customHeight="1">
      <c r="C686" s="1"/>
    </row>
    <row r="687" spans="3:3" ht="20.100000000000001" customHeight="1">
      <c r="C687" s="1"/>
    </row>
    <row r="688" spans="3:3" ht="20.100000000000001" customHeight="1">
      <c r="C688" s="1"/>
    </row>
    <row r="689" spans="3:3" ht="20.100000000000001" customHeight="1">
      <c r="C689" s="1"/>
    </row>
    <row r="690" spans="3:3" ht="20.100000000000001" customHeight="1">
      <c r="C690" s="1"/>
    </row>
    <row r="691" spans="3:3" ht="20.100000000000001" customHeight="1">
      <c r="C691" s="1"/>
    </row>
    <row r="692" spans="3:3" ht="20.100000000000001" customHeight="1">
      <c r="C692" s="1"/>
    </row>
    <row r="693" spans="3:3" ht="20.100000000000001" customHeight="1">
      <c r="C693" s="1"/>
    </row>
    <row r="694" spans="3:3" ht="20.100000000000001" customHeight="1">
      <c r="C694" s="1"/>
    </row>
    <row r="695" spans="3:3" ht="20.100000000000001" customHeight="1">
      <c r="C695" s="1"/>
    </row>
    <row r="696" spans="3:3" ht="20.100000000000001" customHeight="1">
      <c r="C696" s="1"/>
    </row>
    <row r="697" spans="3:3" ht="20.100000000000001" customHeight="1">
      <c r="C697" s="1"/>
    </row>
    <row r="698" spans="3:3" ht="20.100000000000001" customHeight="1">
      <c r="C698" s="1"/>
    </row>
    <row r="699" spans="3:3" ht="20.100000000000001" customHeight="1">
      <c r="C699" s="1"/>
    </row>
    <row r="700" spans="3:3" ht="20.100000000000001" customHeight="1">
      <c r="C700" s="1"/>
    </row>
    <row r="701" spans="3:3" ht="20.100000000000001" customHeight="1">
      <c r="C701" s="1"/>
    </row>
    <row r="702" spans="3:3" ht="20.100000000000001" customHeight="1">
      <c r="C702" s="1"/>
    </row>
    <row r="703" spans="3:3" ht="20.100000000000001" customHeight="1">
      <c r="C703" s="1"/>
    </row>
    <row r="704" spans="3:3" ht="20.100000000000001" customHeight="1">
      <c r="C704" s="1"/>
    </row>
    <row r="705" spans="3:3" ht="20.100000000000001" customHeight="1">
      <c r="C705" s="1"/>
    </row>
    <row r="706" spans="3:3" ht="20.100000000000001" customHeight="1">
      <c r="C706" s="1"/>
    </row>
    <row r="707" spans="3:3" ht="20.100000000000001" customHeight="1">
      <c r="C707" s="1"/>
    </row>
    <row r="708" spans="3:3" ht="20.100000000000001" customHeight="1">
      <c r="C708" s="1"/>
    </row>
    <row r="709" spans="3:3" ht="20.100000000000001" customHeight="1">
      <c r="C709" s="1"/>
    </row>
    <row r="710" spans="3:3" ht="20.100000000000001" customHeight="1">
      <c r="C710" s="1"/>
    </row>
    <row r="711" spans="3:3" ht="20.100000000000001" customHeight="1">
      <c r="C711" s="1"/>
    </row>
    <row r="712" spans="3:3" ht="20.100000000000001" customHeight="1">
      <c r="C712" s="1"/>
    </row>
    <row r="713" spans="3:3" ht="20.100000000000001" customHeight="1">
      <c r="C713" s="1"/>
    </row>
    <row r="714" spans="3:3" ht="20.100000000000001" customHeight="1">
      <c r="C714" s="1"/>
    </row>
    <row r="715" spans="3:3" ht="20.100000000000001" customHeight="1">
      <c r="C715" s="1"/>
    </row>
    <row r="716" spans="3:3" ht="20.100000000000001" customHeight="1">
      <c r="C716" s="1"/>
    </row>
    <row r="717" spans="3:3" ht="20.100000000000001" customHeight="1">
      <c r="C717" s="1"/>
    </row>
    <row r="718" spans="3:3" ht="20.100000000000001" customHeight="1">
      <c r="C718" s="1"/>
    </row>
    <row r="719" spans="3:3" ht="20.100000000000001" customHeight="1">
      <c r="C719" s="1"/>
    </row>
    <row r="720" spans="3:3" ht="20.100000000000001" customHeight="1">
      <c r="C720" s="1"/>
    </row>
    <row r="721" spans="3:3" ht="20.100000000000001" customHeight="1">
      <c r="C721" s="1"/>
    </row>
    <row r="722" spans="3:3" ht="20.100000000000001" customHeight="1">
      <c r="C722" s="1"/>
    </row>
    <row r="723" spans="3:3" ht="20.100000000000001" customHeight="1">
      <c r="C723" s="1"/>
    </row>
    <row r="724" spans="3:3" ht="20.100000000000001" customHeight="1">
      <c r="C724" s="1"/>
    </row>
    <row r="725" spans="3:3" ht="20.100000000000001" customHeight="1">
      <c r="C725" s="1"/>
    </row>
    <row r="726" spans="3:3" ht="20.100000000000001" customHeight="1">
      <c r="C726" s="1"/>
    </row>
    <row r="727" spans="3:3" ht="20.100000000000001" customHeight="1">
      <c r="C727" s="1"/>
    </row>
    <row r="728" spans="3:3" ht="20.100000000000001" customHeight="1">
      <c r="C728" s="1"/>
    </row>
    <row r="729" spans="3:3" ht="20.100000000000001" customHeight="1">
      <c r="C729" s="1"/>
    </row>
    <row r="730" spans="3:3" ht="20.100000000000001" customHeight="1">
      <c r="C730" s="1"/>
    </row>
    <row r="731" spans="3:3" ht="20.100000000000001" customHeight="1">
      <c r="C731" s="1"/>
    </row>
    <row r="732" spans="3:3" ht="20.100000000000001" customHeight="1">
      <c r="C732" s="1"/>
    </row>
    <row r="733" spans="3:3" ht="20.100000000000001" customHeight="1">
      <c r="C733" s="1"/>
    </row>
    <row r="734" spans="3:3" ht="20.100000000000001" customHeight="1">
      <c r="C734" s="1"/>
    </row>
    <row r="735" spans="3:3" ht="20.100000000000001" customHeight="1">
      <c r="C735" s="1"/>
    </row>
    <row r="736" spans="3:3" ht="20.100000000000001" customHeight="1">
      <c r="C736" s="1"/>
    </row>
    <row r="737" spans="3:3" ht="20.100000000000001" customHeight="1">
      <c r="C737" s="1"/>
    </row>
    <row r="738" spans="3:3" ht="20.100000000000001" customHeight="1">
      <c r="C738" s="1"/>
    </row>
    <row r="739" spans="3:3" ht="20.100000000000001" customHeight="1">
      <c r="C739" s="1"/>
    </row>
    <row r="740" spans="3:3" ht="20.100000000000001" customHeight="1">
      <c r="C740" s="1"/>
    </row>
    <row r="741" spans="3:3" ht="20.100000000000001" customHeight="1">
      <c r="C741" s="1"/>
    </row>
    <row r="742" spans="3:3" ht="20.100000000000001" customHeight="1">
      <c r="C742" s="1"/>
    </row>
    <row r="743" spans="3:3" ht="20.100000000000001" customHeight="1">
      <c r="C743" s="1"/>
    </row>
    <row r="744" spans="3:3" ht="20.100000000000001" customHeight="1">
      <c r="C744" s="1"/>
    </row>
    <row r="745" spans="3:3" ht="20.100000000000001" customHeight="1">
      <c r="C745" s="1"/>
    </row>
    <row r="746" spans="3:3" ht="20.100000000000001" customHeight="1">
      <c r="C746" s="1"/>
    </row>
    <row r="747" spans="3:3" ht="20.100000000000001" customHeight="1">
      <c r="C747" s="1"/>
    </row>
    <row r="748" spans="3:3" ht="20.100000000000001" customHeight="1">
      <c r="C748" s="1"/>
    </row>
    <row r="749" spans="3:3" ht="20.100000000000001" customHeight="1">
      <c r="C749" s="1"/>
    </row>
    <row r="750" spans="3:3" ht="20.100000000000001" customHeight="1">
      <c r="C750" s="1"/>
    </row>
    <row r="751" spans="3:3" ht="20.100000000000001" customHeight="1">
      <c r="C751" s="1"/>
    </row>
    <row r="752" spans="3:3" ht="20.100000000000001" customHeight="1">
      <c r="C752" s="1"/>
    </row>
    <row r="753" spans="3:3" ht="20.100000000000001" customHeight="1">
      <c r="C753" s="1"/>
    </row>
    <row r="754" spans="3:3" ht="20.100000000000001" customHeight="1">
      <c r="C754" s="1"/>
    </row>
    <row r="755" spans="3:3" ht="20.100000000000001" customHeight="1">
      <c r="C755" s="1"/>
    </row>
    <row r="756" spans="3:3" ht="20.100000000000001" customHeight="1">
      <c r="C756" s="1"/>
    </row>
    <row r="757" spans="3:3" ht="20.100000000000001" customHeight="1">
      <c r="C757" s="1"/>
    </row>
    <row r="758" spans="3:3" ht="20.100000000000001" customHeight="1">
      <c r="C758" s="1"/>
    </row>
    <row r="759" spans="3:3" ht="20.100000000000001" customHeight="1">
      <c r="C759" s="1"/>
    </row>
    <row r="760" spans="3:3" ht="20.100000000000001" customHeight="1">
      <c r="C760" s="1"/>
    </row>
    <row r="761" spans="3:3" ht="20.100000000000001" customHeight="1">
      <c r="C761" s="1"/>
    </row>
    <row r="762" spans="3:3" ht="20.100000000000001" customHeight="1">
      <c r="C762" s="1"/>
    </row>
    <row r="763" spans="3:3" ht="20.100000000000001" customHeight="1">
      <c r="C763" s="1"/>
    </row>
    <row r="764" spans="3:3" ht="20.100000000000001" customHeight="1">
      <c r="C764" s="1"/>
    </row>
    <row r="765" spans="3:3" ht="20.100000000000001" customHeight="1">
      <c r="C765" s="1"/>
    </row>
    <row r="766" spans="3:3" ht="20.100000000000001" customHeight="1">
      <c r="C766" s="1"/>
    </row>
    <row r="767" spans="3:3" ht="20.100000000000001" customHeight="1">
      <c r="C767" s="1"/>
    </row>
    <row r="768" spans="3:3" ht="20.100000000000001" customHeight="1">
      <c r="C768" s="1"/>
    </row>
    <row r="769" spans="3:3" ht="20.100000000000001" customHeight="1">
      <c r="C769" s="1"/>
    </row>
    <row r="770" spans="3:3" ht="20.100000000000001" customHeight="1">
      <c r="C770" s="1"/>
    </row>
    <row r="771" spans="3:3" ht="20.100000000000001" customHeight="1">
      <c r="C771" s="1"/>
    </row>
    <row r="772" spans="3:3" ht="20.100000000000001" customHeight="1">
      <c r="C772" s="1"/>
    </row>
    <row r="773" spans="3:3" ht="20.100000000000001" customHeight="1">
      <c r="C773" s="1"/>
    </row>
    <row r="774" spans="3:3" ht="20.100000000000001" customHeight="1">
      <c r="C774" s="1"/>
    </row>
    <row r="775" spans="3:3" ht="20.100000000000001" customHeight="1">
      <c r="C775" s="1"/>
    </row>
    <row r="776" spans="3:3" ht="20.100000000000001" customHeight="1">
      <c r="C776" s="1"/>
    </row>
    <row r="777" spans="3:3" ht="20.100000000000001" customHeight="1">
      <c r="C777" s="1"/>
    </row>
    <row r="778" spans="3:3" ht="20.100000000000001" customHeight="1">
      <c r="C778" s="1"/>
    </row>
    <row r="779" spans="3:3" ht="20.100000000000001" customHeight="1">
      <c r="C779" s="1"/>
    </row>
    <row r="780" spans="3:3" ht="20.100000000000001" customHeight="1">
      <c r="C780" s="1"/>
    </row>
    <row r="781" spans="3:3" ht="20.100000000000001" customHeight="1">
      <c r="C781" s="1"/>
    </row>
    <row r="782" spans="3:3" ht="20.100000000000001" customHeight="1">
      <c r="C782" s="1"/>
    </row>
    <row r="783" spans="3:3" ht="20.100000000000001" customHeight="1">
      <c r="C783" s="1"/>
    </row>
    <row r="784" spans="3:3" ht="20.100000000000001" customHeight="1">
      <c r="C784" s="1"/>
    </row>
    <row r="785" spans="3:3" ht="20.100000000000001" customHeight="1">
      <c r="C785" s="1"/>
    </row>
    <row r="786" spans="3:3" ht="20.100000000000001" customHeight="1">
      <c r="C786" s="1"/>
    </row>
    <row r="787" spans="3:3" ht="20.100000000000001" customHeight="1">
      <c r="C787" s="1"/>
    </row>
    <row r="788" spans="3:3" ht="20.100000000000001" customHeight="1">
      <c r="C788" s="1"/>
    </row>
    <row r="789" spans="3:3" ht="20.100000000000001" customHeight="1">
      <c r="C789" s="1"/>
    </row>
    <row r="790" spans="3:3" ht="20.100000000000001" customHeight="1">
      <c r="C790" s="1"/>
    </row>
    <row r="791" spans="3:3" ht="20.100000000000001" customHeight="1">
      <c r="C791" s="1"/>
    </row>
    <row r="792" spans="3:3" ht="20.100000000000001" customHeight="1">
      <c r="C792" s="1"/>
    </row>
    <row r="793" spans="3:3" ht="20.100000000000001" customHeight="1">
      <c r="C793" s="1"/>
    </row>
    <row r="794" spans="3:3" ht="20.100000000000001" customHeight="1">
      <c r="C794" s="1"/>
    </row>
    <row r="795" spans="3:3" ht="20.100000000000001" customHeight="1">
      <c r="C795" s="1"/>
    </row>
    <row r="796" spans="3:3" ht="20.100000000000001" customHeight="1">
      <c r="C796" s="1"/>
    </row>
    <row r="797" spans="3:3" ht="20.100000000000001" customHeight="1">
      <c r="C797" s="1"/>
    </row>
    <row r="798" spans="3:3" ht="20.100000000000001" customHeight="1">
      <c r="C798" s="1"/>
    </row>
    <row r="799" spans="3:3" ht="20.100000000000001" customHeight="1">
      <c r="C799" s="1"/>
    </row>
    <row r="800" spans="3:3" ht="20.100000000000001" customHeight="1">
      <c r="C800" s="1"/>
    </row>
    <row r="801" spans="3:3" ht="20.100000000000001" customHeight="1">
      <c r="C801" s="1"/>
    </row>
    <row r="802" spans="3:3" ht="20.100000000000001" customHeight="1">
      <c r="C802" s="1"/>
    </row>
    <row r="803" spans="3:3" ht="20.100000000000001" customHeight="1">
      <c r="C803" s="1"/>
    </row>
    <row r="804" spans="3:3" ht="20.100000000000001" customHeight="1">
      <c r="C804" s="1"/>
    </row>
    <row r="805" spans="3:3" ht="20.100000000000001" customHeight="1">
      <c r="C805" s="1"/>
    </row>
    <row r="806" spans="3:3" ht="20.100000000000001" customHeight="1">
      <c r="C806" s="1"/>
    </row>
    <row r="807" spans="3:3" ht="20.100000000000001" customHeight="1">
      <c r="C807" s="1"/>
    </row>
    <row r="808" spans="3:3" ht="20.100000000000001" customHeight="1">
      <c r="C808" s="1"/>
    </row>
    <row r="809" spans="3:3" ht="20.100000000000001" customHeight="1">
      <c r="C809" s="1"/>
    </row>
    <row r="810" spans="3:3" ht="20.100000000000001" customHeight="1">
      <c r="C810" s="1"/>
    </row>
    <row r="811" spans="3:3" ht="20.100000000000001" customHeight="1">
      <c r="C811" s="1"/>
    </row>
    <row r="812" spans="3:3" ht="20.100000000000001" customHeight="1">
      <c r="C812" s="1"/>
    </row>
    <row r="813" spans="3:3" ht="20.100000000000001" customHeight="1">
      <c r="C813" s="1"/>
    </row>
    <row r="814" spans="3:3" ht="20.100000000000001" customHeight="1">
      <c r="C814" s="1"/>
    </row>
    <row r="815" spans="3:3" ht="20.100000000000001" customHeight="1">
      <c r="C815" s="1"/>
    </row>
    <row r="816" spans="3:3" ht="20.100000000000001" customHeight="1">
      <c r="C816" s="1"/>
    </row>
    <row r="817" spans="3:3" ht="20.100000000000001" customHeight="1">
      <c r="C817" s="1"/>
    </row>
    <row r="818" spans="3:3" ht="20.100000000000001" customHeight="1">
      <c r="C818" s="1"/>
    </row>
    <row r="819" spans="3:3" ht="20.100000000000001" customHeight="1">
      <c r="C819" s="1"/>
    </row>
    <row r="820" spans="3:3" ht="20.100000000000001" customHeight="1">
      <c r="C820" s="1"/>
    </row>
    <row r="821" spans="3:3" ht="20.100000000000001" customHeight="1">
      <c r="C821" s="1"/>
    </row>
    <row r="822" spans="3:3" ht="20.100000000000001" customHeight="1">
      <c r="C822" s="1"/>
    </row>
    <row r="823" spans="3:3" ht="20.100000000000001" customHeight="1">
      <c r="C823" s="1"/>
    </row>
    <row r="824" spans="3:3" ht="20.100000000000001" customHeight="1">
      <c r="C824" s="1"/>
    </row>
    <row r="825" spans="3:3" ht="20.100000000000001" customHeight="1">
      <c r="C825" s="1"/>
    </row>
    <row r="826" spans="3:3" ht="20.100000000000001" customHeight="1">
      <c r="C826" s="1"/>
    </row>
    <row r="827" spans="3:3" ht="20.100000000000001" customHeight="1">
      <c r="C827" s="1"/>
    </row>
    <row r="828" spans="3:3" ht="20.100000000000001" customHeight="1">
      <c r="C828" s="1"/>
    </row>
    <row r="829" spans="3:3" ht="20.100000000000001" customHeight="1">
      <c r="C829" s="1"/>
    </row>
    <row r="830" spans="3:3" ht="20.100000000000001" customHeight="1">
      <c r="C830" s="1"/>
    </row>
    <row r="831" spans="3:3" ht="20.100000000000001" customHeight="1">
      <c r="C831" s="1"/>
    </row>
    <row r="832" spans="3:3" ht="20.100000000000001" customHeight="1">
      <c r="C832" s="1"/>
    </row>
    <row r="833" spans="3:3" ht="20.100000000000001" customHeight="1">
      <c r="C833" s="1"/>
    </row>
    <row r="834" spans="3:3" ht="20.100000000000001" customHeight="1">
      <c r="C834" s="1"/>
    </row>
    <row r="835" spans="3:3" ht="20.100000000000001" customHeight="1">
      <c r="C835" s="1"/>
    </row>
    <row r="836" spans="3:3" ht="20.100000000000001" customHeight="1">
      <c r="C836" s="1"/>
    </row>
    <row r="837" spans="3:3" ht="20.100000000000001" customHeight="1">
      <c r="C837" s="1"/>
    </row>
    <row r="838" spans="3:3" ht="20.100000000000001" customHeight="1">
      <c r="C838" s="1"/>
    </row>
    <row r="839" spans="3:3" ht="20.100000000000001" customHeight="1">
      <c r="C839" s="1"/>
    </row>
    <row r="840" spans="3:3" ht="20.100000000000001" customHeight="1">
      <c r="C840" s="1"/>
    </row>
    <row r="841" spans="3:3" ht="20.100000000000001" customHeight="1">
      <c r="C841" s="1"/>
    </row>
    <row r="842" spans="3:3" ht="20.100000000000001" customHeight="1">
      <c r="C842" s="1"/>
    </row>
    <row r="843" spans="3:3" ht="20.100000000000001" customHeight="1">
      <c r="C843" s="1"/>
    </row>
    <row r="844" spans="3:3" ht="20.100000000000001" customHeight="1">
      <c r="C844" s="1"/>
    </row>
    <row r="845" spans="3:3" ht="20.100000000000001" customHeight="1">
      <c r="C845" s="1"/>
    </row>
    <row r="846" spans="3:3" ht="20.100000000000001" customHeight="1">
      <c r="C846" s="1"/>
    </row>
    <row r="847" spans="3:3" ht="20.100000000000001" customHeight="1">
      <c r="C847" s="1"/>
    </row>
    <row r="848" spans="3:3" ht="20.100000000000001" customHeight="1">
      <c r="C848" s="1"/>
    </row>
    <row r="849" spans="3:3" ht="20.100000000000001" customHeight="1">
      <c r="C849" s="1"/>
    </row>
    <row r="850" spans="3:3" ht="20.100000000000001" customHeight="1">
      <c r="C850" s="1"/>
    </row>
    <row r="851" spans="3:3" ht="20.100000000000001" customHeight="1">
      <c r="C851" s="1"/>
    </row>
    <row r="852" spans="3:3" ht="20.100000000000001" customHeight="1">
      <c r="C852" s="1"/>
    </row>
    <row r="853" spans="3:3" ht="20.100000000000001" customHeight="1">
      <c r="C853" s="1"/>
    </row>
    <row r="854" spans="3:3" ht="20.100000000000001" customHeight="1">
      <c r="C854" s="1"/>
    </row>
    <row r="855" spans="3:3" ht="20.100000000000001" customHeight="1">
      <c r="C855" s="1"/>
    </row>
    <row r="856" spans="3:3" ht="20.100000000000001" customHeight="1">
      <c r="C856" s="1"/>
    </row>
    <row r="857" spans="3:3" ht="20.100000000000001" customHeight="1">
      <c r="C857" s="1"/>
    </row>
    <row r="858" spans="3:3" ht="20.100000000000001" customHeight="1">
      <c r="C858" s="1"/>
    </row>
    <row r="859" spans="3:3" ht="20.100000000000001" customHeight="1">
      <c r="C859" s="1"/>
    </row>
    <row r="860" spans="3:3" ht="20.100000000000001" customHeight="1">
      <c r="C860" s="1"/>
    </row>
    <row r="861" spans="3:3" ht="20.100000000000001" customHeight="1">
      <c r="C861" s="1"/>
    </row>
    <row r="862" spans="3:3" ht="20.100000000000001" customHeight="1">
      <c r="C862" s="1"/>
    </row>
    <row r="863" spans="3:3" ht="20.100000000000001" customHeight="1">
      <c r="C863" s="1"/>
    </row>
    <row r="864" spans="3:3" ht="20.100000000000001" customHeight="1">
      <c r="C864" s="1"/>
    </row>
    <row r="865" spans="3:3" ht="20.100000000000001" customHeight="1">
      <c r="C865" s="1"/>
    </row>
    <row r="866" spans="3:3" ht="20.100000000000001" customHeight="1">
      <c r="C866" s="1"/>
    </row>
    <row r="867" spans="3:3" ht="20.100000000000001" customHeight="1">
      <c r="C867" s="1"/>
    </row>
    <row r="868" spans="3:3" ht="20.100000000000001" customHeight="1">
      <c r="C868" s="1"/>
    </row>
    <row r="869" spans="3:3" ht="20.100000000000001" customHeight="1">
      <c r="C869" s="1"/>
    </row>
    <row r="870" spans="3:3" ht="20.100000000000001" customHeight="1">
      <c r="C870" s="1"/>
    </row>
    <row r="871" spans="3:3" ht="20.100000000000001" customHeight="1">
      <c r="C871" s="1"/>
    </row>
    <row r="872" spans="3:3" ht="20.100000000000001" customHeight="1">
      <c r="C872" s="1"/>
    </row>
    <row r="873" spans="3:3" ht="20.100000000000001" customHeight="1">
      <c r="C873" s="1"/>
    </row>
    <row r="874" spans="3:3" ht="20.100000000000001" customHeight="1">
      <c r="C874" s="1"/>
    </row>
    <row r="875" spans="3:3" ht="20.100000000000001" customHeight="1">
      <c r="C875" s="1"/>
    </row>
    <row r="876" spans="3:3" ht="20.100000000000001" customHeight="1">
      <c r="C876" s="1"/>
    </row>
    <row r="877" spans="3:3" ht="20.100000000000001" customHeight="1">
      <c r="C877" s="1"/>
    </row>
    <row r="878" spans="3:3" ht="20.100000000000001" customHeight="1">
      <c r="C878" s="1"/>
    </row>
    <row r="879" spans="3:3" ht="20.100000000000001" customHeight="1">
      <c r="C879" s="1"/>
    </row>
    <row r="880" spans="3:3" ht="20.100000000000001" customHeight="1">
      <c r="C880" s="1"/>
    </row>
    <row r="881" spans="3:3" ht="20.100000000000001" customHeight="1">
      <c r="C881" s="1"/>
    </row>
    <row r="882" spans="3:3" ht="20.100000000000001" customHeight="1">
      <c r="C882" s="1"/>
    </row>
    <row r="883" spans="3:3" ht="20.100000000000001" customHeight="1">
      <c r="C883" s="1"/>
    </row>
    <row r="884" spans="3:3" ht="20.100000000000001" customHeight="1">
      <c r="C884" s="1"/>
    </row>
    <row r="885" spans="3:3" ht="20.100000000000001" customHeight="1">
      <c r="C885" s="1"/>
    </row>
    <row r="886" spans="3:3" ht="20.100000000000001" customHeight="1">
      <c r="C886" s="1"/>
    </row>
    <row r="887" spans="3:3" ht="20.100000000000001" customHeight="1">
      <c r="C887" s="1"/>
    </row>
    <row r="888" spans="3:3" ht="20.100000000000001" customHeight="1">
      <c r="C888" s="1"/>
    </row>
    <row r="889" spans="3:3" ht="20.100000000000001" customHeight="1">
      <c r="C889" s="1"/>
    </row>
    <row r="890" spans="3:3" ht="20.100000000000001" customHeight="1">
      <c r="C890" s="1"/>
    </row>
    <row r="891" spans="3:3" ht="20.100000000000001" customHeight="1">
      <c r="C891" s="1"/>
    </row>
    <row r="892" spans="3:3" ht="20.100000000000001" customHeight="1">
      <c r="C892" s="1"/>
    </row>
    <row r="893" spans="3:3" ht="20.100000000000001" customHeight="1">
      <c r="C893" s="1"/>
    </row>
    <row r="894" spans="3:3" ht="20.100000000000001" customHeight="1">
      <c r="C894" s="1"/>
    </row>
    <row r="895" spans="3:3" ht="20.100000000000001" customHeight="1">
      <c r="C895" s="1"/>
    </row>
    <row r="896" spans="3:3" ht="20.100000000000001" customHeight="1">
      <c r="C896" s="1"/>
    </row>
    <row r="897" spans="3:3" ht="20.100000000000001" customHeight="1">
      <c r="C897" s="1"/>
    </row>
    <row r="898" spans="3:3" ht="20.100000000000001" customHeight="1">
      <c r="C898" s="1"/>
    </row>
    <row r="899" spans="3:3" ht="20.100000000000001" customHeight="1">
      <c r="C899" s="1"/>
    </row>
    <row r="900" spans="3:3" ht="20.100000000000001" customHeight="1">
      <c r="C900" s="1"/>
    </row>
    <row r="901" spans="3:3" ht="20.100000000000001" customHeight="1">
      <c r="C901" s="1"/>
    </row>
    <row r="902" spans="3:3" ht="20.100000000000001" customHeight="1">
      <c r="C902" s="1"/>
    </row>
    <row r="903" spans="3:3" ht="20.100000000000001" customHeight="1">
      <c r="C903" s="1"/>
    </row>
    <row r="904" spans="3:3" ht="20.100000000000001" customHeight="1">
      <c r="C904" s="1"/>
    </row>
    <row r="905" spans="3:3" ht="20.100000000000001" customHeight="1">
      <c r="C905" s="1"/>
    </row>
    <row r="906" spans="3:3" ht="20.100000000000001" customHeight="1">
      <c r="C906" s="1"/>
    </row>
    <row r="907" spans="3:3" ht="20.100000000000001" customHeight="1">
      <c r="C907" s="1"/>
    </row>
    <row r="908" spans="3:3" ht="20.100000000000001" customHeight="1">
      <c r="C908" s="1"/>
    </row>
    <row r="909" spans="3:3" ht="20.100000000000001" customHeight="1">
      <c r="C909" s="1"/>
    </row>
    <row r="910" spans="3:3" ht="20.100000000000001" customHeight="1">
      <c r="C910" s="1"/>
    </row>
    <row r="911" spans="3:3" ht="20.100000000000001" customHeight="1">
      <c r="C911" s="1"/>
    </row>
    <row r="912" spans="3:3" ht="20.100000000000001" customHeight="1">
      <c r="C912" s="1"/>
    </row>
    <row r="913" spans="3:3" ht="20.100000000000001" customHeight="1">
      <c r="C913" s="1"/>
    </row>
    <row r="914" spans="3:3" ht="20.100000000000001" customHeight="1">
      <c r="C914" s="1"/>
    </row>
    <row r="915" spans="3:3" ht="20.100000000000001" customHeight="1">
      <c r="C915" s="1"/>
    </row>
    <row r="916" spans="3:3" ht="20.100000000000001" customHeight="1">
      <c r="C916" s="1"/>
    </row>
    <row r="917" spans="3:3" ht="20.100000000000001" customHeight="1">
      <c r="C917" s="1"/>
    </row>
    <row r="918" spans="3:3" ht="20.100000000000001" customHeight="1">
      <c r="C918" s="1"/>
    </row>
    <row r="919" spans="3:3" ht="20.100000000000001" customHeight="1">
      <c r="C919" s="1"/>
    </row>
    <row r="920" spans="3:3" ht="20.100000000000001" customHeight="1">
      <c r="C920" s="1"/>
    </row>
    <row r="921" spans="3:3" ht="20.100000000000001" customHeight="1">
      <c r="C921" s="1"/>
    </row>
    <row r="922" spans="3:3" ht="20.100000000000001" customHeight="1">
      <c r="C922" s="1"/>
    </row>
    <row r="923" spans="3:3" ht="20.100000000000001" customHeight="1">
      <c r="C923" s="1"/>
    </row>
    <row r="924" spans="3:3" ht="20.100000000000001" customHeight="1">
      <c r="C924" s="1"/>
    </row>
    <row r="925" spans="3:3" ht="20.100000000000001" customHeight="1">
      <c r="C925" s="1"/>
    </row>
    <row r="926" spans="3:3" ht="20.100000000000001" customHeight="1">
      <c r="C926" s="1"/>
    </row>
    <row r="927" spans="3:3" ht="20.100000000000001" customHeight="1">
      <c r="C927" s="1"/>
    </row>
    <row r="928" spans="3:3" ht="20.100000000000001" customHeight="1">
      <c r="C928" s="1"/>
    </row>
    <row r="929" spans="3:3" ht="20.100000000000001" customHeight="1">
      <c r="C929" s="1"/>
    </row>
    <row r="930" spans="3:3" ht="20.100000000000001" customHeight="1">
      <c r="C930" s="1"/>
    </row>
    <row r="931" spans="3:3" ht="20.100000000000001" customHeight="1">
      <c r="C931" s="1"/>
    </row>
    <row r="932" spans="3:3" ht="20.100000000000001" customHeight="1">
      <c r="C932" s="1"/>
    </row>
    <row r="933" spans="3:3" ht="20.100000000000001" customHeight="1">
      <c r="C933" s="1"/>
    </row>
    <row r="934" spans="3:3" ht="20.100000000000001" customHeight="1">
      <c r="C934" s="1"/>
    </row>
    <row r="935" spans="3:3" ht="20.100000000000001" customHeight="1">
      <c r="C935" s="1"/>
    </row>
    <row r="936" spans="3:3" ht="20.100000000000001" customHeight="1">
      <c r="C936" s="1"/>
    </row>
    <row r="937" spans="3:3" ht="20.100000000000001" customHeight="1">
      <c r="C937" s="1"/>
    </row>
    <row r="938" spans="3:3" ht="20.100000000000001" customHeight="1">
      <c r="C938" s="1"/>
    </row>
    <row r="939" spans="3:3" ht="20.100000000000001" customHeight="1">
      <c r="C939" s="1"/>
    </row>
    <row r="940" spans="3:3" ht="20.100000000000001" customHeight="1">
      <c r="C940" s="1"/>
    </row>
    <row r="941" spans="3:3" ht="20.100000000000001" customHeight="1">
      <c r="C941" s="1"/>
    </row>
    <row r="942" spans="3:3" ht="20.100000000000001" customHeight="1">
      <c r="C942" s="1"/>
    </row>
    <row r="943" spans="3:3" ht="20.100000000000001" customHeight="1">
      <c r="C943" s="1"/>
    </row>
    <row r="944" spans="3:3" ht="20.100000000000001" customHeight="1">
      <c r="C944" s="1"/>
    </row>
    <row r="945" spans="3:3" ht="20.100000000000001" customHeight="1">
      <c r="C945" s="1"/>
    </row>
    <row r="946" spans="3:3" ht="20.100000000000001" customHeight="1">
      <c r="C946" s="1"/>
    </row>
    <row r="947" spans="3:3" ht="20.100000000000001" customHeight="1">
      <c r="C947" s="1"/>
    </row>
    <row r="948" spans="3:3" ht="20.100000000000001" customHeight="1">
      <c r="C948" s="1"/>
    </row>
    <row r="949" spans="3:3" ht="20.100000000000001" customHeight="1">
      <c r="C949" s="1"/>
    </row>
    <row r="950" spans="3:3" ht="20.100000000000001" customHeight="1">
      <c r="C950" s="1"/>
    </row>
    <row r="951" spans="3:3" ht="20.100000000000001" customHeight="1">
      <c r="C951" s="1"/>
    </row>
    <row r="952" spans="3:3" ht="20.100000000000001" customHeight="1">
      <c r="C952" s="1"/>
    </row>
    <row r="953" spans="3:3" ht="20.100000000000001" customHeight="1">
      <c r="C953" s="1"/>
    </row>
    <row r="954" spans="3:3" ht="20.100000000000001" customHeight="1">
      <c r="C954" s="1"/>
    </row>
    <row r="955" spans="3:3" ht="20.100000000000001" customHeight="1">
      <c r="C955" s="1"/>
    </row>
    <row r="956" spans="3:3" ht="20.100000000000001" customHeight="1">
      <c r="C956" s="1"/>
    </row>
    <row r="957" spans="3:3" ht="20.100000000000001" customHeight="1">
      <c r="C957" s="1"/>
    </row>
    <row r="958" spans="3:3" ht="20.100000000000001" customHeight="1">
      <c r="C958" s="1"/>
    </row>
    <row r="959" spans="3:3" ht="20.100000000000001" customHeight="1">
      <c r="C959" s="1"/>
    </row>
    <row r="960" spans="3:3" ht="20.100000000000001" customHeight="1">
      <c r="C960" s="1"/>
    </row>
    <row r="961" spans="3:3" ht="20.100000000000001" customHeight="1">
      <c r="C961" s="1"/>
    </row>
    <row r="962" spans="3:3" ht="20.100000000000001" customHeight="1">
      <c r="C962" s="1"/>
    </row>
    <row r="963" spans="3:3" ht="20.100000000000001" customHeight="1">
      <c r="C963" s="1"/>
    </row>
    <row r="964" spans="3:3" ht="20.100000000000001" customHeight="1">
      <c r="C964" s="1"/>
    </row>
    <row r="965" spans="3:3" ht="20.100000000000001" customHeight="1">
      <c r="C965" s="1"/>
    </row>
    <row r="966" spans="3:3" ht="20.100000000000001" customHeight="1">
      <c r="C966" s="1"/>
    </row>
    <row r="967" spans="3:3" ht="20.100000000000001" customHeight="1">
      <c r="C967" s="1"/>
    </row>
    <row r="968" spans="3:3" ht="20.100000000000001" customHeight="1">
      <c r="C968" s="1"/>
    </row>
    <row r="969" spans="3:3" ht="20.100000000000001" customHeight="1">
      <c r="C969" s="1"/>
    </row>
    <row r="970" spans="3:3" ht="20.100000000000001" customHeight="1">
      <c r="C970" s="1"/>
    </row>
    <row r="971" spans="3:3" ht="20.100000000000001" customHeight="1">
      <c r="C971" s="1"/>
    </row>
    <row r="972" spans="3:3" ht="20.100000000000001" customHeight="1">
      <c r="C972" s="1"/>
    </row>
    <row r="973" spans="3:3" ht="20.100000000000001" customHeight="1">
      <c r="C973" s="1"/>
    </row>
    <row r="974" spans="3:3" ht="20.100000000000001" customHeight="1">
      <c r="C974" s="1"/>
    </row>
    <row r="975" spans="3:3" ht="20.100000000000001" customHeight="1">
      <c r="C975" s="1"/>
    </row>
    <row r="976" spans="3:3" ht="20.100000000000001" customHeight="1">
      <c r="C976" s="1"/>
    </row>
    <row r="977" spans="3:3" ht="20.100000000000001" customHeight="1">
      <c r="C977" s="1"/>
    </row>
    <row r="978" spans="3:3" ht="20.100000000000001" customHeight="1">
      <c r="C978" s="1"/>
    </row>
    <row r="979" spans="3:3" ht="20.100000000000001" customHeight="1">
      <c r="C979" s="1"/>
    </row>
    <row r="980" spans="3:3" ht="20.100000000000001" customHeight="1">
      <c r="C980" s="1"/>
    </row>
    <row r="981" spans="3:3" ht="20.100000000000001" customHeight="1">
      <c r="C981" s="1"/>
    </row>
    <row r="982" spans="3:3" ht="20.100000000000001" customHeight="1">
      <c r="C982" s="1"/>
    </row>
    <row r="983" spans="3:3" ht="20.100000000000001" customHeight="1">
      <c r="C983" s="1"/>
    </row>
    <row r="984" spans="3:3" ht="20.100000000000001" customHeight="1">
      <c r="C984" s="1"/>
    </row>
    <row r="985" spans="3:3" ht="20.100000000000001" customHeight="1">
      <c r="C985" s="1"/>
    </row>
    <row r="986" spans="3:3" ht="20.100000000000001" customHeight="1">
      <c r="C986" s="1"/>
    </row>
    <row r="987" spans="3:3" ht="20.100000000000001" customHeight="1">
      <c r="C987" s="1"/>
    </row>
    <row r="988" spans="3:3" ht="20.100000000000001" customHeight="1">
      <c r="C988" s="1"/>
    </row>
    <row r="989" spans="3:3" ht="20.100000000000001" customHeight="1">
      <c r="C989" s="1"/>
    </row>
    <row r="990" spans="3:3" ht="20.100000000000001" customHeight="1">
      <c r="C990" s="1"/>
    </row>
    <row r="991" spans="3:3" ht="20.100000000000001" customHeight="1">
      <c r="C991" s="1"/>
    </row>
    <row r="992" spans="3:3" ht="20.100000000000001" customHeight="1">
      <c r="C992" s="1"/>
    </row>
    <row r="993" spans="3:3" ht="20.100000000000001" customHeight="1">
      <c r="C993" s="1"/>
    </row>
    <row r="994" spans="3:3" ht="20.100000000000001" customHeight="1">
      <c r="C994" s="1"/>
    </row>
    <row r="995" spans="3:3" ht="20.100000000000001" customHeight="1">
      <c r="C995" s="1"/>
    </row>
    <row r="996" spans="3:3" ht="20.100000000000001" customHeight="1">
      <c r="C996" s="1"/>
    </row>
    <row r="997" spans="3:3" ht="20.100000000000001" customHeight="1">
      <c r="C997" s="1"/>
    </row>
    <row r="998" spans="3:3" ht="20.100000000000001" customHeight="1">
      <c r="C998" s="1"/>
    </row>
    <row r="999" spans="3:3" ht="20.100000000000001" customHeight="1">
      <c r="C999" s="1"/>
    </row>
    <row r="1000" spans="3:3" ht="20.100000000000001" customHeight="1">
      <c r="C1000" s="1"/>
    </row>
    <row r="1001" spans="3:3" ht="20.100000000000001" customHeight="1">
      <c r="C1001" s="1"/>
    </row>
    <row r="1002" spans="3:3" ht="20.100000000000001" customHeight="1">
      <c r="C1002" s="1"/>
    </row>
    <row r="1003" spans="3:3" ht="20.100000000000001" customHeight="1">
      <c r="C1003" s="1"/>
    </row>
    <row r="1004" spans="3:3" ht="20.100000000000001" customHeight="1">
      <c r="C1004" s="1"/>
    </row>
    <row r="1005" spans="3:3" ht="20.100000000000001" customHeight="1">
      <c r="C1005" s="1"/>
    </row>
    <row r="1006" spans="3:3" ht="20.100000000000001" customHeight="1">
      <c r="C1006" s="1"/>
    </row>
    <row r="1007" spans="3:3" ht="20.100000000000001" customHeight="1">
      <c r="C1007" s="1"/>
    </row>
    <row r="1008" spans="3:3" ht="20.100000000000001" customHeight="1">
      <c r="C1008" s="1"/>
    </row>
    <row r="1009" spans="3:3" ht="20.100000000000001" customHeight="1">
      <c r="C1009" s="1"/>
    </row>
    <row r="1010" spans="3:3" ht="20.100000000000001" customHeight="1">
      <c r="C1010" s="1"/>
    </row>
    <row r="1011" spans="3:3" ht="20.100000000000001" customHeight="1">
      <c r="C1011" s="1"/>
    </row>
    <row r="1012" spans="3:3" ht="20.100000000000001" customHeight="1">
      <c r="C1012" s="1"/>
    </row>
    <row r="1013" spans="3:3" ht="20.100000000000001" customHeight="1">
      <c r="C1013" s="1"/>
    </row>
    <row r="1014" spans="3:3" ht="20.100000000000001" customHeight="1">
      <c r="C1014" s="1"/>
    </row>
    <row r="1015" spans="3:3" ht="20.100000000000001" customHeight="1">
      <c r="C1015" s="1"/>
    </row>
    <row r="1016" spans="3:3" ht="20.100000000000001" customHeight="1">
      <c r="C1016" s="1"/>
    </row>
    <row r="1017" spans="3:3" ht="20.100000000000001" customHeight="1">
      <c r="C1017" s="1"/>
    </row>
    <row r="1018" spans="3:3" ht="20.100000000000001" customHeight="1">
      <c r="C1018" s="1"/>
    </row>
    <row r="1019" spans="3:3" ht="20.100000000000001" customHeight="1">
      <c r="C1019" s="1"/>
    </row>
    <row r="1020" spans="3:3" ht="20.100000000000001" customHeight="1">
      <c r="C1020" s="1"/>
    </row>
    <row r="1021" spans="3:3" ht="20.100000000000001" customHeight="1">
      <c r="C1021" s="1"/>
    </row>
    <row r="1022" spans="3:3" ht="20.100000000000001" customHeight="1">
      <c r="C1022" s="1"/>
    </row>
    <row r="1023" spans="3:3" ht="20.100000000000001" customHeight="1">
      <c r="C1023" s="1"/>
    </row>
    <row r="1024" spans="3:3" ht="20.100000000000001" customHeight="1">
      <c r="C1024" s="1"/>
    </row>
    <row r="1025" spans="3:3" ht="20.100000000000001" customHeight="1">
      <c r="C1025" s="1"/>
    </row>
    <row r="1026" spans="3:3" ht="20.100000000000001" customHeight="1">
      <c r="C1026" s="1"/>
    </row>
    <row r="1027" spans="3:3" ht="20.100000000000001" customHeight="1">
      <c r="C1027" s="1"/>
    </row>
    <row r="1028" spans="3:3" ht="20.100000000000001" customHeight="1">
      <c r="C1028" s="1"/>
    </row>
    <row r="1029" spans="3:3" ht="20.100000000000001" customHeight="1">
      <c r="C1029" s="1"/>
    </row>
    <row r="1030" spans="3:3" ht="20.100000000000001" customHeight="1">
      <c r="C1030" s="1"/>
    </row>
    <row r="1031" spans="3:3" ht="20.100000000000001" customHeight="1">
      <c r="C1031" s="1"/>
    </row>
    <row r="1032" spans="3:3" ht="20.100000000000001" customHeight="1">
      <c r="C1032" s="1"/>
    </row>
    <row r="1033" spans="3:3" ht="20.100000000000001" customHeight="1">
      <c r="C1033" s="1"/>
    </row>
    <row r="1034" spans="3:3" ht="20.100000000000001" customHeight="1">
      <c r="C1034" s="1"/>
    </row>
    <row r="1035" spans="3:3" ht="20.100000000000001" customHeight="1">
      <c r="C1035" s="1"/>
    </row>
    <row r="1036" spans="3:3" ht="20.100000000000001" customHeight="1">
      <c r="C1036" s="1"/>
    </row>
    <row r="1037" spans="3:3" ht="20.100000000000001" customHeight="1">
      <c r="C1037" s="1"/>
    </row>
    <row r="1038" spans="3:3" ht="20.100000000000001" customHeight="1">
      <c r="C1038" s="1"/>
    </row>
    <row r="1039" spans="3:3" ht="20.100000000000001" customHeight="1">
      <c r="C1039" s="1"/>
    </row>
    <row r="1040" spans="3:3" ht="20.100000000000001" customHeight="1">
      <c r="C1040" s="1"/>
    </row>
    <row r="1041" spans="3:3" ht="20.100000000000001" customHeight="1">
      <c r="C1041" s="1"/>
    </row>
    <row r="1042" spans="3:3" ht="20.100000000000001" customHeight="1">
      <c r="C1042" s="1"/>
    </row>
    <row r="1043" spans="3:3" ht="20.100000000000001" customHeight="1">
      <c r="C1043" s="1"/>
    </row>
    <row r="1044" spans="3:3" ht="20.100000000000001" customHeight="1">
      <c r="C1044" s="1"/>
    </row>
    <row r="1045" spans="3:3" ht="20.100000000000001" customHeight="1">
      <c r="C1045" s="1"/>
    </row>
    <row r="1046" spans="3:3" ht="20.100000000000001" customHeight="1">
      <c r="C1046" s="1"/>
    </row>
    <row r="1047" spans="3:3" ht="20.100000000000001" customHeight="1">
      <c r="C1047" s="1"/>
    </row>
    <row r="1048" spans="3:3" ht="20.100000000000001" customHeight="1">
      <c r="C1048" s="1"/>
    </row>
    <row r="1049" spans="3:3" ht="20.100000000000001" customHeight="1">
      <c r="C1049" s="1"/>
    </row>
    <row r="1050" spans="3:3" ht="20.100000000000001" customHeight="1">
      <c r="C1050" s="1"/>
    </row>
    <row r="1051" spans="3:3" ht="20.100000000000001" customHeight="1">
      <c r="C1051" s="1"/>
    </row>
    <row r="1052" spans="3:3" ht="20.100000000000001" customHeight="1">
      <c r="C1052" s="1"/>
    </row>
    <row r="1053" spans="3:3" ht="20.100000000000001" customHeight="1">
      <c r="C1053" s="1"/>
    </row>
    <row r="1054" spans="3:3" ht="20.100000000000001" customHeight="1">
      <c r="C1054" s="1"/>
    </row>
    <row r="1055" spans="3:3" ht="20.100000000000001" customHeight="1">
      <c r="C1055" s="1"/>
    </row>
    <row r="1056" spans="3:3" ht="20.100000000000001" customHeight="1">
      <c r="C1056" s="1"/>
    </row>
    <row r="1057" spans="3:3" ht="20.100000000000001" customHeight="1">
      <c r="C1057" s="1"/>
    </row>
    <row r="1058" spans="3:3" ht="20.100000000000001" customHeight="1">
      <c r="C1058" s="1"/>
    </row>
    <row r="1059" spans="3:3" ht="20.100000000000001" customHeight="1">
      <c r="C1059" s="1"/>
    </row>
    <row r="1060" spans="3:3" ht="20.100000000000001" customHeight="1">
      <c r="C1060" s="1"/>
    </row>
    <row r="1061" spans="3:3" ht="20.100000000000001" customHeight="1">
      <c r="C1061" s="1"/>
    </row>
    <row r="1062" spans="3:3" ht="20.100000000000001" customHeight="1">
      <c r="C1062" s="1"/>
    </row>
    <row r="1063" spans="3:3" ht="20.100000000000001" customHeight="1">
      <c r="C1063" s="1"/>
    </row>
    <row r="1064" spans="3:3" ht="20.100000000000001" customHeight="1">
      <c r="C1064" s="1"/>
    </row>
    <row r="1065" spans="3:3" ht="20.100000000000001" customHeight="1">
      <c r="C1065" s="1"/>
    </row>
    <row r="1066" spans="3:3" ht="20.100000000000001" customHeight="1">
      <c r="C1066" s="1"/>
    </row>
    <row r="1067" spans="3:3" ht="20.100000000000001" customHeight="1">
      <c r="C1067" s="1"/>
    </row>
    <row r="1068" spans="3:3" ht="20.100000000000001" customHeight="1">
      <c r="C1068" s="1"/>
    </row>
    <row r="1069" spans="3:3" ht="20.100000000000001" customHeight="1">
      <c r="C1069" s="1"/>
    </row>
    <row r="1070" spans="3:3" ht="20.100000000000001" customHeight="1">
      <c r="C1070" s="1"/>
    </row>
    <row r="1071" spans="3:3" ht="20.100000000000001" customHeight="1">
      <c r="C1071" s="1"/>
    </row>
    <row r="1072" spans="3:3" ht="20.100000000000001" customHeight="1">
      <c r="C1072" s="1"/>
    </row>
    <row r="1073" spans="3:3" ht="20.100000000000001" customHeight="1">
      <c r="C1073" s="1"/>
    </row>
    <row r="1074" spans="3:3" ht="20.100000000000001" customHeight="1">
      <c r="C1074" s="1"/>
    </row>
    <row r="1075" spans="3:3" ht="20.100000000000001" customHeight="1">
      <c r="C1075" s="1"/>
    </row>
    <row r="1076" spans="3:3" ht="20.100000000000001" customHeight="1">
      <c r="C1076" s="1"/>
    </row>
    <row r="1077" spans="3:3" ht="20.100000000000001" customHeight="1">
      <c r="C1077" s="1"/>
    </row>
    <row r="1078" spans="3:3" ht="20.100000000000001" customHeight="1">
      <c r="C1078" s="1"/>
    </row>
    <row r="1079" spans="3:3" ht="20.100000000000001" customHeight="1">
      <c r="C1079" s="1"/>
    </row>
    <row r="1080" spans="3:3" ht="20.100000000000001" customHeight="1">
      <c r="C1080" s="1"/>
    </row>
    <row r="1081" spans="3:3" ht="20.100000000000001" customHeight="1">
      <c r="C1081" s="1"/>
    </row>
    <row r="1082" spans="3:3" ht="20.100000000000001" customHeight="1">
      <c r="C1082" s="1"/>
    </row>
    <row r="1083" spans="3:3" ht="20.100000000000001" customHeight="1">
      <c r="C1083" s="1"/>
    </row>
    <row r="1084" spans="3:3" ht="20.100000000000001" customHeight="1">
      <c r="C1084" s="1"/>
    </row>
    <row r="1085" spans="3:3" ht="20.100000000000001" customHeight="1">
      <c r="C1085" s="1"/>
    </row>
    <row r="1086" spans="3:3" ht="20.100000000000001" customHeight="1">
      <c r="C1086" s="1"/>
    </row>
    <row r="1087" spans="3:3" ht="20.100000000000001" customHeight="1">
      <c r="C1087" s="1"/>
    </row>
    <row r="1088" spans="3:3" ht="20.100000000000001" customHeight="1">
      <c r="C1088" s="1"/>
    </row>
    <row r="1089" spans="3:3" ht="20.100000000000001" customHeight="1">
      <c r="C1089" s="1"/>
    </row>
    <row r="1090" spans="3:3" ht="20.100000000000001" customHeight="1">
      <c r="C1090" s="1"/>
    </row>
    <row r="1091" spans="3:3" ht="20.100000000000001" customHeight="1">
      <c r="C1091" s="1"/>
    </row>
    <row r="1092" spans="3:3" ht="20.100000000000001" customHeight="1">
      <c r="C1092" s="1"/>
    </row>
    <row r="1093" spans="3:3" ht="20.100000000000001" customHeight="1">
      <c r="C1093" s="1"/>
    </row>
    <row r="1094" spans="3:3" ht="20.100000000000001" customHeight="1">
      <c r="C1094" s="1"/>
    </row>
    <row r="1095" spans="3:3" ht="20.100000000000001" customHeight="1">
      <c r="C1095" s="1"/>
    </row>
    <row r="1096" spans="3:3" ht="20.100000000000001" customHeight="1">
      <c r="C1096" s="1"/>
    </row>
    <row r="1097" spans="3:3" ht="20.100000000000001" customHeight="1">
      <c r="C1097" s="1"/>
    </row>
    <row r="1098" spans="3:3" ht="20.100000000000001" customHeight="1">
      <c r="C1098" s="1"/>
    </row>
    <row r="1099" spans="3:3" ht="20.100000000000001" customHeight="1">
      <c r="C1099" s="1"/>
    </row>
    <row r="1100" spans="3:3" ht="20.100000000000001" customHeight="1">
      <c r="C1100" s="1"/>
    </row>
    <row r="1101" spans="3:3" ht="20.100000000000001" customHeight="1">
      <c r="C1101" s="1"/>
    </row>
    <row r="1102" spans="3:3" ht="20.100000000000001" customHeight="1">
      <c r="C1102" s="1"/>
    </row>
    <row r="1103" spans="3:3" ht="20.100000000000001" customHeight="1">
      <c r="C1103" s="1"/>
    </row>
    <row r="1104" spans="3:3" ht="20.100000000000001" customHeight="1">
      <c r="C1104" s="1"/>
    </row>
    <row r="1105" spans="3:3" ht="20.100000000000001" customHeight="1">
      <c r="C1105" s="1"/>
    </row>
    <row r="1106" spans="3:3" ht="20.100000000000001" customHeight="1">
      <c r="C1106" s="1"/>
    </row>
    <row r="1107" spans="3:3" ht="20.100000000000001" customHeight="1">
      <c r="C1107" s="1"/>
    </row>
    <row r="1108" spans="3:3" ht="20.100000000000001" customHeight="1">
      <c r="C1108" s="1"/>
    </row>
    <row r="1109" spans="3:3" ht="20.100000000000001" customHeight="1">
      <c r="C1109" s="1"/>
    </row>
    <row r="1110" spans="3:3" ht="20.100000000000001" customHeight="1">
      <c r="C1110" s="1"/>
    </row>
    <row r="1111" spans="3:3" ht="20.100000000000001" customHeight="1">
      <c r="C1111" s="1"/>
    </row>
    <row r="1112" spans="3:3" ht="20.100000000000001" customHeight="1">
      <c r="C1112" s="1"/>
    </row>
    <row r="1113" spans="3:3" ht="20.100000000000001" customHeight="1">
      <c r="C1113" s="1"/>
    </row>
    <row r="1114" spans="3:3" ht="20.100000000000001" customHeight="1">
      <c r="C1114" s="1"/>
    </row>
    <row r="1115" spans="3:3" ht="20.100000000000001" customHeight="1">
      <c r="C1115" s="1"/>
    </row>
    <row r="1116" spans="3:3" ht="20.100000000000001" customHeight="1">
      <c r="C1116" s="1"/>
    </row>
    <row r="1117" spans="3:3" ht="20.100000000000001" customHeight="1">
      <c r="C1117" s="1"/>
    </row>
    <row r="1118" spans="3:3" ht="20.100000000000001" customHeight="1">
      <c r="C1118" s="1"/>
    </row>
    <row r="1119" spans="3:3" ht="20.100000000000001" customHeight="1">
      <c r="C1119" s="1"/>
    </row>
    <row r="1120" spans="3:3" ht="20.100000000000001" customHeight="1">
      <c r="C1120" s="1"/>
    </row>
    <row r="1121" spans="3:3" ht="20.100000000000001" customHeight="1">
      <c r="C1121" s="1"/>
    </row>
    <row r="1122" spans="3:3" ht="20.100000000000001" customHeight="1">
      <c r="C1122" s="1"/>
    </row>
    <row r="1123" spans="3:3" ht="20.100000000000001" customHeight="1">
      <c r="C1123" s="1"/>
    </row>
    <row r="1124" spans="3:3" ht="20.100000000000001" customHeight="1">
      <c r="C1124" s="1"/>
    </row>
    <row r="1125" spans="3:3" ht="20.100000000000001" customHeight="1">
      <c r="C1125" s="1"/>
    </row>
    <row r="1126" spans="3:3" ht="20.100000000000001" customHeight="1">
      <c r="C1126" s="1"/>
    </row>
    <row r="1127" spans="3:3" ht="20.100000000000001" customHeight="1">
      <c r="C1127" s="1"/>
    </row>
    <row r="1128" spans="3:3" ht="20.100000000000001" customHeight="1">
      <c r="C1128" s="1"/>
    </row>
    <row r="1129" spans="3:3" ht="20.100000000000001" customHeight="1">
      <c r="C1129" s="1"/>
    </row>
    <row r="1130" spans="3:3" ht="20.100000000000001" customHeight="1">
      <c r="C1130" s="1"/>
    </row>
    <row r="1131" spans="3:3" ht="20.100000000000001" customHeight="1">
      <c r="C1131" s="1"/>
    </row>
    <row r="1132" spans="3:3" ht="20.100000000000001" customHeight="1">
      <c r="C1132" s="1"/>
    </row>
    <row r="1133" spans="3:3" ht="20.100000000000001" customHeight="1">
      <c r="C1133" s="1"/>
    </row>
    <row r="1134" spans="3:3" ht="20.100000000000001" customHeight="1">
      <c r="C1134" s="1"/>
    </row>
    <row r="1135" spans="3:3" ht="20.100000000000001" customHeight="1">
      <c r="C1135" s="1"/>
    </row>
    <row r="1136" spans="3:3" ht="20.100000000000001" customHeight="1">
      <c r="C1136" s="1"/>
    </row>
    <row r="1137" spans="3:3" ht="20.100000000000001" customHeight="1">
      <c r="C1137" s="1"/>
    </row>
    <row r="1138" spans="3:3" ht="20.100000000000001" customHeight="1">
      <c r="C1138" s="1"/>
    </row>
    <row r="1139" spans="3:3" ht="20.100000000000001" customHeight="1">
      <c r="C1139" s="1"/>
    </row>
    <row r="1140" spans="3:3" ht="20.100000000000001" customHeight="1">
      <c r="C1140" s="1"/>
    </row>
    <row r="1141" spans="3:3" ht="20.100000000000001" customHeight="1">
      <c r="C1141" s="1"/>
    </row>
    <row r="1142" spans="3:3" ht="20.100000000000001" customHeight="1">
      <c r="C1142" s="1"/>
    </row>
    <row r="1143" spans="3:3" ht="20.100000000000001" customHeight="1">
      <c r="C1143" s="1"/>
    </row>
    <row r="1144" spans="3:3" ht="20.100000000000001" customHeight="1">
      <c r="C1144" s="1"/>
    </row>
    <row r="1145" spans="3:3" ht="20.100000000000001" customHeight="1">
      <c r="C1145" s="1"/>
    </row>
    <row r="1146" spans="3:3" ht="20.100000000000001" customHeight="1">
      <c r="C1146" s="1"/>
    </row>
    <row r="1147" spans="3:3" ht="20.100000000000001" customHeight="1">
      <c r="C1147" s="1"/>
    </row>
    <row r="1148" spans="3:3" ht="20.100000000000001" customHeight="1">
      <c r="C1148" s="1"/>
    </row>
    <row r="1149" spans="3:3" ht="20.100000000000001" customHeight="1">
      <c r="C1149" s="1"/>
    </row>
    <row r="1150" spans="3:3" ht="20.100000000000001" customHeight="1">
      <c r="C1150" s="1"/>
    </row>
    <row r="1151" spans="3:3" ht="20.100000000000001" customHeight="1">
      <c r="C1151" s="1"/>
    </row>
    <row r="1152" spans="3:3" ht="20.100000000000001" customHeight="1">
      <c r="C1152" s="1"/>
    </row>
    <row r="1153" spans="3:3" ht="20.100000000000001" customHeight="1">
      <c r="C1153" s="1"/>
    </row>
    <row r="1154" spans="3:3" ht="20.100000000000001" customHeight="1">
      <c r="C1154" s="1"/>
    </row>
    <row r="1155" spans="3:3" ht="20.100000000000001" customHeight="1">
      <c r="C1155" s="1"/>
    </row>
    <row r="1156" spans="3:3" ht="20.100000000000001" customHeight="1">
      <c r="C1156" s="1"/>
    </row>
    <row r="1157" spans="3:3" ht="20.100000000000001" customHeight="1">
      <c r="C1157" s="1"/>
    </row>
    <row r="1158" spans="3:3" ht="20.100000000000001" customHeight="1">
      <c r="C1158" s="1"/>
    </row>
    <row r="1159" spans="3:3" ht="20.100000000000001" customHeight="1">
      <c r="C1159" s="1"/>
    </row>
    <row r="1160" spans="3:3" ht="20.100000000000001" customHeight="1">
      <c r="C1160" s="1"/>
    </row>
    <row r="1161" spans="3:3" ht="20.100000000000001" customHeight="1">
      <c r="C1161" s="1"/>
    </row>
    <row r="1162" spans="3:3" ht="20.100000000000001" customHeight="1">
      <c r="C1162" s="1"/>
    </row>
    <row r="1163" spans="3:3" ht="20.100000000000001" customHeight="1">
      <c r="C1163" s="1"/>
    </row>
    <row r="1164" spans="3:3" ht="20.100000000000001" customHeight="1">
      <c r="C1164" s="1"/>
    </row>
    <row r="1165" spans="3:3" ht="20.100000000000001" customHeight="1">
      <c r="C1165" s="1"/>
    </row>
    <row r="1166" spans="3:3" ht="20.100000000000001" customHeight="1">
      <c r="C1166" s="1"/>
    </row>
    <row r="1167" spans="3:3" ht="20.100000000000001" customHeight="1">
      <c r="C1167" s="1"/>
    </row>
    <row r="1168" spans="3:3" ht="20.100000000000001" customHeight="1">
      <c r="C1168" s="1"/>
    </row>
    <row r="1169" spans="3:3" ht="20.100000000000001" customHeight="1">
      <c r="C1169" s="1"/>
    </row>
    <row r="1170" spans="3:3" ht="20.100000000000001" customHeight="1">
      <c r="C1170" s="1"/>
    </row>
    <row r="1171" spans="3:3" ht="20.100000000000001" customHeight="1">
      <c r="C1171" s="1"/>
    </row>
    <row r="1172" spans="3:3" ht="20.100000000000001" customHeight="1">
      <c r="C1172" s="1"/>
    </row>
    <row r="1173" spans="3:3" ht="20.100000000000001" customHeight="1">
      <c r="C1173" s="1"/>
    </row>
    <row r="1174" spans="3:3" ht="20.100000000000001" customHeight="1">
      <c r="C1174" s="1"/>
    </row>
    <row r="1175" spans="3:3" ht="20.100000000000001" customHeight="1">
      <c r="C1175" s="1"/>
    </row>
    <row r="1176" spans="3:3" ht="20.100000000000001" customHeight="1">
      <c r="C1176" s="1"/>
    </row>
    <row r="1177" spans="3:3" ht="20.100000000000001" customHeight="1">
      <c r="C1177" s="1"/>
    </row>
    <row r="1178" spans="3:3" ht="20.100000000000001" customHeight="1">
      <c r="C1178" s="1"/>
    </row>
    <row r="1179" spans="3:3" ht="20.100000000000001" customHeight="1">
      <c r="C1179" s="1"/>
    </row>
    <row r="1180" spans="3:3" ht="20.100000000000001" customHeight="1">
      <c r="C1180" s="1"/>
    </row>
    <row r="1181" spans="3:3" ht="20.100000000000001" customHeight="1">
      <c r="C1181" s="1"/>
    </row>
    <row r="1182" spans="3:3" ht="20.100000000000001" customHeight="1">
      <c r="C1182" s="1"/>
    </row>
    <row r="1183" spans="3:3" ht="20.100000000000001" customHeight="1">
      <c r="C1183" s="1"/>
    </row>
    <row r="1184" spans="3:3" ht="20.100000000000001" customHeight="1">
      <c r="C1184" s="1"/>
    </row>
    <row r="1185" spans="3:3" ht="20.100000000000001" customHeight="1">
      <c r="C1185" s="1"/>
    </row>
    <row r="1186" spans="3:3" ht="20.100000000000001" customHeight="1">
      <c r="C1186" s="1"/>
    </row>
    <row r="1187" spans="3:3" ht="20.100000000000001" customHeight="1">
      <c r="C1187" s="1"/>
    </row>
    <row r="1188" spans="3:3" ht="20.100000000000001" customHeight="1">
      <c r="C1188" s="1"/>
    </row>
    <row r="1189" spans="3:3" ht="20.100000000000001" customHeight="1">
      <c r="C1189" s="1"/>
    </row>
    <row r="1190" spans="3:3" ht="20.100000000000001" customHeight="1">
      <c r="C1190" s="1"/>
    </row>
    <row r="1191" spans="3:3" ht="20.100000000000001" customHeight="1">
      <c r="C1191" s="1"/>
    </row>
    <row r="1192" spans="3:3" ht="20.100000000000001" customHeight="1">
      <c r="C1192" s="1"/>
    </row>
    <row r="1193" spans="3:3" ht="20.100000000000001" customHeight="1">
      <c r="C1193" s="1"/>
    </row>
    <row r="1194" spans="3:3" ht="20.100000000000001" customHeight="1">
      <c r="C1194" s="1"/>
    </row>
    <row r="1195" spans="3:3" ht="20.100000000000001" customHeight="1">
      <c r="C1195" s="1"/>
    </row>
    <row r="1196" spans="3:3" ht="20.100000000000001" customHeight="1">
      <c r="C1196" s="1"/>
    </row>
    <row r="1197" spans="3:3" ht="20.100000000000001" customHeight="1">
      <c r="C1197" s="1"/>
    </row>
    <row r="1198" spans="3:3" ht="20.100000000000001" customHeight="1">
      <c r="C1198" s="1"/>
    </row>
    <row r="1199" spans="3:3" ht="20.100000000000001" customHeight="1">
      <c r="C1199" s="1"/>
    </row>
    <row r="1200" spans="3:3" ht="20.100000000000001" customHeight="1">
      <c r="C1200" s="1"/>
    </row>
    <row r="1201" spans="3:3" ht="20.100000000000001" customHeight="1">
      <c r="C1201" s="1"/>
    </row>
    <row r="1202" spans="3:3" ht="20.100000000000001" customHeight="1">
      <c r="C1202" s="1"/>
    </row>
    <row r="1203" spans="3:3" ht="20.100000000000001" customHeight="1">
      <c r="C1203" s="1"/>
    </row>
    <row r="1204" spans="3:3" ht="20.100000000000001" customHeight="1">
      <c r="C1204" s="1"/>
    </row>
    <row r="1205" spans="3:3" ht="20.100000000000001" customHeight="1">
      <c r="C1205" s="1"/>
    </row>
    <row r="1206" spans="3:3" ht="20.100000000000001" customHeight="1">
      <c r="C1206" s="1"/>
    </row>
    <row r="1207" spans="3:3" ht="20.100000000000001" customHeight="1">
      <c r="C1207" s="1"/>
    </row>
    <row r="1208" spans="3:3" ht="20.100000000000001" customHeight="1">
      <c r="C1208" s="1"/>
    </row>
    <row r="1209" spans="3:3" ht="20.100000000000001" customHeight="1">
      <c r="C1209" s="1"/>
    </row>
    <row r="1210" spans="3:3" ht="20.100000000000001" customHeight="1">
      <c r="C1210" s="1"/>
    </row>
    <row r="1211" spans="3:3" ht="20.100000000000001" customHeight="1">
      <c r="C1211" s="1"/>
    </row>
    <row r="1212" spans="3:3" ht="20.100000000000001" customHeight="1">
      <c r="C1212" s="1"/>
    </row>
    <row r="1213" spans="3:3" ht="20.100000000000001" customHeight="1">
      <c r="C1213" s="1"/>
    </row>
    <row r="1214" spans="3:3" ht="20.100000000000001" customHeight="1">
      <c r="C1214" s="1"/>
    </row>
    <row r="1215" spans="3:3" ht="20.100000000000001" customHeight="1">
      <c r="C1215" s="1"/>
    </row>
    <row r="1216" spans="3:3" ht="20.100000000000001" customHeight="1">
      <c r="C1216" s="1"/>
    </row>
    <row r="1217" spans="3:3" ht="20.100000000000001" customHeight="1">
      <c r="C1217" s="1"/>
    </row>
    <row r="1218" spans="3:3" ht="20.100000000000001" customHeight="1">
      <c r="C1218" s="1"/>
    </row>
    <row r="1219" spans="3:3" ht="20.100000000000001" customHeight="1">
      <c r="C1219" s="1"/>
    </row>
    <row r="1220" spans="3:3" ht="20.100000000000001" customHeight="1">
      <c r="C1220" s="1"/>
    </row>
    <row r="1221" spans="3:3" ht="20.100000000000001" customHeight="1">
      <c r="C1221" s="1"/>
    </row>
    <row r="1222" spans="3:3" ht="20.100000000000001" customHeight="1">
      <c r="C1222" s="1"/>
    </row>
    <row r="1223" spans="3:3" ht="20.100000000000001" customHeight="1">
      <c r="C1223" s="1"/>
    </row>
    <row r="1224" spans="3:3" ht="20.100000000000001" customHeight="1">
      <c r="C1224" s="1"/>
    </row>
    <row r="1225" spans="3:3" ht="20.100000000000001" customHeight="1">
      <c r="C1225" s="1"/>
    </row>
    <row r="1226" spans="3:3" ht="20.100000000000001" customHeight="1">
      <c r="C1226" s="1"/>
    </row>
    <row r="1227" spans="3:3" ht="20.100000000000001" customHeight="1">
      <c r="C1227" s="1"/>
    </row>
    <row r="1228" spans="3:3" ht="20.100000000000001" customHeight="1">
      <c r="C1228" s="1"/>
    </row>
    <row r="1229" spans="3:3" ht="20.100000000000001" customHeight="1">
      <c r="C1229" s="1"/>
    </row>
    <row r="1230" spans="3:3" ht="20.100000000000001" customHeight="1">
      <c r="C1230" s="1"/>
    </row>
    <row r="1231" spans="3:3" ht="20.100000000000001" customHeight="1">
      <c r="C1231" s="1"/>
    </row>
    <row r="1232" spans="3:3" ht="20.100000000000001" customHeight="1">
      <c r="C1232" s="1"/>
    </row>
    <row r="1233" spans="3:3" ht="20.100000000000001" customHeight="1">
      <c r="C1233" s="1"/>
    </row>
    <row r="1234" spans="3:3" ht="20.100000000000001" customHeight="1">
      <c r="C1234" s="1"/>
    </row>
    <row r="1235" spans="3:3" ht="20.100000000000001" customHeight="1">
      <c r="C1235" s="1"/>
    </row>
    <row r="1236" spans="3:3" ht="20.100000000000001" customHeight="1">
      <c r="C1236" s="1"/>
    </row>
    <row r="1237" spans="3:3" ht="20.100000000000001" customHeight="1">
      <c r="C1237" s="1"/>
    </row>
    <row r="1238" spans="3:3" ht="20.100000000000001" customHeight="1">
      <c r="C1238" s="1"/>
    </row>
    <row r="1239" spans="3:3" ht="20.100000000000001" customHeight="1">
      <c r="C1239" s="1"/>
    </row>
    <row r="1240" spans="3:3" ht="20.100000000000001" customHeight="1">
      <c r="C1240" s="1"/>
    </row>
    <row r="1241" spans="3:3" ht="20.100000000000001" customHeight="1">
      <c r="C1241" s="1"/>
    </row>
    <row r="1242" spans="3:3" ht="20.100000000000001" customHeight="1">
      <c r="C1242" s="1"/>
    </row>
    <row r="1243" spans="3:3" ht="20.100000000000001" customHeight="1">
      <c r="C1243" s="1"/>
    </row>
    <row r="1244" spans="3:3" ht="20.100000000000001" customHeight="1">
      <c r="C1244" s="1"/>
    </row>
    <row r="1245" spans="3:3" ht="20.100000000000001" customHeight="1">
      <c r="C1245" s="1"/>
    </row>
    <row r="1246" spans="3:3" ht="20.100000000000001" customHeight="1">
      <c r="C1246" s="1"/>
    </row>
    <row r="1247" spans="3:3" ht="20.100000000000001" customHeight="1">
      <c r="C1247" s="1"/>
    </row>
    <row r="1248" spans="3:3" ht="20.100000000000001" customHeight="1">
      <c r="C1248" s="1"/>
    </row>
    <row r="1249" spans="3:3" ht="20.100000000000001" customHeight="1">
      <c r="C1249" s="1"/>
    </row>
    <row r="1250" spans="3:3" ht="20.100000000000001" customHeight="1">
      <c r="C1250" s="1"/>
    </row>
    <row r="1251" spans="3:3" ht="20.100000000000001" customHeight="1">
      <c r="C1251" s="1"/>
    </row>
    <row r="1252" spans="3:3" ht="20.100000000000001" customHeight="1">
      <c r="C1252" s="1"/>
    </row>
    <row r="1253" spans="3:3" ht="20.100000000000001" customHeight="1">
      <c r="C1253" s="1"/>
    </row>
    <row r="1254" spans="3:3" ht="20.100000000000001" customHeight="1">
      <c r="C1254" s="1"/>
    </row>
    <row r="1255" spans="3:3" ht="20.100000000000001" customHeight="1">
      <c r="C1255" s="1"/>
    </row>
    <row r="1256" spans="3:3" ht="20.100000000000001" customHeight="1">
      <c r="C1256" s="1"/>
    </row>
    <row r="1257" spans="3:3" ht="20.100000000000001" customHeight="1">
      <c r="C1257" s="1"/>
    </row>
    <row r="1258" spans="3:3" ht="20.100000000000001" customHeight="1">
      <c r="C1258" s="1"/>
    </row>
    <row r="1259" spans="3:3" ht="20.100000000000001" customHeight="1">
      <c r="C1259" s="1"/>
    </row>
    <row r="1260" spans="3:3" ht="20.100000000000001" customHeight="1">
      <c r="C1260" s="1"/>
    </row>
    <row r="1261" spans="3:3" ht="20.100000000000001" customHeight="1">
      <c r="C1261" s="1"/>
    </row>
    <row r="1262" spans="3:3" ht="20.100000000000001" customHeight="1">
      <c r="C1262" s="1"/>
    </row>
    <row r="1263" spans="3:3" ht="20.100000000000001" customHeight="1">
      <c r="C1263" s="1"/>
    </row>
    <row r="1264" spans="3:3" ht="20.100000000000001" customHeight="1">
      <c r="C1264" s="1"/>
    </row>
    <row r="1265" spans="3:3" ht="20.100000000000001" customHeight="1">
      <c r="C1265" s="1"/>
    </row>
    <row r="1266" spans="3:3" ht="20.100000000000001" customHeight="1">
      <c r="C1266" s="1"/>
    </row>
    <row r="1267" spans="3:3" ht="20.100000000000001" customHeight="1">
      <c r="C1267" s="1"/>
    </row>
    <row r="1268" spans="3:3" ht="20.100000000000001" customHeight="1">
      <c r="C1268" s="1"/>
    </row>
    <row r="1269" spans="3:3" ht="20.100000000000001" customHeight="1">
      <c r="C1269" s="1"/>
    </row>
    <row r="1270" spans="3:3" ht="20.100000000000001" customHeight="1">
      <c r="C1270" s="1"/>
    </row>
    <row r="1271" spans="3:3" ht="20.100000000000001" customHeight="1">
      <c r="C1271" s="1"/>
    </row>
    <row r="1272" spans="3:3" ht="20.100000000000001" customHeight="1">
      <c r="C1272" s="1"/>
    </row>
    <row r="1273" spans="3:3" ht="20.100000000000001" customHeight="1">
      <c r="C1273" s="1"/>
    </row>
    <row r="1274" spans="3:3" ht="20.100000000000001" customHeight="1">
      <c r="C1274" s="1"/>
    </row>
    <row r="1275" spans="3:3" ht="20.100000000000001" customHeight="1">
      <c r="C1275" s="1"/>
    </row>
    <row r="1276" spans="3:3" ht="20.100000000000001" customHeight="1">
      <c r="C1276" s="1"/>
    </row>
    <row r="1277" spans="3:3" ht="20.100000000000001" customHeight="1">
      <c r="C1277" s="1"/>
    </row>
    <row r="1278" spans="3:3" ht="20.100000000000001" customHeight="1">
      <c r="C1278" s="1"/>
    </row>
    <row r="1279" spans="3:3" ht="20.100000000000001" customHeight="1">
      <c r="C1279" s="1"/>
    </row>
    <row r="1280" spans="3:3" ht="20.100000000000001" customHeight="1">
      <c r="C1280" s="1"/>
    </row>
    <row r="1281" spans="3:3" ht="20.100000000000001" customHeight="1">
      <c r="C1281" s="1"/>
    </row>
    <row r="1282" spans="3:3" ht="20.100000000000001" customHeight="1">
      <c r="C1282" s="1"/>
    </row>
    <row r="1283" spans="3:3" ht="20.100000000000001" customHeight="1">
      <c r="C1283" s="1"/>
    </row>
    <row r="1284" spans="3:3" ht="20.100000000000001" customHeight="1">
      <c r="C1284" s="1"/>
    </row>
    <row r="1285" spans="3:3" ht="20.100000000000001" customHeight="1">
      <c r="C1285" s="1"/>
    </row>
    <row r="1286" spans="3:3" ht="20.100000000000001" customHeight="1">
      <c r="C1286" s="1"/>
    </row>
    <row r="1287" spans="3:3" ht="20.100000000000001" customHeight="1">
      <c r="C1287" s="1"/>
    </row>
    <row r="1288" spans="3:3" ht="20.100000000000001" customHeight="1">
      <c r="C1288" s="1"/>
    </row>
    <row r="1289" spans="3:3" ht="20.100000000000001" customHeight="1">
      <c r="C1289" s="1"/>
    </row>
    <row r="1290" spans="3:3" ht="20.100000000000001" customHeight="1">
      <c r="C1290" s="1"/>
    </row>
    <row r="1291" spans="3:3" ht="20.100000000000001" customHeight="1">
      <c r="C1291" s="1"/>
    </row>
    <row r="1292" spans="3:3" ht="20.100000000000001" customHeight="1">
      <c r="C1292" s="1"/>
    </row>
    <row r="1293" spans="3:3" ht="20.100000000000001" customHeight="1">
      <c r="C1293" s="1"/>
    </row>
    <row r="1294" spans="3:3" ht="20.100000000000001" customHeight="1">
      <c r="C1294" s="1"/>
    </row>
    <row r="1295" spans="3:3" ht="20.100000000000001" customHeight="1">
      <c r="C1295" s="1"/>
    </row>
    <row r="1296" spans="3:3" ht="20.100000000000001" customHeight="1">
      <c r="C1296" s="1"/>
    </row>
    <row r="1297" spans="3:3" ht="20.100000000000001" customHeight="1">
      <c r="C1297" s="1"/>
    </row>
    <row r="1298" spans="3:3" ht="20.100000000000001" customHeight="1">
      <c r="C1298" s="1"/>
    </row>
    <row r="1299" spans="3:3" ht="20.100000000000001" customHeight="1">
      <c r="C1299" s="1"/>
    </row>
    <row r="1300" spans="3:3" ht="20.100000000000001" customHeight="1">
      <c r="C1300" s="1"/>
    </row>
    <row r="1301" spans="3:3" ht="20.100000000000001" customHeight="1">
      <c r="C1301" s="1"/>
    </row>
  </sheetData>
  <sheetProtection formatCells="0" formatColumns="0" formatRows="0" insertColumns="0" insertRows="0" insertHyperlinks="0" deleteColumns="0" deleteRows="0" sort="0" autoFilter="0" pivotTables="0"/>
  <dataConsolidate/>
  <mergeCells count="402">
    <mergeCell ref="AU1:AX1"/>
    <mergeCell ref="AY1:BE1"/>
    <mergeCell ref="B2:BE2"/>
    <mergeCell ref="B3:BE3"/>
    <mergeCell ref="R4:AC4"/>
    <mergeCell ref="AD4:AS4"/>
    <mergeCell ref="AT4:BE4"/>
    <mergeCell ref="B1:F1"/>
    <mergeCell ref="G1:R1"/>
    <mergeCell ref="S1:X1"/>
    <mergeCell ref="Y1:AF1"/>
    <mergeCell ref="AG1:AL1"/>
    <mergeCell ref="AM1:AT1"/>
    <mergeCell ref="K7:Q7"/>
    <mergeCell ref="R7:AC7"/>
    <mergeCell ref="AD7:AS7"/>
    <mergeCell ref="AT7:BE7"/>
    <mergeCell ref="R8:AC8"/>
    <mergeCell ref="AD8:AS8"/>
    <mergeCell ref="AT8:BE8"/>
    <mergeCell ref="K5:Q5"/>
    <mergeCell ref="R5:AC5"/>
    <mergeCell ref="AD5:AS5"/>
    <mergeCell ref="AT5:BE5"/>
    <mergeCell ref="K6:Q6"/>
    <mergeCell ref="R6:AC6"/>
    <mergeCell ref="AD6:AS6"/>
    <mergeCell ref="AT6:BE6"/>
    <mergeCell ref="R11:AC11"/>
    <mergeCell ref="AD11:AS11"/>
    <mergeCell ref="AT11:BE11"/>
    <mergeCell ref="R12:AC12"/>
    <mergeCell ref="AD12:AS12"/>
    <mergeCell ref="AT12:BE12"/>
    <mergeCell ref="R9:AC9"/>
    <mergeCell ref="AD9:AS9"/>
    <mergeCell ref="AT9:BE9"/>
    <mergeCell ref="R10:AC10"/>
    <mergeCell ref="AD10:AS10"/>
    <mergeCell ref="AT10:BE10"/>
    <mergeCell ref="R15:AC15"/>
    <mergeCell ref="AD15:AS15"/>
    <mergeCell ref="AT15:BE15"/>
    <mergeCell ref="R16:AC16"/>
    <mergeCell ref="AD16:AS16"/>
    <mergeCell ref="AT16:BE16"/>
    <mergeCell ref="R13:AC13"/>
    <mergeCell ref="AD13:AS13"/>
    <mergeCell ref="AT13:BE13"/>
    <mergeCell ref="R14:AC14"/>
    <mergeCell ref="AD14:AS14"/>
    <mergeCell ref="AT14:BE14"/>
    <mergeCell ref="R17:AC17"/>
    <mergeCell ref="AD17:AS17"/>
    <mergeCell ref="AT17:BE17"/>
    <mergeCell ref="B18:Q20"/>
    <mergeCell ref="R18:AC18"/>
    <mergeCell ref="AD18:AS20"/>
    <mergeCell ref="AT18:BE18"/>
    <mergeCell ref="R19:AC20"/>
    <mergeCell ref="AT19:BE19"/>
    <mergeCell ref="AT20:BE20"/>
    <mergeCell ref="B25:Q25"/>
    <mergeCell ref="R25:AC25"/>
    <mergeCell ref="AD25:AS25"/>
    <mergeCell ref="AT25:BE25"/>
    <mergeCell ref="B26:Q26"/>
    <mergeCell ref="R26:AC26"/>
    <mergeCell ref="AD26:AS26"/>
    <mergeCell ref="AT26:BE26"/>
    <mergeCell ref="B21:Q22"/>
    <mergeCell ref="R21:AC22"/>
    <mergeCell ref="AD21:AS22"/>
    <mergeCell ref="AT21:BE21"/>
    <mergeCell ref="AT22:BE22"/>
    <mergeCell ref="B23:Q24"/>
    <mergeCell ref="R23:AC24"/>
    <mergeCell ref="AD23:AS24"/>
    <mergeCell ref="AT23:BE23"/>
    <mergeCell ref="AT24:BE24"/>
    <mergeCell ref="B29:Q29"/>
    <mergeCell ref="R29:AC29"/>
    <mergeCell ref="AD29:AS29"/>
    <mergeCell ref="AT29:BE29"/>
    <mergeCell ref="B30:Q30"/>
    <mergeCell ref="R30:AC30"/>
    <mergeCell ref="AD30:AS30"/>
    <mergeCell ref="AT30:BE30"/>
    <mergeCell ref="B27:Q27"/>
    <mergeCell ref="R27:AC27"/>
    <mergeCell ref="AD27:AS27"/>
    <mergeCell ref="AT27:BE27"/>
    <mergeCell ref="B28:Q28"/>
    <mergeCell ref="R28:AC28"/>
    <mergeCell ref="AD28:AS28"/>
    <mergeCell ref="AT28:BE28"/>
    <mergeCell ref="AU33:BE33"/>
    <mergeCell ref="AU34:BE34"/>
    <mergeCell ref="B37:BE37"/>
    <mergeCell ref="A38:BF38"/>
    <mergeCell ref="B39:AQ39"/>
    <mergeCell ref="AR39:AV39"/>
    <mergeCell ref="AW39:BE39"/>
    <mergeCell ref="B31:Q31"/>
    <mergeCell ref="R31:AC31"/>
    <mergeCell ref="AD31:AS31"/>
    <mergeCell ref="AT31:BE31"/>
    <mergeCell ref="B33:F33"/>
    <mergeCell ref="G33:R33"/>
    <mergeCell ref="S33:X33"/>
    <mergeCell ref="Y33:AF33"/>
    <mergeCell ref="AG33:AL33"/>
    <mergeCell ref="AM33:AT33"/>
    <mergeCell ref="A40:BF40"/>
    <mergeCell ref="B41:Q45"/>
    <mergeCell ref="R41:AQ41"/>
    <mergeCell ref="AR41:AV41"/>
    <mergeCell ref="AW41:BE41"/>
    <mergeCell ref="R42:AQ42"/>
    <mergeCell ref="AR42:AV42"/>
    <mergeCell ref="AW42:BE42"/>
    <mergeCell ref="R43:AQ43"/>
    <mergeCell ref="AR43:AV43"/>
    <mergeCell ref="B46:Q46"/>
    <mergeCell ref="R46:AQ46"/>
    <mergeCell ref="AR46:AV46"/>
    <mergeCell ref="AW46:BE46"/>
    <mergeCell ref="B47:Q47"/>
    <mergeCell ref="R47:AQ47"/>
    <mergeCell ref="AR47:AV47"/>
    <mergeCell ref="AW47:BE47"/>
    <mergeCell ref="AW43:BE43"/>
    <mergeCell ref="R44:AQ44"/>
    <mergeCell ref="AR44:AV44"/>
    <mergeCell ref="AW44:BE44"/>
    <mergeCell ref="R45:AQ45"/>
    <mergeCell ref="AR45:AV45"/>
    <mergeCell ref="AW45:BE45"/>
    <mergeCell ref="R48:AQ48"/>
    <mergeCell ref="AR48:AV48"/>
    <mergeCell ref="AW48:BE48"/>
    <mergeCell ref="C49:BE49"/>
    <mergeCell ref="B50:Q52"/>
    <mergeCell ref="R50:AD50"/>
    <mergeCell ref="AE50:AQ50"/>
    <mergeCell ref="AR50:AV50"/>
    <mergeCell ref="AW50:BE50"/>
    <mergeCell ref="R51:AQ51"/>
    <mergeCell ref="B54:Q54"/>
    <mergeCell ref="R54:AQ54"/>
    <mergeCell ref="AR54:AV54"/>
    <mergeCell ref="AW54:BE54"/>
    <mergeCell ref="B55:AQ55"/>
    <mergeCell ref="AR55:AV55"/>
    <mergeCell ref="AW55:BE55"/>
    <mergeCell ref="AR51:AV51"/>
    <mergeCell ref="AW51:BE51"/>
    <mergeCell ref="R52:AQ52"/>
    <mergeCell ref="AR52:AV52"/>
    <mergeCell ref="AW52:BE52"/>
    <mergeCell ref="B53:Q53"/>
    <mergeCell ref="R53:AQ53"/>
    <mergeCell ref="AR53:AV53"/>
    <mergeCell ref="AW53:BE53"/>
    <mergeCell ref="B56:Q57"/>
    <mergeCell ref="R56:AC57"/>
    <mergeCell ref="AD56:AQ57"/>
    <mergeCell ref="AR56:AV57"/>
    <mergeCell ref="AW56:BE57"/>
    <mergeCell ref="B58:Q58"/>
    <mergeCell ref="R58:AQ59"/>
    <mergeCell ref="AR58:AV59"/>
    <mergeCell ref="AW58:BE59"/>
    <mergeCell ref="B59:Q59"/>
    <mergeCell ref="A60:BF60"/>
    <mergeCell ref="B61:Q68"/>
    <mergeCell ref="R61:AQ63"/>
    <mergeCell ref="AR61:AV61"/>
    <mergeCell ref="AW61:BE61"/>
    <mergeCell ref="AR62:AV62"/>
    <mergeCell ref="AW62:BE62"/>
    <mergeCell ref="AR63:AV63"/>
    <mergeCell ref="AW63:BE63"/>
    <mergeCell ref="R64:AQ66"/>
    <mergeCell ref="R67:AQ69"/>
    <mergeCell ref="AR67:AV67"/>
    <mergeCell ref="AW67:BE67"/>
    <mergeCell ref="AR68:AV68"/>
    <mergeCell ref="AW68:BE68"/>
    <mergeCell ref="B69:Q69"/>
    <mergeCell ref="AR69:AV69"/>
    <mergeCell ref="AW69:BE69"/>
    <mergeCell ref="AR64:AV64"/>
    <mergeCell ref="AW64:BE64"/>
    <mergeCell ref="AR65:AV65"/>
    <mergeCell ref="AW65:BE65"/>
    <mergeCell ref="AR66:AV66"/>
    <mergeCell ref="AW66:BE66"/>
    <mergeCell ref="A76:BF76"/>
    <mergeCell ref="A77:BF77"/>
    <mergeCell ref="B80:BE80"/>
    <mergeCell ref="A81:BF81"/>
    <mergeCell ref="B82:Q82"/>
    <mergeCell ref="R82:AQ82"/>
    <mergeCell ref="AR82:AV82"/>
    <mergeCell ref="AW82:BE82"/>
    <mergeCell ref="B70:Q70"/>
    <mergeCell ref="R70:AQ70"/>
    <mergeCell ref="AR70:AV70"/>
    <mergeCell ref="AW70:BE70"/>
    <mergeCell ref="A71:BF71"/>
    <mergeCell ref="B72:BE72"/>
    <mergeCell ref="BF72:BF75"/>
    <mergeCell ref="B73:BE75"/>
    <mergeCell ref="B85:Q85"/>
    <mergeCell ref="R85:BE85"/>
    <mergeCell ref="B86:Q86"/>
    <mergeCell ref="R86:BE86"/>
    <mergeCell ref="A87:BE87"/>
    <mergeCell ref="B88:BE88"/>
    <mergeCell ref="B83:Q83"/>
    <mergeCell ref="R83:AQ83"/>
    <mergeCell ref="AR83:AV83"/>
    <mergeCell ref="AW83:BE83"/>
    <mergeCell ref="B84:Q84"/>
    <mergeCell ref="R84:AQ84"/>
    <mergeCell ref="AR84:BE84"/>
    <mergeCell ref="B92:Q92"/>
    <mergeCell ref="R92:AQ92"/>
    <mergeCell ref="AR92:AV92"/>
    <mergeCell ref="AW92:BE92"/>
    <mergeCell ref="B93:Q93"/>
    <mergeCell ref="R93:AQ93"/>
    <mergeCell ref="AR93:AV93"/>
    <mergeCell ref="AW93:BE93"/>
    <mergeCell ref="B90:Q90"/>
    <mergeCell ref="R90:AB90"/>
    <mergeCell ref="AC90:AQ90"/>
    <mergeCell ref="AR90:BE90"/>
    <mergeCell ref="B91:Q91"/>
    <mergeCell ref="R91:AQ91"/>
    <mergeCell ref="AR91:AV91"/>
    <mergeCell ref="AW91:BE91"/>
    <mergeCell ref="A96:BF96"/>
    <mergeCell ref="B97:BE97"/>
    <mergeCell ref="B99:Q99"/>
    <mergeCell ref="R99:AQ99"/>
    <mergeCell ref="AR99:AV99"/>
    <mergeCell ref="AW99:BE99"/>
    <mergeCell ref="B94:Q94"/>
    <mergeCell ref="R94:AQ94"/>
    <mergeCell ref="B95:Q95"/>
    <mergeCell ref="R95:AQ95"/>
    <mergeCell ref="AR95:AV95"/>
    <mergeCell ref="AW95:BE95"/>
    <mergeCell ref="B102:Q102"/>
    <mergeCell ref="R102:AQ102"/>
    <mergeCell ref="AR102:AV102"/>
    <mergeCell ref="AW102:BE102"/>
    <mergeCell ref="B103:Q103"/>
    <mergeCell ref="R103:AQ103"/>
    <mergeCell ref="AR103:AV103"/>
    <mergeCell ref="AW103:BE103"/>
    <mergeCell ref="B100:Q100"/>
    <mergeCell ref="R100:AQ100"/>
    <mergeCell ref="AR100:BE100"/>
    <mergeCell ref="B101:Q101"/>
    <mergeCell ref="R101:AQ101"/>
    <mergeCell ref="AR101:AV101"/>
    <mergeCell ref="AW101:BE101"/>
    <mergeCell ref="B109:Q109"/>
    <mergeCell ref="R109:AQ109"/>
    <mergeCell ref="AR109:BE109"/>
    <mergeCell ref="B110:Q110"/>
    <mergeCell ref="R110:AQ110"/>
    <mergeCell ref="AR110:BE110"/>
    <mergeCell ref="B104:Q104"/>
    <mergeCell ref="R104:AQ104"/>
    <mergeCell ref="AR104:AV104"/>
    <mergeCell ref="AW104:BE104"/>
    <mergeCell ref="B106:BE106"/>
    <mergeCell ref="B108:Q108"/>
    <mergeCell ref="R108:AQ108"/>
    <mergeCell ref="AR108:BE108"/>
    <mergeCell ref="B113:Q113"/>
    <mergeCell ref="R113:AQ113"/>
    <mergeCell ref="AR113:BE113"/>
    <mergeCell ref="B114:Q114"/>
    <mergeCell ref="R114:AQ114"/>
    <mergeCell ref="AR114:BE114"/>
    <mergeCell ref="B111:Q111"/>
    <mergeCell ref="R111:AQ111"/>
    <mergeCell ref="AR111:BE111"/>
    <mergeCell ref="B112:Q112"/>
    <mergeCell ref="R112:AQ112"/>
    <mergeCell ref="AR112:BE112"/>
    <mergeCell ref="B117:Q117"/>
    <mergeCell ref="R117:AQ117"/>
    <mergeCell ref="AR117:BE117"/>
    <mergeCell ref="B118:Q118"/>
    <mergeCell ref="R118:AQ118"/>
    <mergeCell ref="AR118:BE118"/>
    <mergeCell ref="B115:Q115"/>
    <mergeCell ref="R115:AQ115"/>
    <mergeCell ref="AR115:BE115"/>
    <mergeCell ref="B116:Q116"/>
    <mergeCell ref="R116:AQ116"/>
    <mergeCell ref="AR116:BE116"/>
    <mergeCell ref="B121:Q121"/>
    <mergeCell ref="R121:AQ121"/>
    <mergeCell ref="AR121:BE121"/>
    <mergeCell ref="B122:Q122"/>
    <mergeCell ref="R122:AQ122"/>
    <mergeCell ref="AR122:BE122"/>
    <mergeCell ref="B119:Q119"/>
    <mergeCell ref="R119:AQ119"/>
    <mergeCell ref="AR119:BE119"/>
    <mergeCell ref="B120:Q120"/>
    <mergeCell ref="R120:AQ120"/>
    <mergeCell ref="AR120:BE120"/>
    <mergeCell ref="B125:Q125"/>
    <mergeCell ref="R125:AQ125"/>
    <mergeCell ref="AR125:BE125"/>
    <mergeCell ref="B126:Q126"/>
    <mergeCell ref="R126:AQ126"/>
    <mergeCell ref="AR126:BE126"/>
    <mergeCell ref="B123:Q123"/>
    <mergeCell ref="R123:AQ123"/>
    <mergeCell ref="AR123:BE123"/>
    <mergeCell ref="B124:Q124"/>
    <mergeCell ref="R124:AQ124"/>
    <mergeCell ref="AR124:BE124"/>
    <mergeCell ref="B129:Q129"/>
    <mergeCell ref="R129:AQ129"/>
    <mergeCell ref="AR129:BE129"/>
    <mergeCell ref="B130:Q130"/>
    <mergeCell ref="R130:AQ130"/>
    <mergeCell ref="AR130:BE130"/>
    <mergeCell ref="B127:Q127"/>
    <mergeCell ref="R127:AQ127"/>
    <mergeCell ref="AR127:BE127"/>
    <mergeCell ref="B128:Q128"/>
    <mergeCell ref="R128:AQ128"/>
    <mergeCell ref="AR128:BE128"/>
    <mergeCell ref="B133:Q133"/>
    <mergeCell ref="R133:AQ133"/>
    <mergeCell ref="AR133:BE133"/>
    <mergeCell ref="B134:Q134"/>
    <mergeCell ref="R134:AQ134"/>
    <mergeCell ref="AR134:BE134"/>
    <mergeCell ref="B131:Q131"/>
    <mergeCell ref="R131:AQ131"/>
    <mergeCell ref="AR131:BE131"/>
    <mergeCell ref="B132:Q132"/>
    <mergeCell ref="R132:AQ132"/>
    <mergeCell ref="AR132:BE132"/>
    <mergeCell ref="B137:Q137"/>
    <mergeCell ref="R137:AQ137"/>
    <mergeCell ref="AR137:BE137"/>
    <mergeCell ref="B138:Q138"/>
    <mergeCell ref="R138:AQ138"/>
    <mergeCell ref="AR138:BE138"/>
    <mergeCell ref="B135:Q135"/>
    <mergeCell ref="R135:AQ135"/>
    <mergeCell ref="AR135:BE135"/>
    <mergeCell ref="B136:Q136"/>
    <mergeCell ref="R136:AQ136"/>
    <mergeCell ref="AR136:BE136"/>
    <mergeCell ref="B142:Q142"/>
    <mergeCell ref="R142:AQ142"/>
    <mergeCell ref="AR142:BE142"/>
    <mergeCell ref="B143:Q143"/>
    <mergeCell ref="R143:AQ143"/>
    <mergeCell ref="AR143:BE143"/>
    <mergeCell ref="B139:Q140"/>
    <mergeCell ref="R139:AQ139"/>
    <mergeCell ref="AR139:BE140"/>
    <mergeCell ref="R140:AQ140"/>
    <mergeCell ref="B141:Q141"/>
    <mergeCell ref="R141:AQ141"/>
    <mergeCell ref="AR141:BE141"/>
    <mergeCell ref="B146:Q146"/>
    <mergeCell ref="R146:AQ146"/>
    <mergeCell ref="B147:Q147"/>
    <mergeCell ref="R147:AQ147"/>
    <mergeCell ref="AR147:BE147"/>
    <mergeCell ref="B148:BD148"/>
    <mergeCell ref="B144:Q144"/>
    <mergeCell ref="R144:AQ144"/>
    <mergeCell ref="AR144:BE144"/>
    <mergeCell ref="B145:Q145"/>
    <mergeCell ref="R145:AQ145"/>
    <mergeCell ref="AR145:BE145"/>
    <mergeCell ref="B152:S157"/>
    <mergeCell ref="T152:AL157"/>
    <mergeCell ref="AM152:BD157"/>
    <mergeCell ref="B150:S150"/>
    <mergeCell ref="T150:AL150"/>
    <mergeCell ref="AM150:BD150"/>
    <mergeCell ref="B151:S151"/>
    <mergeCell ref="T151:AL151"/>
    <mergeCell ref="AM151:BD151"/>
  </mergeCells>
  <pageMargins left="0.18717948717948718" right="0.39370078740157483" top="1.2598425196850394" bottom="0.59055118110236227" header="7.874015748031496E-2" footer="0.11811023622047245"/>
  <pageSetup paperSize="9" scale="68" fitToHeight="0" orientation="portrait" r:id="rId1"/>
  <headerFooter>
    <oddHeader>&amp;C&amp;"Aljazeera,Regular"&amp;16&amp;G</oddHeader>
  </headerFooter>
  <rowBreaks count="6" manualBreakCount="6">
    <brk id="31" max="57" man="1"/>
    <brk id="77" max="57" man="1"/>
    <brk id="166" min="1" max="57" man="1"/>
    <brk id="200" min="1" max="57" man="1"/>
    <brk id="231" min="1" max="57" man="1"/>
    <brk id="256" min="1" max="57" man="1"/>
  </rowBreaks>
  <legacyDrawingHF r:id="rId2"/>
  <extLst>
    <ext xmlns:x14="http://schemas.microsoft.com/office/spreadsheetml/2009/9/main" uri="{CCE6A557-97BC-4b89-ADB6-D9C93CAAB3DF}">
      <x14:dataValidations xmlns:xm="http://schemas.microsoft.com/office/excel/2006/main" count="14">
        <x14:dataValidation type="list" allowBlank="1" showInputMessage="1" showErrorMessage="1" xr:uid="{A62C2F7E-EEEE-4620-A65B-C731206AA371}">
          <x14:formula1>
            <xm:f>Sheet2!$B$7:$B$9</xm:f>
          </x14:formula1>
          <xm:sqref>R109:AQ109</xm:sqref>
        </x14:dataValidation>
        <x14:dataValidation type="list" allowBlank="1" showInputMessage="1" showErrorMessage="1" xr:uid="{FFEC3A93-08D1-4218-9F80-56EB363E8CAA}">
          <x14:formula1>
            <xm:f>Sheet2!$B$84:$B$87</xm:f>
          </x14:formula1>
          <xm:sqref>R135:AQ135</xm:sqref>
        </x14:dataValidation>
        <x14:dataValidation type="list" allowBlank="1" showInputMessage="1" showErrorMessage="1" xr:uid="{24936D2C-787D-4AD7-A9E6-08073DC43238}">
          <x14:formula1>
            <xm:f>Sheet2!$B$67:$B$70</xm:f>
          </x14:formula1>
          <xm:sqref>R133:AQ133</xm:sqref>
        </x14:dataValidation>
        <x14:dataValidation type="list" allowBlank="1" showInputMessage="1" showErrorMessage="1" xr:uid="{E4169DCB-E9D8-4011-A34B-4B1F140B3586}">
          <x14:formula1>
            <xm:f>Sheet2!$B$62:$B$65</xm:f>
          </x14:formula1>
          <xm:sqref>R132:AQ132</xm:sqref>
        </x14:dataValidation>
        <x14:dataValidation type="list" allowBlank="1" showInputMessage="1" showErrorMessage="1" xr:uid="{C9308A55-34BD-45A1-95CF-06354C7E0345}">
          <x14:formula1>
            <xm:f>Sheet2!$B$38:$B$40</xm:f>
          </x14:formula1>
          <xm:sqref>R130:AQ130</xm:sqref>
        </x14:dataValidation>
        <x14:dataValidation type="list" allowBlank="1" showInputMessage="1" showErrorMessage="1" xr:uid="{EF23EB35-368A-42A2-8CE1-499FF86168E4}">
          <x14:formula1>
            <xm:f>Sheet2!$B$28:$B$29</xm:f>
          </x14:formula1>
          <xm:sqref>R127:AQ127</xm:sqref>
        </x14:dataValidation>
        <x14:dataValidation type="list" allowBlank="1" showInputMessage="1" showErrorMessage="1" xr:uid="{30BEE027-58D5-46B9-B3F4-B49EB139A028}">
          <x14:formula1>
            <xm:f>Sheet2!$B$25:$B$27</xm:f>
          </x14:formula1>
          <xm:sqref>R126:AQ126</xm:sqref>
        </x14:dataValidation>
        <x14:dataValidation type="list" allowBlank="1" showInputMessage="1" showErrorMessage="1" xr:uid="{2BD3B91E-1253-4A6A-AEFD-1D26F934E929}">
          <x14:formula1>
            <xm:f>Sheet2!$B$72:$B$73</xm:f>
          </x14:formula1>
          <xm:sqref>R117:AQ117</xm:sqref>
        </x14:dataValidation>
        <x14:dataValidation type="list" allowBlank="1" showInputMessage="1" showErrorMessage="1" xr:uid="{A5383645-238A-44E7-8261-30D90A50D745}">
          <x14:formula1>
            <xm:f>Sheet2!$B$54:$B$56</xm:f>
          </x14:formula1>
          <xm:sqref>R116:AQ116</xm:sqref>
        </x14:dataValidation>
        <x14:dataValidation type="list" allowBlank="1" showInputMessage="1" showErrorMessage="1" xr:uid="{30DF318A-DEA1-4501-9B14-A8CFCB790FAB}">
          <x14:formula1>
            <xm:f>Sheet2!$B$14:$B$17</xm:f>
          </x14:formula1>
          <xm:sqref>R111:AQ111</xm:sqref>
        </x14:dataValidation>
        <x14:dataValidation type="list" allowBlank="1" showInputMessage="1" showErrorMessage="1" xr:uid="{5F4ADBC1-48DC-4969-BE2C-8C128781C667}">
          <x14:formula1>
            <xm:f>Sheet2!$B$50:$B$52</xm:f>
          </x14:formula1>
          <xm:sqref>R115:AQ115</xm:sqref>
        </x14:dataValidation>
        <x14:dataValidation type="list" allowBlank="1" showInputMessage="1" showErrorMessage="1" xr:uid="{3E55497B-D144-4681-8B12-5276E4907C84}">
          <x14:formula1>
            <xm:f>Sheet2!$B$22:$B$23</xm:f>
          </x14:formula1>
          <xm:sqref>R113:AQ113</xm:sqref>
        </x14:dataValidation>
        <x14:dataValidation type="list" allowBlank="1" showInputMessage="1" showErrorMessage="1" xr:uid="{F8C6938F-DA5C-4432-8533-EBB07A18A4BE}">
          <x14:formula1>
            <xm:f>Sheet2!$B$19:$B$20</xm:f>
          </x14:formula1>
          <xm:sqref>R112:AQ112</xm:sqref>
        </x14:dataValidation>
        <x14:dataValidation type="list" allowBlank="1" showInputMessage="1" showErrorMessage="1" xr:uid="{FA1AE5E4-A10C-427F-833B-CD976469AF34}">
          <x14:formula1>
            <xm:f>Sheet2!$B$2:$B$5</xm:f>
          </x14:formula1>
          <xm:sqref>R108:AQ108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049E5-8910-46EC-B855-97768CEF7C07}">
  <sheetPr>
    <tabColor rgb="FF0070C0"/>
  </sheetPr>
  <dimension ref="A1:S253"/>
  <sheetViews>
    <sheetView rightToLeft="1" view="pageBreakPreview" topLeftCell="A179" zoomScaleNormal="100" zoomScaleSheetLayoutView="100" workbookViewId="0">
      <selection activeCell="A238" sqref="A238:I238"/>
    </sheetView>
  </sheetViews>
  <sheetFormatPr defaultRowHeight="14.4"/>
  <cols>
    <col min="1" max="1" width="13.5546875" customWidth="1"/>
    <col min="2" max="2" width="10.33203125" customWidth="1"/>
    <col min="3" max="3" width="9" customWidth="1"/>
    <col min="4" max="4" width="19.109375" customWidth="1"/>
    <col min="5" max="5" width="4" customWidth="1"/>
    <col min="6" max="6" width="12" customWidth="1"/>
    <col min="7" max="7" width="4.6640625" customWidth="1"/>
    <col min="8" max="8" width="8.44140625" customWidth="1"/>
    <col min="9" max="9" width="13.44140625" customWidth="1"/>
  </cols>
  <sheetData>
    <row r="1" spans="1:9" ht="45.75" customHeight="1">
      <c r="A1" s="1520" t="s">
        <v>839</v>
      </c>
      <c r="B1" s="1521"/>
      <c r="C1" s="1521"/>
      <c r="D1" s="1521"/>
      <c r="E1" s="1521"/>
      <c r="F1" s="1521"/>
      <c r="G1" s="1521"/>
      <c r="H1" s="1521"/>
      <c r="I1" s="1522"/>
    </row>
    <row r="2" spans="1:9" ht="25.8">
      <c r="A2" s="215"/>
      <c r="B2" s="134"/>
      <c r="C2" s="134"/>
      <c r="D2" s="134"/>
      <c r="E2" s="134"/>
      <c r="F2" s="134"/>
      <c r="G2" s="134"/>
      <c r="H2" s="134"/>
      <c r="I2" s="216"/>
    </row>
    <row r="3" spans="1:9" ht="30.75" customHeight="1">
      <c r="A3" s="1564" t="s">
        <v>890</v>
      </c>
      <c r="B3" s="1565"/>
      <c r="C3" s="1565"/>
      <c r="D3" s="1565"/>
      <c r="E3" s="1565"/>
      <c r="F3" s="1565"/>
      <c r="G3" s="1565"/>
      <c r="H3" s="1565"/>
      <c r="I3" s="1566"/>
    </row>
    <row r="4" spans="1:9" ht="31.5" customHeight="1">
      <c r="A4" s="1567" t="s">
        <v>891</v>
      </c>
      <c r="B4" s="1568"/>
      <c r="C4" s="1568"/>
      <c r="D4" s="1568"/>
      <c r="E4" s="1568"/>
      <c r="F4" s="1568"/>
      <c r="G4" s="1568"/>
      <c r="H4" s="1568"/>
      <c r="I4" s="1569"/>
    </row>
    <row r="5" spans="1:9" ht="18">
      <c r="A5" s="217"/>
      <c r="B5" s="141"/>
      <c r="C5" s="141"/>
      <c r="D5" s="141"/>
      <c r="E5" s="141"/>
      <c r="F5" s="141"/>
      <c r="G5" s="141"/>
      <c r="H5" s="141"/>
      <c r="I5" s="216"/>
    </row>
    <row r="6" spans="1:9" ht="18">
      <c r="A6" s="1570" t="s">
        <v>843</v>
      </c>
      <c r="B6" s="1571"/>
      <c r="C6" s="1571"/>
      <c r="D6" s="1571"/>
      <c r="E6" s="1571"/>
      <c r="F6" s="1571"/>
      <c r="G6" s="1571"/>
      <c r="H6" s="1571"/>
      <c r="I6" s="1572"/>
    </row>
    <row r="7" spans="1:9" ht="18">
      <c r="A7" s="1570">
        <v>525015080</v>
      </c>
      <c r="B7" s="1571"/>
      <c r="C7" s="1571"/>
      <c r="D7" s="1571"/>
      <c r="E7" s="1571"/>
      <c r="F7" s="1571"/>
      <c r="G7" s="1571"/>
      <c r="H7" s="1571"/>
      <c r="I7" s="1572"/>
    </row>
    <row r="8" spans="1:9" ht="18">
      <c r="A8" s="217"/>
      <c r="B8" s="141"/>
      <c r="C8" s="141"/>
      <c r="D8" s="141"/>
      <c r="E8" s="141"/>
      <c r="F8" s="141"/>
      <c r="G8" s="141"/>
      <c r="H8" s="141"/>
      <c r="I8" s="216"/>
    </row>
    <row r="9" spans="1:9" ht="18">
      <c r="A9" s="1567" t="s">
        <v>840</v>
      </c>
      <c r="B9" s="1568"/>
      <c r="C9" s="1568"/>
      <c r="D9" s="1568"/>
      <c r="E9" s="1568"/>
      <c r="F9" s="1568"/>
      <c r="G9" s="1568"/>
      <c r="H9" s="1568"/>
      <c r="I9" s="1569"/>
    </row>
    <row r="10" spans="1:9" ht="30" customHeight="1">
      <c r="A10" s="299" t="s">
        <v>841</v>
      </c>
      <c r="B10" s="1558" t="s">
        <v>120</v>
      </c>
      <c r="C10" s="1559"/>
      <c r="D10" s="1560" t="str">
        <f>المدخلات!$P$3</f>
        <v>احمد ابراهيم النعيمي</v>
      </c>
      <c r="E10" s="1561"/>
      <c r="F10" s="1561"/>
      <c r="G10" s="1561"/>
      <c r="H10" s="1561"/>
      <c r="I10" s="1562"/>
    </row>
    <row r="11" spans="1:9" ht="33.75" customHeight="1">
      <c r="A11" s="298" t="s">
        <v>888</v>
      </c>
      <c r="B11" s="1563" t="s">
        <v>269</v>
      </c>
      <c r="C11" s="1563"/>
      <c r="D11" s="1563">
        <f>المدخلات!$AR$3</f>
        <v>0</v>
      </c>
      <c r="E11" s="1563"/>
      <c r="F11" s="1563"/>
      <c r="G11" s="1563"/>
      <c r="H11" s="1563"/>
      <c r="I11" s="1563"/>
    </row>
    <row r="12" spans="1:9" ht="29.25" customHeight="1">
      <c r="A12" s="299" t="s">
        <v>889</v>
      </c>
      <c r="B12" s="1563" t="s">
        <v>894</v>
      </c>
      <c r="C12" s="1563"/>
      <c r="D12" s="1563" t="s">
        <v>270</v>
      </c>
      <c r="E12" s="1563"/>
      <c r="F12" s="1563"/>
      <c r="G12" s="1563"/>
      <c r="H12" s="1563"/>
      <c r="I12" s="1563"/>
    </row>
    <row r="13" spans="1:9" ht="18">
      <c r="A13" s="1549"/>
      <c r="B13" s="1550"/>
      <c r="C13" s="1550"/>
      <c r="D13" s="1550"/>
      <c r="E13" s="1550"/>
      <c r="F13" s="1550"/>
      <c r="G13" s="1550"/>
      <c r="H13" s="1550"/>
      <c r="I13" s="1551"/>
    </row>
    <row r="14" spans="1:9" ht="23.4">
      <c r="A14" s="1552" t="s">
        <v>895</v>
      </c>
      <c r="B14" s="1553"/>
      <c r="C14" s="1553"/>
      <c r="D14" s="1553"/>
      <c r="E14" s="1553"/>
      <c r="F14" s="1553"/>
      <c r="G14" s="1553"/>
      <c r="H14" s="1553"/>
      <c r="I14" s="1554"/>
    </row>
    <row r="15" spans="1:9" ht="23.4">
      <c r="A15" s="1539" t="s">
        <v>116</v>
      </c>
      <c r="B15" s="1539"/>
      <c r="C15" s="1539"/>
      <c r="D15" s="1555" t="str">
        <f>المدخلات!$P$4</f>
        <v xml:space="preserve">فيلا دور أرضي و اول وسور </v>
      </c>
      <c r="E15" s="1556"/>
      <c r="F15" s="1556"/>
      <c r="G15" s="1556"/>
      <c r="H15" s="1556"/>
      <c r="I15" s="1557"/>
    </row>
    <row r="16" spans="1:9" ht="23.4">
      <c r="A16" s="1539" t="s">
        <v>118</v>
      </c>
      <c r="B16" s="1539"/>
      <c r="C16" s="1539"/>
      <c r="D16" s="1788" t="str">
        <f>المدخلات!$P$11</f>
        <v>الخران</v>
      </c>
      <c r="E16" s="1540"/>
      <c r="F16" s="1540"/>
      <c r="G16" s="1540"/>
      <c r="H16" s="1540"/>
      <c r="I16" s="1540"/>
    </row>
    <row r="17" spans="1:9" ht="23.4">
      <c r="A17" s="1539" t="s">
        <v>119</v>
      </c>
      <c r="B17" s="1539"/>
      <c r="C17" s="1539"/>
      <c r="D17" s="1540">
        <f>المدخلات!$P$12</f>
        <v>403100010</v>
      </c>
      <c r="E17" s="1540"/>
      <c r="F17" s="1540"/>
      <c r="G17" s="1540"/>
      <c r="H17" s="1540"/>
      <c r="I17" s="1540"/>
    </row>
    <row r="18" spans="1:9" ht="23.4">
      <c r="A18" s="1523"/>
      <c r="B18" s="1524"/>
      <c r="C18" s="1524"/>
      <c r="D18" s="1524"/>
      <c r="E18" s="1524"/>
      <c r="F18" s="1524"/>
      <c r="G18" s="1524"/>
      <c r="H18" s="1524"/>
      <c r="I18" s="1525"/>
    </row>
    <row r="19" spans="1:9" ht="21">
      <c r="A19" s="1541" t="str">
        <f>'[3]حساب الكميات'!AO270</f>
        <v>سعر  الفيلا مع السور(بدون الضريبة)</v>
      </c>
      <c r="B19" s="1542"/>
      <c r="C19" s="1542"/>
      <c r="D19" s="1542"/>
      <c r="E19" s="1543">
        <f>'حساب الكميات'!$AO$241</f>
        <v>67665</v>
      </c>
      <c r="F19" s="1544"/>
      <c r="G19" s="1544"/>
      <c r="H19" s="1544"/>
      <c r="I19" s="1545"/>
    </row>
    <row r="20" spans="1:9">
      <c r="A20" s="1546"/>
      <c r="B20" s="1547"/>
      <c r="C20" s="1547"/>
      <c r="D20" s="1547"/>
      <c r="E20" s="1547"/>
      <c r="F20" s="1547"/>
      <c r="G20" s="1547"/>
      <c r="H20" s="1547"/>
      <c r="I20" s="1548"/>
    </row>
    <row r="21" spans="1:9" ht="21">
      <c r="A21" s="1526" t="s">
        <v>898</v>
      </c>
      <c r="B21" s="1527"/>
      <c r="C21" s="1527"/>
      <c r="D21" s="1527"/>
      <c r="E21" s="1527"/>
      <c r="F21" s="1527"/>
      <c r="G21" s="1527"/>
      <c r="H21" s="1527"/>
      <c r="I21" s="1528"/>
    </row>
    <row r="22" spans="1:9" ht="21">
      <c r="A22" s="1529">
        <f>المدخلات!$AD$13</f>
        <v>0</v>
      </c>
      <c r="B22" s="1530"/>
      <c r="C22" s="1530"/>
      <c r="D22" s="1530"/>
      <c r="E22" s="1530"/>
      <c r="F22" s="1530"/>
      <c r="G22" s="1530"/>
      <c r="H22" s="1530"/>
      <c r="I22" s="375" t="s">
        <v>1673</v>
      </c>
    </row>
    <row r="23" spans="1:9" ht="21">
      <c r="A23" s="1532" t="s">
        <v>842</v>
      </c>
      <c r="B23" s="1533"/>
      <c r="C23" s="1533"/>
      <c r="D23" s="1533"/>
      <c r="E23" s="1533"/>
      <c r="F23" s="1533"/>
      <c r="G23" s="1533"/>
      <c r="H23" s="1533"/>
      <c r="I23" s="1534"/>
    </row>
    <row r="24" spans="1:9" ht="21">
      <c r="A24" s="1535"/>
      <c r="B24" s="1536"/>
      <c r="C24" s="1536"/>
      <c r="D24" s="1536"/>
      <c r="E24" s="1536"/>
      <c r="F24" s="1536"/>
      <c r="G24" s="1536"/>
      <c r="H24" s="1536"/>
      <c r="I24" s="1537"/>
    </row>
    <row r="25" spans="1:9" ht="21" customHeight="1">
      <c r="A25" s="1538" t="s">
        <v>886</v>
      </c>
      <c r="B25" s="1538"/>
      <c r="C25" s="1538"/>
      <c r="D25" s="1538" t="s">
        <v>887</v>
      </c>
      <c r="E25" s="1538"/>
      <c r="F25" s="1538"/>
      <c r="G25" s="1538" t="s">
        <v>107</v>
      </c>
      <c r="H25" s="1538"/>
      <c r="I25" s="1538"/>
    </row>
    <row r="26" spans="1:9" ht="84" customHeight="1">
      <c r="A26" s="1517"/>
      <c r="B26" s="1517"/>
      <c r="C26" s="1517"/>
      <c r="D26" s="1517"/>
      <c r="E26" s="1517"/>
      <c r="F26" s="1517"/>
      <c r="G26" s="1517"/>
      <c r="H26" s="1517"/>
      <c r="I26" s="1517"/>
    </row>
    <row r="27" spans="1:9">
      <c r="A27" s="1518"/>
      <c r="B27" s="1518"/>
      <c r="C27" s="1518"/>
      <c r="D27" s="1518"/>
      <c r="E27" s="1518"/>
      <c r="F27" s="1518"/>
      <c r="G27" s="1518"/>
      <c r="H27" s="1518"/>
      <c r="I27" s="1518"/>
    </row>
    <row r="28" spans="1:9">
      <c r="A28" s="1518"/>
      <c r="B28" s="1518"/>
      <c r="C28" s="1518"/>
      <c r="D28" s="1518"/>
      <c r="E28" s="1518"/>
      <c r="F28" s="1518"/>
      <c r="G28" s="1518"/>
      <c r="H28" s="1518"/>
      <c r="I28" s="1518"/>
    </row>
    <row r="29" spans="1:9">
      <c r="A29" s="1519"/>
      <c r="B29" s="1519"/>
      <c r="C29" s="1519"/>
      <c r="D29" s="1519"/>
      <c r="E29" s="1519"/>
      <c r="F29" s="1519"/>
      <c r="G29" s="1519"/>
      <c r="H29" s="1519"/>
      <c r="I29" s="1519"/>
    </row>
    <row r="30" spans="1:9">
      <c r="A30" s="1439"/>
      <c r="B30" s="1443"/>
      <c r="C30" s="1443"/>
      <c r="D30" s="1443"/>
      <c r="E30" s="1443"/>
      <c r="F30" s="1443"/>
      <c r="G30" s="1443"/>
      <c r="H30" s="1443"/>
      <c r="I30" s="1440"/>
    </row>
    <row r="31" spans="1:9" ht="33.75" customHeight="1">
      <c r="A31" s="1520"/>
      <c r="B31" s="1521"/>
      <c r="C31" s="1521"/>
      <c r="D31" s="1521"/>
      <c r="E31" s="1521"/>
      <c r="F31" s="1521"/>
      <c r="G31" s="1521"/>
      <c r="H31" s="1521"/>
      <c r="I31" s="1522"/>
    </row>
    <row r="32" spans="1:9" ht="21" customHeight="1">
      <c r="A32" s="1523" t="s">
        <v>897</v>
      </c>
      <c r="B32" s="1524"/>
      <c r="C32" s="1524"/>
      <c r="D32" s="1524"/>
      <c r="E32" s="1524"/>
      <c r="F32" s="1524"/>
      <c r="G32" s="1524"/>
      <c r="H32" s="1524"/>
      <c r="I32" s="1525"/>
    </row>
    <row r="33" spans="1:9" ht="30" customHeight="1">
      <c r="A33" s="1511"/>
      <c r="B33" s="1512"/>
      <c r="C33" s="1512"/>
      <c r="D33" s="1512"/>
      <c r="E33" s="1512"/>
      <c r="F33" s="1512"/>
      <c r="G33" s="1512"/>
      <c r="H33" s="1512"/>
      <c r="I33" s="1513"/>
    </row>
    <row r="34" spans="1:9" ht="143.25" customHeight="1">
      <c r="A34" s="1514" t="s">
        <v>844</v>
      </c>
      <c r="B34" s="1515"/>
      <c r="C34" s="1515"/>
      <c r="D34" s="1515"/>
      <c r="E34" s="1515"/>
      <c r="F34" s="1515"/>
      <c r="G34" s="1515"/>
      <c r="H34" s="1515"/>
      <c r="I34" s="1516"/>
    </row>
    <row r="35" spans="1:9" ht="21" customHeight="1">
      <c r="A35" s="220"/>
      <c r="B35" s="137"/>
      <c r="C35" s="137"/>
      <c r="D35" s="137"/>
      <c r="E35" s="137"/>
      <c r="F35" s="137"/>
      <c r="G35" s="137"/>
      <c r="H35" s="137"/>
      <c r="I35" s="216"/>
    </row>
    <row r="36" spans="1:9" ht="30" customHeight="1">
      <c r="A36" s="221">
        <v>1</v>
      </c>
      <c r="B36" s="1445" t="s">
        <v>389</v>
      </c>
      <c r="C36" s="1445"/>
      <c r="D36" s="1445"/>
      <c r="E36" s="1445"/>
      <c r="F36" s="1445"/>
      <c r="G36" s="1445"/>
      <c r="H36" s="1445"/>
      <c r="I36" s="222">
        <f>A36</f>
        <v>1</v>
      </c>
    </row>
    <row r="37" spans="1:9" ht="168" customHeight="1">
      <c r="A37" s="1489" t="s">
        <v>592</v>
      </c>
      <c r="B37" s="1490"/>
      <c r="C37" s="1490"/>
      <c r="D37" s="1490"/>
      <c r="E37" s="1490"/>
      <c r="F37" s="1490"/>
      <c r="G37" s="1490"/>
      <c r="H37" s="1490"/>
      <c r="I37" s="1491"/>
    </row>
    <row r="38" spans="1:9" ht="29.25" customHeight="1">
      <c r="A38" s="218"/>
      <c r="B38" s="1445" t="s">
        <v>321</v>
      </c>
      <c r="C38" s="1445"/>
      <c r="D38" s="1445" t="s">
        <v>321</v>
      </c>
      <c r="E38" s="1445"/>
      <c r="F38" s="1445"/>
      <c r="G38" s="1445"/>
      <c r="H38" s="1445"/>
      <c r="I38" s="219"/>
    </row>
    <row r="39" spans="1:9" ht="44.25" customHeight="1">
      <c r="A39" s="1456" t="s">
        <v>322</v>
      </c>
      <c r="B39" s="1457"/>
      <c r="C39" s="1457"/>
      <c r="D39" s="1457"/>
      <c r="E39" s="1457"/>
      <c r="F39" s="1457"/>
      <c r="G39" s="1457"/>
      <c r="H39" s="1457"/>
      <c r="I39" s="1458"/>
    </row>
    <row r="40" spans="1:9" ht="30" customHeight="1">
      <c r="A40" s="218">
        <v>2</v>
      </c>
      <c r="B40" s="1445" t="s">
        <v>323</v>
      </c>
      <c r="C40" s="1445"/>
      <c r="D40" s="1445"/>
      <c r="E40" s="1445"/>
      <c r="F40" s="1445"/>
      <c r="G40" s="1445">
        <v>2</v>
      </c>
      <c r="H40" s="1445"/>
      <c r="I40" s="219">
        <f>A40</f>
        <v>2</v>
      </c>
    </row>
    <row r="41" spans="1:9" ht="48.75" customHeight="1">
      <c r="A41" s="1481" t="s">
        <v>847</v>
      </c>
      <c r="B41" s="1482"/>
      <c r="C41" s="1482"/>
      <c r="D41" s="1482"/>
      <c r="E41" s="1482"/>
      <c r="F41" s="1482"/>
      <c r="G41" s="1482"/>
      <c r="H41" s="1482"/>
      <c r="I41" s="1483"/>
    </row>
    <row r="42" spans="1:9" ht="42.75" customHeight="1">
      <c r="A42" s="1453" t="s">
        <v>845</v>
      </c>
      <c r="B42" s="1454"/>
      <c r="C42" s="1454"/>
      <c r="D42" s="1454"/>
      <c r="E42" s="1454"/>
      <c r="F42" s="1454"/>
      <c r="G42" s="1454"/>
      <c r="H42" s="1454"/>
      <c r="I42" s="1455"/>
    </row>
    <row r="43" spans="1:9" ht="45" customHeight="1">
      <c r="A43" s="1465" t="s">
        <v>846</v>
      </c>
      <c r="B43" s="1466"/>
      <c r="C43" s="1466"/>
      <c r="D43" s="1466"/>
      <c r="E43" s="1466"/>
      <c r="F43" s="1466"/>
      <c r="G43" s="1466"/>
      <c r="H43" s="1466"/>
      <c r="I43" s="1467"/>
    </row>
    <row r="44" spans="1:9" ht="45" customHeight="1">
      <c r="A44" s="1478"/>
      <c r="B44" s="1479"/>
      <c r="C44" s="1479"/>
      <c r="D44" s="1479"/>
      <c r="E44" s="1479"/>
      <c r="F44" s="1479"/>
      <c r="G44" s="1479"/>
      <c r="H44" s="1479"/>
      <c r="I44" s="1480"/>
    </row>
    <row r="45" spans="1:9" ht="30" customHeight="1">
      <c r="A45" s="218">
        <v>3</v>
      </c>
      <c r="B45" s="1445" t="s">
        <v>856</v>
      </c>
      <c r="C45" s="1445"/>
      <c r="D45" s="1445"/>
      <c r="E45" s="1445"/>
      <c r="F45" s="1445"/>
      <c r="G45" s="1445">
        <v>3</v>
      </c>
      <c r="H45" s="1445"/>
      <c r="I45" s="219">
        <f>A45</f>
        <v>3</v>
      </c>
    </row>
    <row r="46" spans="1:9" ht="30" customHeight="1">
      <c r="A46" s="1508" t="s">
        <v>900</v>
      </c>
      <c r="B46" s="1509"/>
      <c r="C46" s="1509"/>
      <c r="D46" s="1509"/>
      <c r="E46" s="1509"/>
      <c r="F46" s="1509"/>
      <c r="G46" s="1509"/>
      <c r="H46" s="1509"/>
      <c r="I46" s="1510"/>
    </row>
    <row r="47" spans="1:9" ht="21.75" customHeight="1">
      <c r="A47" s="1453" t="s">
        <v>972</v>
      </c>
      <c r="B47" s="1454"/>
      <c r="C47" s="1454"/>
      <c r="D47" s="1454"/>
      <c r="E47" s="1454"/>
      <c r="F47" s="1454"/>
      <c r="G47" s="1454"/>
      <c r="H47" s="1454"/>
      <c r="I47" s="1455"/>
    </row>
    <row r="48" spans="1:9" ht="45" customHeight="1">
      <c r="A48" s="1453" t="s">
        <v>849</v>
      </c>
      <c r="B48" s="1454"/>
      <c r="C48" s="1454"/>
      <c r="D48" s="1454"/>
      <c r="E48" s="1454"/>
      <c r="F48" s="1454"/>
      <c r="G48" s="1454"/>
      <c r="H48" s="1454"/>
      <c r="I48" s="1455"/>
    </row>
    <row r="49" spans="1:9" ht="44.25" customHeight="1">
      <c r="A49" s="1505" t="s">
        <v>975</v>
      </c>
      <c r="B49" s="1506"/>
      <c r="C49" s="1506"/>
      <c r="D49" s="1506"/>
      <c r="E49" s="1506"/>
      <c r="F49" s="1506"/>
      <c r="G49" s="1506"/>
      <c r="H49" s="1506"/>
      <c r="I49" s="1507"/>
    </row>
    <row r="50" spans="1:9" ht="48" customHeight="1">
      <c r="A50" s="1453" t="s">
        <v>851</v>
      </c>
      <c r="B50" s="1454"/>
      <c r="C50" s="1454"/>
      <c r="D50" s="1454"/>
      <c r="E50" s="1454"/>
      <c r="F50" s="1454"/>
      <c r="G50" s="1454"/>
      <c r="H50" s="1454"/>
      <c r="I50" s="1455"/>
    </row>
    <row r="51" spans="1:9" ht="28.5" customHeight="1">
      <c r="A51" s="1453" t="s">
        <v>852</v>
      </c>
      <c r="B51" s="1454"/>
      <c r="C51" s="1454"/>
      <c r="D51" s="1454"/>
      <c r="E51" s="1454"/>
      <c r="F51" s="1454"/>
      <c r="G51" s="1454"/>
      <c r="H51" s="1454"/>
      <c r="I51" s="1455"/>
    </row>
    <row r="52" spans="1:9" ht="27.75" customHeight="1">
      <c r="A52" s="1453" t="s">
        <v>853</v>
      </c>
      <c r="B52" s="1454"/>
      <c r="C52" s="1454"/>
      <c r="D52" s="1454"/>
      <c r="E52" s="1454"/>
      <c r="F52" s="1454"/>
      <c r="G52" s="1454"/>
      <c r="H52" s="1454"/>
      <c r="I52" s="1455"/>
    </row>
    <row r="53" spans="1:9" ht="65.25" customHeight="1">
      <c r="A53" s="1502" t="s">
        <v>976</v>
      </c>
      <c r="B53" s="1503"/>
      <c r="C53" s="1503"/>
      <c r="D53" s="1503"/>
      <c r="E53" s="1503"/>
      <c r="F53" s="1503"/>
      <c r="G53" s="1503"/>
      <c r="H53" s="1503"/>
      <c r="I53" s="1504"/>
    </row>
    <row r="54" spans="1:9" ht="60" customHeight="1">
      <c r="A54" s="1471" t="s">
        <v>977</v>
      </c>
      <c r="B54" s="1472"/>
      <c r="C54" s="1472"/>
      <c r="D54" s="1472"/>
      <c r="E54" s="1472"/>
      <c r="F54" s="1472"/>
      <c r="G54" s="1472"/>
      <c r="H54" s="1472"/>
      <c r="I54" s="1473"/>
    </row>
    <row r="55" spans="1:9" ht="30" customHeight="1">
      <c r="A55" s="218">
        <v>4</v>
      </c>
      <c r="B55" s="1445" t="s">
        <v>857</v>
      </c>
      <c r="C55" s="1445"/>
      <c r="D55" s="1445"/>
      <c r="E55" s="1445"/>
      <c r="F55" s="1445"/>
      <c r="G55" s="1445">
        <v>4</v>
      </c>
      <c r="H55" s="1445"/>
      <c r="I55" s="219">
        <f>A55</f>
        <v>4</v>
      </c>
    </row>
    <row r="56" spans="1:9" ht="30" customHeight="1">
      <c r="A56" s="1453" t="s">
        <v>858</v>
      </c>
      <c r="B56" s="1454"/>
      <c r="C56" s="1454"/>
      <c r="D56" s="1454"/>
      <c r="E56" s="1454"/>
      <c r="F56" s="1454"/>
      <c r="G56" s="1454"/>
      <c r="H56" s="1454"/>
      <c r="I56" s="1455"/>
    </row>
    <row r="57" spans="1:9" ht="80.25" customHeight="1">
      <c r="A57" s="1453" t="s">
        <v>859</v>
      </c>
      <c r="B57" s="1454"/>
      <c r="C57" s="1454"/>
      <c r="D57" s="1454"/>
      <c r="E57" s="1454"/>
      <c r="F57" s="1454"/>
      <c r="G57" s="1454"/>
      <c r="H57" s="1454"/>
      <c r="I57" s="1455"/>
    </row>
    <row r="58" spans="1:9" ht="53.25" customHeight="1">
      <c r="A58" s="1465" t="s">
        <v>978</v>
      </c>
      <c r="B58" s="1466"/>
      <c r="C58" s="1466"/>
      <c r="D58" s="1466"/>
      <c r="E58" s="1466"/>
      <c r="F58" s="1466"/>
      <c r="G58" s="1466"/>
      <c r="H58" s="1466"/>
      <c r="I58" s="1467"/>
    </row>
    <row r="59" spans="1:9" ht="30" customHeight="1">
      <c r="A59" s="218">
        <v>5</v>
      </c>
      <c r="B59" s="1445" t="s">
        <v>328</v>
      </c>
      <c r="C59" s="1445"/>
      <c r="D59" s="1445"/>
      <c r="E59" s="1445"/>
      <c r="F59" s="1445"/>
      <c r="G59" s="1445">
        <f>A59</f>
        <v>5</v>
      </c>
      <c r="H59" s="1445"/>
      <c r="I59" s="219">
        <f>A59</f>
        <v>5</v>
      </c>
    </row>
    <row r="60" spans="1:9" ht="60" customHeight="1">
      <c r="A60" s="1492" t="s">
        <v>329</v>
      </c>
      <c r="B60" s="1493"/>
      <c r="C60" s="1493"/>
      <c r="D60" s="1493"/>
      <c r="E60" s="1493"/>
      <c r="F60" s="1493"/>
      <c r="G60" s="1493"/>
      <c r="H60" s="1493"/>
      <c r="I60" s="1494"/>
    </row>
    <row r="61" spans="1:9" ht="60" hidden="1" customHeight="1">
      <c r="A61" s="1492"/>
      <c r="B61" s="1493"/>
      <c r="C61" s="1493"/>
      <c r="D61" s="1493"/>
      <c r="E61" s="1493"/>
      <c r="F61" s="1493"/>
      <c r="G61" s="1493"/>
      <c r="H61" s="1493"/>
      <c r="I61" s="1494"/>
    </row>
    <row r="62" spans="1:9" ht="60" hidden="1" customHeight="1">
      <c r="A62" s="1492"/>
      <c r="B62" s="1493"/>
      <c r="C62" s="1493"/>
      <c r="D62" s="1493"/>
      <c r="E62" s="1493"/>
      <c r="F62" s="1493"/>
      <c r="G62" s="1493"/>
      <c r="H62" s="1493"/>
      <c r="I62" s="1494"/>
    </row>
    <row r="63" spans="1:9" ht="33" hidden="1" customHeight="1">
      <c r="A63" s="1492"/>
      <c r="B63" s="1493"/>
      <c r="C63" s="1493"/>
      <c r="D63" s="1493"/>
      <c r="E63" s="1493"/>
      <c r="F63" s="1493"/>
      <c r="G63" s="1493"/>
      <c r="H63" s="1493"/>
      <c r="I63" s="1494"/>
    </row>
    <row r="64" spans="1:9" ht="33" customHeight="1">
      <c r="A64" s="1492"/>
      <c r="B64" s="1493"/>
      <c r="C64" s="1493"/>
      <c r="D64" s="1493"/>
      <c r="E64" s="1493"/>
      <c r="F64" s="1493"/>
      <c r="G64" s="1493"/>
      <c r="H64" s="1493"/>
      <c r="I64" s="1494"/>
    </row>
    <row r="65" spans="1:9" ht="33" customHeight="1">
      <c r="A65" s="1496"/>
      <c r="B65" s="1497"/>
      <c r="C65" s="1497"/>
      <c r="D65" s="1497"/>
      <c r="E65" s="1497"/>
      <c r="F65" s="1497"/>
      <c r="G65" s="1497"/>
      <c r="H65" s="1497"/>
      <c r="I65" s="1498"/>
    </row>
    <row r="66" spans="1:9" ht="30" customHeight="1">
      <c r="A66" s="218">
        <v>6</v>
      </c>
      <c r="B66" s="1445" t="s">
        <v>330</v>
      </c>
      <c r="C66" s="1445"/>
      <c r="D66" s="1445"/>
      <c r="E66" s="1445"/>
      <c r="F66" s="1445"/>
      <c r="G66" s="1445">
        <f>A66</f>
        <v>6</v>
      </c>
      <c r="H66" s="1445"/>
      <c r="I66" s="219">
        <f>A66</f>
        <v>6</v>
      </c>
    </row>
    <row r="67" spans="1:9" ht="133.5" customHeight="1">
      <c r="A67" s="1453" t="s">
        <v>331</v>
      </c>
      <c r="B67" s="1454"/>
      <c r="C67" s="1454"/>
      <c r="D67" s="1454"/>
      <c r="E67" s="1454"/>
      <c r="F67" s="1454"/>
      <c r="G67" s="1454"/>
      <c r="H67" s="1454"/>
      <c r="I67" s="1455"/>
    </row>
    <row r="68" spans="1:9" ht="28.5" customHeight="1">
      <c r="A68" s="218">
        <v>7</v>
      </c>
      <c r="B68" s="1445" t="s">
        <v>332</v>
      </c>
      <c r="C68" s="1445"/>
      <c r="D68" s="1445"/>
      <c r="E68" s="1445"/>
      <c r="F68" s="1445"/>
      <c r="G68" s="1445">
        <f>A68</f>
        <v>7</v>
      </c>
      <c r="H68" s="1445"/>
      <c r="I68" s="219">
        <f>A68</f>
        <v>7</v>
      </c>
    </row>
    <row r="69" spans="1:9" ht="219.75" customHeight="1">
      <c r="A69" s="1499" t="s">
        <v>333</v>
      </c>
      <c r="B69" s="1500"/>
      <c r="C69" s="1500"/>
      <c r="D69" s="1500"/>
      <c r="E69" s="1500"/>
      <c r="F69" s="1500"/>
      <c r="G69" s="1500"/>
      <c r="H69" s="1500"/>
      <c r="I69" s="1501"/>
    </row>
    <row r="70" spans="1:9" ht="30" customHeight="1">
      <c r="A70" s="218">
        <v>8</v>
      </c>
      <c r="B70" s="1445" t="s">
        <v>334</v>
      </c>
      <c r="C70" s="1445"/>
      <c r="D70" s="1445"/>
      <c r="E70" s="1445"/>
      <c r="F70" s="1445"/>
      <c r="G70" s="1445">
        <f>A70</f>
        <v>8</v>
      </c>
      <c r="H70" s="1445"/>
      <c r="I70" s="219">
        <f>A70</f>
        <v>8</v>
      </c>
    </row>
    <row r="71" spans="1:9" ht="124.5" customHeight="1">
      <c r="A71" s="1474" t="s">
        <v>1646</v>
      </c>
      <c r="B71" s="1475"/>
      <c r="C71" s="1475"/>
      <c r="D71" s="1475"/>
      <c r="E71" s="1475"/>
      <c r="F71" s="1475"/>
      <c r="G71" s="1475"/>
      <c r="H71" s="1475"/>
      <c r="I71" s="1476"/>
    </row>
    <row r="72" spans="1:9" ht="60" customHeight="1">
      <c r="A72" s="1453" t="s">
        <v>862</v>
      </c>
      <c r="B72" s="1454"/>
      <c r="C72" s="1454"/>
      <c r="D72" s="1454"/>
      <c r="E72" s="1454"/>
      <c r="F72" s="1454"/>
      <c r="G72" s="1454"/>
      <c r="H72" s="1454"/>
      <c r="I72" s="1455"/>
    </row>
    <row r="73" spans="1:9" ht="60" customHeight="1">
      <c r="A73" s="1471" t="s">
        <v>863</v>
      </c>
      <c r="B73" s="1472"/>
      <c r="C73" s="1472"/>
      <c r="D73" s="1472"/>
      <c r="E73" s="1472"/>
      <c r="F73" s="1472"/>
      <c r="G73" s="1472"/>
      <c r="H73" s="1472"/>
      <c r="I73" s="1473"/>
    </row>
    <row r="74" spans="1:9" ht="111.75" customHeight="1">
      <c r="A74" s="1465" t="s">
        <v>864</v>
      </c>
      <c r="B74" s="1466"/>
      <c r="C74" s="1466"/>
      <c r="D74" s="1466"/>
      <c r="E74" s="1466"/>
      <c r="F74" s="1466"/>
      <c r="G74" s="1466"/>
      <c r="H74" s="1466"/>
      <c r="I74" s="1467"/>
    </row>
    <row r="75" spans="1:9" ht="69.75" customHeight="1">
      <c r="A75" s="1453" t="s">
        <v>865</v>
      </c>
      <c r="B75" s="1454"/>
      <c r="C75" s="1454"/>
      <c r="D75" s="1454"/>
      <c r="E75" s="1454"/>
      <c r="F75" s="1454"/>
      <c r="G75" s="1454"/>
      <c r="H75" s="1454"/>
      <c r="I75" s="1455"/>
    </row>
    <row r="76" spans="1:9" ht="60" customHeight="1">
      <c r="A76" s="1453" t="s">
        <v>866</v>
      </c>
      <c r="B76" s="1454"/>
      <c r="C76" s="1454"/>
      <c r="D76" s="1454"/>
      <c r="E76" s="1454"/>
      <c r="F76" s="1454"/>
      <c r="G76" s="1454"/>
      <c r="H76" s="1454"/>
      <c r="I76" s="1455"/>
    </row>
    <row r="77" spans="1:9" ht="32.25" customHeight="1">
      <c r="A77" s="218">
        <v>9</v>
      </c>
      <c r="B77" s="1445" t="s">
        <v>335</v>
      </c>
      <c r="C77" s="1445"/>
      <c r="D77" s="1445"/>
      <c r="E77" s="1445"/>
      <c r="F77" s="1445"/>
      <c r="G77" s="1445">
        <f>A77</f>
        <v>9</v>
      </c>
      <c r="H77" s="1445"/>
      <c r="I77" s="219">
        <f>A77</f>
        <v>9</v>
      </c>
    </row>
    <row r="78" spans="1:9" ht="108.75" customHeight="1">
      <c r="A78" s="1453" t="s">
        <v>980</v>
      </c>
      <c r="B78" s="1454"/>
      <c r="C78" s="1454"/>
      <c r="D78" s="1454"/>
      <c r="E78" s="1454"/>
      <c r="F78" s="1454"/>
      <c r="G78" s="1454"/>
      <c r="H78" s="1454"/>
      <c r="I78" s="1455"/>
    </row>
    <row r="79" spans="1:9" ht="23.4">
      <c r="A79" s="218">
        <v>10</v>
      </c>
      <c r="B79" s="1445" t="s">
        <v>337</v>
      </c>
      <c r="C79" s="1445"/>
      <c r="D79" s="1445"/>
      <c r="E79" s="1445"/>
      <c r="F79" s="1445"/>
      <c r="G79" s="1445">
        <f>A79</f>
        <v>10</v>
      </c>
      <c r="H79" s="1445"/>
      <c r="I79" s="219">
        <f>A79</f>
        <v>10</v>
      </c>
    </row>
    <row r="80" spans="1:9" ht="121.5" customHeight="1">
      <c r="A80" s="1453" t="s">
        <v>1647</v>
      </c>
      <c r="B80" s="1454"/>
      <c r="C80" s="1454"/>
      <c r="D80" s="1454"/>
      <c r="E80" s="1454"/>
      <c r="F80" s="1454"/>
      <c r="G80" s="1454"/>
      <c r="H80" s="1454"/>
      <c r="I80" s="1455"/>
    </row>
    <row r="81" spans="1:9" ht="23.4">
      <c r="A81" s="218">
        <v>11</v>
      </c>
      <c r="B81" s="1445" t="s">
        <v>339</v>
      </c>
      <c r="C81" s="1445"/>
      <c r="D81" s="1445"/>
      <c r="E81" s="1445"/>
      <c r="F81" s="1445"/>
      <c r="G81" s="1445">
        <f>A81</f>
        <v>11</v>
      </c>
      <c r="H81" s="1445"/>
      <c r="I81" s="219">
        <f>A81</f>
        <v>11</v>
      </c>
    </row>
    <row r="82" spans="1:9" ht="30.75" customHeight="1">
      <c r="A82" s="1486" t="s">
        <v>340</v>
      </c>
      <c r="B82" s="1487"/>
      <c r="C82" s="1487"/>
      <c r="D82" s="1487"/>
      <c r="E82" s="1487"/>
      <c r="F82" s="1487"/>
      <c r="G82" s="1487"/>
      <c r="H82" s="1487"/>
      <c r="I82" s="1488"/>
    </row>
    <row r="83" spans="1:9" ht="23.4">
      <c r="A83" s="218">
        <v>12</v>
      </c>
      <c r="B83" s="1445" t="s">
        <v>341</v>
      </c>
      <c r="C83" s="1445"/>
      <c r="D83" s="1445"/>
      <c r="E83" s="1445"/>
      <c r="F83" s="1445"/>
      <c r="G83" s="1445">
        <f>A83</f>
        <v>12</v>
      </c>
      <c r="H83" s="1445"/>
      <c r="I83" s="219">
        <f>A83</f>
        <v>12</v>
      </c>
    </row>
    <row r="84" spans="1:9" ht="70.5" customHeight="1">
      <c r="A84" s="1492" t="s">
        <v>981</v>
      </c>
      <c r="B84" s="1493"/>
      <c r="C84" s="1493"/>
      <c r="D84" s="1493"/>
      <c r="E84" s="1493"/>
      <c r="F84" s="1493"/>
      <c r="G84" s="1493"/>
      <c r="H84" s="1493"/>
      <c r="I84" s="1494"/>
    </row>
    <row r="85" spans="1:9" ht="54" customHeight="1">
      <c r="A85" s="226"/>
      <c r="B85" s="227"/>
      <c r="C85" s="227"/>
      <c r="D85" s="227"/>
      <c r="E85" s="227"/>
      <c r="F85" s="227"/>
      <c r="G85" s="227"/>
      <c r="H85" s="227"/>
      <c r="I85" s="228"/>
    </row>
    <row r="86" spans="1:9" ht="34.5" customHeight="1">
      <c r="A86" s="218">
        <v>13</v>
      </c>
      <c r="B86" s="1445" t="s">
        <v>343</v>
      </c>
      <c r="C86" s="1445"/>
      <c r="D86" s="1445"/>
      <c r="E86" s="1445"/>
      <c r="F86" s="1445"/>
      <c r="G86" s="1445">
        <f>A86</f>
        <v>13</v>
      </c>
      <c r="H86" s="1445"/>
      <c r="I86" s="219">
        <f>A86</f>
        <v>13</v>
      </c>
    </row>
    <row r="87" spans="1:9" ht="112.5" customHeight="1">
      <c r="A87" s="1453" t="s">
        <v>344</v>
      </c>
      <c r="B87" s="1454"/>
      <c r="C87" s="1454"/>
      <c r="D87" s="1454"/>
      <c r="E87" s="1454"/>
      <c r="F87" s="1454"/>
      <c r="G87" s="1454"/>
      <c r="H87" s="1454"/>
      <c r="I87" s="1455"/>
    </row>
    <row r="88" spans="1:9" ht="30" customHeight="1">
      <c r="A88" s="218">
        <v>14</v>
      </c>
      <c r="B88" s="1445" t="s">
        <v>345</v>
      </c>
      <c r="C88" s="1445"/>
      <c r="D88" s="1445"/>
      <c r="E88" s="1445"/>
      <c r="F88" s="1445"/>
      <c r="G88" s="1445">
        <f>A88</f>
        <v>14</v>
      </c>
      <c r="H88" s="1445"/>
      <c r="I88" s="219">
        <f>A88</f>
        <v>14</v>
      </c>
    </row>
    <row r="89" spans="1:9" ht="60" customHeight="1">
      <c r="A89" s="1465" t="s">
        <v>820</v>
      </c>
      <c r="B89" s="1466"/>
      <c r="C89" s="1466"/>
      <c r="D89" s="1466"/>
      <c r="E89" s="1466"/>
      <c r="F89" s="1466"/>
      <c r="G89" s="1466"/>
      <c r="H89" s="1466"/>
      <c r="I89" s="1467"/>
    </row>
    <row r="90" spans="1:9" ht="30" customHeight="1">
      <c r="A90" s="218">
        <v>15</v>
      </c>
      <c r="B90" s="1445" t="s">
        <v>347</v>
      </c>
      <c r="C90" s="1445"/>
      <c r="D90" s="1445"/>
      <c r="E90" s="1445"/>
      <c r="F90" s="1445"/>
      <c r="G90" s="1445">
        <f>A90</f>
        <v>15</v>
      </c>
      <c r="H90" s="1445"/>
      <c r="I90" s="219">
        <f>A90</f>
        <v>15</v>
      </c>
    </row>
    <row r="91" spans="1:9" ht="60" customHeight="1">
      <c r="A91" s="1459" t="s">
        <v>982</v>
      </c>
      <c r="B91" s="1460"/>
      <c r="C91" s="1460"/>
      <c r="D91" s="1460"/>
      <c r="E91" s="1460"/>
      <c r="F91" s="1460"/>
      <c r="G91" s="1460"/>
      <c r="H91" s="1460"/>
      <c r="I91" s="1461"/>
    </row>
    <row r="92" spans="1:9" ht="30" customHeight="1">
      <c r="A92" s="218">
        <v>16</v>
      </c>
      <c r="B92" s="1445" t="s">
        <v>349</v>
      </c>
      <c r="C92" s="1445"/>
      <c r="D92" s="1445"/>
      <c r="E92" s="1445"/>
      <c r="F92" s="1445"/>
      <c r="G92" s="1445">
        <f>A92</f>
        <v>16</v>
      </c>
      <c r="H92" s="1445"/>
      <c r="I92" s="219">
        <f>A92</f>
        <v>16</v>
      </c>
    </row>
    <row r="93" spans="1:9" ht="79.5" customHeight="1">
      <c r="A93" s="1459" t="s">
        <v>1648</v>
      </c>
      <c r="B93" s="1460"/>
      <c r="C93" s="1460"/>
      <c r="D93" s="1460"/>
      <c r="E93" s="1460"/>
      <c r="F93" s="1460"/>
      <c r="G93" s="1460"/>
      <c r="H93" s="1460"/>
      <c r="I93" s="1461"/>
    </row>
    <row r="94" spans="1:9" ht="30" customHeight="1">
      <c r="A94" s="218">
        <v>17</v>
      </c>
      <c r="B94" s="1445" t="s">
        <v>351</v>
      </c>
      <c r="C94" s="1445"/>
      <c r="D94" s="1445"/>
      <c r="E94" s="1445"/>
      <c r="F94" s="1445"/>
      <c r="G94" s="1445">
        <f>A94</f>
        <v>17</v>
      </c>
      <c r="H94" s="1445"/>
      <c r="I94" s="219">
        <f>A94</f>
        <v>17</v>
      </c>
    </row>
    <row r="95" spans="1:9" ht="60" customHeight="1">
      <c r="A95" s="1453" t="s">
        <v>823</v>
      </c>
      <c r="B95" s="1454"/>
      <c r="C95" s="1454"/>
      <c r="D95" s="1454"/>
      <c r="E95" s="1454"/>
      <c r="F95" s="1454"/>
      <c r="G95" s="1454"/>
      <c r="H95" s="1454"/>
      <c r="I95" s="1455"/>
    </row>
    <row r="96" spans="1:9" ht="30" customHeight="1">
      <c r="A96" s="218">
        <v>18</v>
      </c>
      <c r="B96" s="1445" t="s">
        <v>353</v>
      </c>
      <c r="C96" s="1445"/>
      <c r="D96" s="1445"/>
      <c r="E96" s="1445"/>
      <c r="F96" s="1445"/>
      <c r="G96" s="1445"/>
      <c r="H96" s="1445"/>
      <c r="I96" s="219">
        <f>A96</f>
        <v>18</v>
      </c>
    </row>
    <row r="97" spans="1:9" ht="60" customHeight="1">
      <c r="A97" s="1453" t="s">
        <v>354</v>
      </c>
      <c r="B97" s="1454"/>
      <c r="C97" s="1454"/>
      <c r="D97" s="1454"/>
      <c r="E97" s="1454"/>
      <c r="F97" s="1454"/>
      <c r="G97" s="1454"/>
      <c r="H97" s="1454"/>
      <c r="I97" s="1455"/>
    </row>
    <row r="98" spans="1:9" ht="34.5" customHeight="1">
      <c r="A98" s="308">
        <v>19</v>
      </c>
      <c r="B98" s="1445" t="s">
        <v>355</v>
      </c>
      <c r="C98" s="1445"/>
      <c r="D98" s="1445"/>
      <c r="E98" s="1445"/>
      <c r="F98" s="1445"/>
      <c r="G98" s="1445">
        <f>A98</f>
        <v>19</v>
      </c>
      <c r="H98" s="1445"/>
      <c r="I98" s="219">
        <v>19</v>
      </c>
    </row>
    <row r="99" spans="1:9" ht="43.5" customHeight="1">
      <c r="A99" s="1492" t="s">
        <v>984</v>
      </c>
      <c r="B99" s="1493"/>
      <c r="C99" s="1493"/>
      <c r="D99" s="1493"/>
      <c r="E99" s="1493"/>
      <c r="F99" s="1493"/>
      <c r="G99" s="1493"/>
      <c r="H99" s="1493"/>
      <c r="I99" s="1494"/>
    </row>
    <row r="100" spans="1:9" ht="38.25" customHeight="1">
      <c r="A100" s="226"/>
      <c r="B100" s="227"/>
      <c r="C100" s="227"/>
      <c r="D100" s="227"/>
      <c r="E100" s="227"/>
      <c r="F100" s="227"/>
      <c r="G100" s="227"/>
      <c r="H100" s="227"/>
      <c r="I100" s="228"/>
    </row>
    <row r="101" spans="1:9" ht="41.25" customHeight="1">
      <c r="A101" s="230">
        <v>20</v>
      </c>
      <c r="B101" s="1495" t="s">
        <v>356</v>
      </c>
      <c r="C101" s="1495"/>
      <c r="D101" s="1495"/>
      <c r="E101" s="1495"/>
      <c r="F101" s="1495"/>
      <c r="G101" s="1495">
        <f>A101</f>
        <v>20</v>
      </c>
      <c r="H101" s="1495"/>
      <c r="I101" s="231">
        <f>A101</f>
        <v>20</v>
      </c>
    </row>
    <row r="102" spans="1:9" ht="60" customHeight="1">
      <c r="A102" s="1453" t="s">
        <v>868</v>
      </c>
      <c r="B102" s="1454"/>
      <c r="C102" s="1454"/>
      <c r="D102" s="1454"/>
      <c r="E102" s="1454"/>
      <c r="F102" s="1454"/>
      <c r="G102" s="1454"/>
      <c r="H102" s="1454"/>
      <c r="I102" s="1455"/>
    </row>
    <row r="103" spans="1:9" ht="30.75" customHeight="1">
      <c r="A103" s="218">
        <v>21</v>
      </c>
      <c r="B103" s="1445" t="s">
        <v>358</v>
      </c>
      <c r="C103" s="1445"/>
      <c r="D103" s="1445"/>
      <c r="E103" s="1445"/>
      <c r="F103" s="1445"/>
      <c r="G103" s="1445">
        <f>A103</f>
        <v>21</v>
      </c>
      <c r="H103" s="1445"/>
      <c r="I103" s="219">
        <f>A103</f>
        <v>21</v>
      </c>
    </row>
    <row r="104" spans="1:9" ht="60.75" customHeight="1">
      <c r="A104" s="1453" t="s">
        <v>359</v>
      </c>
      <c r="B104" s="1454"/>
      <c r="C104" s="1454"/>
      <c r="D104" s="1454"/>
      <c r="E104" s="1454"/>
      <c r="F104" s="1454"/>
      <c r="G104" s="1454"/>
      <c r="H104" s="1454"/>
      <c r="I104" s="1455"/>
    </row>
    <row r="105" spans="1:9" ht="39" customHeight="1">
      <c r="A105" s="218">
        <v>22</v>
      </c>
      <c r="B105" s="1445" t="s">
        <v>360</v>
      </c>
      <c r="C105" s="1445"/>
      <c r="D105" s="1445"/>
      <c r="E105" s="1445"/>
      <c r="F105" s="1445"/>
      <c r="G105" s="1445">
        <f>A105</f>
        <v>22</v>
      </c>
      <c r="H105" s="1445"/>
      <c r="I105" s="219">
        <f>A105</f>
        <v>22</v>
      </c>
    </row>
    <row r="106" spans="1:9" ht="61.5" customHeight="1">
      <c r="A106" s="1465" t="s">
        <v>361</v>
      </c>
      <c r="B106" s="1466"/>
      <c r="C106" s="1466"/>
      <c r="D106" s="1466"/>
      <c r="E106" s="1466"/>
      <c r="F106" s="1466"/>
      <c r="G106" s="1466"/>
      <c r="H106" s="1466"/>
      <c r="I106" s="1467"/>
    </row>
    <row r="107" spans="1:9" ht="29.25" customHeight="1">
      <c r="A107" s="218">
        <v>23</v>
      </c>
      <c r="B107" s="1445" t="s">
        <v>362</v>
      </c>
      <c r="C107" s="1445"/>
      <c r="D107" s="1445"/>
      <c r="E107" s="1445"/>
      <c r="F107" s="1445"/>
      <c r="G107" s="1445">
        <f>A107</f>
        <v>23</v>
      </c>
      <c r="H107" s="1445"/>
      <c r="I107" s="219">
        <f>A107</f>
        <v>23</v>
      </c>
    </row>
    <row r="108" spans="1:9" ht="60.75" customHeight="1">
      <c r="A108" s="1453" t="s">
        <v>363</v>
      </c>
      <c r="B108" s="1454"/>
      <c r="C108" s="1454"/>
      <c r="D108" s="1454"/>
      <c r="E108" s="1454"/>
      <c r="F108" s="1454"/>
      <c r="G108" s="1454"/>
      <c r="H108" s="1454"/>
      <c r="I108" s="1455"/>
    </row>
    <row r="109" spans="1:9" ht="29.25" customHeight="1">
      <c r="A109" s="218">
        <v>24</v>
      </c>
      <c r="B109" s="1445" t="s">
        <v>364</v>
      </c>
      <c r="C109" s="1445"/>
      <c r="D109" s="1445"/>
      <c r="E109" s="1445"/>
      <c r="F109" s="1445"/>
      <c r="G109" s="1445">
        <f>A109</f>
        <v>24</v>
      </c>
      <c r="H109" s="1445"/>
      <c r="I109" s="219">
        <f>A109</f>
        <v>24</v>
      </c>
    </row>
    <row r="110" spans="1:9" ht="30" customHeight="1">
      <c r="A110" s="1489" t="s">
        <v>869</v>
      </c>
      <c r="B110" s="1490"/>
      <c r="C110" s="1490"/>
      <c r="D110" s="1490"/>
      <c r="E110" s="1490"/>
      <c r="F110" s="1490"/>
      <c r="G110" s="1490"/>
      <c r="H110" s="1490"/>
      <c r="I110" s="1491"/>
    </row>
    <row r="111" spans="1:9" ht="30" customHeight="1">
      <c r="A111" s="1453" t="s">
        <v>870</v>
      </c>
      <c r="B111" s="1454"/>
      <c r="C111" s="1454"/>
      <c r="D111" s="1454"/>
      <c r="E111" s="1454"/>
      <c r="F111" s="1454"/>
      <c r="G111" s="1454"/>
      <c r="H111" s="1454"/>
      <c r="I111" s="1455"/>
    </row>
    <row r="112" spans="1:9" ht="30" customHeight="1">
      <c r="A112" s="1453" t="s">
        <v>871</v>
      </c>
      <c r="B112" s="1454"/>
      <c r="C112" s="1454"/>
      <c r="D112" s="1454"/>
      <c r="E112" s="1454"/>
      <c r="F112" s="1454"/>
      <c r="G112" s="1454"/>
      <c r="H112" s="1454"/>
      <c r="I112" s="1455"/>
    </row>
    <row r="113" spans="1:9" ht="30" customHeight="1">
      <c r="A113" s="1453" t="s">
        <v>872</v>
      </c>
      <c r="B113" s="1454"/>
      <c r="C113" s="1454"/>
      <c r="D113" s="1454"/>
      <c r="E113" s="1454"/>
      <c r="F113" s="1454"/>
      <c r="G113" s="1454"/>
      <c r="H113" s="1454"/>
      <c r="I113" s="1455"/>
    </row>
    <row r="114" spans="1:9" ht="30" customHeight="1">
      <c r="A114" s="1453" t="s">
        <v>873</v>
      </c>
      <c r="B114" s="1454"/>
      <c r="C114" s="1454"/>
      <c r="D114" s="1454"/>
      <c r="E114" s="1454"/>
      <c r="F114" s="1454"/>
      <c r="G114" s="1454"/>
      <c r="H114" s="1454"/>
      <c r="I114" s="1455"/>
    </row>
    <row r="115" spans="1:9" ht="30" customHeight="1">
      <c r="A115" s="1486" t="s">
        <v>1642</v>
      </c>
      <c r="B115" s="1487"/>
      <c r="C115" s="1487"/>
      <c r="D115" s="1487"/>
      <c r="E115" s="1487"/>
      <c r="F115" s="1487"/>
      <c r="G115" s="1487"/>
      <c r="H115" s="1487"/>
      <c r="I115" s="1488"/>
    </row>
    <row r="116" spans="1:9" ht="30" customHeight="1">
      <c r="A116" s="1453" t="s">
        <v>875</v>
      </c>
      <c r="B116" s="1454"/>
      <c r="C116" s="1454"/>
      <c r="D116" s="1454"/>
      <c r="E116" s="1454"/>
      <c r="F116" s="1454"/>
      <c r="G116" s="1454"/>
      <c r="H116" s="1454"/>
      <c r="I116" s="1455"/>
    </row>
    <row r="117" spans="1:9" ht="30" customHeight="1">
      <c r="A117" s="1453" t="s">
        <v>876</v>
      </c>
      <c r="B117" s="1454"/>
      <c r="C117" s="1454"/>
      <c r="D117" s="1454"/>
      <c r="E117" s="1454"/>
      <c r="F117" s="1454"/>
      <c r="G117" s="1454"/>
      <c r="H117" s="1454"/>
      <c r="I117" s="1455"/>
    </row>
    <row r="118" spans="1:9" ht="60" customHeight="1">
      <c r="A118" s="1453" t="s">
        <v>877</v>
      </c>
      <c r="B118" s="1454"/>
      <c r="C118" s="1454"/>
      <c r="D118" s="1454"/>
      <c r="E118" s="1454"/>
      <c r="F118" s="1454"/>
      <c r="G118" s="1454"/>
      <c r="H118" s="1454"/>
      <c r="I118" s="1455"/>
    </row>
    <row r="119" spans="1:9" ht="30.75" customHeight="1">
      <c r="A119" s="1471" t="s">
        <v>1649</v>
      </c>
      <c r="B119" s="1472"/>
      <c r="C119" s="1472"/>
      <c r="D119" s="1472"/>
      <c r="E119" s="1472"/>
      <c r="F119" s="1472"/>
      <c r="G119" s="1472"/>
      <c r="H119" s="1472"/>
      <c r="I119" s="1473"/>
    </row>
    <row r="120" spans="1:9" ht="12.75" customHeight="1">
      <c r="A120" s="223"/>
      <c r="B120" s="214"/>
      <c r="C120" s="214"/>
      <c r="D120" s="214"/>
      <c r="E120" s="214"/>
      <c r="F120" s="214"/>
      <c r="G120" s="214"/>
      <c r="H120" s="214"/>
      <c r="I120" s="224"/>
    </row>
    <row r="121" spans="1:9" ht="31.5" customHeight="1">
      <c r="A121" s="218">
        <v>25</v>
      </c>
      <c r="B121" s="1445" t="s">
        <v>366</v>
      </c>
      <c r="C121" s="1445"/>
      <c r="D121" s="1445"/>
      <c r="E121" s="1445"/>
      <c r="F121" s="1445"/>
      <c r="G121" s="1445">
        <f>A121</f>
        <v>25</v>
      </c>
      <c r="H121" s="1445"/>
      <c r="I121" s="219">
        <f>A121</f>
        <v>25</v>
      </c>
    </row>
    <row r="122" spans="1:9" ht="101.25" customHeight="1">
      <c r="A122" s="1453" t="s">
        <v>878</v>
      </c>
      <c r="B122" s="1454"/>
      <c r="C122" s="1454"/>
      <c r="D122" s="1454"/>
      <c r="E122" s="1454"/>
      <c r="F122" s="1454"/>
      <c r="G122" s="1454"/>
      <c r="H122" s="1454"/>
      <c r="I122" s="1455"/>
    </row>
    <row r="123" spans="1:9" ht="30.75" customHeight="1">
      <c r="A123" s="218">
        <v>26</v>
      </c>
      <c r="B123" s="1445" t="s">
        <v>368</v>
      </c>
      <c r="C123" s="1445"/>
      <c r="D123" s="1445"/>
      <c r="E123" s="1445"/>
      <c r="F123" s="1445"/>
      <c r="G123" s="1445">
        <f>A123</f>
        <v>26</v>
      </c>
      <c r="H123" s="1445"/>
      <c r="I123" s="219">
        <f>A123</f>
        <v>26</v>
      </c>
    </row>
    <row r="124" spans="1:9" ht="60" customHeight="1">
      <c r="A124" s="1453" t="s">
        <v>985</v>
      </c>
      <c r="B124" s="1454"/>
      <c r="C124" s="1454"/>
      <c r="D124" s="1454"/>
      <c r="E124" s="1454"/>
      <c r="F124" s="1454"/>
      <c r="G124" s="1454"/>
      <c r="H124" s="1454"/>
      <c r="I124" s="1455"/>
    </row>
    <row r="125" spans="1:9" ht="29.25" customHeight="1">
      <c r="A125" s="218">
        <v>27</v>
      </c>
      <c r="B125" s="1445" t="s">
        <v>370</v>
      </c>
      <c r="C125" s="1445"/>
      <c r="D125" s="1445"/>
      <c r="E125" s="1445"/>
      <c r="F125" s="1445"/>
      <c r="G125" s="1445">
        <f>A125</f>
        <v>27</v>
      </c>
      <c r="H125" s="1445"/>
      <c r="I125" s="219">
        <f>A125</f>
        <v>27</v>
      </c>
    </row>
    <row r="126" spans="1:9" ht="54.75" customHeight="1">
      <c r="A126" s="229" t="s">
        <v>879</v>
      </c>
      <c r="B126" s="225" t="str">
        <f>المدخلات!AR9</f>
        <v>14 شهر</v>
      </c>
      <c r="C126" s="1484" t="s">
        <v>986</v>
      </c>
      <c r="D126" s="1484"/>
      <c r="E126" s="1484"/>
      <c r="F126" s="1484"/>
      <c r="G126" s="1484"/>
      <c r="H126" s="1484"/>
      <c r="I126" s="1485"/>
    </row>
    <row r="127" spans="1:9" ht="29.25" customHeight="1">
      <c r="A127" s="218">
        <v>28</v>
      </c>
      <c r="B127" s="1445" t="s">
        <v>371</v>
      </c>
      <c r="C127" s="1445"/>
      <c r="D127" s="1445"/>
      <c r="E127" s="1445"/>
      <c r="F127" s="1445"/>
      <c r="G127" s="1445">
        <f>A127</f>
        <v>28</v>
      </c>
      <c r="H127" s="1445"/>
      <c r="I127" s="219">
        <f>A127</f>
        <v>28</v>
      </c>
    </row>
    <row r="128" spans="1:9" ht="96" customHeight="1">
      <c r="A128" s="1453" t="s">
        <v>372</v>
      </c>
      <c r="B128" s="1454"/>
      <c r="C128" s="1454"/>
      <c r="D128" s="1454"/>
      <c r="E128" s="1454"/>
      <c r="F128" s="1454"/>
      <c r="G128" s="1454"/>
      <c r="H128" s="1454"/>
      <c r="I128" s="1455"/>
    </row>
    <row r="129" spans="1:9" ht="29.25" customHeight="1">
      <c r="A129" s="218">
        <v>29</v>
      </c>
      <c r="B129" s="1445" t="s">
        <v>373</v>
      </c>
      <c r="C129" s="1445"/>
      <c r="D129" s="1445"/>
      <c r="E129" s="1445"/>
      <c r="F129" s="1445"/>
      <c r="G129" s="1445">
        <f>A129</f>
        <v>29</v>
      </c>
      <c r="H129" s="1445"/>
      <c r="I129" s="219">
        <f>A129</f>
        <v>29</v>
      </c>
    </row>
    <row r="130" spans="1:9" ht="93" customHeight="1">
      <c r="A130" s="1453" t="s">
        <v>374</v>
      </c>
      <c r="B130" s="1454"/>
      <c r="C130" s="1454"/>
      <c r="D130" s="1454"/>
      <c r="E130" s="1454"/>
      <c r="F130" s="1454"/>
      <c r="G130" s="1454"/>
      <c r="H130" s="1454"/>
      <c r="I130" s="1455"/>
    </row>
    <row r="131" spans="1:9" ht="29.25" customHeight="1">
      <c r="A131" s="218">
        <v>30</v>
      </c>
      <c r="B131" s="1445" t="s">
        <v>375</v>
      </c>
      <c r="C131" s="1445"/>
      <c r="D131" s="1445"/>
      <c r="E131" s="1445"/>
      <c r="F131" s="1445"/>
      <c r="G131" s="1445">
        <f>A131</f>
        <v>30</v>
      </c>
      <c r="H131" s="1445"/>
      <c r="I131" s="219">
        <f>A131</f>
        <v>30</v>
      </c>
    </row>
    <row r="132" spans="1:9" ht="88.5" customHeight="1">
      <c r="A132" s="1453" t="s">
        <v>987</v>
      </c>
      <c r="B132" s="1454"/>
      <c r="C132" s="1454"/>
      <c r="D132" s="1454"/>
      <c r="E132" s="1454"/>
      <c r="F132" s="1454"/>
      <c r="G132" s="1454"/>
      <c r="H132" s="1454"/>
      <c r="I132" s="1455"/>
    </row>
    <row r="133" spans="1:9" ht="24" customHeight="1">
      <c r="A133" s="1465" t="s">
        <v>988</v>
      </c>
      <c r="B133" s="1466"/>
      <c r="C133" s="1466"/>
      <c r="D133" s="1466"/>
      <c r="E133" s="1466"/>
      <c r="F133" s="1466"/>
      <c r="G133" s="1466"/>
      <c r="H133" s="1466"/>
      <c r="I133" s="1467"/>
    </row>
    <row r="134" spans="1:9" ht="15" customHeight="1">
      <c r="A134" s="1465"/>
      <c r="B134" s="1466"/>
      <c r="C134" s="1466"/>
      <c r="D134" s="1466"/>
      <c r="E134" s="1466"/>
      <c r="F134" s="1466"/>
      <c r="G134" s="1466"/>
      <c r="H134" s="1466"/>
      <c r="I134" s="1467"/>
    </row>
    <row r="135" spans="1:9" ht="21" customHeight="1">
      <c r="A135" s="1478"/>
      <c r="B135" s="1479"/>
      <c r="C135" s="1479"/>
      <c r="D135" s="1479"/>
      <c r="E135" s="1479"/>
      <c r="F135" s="1479"/>
      <c r="G135" s="1479"/>
      <c r="H135" s="1479"/>
      <c r="I135" s="1480"/>
    </row>
    <row r="136" spans="1:9" ht="29.25" customHeight="1">
      <c r="A136" s="218">
        <v>31</v>
      </c>
      <c r="B136" s="1445" t="s">
        <v>377</v>
      </c>
      <c r="C136" s="1445"/>
      <c r="D136" s="1445"/>
      <c r="E136" s="1445"/>
      <c r="F136" s="1445"/>
      <c r="G136" s="1445">
        <f>A136</f>
        <v>31</v>
      </c>
      <c r="H136" s="1445"/>
      <c r="I136" s="219">
        <f>A136</f>
        <v>31</v>
      </c>
    </row>
    <row r="137" spans="1:9" ht="102.75" customHeight="1">
      <c r="A137" s="1481" t="s">
        <v>378</v>
      </c>
      <c r="B137" s="1482"/>
      <c r="C137" s="1482"/>
      <c r="D137" s="1482"/>
      <c r="E137" s="1482"/>
      <c r="F137" s="1482"/>
      <c r="G137" s="1482"/>
      <c r="H137" s="1482"/>
      <c r="I137" s="1483"/>
    </row>
    <row r="138" spans="1:9" ht="24.75" customHeight="1">
      <c r="A138" s="1453"/>
      <c r="B138" s="1454"/>
      <c r="C138" s="1454"/>
      <c r="D138" s="1454"/>
      <c r="E138" s="1454"/>
      <c r="F138" s="1454"/>
      <c r="G138" s="1454"/>
      <c r="H138" s="1454"/>
      <c r="I138" s="1455"/>
    </row>
    <row r="139" spans="1:9" ht="30" customHeight="1">
      <c r="A139" s="218">
        <v>32</v>
      </c>
      <c r="B139" s="1445" t="s">
        <v>379</v>
      </c>
      <c r="C139" s="1445"/>
      <c r="D139" s="1445"/>
      <c r="E139" s="1445"/>
      <c r="F139" s="1445"/>
      <c r="G139" s="1445">
        <f>A139</f>
        <v>32</v>
      </c>
      <c r="H139" s="1445"/>
      <c r="I139" s="219">
        <f>A139</f>
        <v>32</v>
      </c>
    </row>
    <row r="140" spans="1:9" ht="59.25" customHeight="1">
      <c r="A140" s="1453" t="s">
        <v>380</v>
      </c>
      <c r="B140" s="1454"/>
      <c r="C140" s="1454"/>
      <c r="D140" s="1454"/>
      <c r="E140" s="1454"/>
      <c r="F140" s="1454"/>
      <c r="G140" s="1454"/>
      <c r="H140" s="1454"/>
      <c r="I140" s="1455"/>
    </row>
    <row r="141" spans="1:9" ht="29.25" customHeight="1">
      <c r="A141" s="218">
        <f>A139+1</f>
        <v>33</v>
      </c>
      <c r="B141" s="1445" t="s">
        <v>381</v>
      </c>
      <c r="C141" s="1445"/>
      <c r="D141" s="1445"/>
      <c r="E141" s="1445"/>
      <c r="F141" s="1445"/>
      <c r="G141" s="1445">
        <f>A141</f>
        <v>33</v>
      </c>
      <c r="H141" s="1445"/>
      <c r="I141" s="219">
        <f>A141</f>
        <v>33</v>
      </c>
    </row>
    <row r="142" spans="1:9" ht="89.25" customHeight="1">
      <c r="A142" s="1459" t="s">
        <v>989</v>
      </c>
      <c r="B142" s="1460"/>
      <c r="C142" s="1460"/>
      <c r="D142" s="1460"/>
      <c r="E142" s="1460"/>
      <c r="F142" s="1460"/>
      <c r="G142" s="1460"/>
      <c r="H142" s="1460"/>
      <c r="I142" s="1461"/>
    </row>
    <row r="143" spans="1:9" ht="29.25" customHeight="1">
      <c r="A143" s="218">
        <f>A141+1</f>
        <v>34</v>
      </c>
      <c r="B143" s="1445" t="s">
        <v>383</v>
      </c>
      <c r="C143" s="1445"/>
      <c r="D143" s="1445"/>
      <c r="E143" s="1445"/>
      <c r="F143" s="1445"/>
      <c r="G143" s="1445">
        <f>A143</f>
        <v>34</v>
      </c>
      <c r="H143" s="1445"/>
      <c r="I143" s="219">
        <f>A143</f>
        <v>34</v>
      </c>
    </row>
    <row r="144" spans="1:9" ht="113.25" customHeight="1">
      <c r="A144" s="1453" t="s">
        <v>384</v>
      </c>
      <c r="B144" s="1454"/>
      <c r="C144" s="1454"/>
      <c r="D144" s="1454"/>
      <c r="E144" s="1454"/>
      <c r="F144" s="1454"/>
      <c r="G144" s="1454"/>
      <c r="H144" s="1454"/>
      <c r="I144" s="1455"/>
    </row>
    <row r="145" spans="1:9" ht="29.25" customHeight="1">
      <c r="A145" s="218">
        <f>A143+1</f>
        <v>35</v>
      </c>
      <c r="B145" s="1445" t="s">
        <v>385</v>
      </c>
      <c r="C145" s="1445"/>
      <c r="D145" s="1445"/>
      <c r="E145" s="1445"/>
      <c r="F145" s="1445"/>
      <c r="G145" s="1445">
        <f>A145</f>
        <v>35</v>
      </c>
      <c r="H145" s="1445"/>
      <c r="I145" s="219">
        <f>A145</f>
        <v>35</v>
      </c>
    </row>
    <row r="146" spans="1:9" ht="90.75" customHeight="1">
      <c r="A146" s="1465" t="s">
        <v>386</v>
      </c>
      <c r="B146" s="1466"/>
      <c r="C146" s="1466"/>
      <c r="D146" s="1466"/>
      <c r="E146" s="1466"/>
      <c r="F146" s="1466"/>
      <c r="G146" s="1466"/>
      <c r="H146" s="1466"/>
      <c r="I146" s="1467"/>
    </row>
    <row r="147" spans="1:9" ht="51.75" customHeight="1">
      <c r="A147" s="1465"/>
      <c r="B147" s="1466"/>
      <c r="C147" s="1466"/>
      <c r="D147" s="1466"/>
      <c r="E147" s="1466"/>
      <c r="F147" s="1466"/>
      <c r="G147" s="1466"/>
      <c r="H147" s="1466"/>
      <c r="I147" s="1467"/>
    </row>
    <row r="148" spans="1:9" ht="71.25" customHeight="1">
      <c r="A148" s="1465"/>
      <c r="B148" s="1466"/>
      <c r="C148" s="1466"/>
      <c r="D148" s="1466"/>
      <c r="E148" s="1466"/>
      <c r="F148" s="1466"/>
      <c r="G148" s="1466"/>
      <c r="H148" s="1466"/>
      <c r="I148" s="1467"/>
    </row>
    <row r="149" spans="1:9" ht="30" customHeight="1">
      <c r="A149" s="232">
        <v>36</v>
      </c>
      <c r="B149" s="1477" t="s">
        <v>387</v>
      </c>
      <c r="C149" s="1477"/>
      <c r="D149" s="1477"/>
      <c r="E149" s="1477"/>
      <c r="F149" s="1477"/>
      <c r="G149" s="1477">
        <f>A149</f>
        <v>36</v>
      </c>
      <c r="H149" s="1477"/>
      <c r="I149" s="233">
        <f>A149</f>
        <v>36</v>
      </c>
    </row>
    <row r="150" spans="1:9" ht="133.5" customHeight="1">
      <c r="A150" s="1465" t="s">
        <v>990</v>
      </c>
      <c r="B150" s="1466"/>
      <c r="C150" s="1466"/>
      <c r="D150" s="1466"/>
      <c r="E150" s="1466"/>
      <c r="F150" s="1466"/>
      <c r="G150" s="1466"/>
      <c r="H150" s="1466"/>
      <c r="I150" s="1467"/>
    </row>
    <row r="151" spans="1:9" ht="30.75" customHeight="1">
      <c r="A151" s="218">
        <v>38</v>
      </c>
      <c r="B151" s="1445" t="s">
        <v>390</v>
      </c>
      <c r="C151" s="1445"/>
      <c r="D151" s="1445"/>
      <c r="E151" s="1445"/>
      <c r="F151" s="1445"/>
      <c r="G151" s="1445">
        <f>A151</f>
        <v>38</v>
      </c>
      <c r="H151" s="1445"/>
      <c r="I151" s="219">
        <f>A151</f>
        <v>38</v>
      </c>
    </row>
    <row r="152" spans="1:9" ht="53.25" customHeight="1">
      <c r="A152" s="1453" t="s">
        <v>391</v>
      </c>
      <c r="B152" s="1454"/>
      <c r="C152" s="1454"/>
      <c r="D152" s="1454"/>
      <c r="E152" s="1454"/>
      <c r="F152" s="1454"/>
      <c r="G152" s="1454"/>
      <c r="H152" s="1454"/>
      <c r="I152" s="1455"/>
    </row>
    <row r="153" spans="1:9" ht="23.4">
      <c r="A153" s="218">
        <v>39</v>
      </c>
      <c r="B153" s="1445" t="s">
        <v>392</v>
      </c>
      <c r="C153" s="1445"/>
      <c r="D153" s="1445"/>
      <c r="E153" s="1445"/>
      <c r="F153" s="1445"/>
      <c r="G153" s="1445">
        <f>A153</f>
        <v>39</v>
      </c>
      <c r="H153" s="1445"/>
      <c r="I153" s="219">
        <f>A153</f>
        <v>39</v>
      </c>
    </row>
    <row r="154" spans="1:9" ht="60.75" customHeight="1">
      <c r="A154" s="1453" t="s">
        <v>393</v>
      </c>
      <c r="B154" s="1454"/>
      <c r="C154" s="1454"/>
      <c r="D154" s="1454"/>
      <c r="E154" s="1454"/>
      <c r="F154" s="1454"/>
      <c r="G154" s="1454"/>
      <c r="H154" s="1454"/>
      <c r="I154" s="1455"/>
    </row>
    <row r="155" spans="1:9" ht="30.75" customHeight="1">
      <c r="A155" s="218">
        <v>40</v>
      </c>
      <c r="B155" s="1445" t="s">
        <v>394</v>
      </c>
      <c r="C155" s="1445"/>
      <c r="D155" s="1445"/>
      <c r="E155" s="1445"/>
      <c r="F155" s="1445"/>
      <c r="G155" s="1445">
        <f>A155</f>
        <v>40</v>
      </c>
      <c r="H155" s="1445"/>
      <c r="I155" s="219">
        <f>A155</f>
        <v>40</v>
      </c>
    </row>
    <row r="156" spans="1:9" ht="59.25" customHeight="1">
      <c r="A156" s="1474" t="s">
        <v>991</v>
      </c>
      <c r="B156" s="1475"/>
      <c r="C156" s="1475"/>
      <c r="D156" s="1475"/>
      <c r="E156" s="1475"/>
      <c r="F156" s="1475"/>
      <c r="G156" s="1475"/>
      <c r="H156" s="1475"/>
      <c r="I156" s="1476"/>
    </row>
    <row r="157" spans="1:9" ht="30" customHeight="1">
      <c r="A157" s="218">
        <v>41</v>
      </c>
      <c r="B157" s="1445" t="s">
        <v>396</v>
      </c>
      <c r="C157" s="1445"/>
      <c r="D157" s="1445"/>
      <c r="E157" s="1445"/>
      <c r="F157" s="1445"/>
      <c r="G157" s="1445">
        <f>A157</f>
        <v>41</v>
      </c>
      <c r="H157" s="1445"/>
      <c r="I157" s="219">
        <f>A157</f>
        <v>41</v>
      </c>
    </row>
    <row r="158" spans="1:9" ht="60" customHeight="1">
      <c r="A158" s="1453" t="s">
        <v>881</v>
      </c>
      <c r="B158" s="1454"/>
      <c r="C158" s="1454"/>
      <c r="D158" s="1454"/>
      <c r="E158" s="1454"/>
      <c r="F158" s="1454"/>
      <c r="G158" s="1454"/>
      <c r="H158" s="1454"/>
      <c r="I158" s="1455"/>
    </row>
    <row r="159" spans="1:9" ht="60" customHeight="1">
      <c r="A159" s="1453" t="s">
        <v>882</v>
      </c>
      <c r="B159" s="1454"/>
      <c r="C159" s="1454"/>
      <c r="D159" s="1454"/>
      <c r="E159" s="1454"/>
      <c r="F159" s="1454"/>
      <c r="G159" s="1454"/>
      <c r="H159" s="1454"/>
      <c r="I159" s="1455"/>
    </row>
    <row r="160" spans="1:9" ht="30" customHeight="1">
      <c r="A160" s="218">
        <v>42</v>
      </c>
      <c r="B160" s="1445" t="s">
        <v>398</v>
      </c>
      <c r="C160" s="1445"/>
      <c r="D160" s="1445"/>
      <c r="E160" s="1445"/>
      <c r="F160" s="1445"/>
      <c r="G160" s="1445">
        <f>A160</f>
        <v>42</v>
      </c>
      <c r="H160" s="1445"/>
      <c r="I160" s="219">
        <f>A160</f>
        <v>42</v>
      </c>
    </row>
    <row r="161" spans="1:9" ht="30" customHeight="1">
      <c r="A161" s="1465" t="s">
        <v>399</v>
      </c>
      <c r="B161" s="1466"/>
      <c r="C161" s="1466"/>
      <c r="D161" s="1466"/>
      <c r="E161" s="1466"/>
      <c r="F161" s="1466"/>
      <c r="G161" s="1466"/>
      <c r="H161" s="1466"/>
      <c r="I161" s="1467"/>
    </row>
    <row r="162" spans="1:9" ht="29.25" customHeight="1">
      <c r="A162" s="218">
        <v>43</v>
      </c>
      <c r="B162" s="1445" t="s">
        <v>400</v>
      </c>
      <c r="C162" s="1445"/>
      <c r="D162" s="1445"/>
      <c r="E162" s="1445"/>
      <c r="F162" s="1445"/>
      <c r="G162" s="1445">
        <f>A162</f>
        <v>43</v>
      </c>
      <c r="H162" s="1445"/>
      <c r="I162" s="219">
        <f>A162</f>
        <v>43</v>
      </c>
    </row>
    <row r="163" spans="1:9" ht="69" customHeight="1">
      <c r="A163" s="1471" t="s">
        <v>992</v>
      </c>
      <c r="B163" s="1472"/>
      <c r="C163" s="1472"/>
      <c r="D163" s="1472"/>
      <c r="E163" s="1472"/>
      <c r="F163" s="1472"/>
      <c r="G163" s="1472"/>
      <c r="H163" s="1472"/>
      <c r="I163" s="1473"/>
    </row>
    <row r="164" spans="1:9" ht="29.25" customHeight="1">
      <c r="A164" s="218">
        <v>44</v>
      </c>
      <c r="B164" s="1445" t="s">
        <v>402</v>
      </c>
      <c r="C164" s="1445"/>
      <c r="D164" s="1445"/>
      <c r="E164" s="1445"/>
      <c r="F164" s="1445"/>
      <c r="G164" s="1445">
        <f>A164</f>
        <v>44</v>
      </c>
      <c r="H164" s="1445"/>
      <c r="I164" s="219">
        <f>A164</f>
        <v>44</v>
      </c>
    </row>
    <row r="165" spans="1:9" ht="67.5" customHeight="1">
      <c r="A165" s="1453" t="s">
        <v>403</v>
      </c>
      <c r="B165" s="1454"/>
      <c r="C165" s="1454"/>
      <c r="D165" s="1454"/>
      <c r="E165" s="1454"/>
      <c r="F165" s="1454"/>
      <c r="G165" s="1454"/>
      <c r="H165" s="1454"/>
      <c r="I165" s="1455"/>
    </row>
    <row r="166" spans="1:9" ht="29.25" customHeight="1">
      <c r="A166" s="218">
        <v>45</v>
      </c>
      <c r="B166" s="1445" t="s">
        <v>404</v>
      </c>
      <c r="C166" s="1445"/>
      <c r="D166" s="1445"/>
      <c r="E166" s="1445"/>
      <c r="F166" s="1445"/>
      <c r="G166" s="1445">
        <f>A166</f>
        <v>45</v>
      </c>
      <c r="H166" s="1445"/>
      <c r="I166" s="219">
        <f>A166</f>
        <v>45</v>
      </c>
    </row>
    <row r="167" spans="1:9" ht="71.25" customHeight="1">
      <c r="A167" s="1453" t="s">
        <v>405</v>
      </c>
      <c r="B167" s="1454"/>
      <c r="C167" s="1454"/>
      <c r="D167" s="1454"/>
      <c r="E167" s="1454"/>
      <c r="F167" s="1454"/>
      <c r="G167" s="1454"/>
      <c r="H167" s="1454"/>
      <c r="I167" s="1455"/>
    </row>
    <row r="168" spans="1:9" ht="29.25" customHeight="1">
      <c r="A168" s="218">
        <v>46</v>
      </c>
      <c r="B168" s="1445" t="s">
        <v>406</v>
      </c>
      <c r="C168" s="1445"/>
      <c r="D168" s="1445"/>
      <c r="E168" s="1445"/>
      <c r="F168" s="1445"/>
      <c r="G168" s="1445">
        <f>A168</f>
        <v>46</v>
      </c>
      <c r="H168" s="1445"/>
      <c r="I168" s="219">
        <f>A168</f>
        <v>46</v>
      </c>
    </row>
    <row r="169" spans="1:9" ht="60" customHeight="1">
      <c r="A169" s="1453" t="s">
        <v>407</v>
      </c>
      <c r="B169" s="1454"/>
      <c r="C169" s="1454"/>
      <c r="D169" s="1454"/>
      <c r="E169" s="1454"/>
      <c r="F169" s="1454"/>
      <c r="G169" s="1454"/>
      <c r="H169" s="1454"/>
      <c r="I169" s="1455"/>
    </row>
    <row r="170" spans="1:9" ht="29.25" customHeight="1">
      <c r="A170" s="218">
        <v>47</v>
      </c>
      <c r="B170" s="1445" t="s">
        <v>408</v>
      </c>
      <c r="C170" s="1445"/>
      <c r="D170" s="1445"/>
      <c r="E170" s="1445"/>
      <c r="F170" s="1445"/>
      <c r="G170" s="1445">
        <f>A170</f>
        <v>47</v>
      </c>
      <c r="H170" s="1445"/>
      <c r="I170" s="219">
        <f>A170</f>
        <v>47</v>
      </c>
    </row>
    <row r="171" spans="1:9" ht="60" customHeight="1">
      <c r="A171" s="1453" t="s">
        <v>409</v>
      </c>
      <c r="B171" s="1454"/>
      <c r="C171" s="1454"/>
      <c r="D171" s="1454"/>
      <c r="E171" s="1454"/>
      <c r="F171" s="1454"/>
      <c r="G171" s="1454"/>
      <c r="H171" s="1454"/>
      <c r="I171" s="1455"/>
    </row>
    <row r="172" spans="1:9" ht="29.25" customHeight="1">
      <c r="A172" s="218">
        <v>48</v>
      </c>
      <c r="B172" s="1445" t="s">
        <v>410</v>
      </c>
      <c r="C172" s="1445"/>
      <c r="D172" s="1445"/>
      <c r="E172" s="1445"/>
      <c r="F172" s="1445"/>
      <c r="G172" s="1445">
        <f>A172</f>
        <v>48</v>
      </c>
      <c r="H172" s="1445"/>
      <c r="I172" s="219">
        <f>A172</f>
        <v>48</v>
      </c>
    </row>
    <row r="173" spans="1:9" ht="60" customHeight="1">
      <c r="A173" s="1453" t="s">
        <v>411</v>
      </c>
      <c r="B173" s="1454"/>
      <c r="C173" s="1454"/>
      <c r="D173" s="1454"/>
      <c r="E173" s="1454"/>
      <c r="F173" s="1454"/>
      <c r="G173" s="1454"/>
      <c r="H173" s="1454"/>
      <c r="I173" s="1455"/>
    </row>
    <row r="174" spans="1:9" ht="29.25" customHeight="1">
      <c r="A174" s="218">
        <v>49</v>
      </c>
      <c r="B174" s="1445" t="s">
        <v>412</v>
      </c>
      <c r="C174" s="1445"/>
      <c r="D174" s="1445"/>
      <c r="E174" s="1445"/>
      <c r="F174" s="1445"/>
      <c r="G174" s="1445">
        <f>A174</f>
        <v>49</v>
      </c>
      <c r="H174" s="1445"/>
      <c r="I174" s="219">
        <f>A174</f>
        <v>49</v>
      </c>
    </row>
    <row r="175" spans="1:9" ht="60" customHeight="1">
      <c r="A175" s="1453" t="s">
        <v>413</v>
      </c>
      <c r="B175" s="1454"/>
      <c r="C175" s="1454"/>
      <c r="D175" s="1454"/>
      <c r="E175" s="1454"/>
      <c r="F175" s="1454"/>
      <c r="G175" s="1454"/>
      <c r="H175" s="1454"/>
      <c r="I175" s="1455"/>
    </row>
    <row r="176" spans="1:9" ht="28.5" customHeight="1">
      <c r="A176" s="218">
        <v>50</v>
      </c>
      <c r="B176" s="1445" t="s">
        <v>414</v>
      </c>
      <c r="C176" s="1445"/>
      <c r="D176" s="1445"/>
      <c r="E176" s="1445"/>
      <c r="F176" s="1445"/>
      <c r="G176" s="1445">
        <f>A176</f>
        <v>50</v>
      </c>
      <c r="H176" s="1445"/>
      <c r="I176" s="219">
        <f>A176</f>
        <v>50</v>
      </c>
    </row>
    <row r="177" spans="1:9" ht="64.5" customHeight="1">
      <c r="A177" s="1459" t="s">
        <v>415</v>
      </c>
      <c r="B177" s="1460"/>
      <c r="C177" s="1460"/>
      <c r="D177" s="1460"/>
      <c r="E177" s="1460"/>
      <c r="F177" s="1460"/>
      <c r="G177" s="1460"/>
      <c r="H177" s="1460"/>
      <c r="I177" s="1461"/>
    </row>
    <row r="178" spans="1:9" ht="27.75" customHeight="1">
      <c r="A178" s="218">
        <v>51</v>
      </c>
      <c r="B178" s="1445" t="s">
        <v>416</v>
      </c>
      <c r="C178" s="1445"/>
      <c r="D178" s="1445"/>
      <c r="E178" s="1445"/>
      <c r="F178" s="1445"/>
      <c r="G178" s="1445">
        <f>A178</f>
        <v>51</v>
      </c>
      <c r="H178" s="1445"/>
      <c r="I178" s="219">
        <f>A178</f>
        <v>51</v>
      </c>
    </row>
    <row r="179" spans="1:9" ht="49.5" customHeight="1">
      <c r="A179" s="1468" t="s">
        <v>829</v>
      </c>
      <c r="B179" s="1469"/>
      <c r="C179" s="1469"/>
      <c r="D179" s="1469"/>
      <c r="E179" s="1469"/>
      <c r="F179" s="1469"/>
      <c r="G179" s="1469"/>
      <c r="H179" s="1469"/>
      <c r="I179" s="1470"/>
    </row>
    <row r="180" spans="1:9" ht="37.5" customHeight="1">
      <c r="A180" s="218">
        <v>52</v>
      </c>
      <c r="B180" s="1445" t="s">
        <v>418</v>
      </c>
      <c r="C180" s="1445"/>
      <c r="D180" s="1445"/>
      <c r="E180" s="1445"/>
      <c r="F180" s="1445"/>
      <c r="G180" s="1445">
        <f>A180</f>
        <v>52</v>
      </c>
      <c r="H180" s="1445"/>
      <c r="I180" s="219">
        <f>A180</f>
        <v>52</v>
      </c>
    </row>
    <row r="181" spans="1:9" ht="105" customHeight="1">
      <c r="A181" s="1459" t="s">
        <v>830</v>
      </c>
      <c r="B181" s="1460"/>
      <c r="C181" s="1460"/>
      <c r="D181" s="1460"/>
      <c r="E181" s="1460"/>
      <c r="F181" s="1460"/>
      <c r="G181" s="1460"/>
      <c r="H181" s="1460"/>
      <c r="I181" s="1461"/>
    </row>
    <row r="182" spans="1:9" ht="30" customHeight="1">
      <c r="A182" s="218">
        <v>53</v>
      </c>
      <c r="B182" s="1445" t="s">
        <v>420</v>
      </c>
      <c r="C182" s="1445"/>
      <c r="D182" s="1445"/>
      <c r="E182" s="1445"/>
      <c r="F182" s="1445"/>
      <c r="G182" s="1445">
        <f>A182</f>
        <v>53</v>
      </c>
      <c r="H182" s="1445"/>
      <c r="I182" s="219">
        <f>A182</f>
        <v>53</v>
      </c>
    </row>
    <row r="183" spans="1:9" ht="60" customHeight="1">
      <c r="A183" s="1453" t="s">
        <v>421</v>
      </c>
      <c r="B183" s="1454"/>
      <c r="C183" s="1454"/>
      <c r="D183" s="1454"/>
      <c r="E183" s="1454"/>
      <c r="F183" s="1454"/>
      <c r="G183" s="1454"/>
      <c r="H183" s="1454"/>
      <c r="I183" s="1455"/>
    </row>
    <row r="184" spans="1:9" ht="29.25" customHeight="1">
      <c r="A184" s="218">
        <v>54</v>
      </c>
      <c r="B184" s="1445" t="s">
        <v>422</v>
      </c>
      <c r="C184" s="1445"/>
      <c r="D184" s="1445"/>
      <c r="E184" s="1445"/>
      <c r="F184" s="1445"/>
      <c r="G184" s="1445">
        <f>A184</f>
        <v>54</v>
      </c>
      <c r="H184" s="1445"/>
      <c r="I184" s="219">
        <f>A184</f>
        <v>54</v>
      </c>
    </row>
    <row r="185" spans="1:9" ht="119.25" customHeight="1">
      <c r="A185" s="1459" t="s">
        <v>993</v>
      </c>
      <c r="B185" s="1460"/>
      <c r="C185" s="1460"/>
      <c r="D185" s="1460"/>
      <c r="E185" s="1460"/>
      <c r="F185" s="1460"/>
      <c r="G185" s="1460"/>
      <c r="H185" s="1460"/>
      <c r="I185" s="1461"/>
    </row>
    <row r="186" spans="1:9" ht="29.25" customHeight="1">
      <c r="A186" s="218">
        <v>55</v>
      </c>
      <c r="B186" s="1445" t="s">
        <v>423</v>
      </c>
      <c r="C186" s="1445"/>
      <c r="D186" s="1445"/>
      <c r="E186" s="1445"/>
      <c r="F186" s="1445"/>
      <c r="G186" s="1445">
        <f>A186</f>
        <v>55</v>
      </c>
      <c r="H186" s="1445"/>
      <c r="I186" s="219">
        <f>A186</f>
        <v>55</v>
      </c>
    </row>
    <row r="187" spans="1:9" ht="59.25" customHeight="1">
      <c r="A187" s="1453" t="s">
        <v>994</v>
      </c>
      <c r="B187" s="1454"/>
      <c r="C187" s="1454"/>
      <c r="D187" s="1454"/>
      <c r="E187" s="1454"/>
      <c r="F187" s="1454"/>
      <c r="G187" s="1454"/>
      <c r="H187" s="1454"/>
      <c r="I187" s="1455"/>
    </row>
    <row r="188" spans="1:9" ht="35.25" customHeight="1">
      <c r="A188" s="1453" t="s">
        <v>995</v>
      </c>
      <c r="B188" s="1454"/>
      <c r="C188" s="1454"/>
      <c r="D188" s="1454"/>
      <c r="E188" s="1454"/>
      <c r="F188" s="1454"/>
      <c r="G188" s="1454"/>
      <c r="H188" s="1454"/>
      <c r="I188" s="1455"/>
    </row>
    <row r="189" spans="1:9" ht="33" customHeight="1">
      <c r="A189" s="1465" t="s">
        <v>996</v>
      </c>
      <c r="B189" s="1466"/>
      <c r="C189" s="1466"/>
      <c r="D189" s="1466"/>
      <c r="E189" s="1466"/>
      <c r="F189" s="1466"/>
      <c r="G189" s="1466"/>
      <c r="H189" s="1466"/>
      <c r="I189" s="1467"/>
    </row>
    <row r="190" spans="1:9" ht="29.25" customHeight="1">
      <c r="A190" s="218">
        <v>56</v>
      </c>
      <c r="B190" s="1445" t="s">
        <v>425</v>
      </c>
      <c r="C190" s="1445"/>
      <c r="D190" s="1445"/>
      <c r="E190" s="1445"/>
      <c r="F190" s="1445"/>
      <c r="G190" s="1445">
        <f>A190</f>
        <v>56</v>
      </c>
      <c r="H190" s="1445"/>
      <c r="I190" s="219">
        <f>A190</f>
        <v>56</v>
      </c>
    </row>
    <row r="191" spans="1:9" ht="54.75" customHeight="1">
      <c r="A191" s="1453" t="s">
        <v>426</v>
      </c>
      <c r="B191" s="1454"/>
      <c r="C191" s="1454"/>
      <c r="D191" s="1454"/>
      <c r="E191" s="1454"/>
      <c r="F191" s="1454"/>
      <c r="G191" s="1454"/>
      <c r="H191" s="1454"/>
      <c r="I191" s="1455"/>
    </row>
    <row r="192" spans="1:9" ht="29.25" customHeight="1">
      <c r="A192" s="218">
        <v>57</v>
      </c>
      <c r="B192" s="1445" t="s">
        <v>427</v>
      </c>
      <c r="C192" s="1445"/>
      <c r="D192" s="1445"/>
      <c r="E192" s="1445"/>
      <c r="F192" s="1445"/>
      <c r="G192" s="1445">
        <f>A192</f>
        <v>57</v>
      </c>
      <c r="H192" s="1445"/>
      <c r="I192" s="219">
        <f>A192</f>
        <v>57</v>
      </c>
    </row>
    <row r="193" spans="1:9" ht="56.25" customHeight="1">
      <c r="A193" s="1459" t="s">
        <v>428</v>
      </c>
      <c r="B193" s="1460"/>
      <c r="C193" s="1460"/>
      <c r="D193" s="1460"/>
      <c r="E193" s="1460"/>
      <c r="F193" s="1460"/>
      <c r="G193" s="1460"/>
      <c r="H193" s="1460"/>
      <c r="I193" s="1461"/>
    </row>
    <row r="194" spans="1:9" ht="23.25" customHeight="1">
      <c r="A194" s="234"/>
      <c r="B194" s="235"/>
      <c r="C194" s="235"/>
      <c r="D194" s="235"/>
      <c r="E194" s="235"/>
      <c r="F194" s="235"/>
      <c r="G194" s="235"/>
      <c r="H194" s="235"/>
      <c r="I194" s="236"/>
    </row>
    <row r="195" spans="1:9" ht="28.5" customHeight="1">
      <c r="A195" s="218">
        <v>58</v>
      </c>
      <c r="B195" s="1445" t="s">
        <v>429</v>
      </c>
      <c r="C195" s="1445"/>
      <c r="D195" s="1445"/>
      <c r="E195" s="1445"/>
      <c r="F195" s="1445"/>
      <c r="G195" s="1445">
        <f>A195</f>
        <v>58</v>
      </c>
      <c r="H195" s="1445"/>
      <c r="I195" s="219">
        <f>A195</f>
        <v>58</v>
      </c>
    </row>
    <row r="196" spans="1:9" ht="59.25" customHeight="1">
      <c r="A196" s="1459" t="s">
        <v>997</v>
      </c>
      <c r="B196" s="1460"/>
      <c r="C196" s="1460"/>
      <c r="D196" s="1460"/>
      <c r="E196" s="1460"/>
      <c r="F196" s="1460"/>
      <c r="G196" s="1460"/>
      <c r="H196" s="1460"/>
      <c r="I196" s="1461"/>
    </row>
    <row r="197" spans="1:9" ht="29.25" customHeight="1">
      <c r="A197" s="218">
        <v>59</v>
      </c>
      <c r="B197" s="1445" t="s">
        <v>430</v>
      </c>
      <c r="C197" s="1445"/>
      <c r="D197" s="1445"/>
      <c r="E197" s="1445"/>
      <c r="F197" s="1445"/>
      <c r="G197" s="1445">
        <f>A197</f>
        <v>59</v>
      </c>
      <c r="H197" s="1445"/>
      <c r="I197" s="219">
        <f>A197</f>
        <v>59</v>
      </c>
    </row>
    <row r="198" spans="1:9" ht="43.5" customHeight="1">
      <c r="A198" s="1459" t="s">
        <v>431</v>
      </c>
      <c r="B198" s="1460"/>
      <c r="C198" s="1460"/>
      <c r="D198" s="1460"/>
      <c r="E198" s="1460"/>
      <c r="F198" s="1460"/>
      <c r="G198" s="1460"/>
      <c r="H198" s="1460"/>
      <c r="I198" s="1461"/>
    </row>
    <row r="199" spans="1:9" ht="29.25" customHeight="1">
      <c r="A199" s="218">
        <v>60</v>
      </c>
      <c r="B199" s="1445" t="s">
        <v>432</v>
      </c>
      <c r="C199" s="1445"/>
      <c r="D199" s="1445"/>
      <c r="E199" s="1445"/>
      <c r="F199" s="1445"/>
      <c r="G199" s="1445">
        <f>A199</f>
        <v>60</v>
      </c>
      <c r="H199" s="1445"/>
      <c r="I199" s="219">
        <f>A199</f>
        <v>60</v>
      </c>
    </row>
    <row r="200" spans="1:9" ht="157.5" customHeight="1">
      <c r="A200" s="1459" t="s">
        <v>998</v>
      </c>
      <c r="B200" s="1460"/>
      <c r="C200" s="1460"/>
      <c r="D200" s="1460"/>
      <c r="E200" s="1460"/>
      <c r="F200" s="1460"/>
      <c r="G200" s="1460"/>
      <c r="H200" s="1460"/>
      <c r="I200" s="1461"/>
    </row>
    <row r="201" spans="1:9" ht="29.25" customHeight="1">
      <c r="A201" s="218">
        <v>61</v>
      </c>
      <c r="B201" s="1445" t="s">
        <v>434</v>
      </c>
      <c r="C201" s="1445"/>
      <c r="D201" s="1445"/>
      <c r="E201" s="1445"/>
      <c r="F201" s="1445"/>
      <c r="G201" s="1445">
        <f>A201</f>
        <v>61</v>
      </c>
      <c r="H201" s="1445"/>
      <c r="I201" s="219">
        <f>A201</f>
        <v>61</v>
      </c>
    </row>
    <row r="202" spans="1:9" ht="60" customHeight="1">
      <c r="A202" s="1453" t="s">
        <v>435</v>
      </c>
      <c r="B202" s="1454"/>
      <c r="C202" s="1454"/>
      <c r="D202" s="1454"/>
      <c r="E202" s="1454"/>
      <c r="F202" s="1454"/>
      <c r="G202" s="1454"/>
      <c r="H202" s="1454"/>
      <c r="I202" s="1455"/>
    </row>
    <row r="203" spans="1:9" ht="29.25" customHeight="1">
      <c r="A203" s="218">
        <v>62</v>
      </c>
      <c r="B203" s="1445" t="s">
        <v>436</v>
      </c>
      <c r="C203" s="1445"/>
      <c r="D203" s="1445"/>
      <c r="E203" s="1445"/>
      <c r="F203" s="1445"/>
      <c r="G203" s="1445">
        <f>A203</f>
        <v>62</v>
      </c>
      <c r="H203" s="1445"/>
      <c r="I203" s="219">
        <f>A203</f>
        <v>62</v>
      </c>
    </row>
    <row r="204" spans="1:9" ht="60" customHeight="1">
      <c r="A204" s="1453" t="s">
        <v>883</v>
      </c>
      <c r="B204" s="1454"/>
      <c r="C204" s="1454"/>
      <c r="D204" s="1454"/>
      <c r="E204" s="1454"/>
      <c r="F204" s="1454"/>
      <c r="G204" s="1454"/>
      <c r="H204" s="1454"/>
      <c r="I204" s="1455"/>
    </row>
    <row r="205" spans="1:9" ht="29.25" customHeight="1">
      <c r="A205" s="218">
        <v>63</v>
      </c>
      <c r="B205" s="1445" t="s">
        <v>437</v>
      </c>
      <c r="C205" s="1445"/>
      <c r="D205" s="1445"/>
      <c r="E205" s="1445"/>
      <c r="F205" s="1445"/>
      <c r="G205" s="1445">
        <f>A205</f>
        <v>63</v>
      </c>
      <c r="H205" s="1445"/>
      <c r="I205" s="219">
        <f>A205</f>
        <v>63</v>
      </c>
    </row>
    <row r="206" spans="1:9" ht="60" customHeight="1">
      <c r="A206" s="1459" t="s">
        <v>999</v>
      </c>
      <c r="B206" s="1460"/>
      <c r="C206" s="1460"/>
      <c r="D206" s="1460"/>
      <c r="E206" s="1460"/>
      <c r="F206" s="1460"/>
      <c r="G206" s="1460"/>
      <c r="H206" s="1460"/>
      <c r="I206" s="1461"/>
    </row>
    <row r="207" spans="1:9" ht="29.25" customHeight="1">
      <c r="A207" s="218">
        <v>64</v>
      </c>
      <c r="B207" s="1445" t="s">
        <v>439</v>
      </c>
      <c r="C207" s="1445"/>
      <c r="D207" s="1445"/>
      <c r="E207" s="1445"/>
      <c r="F207" s="1445"/>
      <c r="G207" s="1445">
        <f>A207</f>
        <v>64</v>
      </c>
      <c r="H207" s="1445"/>
      <c r="I207" s="219">
        <f>A207</f>
        <v>64</v>
      </c>
    </row>
    <row r="208" spans="1:9" ht="60" customHeight="1">
      <c r="A208" s="1453" t="s">
        <v>440</v>
      </c>
      <c r="B208" s="1454"/>
      <c r="C208" s="1454"/>
      <c r="D208" s="1454"/>
      <c r="E208" s="1454"/>
      <c r="F208" s="1454"/>
      <c r="G208" s="1454"/>
      <c r="H208" s="1454"/>
      <c r="I208" s="1455"/>
    </row>
    <row r="209" spans="1:9" ht="32.25" customHeight="1">
      <c r="A209" s="1462"/>
      <c r="B209" s="1463"/>
      <c r="C209" s="1463"/>
      <c r="D209" s="1463"/>
      <c r="E209" s="1463"/>
      <c r="F209" s="1463"/>
      <c r="G209" s="1463"/>
      <c r="H209" s="1463"/>
      <c r="I209" s="1464"/>
    </row>
    <row r="210" spans="1:9" ht="30.75" customHeight="1">
      <c r="A210" s="218">
        <v>65</v>
      </c>
      <c r="B210" s="1445" t="s">
        <v>441</v>
      </c>
      <c r="C210" s="1445"/>
      <c r="D210" s="1445"/>
      <c r="E210" s="1445"/>
      <c r="F210" s="1445"/>
      <c r="G210" s="1445">
        <f>A210</f>
        <v>65</v>
      </c>
      <c r="H210" s="1445"/>
      <c r="I210" s="219">
        <f>A210</f>
        <v>65</v>
      </c>
    </row>
    <row r="211" spans="1:9" ht="60" customHeight="1">
      <c r="A211" s="1453" t="s">
        <v>442</v>
      </c>
      <c r="B211" s="1454"/>
      <c r="C211" s="1454"/>
      <c r="D211" s="1454"/>
      <c r="E211" s="1454"/>
      <c r="F211" s="1454"/>
      <c r="G211" s="1454"/>
      <c r="H211" s="1454"/>
      <c r="I211" s="1455"/>
    </row>
    <row r="212" spans="1:9" ht="29.25" customHeight="1">
      <c r="A212" s="218">
        <v>66</v>
      </c>
      <c r="B212" s="1445" t="s">
        <v>613</v>
      </c>
      <c r="C212" s="1445"/>
      <c r="D212" s="1445"/>
      <c r="E212" s="1445"/>
      <c r="F212" s="1445"/>
      <c r="G212" s="1445">
        <f>A212</f>
        <v>66</v>
      </c>
      <c r="H212" s="1445"/>
      <c r="I212" s="219">
        <f>A212</f>
        <v>66</v>
      </c>
    </row>
    <row r="213" spans="1:9" ht="36" customHeight="1">
      <c r="A213" s="1459" t="s">
        <v>1000</v>
      </c>
      <c r="B213" s="1460"/>
      <c r="C213" s="1460"/>
      <c r="D213" s="1460"/>
      <c r="E213" s="1460"/>
      <c r="F213" s="1460"/>
      <c r="G213" s="1460"/>
      <c r="H213" s="1460"/>
      <c r="I213" s="1461"/>
    </row>
    <row r="214" spans="1:9" ht="29.25" customHeight="1">
      <c r="A214" s="218">
        <v>67</v>
      </c>
      <c r="B214" s="1445" t="s">
        <v>443</v>
      </c>
      <c r="C214" s="1445"/>
      <c r="D214" s="1445"/>
      <c r="E214" s="1445"/>
      <c r="F214" s="1445"/>
      <c r="G214" s="1445">
        <f>A214</f>
        <v>67</v>
      </c>
      <c r="H214" s="1445"/>
      <c r="I214" s="219">
        <f>A214</f>
        <v>67</v>
      </c>
    </row>
    <row r="215" spans="1:9" ht="60" customHeight="1">
      <c r="A215" s="1453" t="s">
        <v>444</v>
      </c>
      <c r="B215" s="1454"/>
      <c r="C215" s="1454"/>
      <c r="D215" s="1454"/>
      <c r="E215" s="1454"/>
      <c r="F215" s="1454"/>
      <c r="G215" s="1454"/>
      <c r="H215" s="1454"/>
      <c r="I215" s="1455"/>
    </row>
    <row r="216" spans="1:9" ht="29.25" customHeight="1">
      <c r="A216" s="218">
        <v>68</v>
      </c>
      <c r="B216" s="1445" t="s">
        <v>1001</v>
      </c>
      <c r="C216" s="1445"/>
      <c r="D216" s="1445"/>
      <c r="E216" s="1445"/>
      <c r="F216" s="1445"/>
      <c r="G216" s="1445">
        <f>A216</f>
        <v>68</v>
      </c>
      <c r="H216" s="1445"/>
      <c r="I216" s="219">
        <f>A216</f>
        <v>68</v>
      </c>
    </row>
    <row r="217" spans="1:9" ht="60" customHeight="1">
      <c r="A217" s="1453" t="s">
        <v>1002</v>
      </c>
      <c r="B217" s="1454"/>
      <c r="C217" s="1454"/>
      <c r="D217" s="1454"/>
      <c r="E217" s="1454"/>
      <c r="F217" s="1454"/>
      <c r="G217" s="1454"/>
      <c r="H217" s="1454"/>
      <c r="I217" s="1455"/>
    </row>
    <row r="218" spans="1:9" ht="29.25" customHeight="1">
      <c r="A218" s="218">
        <v>69</v>
      </c>
      <c r="B218" s="1445" t="s">
        <v>837</v>
      </c>
      <c r="C218" s="1445"/>
      <c r="D218" s="1445"/>
      <c r="E218" s="1445"/>
      <c r="F218" s="1445"/>
      <c r="G218" s="1445">
        <f>A218</f>
        <v>69</v>
      </c>
      <c r="H218" s="1445"/>
      <c r="I218" s="219">
        <f>A218</f>
        <v>69</v>
      </c>
    </row>
    <row r="219" spans="1:9" ht="50.25" customHeight="1">
      <c r="A219" s="1453" t="s">
        <v>838</v>
      </c>
      <c r="B219" s="1454"/>
      <c r="C219" s="1454"/>
      <c r="D219" s="1454"/>
      <c r="E219" s="1454"/>
      <c r="F219" s="1454"/>
      <c r="G219" s="1454"/>
      <c r="H219" s="1454"/>
      <c r="I219" s="1455"/>
    </row>
    <row r="220" spans="1:9" ht="36" customHeight="1">
      <c r="A220" s="1453" t="s">
        <v>1003</v>
      </c>
      <c r="B220" s="1454"/>
      <c r="C220" s="1454"/>
      <c r="D220" s="1454"/>
      <c r="E220" s="1454"/>
      <c r="F220" s="1454"/>
      <c r="G220" s="1454"/>
      <c r="H220" s="1454"/>
      <c r="I220" s="1455"/>
    </row>
    <row r="221" spans="1:9" ht="29.25" customHeight="1">
      <c r="A221" s="218">
        <v>70</v>
      </c>
      <c r="B221" s="1445" t="s">
        <v>362</v>
      </c>
      <c r="C221" s="1445"/>
      <c r="D221" s="1445"/>
      <c r="E221" s="1445"/>
      <c r="F221" s="1445"/>
      <c r="G221" s="1445">
        <f>A221</f>
        <v>70</v>
      </c>
      <c r="H221" s="1445"/>
      <c r="I221" s="219">
        <f>A221</f>
        <v>70</v>
      </c>
    </row>
    <row r="222" spans="1:9" ht="60.75" customHeight="1">
      <c r="A222" s="1453" t="s">
        <v>449</v>
      </c>
      <c r="B222" s="1454"/>
      <c r="C222" s="1454"/>
      <c r="D222" s="1454"/>
      <c r="E222" s="1454"/>
      <c r="F222" s="1454"/>
      <c r="G222" s="1454"/>
      <c r="H222" s="1454"/>
      <c r="I222" s="1455"/>
    </row>
    <row r="223" spans="1:9" ht="29.25" customHeight="1">
      <c r="A223" s="218">
        <v>71</v>
      </c>
      <c r="B223" s="1445" t="s">
        <v>450</v>
      </c>
      <c r="C223" s="1445"/>
      <c r="D223" s="1445"/>
      <c r="E223" s="1445"/>
      <c r="F223" s="1445"/>
      <c r="G223" s="1445">
        <f>A223</f>
        <v>71</v>
      </c>
      <c r="H223" s="1445"/>
      <c r="I223" s="219">
        <f>A223</f>
        <v>71</v>
      </c>
    </row>
    <row r="224" spans="1:9" ht="60.75" customHeight="1">
      <c r="A224" s="1453" t="s">
        <v>451</v>
      </c>
      <c r="B224" s="1454"/>
      <c r="C224" s="1454"/>
      <c r="D224" s="1454"/>
      <c r="E224" s="1454"/>
      <c r="F224" s="1454"/>
      <c r="G224" s="1454"/>
      <c r="H224" s="1454"/>
      <c r="I224" s="1455"/>
    </row>
    <row r="225" spans="1:9" ht="29.25" customHeight="1">
      <c r="A225" s="218">
        <v>72</v>
      </c>
      <c r="B225" s="1445" t="s">
        <v>452</v>
      </c>
      <c r="C225" s="1445"/>
      <c r="D225" s="1445"/>
      <c r="E225" s="1445"/>
      <c r="F225" s="1445"/>
      <c r="G225" s="1445">
        <f>A225</f>
        <v>72</v>
      </c>
      <c r="H225" s="1445"/>
      <c r="I225" s="219">
        <f>A225</f>
        <v>72</v>
      </c>
    </row>
    <row r="226" spans="1:9" ht="60.75" customHeight="1">
      <c r="A226" s="1453" t="s">
        <v>453</v>
      </c>
      <c r="B226" s="1454"/>
      <c r="C226" s="1454"/>
      <c r="D226" s="1454"/>
      <c r="E226" s="1454"/>
      <c r="F226" s="1454"/>
      <c r="G226" s="1454"/>
      <c r="H226" s="1454"/>
      <c r="I226" s="1455"/>
    </row>
    <row r="227" spans="1:9" ht="38.25" customHeight="1">
      <c r="A227" s="218">
        <v>73</v>
      </c>
      <c r="B227" s="1445" t="s">
        <v>454</v>
      </c>
      <c r="C227" s="1445"/>
      <c r="D227" s="1445"/>
      <c r="E227" s="1445"/>
      <c r="F227" s="1445"/>
      <c r="G227" s="1445">
        <f>A227</f>
        <v>73</v>
      </c>
      <c r="H227" s="1445"/>
      <c r="I227" s="219">
        <f>A227</f>
        <v>73</v>
      </c>
    </row>
    <row r="228" spans="1:9" ht="60" customHeight="1">
      <c r="A228" s="1453" t="s">
        <v>455</v>
      </c>
      <c r="B228" s="1454"/>
      <c r="C228" s="1454"/>
      <c r="D228" s="1454"/>
      <c r="E228" s="1454"/>
      <c r="F228" s="1454"/>
      <c r="G228" s="1454"/>
      <c r="H228" s="1454"/>
      <c r="I228" s="1455"/>
    </row>
    <row r="229" spans="1:9" ht="30" customHeight="1">
      <c r="A229" s="218">
        <v>74</v>
      </c>
      <c r="B229" s="1445" t="s">
        <v>456</v>
      </c>
      <c r="C229" s="1445"/>
      <c r="D229" s="1445"/>
      <c r="E229" s="1445"/>
      <c r="F229" s="1445"/>
      <c r="G229" s="1445">
        <f>A229</f>
        <v>74</v>
      </c>
      <c r="H229" s="1445"/>
      <c r="I229" s="219">
        <f>A229</f>
        <v>74</v>
      </c>
    </row>
    <row r="230" spans="1:9" ht="30.75" customHeight="1">
      <c r="A230" s="1453" t="s">
        <v>457</v>
      </c>
      <c r="B230" s="1454"/>
      <c r="C230" s="1454"/>
      <c r="D230" s="1454"/>
      <c r="E230" s="1454"/>
      <c r="F230" s="1454"/>
      <c r="G230" s="1454"/>
      <c r="H230" s="1454"/>
      <c r="I230" s="1455"/>
    </row>
    <row r="231" spans="1:9" ht="30.75" customHeight="1">
      <c r="A231" s="218">
        <v>75</v>
      </c>
      <c r="B231" s="1445" t="s">
        <v>458</v>
      </c>
      <c r="C231" s="1445"/>
      <c r="D231" s="1445"/>
      <c r="E231" s="1445"/>
      <c r="F231" s="1445"/>
      <c r="G231" s="1445">
        <f>A231</f>
        <v>75</v>
      </c>
      <c r="H231" s="1445"/>
      <c r="I231" s="219">
        <f>A231</f>
        <v>75</v>
      </c>
    </row>
    <row r="232" spans="1:9" ht="30" customHeight="1">
      <c r="A232" s="1453" t="s">
        <v>459</v>
      </c>
      <c r="B232" s="1454"/>
      <c r="C232" s="1454"/>
      <c r="D232" s="1454"/>
      <c r="E232" s="1454"/>
      <c r="F232" s="1454"/>
      <c r="G232" s="1454"/>
      <c r="H232" s="1454"/>
      <c r="I232" s="1455"/>
    </row>
    <row r="233" spans="1:9" ht="25.5" customHeight="1">
      <c r="A233" s="218">
        <v>76</v>
      </c>
      <c r="B233" s="1445" t="s">
        <v>460</v>
      </c>
      <c r="C233" s="1445"/>
      <c r="D233" s="1445"/>
      <c r="E233" s="1445"/>
      <c r="F233" s="1445"/>
      <c r="G233" s="1445">
        <f>A233</f>
        <v>76</v>
      </c>
      <c r="H233" s="1445"/>
      <c r="I233" s="219">
        <f>A233</f>
        <v>76</v>
      </c>
    </row>
    <row r="234" spans="1:9" ht="45" customHeight="1">
      <c r="A234" s="1453" t="s">
        <v>509</v>
      </c>
      <c r="B234" s="1454"/>
      <c r="C234" s="1454"/>
      <c r="D234" s="1454"/>
      <c r="E234" s="1454"/>
      <c r="F234" s="1454"/>
      <c r="G234" s="1454"/>
      <c r="H234" s="1454"/>
      <c r="I234" s="1455"/>
    </row>
    <row r="235" spans="1:9" ht="29.25" customHeight="1">
      <c r="A235" s="218">
        <v>77</v>
      </c>
      <c r="B235" s="1445" t="s">
        <v>461</v>
      </c>
      <c r="C235" s="1445"/>
      <c r="D235" s="1445"/>
      <c r="E235" s="1445"/>
      <c r="F235" s="1445"/>
      <c r="G235" s="1445">
        <f>A235</f>
        <v>77</v>
      </c>
      <c r="H235" s="1445"/>
      <c r="I235" s="219">
        <f>A235</f>
        <v>77</v>
      </c>
    </row>
    <row r="236" spans="1:9" ht="71.25" customHeight="1">
      <c r="A236" s="1453" t="s">
        <v>501</v>
      </c>
      <c r="B236" s="1454"/>
      <c r="C236" s="1454"/>
      <c r="D236" s="1454"/>
      <c r="E236" s="1454"/>
      <c r="F236" s="1454"/>
      <c r="G236" s="1454"/>
      <c r="H236" s="1454"/>
      <c r="I236" s="1455"/>
    </row>
    <row r="237" spans="1:9" ht="30.75" customHeight="1">
      <c r="A237" s="218">
        <v>78</v>
      </c>
      <c r="B237" s="1445" t="s">
        <v>462</v>
      </c>
      <c r="C237" s="1445"/>
      <c r="D237" s="1445"/>
      <c r="E237" s="1445"/>
      <c r="F237" s="1445"/>
      <c r="G237" s="1445">
        <f>A237</f>
        <v>78</v>
      </c>
      <c r="H237" s="1445"/>
      <c r="I237" s="219">
        <f>A237</f>
        <v>78</v>
      </c>
    </row>
    <row r="238" spans="1:9" ht="102" customHeight="1">
      <c r="A238" s="1453" t="s">
        <v>463</v>
      </c>
      <c r="B238" s="1454"/>
      <c r="C238" s="1454"/>
      <c r="D238" s="1454"/>
      <c r="E238" s="1454"/>
      <c r="F238" s="1454"/>
      <c r="G238" s="1454"/>
      <c r="H238" s="1454"/>
      <c r="I238" s="1455"/>
    </row>
    <row r="239" spans="1:9" ht="31.5" customHeight="1">
      <c r="A239" s="218">
        <f>A237+1</f>
        <v>79</v>
      </c>
      <c r="B239" s="1445"/>
      <c r="C239" s="1445"/>
      <c r="D239" s="1445"/>
      <c r="E239" s="1445"/>
      <c r="F239" s="1445"/>
      <c r="G239" s="1445">
        <f>A239</f>
        <v>79</v>
      </c>
      <c r="H239" s="1445"/>
      <c r="I239" s="219">
        <f>A239</f>
        <v>79</v>
      </c>
    </row>
    <row r="240" spans="1:9" ht="49.5" customHeight="1">
      <c r="A240" s="1456"/>
      <c r="B240" s="1457"/>
      <c r="C240" s="1457"/>
      <c r="D240" s="1457"/>
      <c r="E240" s="1457"/>
      <c r="F240" s="1457"/>
      <c r="G240" s="1457"/>
      <c r="H240" s="1457"/>
      <c r="I240" s="1458"/>
    </row>
    <row r="241" spans="1:19" ht="38.25" customHeight="1">
      <c r="A241" s="1444" t="s">
        <v>267</v>
      </c>
      <c r="B241" s="1445"/>
      <c r="C241" s="1445"/>
      <c r="D241" s="1445"/>
      <c r="E241" s="1445"/>
      <c r="F241" s="1445"/>
      <c r="G241" s="1445"/>
      <c r="H241" s="1445"/>
      <c r="I241" s="1446"/>
    </row>
    <row r="242" spans="1:19" ht="15.75" customHeight="1">
      <c r="A242" s="1439"/>
      <c r="B242" s="1443"/>
      <c r="C242" s="1443"/>
      <c r="D242" s="1443"/>
      <c r="E242" s="1443"/>
      <c r="F242" s="1443"/>
      <c r="G242" s="1443"/>
      <c r="H242" s="1443"/>
      <c r="I242" s="1440"/>
    </row>
    <row r="243" spans="1:19" ht="27.75" customHeight="1">
      <c r="A243" s="1447" t="s">
        <v>886</v>
      </c>
      <c r="B243" s="1447"/>
      <c r="C243" s="1447" t="s">
        <v>885</v>
      </c>
      <c r="D243" s="1447"/>
      <c r="E243" s="1447"/>
      <c r="F243" s="1447" t="s">
        <v>887</v>
      </c>
      <c r="G243" s="1447"/>
      <c r="H243" s="1447"/>
      <c r="I243" s="1447"/>
    </row>
    <row r="244" spans="1:19" ht="18" customHeight="1">
      <c r="A244" s="1448">
        <f>المدخلات!AR10</f>
        <v>0</v>
      </c>
      <c r="B244" s="1448"/>
      <c r="C244" s="1449" t="s">
        <v>270</v>
      </c>
      <c r="D244" s="1449"/>
      <c r="E244" s="1449"/>
      <c r="F244" s="1450" t="str">
        <f>المدخلات!P3</f>
        <v>احمد ابراهيم النعيمي</v>
      </c>
      <c r="G244" s="1451"/>
      <c r="H244" s="1451"/>
      <c r="I244" s="1452"/>
      <c r="J244" s="253"/>
      <c r="K244" s="253"/>
      <c r="L244" s="253"/>
      <c r="M244" s="253"/>
      <c r="N244" s="253"/>
      <c r="O244" s="253"/>
      <c r="P244" s="253"/>
      <c r="Q244" s="253"/>
      <c r="R244" s="253"/>
      <c r="S244" s="253"/>
    </row>
    <row r="245" spans="1:19">
      <c r="A245" s="1435"/>
      <c r="B245" s="1436"/>
      <c r="C245" s="1435"/>
      <c r="D245" s="1441"/>
      <c r="E245" s="1436"/>
      <c r="F245" s="1435"/>
      <c r="G245" s="1441"/>
      <c r="H245" s="1441"/>
      <c r="I245" s="1436"/>
    </row>
    <row r="246" spans="1:19">
      <c r="A246" s="1437"/>
      <c r="B246" s="1438"/>
      <c r="C246" s="1437"/>
      <c r="D246" s="1442"/>
      <c r="E246" s="1438"/>
      <c r="F246" s="1437"/>
      <c r="G246" s="1442"/>
      <c r="H246" s="1442"/>
      <c r="I246" s="1438"/>
    </row>
    <row r="247" spans="1:19">
      <c r="A247" s="1437"/>
      <c r="B247" s="1438"/>
      <c r="C247" s="1437"/>
      <c r="D247" s="1442"/>
      <c r="E247" s="1438"/>
      <c r="F247" s="1437"/>
      <c r="G247" s="1442"/>
      <c r="H247" s="1442"/>
      <c r="I247" s="1438"/>
    </row>
    <row r="248" spans="1:19">
      <c r="A248" s="1437"/>
      <c r="B248" s="1438"/>
      <c r="C248" s="1437"/>
      <c r="D248" s="1442"/>
      <c r="E248" s="1438"/>
      <c r="F248" s="1437"/>
      <c r="G248" s="1442"/>
      <c r="H248" s="1442"/>
      <c r="I248" s="1438"/>
    </row>
    <row r="249" spans="1:19" ht="8.25" customHeight="1">
      <c r="A249" s="1437"/>
      <c r="B249" s="1438"/>
      <c r="C249" s="1437"/>
      <c r="D249" s="1442"/>
      <c r="E249" s="1438"/>
      <c r="F249" s="1437"/>
      <c r="G249" s="1442"/>
      <c r="H249" s="1442"/>
      <c r="I249" s="1438"/>
    </row>
    <row r="250" spans="1:19" ht="9.75" customHeight="1">
      <c r="A250" s="1437"/>
      <c r="B250" s="1438"/>
      <c r="C250" s="1437"/>
      <c r="D250" s="1442"/>
      <c r="E250" s="1438"/>
      <c r="F250" s="1437"/>
      <c r="G250" s="1442"/>
      <c r="H250" s="1442"/>
      <c r="I250" s="1438"/>
    </row>
    <row r="251" spans="1:19" hidden="1">
      <c r="A251" s="1437"/>
      <c r="B251" s="1438"/>
      <c r="C251" s="1437"/>
      <c r="D251" s="1442"/>
      <c r="E251" s="1438"/>
      <c r="F251" s="1437"/>
      <c r="G251" s="1442"/>
      <c r="H251" s="1442"/>
      <c r="I251" s="1438"/>
    </row>
    <row r="252" spans="1:19" ht="3" customHeight="1">
      <c r="A252" s="1439"/>
      <c r="B252" s="1440"/>
      <c r="C252" s="1439"/>
      <c r="D252" s="1443"/>
      <c r="E252" s="1440"/>
      <c r="F252" s="1439"/>
      <c r="G252" s="1443"/>
      <c r="H252" s="1443"/>
      <c r="I252" s="1440"/>
    </row>
    <row r="253" spans="1:19" ht="19.5" customHeight="1">
      <c r="A253" s="1441"/>
      <c r="B253" s="1441"/>
      <c r="C253" s="1441"/>
      <c r="D253" s="1441"/>
      <c r="E253" s="1441"/>
      <c r="F253" s="1441"/>
      <c r="G253" s="1441"/>
      <c r="H253" s="1441"/>
      <c r="I253" s="1441"/>
    </row>
  </sheetData>
  <sheetProtection formatCells="0" formatColumns="0" formatRows="0" insertColumns="0" insertRows="0" insertHyperlinks="0"/>
  <mergeCells count="241">
    <mergeCell ref="B10:C10"/>
    <mergeCell ref="D10:I10"/>
    <mergeCell ref="B11:C11"/>
    <mergeCell ref="D11:I11"/>
    <mergeCell ref="B12:C12"/>
    <mergeCell ref="D12:I12"/>
    <mergeCell ref="A1:I1"/>
    <mergeCell ref="A3:I3"/>
    <mergeCell ref="A4:I4"/>
    <mergeCell ref="A6:I6"/>
    <mergeCell ref="A7:I7"/>
    <mergeCell ref="A9:I9"/>
    <mergeCell ref="A17:C17"/>
    <mergeCell ref="D17:I17"/>
    <mergeCell ref="A18:I18"/>
    <mergeCell ref="A19:D19"/>
    <mergeCell ref="E19:I19"/>
    <mergeCell ref="A20:I20"/>
    <mergeCell ref="A13:I13"/>
    <mergeCell ref="A14:I14"/>
    <mergeCell ref="A15:C15"/>
    <mergeCell ref="D15:I15"/>
    <mergeCell ref="A16:C16"/>
    <mergeCell ref="D16:I16"/>
    <mergeCell ref="A26:C29"/>
    <mergeCell ref="D26:F29"/>
    <mergeCell ref="G26:I29"/>
    <mergeCell ref="A30:I30"/>
    <mergeCell ref="A31:I31"/>
    <mergeCell ref="A32:I32"/>
    <mergeCell ref="A21:I21"/>
    <mergeCell ref="A23:I23"/>
    <mergeCell ref="A24:I24"/>
    <mergeCell ref="A25:C25"/>
    <mergeCell ref="D25:F25"/>
    <mergeCell ref="G25:I25"/>
    <mergeCell ref="A22:H22"/>
    <mergeCell ref="B40:H40"/>
    <mergeCell ref="A41:I41"/>
    <mergeCell ref="A42:I42"/>
    <mergeCell ref="A43:I44"/>
    <mergeCell ref="B45:H45"/>
    <mergeCell ref="A46:I46"/>
    <mergeCell ref="A33:I33"/>
    <mergeCell ref="A34:I34"/>
    <mergeCell ref="B36:H36"/>
    <mergeCell ref="A37:I37"/>
    <mergeCell ref="B38:H38"/>
    <mergeCell ref="A39:I39"/>
    <mergeCell ref="A53:I53"/>
    <mergeCell ref="A54:I54"/>
    <mergeCell ref="B55:H55"/>
    <mergeCell ref="A56:I56"/>
    <mergeCell ref="A57:I57"/>
    <mergeCell ref="A58:I58"/>
    <mergeCell ref="A47:I47"/>
    <mergeCell ref="A48:I48"/>
    <mergeCell ref="A49:I49"/>
    <mergeCell ref="A50:I50"/>
    <mergeCell ref="A51:I51"/>
    <mergeCell ref="A52:I52"/>
    <mergeCell ref="B70:H70"/>
    <mergeCell ref="A71:I71"/>
    <mergeCell ref="A72:I72"/>
    <mergeCell ref="A73:I73"/>
    <mergeCell ref="A74:I74"/>
    <mergeCell ref="A75:I75"/>
    <mergeCell ref="B59:H59"/>
    <mergeCell ref="A60:I65"/>
    <mergeCell ref="B66:H66"/>
    <mergeCell ref="A67:I67"/>
    <mergeCell ref="B68:H68"/>
    <mergeCell ref="A69:I69"/>
    <mergeCell ref="A82:I82"/>
    <mergeCell ref="B83:H83"/>
    <mergeCell ref="A84:I84"/>
    <mergeCell ref="B86:H86"/>
    <mergeCell ref="A87:I87"/>
    <mergeCell ref="B88:H88"/>
    <mergeCell ref="A76:I76"/>
    <mergeCell ref="B77:H77"/>
    <mergeCell ref="A78:I78"/>
    <mergeCell ref="B79:H79"/>
    <mergeCell ref="A80:I80"/>
    <mergeCell ref="B81:H81"/>
    <mergeCell ref="A95:I95"/>
    <mergeCell ref="B96:H96"/>
    <mergeCell ref="A97:I97"/>
    <mergeCell ref="B98:H98"/>
    <mergeCell ref="A99:I99"/>
    <mergeCell ref="B101:H101"/>
    <mergeCell ref="A89:I89"/>
    <mergeCell ref="B90:H90"/>
    <mergeCell ref="A91:I91"/>
    <mergeCell ref="B92:H92"/>
    <mergeCell ref="A93:I93"/>
    <mergeCell ref="B94:H94"/>
    <mergeCell ref="A108:I108"/>
    <mergeCell ref="B109:H109"/>
    <mergeCell ref="A110:I110"/>
    <mergeCell ref="A111:I111"/>
    <mergeCell ref="A112:I112"/>
    <mergeCell ref="A113:I113"/>
    <mergeCell ref="A102:I102"/>
    <mergeCell ref="B103:H103"/>
    <mergeCell ref="A104:I104"/>
    <mergeCell ref="B105:H105"/>
    <mergeCell ref="A106:I106"/>
    <mergeCell ref="B107:H107"/>
    <mergeCell ref="B121:H121"/>
    <mergeCell ref="A122:I122"/>
    <mergeCell ref="B123:H123"/>
    <mergeCell ref="A124:I124"/>
    <mergeCell ref="B125:H125"/>
    <mergeCell ref="C126:I126"/>
    <mergeCell ref="A114:I114"/>
    <mergeCell ref="A115:I115"/>
    <mergeCell ref="A116:I116"/>
    <mergeCell ref="A117:I117"/>
    <mergeCell ref="A118:I118"/>
    <mergeCell ref="A119:I119"/>
    <mergeCell ref="A133:I135"/>
    <mergeCell ref="B136:H136"/>
    <mergeCell ref="A137:I138"/>
    <mergeCell ref="B139:H139"/>
    <mergeCell ref="A140:I140"/>
    <mergeCell ref="B141:H141"/>
    <mergeCell ref="B127:H127"/>
    <mergeCell ref="A128:I128"/>
    <mergeCell ref="B129:H129"/>
    <mergeCell ref="A130:I130"/>
    <mergeCell ref="B131:H131"/>
    <mergeCell ref="A132:I132"/>
    <mergeCell ref="A150:I150"/>
    <mergeCell ref="B151:H151"/>
    <mergeCell ref="A152:I152"/>
    <mergeCell ref="B153:H153"/>
    <mergeCell ref="A154:I154"/>
    <mergeCell ref="B155:H155"/>
    <mergeCell ref="A142:I142"/>
    <mergeCell ref="B143:H143"/>
    <mergeCell ref="A144:I144"/>
    <mergeCell ref="B145:H145"/>
    <mergeCell ref="A146:I148"/>
    <mergeCell ref="B149:H149"/>
    <mergeCell ref="B162:H162"/>
    <mergeCell ref="A163:I163"/>
    <mergeCell ref="B164:H164"/>
    <mergeCell ref="A165:I165"/>
    <mergeCell ref="B166:H166"/>
    <mergeCell ref="A167:I167"/>
    <mergeCell ref="A156:I156"/>
    <mergeCell ref="B157:H157"/>
    <mergeCell ref="A158:I158"/>
    <mergeCell ref="A159:I159"/>
    <mergeCell ref="B160:H160"/>
    <mergeCell ref="A161:I161"/>
    <mergeCell ref="B174:H174"/>
    <mergeCell ref="A175:I175"/>
    <mergeCell ref="B176:H176"/>
    <mergeCell ref="A177:I177"/>
    <mergeCell ref="B178:H178"/>
    <mergeCell ref="A179:I179"/>
    <mergeCell ref="B168:H168"/>
    <mergeCell ref="A169:I169"/>
    <mergeCell ref="B170:H170"/>
    <mergeCell ref="A171:I171"/>
    <mergeCell ref="B172:H172"/>
    <mergeCell ref="A173:I173"/>
    <mergeCell ref="B186:H186"/>
    <mergeCell ref="A187:I187"/>
    <mergeCell ref="A188:I188"/>
    <mergeCell ref="A189:I189"/>
    <mergeCell ref="B190:H190"/>
    <mergeCell ref="A191:I191"/>
    <mergeCell ref="B180:H180"/>
    <mergeCell ref="A181:I181"/>
    <mergeCell ref="B182:H182"/>
    <mergeCell ref="A183:I183"/>
    <mergeCell ref="B184:H184"/>
    <mergeCell ref="A185:I185"/>
    <mergeCell ref="B199:H199"/>
    <mergeCell ref="A200:I200"/>
    <mergeCell ref="B201:H201"/>
    <mergeCell ref="A202:I202"/>
    <mergeCell ref="B203:H203"/>
    <mergeCell ref="A204:I204"/>
    <mergeCell ref="B192:H192"/>
    <mergeCell ref="A193:I193"/>
    <mergeCell ref="B195:H195"/>
    <mergeCell ref="A196:I196"/>
    <mergeCell ref="B197:H197"/>
    <mergeCell ref="A198:I198"/>
    <mergeCell ref="A211:I211"/>
    <mergeCell ref="B212:H212"/>
    <mergeCell ref="A213:I213"/>
    <mergeCell ref="B214:H214"/>
    <mergeCell ref="A215:I215"/>
    <mergeCell ref="B216:H216"/>
    <mergeCell ref="B205:H205"/>
    <mergeCell ref="A206:I206"/>
    <mergeCell ref="B207:H207"/>
    <mergeCell ref="A208:I208"/>
    <mergeCell ref="A209:I209"/>
    <mergeCell ref="B210:H210"/>
    <mergeCell ref="B223:H223"/>
    <mergeCell ref="A224:I224"/>
    <mergeCell ref="B225:H225"/>
    <mergeCell ref="A226:I226"/>
    <mergeCell ref="B227:H227"/>
    <mergeCell ref="A228:I228"/>
    <mergeCell ref="A217:I217"/>
    <mergeCell ref="B218:H218"/>
    <mergeCell ref="A219:I219"/>
    <mergeCell ref="A220:I220"/>
    <mergeCell ref="B221:H221"/>
    <mergeCell ref="A222:I222"/>
    <mergeCell ref="B235:H235"/>
    <mergeCell ref="A236:I236"/>
    <mergeCell ref="B237:H237"/>
    <mergeCell ref="A238:I238"/>
    <mergeCell ref="B239:H239"/>
    <mergeCell ref="A240:I240"/>
    <mergeCell ref="B229:H229"/>
    <mergeCell ref="A230:I230"/>
    <mergeCell ref="B231:H231"/>
    <mergeCell ref="A232:I232"/>
    <mergeCell ref="B233:H233"/>
    <mergeCell ref="A234:I234"/>
    <mergeCell ref="A245:B252"/>
    <mergeCell ref="C245:E252"/>
    <mergeCell ref="F245:I252"/>
    <mergeCell ref="A253:I253"/>
    <mergeCell ref="A241:I241"/>
    <mergeCell ref="A242:I242"/>
    <mergeCell ref="A243:B243"/>
    <mergeCell ref="C243:E243"/>
    <mergeCell ref="F243:I243"/>
    <mergeCell ref="A244:B244"/>
    <mergeCell ref="C244:E244"/>
    <mergeCell ref="F244:I244"/>
  </mergeCells>
  <printOptions horizontalCentered="1"/>
  <pageMargins left="0.80499999999999994" right="0.39799978127733998" top="1.25" bottom="0.23599956255468099" header="7.8E-2" footer="3.98042432195976E-2"/>
  <pageSetup scale="92" fitToWidth="0" fitToHeight="0" orientation="portrait" r:id="rId1"/>
  <headerFooter>
    <oddHeader>&amp;Cعقد اتفاق- Agreement &amp;G</oddHeader>
    <oddFooter>&amp;C&amp;P / &amp;N</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8F704-0690-436E-9EEB-A116D2EB20DD}">
  <sheetPr>
    <tabColor rgb="FFC4F484"/>
    <pageSetUpPr fitToPage="1"/>
  </sheetPr>
  <dimension ref="A1:CI332"/>
  <sheetViews>
    <sheetView rightToLeft="1" view="pageBreakPreview" zoomScale="130" zoomScaleNormal="90" zoomScaleSheetLayoutView="130" workbookViewId="0">
      <selection activeCell="AG14" sqref="AG14:AI14"/>
    </sheetView>
  </sheetViews>
  <sheetFormatPr defaultColWidth="2.6640625" defaultRowHeight="14.4"/>
  <cols>
    <col min="1" max="1" width="1.109375" style="17" customWidth="1"/>
    <col min="2" max="2" width="6.44140625" style="17" customWidth="1"/>
    <col min="3" max="12" width="3.6640625" style="17" customWidth="1"/>
    <col min="13" max="13" width="8.109375" style="17" customWidth="1"/>
    <col min="14" max="14" width="1.88671875" style="17" customWidth="1"/>
    <col min="15" max="15" width="1.44140625" style="17" customWidth="1"/>
    <col min="16" max="16" width="2.6640625" style="17" customWidth="1"/>
    <col min="17" max="17" width="4.109375" style="17" customWidth="1"/>
    <col min="18" max="20" width="3.6640625" style="17" customWidth="1"/>
    <col min="21" max="21" width="2.5546875" style="17" customWidth="1"/>
    <col min="22" max="22" width="3.6640625" style="17" customWidth="1"/>
    <col min="23" max="23" width="5.109375" style="17" customWidth="1"/>
    <col min="24" max="24" width="3.6640625" style="17" customWidth="1"/>
    <col min="25" max="25" width="4" style="17" customWidth="1"/>
    <col min="26" max="26" width="2.88671875" style="17" customWidth="1"/>
    <col min="27" max="27" width="2.33203125" style="17" customWidth="1"/>
    <col min="28" max="29" width="2.88671875" style="17" customWidth="1"/>
    <col min="30" max="30" width="3.6640625" style="17" customWidth="1"/>
    <col min="31" max="31" width="2.33203125" style="17" customWidth="1"/>
    <col min="32" max="32" width="1.6640625" style="17" customWidth="1"/>
    <col min="33" max="34" width="3.6640625" style="17" customWidth="1"/>
    <col min="35" max="35" width="6.88671875" style="17" customWidth="1"/>
    <col min="36" max="37" width="2.6640625" style="17"/>
    <col min="38" max="38" width="7" style="17" bestFit="1" customWidth="1"/>
    <col min="39" max="16384" width="2.6640625" style="17"/>
  </cols>
  <sheetData>
    <row r="1" spans="1:71" ht="24.9" customHeight="1">
      <c r="A1" s="1880" t="s">
        <v>1222</v>
      </c>
      <c r="B1" s="1881"/>
      <c r="C1" s="1881"/>
      <c r="D1" s="1881"/>
      <c r="E1" s="1881"/>
      <c r="F1" s="1881"/>
      <c r="G1" s="1881"/>
      <c r="H1" s="1881"/>
      <c r="I1" s="1881"/>
      <c r="J1" s="1881"/>
      <c r="K1" s="1881"/>
      <c r="L1" s="1881"/>
      <c r="M1" s="1881"/>
      <c r="N1" s="1881"/>
      <c r="O1" s="1881"/>
      <c r="P1" s="1881"/>
      <c r="Q1" s="1881"/>
      <c r="R1" s="1881"/>
      <c r="S1" s="1881"/>
      <c r="T1" s="1881"/>
      <c r="U1" s="1881"/>
      <c r="V1" s="1881"/>
      <c r="W1" s="1881"/>
      <c r="X1" s="1881"/>
      <c r="Y1" s="1881"/>
      <c r="Z1" s="1881"/>
      <c r="AA1" s="1881"/>
      <c r="AB1" s="1881"/>
      <c r="AC1" s="1881"/>
      <c r="AD1" s="1881"/>
      <c r="AE1" s="1881"/>
      <c r="AF1" s="1881"/>
      <c r="AG1" s="1881"/>
      <c r="AH1" s="1881"/>
      <c r="AI1" s="1882"/>
    </row>
    <row r="2" spans="1:71" ht="24.9" customHeight="1">
      <c r="A2" s="1883"/>
      <c r="B2" s="1884"/>
      <c r="C2" s="1884"/>
      <c r="D2" s="1884"/>
      <c r="E2" s="1884"/>
      <c r="F2" s="1884"/>
      <c r="G2" s="1884"/>
      <c r="H2" s="1884"/>
      <c r="I2" s="1884"/>
      <c r="J2" s="1884"/>
      <c r="K2" s="1884"/>
      <c r="L2" s="1884"/>
      <c r="M2" s="1884"/>
      <c r="N2" s="1884"/>
      <c r="O2" s="1884"/>
      <c r="P2" s="1884"/>
      <c r="Q2" s="1884"/>
      <c r="R2" s="1884"/>
      <c r="S2" s="1884"/>
      <c r="T2" s="1884"/>
      <c r="U2" s="1884"/>
      <c r="V2" s="1884"/>
      <c r="W2" s="1884"/>
      <c r="X2" s="1884"/>
      <c r="Y2" s="1884"/>
      <c r="Z2" s="1884"/>
      <c r="AA2" s="1884"/>
      <c r="AB2" s="1884"/>
      <c r="AC2" s="1884"/>
      <c r="AD2" s="1884"/>
      <c r="AE2" s="1884"/>
      <c r="AF2" s="1884"/>
      <c r="AG2" s="1884"/>
      <c r="AH2" s="1884"/>
      <c r="AI2" s="1885"/>
    </row>
    <row r="3" spans="1:71" ht="24.9" customHeight="1">
      <c r="A3" s="1886" t="s">
        <v>469</v>
      </c>
      <c r="B3" s="1887"/>
      <c r="C3" s="1887"/>
      <c r="D3" s="1887"/>
      <c r="E3" s="1887"/>
      <c r="F3" s="1887"/>
      <c r="G3" s="1887"/>
      <c r="H3" s="1887"/>
      <c r="I3" s="1887"/>
      <c r="J3" s="1887"/>
      <c r="K3" s="1887"/>
      <c r="L3" s="1887"/>
      <c r="M3" s="1887"/>
      <c r="N3" s="1887" t="str">
        <f>المدخلات!P4</f>
        <v xml:space="preserve">فيلا دور أرضي و اول وسور </v>
      </c>
      <c r="O3" s="1887"/>
      <c r="P3" s="1887"/>
      <c r="Q3" s="1887"/>
      <c r="R3" s="1887"/>
      <c r="S3" s="1887"/>
      <c r="T3" s="1887"/>
      <c r="U3" s="1887"/>
      <c r="V3" s="1887"/>
      <c r="W3" s="1887"/>
      <c r="X3" s="1887"/>
      <c r="Y3" s="1887"/>
      <c r="Z3" s="1887"/>
      <c r="AA3" s="1887"/>
      <c r="AB3" s="1887"/>
      <c r="AC3" s="1887"/>
      <c r="AD3" s="1887"/>
      <c r="AE3" s="1887"/>
      <c r="AF3" s="1887"/>
      <c r="AG3" s="1887"/>
      <c r="AH3" s="1887"/>
      <c r="AI3" s="1888"/>
    </row>
    <row r="4" spans="1:71" ht="24.9" customHeight="1">
      <c r="A4" s="1886"/>
      <c r="B4" s="1887"/>
      <c r="C4" s="1887"/>
      <c r="D4" s="1887"/>
      <c r="E4" s="1887"/>
      <c r="F4" s="1887"/>
      <c r="G4" s="1887"/>
      <c r="H4" s="1887"/>
      <c r="I4" s="1887"/>
      <c r="J4" s="1887"/>
      <c r="K4" s="1887"/>
      <c r="L4" s="1887"/>
      <c r="M4" s="1887"/>
      <c r="N4" s="1887"/>
      <c r="O4" s="1887"/>
      <c r="P4" s="1887"/>
      <c r="Q4" s="1887"/>
      <c r="R4" s="1887"/>
      <c r="S4" s="1887"/>
      <c r="T4" s="1887"/>
      <c r="U4" s="1887"/>
      <c r="V4" s="1887"/>
      <c r="W4" s="1887"/>
      <c r="X4" s="1887"/>
      <c r="Y4" s="1887"/>
      <c r="Z4" s="1887"/>
      <c r="AA4" s="1887"/>
      <c r="AB4" s="1887"/>
      <c r="AC4" s="1887"/>
      <c r="AD4" s="1887"/>
      <c r="AE4" s="1887"/>
      <c r="AF4" s="1887"/>
      <c r="AG4" s="1887"/>
      <c r="AH4" s="1887"/>
      <c r="AI4" s="1888"/>
    </row>
    <row r="5" spans="1:71" ht="24.9" customHeight="1">
      <c r="A5" s="1886" t="s">
        <v>470</v>
      </c>
      <c r="B5" s="1887"/>
      <c r="C5" s="1887"/>
      <c r="D5" s="1887"/>
      <c r="E5" s="1887"/>
      <c r="F5" s="1887"/>
      <c r="G5" s="1887"/>
      <c r="H5" s="1887"/>
      <c r="I5" s="1887"/>
      <c r="J5" s="1887"/>
      <c r="K5" s="1887"/>
      <c r="L5" s="1887"/>
      <c r="M5" s="1887"/>
      <c r="N5" s="1887" t="str">
        <f>المدخلات!P3</f>
        <v>احمد ابراهيم النعيمي</v>
      </c>
      <c r="O5" s="1887"/>
      <c r="P5" s="1887"/>
      <c r="Q5" s="1887"/>
      <c r="R5" s="1887"/>
      <c r="S5" s="1887"/>
      <c r="T5" s="1887"/>
      <c r="U5" s="1887"/>
      <c r="V5" s="1887"/>
      <c r="W5" s="1887"/>
      <c r="X5" s="1887"/>
      <c r="Y5" s="1887"/>
      <c r="Z5" s="1887"/>
      <c r="AA5" s="1887"/>
      <c r="AB5" s="1887"/>
      <c r="AC5" s="1887"/>
      <c r="AD5" s="1887"/>
      <c r="AE5" s="1887"/>
      <c r="AF5" s="1887"/>
      <c r="AG5" s="1887"/>
      <c r="AH5" s="1887"/>
      <c r="AI5" s="1888"/>
    </row>
    <row r="6" spans="1:71" ht="24.9" customHeight="1">
      <c r="A6" s="1886" t="s">
        <v>471</v>
      </c>
      <c r="B6" s="1887"/>
      <c r="C6" s="1887"/>
      <c r="D6" s="1887"/>
      <c r="E6" s="1887"/>
      <c r="F6" s="1887"/>
      <c r="G6" s="1887"/>
      <c r="H6" s="1887"/>
      <c r="I6" s="1887"/>
      <c r="J6" s="1887"/>
      <c r="K6" s="1887"/>
      <c r="L6" s="1887"/>
      <c r="M6" s="1887"/>
      <c r="N6" s="1889">
        <f>المدخلات!AR10</f>
        <v>0</v>
      </c>
      <c r="O6" s="1889"/>
      <c r="P6" s="1889"/>
      <c r="Q6" s="1889"/>
      <c r="R6" s="1889"/>
      <c r="S6" s="1889"/>
      <c r="T6" s="1889"/>
      <c r="U6" s="1889"/>
      <c r="V6" s="1889"/>
      <c r="W6" s="1889"/>
      <c r="X6" s="1889"/>
      <c r="Y6" s="1889"/>
      <c r="Z6" s="1889"/>
      <c r="AA6" s="1889"/>
      <c r="AB6" s="1889"/>
      <c r="AC6" s="1889"/>
      <c r="AD6" s="1889"/>
      <c r="AE6" s="1889"/>
      <c r="AF6" s="1889"/>
      <c r="AG6" s="1889"/>
      <c r="AH6" s="1889"/>
      <c r="AI6" s="1890"/>
    </row>
    <row r="7" spans="1:71" ht="24.9" customHeight="1">
      <c r="A7" s="1866" t="s">
        <v>1223</v>
      </c>
      <c r="B7" s="1867"/>
      <c r="C7" s="1867"/>
      <c r="D7" s="1867"/>
      <c r="E7" s="1867"/>
      <c r="F7" s="1867"/>
      <c r="G7" s="1877">
        <f>المدخلات!AR4</f>
        <v>0</v>
      </c>
      <c r="H7" s="1877"/>
      <c r="I7" s="1877"/>
      <c r="J7" s="1877"/>
      <c r="K7" s="1877"/>
      <c r="L7" s="1877"/>
      <c r="M7" s="1877"/>
      <c r="N7" s="1877"/>
      <c r="O7" s="1877"/>
      <c r="P7" s="1867" t="s">
        <v>1224</v>
      </c>
      <c r="Q7" s="1867"/>
      <c r="R7" s="1867"/>
      <c r="S7" s="1867"/>
      <c r="T7" s="1792">
        <f>المدخلات!AR3</f>
        <v>0</v>
      </c>
      <c r="U7" s="1792"/>
      <c r="V7" s="1792"/>
      <c r="W7" s="1792"/>
      <c r="X7" s="1792"/>
      <c r="Y7" s="1792"/>
      <c r="Z7" s="1867" t="s">
        <v>472</v>
      </c>
      <c r="AA7" s="1867"/>
      <c r="AB7" s="1867"/>
      <c r="AC7" s="1867"/>
      <c r="AD7" s="1878" t="str">
        <f>[4]INPUT!C7</f>
        <v>راس الخيمة</v>
      </c>
      <c r="AE7" s="1878"/>
      <c r="AF7" s="1878"/>
      <c r="AG7" s="1878"/>
      <c r="AH7" s="1878"/>
      <c r="AI7" s="1879"/>
    </row>
    <row r="8" spans="1:71" ht="20.100000000000001" customHeight="1">
      <c r="A8" s="1866" t="s">
        <v>1622</v>
      </c>
      <c r="B8" s="1867"/>
      <c r="C8" s="1867"/>
      <c r="D8" s="1867"/>
      <c r="E8" s="1867"/>
      <c r="F8" s="1867"/>
      <c r="G8" s="1867"/>
      <c r="H8" s="1867"/>
      <c r="I8" s="1867"/>
      <c r="J8" s="1867"/>
      <c r="K8" s="1867"/>
      <c r="L8" s="1867"/>
      <c r="M8" s="1867"/>
      <c r="N8" s="1867"/>
      <c r="O8" s="1867"/>
      <c r="P8" s="1867"/>
      <c r="Q8" s="1867"/>
      <c r="R8" s="1867"/>
      <c r="S8" s="1867"/>
      <c r="T8" s="1867"/>
      <c r="U8" s="1867"/>
      <c r="V8" s="1867"/>
      <c r="W8" s="1867"/>
      <c r="X8" s="1867"/>
      <c r="Y8" s="1867"/>
      <c r="Z8" s="1868">
        <f>'حساب الكميات'!$AO$243</f>
        <v>71048.25</v>
      </c>
      <c r="AA8" s="1868"/>
      <c r="AB8" s="1868"/>
      <c r="AC8" s="1868"/>
      <c r="AD8" s="1868"/>
      <c r="AE8" s="1868"/>
      <c r="AF8" s="1868"/>
      <c r="AG8" s="1868"/>
      <c r="AH8" s="1868"/>
      <c r="AI8" s="1869"/>
    </row>
    <row r="9" spans="1:71" ht="20.100000000000001" customHeight="1">
      <c r="A9" s="1866"/>
      <c r="B9" s="1867"/>
      <c r="C9" s="1867"/>
      <c r="D9" s="1867"/>
      <c r="E9" s="1867"/>
      <c r="F9" s="1867"/>
      <c r="G9" s="1867"/>
      <c r="H9" s="1867"/>
      <c r="I9" s="1867"/>
      <c r="J9" s="1867"/>
      <c r="K9" s="1867"/>
      <c r="L9" s="1867"/>
      <c r="M9" s="1867"/>
      <c r="N9" s="1867"/>
      <c r="O9" s="1867"/>
      <c r="P9" s="1867"/>
      <c r="Q9" s="1867"/>
      <c r="R9" s="1867"/>
      <c r="S9" s="1867"/>
      <c r="T9" s="1867"/>
      <c r="U9" s="1867"/>
      <c r="V9" s="1867"/>
      <c r="W9" s="1867"/>
      <c r="X9" s="1867"/>
      <c r="Y9" s="1867"/>
      <c r="Z9" s="1868"/>
      <c r="AA9" s="1868"/>
      <c r="AB9" s="1868"/>
      <c r="AC9" s="1868"/>
      <c r="AD9" s="1868"/>
      <c r="AE9" s="1868"/>
      <c r="AF9" s="1868"/>
      <c r="AG9" s="1868"/>
      <c r="AH9" s="1868"/>
      <c r="AI9" s="1869"/>
    </row>
    <row r="10" spans="1:71" ht="20.100000000000001" customHeight="1">
      <c r="A10" s="1866" t="s">
        <v>1601</v>
      </c>
      <c r="B10" s="1867"/>
      <c r="C10" s="1867"/>
      <c r="D10" s="1867"/>
      <c r="E10" s="1867"/>
      <c r="F10" s="1867"/>
      <c r="G10" s="1867"/>
      <c r="H10" s="1867"/>
      <c r="I10" s="1867"/>
      <c r="J10" s="1867"/>
      <c r="K10" s="1867"/>
      <c r="L10" s="1867"/>
      <c r="M10" s="1867"/>
      <c r="N10" s="1867"/>
      <c r="O10" s="1867"/>
      <c r="P10" s="1867"/>
      <c r="Q10" s="1867"/>
      <c r="R10" s="1867"/>
      <c r="S10" s="1867"/>
      <c r="T10" s="1867"/>
      <c r="U10" s="1867"/>
      <c r="V10" s="1867"/>
      <c r="W10" s="1867"/>
      <c r="X10" s="1867"/>
      <c r="Y10" s="1867"/>
      <c r="Z10" s="1868">
        <f>Z8-800000</f>
        <v>-728951.75</v>
      </c>
      <c r="AA10" s="1868"/>
      <c r="AB10" s="1868"/>
      <c r="AC10" s="1868"/>
      <c r="AD10" s="1868"/>
      <c r="AE10" s="1868"/>
      <c r="AF10" s="1868"/>
      <c r="AG10" s="1868"/>
      <c r="AH10" s="1868"/>
      <c r="AI10" s="1869"/>
    </row>
    <row r="11" spans="1:71" ht="20.100000000000001" customHeight="1">
      <c r="A11" s="1866"/>
      <c r="B11" s="1867"/>
      <c r="C11" s="1867"/>
      <c r="D11" s="1867"/>
      <c r="E11" s="1867"/>
      <c r="F11" s="1867"/>
      <c r="G11" s="1867"/>
      <c r="H11" s="1867"/>
      <c r="I11" s="1867"/>
      <c r="J11" s="1867"/>
      <c r="K11" s="1867"/>
      <c r="L11" s="1867"/>
      <c r="M11" s="1867"/>
      <c r="N11" s="1867"/>
      <c r="O11" s="1867"/>
      <c r="P11" s="1867"/>
      <c r="Q11" s="1867"/>
      <c r="R11" s="1867"/>
      <c r="S11" s="1867"/>
      <c r="T11" s="1867"/>
      <c r="U11" s="1867"/>
      <c r="V11" s="1867"/>
      <c r="W11" s="1867"/>
      <c r="X11" s="1867"/>
      <c r="Y11" s="1867"/>
      <c r="Z11" s="1868"/>
      <c r="AA11" s="1868"/>
      <c r="AB11" s="1868"/>
      <c r="AC11" s="1868"/>
      <c r="AD11" s="1868"/>
      <c r="AE11" s="1868"/>
      <c r="AF11" s="1868"/>
      <c r="AG11" s="1868"/>
      <c r="AH11" s="1868"/>
      <c r="AI11" s="1869"/>
    </row>
    <row r="12" spans="1:71" ht="24.9" customHeight="1">
      <c r="A12" s="259"/>
      <c r="B12" s="1870" t="s">
        <v>760</v>
      </c>
      <c r="C12" s="1870"/>
      <c r="D12" s="1870"/>
      <c r="E12" s="1870"/>
      <c r="F12" s="1870"/>
      <c r="G12" s="1871">
        <f ca="1">المدخلات!$AR$7</f>
        <v>46021</v>
      </c>
      <c r="H12" s="1872"/>
      <c r="I12" s="1872"/>
      <c r="J12" s="1872"/>
      <c r="K12" s="1872"/>
      <c r="L12" s="1872"/>
      <c r="M12" s="1873"/>
      <c r="N12" s="1874" t="s">
        <v>1227</v>
      </c>
      <c r="O12" s="1870"/>
      <c r="P12" s="1870"/>
      <c r="Q12" s="1870"/>
      <c r="R12" s="1870"/>
      <c r="S12" s="1870"/>
      <c r="T12" s="1870"/>
      <c r="U12" s="1870"/>
      <c r="V12" s="1870"/>
      <c r="W12" s="1870"/>
      <c r="X12" s="1870"/>
      <c r="Y12" s="1870"/>
      <c r="Z12" s="1875"/>
      <c r="AA12" s="1874" t="s">
        <v>1606</v>
      </c>
      <c r="AB12" s="1870"/>
      <c r="AC12" s="1870"/>
      <c r="AD12" s="1870"/>
      <c r="AE12" s="1870"/>
      <c r="AF12" s="1870"/>
      <c r="AG12" s="1870"/>
      <c r="AH12" s="1870">
        <v>1</v>
      </c>
      <c r="AI12" s="1876"/>
    </row>
    <row r="13" spans="1:71" ht="42.75" customHeight="1">
      <c r="A13" s="1863" t="s">
        <v>7</v>
      </c>
      <c r="B13" s="1864"/>
      <c r="C13" s="1864" t="s">
        <v>1228</v>
      </c>
      <c r="D13" s="1864"/>
      <c r="E13" s="1864"/>
      <c r="F13" s="1864"/>
      <c r="G13" s="1864"/>
      <c r="H13" s="1864"/>
      <c r="I13" s="1864"/>
      <c r="J13" s="1864"/>
      <c r="K13" s="1864"/>
      <c r="L13" s="1864"/>
      <c r="M13" s="1864"/>
      <c r="N13" s="1864"/>
      <c r="O13" s="1864"/>
      <c r="P13" s="1864"/>
      <c r="Q13" s="1864"/>
      <c r="R13" s="1864"/>
      <c r="S13" s="1864"/>
      <c r="T13" s="1864"/>
      <c r="U13" s="1864"/>
      <c r="V13" s="1864" t="s">
        <v>1602</v>
      </c>
      <c r="W13" s="1864"/>
      <c r="X13" s="1864" t="s">
        <v>1603</v>
      </c>
      <c r="Y13" s="1864"/>
      <c r="Z13" s="1864"/>
      <c r="AA13" s="1864"/>
      <c r="AB13" s="1864" t="s">
        <v>1585</v>
      </c>
      <c r="AC13" s="1864"/>
      <c r="AD13" s="1864"/>
      <c r="AE13" s="1864"/>
      <c r="AF13" s="1864"/>
      <c r="AG13" s="1864" t="s">
        <v>1604</v>
      </c>
      <c r="AH13" s="1864"/>
      <c r="AI13" s="1865"/>
    </row>
    <row r="14" spans="1:71" ht="21.9" customHeight="1">
      <c r="A14" s="1791">
        <v>1</v>
      </c>
      <c r="B14" s="1792"/>
      <c r="C14" s="1899" t="s">
        <v>437</v>
      </c>
      <c r="D14" s="1900"/>
      <c r="E14" s="1900"/>
      <c r="F14" s="1900"/>
      <c r="G14" s="1900"/>
      <c r="H14" s="1900"/>
      <c r="I14" s="1900"/>
      <c r="J14" s="1900"/>
      <c r="K14" s="1900"/>
      <c r="L14" s="1900"/>
      <c r="M14" s="1901"/>
      <c r="N14" s="1902" t="s">
        <v>1605</v>
      </c>
      <c r="O14" s="1903"/>
      <c r="P14" s="1903"/>
      <c r="Q14" s="1903"/>
      <c r="R14" s="1904"/>
      <c r="S14" s="1905">
        <f>AG14/Z8</f>
        <v>-3.8987823767650855</v>
      </c>
      <c r="T14" s="1906"/>
      <c r="U14" s="1907"/>
      <c r="V14" s="1846">
        <v>0.38</v>
      </c>
      <c r="W14" s="1846"/>
      <c r="X14" s="1847"/>
      <c r="Y14" s="1847"/>
      <c r="Z14" s="1847"/>
      <c r="AA14" s="1847"/>
      <c r="AB14" s="1847"/>
      <c r="AC14" s="1847"/>
      <c r="AD14" s="1847"/>
      <c r="AE14" s="1847"/>
      <c r="AF14" s="1847"/>
      <c r="AG14" s="1847">
        <f>Z10*V14</f>
        <v>-277001.66499999998</v>
      </c>
      <c r="AH14" s="1847"/>
      <c r="AI14" s="1848"/>
    </row>
    <row r="15" spans="1:71" ht="21.9" customHeight="1">
      <c r="A15" s="1791">
        <v>2</v>
      </c>
      <c r="B15" s="1792"/>
      <c r="C15" s="1908" t="s">
        <v>1578</v>
      </c>
      <c r="D15" s="1908"/>
      <c r="E15" s="1908"/>
      <c r="F15" s="1908"/>
      <c r="G15" s="1908"/>
      <c r="H15" s="1908"/>
      <c r="I15" s="1908"/>
      <c r="J15" s="1908"/>
      <c r="K15" s="1908"/>
      <c r="L15" s="1908"/>
      <c r="M15" s="1908"/>
      <c r="N15" s="1908"/>
      <c r="O15" s="1908"/>
      <c r="P15" s="1908"/>
      <c r="Q15" s="1908"/>
      <c r="R15" s="1908"/>
      <c r="S15" s="1908"/>
      <c r="T15" s="1908"/>
      <c r="U15" s="1908"/>
      <c r="V15" s="1846">
        <v>0</v>
      </c>
      <c r="W15" s="1846"/>
      <c r="X15" s="1847"/>
      <c r="Y15" s="1847"/>
      <c r="Z15" s="1847"/>
      <c r="AA15" s="1847"/>
      <c r="AB15" s="1847">
        <v>15</v>
      </c>
      <c r="AC15" s="1847"/>
      <c r="AD15" s="1847"/>
      <c r="AE15" s="1847"/>
      <c r="AF15" s="1847"/>
      <c r="AG15" s="1847">
        <f>Z8*V15</f>
        <v>0</v>
      </c>
      <c r="AH15" s="1847"/>
      <c r="AI15" s="1848"/>
      <c r="BK15" s="1914">
        <v>800000</v>
      </c>
      <c r="BL15" s="1915"/>
      <c r="BM15" s="1915"/>
      <c r="BN15" s="1915"/>
      <c r="BO15" s="1915"/>
      <c r="BP15" s="1915"/>
      <c r="BQ15" s="1915"/>
      <c r="BR15" s="1915"/>
      <c r="BS15" s="1916"/>
    </row>
    <row r="16" spans="1:71" ht="21.9" customHeight="1">
      <c r="A16" s="1791">
        <v>3</v>
      </c>
      <c r="B16" s="1792"/>
      <c r="C16" s="1908" t="s">
        <v>761</v>
      </c>
      <c r="D16" s="1908"/>
      <c r="E16" s="1908"/>
      <c r="F16" s="1908"/>
      <c r="G16" s="1908"/>
      <c r="H16" s="1908"/>
      <c r="I16" s="1908"/>
      <c r="J16" s="1908"/>
      <c r="K16" s="1908"/>
      <c r="L16" s="1908"/>
      <c r="M16" s="1908"/>
      <c r="N16" s="1908"/>
      <c r="O16" s="1908"/>
      <c r="P16" s="1908"/>
      <c r="Q16" s="1908"/>
      <c r="R16" s="1908"/>
      <c r="S16" s="1908"/>
      <c r="T16" s="1908"/>
      <c r="U16" s="1908"/>
      <c r="V16" s="1846">
        <v>0</v>
      </c>
      <c r="W16" s="1846"/>
      <c r="X16" s="1847"/>
      <c r="Y16" s="1847"/>
      <c r="Z16" s="1847"/>
      <c r="AA16" s="1847"/>
      <c r="AB16" s="1847">
        <v>5</v>
      </c>
      <c r="AC16" s="1847"/>
      <c r="AD16" s="1847"/>
      <c r="AE16" s="1847"/>
      <c r="AF16" s="1847"/>
      <c r="AG16" s="1847">
        <v>0</v>
      </c>
      <c r="AH16" s="1847"/>
      <c r="AI16" s="1848"/>
      <c r="BK16" s="1917"/>
      <c r="BL16" s="1918"/>
      <c r="BM16" s="1918"/>
      <c r="BN16" s="1918"/>
      <c r="BO16" s="1918"/>
      <c r="BP16" s="1918"/>
      <c r="BQ16" s="1918"/>
      <c r="BR16" s="1918"/>
      <c r="BS16" s="1919"/>
    </row>
    <row r="17" spans="1:72" ht="21.9" customHeight="1">
      <c r="A17" s="1791">
        <v>4</v>
      </c>
      <c r="B17" s="1792"/>
      <c r="C17" s="1850" t="s">
        <v>763</v>
      </c>
      <c r="D17" s="1850"/>
      <c r="E17" s="1850"/>
      <c r="F17" s="1850"/>
      <c r="G17" s="1850"/>
      <c r="H17" s="1850"/>
      <c r="I17" s="1850"/>
      <c r="J17" s="1850"/>
      <c r="K17" s="1850"/>
      <c r="L17" s="1850"/>
      <c r="M17" s="1850"/>
      <c r="N17" s="1850"/>
      <c r="O17" s="1850"/>
      <c r="P17" s="1850"/>
      <c r="Q17" s="1850"/>
      <c r="R17" s="1850"/>
      <c r="S17" s="1850"/>
      <c r="T17" s="1850"/>
      <c r="U17" s="1850"/>
      <c r="V17" s="1851">
        <v>0</v>
      </c>
      <c r="W17" s="1851"/>
      <c r="X17" s="1789"/>
      <c r="Y17" s="1789"/>
      <c r="Z17" s="1789"/>
      <c r="AA17" s="1789"/>
      <c r="AB17" s="1789">
        <v>20</v>
      </c>
      <c r="AC17" s="1789"/>
      <c r="AD17" s="1789"/>
      <c r="AE17" s="1789"/>
      <c r="AF17" s="1789"/>
      <c r="AG17" s="1789">
        <v>0</v>
      </c>
      <c r="AH17" s="1789"/>
      <c r="AI17" s="1790"/>
    </row>
    <row r="18" spans="1:72" ht="21.9" customHeight="1">
      <c r="A18" s="1791">
        <v>5</v>
      </c>
      <c r="B18" s="1792"/>
      <c r="C18" s="1858" t="s">
        <v>1584</v>
      </c>
      <c r="D18" s="1859"/>
      <c r="E18" s="1859"/>
      <c r="F18" s="1859"/>
      <c r="G18" s="1859"/>
      <c r="H18" s="1859"/>
      <c r="I18" s="1859"/>
      <c r="J18" s="1859"/>
      <c r="K18" s="1860"/>
      <c r="L18" s="1861" t="s">
        <v>1607</v>
      </c>
      <c r="M18" s="1861"/>
      <c r="N18" s="1861"/>
      <c r="O18" s="1861"/>
      <c r="P18" s="1861"/>
      <c r="Q18" s="1861"/>
      <c r="R18" s="1861"/>
      <c r="S18" s="1861"/>
      <c r="T18" s="1861"/>
      <c r="U18" s="1862"/>
      <c r="V18" s="1851">
        <v>0</v>
      </c>
      <c r="W18" s="1851"/>
      <c r="X18" s="1789"/>
      <c r="Y18" s="1789"/>
      <c r="Z18" s="1789"/>
      <c r="AA18" s="1789"/>
      <c r="AB18" s="1789">
        <v>20</v>
      </c>
      <c r="AC18" s="1789"/>
      <c r="AD18" s="1789"/>
      <c r="AE18" s="1789"/>
      <c r="AF18" s="1789"/>
      <c r="AG18" s="1789">
        <v>0</v>
      </c>
      <c r="AH18" s="1789"/>
      <c r="AI18" s="1790"/>
      <c r="AY18" s="1926" t="s">
        <v>1620</v>
      </c>
      <c r="AZ18" s="1927"/>
      <c r="BA18" s="1927"/>
      <c r="BB18" s="1927"/>
      <c r="BC18" s="1927"/>
      <c r="BD18" s="1927"/>
      <c r="BE18" s="1927"/>
      <c r="BF18" s="1927"/>
      <c r="BG18" s="1927"/>
      <c r="BH18" s="1927"/>
      <c r="BI18" s="1927"/>
      <c r="BJ18" s="1927"/>
      <c r="BK18" s="1927"/>
      <c r="BL18" s="1927"/>
      <c r="BM18" s="1927"/>
      <c r="BN18" s="1927"/>
      <c r="BO18" s="1927"/>
      <c r="BP18" s="1927"/>
      <c r="BQ18" s="1927"/>
      <c r="BR18" s="1927"/>
      <c r="BS18" s="1927"/>
      <c r="BT18" s="1930"/>
    </row>
    <row r="19" spans="1:72" ht="21.9" customHeight="1">
      <c r="A19" s="1791">
        <v>6</v>
      </c>
      <c r="B19" s="1792"/>
      <c r="C19" s="1852" t="s">
        <v>1579</v>
      </c>
      <c r="D19" s="1853"/>
      <c r="E19" s="1853"/>
      <c r="F19" s="1853"/>
      <c r="G19" s="1853"/>
      <c r="H19" s="1853"/>
      <c r="I19" s="1853"/>
      <c r="J19" s="1853"/>
      <c r="K19" s="1853"/>
      <c r="L19" s="1854"/>
      <c r="M19" s="1855"/>
      <c r="N19" s="1856"/>
      <c r="O19" s="1856"/>
      <c r="P19" s="1856"/>
      <c r="Q19" s="1856"/>
      <c r="R19" s="1856"/>
      <c r="S19" s="1856"/>
      <c r="T19" s="1856"/>
      <c r="U19" s="1857"/>
      <c r="V19" s="1796">
        <v>0.06</v>
      </c>
      <c r="W19" s="1796"/>
      <c r="X19" s="1797"/>
      <c r="Y19" s="1797"/>
      <c r="Z19" s="1797"/>
      <c r="AA19" s="1797"/>
      <c r="AB19" s="1797">
        <v>48</v>
      </c>
      <c r="AC19" s="1797"/>
      <c r="AD19" s="1797"/>
      <c r="AE19" s="1797"/>
      <c r="AF19" s="1797"/>
      <c r="AG19" s="1797">
        <f>Z10*V19</f>
        <v>-43737.104999999996</v>
      </c>
      <c r="AH19" s="1797"/>
      <c r="AI19" s="1849"/>
      <c r="AY19" s="1928"/>
      <c r="AZ19" s="1929"/>
      <c r="BA19" s="1929"/>
      <c r="BB19" s="1929"/>
      <c r="BC19" s="1929"/>
      <c r="BD19" s="1929"/>
      <c r="BE19" s="1929"/>
      <c r="BF19" s="1929"/>
      <c r="BG19" s="1929"/>
      <c r="BH19" s="1929"/>
      <c r="BI19" s="1929"/>
      <c r="BJ19" s="1929"/>
      <c r="BK19" s="1929"/>
      <c r="BL19" s="1929"/>
      <c r="BM19" s="1929"/>
      <c r="BN19" s="1929"/>
      <c r="BO19" s="1929"/>
      <c r="BP19" s="1929"/>
      <c r="BQ19" s="1929"/>
      <c r="BR19" s="1929"/>
      <c r="BS19" s="1929"/>
      <c r="BT19" s="1931"/>
    </row>
    <row r="20" spans="1:72" ht="21.9" customHeight="1">
      <c r="A20" s="1791">
        <v>7</v>
      </c>
      <c r="B20" s="1792"/>
      <c r="C20" s="349" t="s">
        <v>1586</v>
      </c>
      <c r="D20" s="350"/>
      <c r="E20" s="350"/>
      <c r="F20" s="350"/>
      <c r="G20" s="350"/>
      <c r="H20" s="350"/>
      <c r="I20" s="350"/>
      <c r="J20" s="350"/>
      <c r="K20" s="351"/>
      <c r="L20" s="1801" t="s">
        <v>1608</v>
      </c>
      <c r="M20" s="1802"/>
      <c r="N20" s="1802"/>
      <c r="O20" s="1802"/>
      <c r="P20" s="1802"/>
      <c r="Q20" s="1802"/>
      <c r="R20" s="1802"/>
      <c r="S20" s="1802"/>
      <c r="T20" s="1802"/>
      <c r="U20" s="1803"/>
      <c r="V20" s="1796">
        <v>0.06</v>
      </c>
      <c r="W20" s="1796"/>
      <c r="X20" s="1797"/>
      <c r="Y20" s="1797"/>
      <c r="Z20" s="1797"/>
      <c r="AA20" s="1797"/>
      <c r="AB20" s="1797">
        <v>48</v>
      </c>
      <c r="AC20" s="1797"/>
      <c r="AD20" s="1797"/>
      <c r="AE20" s="1797"/>
      <c r="AF20" s="1797"/>
      <c r="AG20" s="1797">
        <f>Z10*V20</f>
        <v>-43737.104999999996</v>
      </c>
      <c r="AH20" s="1797"/>
      <c r="AI20" s="1849"/>
      <c r="AY20" s="1935" t="s">
        <v>1611</v>
      </c>
      <c r="AZ20" s="1936"/>
      <c r="BA20" s="1936"/>
      <c r="BB20" s="1936"/>
      <c r="BC20" s="1936"/>
      <c r="BD20" s="1936"/>
      <c r="BE20" s="1936"/>
      <c r="BF20" s="1937"/>
      <c r="BG20" s="1932">
        <v>0.18</v>
      </c>
      <c r="BH20" s="1933"/>
      <c r="BI20" s="1933"/>
      <c r="BJ20" s="1933"/>
      <c r="BK20" s="1933"/>
      <c r="BL20" s="1934"/>
      <c r="BM20" s="1935">
        <f>BG20*BK15</f>
        <v>144000</v>
      </c>
      <c r="BN20" s="1936"/>
      <c r="BO20" s="1936"/>
      <c r="BP20" s="1936"/>
      <c r="BQ20" s="1936"/>
      <c r="BR20" s="1936"/>
      <c r="BS20" s="1936"/>
      <c r="BT20" s="1937"/>
    </row>
    <row r="21" spans="1:72" ht="21.9" customHeight="1">
      <c r="A21" s="1798">
        <v>8</v>
      </c>
      <c r="B21" s="1799"/>
      <c r="C21" s="1800" t="s">
        <v>1587</v>
      </c>
      <c r="D21" s="1800"/>
      <c r="E21" s="1800"/>
      <c r="F21" s="1800"/>
      <c r="G21" s="1800"/>
      <c r="H21" s="1800"/>
      <c r="I21" s="1800"/>
      <c r="J21" s="1800"/>
      <c r="K21" s="1800"/>
      <c r="L21" s="1800"/>
      <c r="M21" s="1800"/>
      <c r="N21" s="1800"/>
      <c r="O21" s="1800"/>
      <c r="P21" s="1800"/>
      <c r="Q21" s="1800"/>
      <c r="R21" s="1800"/>
      <c r="S21" s="1800"/>
      <c r="T21" s="1800"/>
      <c r="U21" s="1800"/>
      <c r="V21" s="1793">
        <v>0.02</v>
      </c>
      <c r="W21" s="1793"/>
      <c r="X21" s="1794"/>
      <c r="Y21" s="1794"/>
      <c r="Z21" s="1794"/>
      <c r="AA21" s="1794"/>
      <c r="AB21" s="1794">
        <v>30</v>
      </c>
      <c r="AC21" s="1794"/>
      <c r="AD21" s="1794"/>
      <c r="AE21" s="1794"/>
      <c r="AF21" s="1794"/>
      <c r="AG21" s="1794">
        <f>Z10*V21</f>
        <v>-14579.035</v>
      </c>
      <c r="AH21" s="1794"/>
      <c r="AI21" s="1795"/>
      <c r="AM21" s="1892"/>
      <c r="AN21" s="1892"/>
      <c r="AO21" s="1892"/>
      <c r="AP21" s="1892"/>
      <c r="AQ21" s="1892"/>
      <c r="AR21" s="1892"/>
      <c r="AY21" s="1935" t="s">
        <v>1613</v>
      </c>
      <c r="AZ21" s="1936"/>
      <c r="BA21" s="1936"/>
      <c r="BB21" s="1936"/>
      <c r="BC21" s="1936"/>
      <c r="BD21" s="1936"/>
      <c r="BE21" s="1936"/>
      <c r="BF21" s="1937"/>
      <c r="BG21" s="1932">
        <v>0.1</v>
      </c>
      <c r="BH21" s="1933"/>
      <c r="BI21" s="1933"/>
      <c r="BJ21" s="1933"/>
      <c r="BK21" s="1933"/>
      <c r="BL21" s="1934"/>
      <c r="BM21" s="1935">
        <f>BG21*BK15</f>
        <v>80000</v>
      </c>
      <c r="BN21" s="1936"/>
      <c r="BO21" s="1936"/>
      <c r="BP21" s="1936"/>
      <c r="BQ21" s="1936"/>
      <c r="BR21" s="1936"/>
      <c r="BS21" s="1936"/>
      <c r="BT21" s="1937"/>
    </row>
    <row r="22" spans="1:72" ht="21.9" customHeight="1">
      <c r="A22" s="1798">
        <v>9</v>
      </c>
      <c r="B22" s="1799"/>
      <c r="C22" s="1894" t="s">
        <v>1588</v>
      </c>
      <c r="D22" s="1895"/>
      <c r="E22" s="1895"/>
      <c r="F22" s="1895"/>
      <c r="G22" s="1895"/>
      <c r="H22" s="1895"/>
      <c r="I22" s="1895"/>
      <c r="J22" s="1895"/>
      <c r="K22" s="1895"/>
      <c r="L22" s="1896" t="s">
        <v>1610</v>
      </c>
      <c r="M22" s="1897"/>
      <c r="N22" s="1897"/>
      <c r="O22" s="1897"/>
      <c r="P22" s="1897"/>
      <c r="Q22" s="1897"/>
      <c r="R22" s="1897"/>
      <c r="S22" s="1897"/>
      <c r="T22" s="1897"/>
      <c r="U22" s="1898"/>
      <c r="V22" s="1793">
        <v>0.02</v>
      </c>
      <c r="W22" s="1793"/>
      <c r="X22" s="1794"/>
      <c r="Y22" s="1794"/>
      <c r="Z22" s="1794"/>
      <c r="AA22" s="1794"/>
      <c r="AB22" s="1794">
        <v>30</v>
      </c>
      <c r="AC22" s="1794"/>
      <c r="AD22" s="1794"/>
      <c r="AE22" s="1794"/>
      <c r="AF22" s="1794"/>
      <c r="AG22" s="1794">
        <f>Z10*V22</f>
        <v>-14579.035</v>
      </c>
      <c r="AH22" s="1794"/>
      <c r="AI22" s="1795"/>
      <c r="AM22" s="1892"/>
      <c r="AN22" s="1892"/>
      <c r="AO22" s="1892"/>
      <c r="AP22" s="1892"/>
      <c r="AQ22" s="1892"/>
      <c r="AR22" s="1892"/>
      <c r="AY22" s="1935" t="s">
        <v>1612</v>
      </c>
      <c r="AZ22" s="1936"/>
      <c r="BA22" s="1936"/>
      <c r="BB22" s="1936"/>
      <c r="BC22" s="1936"/>
      <c r="BD22" s="1936"/>
      <c r="BE22" s="1936"/>
      <c r="BF22" s="1937"/>
      <c r="BG22" s="1932">
        <v>0.12</v>
      </c>
      <c r="BH22" s="1933"/>
      <c r="BI22" s="1933"/>
      <c r="BJ22" s="1933"/>
      <c r="BK22" s="1933"/>
      <c r="BL22" s="1934"/>
      <c r="BM22" s="1935">
        <f>BG22*BK15</f>
        <v>96000</v>
      </c>
      <c r="BN22" s="1936"/>
      <c r="BO22" s="1936"/>
      <c r="BP22" s="1936"/>
      <c r="BQ22" s="1936"/>
      <c r="BR22" s="1936"/>
      <c r="BS22" s="1936"/>
      <c r="BT22" s="1937"/>
    </row>
    <row r="23" spans="1:72" ht="21.9" customHeight="1">
      <c r="A23" s="1791">
        <v>10</v>
      </c>
      <c r="B23" s="1792"/>
      <c r="C23" s="1819" t="s">
        <v>1592</v>
      </c>
      <c r="D23" s="1819"/>
      <c r="E23" s="1819"/>
      <c r="F23" s="1819"/>
      <c r="G23" s="1819"/>
      <c r="H23" s="1819"/>
      <c r="I23" s="1819"/>
      <c r="J23" s="1819"/>
      <c r="K23" s="1819"/>
      <c r="L23" s="1819"/>
      <c r="M23" s="1819"/>
      <c r="N23" s="1819"/>
      <c r="O23" s="1819"/>
      <c r="P23" s="1819"/>
      <c r="Q23" s="1819"/>
      <c r="R23" s="1819"/>
      <c r="S23" s="1819"/>
      <c r="T23" s="1819"/>
      <c r="U23" s="1819"/>
      <c r="V23" s="1820">
        <v>0.02</v>
      </c>
      <c r="W23" s="1820"/>
      <c r="X23" s="1821"/>
      <c r="Y23" s="1821"/>
      <c r="Z23" s="1821"/>
      <c r="AA23" s="1821"/>
      <c r="AB23" s="1821">
        <v>30</v>
      </c>
      <c r="AC23" s="1821"/>
      <c r="AD23" s="1821"/>
      <c r="AE23" s="1821"/>
      <c r="AF23" s="1821"/>
      <c r="AG23" s="1821">
        <f>Z10*V23</f>
        <v>-14579.035</v>
      </c>
      <c r="AH23" s="1821"/>
      <c r="AI23" s="1822"/>
      <c r="AY23" s="1935" t="s">
        <v>1614</v>
      </c>
      <c r="AZ23" s="1936"/>
      <c r="BA23" s="1936"/>
      <c r="BB23" s="1936"/>
      <c r="BC23" s="1936"/>
      <c r="BD23" s="1936"/>
      <c r="BE23" s="1936"/>
      <c r="BF23" s="1937"/>
      <c r="BG23" s="1932">
        <v>0.02</v>
      </c>
      <c r="BH23" s="1933"/>
      <c r="BI23" s="1933"/>
      <c r="BJ23" s="1933"/>
      <c r="BK23" s="1933"/>
      <c r="BL23" s="1934"/>
      <c r="BM23" s="1935">
        <f>BG23*BK15</f>
        <v>16000</v>
      </c>
      <c r="BN23" s="1936"/>
      <c r="BO23" s="1936"/>
      <c r="BP23" s="1936"/>
      <c r="BQ23" s="1936"/>
      <c r="BR23" s="1936"/>
      <c r="BS23" s="1936"/>
      <c r="BT23" s="1937"/>
    </row>
    <row r="24" spans="1:72" ht="21.9" customHeight="1">
      <c r="A24" s="1829">
        <v>12</v>
      </c>
      <c r="B24" s="1830"/>
      <c r="C24" s="1831" t="s">
        <v>1589</v>
      </c>
      <c r="D24" s="1832"/>
      <c r="E24" s="1832"/>
      <c r="F24" s="1832"/>
      <c r="G24" s="1832"/>
      <c r="H24" s="1832"/>
      <c r="I24" s="1832"/>
      <c r="J24" s="1832"/>
      <c r="K24" s="1832"/>
      <c r="L24" s="1832"/>
      <c r="M24" s="1832"/>
      <c r="N24" s="1832"/>
      <c r="O24" s="1832"/>
      <c r="P24" s="1832"/>
      <c r="Q24" s="1832"/>
      <c r="R24" s="1832"/>
      <c r="S24" s="1832"/>
      <c r="T24" s="1832"/>
      <c r="U24" s="1833"/>
      <c r="V24" s="1834">
        <v>0.02</v>
      </c>
      <c r="W24" s="1835"/>
      <c r="X24" s="1836"/>
      <c r="Y24" s="1837"/>
      <c r="Z24" s="1837"/>
      <c r="AA24" s="1838"/>
      <c r="AB24" s="1836">
        <v>45</v>
      </c>
      <c r="AC24" s="1837"/>
      <c r="AD24" s="1837"/>
      <c r="AE24" s="1837"/>
      <c r="AF24" s="1838"/>
      <c r="AG24" s="1836">
        <f>Z10*V24</f>
        <v>-14579.035</v>
      </c>
      <c r="AH24" s="1837"/>
      <c r="AI24" s="1839"/>
      <c r="AY24" s="1935" t="s">
        <v>1615</v>
      </c>
      <c r="AZ24" s="1936"/>
      <c r="BA24" s="1936"/>
      <c r="BB24" s="1936"/>
      <c r="BC24" s="1936"/>
      <c r="BD24" s="1936"/>
      <c r="BE24" s="1936"/>
      <c r="BF24" s="1937"/>
      <c r="BG24" s="1932">
        <v>0.03</v>
      </c>
      <c r="BH24" s="1933"/>
      <c r="BI24" s="1933"/>
      <c r="BJ24" s="1933"/>
      <c r="BK24" s="1933"/>
      <c r="BL24" s="1934"/>
      <c r="BM24" s="1935">
        <f>BG24*BK15</f>
        <v>24000</v>
      </c>
      <c r="BN24" s="1936"/>
      <c r="BO24" s="1936"/>
      <c r="BP24" s="1936"/>
      <c r="BQ24" s="1936"/>
      <c r="BR24" s="1936"/>
      <c r="BS24" s="1936"/>
      <c r="BT24" s="1937"/>
    </row>
    <row r="25" spans="1:72" ht="21.9" customHeight="1">
      <c r="A25" s="1798">
        <v>13</v>
      </c>
      <c r="B25" s="1799"/>
      <c r="C25" s="1909" t="s">
        <v>1590</v>
      </c>
      <c r="D25" s="1909"/>
      <c r="E25" s="1909"/>
      <c r="F25" s="1909"/>
      <c r="G25" s="1909"/>
      <c r="H25" s="1909"/>
      <c r="I25" s="1909"/>
      <c r="J25" s="1909"/>
      <c r="K25" s="1909"/>
      <c r="L25" s="1909"/>
      <c r="M25" s="1909"/>
      <c r="N25" s="1909"/>
      <c r="O25" s="1909"/>
      <c r="P25" s="1909"/>
      <c r="Q25" s="1909"/>
      <c r="R25" s="1909"/>
      <c r="S25" s="1909"/>
      <c r="T25" s="1909"/>
      <c r="U25" s="1909"/>
      <c r="V25" s="1910">
        <v>0.02</v>
      </c>
      <c r="W25" s="1910"/>
      <c r="X25" s="1840"/>
      <c r="Y25" s="1840"/>
      <c r="Z25" s="1840"/>
      <c r="AA25" s="1840"/>
      <c r="AB25" s="1840">
        <v>25</v>
      </c>
      <c r="AC25" s="1840"/>
      <c r="AD25" s="1840"/>
      <c r="AE25" s="1840"/>
      <c r="AF25" s="1840"/>
      <c r="AG25" s="1840">
        <f>Z10*V25</f>
        <v>-14579.035</v>
      </c>
      <c r="AH25" s="1840"/>
      <c r="AI25" s="1913"/>
      <c r="AM25" s="1892"/>
      <c r="AN25" s="1892"/>
      <c r="AO25" s="1892"/>
      <c r="AP25" s="1892"/>
      <c r="AQ25" s="1892"/>
      <c r="AR25" s="1892"/>
      <c r="AY25" s="1935" t="s">
        <v>1615</v>
      </c>
      <c r="AZ25" s="1936"/>
      <c r="BA25" s="1936"/>
      <c r="BB25" s="1936"/>
      <c r="BC25" s="1936"/>
      <c r="BD25" s="1936"/>
      <c r="BE25" s="1936"/>
      <c r="BF25" s="1937"/>
      <c r="BG25" s="1932">
        <v>0</v>
      </c>
      <c r="BH25" s="1933"/>
      <c r="BI25" s="1933"/>
      <c r="BJ25" s="1933"/>
      <c r="BK25" s="1933"/>
      <c r="BL25" s="1934"/>
      <c r="BM25" s="1935">
        <f>BG25*BK15</f>
        <v>0</v>
      </c>
      <c r="BN25" s="1936"/>
      <c r="BO25" s="1936"/>
      <c r="BP25" s="1936"/>
      <c r="BQ25" s="1936"/>
      <c r="BR25" s="1936"/>
      <c r="BS25" s="1936"/>
      <c r="BT25" s="1937"/>
    </row>
    <row r="26" spans="1:72" ht="21.9" customHeight="1">
      <c r="A26" s="1791">
        <v>14</v>
      </c>
      <c r="B26" s="1792"/>
      <c r="C26" s="1909" t="s">
        <v>1591</v>
      </c>
      <c r="D26" s="1909"/>
      <c r="E26" s="1909"/>
      <c r="F26" s="1909"/>
      <c r="G26" s="1909"/>
      <c r="H26" s="1909"/>
      <c r="I26" s="1909"/>
      <c r="J26" s="1909"/>
      <c r="K26" s="1909"/>
      <c r="L26" s="1909"/>
      <c r="M26" s="1909"/>
      <c r="N26" s="1909"/>
      <c r="O26" s="1909"/>
      <c r="P26" s="1909"/>
      <c r="Q26" s="1909"/>
      <c r="R26" s="1909"/>
      <c r="S26" s="1909"/>
      <c r="T26" s="1909"/>
      <c r="U26" s="1909"/>
      <c r="V26" s="1910">
        <v>0.02</v>
      </c>
      <c r="W26" s="1910"/>
      <c r="X26" s="1840"/>
      <c r="Y26" s="1840"/>
      <c r="Z26" s="1840"/>
      <c r="AA26" s="1840"/>
      <c r="AB26" s="1840">
        <v>30</v>
      </c>
      <c r="AC26" s="1840"/>
      <c r="AD26" s="1840"/>
      <c r="AE26" s="1840"/>
      <c r="AF26" s="1840"/>
      <c r="AG26" s="1836">
        <f>Z10*V26</f>
        <v>-14579.035</v>
      </c>
      <c r="AH26" s="1837"/>
      <c r="AI26" s="1839"/>
      <c r="AL26" s="1912"/>
      <c r="AM26" s="1912"/>
      <c r="AN26" s="1912"/>
      <c r="AO26" s="1912"/>
      <c r="AP26" s="1912"/>
      <c r="AQ26" s="1912"/>
      <c r="AR26" s="1912"/>
      <c r="AS26" s="1892"/>
      <c r="AT26" s="1892"/>
      <c r="AU26" s="1892"/>
      <c r="AV26" s="1892"/>
      <c r="AY26" s="1935" t="s">
        <v>1616</v>
      </c>
      <c r="AZ26" s="1936"/>
      <c r="BA26" s="1936"/>
      <c r="BB26" s="1936"/>
      <c r="BC26" s="1936"/>
      <c r="BD26" s="1936"/>
      <c r="BE26" s="1936"/>
      <c r="BF26" s="1937"/>
      <c r="BG26" s="1932">
        <f>SUM(BG20:BL25)</f>
        <v>0.45000000000000007</v>
      </c>
      <c r="BH26" s="1933"/>
      <c r="BI26" s="1933"/>
      <c r="BJ26" s="1933"/>
      <c r="BK26" s="1933"/>
      <c r="BL26" s="1934"/>
      <c r="BM26" s="1935">
        <f>SUM(BM20:BT25)</f>
        <v>360000</v>
      </c>
      <c r="BN26" s="1936"/>
      <c r="BO26" s="1936"/>
      <c r="BP26" s="1936"/>
      <c r="BQ26" s="1936"/>
      <c r="BR26" s="1936"/>
      <c r="BS26" s="1936"/>
      <c r="BT26" s="1937"/>
    </row>
    <row r="27" spans="1:72" ht="21.9" customHeight="1">
      <c r="A27" s="1841">
        <v>0</v>
      </c>
      <c r="B27" s="1842"/>
      <c r="C27" s="1843"/>
      <c r="D27" s="1843"/>
      <c r="E27" s="1843"/>
      <c r="F27" s="1843"/>
      <c r="G27" s="1843"/>
      <c r="H27" s="1843"/>
      <c r="I27" s="1843"/>
      <c r="J27" s="1843"/>
      <c r="K27" s="1843"/>
      <c r="L27" s="1843"/>
      <c r="M27" s="1843"/>
      <c r="N27" s="1843"/>
      <c r="O27" s="1843"/>
      <c r="P27" s="1843"/>
      <c r="Q27" s="1843"/>
      <c r="R27" s="1843"/>
      <c r="S27" s="1843"/>
      <c r="T27" s="1843"/>
      <c r="U27" s="1843"/>
      <c r="V27" s="1844">
        <f>V26+V25+V24+V23+V22+V21+V20+V19+V18+V17+V16+V15+V14</f>
        <v>0.62</v>
      </c>
      <c r="W27" s="1844"/>
      <c r="X27" s="1845"/>
      <c r="Y27" s="1845"/>
      <c r="Z27" s="1845"/>
      <c r="AA27" s="1845"/>
      <c r="AB27" s="1845">
        <f>SUM(AB17:AF26)</f>
        <v>326</v>
      </c>
      <c r="AC27" s="1845"/>
      <c r="AD27" s="1845"/>
      <c r="AE27" s="1845"/>
      <c r="AF27" s="1845"/>
      <c r="AG27" s="1845">
        <f>SUM(AG14:AI26)</f>
        <v>-451950.08499999979</v>
      </c>
      <c r="AH27" s="1845"/>
      <c r="AI27" s="1911"/>
      <c r="AL27" s="1912"/>
      <c r="AM27" s="1912"/>
      <c r="AN27" s="1912"/>
      <c r="AO27" s="1912"/>
      <c r="AP27" s="1912"/>
      <c r="AQ27" s="1912"/>
      <c r="AR27" s="1912"/>
      <c r="AS27" s="1892"/>
      <c r="AT27" s="1892"/>
      <c r="AU27" s="1892"/>
      <c r="AV27" s="1892"/>
      <c r="AY27" s="1920" t="s">
        <v>1617</v>
      </c>
      <c r="AZ27" s="1921"/>
      <c r="BA27" s="1921"/>
      <c r="BB27" s="1921"/>
      <c r="BC27" s="1921"/>
      <c r="BD27" s="1921"/>
      <c r="BE27" s="1921"/>
      <c r="BF27" s="1921"/>
      <c r="BG27" s="1921"/>
      <c r="BH27" s="1921"/>
      <c r="BI27" s="1921"/>
      <c r="BJ27" s="1921"/>
      <c r="BK27" s="1921"/>
      <c r="BL27" s="1922"/>
      <c r="BM27" s="1921">
        <f>BM26-80000</f>
        <v>280000</v>
      </c>
      <c r="BN27" s="1921"/>
      <c r="BO27" s="1921"/>
      <c r="BP27" s="1921"/>
      <c r="BQ27" s="1921"/>
      <c r="BR27" s="1921"/>
      <c r="BS27" s="1921"/>
      <c r="BT27" s="1922"/>
    </row>
    <row r="28" spans="1:72" ht="21.9" customHeight="1">
      <c r="A28" s="1791">
        <v>15</v>
      </c>
      <c r="B28" s="1792"/>
      <c r="C28" s="1819" t="s">
        <v>1593</v>
      </c>
      <c r="D28" s="1819"/>
      <c r="E28" s="1819"/>
      <c r="F28" s="1819"/>
      <c r="G28" s="1819"/>
      <c r="H28" s="1819"/>
      <c r="I28" s="1819"/>
      <c r="J28" s="1819"/>
      <c r="K28" s="1819"/>
      <c r="L28" s="1819"/>
      <c r="M28" s="1819"/>
      <c r="N28" s="1819"/>
      <c r="O28" s="1819"/>
      <c r="P28" s="1819"/>
      <c r="Q28" s="1819"/>
      <c r="R28" s="1819"/>
      <c r="S28" s="1819"/>
      <c r="T28" s="1819"/>
      <c r="U28" s="1819"/>
      <c r="V28" s="1820">
        <v>0.05</v>
      </c>
      <c r="W28" s="1820"/>
      <c r="X28" s="1821"/>
      <c r="Y28" s="1821"/>
      <c r="Z28" s="1821"/>
      <c r="AA28" s="1821"/>
      <c r="AB28" s="1794">
        <v>20</v>
      </c>
      <c r="AC28" s="1794"/>
      <c r="AD28" s="1794"/>
      <c r="AE28" s="1794"/>
      <c r="AF28" s="1794"/>
      <c r="AG28" s="1821">
        <f>V28*Z10</f>
        <v>-36447.587500000001</v>
      </c>
      <c r="AH28" s="1821"/>
      <c r="AI28" s="1822"/>
      <c r="AL28" s="1912"/>
      <c r="AM28" s="1912"/>
      <c r="AN28" s="1912"/>
      <c r="AO28" s="1912"/>
      <c r="AP28" s="1912"/>
      <c r="AQ28" s="1912"/>
      <c r="AR28" s="1912"/>
      <c r="AS28" s="1892"/>
      <c r="AT28" s="1892"/>
      <c r="AU28" s="1892"/>
      <c r="AV28" s="1892"/>
      <c r="AY28" s="1923"/>
      <c r="AZ28" s="1924"/>
      <c r="BA28" s="1924"/>
      <c r="BB28" s="1924"/>
      <c r="BC28" s="1924"/>
      <c r="BD28" s="1924"/>
      <c r="BE28" s="1924"/>
      <c r="BF28" s="1924"/>
      <c r="BG28" s="1924"/>
      <c r="BH28" s="1924"/>
      <c r="BI28" s="1924"/>
      <c r="BJ28" s="1924"/>
      <c r="BK28" s="1924"/>
      <c r="BL28" s="1925"/>
      <c r="BM28" s="1924"/>
      <c r="BN28" s="1924"/>
      <c r="BO28" s="1924"/>
      <c r="BP28" s="1924"/>
      <c r="BQ28" s="1924"/>
      <c r="BR28" s="1924"/>
      <c r="BS28" s="1924"/>
      <c r="BT28" s="1925"/>
    </row>
    <row r="29" spans="1:72" ht="21.9" customHeight="1">
      <c r="A29" s="1791">
        <v>16</v>
      </c>
      <c r="B29" s="1792"/>
      <c r="C29" s="1819" t="s">
        <v>1594</v>
      </c>
      <c r="D29" s="1819"/>
      <c r="E29" s="1819"/>
      <c r="F29" s="1819"/>
      <c r="G29" s="1819"/>
      <c r="H29" s="1819"/>
      <c r="I29" s="1819"/>
      <c r="J29" s="1819"/>
      <c r="K29" s="1819"/>
      <c r="L29" s="1819"/>
      <c r="M29" s="1819"/>
      <c r="N29" s="1819"/>
      <c r="O29" s="1819"/>
      <c r="P29" s="1819"/>
      <c r="Q29" s="1819"/>
      <c r="R29" s="1819"/>
      <c r="S29" s="1819"/>
      <c r="T29" s="1819"/>
      <c r="U29" s="1819"/>
      <c r="V29" s="1820">
        <v>0.05</v>
      </c>
      <c r="W29" s="1820"/>
      <c r="X29" s="1821"/>
      <c r="Y29" s="1821"/>
      <c r="Z29" s="1821"/>
      <c r="AA29" s="1821"/>
      <c r="AB29" s="1821">
        <v>15</v>
      </c>
      <c r="AC29" s="1821"/>
      <c r="AD29" s="1821"/>
      <c r="AE29" s="1821"/>
      <c r="AF29" s="1821"/>
      <c r="AG29" s="1826">
        <f>V29*Z10</f>
        <v>-36447.587500000001</v>
      </c>
      <c r="AH29" s="1827"/>
      <c r="AI29" s="1828"/>
      <c r="AL29" s="1891"/>
      <c r="AM29" s="1891"/>
      <c r="AN29" s="1891"/>
      <c r="AO29" s="1891"/>
      <c r="AP29" s="1891"/>
      <c r="AQ29" s="1891"/>
      <c r="AR29" s="1891"/>
      <c r="AS29" s="1891"/>
      <c r="AT29" s="1891"/>
      <c r="AU29" s="1891"/>
      <c r="AV29" s="1891"/>
      <c r="AY29" s="1926" t="s">
        <v>1609</v>
      </c>
      <c r="AZ29" s="1927"/>
      <c r="BA29" s="1927"/>
      <c r="BB29" s="1927"/>
      <c r="BC29" s="1927"/>
      <c r="BD29" s="1927"/>
      <c r="BE29" s="1927"/>
      <c r="BF29" s="1927"/>
      <c r="BG29" s="1927"/>
      <c r="BH29" s="1927"/>
      <c r="BI29" s="1927"/>
      <c r="BJ29" s="1927"/>
      <c r="BK29" s="1927"/>
      <c r="BL29" s="1927"/>
      <c r="BM29" s="1926">
        <f>AG27</f>
        <v>-451950.08499999979</v>
      </c>
      <c r="BN29" s="1927"/>
      <c r="BO29" s="1927"/>
      <c r="BP29" s="1927"/>
      <c r="BQ29" s="1927"/>
      <c r="BR29" s="1927"/>
      <c r="BS29" s="1927"/>
      <c r="BT29" s="1930"/>
    </row>
    <row r="30" spans="1:72" ht="21.9" customHeight="1">
      <c r="A30" s="1791">
        <v>17</v>
      </c>
      <c r="B30" s="1792"/>
      <c r="C30" s="1819" t="s">
        <v>1580</v>
      </c>
      <c r="D30" s="1819"/>
      <c r="E30" s="1819"/>
      <c r="F30" s="1819"/>
      <c r="G30" s="1819"/>
      <c r="H30" s="1819"/>
      <c r="I30" s="1819"/>
      <c r="J30" s="1819"/>
      <c r="K30" s="1819"/>
      <c r="L30" s="1819"/>
      <c r="M30" s="1819"/>
      <c r="N30" s="1819"/>
      <c r="O30" s="1819"/>
      <c r="P30" s="1819"/>
      <c r="Q30" s="1819"/>
      <c r="R30" s="1819"/>
      <c r="S30" s="1819"/>
      <c r="T30" s="1819"/>
      <c r="U30" s="1819"/>
      <c r="V30" s="1820">
        <v>0.04</v>
      </c>
      <c r="W30" s="1820"/>
      <c r="X30" s="1821"/>
      <c r="Y30" s="1821"/>
      <c r="Z30" s="1821"/>
      <c r="AA30" s="1821"/>
      <c r="AB30" s="1794">
        <v>35</v>
      </c>
      <c r="AC30" s="1794"/>
      <c r="AD30" s="1794"/>
      <c r="AE30" s="1794"/>
      <c r="AF30" s="1794"/>
      <c r="AG30" s="1821">
        <f>V30*Z10</f>
        <v>-29158.07</v>
      </c>
      <c r="AH30" s="1821"/>
      <c r="AI30" s="1822"/>
      <c r="AL30" s="1891"/>
      <c r="AM30" s="1891"/>
      <c r="AN30" s="1891"/>
      <c r="AO30" s="1891"/>
      <c r="AP30" s="1891"/>
      <c r="AQ30" s="1891"/>
      <c r="AR30" s="1891"/>
      <c r="AS30" s="1891"/>
      <c r="AT30" s="1891"/>
      <c r="AU30" s="1891"/>
      <c r="AV30" s="1891"/>
      <c r="AY30" s="1928"/>
      <c r="AZ30" s="1929"/>
      <c r="BA30" s="1929"/>
      <c r="BB30" s="1929"/>
      <c r="BC30" s="1929"/>
      <c r="BD30" s="1929"/>
      <c r="BE30" s="1929"/>
      <c r="BF30" s="1929"/>
      <c r="BG30" s="1929"/>
      <c r="BH30" s="1929"/>
      <c r="BI30" s="1929"/>
      <c r="BJ30" s="1929"/>
      <c r="BK30" s="1929"/>
      <c r="BL30" s="1929"/>
      <c r="BM30" s="1928"/>
      <c r="BN30" s="1929"/>
      <c r="BO30" s="1929"/>
      <c r="BP30" s="1929"/>
      <c r="BQ30" s="1929"/>
      <c r="BR30" s="1929"/>
      <c r="BS30" s="1929"/>
      <c r="BT30" s="1931"/>
    </row>
    <row r="31" spans="1:72" ht="21.9" customHeight="1">
      <c r="A31" s="1791">
        <v>18</v>
      </c>
      <c r="B31" s="1792"/>
      <c r="C31" s="1819" t="s">
        <v>1581</v>
      </c>
      <c r="D31" s="1819"/>
      <c r="E31" s="1819"/>
      <c r="F31" s="1819"/>
      <c r="G31" s="1819"/>
      <c r="H31" s="1819"/>
      <c r="I31" s="1819"/>
      <c r="J31" s="1819"/>
      <c r="K31" s="1819"/>
      <c r="L31" s="1819"/>
      <c r="M31" s="1819"/>
      <c r="N31" s="1819"/>
      <c r="O31" s="1819"/>
      <c r="P31" s="1819"/>
      <c r="Q31" s="1819"/>
      <c r="R31" s="1819"/>
      <c r="S31" s="1819"/>
      <c r="T31" s="1819"/>
      <c r="U31" s="1819"/>
      <c r="V31" s="1820">
        <v>0.03</v>
      </c>
      <c r="W31" s="1820"/>
      <c r="X31" s="1821"/>
      <c r="Y31" s="1821"/>
      <c r="Z31" s="1821"/>
      <c r="AA31" s="1821"/>
      <c r="AB31" s="1821">
        <v>35</v>
      </c>
      <c r="AC31" s="1821"/>
      <c r="AD31" s="1821"/>
      <c r="AE31" s="1821"/>
      <c r="AF31" s="1821"/>
      <c r="AG31" s="1826">
        <f>V31*Z10</f>
        <v>-21868.552499999998</v>
      </c>
      <c r="AH31" s="1827"/>
      <c r="AI31" s="1828"/>
      <c r="AL31" s="1891"/>
      <c r="AM31" s="1891"/>
      <c r="AN31" s="1891"/>
      <c r="AO31" s="1891"/>
      <c r="AP31" s="1891"/>
      <c r="AQ31" s="1891"/>
      <c r="AR31" s="1891"/>
      <c r="AS31" s="1891"/>
      <c r="AT31" s="1891"/>
      <c r="AU31" s="1891"/>
      <c r="AV31" s="1891"/>
      <c r="AY31" s="1926" t="s">
        <v>1616</v>
      </c>
      <c r="AZ31" s="1927"/>
      <c r="BA31" s="1927"/>
      <c r="BB31" s="1927"/>
      <c r="BC31" s="1927"/>
      <c r="BD31" s="1927"/>
      <c r="BE31" s="1927"/>
      <c r="BF31" s="1927"/>
      <c r="BG31" s="1927"/>
      <c r="BH31" s="1927"/>
      <c r="BI31" s="1927"/>
      <c r="BJ31" s="1927"/>
      <c r="BK31" s="1927"/>
      <c r="BL31" s="1930"/>
      <c r="BM31" s="1926">
        <f>BM27+BM29</f>
        <v>-171950.08499999979</v>
      </c>
      <c r="BN31" s="1927"/>
      <c r="BO31" s="1927"/>
      <c r="BP31" s="1927"/>
      <c r="BQ31" s="1927"/>
      <c r="BR31" s="1927"/>
      <c r="BS31" s="1927"/>
      <c r="BT31" s="1930"/>
    </row>
    <row r="32" spans="1:72" ht="21.9" customHeight="1">
      <c r="A32" s="1791">
        <v>19</v>
      </c>
      <c r="B32" s="1792"/>
      <c r="C32" s="1819" t="s">
        <v>1597</v>
      </c>
      <c r="D32" s="1819"/>
      <c r="E32" s="1819"/>
      <c r="F32" s="1819"/>
      <c r="G32" s="1819"/>
      <c r="H32" s="1819"/>
      <c r="I32" s="1819"/>
      <c r="J32" s="1819"/>
      <c r="K32" s="1819"/>
      <c r="L32" s="1819"/>
      <c r="M32" s="1819"/>
      <c r="N32" s="1819"/>
      <c r="O32" s="1819"/>
      <c r="P32" s="1819"/>
      <c r="Q32" s="1819"/>
      <c r="R32" s="1819"/>
      <c r="S32" s="1819"/>
      <c r="T32" s="1819"/>
      <c r="U32" s="1819"/>
      <c r="V32" s="1820">
        <v>0.08</v>
      </c>
      <c r="W32" s="1820"/>
      <c r="X32" s="1821"/>
      <c r="Y32" s="1821"/>
      <c r="Z32" s="1821"/>
      <c r="AA32" s="1821"/>
      <c r="AB32" s="1794">
        <v>50</v>
      </c>
      <c r="AC32" s="1794"/>
      <c r="AD32" s="1794"/>
      <c r="AE32" s="1794"/>
      <c r="AF32" s="1794"/>
      <c r="AG32" s="1821">
        <f>V32*Z10</f>
        <v>-58316.14</v>
      </c>
      <c r="AH32" s="1821"/>
      <c r="AI32" s="1822"/>
      <c r="AL32" s="1891"/>
      <c r="AM32" s="1891"/>
      <c r="AN32" s="1891"/>
      <c r="AO32" s="1891"/>
      <c r="AP32" s="1891"/>
      <c r="AQ32" s="1891"/>
      <c r="AR32" s="1891"/>
      <c r="AS32" s="1891"/>
      <c r="AT32" s="1891"/>
      <c r="AU32" s="1891"/>
      <c r="AV32" s="1891"/>
      <c r="AY32" s="1928"/>
      <c r="AZ32" s="1929"/>
      <c r="BA32" s="1929"/>
      <c r="BB32" s="1929"/>
      <c r="BC32" s="1929"/>
      <c r="BD32" s="1929"/>
      <c r="BE32" s="1929"/>
      <c r="BF32" s="1929"/>
      <c r="BG32" s="1929"/>
      <c r="BH32" s="1929"/>
      <c r="BI32" s="1929"/>
      <c r="BJ32" s="1929"/>
      <c r="BK32" s="1929"/>
      <c r="BL32" s="1931"/>
      <c r="BM32" s="1928"/>
      <c r="BN32" s="1929"/>
      <c r="BO32" s="1929"/>
      <c r="BP32" s="1929"/>
      <c r="BQ32" s="1929"/>
      <c r="BR32" s="1929"/>
      <c r="BS32" s="1929"/>
      <c r="BT32" s="1931"/>
    </row>
    <row r="33" spans="1:87" ht="21.9" customHeight="1">
      <c r="A33" s="1791">
        <v>20</v>
      </c>
      <c r="B33" s="1792"/>
      <c r="C33" s="1819" t="s">
        <v>1582</v>
      </c>
      <c r="D33" s="1819"/>
      <c r="E33" s="1819"/>
      <c r="F33" s="1819"/>
      <c r="G33" s="1819"/>
      <c r="H33" s="1819"/>
      <c r="I33" s="1819"/>
      <c r="J33" s="1819"/>
      <c r="K33" s="1819"/>
      <c r="L33" s="1819"/>
      <c r="M33" s="1819"/>
      <c r="N33" s="1819"/>
      <c r="O33" s="1819"/>
      <c r="P33" s="1819"/>
      <c r="Q33" s="1819"/>
      <c r="R33" s="1819"/>
      <c r="S33" s="1819"/>
      <c r="T33" s="1819"/>
      <c r="U33" s="1819"/>
      <c r="V33" s="1820">
        <v>0.04</v>
      </c>
      <c r="W33" s="1820"/>
      <c r="X33" s="1821"/>
      <c r="Y33" s="1821"/>
      <c r="Z33" s="1821"/>
      <c r="AA33" s="1821"/>
      <c r="AB33" s="1821">
        <v>25</v>
      </c>
      <c r="AC33" s="1821"/>
      <c r="AD33" s="1821"/>
      <c r="AE33" s="1821"/>
      <c r="AF33" s="1821"/>
      <c r="AG33" s="1826">
        <f>V33*Z10</f>
        <v>-29158.07</v>
      </c>
      <c r="AH33" s="1827"/>
      <c r="AI33" s="1828"/>
      <c r="AL33" s="1893"/>
      <c r="AM33" s="1893"/>
      <c r="AN33" s="1893"/>
      <c r="AO33" s="1893"/>
      <c r="AP33" s="1893"/>
      <c r="AQ33" s="1893"/>
      <c r="AR33" s="1893"/>
      <c r="AY33" s="1914" t="s">
        <v>1619</v>
      </c>
      <c r="AZ33" s="1915"/>
      <c r="BA33" s="1915"/>
      <c r="BB33" s="1915"/>
      <c r="BC33" s="1915"/>
      <c r="BD33" s="1915"/>
      <c r="BE33" s="1915"/>
      <c r="BF33" s="1915"/>
      <c r="BG33" s="1915"/>
      <c r="BH33" s="1915"/>
      <c r="BI33" s="1915"/>
      <c r="BJ33" s="1915"/>
      <c r="BK33" s="1915"/>
      <c r="BL33" s="1916"/>
      <c r="BM33" s="1926">
        <f>CA37-CA39</f>
        <v>41</v>
      </c>
      <c r="BN33" s="1927"/>
      <c r="BO33" s="1927"/>
      <c r="BP33" s="1927"/>
      <c r="BQ33" s="1927"/>
      <c r="BR33" s="1927"/>
      <c r="BS33" s="1927"/>
      <c r="BT33" s="1930"/>
    </row>
    <row r="34" spans="1:87" ht="21.9" customHeight="1">
      <c r="A34" s="1791">
        <v>21</v>
      </c>
      <c r="B34" s="1792"/>
      <c r="C34" s="1819" t="s">
        <v>1596</v>
      </c>
      <c r="D34" s="1819"/>
      <c r="E34" s="1819"/>
      <c r="F34" s="1819"/>
      <c r="G34" s="1819"/>
      <c r="H34" s="1819"/>
      <c r="I34" s="1819"/>
      <c r="J34" s="1819"/>
      <c r="K34" s="1819"/>
      <c r="L34" s="1819"/>
      <c r="M34" s="1819"/>
      <c r="N34" s="1819"/>
      <c r="O34" s="1819"/>
      <c r="P34" s="1819"/>
      <c r="Q34" s="1819"/>
      <c r="R34" s="1819"/>
      <c r="S34" s="1819"/>
      <c r="T34" s="1819"/>
      <c r="U34" s="1819"/>
      <c r="V34" s="1820">
        <v>0.04</v>
      </c>
      <c r="W34" s="1820"/>
      <c r="X34" s="1821"/>
      <c r="Y34" s="1821"/>
      <c r="Z34" s="1821"/>
      <c r="AA34" s="1821"/>
      <c r="AB34" s="1821">
        <v>20</v>
      </c>
      <c r="AC34" s="1821"/>
      <c r="AD34" s="1821"/>
      <c r="AE34" s="1821"/>
      <c r="AF34" s="1821"/>
      <c r="AG34" s="1821">
        <f>V34*Z10</f>
        <v>-29158.07</v>
      </c>
      <c r="AH34" s="1821"/>
      <c r="AI34" s="1822"/>
      <c r="AL34" s="1893"/>
      <c r="AM34" s="1893"/>
      <c r="AN34" s="1893"/>
      <c r="AO34" s="1893"/>
      <c r="AP34" s="1893"/>
      <c r="AQ34" s="1893"/>
      <c r="AR34" s="1893"/>
      <c r="AY34" s="1917"/>
      <c r="AZ34" s="1918"/>
      <c r="BA34" s="1918"/>
      <c r="BB34" s="1918"/>
      <c r="BC34" s="1918"/>
      <c r="BD34" s="1918"/>
      <c r="BE34" s="1918"/>
      <c r="BF34" s="1918"/>
      <c r="BG34" s="1918"/>
      <c r="BH34" s="1918"/>
      <c r="BI34" s="1918"/>
      <c r="BJ34" s="1918"/>
      <c r="BK34" s="1918"/>
      <c r="BL34" s="1919"/>
      <c r="BM34" s="1928"/>
      <c r="BN34" s="1929"/>
      <c r="BO34" s="1929"/>
      <c r="BP34" s="1929"/>
      <c r="BQ34" s="1929"/>
      <c r="BR34" s="1929"/>
      <c r="BS34" s="1929"/>
      <c r="BT34" s="1931"/>
    </row>
    <row r="35" spans="1:87" ht="21.9" customHeight="1">
      <c r="A35" s="1791">
        <v>22</v>
      </c>
      <c r="B35" s="1792"/>
      <c r="C35" s="1823" t="s">
        <v>1583</v>
      </c>
      <c r="D35" s="1824"/>
      <c r="E35" s="1824"/>
      <c r="F35" s="1824"/>
      <c r="G35" s="1824"/>
      <c r="H35" s="1824"/>
      <c r="I35" s="1824"/>
      <c r="J35" s="1824"/>
      <c r="K35" s="1824"/>
      <c r="L35" s="1824"/>
      <c r="M35" s="1824"/>
      <c r="N35" s="1824"/>
      <c r="O35" s="1824"/>
      <c r="P35" s="1824"/>
      <c r="Q35" s="1824"/>
      <c r="R35" s="1824"/>
      <c r="S35" s="1824"/>
      <c r="T35" s="1824"/>
      <c r="U35" s="1825"/>
      <c r="V35" s="1820">
        <v>0.04</v>
      </c>
      <c r="W35" s="1820"/>
      <c r="X35" s="1821"/>
      <c r="Y35" s="1821"/>
      <c r="Z35" s="1821"/>
      <c r="AA35" s="1821"/>
      <c r="AB35" s="1821">
        <v>20</v>
      </c>
      <c r="AC35" s="1821"/>
      <c r="AD35" s="1821"/>
      <c r="AE35" s="1821"/>
      <c r="AF35" s="1821"/>
      <c r="AG35" s="1826">
        <f>V35*Z10</f>
        <v>-29158.07</v>
      </c>
      <c r="AH35" s="1827"/>
      <c r="AI35" s="1828"/>
      <c r="AY35" s="1926" t="s">
        <v>1618</v>
      </c>
      <c r="AZ35" s="1927"/>
      <c r="BA35" s="1927"/>
      <c r="BB35" s="1927"/>
      <c r="BC35" s="1927"/>
      <c r="BD35" s="1927"/>
      <c r="BE35" s="1927"/>
      <c r="BF35" s="1927"/>
      <c r="BG35" s="1927"/>
      <c r="BH35" s="1927"/>
      <c r="BI35" s="1927"/>
      <c r="BJ35" s="1927"/>
      <c r="BK35" s="1927"/>
      <c r="BL35" s="1930"/>
      <c r="BM35" s="1926">
        <f>BM31-BM33</f>
        <v>-171991.08499999979</v>
      </c>
      <c r="BN35" s="1927"/>
      <c r="BO35" s="1927"/>
      <c r="BP35" s="1927"/>
      <c r="BQ35" s="1927"/>
      <c r="BR35" s="1927"/>
      <c r="BS35" s="1927"/>
      <c r="BT35" s="1930"/>
    </row>
    <row r="36" spans="1:87" ht="21.9" customHeight="1">
      <c r="A36" s="1791">
        <v>23</v>
      </c>
      <c r="B36" s="1792"/>
      <c r="C36" s="1823" t="s">
        <v>1595</v>
      </c>
      <c r="D36" s="1824"/>
      <c r="E36" s="1824"/>
      <c r="F36" s="1824"/>
      <c r="G36" s="1824"/>
      <c r="H36" s="1824"/>
      <c r="I36" s="1824"/>
      <c r="J36" s="1824"/>
      <c r="K36" s="1824"/>
      <c r="L36" s="1824"/>
      <c r="M36" s="1824"/>
      <c r="N36" s="1824"/>
      <c r="O36" s="1824"/>
      <c r="P36" s="1824"/>
      <c r="Q36" s="1824"/>
      <c r="R36" s="1824"/>
      <c r="S36" s="1824"/>
      <c r="T36" s="1824"/>
      <c r="U36" s="1825"/>
      <c r="V36" s="1820">
        <v>0.01</v>
      </c>
      <c r="W36" s="1820"/>
      <c r="X36" s="1821"/>
      <c r="Y36" s="1821"/>
      <c r="Z36" s="1821"/>
      <c r="AA36" s="1821"/>
      <c r="AB36" s="1821">
        <v>5</v>
      </c>
      <c r="AC36" s="1821"/>
      <c r="AD36" s="1821"/>
      <c r="AE36" s="1821"/>
      <c r="AF36" s="1821"/>
      <c r="AG36" s="1821">
        <f>V36*Z10</f>
        <v>-7289.5174999999999</v>
      </c>
      <c r="AH36" s="1821"/>
      <c r="AI36" s="1822"/>
      <c r="AY36" s="1928"/>
      <c r="AZ36" s="1929"/>
      <c r="BA36" s="1929"/>
      <c r="BB36" s="1929"/>
      <c r="BC36" s="1929"/>
      <c r="BD36" s="1929"/>
      <c r="BE36" s="1929"/>
      <c r="BF36" s="1929"/>
      <c r="BG36" s="1929"/>
      <c r="BH36" s="1929"/>
      <c r="BI36" s="1929"/>
      <c r="BJ36" s="1929"/>
      <c r="BK36" s="1929"/>
      <c r="BL36" s="1931"/>
      <c r="BM36" s="1928"/>
      <c r="BN36" s="1929"/>
      <c r="BO36" s="1929"/>
      <c r="BP36" s="1929"/>
      <c r="BQ36" s="1929"/>
      <c r="BR36" s="1929"/>
      <c r="BS36" s="1929"/>
      <c r="BT36" s="1931"/>
    </row>
    <row r="37" spans="1:87" ht="18">
      <c r="A37" s="1791">
        <v>24</v>
      </c>
      <c r="B37" s="1792"/>
      <c r="C37" s="1819" t="s">
        <v>1598</v>
      </c>
      <c r="D37" s="1819"/>
      <c r="E37" s="1819"/>
      <c r="F37" s="1819"/>
      <c r="G37" s="1819"/>
      <c r="H37" s="1819"/>
      <c r="I37" s="1819"/>
      <c r="J37" s="1819"/>
      <c r="K37" s="1819"/>
      <c r="L37" s="1819"/>
      <c r="M37" s="1819"/>
      <c r="N37" s="1819"/>
      <c r="O37" s="1819"/>
      <c r="P37" s="1819"/>
      <c r="Q37" s="1819"/>
      <c r="R37" s="1819"/>
      <c r="S37" s="1819"/>
      <c r="T37" s="1819"/>
      <c r="U37" s="1819"/>
      <c r="V37" s="1820">
        <v>0</v>
      </c>
      <c r="W37" s="1820"/>
      <c r="X37" s="1821"/>
      <c r="Y37" s="1821"/>
      <c r="Z37" s="1821"/>
      <c r="AA37" s="1821"/>
      <c r="AB37" s="1821">
        <v>0</v>
      </c>
      <c r="AC37" s="1821"/>
      <c r="AD37" s="1821"/>
      <c r="AE37" s="1821"/>
      <c r="AF37" s="1821"/>
      <c r="AG37" s="1821">
        <f>V37*Z10</f>
        <v>0</v>
      </c>
      <c r="AH37" s="1821"/>
      <c r="AI37" s="1822"/>
      <c r="CA37" s="1926">
        <f>'حساب الكميات'!$AO$107</f>
        <v>49</v>
      </c>
      <c r="CB37" s="1927"/>
      <c r="CC37" s="1927"/>
      <c r="CD37" s="1927"/>
      <c r="CE37" s="1927"/>
      <c r="CF37" s="1927"/>
      <c r="CG37" s="1927"/>
      <c r="CH37" s="1927"/>
      <c r="CI37" s="1930"/>
    </row>
    <row r="38" spans="1:87" ht="18">
      <c r="A38" s="1791">
        <v>25</v>
      </c>
      <c r="B38" s="1792"/>
      <c r="C38" s="1819"/>
      <c r="D38" s="1819"/>
      <c r="E38" s="1819"/>
      <c r="F38" s="1819"/>
      <c r="G38" s="1819"/>
      <c r="H38" s="1819"/>
      <c r="I38" s="1819"/>
      <c r="J38" s="1819"/>
      <c r="K38" s="1819"/>
      <c r="L38" s="1819"/>
      <c r="M38" s="1819"/>
      <c r="N38" s="1819"/>
      <c r="O38" s="1819"/>
      <c r="P38" s="1819"/>
      <c r="Q38" s="1819"/>
      <c r="R38" s="1819"/>
      <c r="S38" s="1819"/>
      <c r="T38" s="1819"/>
      <c r="U38" s="1819"/>
      <c r="V38" s="1820"/>
      <c r="W38" s="1820"/>
      <c r="X38" s="1821"/>
      <c r="Y38" s="1821"/>
      <c r="Z38" s="1821"/>
      <c r="AA38" s="1821"/>
      <c r="AB38" s="1821"/>
      <c r="AC38" s="1821"/>
      <c r="AD38" s="1821"/>
      <c r="AE38" s="1821"/>
      <c r="AF38" s="1821"/>
      <c r="AG38" s="1821"/>
      <c r="AH38" s="1821"/>
      <c r="AI38" s="1822"/>
      <c r="CA38" s="1928"/>
      <c r="CB38" s="1929"/>
      <c r="CC38" s="1929"/>
      <c r="CD38" s="1929"/>
      <c r="CE38" s="1929"/>
      <c r="CF38" s="1929"/>
      <c r="CG38" s="1929"/>
      <c r="CH38" s="1929"/>
      <c r="CI38" s="1931"/>
    </row>
    <row r="39" spans="1:87" ht="21" customHeight="1">
      <c r="A39" s="1815" t="s">
        <v>1250</v>
      </c>
      <c r="B39" s="1816"/>
      <c r="C39" s="1816"/>
      <c r="D39" s="1816"/>
      <c r="E39" s="1816"/>
      <c r="F39" s="1816"/>
      <c r="G39" s="1816"/>
      <c r="H39" s="1816"/>
      <c r="I39" s="1816"/>
      <c r="J39" s="1816"/>
      <c r="K39" s="1816"/>
      <c r="L39" s="1816"/>
      <c r="M39" s="1816"/>
      <c r="N39" s="1816"/>
      <c r="O39" s="1816"/>
      <c r="P39" s="1816"/>
      <c r="Q39" s="1816"/>
      <c r="R39" s="1816"/>
      <c r="S39" s="1816"/>
      <c r="T39" s="1816"/>
      <c r="U39" s="1816"/>
      <c r="V39" s="1817">
        <f>SUM(V27:W38)</f>
        <v>1.0000000000000002</v>
      </c>
      <c r="W39" s="1817"/>
      <c r="X39" s="1792"/>
      <c r="Y39" s="1792"/>
      <c r="Z39" s="1792"/>
      <c r="AA39" s="1792"/>
      <c r="AB39" s="1792">
        <f>SUM(AB27:AF38)</f>
        <v>551</v>
      </c>
      <c r="AC39" s="1792"/>
      <c r="AD39" s="1792"/>
      <c r="AE39" s="1792"/>
      <c r="AF39" s="1792"/>
      <c r="AG39" s="1792"/>
      <c r="AH39" s="1792"/>
      <c r="AI39" s="1818"/>
      <c r="CA39" s="1926">
        <f>'حساب الكميات'!$AO$106</f>
        <v>8</v>
      </c>
      <c r="CB39" s="1927"/>
      <c r="CC39" s="1927"/>
      <c r="CD39" s="1927"/>
      <c r="CE39" s="1927"/>
      <c r="CF39" s="1927"/>
      <c r="CG39" s="1927"/>
      <c r="CH39" s="1927"/>
      <c r="CI39" s="1930"/>
    </row>
    <row r="40" spans="1:87" ht="24.9" customHeight="1">
      <c r="A40" s="1815" t="s">
        <v>1226</v>
      </c>
      <c r="B40" s="1816"/>
      <c r="C40" s="1816"/>
      <c r="D40" s="1816"/>
      <c r="E40" s="1816"/>
      <c r="F40" s="1816"/>
      <c r="G40" s="1816"/>
      <c r="H40" s="1816"/>
      <c r="I40" s="1816"/>
      <c r="J40" s="1816"/>
      <c r="K40" s="1816"/>
      <c r="L40" s="1816"/>
      <c r="M40" s="1816"/>
      <c r="N40" s="1816"/>
      <c r="O40" s="1816"/>
      <c r="P40" s="1816"/>
      <c r="Q40" s="1816"/>
      <c r="R40" s="1816"/>
      <c r="S40" s="1816"/>
      <c r="T40" s="1816"/>
      <c r="U40" s="1816"/>
      <c r="V40" s="1817"/>
      <c r="W40" s="1817"/>
      <c r="X40" s="1792"/>
      <c r="Y40" s="1792"/>
      <c r="Z40" s="1792"/>
      <c r="AA40" s="1792"/>
      <c r="AB40" s="1792">
        <f>AB39/30</f>
        <v>18.366666666666667</v>
      </c>
      <c r="AC40" s="1792"/>
      <c r="AD40" s="1792"/>
      <c r="AE40" s="1792"/>
      <c r="AF40" s="1792"/>
      <c r="AG40" s="1792">
        <f>SUM(AG27:AI39)</f>
        <v>-728951.74999999953</v>
      </c>
      <c r="AH40" s="1792"/>
      <c r="AI40" s="1818"/>
      <c r="CA40" s="1928"/>
      <c r="CB40" s="1929"/>
      <c r="CC40" s="1929"/>
      <c r="CD40" s="1929"/>
      <c r="CE40" s="1929"/>
      <c r="CF40" s="1929"/>
      <c r="CG40" s="1929"/>
      <c r="CH40" s="1929"/>
      <c r="CI40" s="1931"/>
    </row>
    <row r="41" spans="1:87" ht="21">
      <c r="A41" s="1804" t="s">
        <v>1251</v>
      </c>
      <c r="B41" s="1805"/>
      <c r="C41" s="1805"/>
      <c r="D41" s="1805"/>
      <c r="E41" s="1805"/>
      <c r="F41" s="1805"/>
      <c r="G41" s="1805"/>
      <c r="H41" s="1805"/>
      <c r="I41" s="1805"/>
      <c r="J41" s="1805"/>
      <c r="K41" s="1805"/>
      <c r="L41" s="1805"/>
      <c r="M41" s="1805"/>
      <c r="N41" s="1805"/>
      <c r="O41" s="1805"/>
      <c r="P41" s="1806"/>
      <c r="Q41" s="1806"/>
      <c r="R41" s="1806"/>
      <c r="S41" s="1806"/>
      <c r="T41" s="1806"/>
      <c r="U41" s="1806"/>
      <c r="V41" s="1806"/>
      <c r="W41" s="1806"/>
      <c r="X41" s="1806"/>
      <c r="Y41" s="1806"/>
      <c r="Z41" s="1806"/>
      <c r="AA41" s="1806"/>
      <c r="AB41" s="1806"/>
      <c r="AC41" s="1806"/>
      <c r="AD41" s="1806"/>
      <c r="AE41" s="1806"/>
      <c r="AF41" s="1806"/>
      <c r="AG41" s="1806"/>
      <c r="AH41" s="1806"/>
      <c r="AI41" s="1807"/>
    </row>
    <row r="42" spans="1:87" ht="30" customHeight="1">
      <c r="A42" s="1804" t="s">
        <v>120</v>
      </c>
      <c r="B42" s="1805"/>
      <c r="C42" s="1805"/>
      <c r="D42" s="1805"/>
      <c r="E42" s="1805"/>
      <c r="F42" s="1805"/>
      <c r="G42" s="1805"/>
      <c r="H42" s="1805"/>
      <c r="I42" s="1805"/>
      <c r="J42" s="1805"/>
      <c r="K42" s="1805"/>
      <c r="L42" s="1805"/>
      <c r="M42" s="1805" t="s">
        <v>268</v>
      </c>
      <c r="N42" s="1805"/>
      <c r="O42" s="1805"/>
      <c r="P42" s="1805"/>
      <c r="Q42" s="1805"/>
      <c r="R42" s="1805"/>
      <c r="S42" s="1805"/>
      <c r="T42" s="1805"/>
      <c r="U42" s="1805"/>
      <c r="V42" s="1805"/>
      <c r="W42" s="1805"/>
      <c r="X42" s="1805"/>
      <c r="Y42" s="1805"/>
      <c r="Z42" s="1805" t="s">
        <v>269</v>
      </c>
      <c r="AA42" s="1805"/>
      <c r="AB42" s="1805"/>
      <c r="AC42" s="1805"/>
      <c r="AD42" s="1805"/>
      <c r="AE42" s="1805"/>
      <c r="AF42" s="1805"/>
      <c r="AG42" s="1805"/>
      <c r="AH42" s="1805"/>
      <c r="AI42" s="1808"/>
    </row>
    <row r="43" spans="1:87" ht="30" customHeight="1">
      <c r="A43" s="1809"/>
      <c r="B43" s="1810"/>
      <c r="C43" s="1810"/>
      <c r="D43" s="1810"/>
      <c r="E43" s="1810"/>
      <c r="F43" s="1810"/>
      <c r="G43" s="1810"/>
      <c r="H43" s="1810"/>
      <c r="I43" s="1810"/>
      <c r="J43" s="1810"/>
      <c r="K43" s="1810"/>
      <c r="L43" s="1810"/>
      <c r="M43" s="1810"/>
      <c r="N43" s="1810"/>
      <c r="O43" s="1810"/>
      <c r="P43" s="1810"/>
      <c r="Q43" s="1810"/>
      <c r="R43" s="1810"/>
      <c r="S43" s="1810"/>
      <c r="T43" s="1810"/>
      <c r="U43" s="1810"/>
      <c r="V43" s="1810"/>
      <c r="W43" s="1810"/>
      <c r="X43" s="1810"/>
      <c r="Y43" s="1810"/>
      <c r="Z43" s="1810"/>
      <c r="AA43" s="1810"/>
      <c r="AB43" s="1810"/>
      <c r="AC43" s="1810"/>
      <c r="AD43" s="1810"/>
      <c r="AE43" s="1810"/>
      <c r="AF43" s="1810"/>
      <c r="AG43" s="1810"/>
      <c r="AH43" s="1810"/>
      <c r="AI43" s="1813"/>
    </row>
    <row r="44" spans="1:87" ht="30" customHeight="1">
      <c r="A44" s="1809"/>
      <c r="B44" s="1810"/>
      <c r="C44" s="1810"/>
      <c r="D44" s="1810"/>
      <c r="E44" s="1810"/>
      <c r="F44" s="1810"/>
      <c r="G44" s="1810"/>
      <c r="H44" s="1810"/>
      <c r="I44" s="1810"/>
      <c r="J44" s="1810"/>
      <c r="K44" s="1810"/>
      <c r="L44" s="1810"/>
      <c r="M44" s="1810"/>
      <c r="N44" s="1810"/>
      <c r="O44" s="1810"/>
      <c r="P44" s="1810"/>
      <c r="Q44" s="1810"/>
      <c r="R44" s="1810"/>
      <c r="S44" s="1810"/>
      <c r="T44" s="1810"/>
      <c r="U44" s="1810"/>
      <c r="V44" s="1810"/>
      <c r="W44" s="1810"/>
      <c r="X44" s="1810"/>
      <c r="Y44" s="1810"/>
      <c r="Z44" s="1810"/>
      <c r="AA44" s="1810"/>
      <c r="AB44" s="1810"/>
      <c r="AC44" s="1810"/>
      <c r="AD44" s="1810"/>
      <c r="AE44" s="1810"/>
      <c r="AF44" s="1810"/>
      <c r="AG44" s="1810"/>
      <c r="AH44" s="1810"/>
      <c r="AI44" s="1813"/>
    </row>
    <row r="45" spans="1:87" ht="15" thickBot="1">
      <c r="A45" s="1811"/>
      <c r="B45" s="1812"/>
      <c r="C45" s="1812"/>
      <c r="D45" s="1812"/>
      <c r="E45" s="1812"/>
      <c r="F45" s="1812"/>
      <c r="G45" s="1812"/>
      <c r="H45" s="1812"/>
      <c r="I45" s="1812"/>
      <c r="J45" s="1812"/>
      <c r="K45" s="1812"/>
      <c r="L45" s="1812"/>
      <c r="M45" s="1812"/>
      <c r="N45" s="1812"/>
      <c r="O45" s="1812"/>
      <c r="P45" s="1812"/>
      <c r="Q45" s="1812"/>
      <c r="R45" s="1812"/>
      <c r="S45" s="1812"/>
      <c r="T45" s="1812"/>
      <c r="U45" s="1812"/>
      <c r="V45" s="1812"/>
      <c r="W45" s="1812"/>
      <c r="X45" s="1812"/>
      <c r="Y45" s="1812"/>
      <c r="Z45" s="1812"/>
      <c r="AA45" s="1812"/>
      <c r="AB45" s="1812"/>
      <c r="AC45" s="1812"/>
      <c r="AD45" s="1812"/>
      <c r="AE45" s="1812"/>
      <c r="AF45" s="1812"/>
      <c r="AG45" s="1812"/>
      <c r="AH45" s="1812"/>
      <c r="AI45" s="1814"/>
    </row>
    <row r="305" spans="4:36" ht="24.9" customHeight="1"/>
    <row r="306" spans="4:36" ht="24.9" customHeight="1"/>
    <row r="307" spans="4:36" ht="35.1" customHeight="1"/>
    <row r="308" spans="4:36" ht="35.1" customHeight="1">
      <c r="D308" s="18"/>
      <c r="E308" s="18"/>
      <c r="F308" s="18"/>
      <c r="G308" s="18"/>
      <c r="H308" s="18"/>
      <c r="I308" s="18"/>
      <c r="J308" s="18"/>
      <c r="K308" s="18"/>
      <c r="L308" s="18"/>
      <c r="M308" s="18"/>
      <c r="N308" s="18"/>
      <c r="O308" s="18"/>
      <c r="P308" s="18"/>
      <c r="Q308" s="18"/>
      <c r="R308" s="18" t="s">
        <v>473</v>
      </c>
      <c r="S308" s="18"/>
      <c r="T308" s="18"/>
      <c r="U308" s="18"/>
      <c r="V308" s="18"/>
      <c r="W308" s="18"/>
      <c r="X308" s="18"/>
      <c r="Y308" s="18"/>
      <c r="Z308" s="18"/>
      <c r="AA308" s="18"/>
      <c r="AB308" s="18"/>
      <c r="AC308" s="18"/>
      <c r="AD308" s="18"/>
      <c r="AE308" s="18"/>
      <c r="AJ308" s="19"/>
    </row>
    <row r="309" spans="4:36" ht="35.1" customHeight="1">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9"/>
      <c r="AG309" s="19"/>
      <c r="AH309" s="19"/>
      <c r="AI309" s="19"/>
      <c r="AJ309" s="19"/>
    </row>
    <row r="310" spans="4:36" ht="35.1" customHeight="1">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9"/>
      <c r="AG310" s="19"/>
      <c r="AH310" s="19"/>
      <c r="AI310" s="19"/>
      <c r="AJ310" s="19"/>
    </row>
    <row r="311" spans="4:36" ht="35.1" customHeight="1">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9"/>
      <c r="AG311" s="19"/>
      <c r="AH311" s="19"/>
      <c r="AI311" s="19"/>
      <c r="AJ311" s="19"/>
    </row>
    <row r="312" spans="4:36" ht="35.1" customHeight="1">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9"/>
      <c r="AG312" s="19"/>
      <c r="AH312" s="19"/>
      <c r="AI312" s="19"/>
      <c r="AJ312" s="19"/>
    </row>
    <row r="313" spans="4:36" ht="35.1" customHeight="1">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9"/>
      <c r="AG313" s="19"/>
      <c r="AH313" s="19"/>
      <c r="AI313" s="19"/>
      <c r="AJ313" s="19"/>
    </row>
    <row r="314" spans="4:36" ht="35.1" customHeight="1">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9"/>
      <c r="AG314" s="19"/>
      <c r="AH314" s="19"/>
      <c r="AI314" s="19"/>
      <c r="AJ314" s="19"/>
    </row>
    <row r="315" spans="4:36" ht="35.1" customHeight="1">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9"/>
      <c r="AG315" s="19"/>
      <c r="AH315" s="19"/>
      <c r="AI315" s="19"/>
      <c r="AJ315" s="19"/>
    </row>
    <row r="316" spans="4:36" ht="35.1" customHeight="1">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9"/>
      <c r="AG316" s="19"/>
      <c r="AH316" s="19"/>
      <c r="AI316" s="19"/>
      <c r="AJ316" s="19"/>
    </row>
    <row r="317" spans="4:36" ht="35.1" customHeight="1">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9"/>
      <c r="AG317" s="19"/>
      <c r="AH317" s="19"/>
      <c r="AI317" s="19"/>
      <c r="AJ317" s="19"/>
    </row>
    <row r="318" spans="4:36" ht="35.1" customHeight="1">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9"/>
      <c r="AG318" s="19"/>
      <c r="AH318" s="19"/>
      <c r="AI318" s="19"/>
      <c r="AJ318" s="19"/>
    </row>
    <row r="319" spans="4:36" ht="35.1" customHeight="1">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9"/>
      <c r="AG319" s="19"/>
      <c r="AH319" s="19"/>
      <c r="AI319" s="19"/>
      <c r="AJ319" s="19"/>
    </row>
    <row r="320" spans="4:36" ht="35.1" customHeight="1">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9"/>
      <c r="AG320" s="19"/>
      <c r="AH320" s="19"/>
      <c r="AI320" s="19"/>
      <c r="AJ320" s="19"/>
    </row>
    <row r="321" spans="2:36" ht="35.1" customHeight="1">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9"/>
      <c r="AG321" s="19"/>
      <c r="AH321" s="19"/>
      <c r="AI321" s="19"/>
      <c r="AJ321" s="19"/>
    </row>
    <row r="322" spans="2:36" ht="35.1" customHeight="1">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9"/>
      <c r="AG322" s="19"/>
      <c r="AH322" s="19"/>
      <c r="AI322" s="19"/>
      <c r="AJ322" s="19"/>
    </row>
    <row r="323" spans="2:36" ht="35.1" customHeight="1">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9"/>
      <c r="AG323" s="19"/>
      <c r="AH323" s="19"/>
      <c r="AI323" s="19"/>
      <c r="AJ323" s="19"/>
    </row>
    <row r="324" spans="2:36" ht="35.1" customHeight="1">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9"/>
      <c r="AG324" s="19"/>
      <c r="AH324" s="19"/>
      <c r="AI324" s="19"/>
      <c r="AJ324" s="19"/>
    </row>
    <row r="325" spans="2:36" ht="35.1" customHeight="1">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9"/>
      <c r="AG325" s="19"/>
      <c r="AH325" s="19"/>
      <c r="AI325" s="19"/>
      <c r="AJ325" s="19"/>
    </row>
    <row r="326" spans="2:36" ht="35.1" customHeight="1">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9"/>
      <c r="AG326" s="19"/>
      <c r="AH326" s="19"/>
      <c r="AI326" s="19"/>
      <c r="AJ326" s="19"/>
    </row>
    <row r="327" spans="2:36" ht="21">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9"/>
      <c r="AG327" s="19"/>
      <c r="AH327" s="19"/>
      <c r="AI327" s="19"/>
      <c r="AJ327" s="19"/>
    </row>
    <row r="328" spans="2:36" ht="21">
      <c r="AF328" s="19"/>
      <c r="AG328" s="19"/>
      <c r="AH328" s="19"/>
      <c r="AI328" s="19"/>
      <c r="AJ328" s="19"/>
    </row>
    <row r="329" spans="2:36" ht="21">
      <c r="AF329" s="19"/>
      <c r="AG329" s="19"/>
      <c r="AH329" s="19"/>
      <c r="AI329" s="19"/>
      <c r="AJ329" s="19"/>
    </row>
    <row r="330" spans="2:36" ht="37.5" customHeight="1">
      <c r="AF330" s="19"/>
      <c r="AG330" s="19"/>
      <c r="AH330" s="19"/>
      <c r="AI330" s="19"/>
      <c r="AJ330" s="20"/>
    </row>
    <row r="331" spans="2:36" ht="72.75" customHeight="1">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row>
    <row r="332" spans="2:36" ht="21">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row>
  </sheetData>
  <sheetProtection formatCells="0" formatColumns="0" formatRows="0" insertColumns="0" insertRows="0" insertHyperlinks="0" deleteColumns="0" deleteRows="0" sort="0" autoFilter="0" pivotTables="0"/>
  <mergeCells count="246">
    <mergeCell ref="AY33:BL34"/>
    <mergeCell ref="BM33:BT34"/>
    <mergeCell ref="AY35:BL36"/>
    <mergeCell ref="BM35:BT36"/>
    <mergeCell ref="AY18:BT19"/>
    <mergeCell ref="CA37:CI38"/>
    <mergeCell ref="CA39:CI40"/>
    <mergeCell ref="BG26:BL26"/>
    <mergeCell ref="BM26:BT26"/>
    <mergeCell ref="AY25:BF25"/>
    <mergeCell ref="AY26:BF26"/>
    <mergeCell ref="BK15:BS16"/>
    <mergeCell ref="AY27:BL28"/>
    <mergeCell ref="BM27:BT28"/>
    <mergeCell ref="AY29:BL30"/>
    <mergeCell ref="BM29:BT30"/>
    <mergeCell ref="AY31:BL32"/>
    <mergeCell ref="BM31:BT32"/>
    <mergeCell ref="BG21:BL21"/>
    <mergeCell ref="BG22:BL22"/>
    <mergeCell ref="BG23:BL23"/>
    <mergeCell ref="BG24:BL24"/>
    <mergeCell ref="BG25:BL25"/>
    <mergeCell ref="BM20:BT20"/>
    <mergeCell ref="BM21:BT21"/>
    <mergeCell ref="BM22:BT22"/>
    <mergeCell ref="BM23:BT23"/>
    <mergeCell ref="BM24:BT24"/>
    <mergeCell ref="BM25:BT25"/>
    <mergeCell ref="BG20:BL20"/>
    <mergeCell ref="AY20:BF20"/>
    <mergeCell ref="AY21:BF21"/>
    <mergeCell ref="AY22:BF22"/>
    <mergeCell ref="AY23:BF23"/>
    <mergeCell ref="AY24:BF24"/>
    <mergeCell ref="AM21:AR21"/>
    <mergeCell ref="A26:B26"/>
    <mergeCell ref="C26:U26"/>
    <mergeCell ref="V26:W26"/>
    <mergeCell ref="AB27:AF27"/>
    <mergeCell ref="AG27:AI27"/>
    <mergeCell ref="AL26:AR28"/>
    <mergeCell ref="AM25:AR25"/>
    <mergeCell ref="C25:U25"/>
    <mergeCell ref="V25:W25"/>
    <mergeCell ref="X25:AA25"/>
    <mergeCell ref="AB25:AF25"/>
    <mergeCell ref="AG25:AI25"/>
    <mergeCell ref="V23:W23"/>
    <mergeCell ref="X23:AA23"/>
    <mergeCell ref="AB23:AF23"/>
    <mergeCell ref="AG23:AI23"/>
    <mergeCell ref="AM22:AR22"/>
    <mergeCell ref="A22:B22"/>
    <mergeCell ref="V22:W22"/>
    <mergeCell ref="X22:AA22"/>
    <mergeCell ref="AB22:AF22"/>
    <mergeCell ref="AG22:AI22"/>
    <mergeCell ref="AB26:AF26"/>
    <mergeCell ref="AL29:AR30"/>
    <mergeCell ref="AL31:AR32"/>
    <mergeCell ref="AS26:AV28"/>
    <mergeCell ref="AS31:AV32"/>
    <mergeCell ref="AS29:AV30"/>
    <mergeCell ref="AL33:AR34"/>
    <mergeCell ref="C22:K22"/>
    <mergeCell ref="L22:U22"/>
    <mergeCell ref="A14:B14"/>
    <mergeCell ref="V14:W14"/>
    <mergeCell ref="X14:AA14"/>
    <mergeCell ref="AB14:AF14"/>
    <mergeCell ref="AG14:AI14"/>
    <mergeCell ref="C14:M14"/>
    <mergeCell ref="N14:R14"/>
    <mergeCell ref="S14:U14"/>
    <mergeCell ref="A16:B16"/>
    <mergeCell ref="C16:U16"/>
    <mergeCell ref="V16:W16"/>
    <mergeCell ref="X16:AA16"/>
    <mergeCell ref="AB16:AF16"/>
    <mergeCell ref="AG16:AI16"/>
    <mergeCell ref="A15:B15"/>
    <mergeCell ref="C15:U15"/>
    <mergeCell ref="A7:F7"/>
    <mergeCell ref="G7:O7"/>
    <mergeCell ref="P7:S7"/>
    <mergeCell ref="T7:Y7"/>
    <mergeCell ref="Z7:AC7"/>
    <mergeCell ref="AD7:AI7"/>
    <mergeCell ref="A1:AI2"/>
    <mergeCell ref="A3:M4"/>
    <mergeCell ref="N3:AI4"/>
    <mergeCell ref="A5:M5"/>
    <mergeCell ref="N5:AI5"/>
    <mergeCell ref="A6:M6"/>
    <mergeCell ref="N6:AI6"/>
    <mergeCell ref="A13:B13"/>
    <mergeCell ref="C13:U13"/>
    <mergeCell ref="V13:W13"/>
    <mergeCell ref="X13:AA13"/>
    <mergeCell ref="AB13:AF13"/>
    <mergeCell ref="AG13:AI13"/>
    <mergeCell ref="A8:Y9"/>
    <mergeCell ref="Z8:AI9"/>
    <mergeCell ref="A10:Y11"/>
    <mergeCell ref="Z10:AI11"/>
    <mergeCell ref="B12:F12"/>
    <mergeCell ref="G12:M12"/>
    <mergeCell ref="N12:Z12"/>
    <mergeCell ref="AA12:AG12"/>
    <mergeCell ref="AH12:AI12"/>
    <mergeCell ref="V15:W15"/>
    <mergeCell ref="X15:AA15"/>
    <mergeCell ref="AB15:AF15"/>
    <mergeCell ref="AG15:AI15"/>
    <mergeCell ref="AB20:AF20"/>
    <mergeCell ref="AG20:AI20"/>
    <mergeCell ref="A19:B19"/>
    <mergeCell ref="V19:W19"/>
    <mergeCell ref="X19:AA19"/>
    <mergeCell ref="AB19:AF19"/>
    <mergeCell ref="AG19:AI19"/>
    <mergeCell ref="A17:B17"/>
    <mergeCell ref="C17:U17"/>
    <mergeCell ref="V17:W17"/>
    <mergeCell ref="X17:AA17"/>
    <mergeCell ref="AB17:AF17"/>
    <mergeCell ref="AG17:AI17"/>
    <mergeCell ref="C19:L19"/>
    <mergeCell ref="M19:U19"/>
    <mergeCell ref="V18:W18"/>
    <mergeCell ref="X18:AA18"/>
    <mergeCell ref="AB18:AF18"/>
    <mergeCell ref="C18:K18"/>
    <mergeCell ref="L18:U18"/>
    <mergeCell ref="A23:B23"/>
    <mergeCell ref="C23:U23"/>
    <mergeCell ref="A24:B24"/>
    <mergeCell ref="C24:U24"/>
    <mergeCell ref="V24:W24"/>
    <mergeCell ref="X24:AA24"/>
    <mergeCell ref="AB24:AF24"/>
    <mergeCell ref="AG24:AI24"/>
    <mergeCell ref="A28:B28"/>
    <mergeCell ref="C28:U28"/>
    <mergeCell ref="V28:W28"/>
    <mergeCell ref="X28:AA28"/>
    <mergeCell ref="AB28:AF28"/>
    <mergeCell ref="AG28:AI28"/>
    <mergeCell ref="A25:B25"/>
    <mergeCell ref="X26:AA26"/>
    <mergeCell ref="AG26:AI26"/>
    <mergeCell ref="A27:B27"/>
    <mergeCell ref="C27:U27"/>
    <mergeCell ref="V27:W27"/>
    <mergeCell ref="X27:AA27"/>
    <mergeCell ref="A32:B32"/>
    <mergeCell ref="C32:U32"/>
    <mergeCell ref="V32:W32"/>
    <mergeCell ref="X32:AA32"/>
    <mergeCell ref="AB32:AF32"/>
    <mergeCell ref="AG32:AI32"/>
    <mergeCell ref="A31:B31"/>
    <mergeCell ref="C31:U31"/>
    <mergeCell ref="V31:W31"/>
    <mergeCell ref="X31:AA31"/>
    <mergeCell ref="AB31:AF31"/>
    <mergeCell ref="AG31:AI31"/>
    <mergeCell ref="A30:B30"/>
    <mergeCell ref="C30:U30"/>
    <mergeCell ref="V30:W30"/>
    <mergeCell ref="X30:AA30"/>
    <mergeCell ref="AB30:AF30"/>
    <mergeCell ref="AG30:AI30"/>
    <mergeCell ref="A29:B29"/>
    <mergeCell ref="C29:U29"/>
    <mergeCell ref="V29:W29"/>
    <mergeCell ref="X29:AA29"/>
    <mergeCell ref="AB29:AF29"/>
    <mergeCell ref="AG29:AI29"/>
    <mergeCell ref="A34:B34"/>
    <mergeCell ref="C34:U34"/>
    <mergeCell ref="V34:W34"/>
    <mergeCell ref="X34:AA34"/>
    <mergeCell ref="AB34:AF34"/>
    <mergeCell ref="AG34:AI34"/>
    <mergeCell ref="A33:B33"/>
    <mergeCell ref="C33:U33"/>
    <mergeCell ref="V33:W33"/>
    <mergeCell ref="X33:AA33"/>
    <mergeCell ref="AB33:AF33"/>
    <mergeCell ref="AG33:AI33"/>
    <mergeCell ref="A36:B36"/>
    <mergeCell ref="C36:U36"/>
    <mergeCell ref="V36:W36"/>
    <mergeCell ref="X36:AA36"/>
    <mergeCell ref="AB36:AF36"/>
    <mergeCell ref="AG36:AI36"/>
    <mergeCell ref="A35:B35"/>
    <mergeCell ref="C35:U35"/>
    <mergeCell ref="V35:W35"/>
    <mergeCell ref="X35:AA35"/>
    <mergeCell ref="AB35:AF35"/>
    <mergeCell ref="AG35:AI35"/>
    <mergeCell ref="A38:B38"/>
    <mergeCell ref="C38:U38"/>
    <mergeCell ref="V38:W38"/>
    <mergeCell ref="X38:AA38"/>
    <mergeCell ref="AB38:AF38"/>
    <mergeCell ref="AG38:AI38"/>
    <mergeCell ref="A37:B37"/>
    <mergeCell ref="C37:U37"/>
    <mergeCell ref="V37:W37"/>
    <mergeCell ref="X37:AA37"/>
    <mergeCell ref="AB37:AF37"/>
    <mergeCell ref="AG37:AI37"/>
    <mergeCell ref="A41:O41"/>
    <mergeCell ref="P41:AI41"/>
    <mergeCell ref="A42:L42"/>
    <mergeCell ref="M42:Y42"/>
    <mergeCell ref="Z42:AI42"/>
    <mergeCell ref="A43:L45"/>
    <mergeCell ref="M43:Y45"/>
    <mergeCell ref="Z43:AI45"/>
    <mergeCell ref="A39:U39"/>
    <mergeCell ref="V39:W39"/>
    <mergeCell ref="X39:AA39"/>
    <mergeCell ref="AB39:AF39"/>
    <mergeCell ref="AG39:AI39"/>
    <mergeCell ref="A40:U40"/>
    <mergeCell ref="V40:W40"/>
    <mergeCell ref="X40:AA40"/>
    <mergeCell ref="AB40:AF40"/>
    <mergeCell ref="AG40:AI40"/>
    <mergeCell ref="AG18:AI18"/>
    <mergeCell ref="A18:B18"/>
    <mergeCell ref="V21:W21"/>
    <mergeCell ref="X21:AA21"/>
    <mergeCell ref="AB21:AF21"/>
    <mergeCell ref="AG21:AI21"/>
    <mergeCell ref="A20:B20"/>
    <mergeCell ref="V20:W20"/>
    <mergeCell ref="X20:AA20"/>
    <mergeCell ref="A21:B21"/>
    <mergeCell ref="C21:U21"/>
    <mergeCell ref="L20:U20"/>
  </mergeCells>
  <printOptions horizontalCentered="1"/>
  <pageMargins left="0.19685039370078741" right="0.19685039370078741" top="0.23622047244094491" bottom="0.11811023622047245" header="0.15748031496062992" footer="0"/>
  <pageSetup paperSize="9" scale="79" fitToHeight="0" orientation="portrait" r:id="rId1"/>
  <headerFooter>
    <oddHeader>&amp;C
&amp;G</oddHeader>
    <oddFooter>Page &amp;P of &amp;N</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R326"/>
  <sheetViews>
    <sheetView rightToLeft="1" view="pageBreakPreview" zoomScale="142" zoomScaleNormal="90" zoomScaleSheetLayoutView="142" workbookViewId="0">
      <selection activeCell="C26" sqref="C26:BN26"/>
    </sheetView>
  </sheetViews>
  <sheetFormatPr defaultColWidth="2.6640625" defaultRowHeight="14.4"/>
  <cols>
    <col min="1" max="1" width="1.109375" style="17" customWidth="1"/>
    <col min="2" max="2" width="6.44140625" style="17" customWidth="1"/>
    <col min="3" max="12" width="3.6640625" style="17" customWidth="1"/>
    <col min="13" max="13" width="8.109375" style="17" customWidth="1"/>
    <col min="14" max="14" width="1.88671875" style="17" customWidth="1"/>
    <col min="15" max="15" width="1.44140625" style="17" customWidth="1"/>
    <col min="16" max="16" width="2.6640625" style="17" customWidth="1"/>
    <col min="17" max="17" width="4.109375" style="17" customWidth="1"/>
    <col min="18" max="20" width="3.6640625" style="17" customWidth="1"/>
    <col min="21" max="21" width="2.5546875" style="17" customWidth="1"/>
    <col min="22" max="22" width="3.6640625" style="17" customWidth="1"/>
    <col min="23" max="23" width="5.109375" style="17" customWidth="1"/>
    <col min="24" max="24" width="3.6640625" style="17" customWidth="1"/>
    <col min="25" max="25" width="4" style="17" customWidth="1"/>
    <col min="26" max="26" width="2.88671875" style="17" customWidth="1"/>
    <col min="27" max="27" width="2.33203125" style="17" customWidth="1"/>
    <col min="28" max="29" width="2.88671875" style="17" customWidth="1"/>
    <col min="30" max="30" width="3.6640625" style="17" customWidth="1"/>
    <col min="31" max="31" width="2.33203125" style="17" customWidth="1"/>
    <col min="32" max="32" width="1.6640625" style="17" customWidth="1"/>
    <col min="33" max="34" width="3.6640625" style="17" customWidth="1"/>
    <col min="35" max="35" width="6.88671875" style="17" customWidth="1"/>
    <col min="36" max="16384" width="2.6640625" style="17"/>
  </cols>
  <sheetData>
    <row r="1" spans="1:35" ht="24.9" customHeight="1">
      <c r="A1" s="1880" t="s">
        <v>1222</v>
      </c>
      <c r="B1" s="1881"/>
      <c r="C1" s="1881"/>
      <c r="D1" s="1881"/>
      <c r="E1" s="1881"/>
      <c r="F1" s="1881"/>
      <c r="G1" s="1881"/>
      <c r="H1" s="1881"/>
      <c r="I1" s="1881"/>
      <c r="J1" s="1881"/>
      <c r="K1" s="1881"/>
      <c r="L1" s="1881"/>
      <c r="M1" s="1881"/>
      <c r="N1" s="1881"/>
      <c r="O1" s="1881"/>
      <c r="P1" s="1881"/>
      <c r="Q1" s="1881"/>
      <c r="R1" s="1881"/>
      <c r="S1" s="1881"/>
      <c r="T1" s="1881"/>
      <c r="U1" s="1881"/>
      <c r="V1" s="1881"/>
      <c r="W1" s="1881"/>
      <c r="X1" s="1881"/>
      <c r="Y1" s="1881"/>
      <c r="Z1" s="1881"/>
      <c r="AA1" s="1881"/>
      <c r="AB1" s="1881"/>
      <c r="AC1" s="1881"/>
      <c r="AD1" s="1881"/>
      <c r="AE1" s="1881"/>
      <c r="AF1" s="1881"/>
      <c r="AG1" s="1881"/>
      <c r="AH1" s="1881"/>
      <c r="AI1" s="1882"/>
    </row>
    <row r="2" spans="1:35" ht="24.9" customHeight="1">
      <c r="A2" s="1883"/>
      <c r="B2" s="1884"/>
      <c r="C2" s="1884"/>
      <c r="D2" s="1884"/>
      <c r="E2" s="1884"/>
      <c r="F2" s="1884"/>
      <c r="G2" s="1884"/>
      <c r="H2" s="1884"/>
      <c r="I2" s="1884"/>
      <c r="J2" s="1884"/>
      <c r="K2" s="1884"/>
      <c r="L2" s="1884"/>
      <c r="M2" s="1884"/>
      <c r="N2" s="1884"/>
      <c r="O2" s="1884"/>
      <c r="P2" s="1884"/>
      <c r="Q2" s="1884"/>
      <c r="R2" s="1884"/>
      <c r="S2" s="1884"/>
      <c r="T2" s="1884"/>
      <c r="U2" s="1884"/>
      <c r="V2" s="1884"/>
      <c r="W2" s="1884"/>
      <c r="X2" s="1884"/>
      <c r="Y2" s="1884"/>
      <c r="Z2" s="1884"/>
      <c r="AA2" s="1884"/>
      <c r="AB2" s="1884"/>
      <c r="AC2" s="1884"/>
      <c r="AD2" s="1884"/>
      <c r="AE2" s="1884"/>
      <c r="AF2" s="1884"/>
      <c r="AG2" s="1884"/>
      <c r="AH2" s="1884"/>
      <c r="AI2" s="1885"/>
    </row>
    <row r="3" spans="1:35" ht="24.9" customHeight="1">
      <c r="A3" s="1886" t="s">
        <v>469</v>
      </c>
      <c r="B3" s="1887"/>
      <c r="C3" s="1887"/>
      <c r="D3" s="1887"/>
      <c r="E3" s="1887"/>
      <c r="F3" s="1887"/>
      <c r="G3" s="1887"/>
      <c r="H3" s="1887"/>
      <c r="I3" s="1887"/>
      <c r="J3" s="1887"/>
      <c r="K3" s="1887"/>
      <c r="L3" s="1887"/>
      <c r="M3" s="1887"/>
      <c r="N3" s="1887" t="str">
        <f>المدخلات!P4</f>
        <v xml:space="preserve">فيلا دور أرضي و اول وسور </v>
      </c>
      <c r="O3" s="1887"/>
      <c r="P3" s="1887"/>
      <c r="Q3" s="1887"/>
      <c r="R3" s="1887"/>
      <c r="S3" s="1887"/>
      <c r="T3" s="1887"/>
      <c r="U3" s="1887"/>
      <c r="V3" s="1887"/>
      <c r="W3" s="1887"/>
      <c r="X3" s="1887"/>
      <c r="Y3" s="1887"/>
      <c r="Z3" s="1887"/>
      <c r="AA3" s="1887"/>
      <c r="AB3" s="1887"/>
      <c r="AC3" s="1887"/>
      <c r="AD3" s="1887"/>
      <c r="AE3" s="1887"/>
      <c r="AF3" s="1887"/>
      <c r="AG3" s="1887"/>
      <c r="AH3" s="1887"/>
      <c r="AI3" s="1888"/>
    </row>
    <row r="4" spans="1:35" ht="24.9" customHeight="1">
      <c r="A4" s="1886"/>
      <c r="B4" s="1887"/>
      <c r="C4" s="1887"/>
      <c r="D4" s="1887"/>
      <c r="E4" s="1887"/>
      <c r="F4" s="1887"/>
      <c r="G4" s="1887"/>
      <c r="H4" s="1887"/>
      <c r="I4" s="1887"/>
      <c r="J4" s="1887"/>
      <c r="K4" s="1887"/>
      <c r="L4" s="1887"/>
      <c r="M4" s="1887"/>
      <c r="N4" s="1887"/>
      <c r="O4" s="1887"/>
      <c r="P4" s="1887"/>
      <c r="Q4" s="1887"/>
      <c r="R4" s="1887"/>
      <c r="S4" s="1887"/>
      <c r="T4" s="1887"/>
      <c r="U4" s="1887"/>
      <c r="V4" s="1887"/>
      <c r="W4" s="1887"/>
      <c r="X4" s="1887"/>
      <c r="Y4" s="1887"/>
      <c r="Z4" s="1887"/>
      <c r="AA4" s="1887"/>
      <c r="AB4" s="1887"/>
      <c r="AC4" s="1887"/>
      <c r="AD4" s="1887"/>
      <c r="AE4" s="1887"/>
      <c r="AF4" s="1887"/>
      <c r="AG4" s="1887"/>
      <c r="AH4" s="1887"/>
      <c r="AI4" s="1888"/>
    </row>
    <row r="5" spans="1:35" ht="24.9" customHeight="1">
      <c r="A5" s="1886" t="s">
        <v>470</v>
      </c>
      <c r="B5" s="1887"/>
      <c r="C5" s="1887"/>
      <c r="D5" s="1887"/>
      <c r="E5" s="1887"/>
      <c r="F5" s="1887"/>
      <c r="G5" s="1887"/>
      <c r="H5" s="1887"/>
      <c r="I5" s="1887"/>
      <c r="J5" s="1887"/>
      <c r="K5" s="1887"/>
      <c r="L5" s="1887"/>
      <c r="M5" s="1887"/>
      <c r="N5" s="1887" t="str">
        <f>المدخلات!P3</f>
        <v>احمد ابراهيم النعيمي</v>
      </c>
      <c r="O5" s="1887"/>
      <c r="P5" s="1887"/>
      <c r="Q5" s="1887"/>
      <c r="R5" s="1887"/>
      <c r="S5" s="1887"/>
      <c r="T5" s="1887"/>
      <c r="U5" s="1887"/>
      <c r="V5" s="1887"/>
      <c r="W5" s="1887"/>
      <c r="X5" s="1887"/>
      <c r="Y5" s="1887"/>
      <c r="Z5" s="1887"/>
      <c r="AA5" s="1887"/>
      <c r="AB5" s="1887"/>
      <c r="AC5" s="1887"/>
      <c r="AD5" s="1887"/>
      <c r="AE5" s="1887"/>
      <c r="AF5" s="1887"/>
      <c r="AG5" s="1887"/>
      <c r="AH5" s="1887"/>
      <c r="AI5" s="1888"/>
    </row>
    <row r="6" spans="1:35" ht="24.9" customHeight="1">
      <c r="A6" s="1886" t="s">
        <v>471</v>
      </c>
      <c r="B6" s="1887"/>
      <c r="C6" s="1887"/>
      <c r="D6" s="1887"/>
      <c r="E6" s="1887"/>
      <c r="F6" s="1887"/>
      <c r="G6" s="1887"/>
      <c r="H6" s="1887"/>
      <c r="I6" s="1887"/>
      <c r="J6" s="1887"/>
      <c r="K6" s="1887"/>
      <c r="L6" s="1887"/>
      <c r="M6" s="1887"/>
      <c r="N6" s="1889">
        <f>المدخلات!AR10</f>
        <v>0</v>
      </c>
      <c r="O6" s="1889"/>
      <c r="P6" s="1889"/>
      <c r="Q6" s="1889"/>
      <c r="R6" s="1889"/>
      <c r="S6" s="1889"/>
      <c r="T6" s="1889"/>
      <c r="U6" s="1889"/>
      <c r="V6" s="1889"/>
      <c r="W6" s="1889"/>
      <c r="X6" s="1889"/>
      <c r="Y6" s="1889"/>
      <c r="Z6" s="1889"/>
      <c r="AA6" s="1889"/>
      <c r="AB6" s="1889"/>
      <c r="AC6" s="1889"/>
      <c r="AD6" s="1889"/>
      <c r="AE6" s="1889"/>
      <c r="AF6" s="1889"/>
      <c r="AG6" s="1889"/>
      <c r="AH6" s="1889"/>
      <c r="AI6" s="1890"/>
    </row>
    <row r="7" spans="1:35" ht="24.9" customHeight="1">
      <c r="A7" s="1866" t="s">
        <v>1223</v>
      </c>
      <c r="B7" s="1867"/>
      <c r="C7" s="1867"/>
      <c r="D7" s="1867"/>
      <c r="E7" s="1867"/>
      <c r="F7" s="1867"/>
      <c r="G7" s="1877">
        <f>المدخلات!AR4</f>
        <v>0</v>
      </c>
      <c r="H7" s="1877"/>
      <c r="I7" s="1877"/>
      <c r="J7" s="1877"/>
      <c r="K7" s="1877"/>
      <c r="L7" s="1877"/>
      <c r="M7" s="1877"/>
      <c r="N7" s="1877"/>
      <c r="O7" s="1877"/>
      <c r="P7" s="1867" t="s">
        <v>1224</v>
      </c>
      <c r="Q7" s="1867"/>
      <c r="R7" s="1867"/>
      <c r="S7" s="1867"/>
      <c r="T7" s="1792">
        <f>المدخلات!AR3</f>
        <v>0</v>
      </c>
      <c r="U7" s="1792"/>
      <c r="V7" s="1792"/>
      <c r="W7" s="1792"/>
      <c r="X7" s="1792"/>
      <c r="Y7" s="1792"/>
      <c r="Z7" s="1867" t="s">
        <v>472</v>
      </c>
      <c r="AA7" s="1867"/>
      <c r="AB7" s="1867"/>
      <c r="AC7" s="1867"/>
      <c r="AD7" s="1878" t="str">
        <f>[4]INPUT!C7</f>
        <v>راس الخيمة</v>
      </c>
      <c r="AE7" s="1878"/>
      <c r="AF7" s="1878"/>
      <c r="AG7" s="1878"/>
      <c r="AH7" s="1878"/>
      <c r="AI7" s="1879"/>
    </row>
    <row r="8" spans="1:35" ht="20.100000000000001" customHeight="1">
      <c r="A8" s="1866" t="s">
        <v>1225</v>
      </c>
      <c r="B8" s="1867"/>
      <c r="C8" s="1867"/>
      <c r="D8" s="1867"/>
      <c r="E8" s="1867"/>
      <c r="F8" s="1867"/>
      <c r="G8" s="1867"/>
      <c r="H8" s="1867"/>
      <c r="I8" s="1867"/>
      <c r="J8" s="1867"/>
      <c r="K8" s="1867"/>
      <c r="L8" s="1867"/>
      <c r="M8" s="1867"/>
      <c r="N8" s="1867"/>
      <c r="O8" s="1867"/>
      <c r="P8" s="1867"/>
      <c r="Q8" s="1867"/>
      <c r="R8" s="1867"/>
      <c r="S8" s="1867"/>
      <c r="T8" s="1867"/>
      <c r="U8" s="1867"/>
      <c r="V8" s="1867"/>
      <c r="W8" s="1867"/>
      <c r="X8" s="1867"/>
      <c r="Y8" s="1867"/>
      <c r="Z8" s="1938">
        <f>'حساب الكميات'!AY232</f>
        <v>67665</v>
      </c>
      <c r="AA8" s="1938"/>
      <c r="AB8" s="1938"/>
      <c r="AC8" s="1938"/>
      <c r="AD8" s="1938"/>
      <c r="AE8" s="1938"/>
      <c r="AF8" s="1938"/>
      <c r="AG8" s="1938"/>
      <c r="AH8" s="1938"/>
      <c r="AI8" s="1939"/>
    </row>
    <row r="9" spans="1:35" ht="20.100000000000001" customHeight="1">
      <c r="A9" s="1866"/>
      <c r="B9" s="1867"/>
      <c r="C9" s="1867"/>
      <c r="D9" s="1867"/>
      <c r="E9" s="1867"/>
      <c r="F9" s="1867"/>
      <c r="G9" s="1867"/>
      <c r="H9" s="1867"/>
      <c r="I9" s="1867"/>
      <c r="J9" s="1867"/>
      <c r="K9" s="1867"/>
      <c r="L9" s="1867"/>
      <c r="M9" s="1867"/>
      <c r="N9" s="1867"/>
      <c r="O9" s="1867"/>
      <c r="P9" s="1867"/>
      <c r="Q9" s="1867"/>
      <c r="R9" s="1867"/>
      <c r="S9" s="1867"/>
      <c r="T9" s="1867"/>
      <c r="U9" s="1867"/>
      <c r="V9" s="1867"/>
      <c r="W9" s="1867"/>
      <c r="X9" s="1867"/>
      <c r="Y9" s="1867"/>
      <c r="Z9" s="1938"/>
      <c r="AA9" s="1938"/>
      <c r="AB9" s="1938"/>
      <c r="AC9" s="1938"/>
      <c r="AD9" s="1938"/>
      <c r="AE9" s="1938"/>
      <c r="AF9" s="1938"/>
      <c r="AG9" s="1938"/>
      <c r="AH9" s="1938"/>
      <c r="AI9" s="1939"/>
    </row>
    <row r="10" spans="1:35" ht="20.100000000000001" customHeight="1">
      <c r="A10" s="1866" t="s">
        <v>1226</v>
      </c>
      <c r="B10" s="1867"/>
      <c r="C10" s="1867"/>
      <c r="D10" s="1867"/>
      <c r="E10" s="1867"/>
      <c r="F10" s="1867"/>
      <c r="G10" s="1867"/>
      <c r="H10" s="1867"/>
      <c r="I10" s="1867"/>
      <c r="J10" s="1867"/>
      <c r="K10" s="1867"/>
      <c r="L10" s="1867"/>
      <c r="M10" s="1867"/>
      <c r="N10" s="1867"/>
      <c r="O10" s="1867"/>
      <c r="P10" s="1867"/>
      <c r="Q10" s="1867"/>
      <c r="R10" s="1867"/>
      <c r="S10" s="1867"/>
      <c r="T10" s="1867"/>
      <c r="U10" s="1867"/>
      <c r="V10" s="1867"/>
      <c r="W10" s="1867"/>
      <c r="X10" s="1867"/>
      <c r="Y10" s="1867"/>
      <c r="Z10" s="1938">
        <f>Z8*0.05</f>
        <v>3383.25</v>
      </c>
      <c r="AA10" s="1938"/>
      <c r="AB10" s="1938"/>
      <c r="AC10" s="1938"/>
      <c r="AD10" s="1938"/>
      <c r="AE10" s="1938"/>
      <c r="AF10" s="1938"/>
      <c r="AG10" s="1938"/>
      <c r="AH10" s="1938"/>
      <c r="AI10" s="1939"/>
    </row>
    <row r="11" spans="1:35" ht="20.100000000000001" customHeight="1">
      <c r="A11" s="1866"/>
      <c r="B11" s="1867"/>
      <c r="C11" s="1867"/>
      <c r="D11" s="1867"/>
      <c r="E11" s="1867"/>
      <c r="F11" s="1867"/>
      <c r="G11" s="1867"/>
      <c r="H11" s="1867"/>
      <c r="I11" s="1867"/>
      <c r="J11" s="1867"/>
      <c r="K11" s="1867"/>
      <c r="L11" s="1867"/>
      <c r="M11" s="1867"/>
      <c r="N11" s="1867"/>
      <c r="O11" s="1867"/>
      <c r="P11" s="1867"/>
      <c r="Q11" s="1867"/>
      <c r="R11" s="1867"/>
      <c r="S11" s="1867"/>
      <c r="T11" s="1867"/>
      <c r="U11" s="1867"/>
      <c r="V11" s="1867"/>
      <c r="W11" s="1867"/>
      <c r="X11" s="1867"/>
      <c r="Y11" s="1867"/>
      <c r="Z11" s="1938"/>
      <c r="AA11" s="1938"/>
      <c r="AB11" s="1938"/>
      <c r="AC11" s="1938"/>
      <c r="AD11" s="1938"/>
      <c r="AE11" s="1938"/>
      <c r="AF11" s="1938"/>
      <c r="AG11" s="1938"/>
      <c r="AH11" s="1938"/>
      <c r="AI11" s="1939"/>
    </row>
    <row r="12" spans="1:35" ht="24.9" customHeight="1">
      <c r="A12" s="259"/>
      <c r="B12" s="1870" t="s">
        <v>760</v>
      </c>
      <c r="C12" s="1870"/>
      <c r="D12" s="1870"/>
      <c r="E12" s="1870"/>
      <c r="F12" s="1870"/>
      <c r="G12" s="1871">
        <f>المدخلات!P14</f>
        <v>0</v>
      </c>
      <c r="H12" s="1872"/>
      <c r="I12" s="1872"/>
      <c r="J12" s="1872"/>
      <c r="K12" s="1872"/>
      <c r="L12" s="1872"/>
      <c r="M12" s="1873"/>
      <c r="N12" s="1874" t="s">
        <v>1227</v>
      </c>
      <c r="O12" s="1870"/>
      <c r="P12" s="1870"/>
      <c r="Q12" s="1870"/>
      <c r="R12" s="1870"/>
      <c r="S12" s="1870"/>
      <c r="T12" s="1870"/>
      <c r="U12" s="1870"/>
      <c r="V12" s="1870"/>
      <c r="W12" s="1870"/>
      <c r="X12" s="1870"/>
      <c r="Y12" s="1870"/>
      <c r="Z12" s="1875"/>
      <c r="AA12" s="1874"/>
      <c r="AB12" s="1870"/>
      <c r="AC12" s="1870"/>
      <c r="AD12" s="1870"/>
      <c r="AE12" s="1870"/>
      <c r="AF12" s="1870"/>
      <c r="AG12" s="1870"/>
      <c r="AH12" s="1870"/>
      <c r="AI12" s="1876"/>
    </row>
    <row r="13" spans="1:35" ht="42.75" customHeight="1">
      <c r="A13" s="1863" t="s">
        <v>7</v>
      </c>
      <c r="B13" s="1864"/>
      <c r="C13" s="1864" t="s">
        <v>1228</v>
      </c>
      <c r="D13" s="1864"/>
      <c r="E13" s="1864"/>
      <c r="F13" s="1864"/>
      <c r="G13" s="1864"/>
      <c r="H13" s="1864"/>
      <c r="I13" s="1864"/>
      <c r="J13" s="1864"/>
      <c r="K13" s="1864"/>
      <c r="L13" s="1864"/>
      <c r="M13" s="1864"/>
      <c r="N13" s="1864"/>
      <c r="O13" s="1864"/>
      <c r="P13" s="1864"/>
      <c r="Q13" s="1864"/>
      <c r="R13" s="1864"/>
      <c r="S13" s="1864"/>
      <c r="T13" s="1864"/>
      <c r="U13" s="1864"/>
      <c r="V13" s="1864" t="s">
        <v>1229</v>
      </c>
      <c r="W13" s="1864"/>
      <c r="X13" s="1864" t="s">
        <v>1230</v>
      </c>
      <c r="Y13" s="1864"/>
      <c r="Z13" s="1864"/>
      <c r="AA13" s="1864"/>
      <c r="AB13" s="1864"/>
      <c r="AC13" s="1864"/>
      <c r="AD13" s="1864"/>
      <c r="AE13" s="1864"/>
      <c r="AF13" s="1864"/>
      <c r="AG13" s="1864" t="s">
        <v>177</v>
      </c>
      <c r="AH13" s="1864"/>
      <c r="AI13" s="1865"/>
    </row>
    <row r="14" spans="1:35" ht="21.9" customHeight="1">
      <c r="A14" s="1791">
        <v>1</v>
      </c>
      <c r="B14" s="1792"/>
      <c r="C14" s="1819" t="s">
        <v>1231</v>
      </c>
      <c r="D14" s="1819"/>
      <c r="E14" s="1819"/>
      <c r="F14" s="1819"/>
      <c r="G14" s="1819"/>
      <c r="H14" s="1819"/>
      <c r="I14" s="1819"/>
      <c r="J14" s="1819"/>
      <c r="K14" s="1819"/>
      <c r="L14" s="1819"/>
      <c r="M14" s="1819"/>
      <c r="N14" s="1819"/>
      <c r="O14" s="1819"/>
      <c r="P14" s="1819"/>
      <c r="Q14" s="1819"/>
      <c r="R14" s="1819"/>
      <c r="S14" s="1819"/>
      <c r="T14" s="1819"/>
      <c r="U14" s="1819"/>
      <c r="V14" s="1820">
        <v>0.15</v>
      </c>
      <c r="W14" s="1820"/>
      <c r="X14" s="1821">
        <f>Z8*V14</f>
        <v>10149.75</v>
      </c>
      <c r="Y14" s="1821"/>
      <c r="Z14" s="1821"/>
      <c r="AA14" s="1821"/>
      <c r="AB14" s="1821"/>
      <c r="AC14" s="1821"/>
      <c r="AD14" s="1821"/>
      <c r="AE14" s="1821"/>
      <c r="AF14" s="1821"/>
      <c r="AG14" s="1821">
        <f>0.05*(AB14+X14)</f>
        <v>507.48750000000001</v>
      </c>
      <c r="AH14" s="1821"/>
      <c r="AI14" s="1822"/>
    </row>
    <row r="15" spans="1:35" ht="21.9" customHeight="1">
      <c r="A15" s="1791">
        <v>2</v>
      </c>
      <c r="B15" s="1792"/>
      <c r="C15" s="1940" t="s">
        <v>1232</v>
      </c>
      <c r="D15" s="1940"/>
      <c r="E15" s="1940"/>
      <c r="F15" s="1940"/>
      <c r="G15" s="1940"/>
      <c r="H15" s="1940"/>
      <c r="I15" s="1940"/>
      <c r="J15" s="1940"/>
      <c r="K15" s="1940"/>
      <c r="L15" s="1940"/>
      <c r="M15" s="1940"/>
      <c r="N15" s="1940"/>
      <c r="O15" s="1940"/>
      <c r="P15" s="1940"/>
      <c r="Q15" s="1940"/>
      <c r="R15" s="1940"/>
      <c r="S15" s="1940"/>
      <c r="T15" s="1940"/>
      <c r="U15" s="1940"/>
      <c r="V15" s="1941">
        <v>0.08</v>
      </c>
      <c r="W15" s="1941"/>
      <c r="X15" s="1942">
        <f t="shared" ref="X15:X32" si="0">$Z$8*V15</f>
        <v>5413.2</v>
      </c>
      <c r="Y15" s="1942"/>
      <c r="Z15" s="1942"/>
      <c r="AA15" s="1942"/>
      <c r="AB15" s="1942"/>
      <c r="AC15" s="1942"/>
      <c r="AD15" s="1942"/>
      <c r="AE15" s="1942"/>
      <c r="AF15" s="1942"/>
      <c r="AG15" s="1942">
        <f t="shared" ref="AG15:AG33" si="1">0.05*(AB15+X15)</f>
        <v>270.66000000000003</v>
      </c>
      <c r="AH15" s="1942"/>
      <c r="AI15" s="1943"/>
    </row>
    <row r="16" spans="1:35" ht="21.9" customHeight="1">
      <c r="A16" s="1791">
        <v>3</v>
      </c>
      <c r="B16" s="1792"/>
      <c r="C16" s="1944" t="s">
        <v>1233</v>
      </c>
      <c r="D16" s="1944"/>
      <c r="E16" s="1944"/>
      <c r="F16" s="1944"/>
      <c r="G16" s="1944"/>
      <c r="H16" s="1944"/>
      <c r="I16" s="1944"/>
      <c r="J16" s="1944"/>
      <c r="K16" s="1944"/>
      <c r="L16" s="1944"/>
      <c r="M16" s="1944"/>
      <c r="N16" s="1944"/>
      <c r="O16" s="1944"/>
      <c r="P16" s="1944"/>
      <c r="Q16" s="1944"/>
      <c r="R16" s="1944"/>
      <c r="S16" s="1944"/>
      <c r="T16" s="1944"/>
      <c r="U16" s="1944"/>
      <c r="V16" s="1941">
        <v>7.0000000000000007E-2</v>
      </c>
      <c r="W16" s="1941"/>
      <c r="X16" s="1942">
        <f t="shared" si="0"/>
        <v>4736.55</v>
      </c>
      <c r="Y16" s="1942"/>
      <c r="Z16" s="1942"/>
      <c r="AA16" s="1942"/>
      <c r="AB16" s="1942"/>
      <c r="AC16" s="1942"/>
      <c r="AD16" s="1942"/>
      <c r="AE16" s="1942"/>
      <c r="AF16" s="1942"/>
      <c r="AG16" s="1942">
        <f t="shared" si="1"/>
        <v>236.82750000000001</v>
      </c>
      <c r="AH16" s="1942"/>
      <c r="AI16" s="1943"/>
    </row>
    <row r="17" spans="1:44" ht="21.9" customHeight="1">
      <c r="A17" s="1791">
        <v>4</v>
      </c>
      <c r="B17" s="1792"/>
      <c r="C17" s="1800" t="s">
        <v>1234</v>
      </c>
      <c r="D17" s="1800"/>
      <c r="E17" s="1800"/>
      <c r="F17" s="1800"/>
      <c r="G17" s="1800"/>
      <c r="H17" s="1800"/>
      <c r="I17" s="1800"/>
      <c r="J17" s="1800"/>
      <c r="K17" s="1800"/>
      <c r="L17" s="1800"/>
      <c r="M17" s="1800"/>
      <c r="N17" s="1800"/>
      <c r="O17" s="1800"/>
      <c r="P17" s="1800"/>
      <c r="Q17" s="1800"/>
      <c r="R17" s="1800"/>
      <c r="S17" s="1800"/>
      <c r="T17" s="1800"/>
      <c r="U17" s="1800"/>
      <c r="V17" s="1793">
        <v>0.08</v>
      </c>
      <c r="W17" s="1793"/>
      <c r="X17" s="1794">
        <f t="shared" si="0"/>
        <v>5413.2</v>
      </c>
      <c r="Y17" s="1794"/>
      <c r="Z17" s="1794"/>
      <c r="AA17" s="1794"/>
      <c r="AB17" s="1794"/>
      <c r="AC17" s="1794"/>
      <c r="AD17" s="1794"/>
      <c r="AE17" s="1794"/>
      <c r="AF17" s="1794"/>
      <c r="AG17" s="1794">
        <f t="shared" si="1"/>
        <v>270.66000000000003</v>
      </c>
      <c r="AH17" s="1794"/>
      <c r="AI17" s="1795"/>
    </row>
    <row r="18" spans="1:44" ht="21.9" customHeight="1">
      <c r="A18" s="1791">
        <v>5</v>
      </c>
      <c r="B18" s="1792"/>
      <c r="C18" s="1800" t="s">
        <v>1235</v>
      </c>
      <c r="D18" s="1800"/>
      <c r="E18" s="1800"/>
      <c r="F18" s="1800"/>
      <c r="G18" s="1800"/>
      <c r="H18" s="1800"/>
      <c r="I18" s="1800"/>
      <c r="J18" s="1800"/>
      <c r="K18" s="1800"/>
      <c r="L18" s="1800"/>
      <c r="M18" s="1800"/>
      <c r="N18" s="1800"/>
      <c r="O18" s="1800"/>
      <c r="P18" s="1800"/>
      <c r="Q18" s="1800"/>
      <c r="R18" s="1800"/>
      <c r="S18" s="1800"/>
      <c r="T18" s="1800"/>
      <c r="U18" s="1800"/>
      <c r="V18" s="1793">
        <v>0.1</v>
      </c>
      <c r="W18" s="1793"/>
      <c r="X18" s="1794">
        <f t="shared" si="0"/>
        <v>6766.5</v>
      </c>
      <c r="Y18" s="1794"/>
      <c r="Z18" s="1794"/>
      <c r="AA18" s="1794"/>
      <c r="AB18" s="1794"/>
      <c r="AC18" s="1794"/>
      <c r="AD18" s="1794"/>
      <c r="AE18" s="1794"/>
      <c r="AF18" s="1794"/>
      <c r="AG18" s="1794">
        <f t="shared" si="1"/>
        <v>338.32500000000005</v>
      </c>
      <c r="AH18" s="1794"/>
      <c r="AI18" s="1795"/>
    </row>
    <row r="19" spans="1:44" ht="21.9" customHeight="1">
      <c r="A19" s="1791">
        <v>6</v>
      </c>
      <c r="B19" s="1792"/>
      <c r="C19" s="1819" t="s">
        <v>1236</v>
      </c>
      <c r="D19" s="1819"/>
      <c r="E19" s="1819"/>
      <c r="F19" s="1819"/>
      <c r="G19" s="1819"/>
      <c r="H19" s="1819"/>
      <c r="I19" s="1819"/>
      <c r="J19" s="1819"/>
      <c r="K19" s="1819"/>
      <c r="L19" s="1819"/>
      <c r="M19" s="1819"/>
      <c r="N19" s="1819"/>
      <c r="O19" s="1819"/>
      <c r="P19" s="1819"/>
      <c r="Q19" s="1819"/>
      <c r="R19" s="1819"/>
      <c r="S19" s="1819"/>
      <c r="T19" s="1819"/>
      <c r="U19" s="1819"/>
      <c r="V19" s="1820">
        <v>7.0000000000000007E-2</v>
      </c>
      <c r="W19" s="1820"/>
      <c r="X19" s="1821">
        <f t="shared" si="0"/>
        <v>4736.55</v>
      </c>
      <c r="Y19" s="1821"/>
      <c r="Z19" s="1821"/>
      <c r="AA19" s="1821"/>
      <c r="AB19" s="1821"/>
      <c r="AC19" s="1821"/>
      <c r="AD19" s="1821"/>
      <c r="AE19" s="1821"/>
      <c r="AF19" s="1821"/>
      <c r="AG19" s="1821">
        <f t="shared" si="1"/>
        <v>236.82750000000001</v>
      </c>
      <c r="AH19" s="1821"/>
      <c r="AI19" s="1822"/>
    </row>
    <row r="20" spans="1:44" ht="21.9" customHeight="1">
      <c r="A20" s="1791">
        <v>7</v>
      </c>
      <c r="B20" s="1792"/>
      <c r="C20" s="1819" t="s">
        <v>1237</v>
      </c>
      <c r="D20" s="1819"/>
      <c r="E20" s="1819"/>
      <c r="F20" s="1819"/>
      <c r="G20" s="1819"/>
      <c r="H20" s="1819"/>
      <c r="I20" s="1819"/>
      <c r="J20" s="1819"/>
      <c r="K20" s="1819"/>
      <c r="L20" s="1819"/>
      <c r="M20" s="1819"/>
      <c r="N20" s="1819"/>
      <c r="O20" s="1819"/>
      <c r="P20" s="1819"/>
      <c r="Q20" s="1819"/>
      <c r="R20" s="1819"/>
      <c r="S20" s="1819"/>
      <c r="T20" s="1819"/>
      <c r="U20" s="1819"/>
      <c r="V20" s="1820">
        <v>0.04</v>
      </c>
      <c r="W20" s="1820"/>
      <c r="X20" s="1821">
        <f t="shared" si="0"/>
        <v>2706.6</v>
      </c>
      <c r="Y20" s="1821"/>
      <c r="Z20" s="1821"/>
      <c r="AA20" s="1821"/>
      <c r="AB20" s="1821"/>
      <c r="AC20" s="1821"/>
      <c r="AD20" s="1821"/>
      <c r="AE20" s="1821"/>
      <c r="AF20" s="1821"/>
      <c r="AG20" s="1821">
        <f t="shared" si="1"/>
        <v>135.33000000000001</v>
      </c>
      <c r="AH20" s="1821"/>
      <c r="AI20" s="1822"/>
      <c r="AM20" s="1892" t="b">
        <f>V22=V21=V20=V19=V18=V17=V16=V15=V14</f>
        <v>0</v>
      </c>
      <c r="AN20" s="1892"/>
      <c r="AO20" s="1892"/>
      <c r="AP20" s="1892"/>
      <c r="AQ20" s="1892"/>
      <c r="AR20" s="1892"/>
    </row>
    <row r="21" spans="1:44" ht="21.9" customHeight="1">
      <c r="A21" s="1791">
        <v>8</v>
      </c>
      <c r="B21" s="1792"/>
      <c r="C21" s="1819" t="s">
        <v>1238</v>
      </c>
      <c r="D21" s="1819"/>
      <c r="E21" s="1819"/>
      <c r="F21" s="1819"/>
      <c r="G21" s="1819"/>
      <c r="H21" s="1819"/>
      <c r="I21" s="1819"/>
      <c r="J21" s="1819"/>
      <c r="K21" s="1819"/>
      <c r="L21" s="1819"/>
      <c r="M21" s="1819"/>
      <c r="N21" s="1819"/>
      <c r="O21" s="1819"/>
      <c r="P21" s="1819"/>
      <c r="Q21" s="1819"/>
      <c r="R21" s="1819"/>
      <c r="S21" s="1819"/>
      <c r="T21" s="1819"/>
      <c r="U21" s="1819"/>
      <c r="V21" s="1820">
        <v>0.04</v>
      </c>
      <c r="W21" s="1820"/>
      <c r="X21" s="1821">
        <f t="shared" si="0"/>
        <v>2706.6</v>
      </c>
      <c r="Y21" s="1821"/>
      <c r="Z21" s="1821"/>
      <c r="AA21" s="1821"/>
      <c r="AB21" s="1821"/>
      <c r="AC21" s="1821"/>
      <c r="AD21" s="1821"/>
      <c r="AE21" s="1821"/>
      <c r="AF21" s="1821"/>
      <c r="AG21" s="1821">
        <f t="shared" si="1"/>
        <v>135.33000000000001</v>
      </c>
      <c r="AH21" s="1821"/>
      <c r="AI21" s="1822"/>
    </row>
    <row r="22" spans="1:44" ht="21.9" customHeight="1">
      <c r="A22" s="1791">
        <v>9</v>
      </c>
      <c r="B22" s="1792"/>
      <c r="C22" s="1819" t="s">
        <v>1239</v>
      </c>
      <c r="D22" s="1819"/>
      <c r="E22" s="1819"/>
      <c r="F22" s="1819"/>
      <c r="G22" s="1819"/>
      <c r="H22" s="1819"/>
      <c r="I22" s="1819"/>
      <c r="J22" s="1819"/>
      <c r="K22" s="1819"/>
      <c r="L22" s="1819"/>
      <c r="M22" s="1819"/>
      <c r="N22" s="1819"/>
      <c r="O22" s="1819"/>
      <c r="P22" s="1819"/>
      <c r="Q22" s="1819"/>
      <c r="R22" s="1819"/>
      <c r="S22" s="1819"/>
      <c r="T22" s="1819"/>
      <c r="U22" s="1819"/>
      <c r="V22" s="1820">
        <v>0.06</v>
      </c>
      <c r="W22" s="1820"/>
      <c r="X22" s="1821">
        <f t="shared" si="0"/>
        <v>4059.8999999999996</v>
      </c>
      <c r="Y22" s="1821"/>
      <c r="Z22" s="1821"/>
      <c r="AA22" s="1821"/>
      <c r="AB22" s="1821"/>
      <c r="AC22" s="1821"/>
      <c r="AD22" s="1821"/>
      <c r="AE22" s="1821"/>
      <c r="AF22" s="1821"/>
      <c r="AG22" s="1821">
        <f t="shared" si="1"/>
        <v>202.995</v>
      </c>
      <c r="AH22" s="1821"/>
      <c r="AI22" s="1822"/>
    </row>
    <row r="23" spans="1:44" ht="21.9" customHeight="1">
      <c r="A23" s="1791">
        <v>10</v>
      </c>
      <c r="B23" s="1792"/>
      <c r="C23" s="1819" t="s">
        <v>1240</v>
      </c>
      <c r="D23" s="1819"/>
      <c r="E23" s="1819"/>
      <c r="F23" s="1819"/>
      <c r="G23" s="1819"/>
      <c r="H23" s="1819"/>
      <c r="I23" s="1819"/>
      <c r="J23" s="1819"/>
      <c r="K23" s="1819"/>
      <c r="L23" s="1819"/>
      <c r="M23" s="1819"/>
      <c r="N23" s="1819"/>
      <c r="O23" s="1819"/>
      <c r="P23" s="1819"/>
      <c r="Q23" s="1819"/>
      <c r="R23" s="1819"/>
      <c r="S23" s="1819"/>
      <c r="T23" s="1819"/>
      <c r="U23" s="1819"/>
      <c r="V23" s="1820">
        <v>0.08</v>
      </c>
      <c r="W23" s="1820"/>
      <c r="X23" s="1821">
        <f t="shared" si="0"/>
        <v>5413.2</v>
      </c>
      <c r="Y23" s="1821"/>
      <c r="Z23" s="1821"/>
      <c r="AA23" s="1821"/>
      <c r="AB23" s="1821"/>
      <c r="AC23" s="1821"/>
      <c r="AD23" s="1821"/>
      <c r="AE23" s="1821"/>
      <c r="AF23" s="1821"/>
      <c r="AG23" s="1821">
        <f t="shared" si="1"/>
        <v>270.66000000000003</v>
      </c>
      <c r="AH23" s="1821"/>
      <c r="AI23" s="1822"/>
    </row>
    <row r="24" spans="1:44" ht="21.9" customHeight="1">
      <c r="A24" s="1791">
        <v>11</v>
      </c>
      <c r="B24" s="1792"/>
      <c r="C24" s="1819" t="s">
        <v>1241</v>
      </c>
      <c r="D24" s="1819"/>
      <c r="E24" s="1819"/>
      <c r="F24" s="1819"/>
      <c r="G24" s="1819"/>
      <c r="H24" s="1819"/>
      <c r="I24" s="1819"/>
      <c r="J24" s="1819"/>
      <c r="K24" s="1819"/>
      <c r="L24" s="1819"/>
      <c r="M24" s="1819"/>
      <c r="N24" s="1819"/>
      <c r="O24" s="1819"/>
      <c r="P24" s="1819"/>
      <c r="Q24" s="1819"/>
      <c r="R24" s="1819"/>
      <c r="S24" s="1819"/>
      <c r="T24" s="1819"/>
      <c r="U24" s="1819"/>
      <c r="V24" s="1820">
        <v>0.02</v>
      </c>
      <c r="W24" s="1820"/>
      <c r="X24" s="1821">
        <f t="shared" si="0"/>
        <v>1353.3</v>
      </c>
      <c r="Y24" s="1821"/>
      <c r="Z24" s="1821"/>
      <c r="AA24" s="1821"/>
      <c r="AB24" s="1821"/>
      <c r="AC24" s="1821"/>
      <c r="AD24" s="1821"/>
      <c r="AE24" s="1821"/>
      <c r="AF24" s="1821"/>
      <c r="AG24" s="1821">
        <f t="shared" si="1"/>
        <v>67.665000000000006</v>
      </c>
      <c r="AH24" s="1821"/>
      <c r="AI24" s="1822"/>
    </row>
    <row r="25" spans="1:44" ht="21.9" customHeight="1">
      <c r="A25" s="1791">
        <v>12</v>
      </c>
      <c r="B25" s="1792"/>
      <c r="C25" s="1819" t="s">
        <v>1242</v>
      </c>
      <c r="D25" s="1819"/>
      <c r="E25" s="1819"/>
      <c r="F25" s="1819"/>
      <c r="G25" s="1819"/>
      <c r="H25" s="1819"/>
      <c r="I25" s="1819"/>
      <c r="J25" s="1819"/>
      <c r="K25" s="1819"/>
      <c r="L25" s="1819"/>
      <c r="M25" s="1819"/>
      <c r="N25" s="1819"/>
      <c r="O25" s="1819"/>
      <c r="P25" s="1819"/>
      <c r="Q25" s="1819"/>
      <c r="R25" s="1819"/>
      <c r="S25" s="1819"/>
      <c r="T25" s="1819"/>
      <c r="U25" s="1819"/>
      <c r="V25" s="1820">
        <v>0.02</v>
      </c>
      <c r="W25" s="1820"/>
      <c r="X25" s="1821">
        <f t="shared" si="0"/>
        <v>1353.3</v>
      </c>
      <c r="Y25" s="1821"/>
      <c r="Z25" s="1821"/>
      <c r="AA25" s="1821"/>
      <c r="AB25" s="1821"/>
      <c r="AC25" s="1821"/>
      <c r="AD25" s="1821"/>
      <c r="AE25" s="1821"/>
      <c r="AF25" s="1821"/>
      <c r="AG25" s="1821">
        <f t="shared" si="1"/>
        <v>67.665000000000006</v>
      </c>
      <c r="AH25" s="1821"/>
      <c r="AI25" s="1822"/>
    </row>
    <row r="26" spans="1:44" ht="21.9" customHeight="1">
      <c r="A26" s="1791">
        <v>13</v>
      </c>
      <c r="B26" s="1792"/>
      <c r="C26" s="1819" t="s">
        <v>1243</v>
      </c>
      <c r="D26" s="1819"/>
      <c r="E26" s="1819"/>
      <c r="F26" s="1819"/>
      <c r="G26" s="1819"/>
      <c r="H26" s="1819"/>
      <c r="I26" s="1819"/>
      <c r="J26" s="1819"/>
      <c r="K26" s="1819"/>
      <c r="L26" s="1819"/>
      <c r="M26" s="1819"/>
      <c r="N26" s="1819"/>
      <c r="O26" s="1819"/>
      <c r="P26" s="1819"/>
      <c r="Q26" s="1819"/>
      <c r="R26" s="1819"/>
      <c r="S26" s="1819"/>
      <c r="T26" s="1819"/>
      <c r="U26" s="1819"/>
      <c r="V26" s="1820">
        <v>0</v>
      </c>
      <c r="W26" s="1820"/>
      <c r="X26" s="1821">
        <f t="shared" si="0"/>
        <v>0</v>
      </c>
      <c r="Y26" s="1821"/>
      <c r="Z26" s="1821"/>
      <c r="AA26" s="1821"/>
      <c r="AB26" s="1821"/>
      <c r="AC26" s="1821"/>
      <c r="AD26" s="1821"/>
      <c r="AE26" s="1821"/>
      <c r="AF26" s="1821"/>
      <c r="AG26" s="1821">
        <f t="shared" si="1"/>
        <v>0</v>
      </c>
      <c r="AH26" s="1821"/>
      <c r="AI26" s="1822"/>
    </row>
    <row r="27" spans="1:44" ht="21.9" customHeight="1">
      <c r="A27" s="1791">
        <v>14</v>
      </c>
      <c r="B27" s="1792"/>
      <c r="C27" s="1819" t="s">
        <v>1244</v>
      </c>
      <c r="D27" s="1819"/>
      <c r="E27" s="1819"/>
      <c r="F27" s="1819"/>
      <c r="G27" s="1819"/>
      <c r="H27" s="1819"/>
      <c r="I27" s="1819"/>
      <c r="J27" s="1819"/>
      <c r="K27" s="1819"/>
      <c r="L27" s="1819"/>
      <c r="M27" s="1819"/>
      <c r="N27" s="1819"/>
      <c r="O27" s="1819"/>
      <c r="P27" s="1819"/>
      <c r="Q27" s="1819"/>
      <c r="R27" s="1819"/>
      <c r="S27" s="1819"/>
      <c r="T27" s="1819"/>
      <c r="U27" s="1819"/>
      <c r="V27" s="1820">
        <v>0.02</v>
      </c>
      <c r="W27" s="1820"/>
      <c r="X27" s="1821">
        <f t="shared" si="0"/>
        <v>1353.3</v>
      </c>
      <c r="Y27" s="1821"/>
      <c r="Z27" s="1821"/>
      <c r="AA27" s="1821"/>
      <c r="AB27" s="1821"/>
      <c r="AC27" s="1821"/>
      <c r="AD27" s="1821"/>
      <c r="AE27" s="1821"/>
      <c r="AF27" s="1821"/>
      <c r="AG27" s="1821">
        <f t="shared" si="1"/>
        <v>67.665000000000006</v>
      </c>
      <c r="AH27" s="1821"/>
      <c r="AI27" s="1822"/>
    </row>
    <row r="28" spans="1:44" ht="21.9" customHeight="1">
      <c r="A28" s="1791">
        <v>15</v>
      </c>
      <c r="B28" s="1792"/>
      <c r="C28" s="1819" t="s">
        <v>1245</v>
      </c>
      <c r="D28" s="1819"/>
      <c r="E28" s="1819"/>
      <c r="F28" s="1819"/>
      <c r="G28" s="1819"/>
      <c r="H28" s="1819"/>
      <c r="I28" s="1819"/>
      <c r="J28" s="1819"/>
      <c r="K28" s="1819"/>
      <c r="L28" s="1819"/>
      <c r="M28" s="1819"/>
      <c r="N28" s="1819"/>
      <c r="O28" s="1819"/>
      <c r="P28" s="1819"/>
      <c r="Q28" s="1819"/>
      <c r="R28" s="1819"/>
      <c r="S28" s="1819"/>
      <c r="T28" s="1819"/>
      <c r="U28" s="1819"/>
      <c r="V28" s="1820">
        <v>0.08</v>
      </c>
      <c r="W28" s="1820"/>
      <c r="X28" s="1821">
        <f t="shared" si="0"/>
        <v>5413.2</v>
      </c>
      <c r="Y28" s="1821"/>
      <c r="Z28" s="1821"/>
      <c r="AA28" s="1821"/>
      <c r="AB28" s="1821"/>
      <c r="AC28" s="1821"/>
      <c r="AD28" s="1821"/>
      <c r="AE28" s="1821"/>
      <c r="AF28" s="1821"/>
      <c r="AG28" s="1821">
        <f t="shared" si="1"/>
        <v>270.66000000000003</v>
      </c>
      <c r="AH28" s="1821"/>
      <c r="AI28" s="1822"/>
    </row>
    <row r="29" spans="1:44" ht="21.9" customHeight="1">
      <c r="A29" s="1791">
        <v>16</v>
      </c>
      <c r="B29" s="1792"/>
      <c r="C29" s="1819" t="s">
        <v>1246</v>
      </c>
      <c r="D29" s="1819"/>
      <c r="E29" s="1819"/>
      <c r="F29" s="1819"/>
      <c r="G29" s="1819"/>
      <c r="H29" s="1819"/>
      <c r="I29" s="1819"/>
      <c r="J29" s="1819"/>
      <c r="K29" s="1819"/>
      <c r="L29" s="1819"/>
      <c r="M29" s="1819"/>
      <c r="N29" s="1819"/>
      <c r="O29" s="1819"/>
      <c r="P29" s="1819"/>
      <c r="Q29" s="1819"/>
      <c r="R29" s="1819"/>
      <c r="S29" s="1819"/>
      <c r="T29" s="1819"/>
      <c r="U29" s="1819"/>
      <c r="V29" s="1820">
        <v>0</v>
      </c>
      <c r="W29" s="1820"/>
      <c r="X29" s="1821">
        <f t="shared" si="0"/>
        <v>0</v>
      </c>
      <c r="Y29" s="1821"/>
      <c r="Z29" s="1821"/>
      <c r="AA29" s="1821"/>
      <c r="AB29" s="1821"/>
      <c r="AC29" s="1821"/>
      <c r="AD29" s="1821"/>
      <c r="AE29" s="1821"/>
      <c r="AF29" s="1821"/>
      <c r="AG29" s="1821">
        <f t="shared" si="1"/>
        <v>0</v>
      </c>
      <c r="AH29" s="1821"/>
      <c r="AI29" s="1822"/>
    </row>
    <row r="30" spans="1:44" ht="21.9" customHeight="1">
      <c r="A30" s="1791">
        <v>17</v>
      </c>
      <c r="B30" s="1792"/>
      <c r="C30" s="1819" t="s">
        <v>1247</v>
      </c>
      <c r="D30" s="1819"/>
      <c r="E30" s="1819"/>
      <c r="F30" s="1819"/>
      <c r="G30" s="1819"/>
      <c r="H30" s="1819"/>
      <c r="I30" s="1819"/>
      <c r="J30" s="1819"/>
      <c r="K30" s="1819"/>
      <c r="L30" s="1819"/>
      <c r="M30" s="1819"/>
      <c r="N30" s="1819"/>
      <c r="O30" s="1819"/>
      <c r="P30" s="1819"/>
      <c r="Q30" s="1819"/>
      <c r="R30" s="1819"/>
      <c r="S30" s="1819"/>
      <c r="T30" s="1819"/>
      <c r="U30" s="1819"/>
      <c r="V30" s="1820">
        <v>0.04</v>
      </c>
      <c r="W30" s="1820"/>
      <c r="X30" s="1821">
        <f t="shared" si="0"/>
        <v>2706.6</v>
      </c>
      <c r="Y30" s="1821"/>
      <c r="Z30" s="1821"/>
      <c r="AA30" s="1821"/>
      <c r="AB30" s="1821"/>
      <c r="AC30" s="1821"/>
      <c r="AD30" s="1821"/>
      <c r="AE30" s="1821"/>
      <c r="AF30" s="1821"/>
      <c r="AG30" s="1821">
        <f t="shared" si="1"/>
        <v>135.33000000000001</v>
      </c>
      <c r="AH30" s="1821"/>
      <c r="AI30" s="1822"/>
    </row>
    <row r="31" spans="1:44" ht="21.9" customHeight="1">
      <c r="A31" s="1791">
        <v>18</v>
      </c>
      <c r="B31" s="1792"/>
      <c r="C31" s="1819" t="s">
        <v>1248</v>
      </c>
      <c r="D31" s="1819"/>
      <c r="E31" s="1819"/>
      <c r="F31" s="1819"/>
      <c r="G31" s="1819"/>
      <c r="H31" s="1819"/>
      <c r="I31" s="1819"/>
      <c r="J31" s="1819"/>
      <c r="K31" s="1819"/>
      <c r="L31" s="1819"/>
      <c r="M31" s="1819"/>
      <c r="N31" s="1819"/>
      <c r="O31" s="1819"/>
      <c r="P31" s="1819"/>
      <c r="Q31" s="1819"/>
      <c r="R31" s="1819"/>
      <c r="S31" s="1819"/>
      <c r="T31" s="1819"/>
      <c r="U31" s="1819"/>
      <c r="V31" s="1820">
        <v>0.04</v>
      </c>
      <c r="W31" s="1820"/>
      <c r="X31" s="1821">
        <f t="shared" si="0"/>
        <v>2706.6</v>
      </c>
      <c r="Y31" s="1821"/>
      <c r="Z31" s="1821"/>
      <c r="AA31" s="1821"/>
      <c r="AB31" s="1821"/>
      <c r="AC31" s="1821"/>
      <c r="AD31" s="1821"/>
      <c r="AE31" s="1821"/>
      <c r="AF31" s="1821"/>
      <c r="AG31" s="1821">
        <f t="shared" si="1"/>
        <v>135.33000000000001</v>
      </c>
      <c r="AH31" s="1821"/>
      <c r="AI31" s="1822"/>
    </row>
    <row r="32" spans="1:44" ht="21.9" customHeight="1">
      <c r="A32" s="1791">
        <v>19</v>
      </c>
      <c r="B32" s="1792"/>
      <c r="C32" s="1819" t="s">
        <v>1249</v>
      </c>
      <c r="D32" s="1819"/>
      <c r="E32" s="1819"/>
      <c r="F32" s="1819"/>
      <c r="G32" s="1819"/>
      <c r="H32" s="1819"/>
      <c r="I32" s="1819"/>
      <c r="J32" s="1819"/>
      <c r="K32" s="1819"/>
      <c r="L32" s="1819"/>
      <c r="M32" s="1819"/>
      <c r="N32" s="1819"/>
      <c r="O32" s="1819"/>
      <c r="P32" s="1819"/>
      <c r="Q32" s="1819"/>
      <c r="R32" s="1819"/>
      <c r="S32" s="1819"/>
      <c r="T32" s="1819"/>
      <c r="U32" s="1819"/>
      <c r="V32" s="1820">
        <v>0.01</v>
      </c>
      <c r="W32" s="1820"/>
      <c r="X32" s="1821">
        <f t="shared" si="0"/>
        <v>676.65</v>
      </c>
      <c r="Y32" s="1821"/>
      <c r="Z32" s="1821"/>
      <c r="AA32" s="1821"/>
      <c r="AB32" s="1821"/>
      <c r="AC32" s="1821"/>
      <c r="AD32" s="1821"/>
      <c r="AE32" s="1821"/>
      <c r="AF32" s="1821"/>
      <c r="AG32" s="1821">
        <f t="shared" si="1"/>
        <v>33.832500000000003</v>
      </c>
      <c r="AH32" s="1821"/>
      <c r="AI32" s="1822"/>
    </row>
    <row r="33" spans="1:35" ht="18">
      <c r="A33" s="1815" t="s">
        <v>1250</v>
      </c>
      <c r="B33" s="1816"/>
      <c r="C33" s="1816"/>
      <c r="D33" s="1816"/>
      <c r="E33" s="1816"/>
      <c r="F33" s="1816"/>
      <c r="G33" s="1816"/>
      <c r="H33" s="1816"/>
      <c r="I33" s="1816"/>
      <c r="J33" s="1816"/>
      <c r="K33" s="1816"/>
      <c r="L33" s="1816"/>
      <c r="M33" s="1816"/>
      <c r="N33" s="1816"/>
      <c r="O33" s="1816"/>
      <c r="P33" s="1816"/>
      <c r="Q33" s="1816"/>
      <c r="R33" s="1816"/>
      <c r="S33" s="1816"/>
      <c r="T33" s="1816"/>
      <c r="U33" s="1816"/>
      <c r="V33" s="1817">
        <f>SUM(V14:W32)</f>
        <v>1.0000000000000002</v>
      </c>
      <c r="W33" s="1817"/>
      <c r="X33" s="1792">
        <f>SUM(X14:AA32)</f>
        <v>67665</v>
      </c>
      <c r="Y33" s="1792"/>
      <c r="Z33" s="1792"/>
      <c r="AA33" s="1792"/>
      <c r="AB33" s="1792"/>
      <c r="AC33" s="1792"/>
      <c r="AD33" s="1792"/>
      <c r="AE33" s="1792"/>
      <c r="AF33" s="1792"/>
      <c r="AG33" s="1792">
        <f t="shared" si="1"/>
        <v>3383.25</v>
      </c>
      <c r="AH33" s="1792"/>
      <c r="AI33" s="1818"/>
    </row>
    <row r="34" spans="1:35" ht="18">
      <c r="A34" s="1815" t="s">
        <v>1226</v>
      </c>
      <c r="B34" s="1816"/>
      <c r="C34" s="1816"/>
      <c r="D34" s="1816"/>
      <c r="E34" s="1816"/>
      <c r="F34" s="1816"/>
      <c r="G34" s="1816"/>
      <c r="H34" s="1816"/>
      <c r="I34" s="1816"/>
      <c r="J34" s="1816"/>
      <c r="K34" s="1816"/>
      <c r="L34" s="1816"/>
      <c r="M34" s="1816"/>
      <c r="N34" s="1816"/>
      <c r="O34" s="1816"/>
      <c r="P34" s="1816"/>
      <c r="Q34" s="1816"/>
      <c r="R34" s="1816"/>
      <c r="S34" s="1816"/>
      <c r="T34" s="1816"/>
      <c r="U34" s="1816"/>
      <c r="V34" s="1817">
        <v>0.05</v>
      </c>
      <c r="W34" s="1817"/>
      <c r="X34" s="1792">
        <f>X33*V34</f>
        <v>3383.25</v>
      </c>
      <c r="Y34" s="1792"/>
      <c r="Z34" s="1792"/>
      <c r="AA34" s="1792"/>
      <c r="AB34" s="1792">
        <f>AB33*V34</f>
        <v>0</v>
      </c>
      <c r="AC34" s="1792"/>
      <c r="AD34" s="1792"/>
      <c r="AE34" s="1792"/>
      <c r="AF34" s="1792"/>
      <c r="AG34" s="1792"/>
      <c r="AH34" s="1792"/>
      <c r="AI34" s="1818"/>
    </row>
    <row r="35" spans="1:35" ht="24.9" customHeight="1">
      <c r="A35" s="1804" t="s">
        <v>1251</v>
      </c>
      <c r="B35" s="1805"/>
      <c r="C35" s="1805"/>
      <c r="D35" s="1805"/>
      <c r="E35" s="1805"/>
      <c r="F35" s="1805"/>
      <c r="G35" s="1805"/>
      <c r="H35" s="1805"/>
      <c r="I35" s="1805"/>
      <c r="J35" s="1805"/>
      <c r="K35" s="1805"/>
      <c r="L35" s="1805"/>
      <c r="M35" s="1805"/>
      <c r="N35" s="1805"/>
      <c r="O35" s="1805"/>
      <c r="P35" s="1806">
        <f>X33+X34+AB33+AB34</f>
        <v>71048.25</v>
      </c>
      <c r="Q35" s="1806"/>
      <c r="R35" s="1806"/>
      <c r="S35" s="1806"/>
      <c r="T35" s="1806"/>
      <c r="U35" s="1806"/>
      <c r="V35" s="1806"/>
      <c r="W35" s="1806"/>
      <c r="X35" s="1806"/>
      <c r="Y35" s="1806"/>
      <c r="Z35" s="1806"/>
      <c r="AA35" s="1806"/>
      <c r="AB35" s="1806"/>
      <c r="AC35" s="1806"/>
      <c r="AD35" s="1806"/>
      <c r="AE35" s="1806"/>
      <c r="AF35" s="1806"/>
      <c r="AG35" s="1806"/>
      <c r="AH35" s="1806"/>
      <c r="AI35" s="1807"/>
    </row>
    <row r="36" spans="1:35" ht="21">
      <c r="A36" s="1804" t="s">
        <v>120</v>
      </c>
      <c r="B36" s="1805"/>
      <c r="C36" s="1805"/>
      <c r="D36" s="1805"/>
      <c r="E36" s="1805"/>
      <c r="F36" s="1805"/>
      <c r="G36" s="1805"/>
      <c r="H36" s="1805"/>
      <c r="I36" s="1805"/>
      <c r="J36" s="1805"/>
      <c r="K36" s="1805"/>
      <c r="L36" s="1805"/>
      <c r="M36" s="1805" t="s">
        <v>268</v>
      </c>
      <c r="N36" s="1805"/>
      <c r="O36" s="1805"/>
      <c r="P36" s="1805"/>
      <c r="Q36" s="1805"/>
      <c r="R36" s="1805"/>
      <c r="S36" s="1805"/>
      <c r="T36" s="1805"/>
      <c r="U36" s="1805"/>
      <c r="V36" s="1805"/>
      <c r="W36" s="1805"/>
      <c r="X36" s="1805"/>
      <c r="Y36" s="1805"/>
      <c r="Z36" s="1805" t="s">
        <v>269</v>
      </c>
      <c r="AA36" s="1805"/>
      <c r="AB36" s="1805"/>
      <c r="AC36" s="1805"/>
      <c r="AD36" s="1805"/>
      <c r="AE36" s="1805"/>
      <c r="AF36" s="1805"/>
      <c r="AG36" s="1805"/>
      <c r="AH36" s="1805"/>
      <c r="AI36" s="1808"/>
    </row>
    <row r="37" spans="1:35" ht="30" customHeight="1">
      <c r="A37" s="1809"/>
      <c r="B37" s="1810"/>
      <c r="C37" s="1810"/>
      <c r="D37" s="1810"/>
      <c r="E37" s="1810"/>
      <c r="F37" s="1810"/>
      <c r="G37" s="1810"/>
      <c r="H37" s="1810"/>
      <c r="I37" s="1810"/>
      <c r="J37" s="1810"/>
      <c r="K37" s="1810"/>
      <c r="L37" s="1810"/>
      <c r="M37" s="1810"/>
      <c r="N37" s="1810"/>
      <c r="O37" s="1810"/>
      <c r="P37" s="1810"/>
      <c r="Q37" s="1810"/>
      <c r="R37" s="1810"/>
      <c r="S37" s="1810"/>
      <c r="T37" s="1810"/>
      <c r="U37" s="1810"/>
      <c r="V37" s="1810"/>
      <c r="W37" s="1810"/>
      <c r="X37" s="1810"/>
      <c r="Y37" s="1810"/>
      <c r="Z37" s="1810"/>
      <c r="AA37" s="1810"/>
      <c r="AB37" s="1810"/>
      <c r="AC37" s="1810"/>
      <c r="AD37" s="1810"/>
      <c r="AE37" s="1810"/>
      <c r="AF37" s="1810"/>
      <c r="AG37" s="1810"/>
      <c r="AH37" s="1810"/>
      <c r="AI37" s="1813"/>
    </row>
    <row r="38" spans="1:35" ht="30" customHeight="1">
      <c r="A38" s="1809"/>
      <c r="B38" s="1810"/>
      <c r="C38" s="1810"/>
      <c r="D38" s="1810"/>
      <c r="E38" s="1810"/>
      <c r="F38" s="1810"/>
      <c r="G38" s="1810"/>
      <c r="H38" s="1810"/>
      <c r="I38" s="1810"/>
      <c r="J38" s="1810"/>
      <c r="K38" s="1810"/>
      <c r="L38" s="1810"/>
      <c r="M38" s="1810"/>
      <c r="N38" s="1810"/>
      <c r="O38" s="1810"/>
      <c r="P38" s="1810"/>
      <c r="Q38" s="1810"/>
      <c r="R38" s="1810"/>
      <c r="S38" s="1810"/>
      <c r="T38" s="1810"/>
      <c r="U38" s="1810"/>
      <c r="V38" s="1810"/>
      <c r="W38" s="1810"/>
      <c r="X38" s="1810"/>
      <c r="Y38" s="1810"/>
      <c r="Z38" s="1810"/>
      <c r="AA38" s="1810"/>
      <c r="AB38" s="1810"/>
      <c r="AC38" s="1810"/>
      <c r="AD38" s="1810"/>
      <c r="AE38" s="1810"/>
      <c r="AF38" s="1810"/>
      <c r="AG38" s="1810"/>
      <c r="AH38" s="1810"/>
      <c r="AI38" s="1813"/>
    </row>
    <row r="39" spans="1:35" ht="30" customHeight="1" thickBot="1">
      <c r="A39" s="1811"/>
      <c r="B39" s="1812"/>
      <c r="C39" s="1812"/>
      <c r="D39" s="1812"/>
      <c r="E39" s="1812"/>
      <c r="F39" s="1812"/>
      <c r="G39" s="1812"/>
      <c r="H39" s="1812"/>
      <c r="I39" s="1812"/>
      <c r="J39" s="1812"/>
      <c r="K39" s="1812"/>
      <c r="L39" s="1812"/>
      <c r="M39" s="1812"/>
      <c r="N39" s="1812"/>
      <c r="O39" s="1812"/>
      <c r="P39" s="1812"/>
      <c r="Q39" s="1812"/>
      <c r="R39" s="1812"/>
      <c r="S39" s="1812"/>
      <c r="T39" s="1812"/>
      <c r="U39" s="1812"/>
      <c r="V39" s="1812"/>
      <c r="W39" s="1812"/>
      <c r="X39" s="1812"/>
      <c r="Y39" s="1812"/>
      <c r="Z39" s="1812"/>
      <c r="AA39" s="1812"/>
      <c r="AB39" s="1812"/>
      <c r="AC39" s="1812"/>
      <c r="AD39" s="1812"/>
      <c r="AE39" s="1812"/>
      <c r="AF39" s="1812"/>
      <c r="AG39" s="1812"/>
      <c r="AH39" s="1812"/>
      <c r="AI39" s="1814"/>
    </row>
    <row r="300" spans="4:36" ht="24.9" customHeight="1"/>
    <row r="301" spans="4:36" ht="24.9" customHeight="1"/>
    <row r="302" spans="4:36" ht="35.1" customHeight="1">
      <c r="D302" s="18"/>
      <c r="E302" s="18"/>
      <c r="F302" s="18"/>
      <c r="G302" s="18"/>
      <c r="H302" s="18"/>
      <c r="I302" s="18"/>
      <c r="J302" s="18"/>
      <c r="K302" s="18"/>
      <c r="L302" s="18"/>
      <c r="M302" s="18"/>
      <c r="N302" s="18"/>
      <c r="O302" s="18"/>
      <c r="P302" s="18"/>
      <c r="Q302" s="18"/>
      <c r="R302" s="18" t="s">
        <v>473</v>
      </c>
      <c r="S302" s="18"/>
      <c r="T302" s="18"/>
      <c r="U302" s="18"/>
      <c r="V302" s="18"/>
      <c r="W302" s="18"/>
      <c r="X302" s="18"/>
      <c r="Y302" s="18"/>
      <c r="Z302" s="18"/>
      <c r="AA302" s="18"/>
      <c r="AB302" s="18"/>
      <c r="AC302" s="18"/>
      <c r="AD302" s="18"/>
      <c r="AE302" s="18"/>
    </row>
    <row r="303" spans="4:36" ht="35.1" customHeight="1">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9"/>
      <c r="AG303" s="19"/>
      <c r="AH303" s="19"/>
      <c r="AI303" s="19"/>
      <c r="AJ303" s="19"/>
    </row>
    <row r="304" spans="4:36" ht="35.1" customHeight="1">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9"/>
      <c r="AG304" s="19"/>
      <c r="AH304" s="19"/>
      <c r="AI304" s="19"/>
      <c r="AJ304" s="19"/>
    </row>
    <row r="305" spans="4:36" ht="35.1" customHeight="1">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9"/>
      <c r="AG305" s="19"/>
      <c r="AH305" s="19"/>
      <c r="AI305" s="19"/>
      <c r="AJ305" s="19"/>
    </row>
    <row r="306" spans="4:36" ht="35.1" customHeight="1">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9"/>
      <c r="AG306" s="19"/>
      <c r="AH306" s="19"/>
      <c r="AI306" s="19"/>
      <c r="AJ306" s="19"/>
    </row>
    <row r="307" spans="4:36" ht="35.1" customHeight="1">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9"/>
      <c r="AG307" s="19"/>
      <c r="AH307" s="19"/>
      <c r="AI307" s="19"/>
      <c r="AJ307" s="19"/>
    </row>
    <row r="308" spans="4:36" ht="35.1" customHeight="1">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9"/>
      <c r="AG308" s="19"/>
      <c r="AH308" s="19"/>
      <c r="AI308" s="19"/>
      <c r="AJ308" s="19"/>
    </row>
    <row r="309" spans="4:36" ht="35.1" customHeight="1">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9"/>
      <c r="AG309" s="19"/>
      <c r="AH309" s="19"/>
      <c r="AI309" s="19"/>
      <c r="AJ309" s="19"/>
    </row>
    <row r="310" spans="4:36" ht="35.1" customHeight="1">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9"/>
      <c r="AG310" s="19"/>
      <c r="AH310" s="19"/>
      <c r="AI310" s="19"/>
      <c r="AJ310" s="19"/>
    </row>
    <row r="311" spans="4:36" ht="35.1" customHeight="1">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9"/>
      <c r="AG311" s="19"/>
      <c r="AH311" s="19"/>
      <c r="AI311" s="19"/>
      <c r="AJ311" s="19"/>
    </row>
    <row r="312" spans="4:36" ht="35.1" customHeight="1">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9"/>
      <c r="AG312" s="19"/>
      <c r="AH312" s="19"/>
      <c r="AI312" s="19"/>
      <c r="AJ312" s="19"/>
    </row>
    <row r="313" spans="4:36" ht="35.1" customHeight="1">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9"/>
      <c r="AG313" s="19"/>
      <c r="AH313" s="19"/>
      <c r="AI313" s="19"/>
      <c r="AJ313" s="19"/>
    </row>
    <row r="314" spans="4:36" ht="35.1" customHeight="1">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9"/>
      <c r="AG314" s="19"/>
      <c r="AH314" s="19"/>
      <c r="AI314" s="19"/>
      <c r="AJ314" s="19"/>
    </row>
    <row r="315" spans="4:36" ht="35.1" customHeight="1">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9"/>
      <c r="AG315" s="19"/>
      <c r="AH315" s="19"/>
      <c r="AI315" s="19"/>
      <c r="AJ315" s="19"/>
    </row>
    <row r="316" spans="4:36" ht="35.1" customHeight="1">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9"/>
      <c r="AG316" s="19"/>
      <c r="AH316" s="19"/>
      <c r="AI316" s="19"/>
      <c r="AJ316" s="19"/>
    </row>
    <row r="317" spans="4:36" ht="35.1" customHeight="1">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9"/>
      <c r="AG317" s="19"/>
      <c r="AH317" s="19"/>
      <c r="AI317" s="19"/>
      <c r="AJ317" s="19"/>
    </row>
    <row r="318" spans="4:36" ht="35.1" customHeight="1">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9"/>
      <c r="AG318" s="19"/>
      <c r="AH318" s="19"/>
      <c r="AI318" s="19"/>
      <c r="AJ318" s="19"/>
    </row>
    <row r="319" spans="4:36" ht="35.1" customHeight="1">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9"/>
      <c r="AG319" s="19"/>
      <c r="AH319" s="19"/>
      <c r="AI319" s="19"/>
      <c r="AJ319" s="19"/>
    </row>
    <row r="320" spans="4:36" ht="35.1" customHeight="1">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9"/>
      <c r="AG320" s="19"/>
      <c r="AH320" s="19"/>
      <c r="AI320" s="19"/>
      <c r="AJ320" s="19"/>
    </row>
    <row r="321" spans="2:36" ht="35.1" customHeight="1">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9"/>
      <c r="AG321" s="19"/>
      <c r="AH321" s="19"/>
      <c r="AI321" s="19"/>
      <c r="AJ321" s="19"/>
    </row>
    <row r="322" spans="2:36" ht="21">
      <c r="AF322" s="19"/>
      <c r="AG322" s="19"/>
      <c r="AH322" s="19"/>
      <c r="AI322" s="19"/>
      <c r="AJ322" s="19"/>
    </row>
    <row r="323" spans="2:36" ht="21">
      <c r="AF323" s="19"/>
      <c r="AG323" s="19"/>
      <c r="AH323" s="19"/>
      <c r="AI323" s="19"/>
      <c r="AJ323" s="19"/>
    </row>
    <row r="324" spans="2:36" ht="21">
      <c r="AF324" s="19"/>
      <c r="AG324" s="19"/>
      <c r="AH324" s="19"/>
      <c r="AI324" s="19"/>
      <c r="AJ324" s="19"/>
    </row>
    <row r="325" spans="2:36" ht="37.5" customHeight="1">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row>
    <row r="326" spans="2:36" ht="72.75" customHeight="1">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row>
  </sheetData>
  <sheetProtection formatCells="0" formatColumns="0" formatRows="0" insertColumns="0" insertRows="0" insertHyperlinks="0" deleteColumns="0" deleteRows="0" sort="0" autoFilter="0" pivotTables="0"/>
  <mergeCells count="160">
    <mergeCell ref="A35:O35"/>
    <mergeCell ref="P35:AI35"/>
    <mergeCell ref="A36:L36"/>
    <mergeCell ref="M36:Y36"/>
    <mergeCell ref="Z36:AI36"/>
    <mergeCell ref="A37:L39"/>
    <mergeCell ref="M37:Y39"/>
    <mergeCell ref="Z37:AI39"/>
    <mergeCell ref="A33:U33"/>
    <mergeCell ref="V33:W33"/>
    <mergeCell ref="X33:AA33"/>
    <mergeCell ref="AB33:AF33"/>
    <mergeCell ref="AG33:AI33"/>
    <mergeCell ref="A34:U34"/>
    <mergeCell ref="V34:W34"/>
    <mergeCell ref="X34:AA34"/>
    <mergeCell ref="AB34:AF34"/>
    <mergeCell ref="AG34:AI34"/>
    <mergeCell ref="A32:B32"/>
    <mergeCell ref="C32:U32"/>
    <mergeCell ref="V32:W32"/>
    <mergeCell ref="X32:AA32"/>
    <mergeCell ref="AB32:AF32"/>
    <mergeCell ref="AG32:AI32"/>
    <mergeCell ref="A31:B31"/>
    <mergeCell ref="C31:U31"/>
    <mergeCell ref="V31:W31"/>
    <mergeCell ref="X31:AA31"/>
    <mergeCell ref="AB31:AF31"/>
    <mergeCell ref="AG31:AI31"/>
    <mergeCell ref="A30:B30"/>
    <mergeCell ref="C30:U30"/>
    <mergeCell ref="V30:W30"/>
    <mergeCell ref="X30:AA30"/>
    <mergeCell ref="AB30:AF30"/>
    <mergeCell ref="AG30:AI30"/>
    <mergeCell ref="A29:B29"/>
    <mergeCell ref="C29:U29"/>
    <mergeCell ref="V29:W29"/>
    <mergeCell ref="X29:AA29"/>
    <mergeCell ref="AB29:AF29"/>
    <mergeCell ref="AG29:AI29"/>
    <mergeCell ref="A28:B28"/>
    <mergeCell ref="C28:U28"/>
    <mergeCell ref="V28:W28"/>
    <mergeCell ref="X28:AA28"/>
    <mergeCell ref="AB28:AF28"/>
    <mergeCell ref="AG28:AI28"/>
    <mergeCell ref="A27:B27"/>
    <mergeCell ref="C27:U27"/>
    <mergeCell ref="V27:W27"/>
    <mergeCell ref="X27:AA27"/>
    <mergeCell ref="AB27:AF27"/>
    <mergeCell ref="AG27:AI27"/>
    <mergeCell ref="A26:B26"/>
    <mergeCell ref="C26:U26"/>
    <mergeCell ref="V26:W26"/>
    <mergeCell ref="X26:AA26"/>
    <mergeCell ref="AB26:AF26"/>
    <mergeCell ref="AG26:AI26"/>
    <mergeCell ref="A25:B25"/>
    <mergeCell ref="C25:U25"/>
    <mergeCell ref="V25:W25"/>
    <mergeCell ref="X25:AA25"/>
    <mergeCell ref="AB25:AF25"/>
    <mergeCell ref="AG25:AI25"/>
    <mergeCell ref="A24:B24"/>
    <mergeCell ref="C24:U24"/>
    <mergeCell ref="V24:W24"/>
    <mergeCell ref="X24:AA24"/>
    <mergeCell ref="AB24:AF24"/>
    <mergeCell ref="AG24:AI24"/>
    <mergeCell ref="A23:B23"/>
    <mergeCell ref="C23:U23"/>
    <mergeCell ref="V23:W23"/>
    <mergeCell ref="X23:AA23"/>
    <mergeCell ref="AB23:AF23"/>
    <mergeCell ref="AG23:AI23"/>
    <mergeCell ref="A22:B22"/>
    <mergeCell ref="C22:U22"/>
    <mergeCell ref="V22:W22"/>
    <mergeCell ref="X22:AA22"/>
    <mergeCell ref="AB22:AF22"/>
    <mergeCell ref="AG22:AI22"/>
    <mergeCell ref="AM20:AR20"/>
    <mergeCell ref="A21:B21"/>
    <mergeCell ref="C21:U21"/>
    <mergeCell ref="V21:W21"/>
    <mergeCell ref="X21:AA21"/>
    <mergeCell ref="AB21:AF21"/>
    <mergeCell ref="AG21:AI21"/>
    <mergeCell ref="A20:B20"/>
    <mergeCell ref="C20:U20"/>
    <mergeCell ref="V20:W20"/>
    <mergeCell ref="X20:AA20"/>
    <mergeCell ref="AB20:AF20"/>
    <mergeCell ref="AG20:AI20"/>
    <mergeCell ref="A19:B19"/>
    <mergeCell ref="C19:U19"/>
    <mergeCell ref="V19:W19"/>
    <mergeCell ref="X19:AA19"/>
    <mergeCell ref="AB19:AF19"/>
    <mergeCell ref="AG19:AI19"/>
    <mergeCell ref="A18:B18"/>
    <mergeCell ref="C18:U18"/>
    <mergeCell ref="V18:W18"/>
    <mergeCell ref="X18:AA18"/>
    <mergeCell ref="AB18:AF18"/>
    <mergeCell ref="AG18:AI18"/>
    <mergeCell ref="A17:B17"/>
    <mergeCell ref="C17:U17"/>
    <mergeCell ref="V17:W17"/>
    <mergeCell ref="X17:AA17"/>
    <mergeCell ref="AB17:AF17"/>
    <mergeCell ref="AG17:AI17"/>
    <mergeCell ref="A16:B16"/>
    <mergeCell ref="C16:U16"/>
    <mergeCell ref="V16:W16"/>
    <mergeCell ref="X16:AA16"/>
    <mergeCell ref="AB16:AF16"/>
    <mergeCell ref="AG16:AI16"/>
    <mergeCell ref="A15:B15"/>
    <mergeCell ref="C15:U15"/>
    <mergeCell ref="V15:W15"/>
    <mergeCell ref="X15:AA15"/>
    <mergeCell ref="AB15:AF15"/>
    <mergeCell ref="AG15:AI15"/>
    <mergeCell ref="A14:B14"/>
    <mergeCell ref="C14:U14"/>
    <mergeCell ref="V14:W14"/>
    <mergeCell ref="X14:AA14"/>
    <mergeCell ref="AB14:AF14"/>
    <mergeCell ref="AG14:AI14"/>
    <mergeCell ref="A13:B13"/>
    <mergeCell ref="C13:U13"/>
    <mergeCell ref="V13:W13"/>
    <mergeCell ref="X13:AA13"/>
    <mergeCell ref="AB13:AF13"/>
    <mergeCell ref="AG13:AI13"/>
    <mergeCell ref="A8:Y9"/>
    <mergeCell ref="Z8:AI9"/>
    <mergeCell ref="A10:Y11"/>
    <mergeCell ref="Z10:AI11"/>
    <mergeCell ref="B12:F12"/>
    <mergeCell ref="G12:M12"/>
    <mergeCell ref="N12:Z12"/>
    <mergeCell ref="AA12:AI12"/>
    <mergeCell ref="A7:F7"/>
    <mergeCell ref="G7:O7"/>
    <mergeCell ref="P7:S7"/>
    <mergeCell ref="T7:Y7"/>
    <mergeCell ref="Z7:AC7"/>
    <mergeCell ref="AD7:AI7"/>
    <mergeCell ref="A1:AI2"/>
    <mergeCell ref="A3:M4"/>
    <mergeCell ref="N3:AI4"/>
    <mergeCell ref="A5:M5"/>
    <mergeCell ref="N5:AI5"/>
    <mergeCell ref="A6:M6"/>
    <mergeCell ref="N6:AI6"/>
  </mergeCells>
  <printOptions horizontalCentered="1"/>
  <pageMargins left="0.19685039370078741" right="0.19685039370078741" top="0.23622047244094491" bottom="0.11811023622047245" header="0.15748031496062992" footer="0"/>
  <pageSetup paperSize="9" scale="79" fitToHeight="0" orientation="portrait" r:id="rId1"/>
  <headerFooter>
    <oddHeader>&amp;C
&amp;G</oddHeader>
    <oddFooter>Page &amp;P of &amp;N</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pageSetUpPr fitToPage="1"/>
  </sheetPr>
  <dimension ref="A1:CG1197"/>
  <sheetViews>
    <sheetView rightToLeft="1" topLeftCell="A168" zoomScale="70" zoomScaleNormal="70" zoomScaleSheetLayoutView="68" workbookViewId="0">
      <selection activeCell="AS147" sqref="AS147:AV147"/>
    </sheetView>
  </sheetViews>
  <sheetFormatPr defaultColWidth="1.5546875" defaultRowHeight="15"/>
  <cols>
    <col min="1" max="1" width="3.44140625" style="10" customWidth="1"/>
    <col min="2" max="2" width="1.5546875" style="11"/>
    <col min="3" max="3" width="1.5546875" style="10"/>
    <col min="4" max="4" width="3.5546875" style="10" customWidth="1"/>
    <col min="5" max="5" width="4.44140625" style="10" customWidth="1"/>
    <col min="6" max="33" width="2" style="10" customWidth="1"/>
    <col min="34" max="34" width="1.6640625" style="10" customWidth="1"/>
    <col min="35" max="35" width="1" style="10" hidden="1" customWidth="1"/>
    <col min="36" max="36" width="2" style="10" hidden="1" customWidth="1"/>
    <col min="37" max="37" width="3.109375" style="10" customWidth="1"/>
    <col min="38" max="38" width="2.5546875" style="10" customWidth="1"/>
    <col min="39" max="39" width="5.5546875" style="10" customWidth="1"/>
    <col min="40" max="40" width="0.109375" style="10" customWidth="1"/>
    <col min="41" max="41" width="1.44140625" style="10" customWidth="1"/>
    <col min="42" max="42" width="3.109375" style="10" customWidth="1"/>
    <col min="43" max="43" width="3.5546875" style="10" customWidth="1"/>
    <col min="44" max="44" width="2.44140625" style="10" customWidth="1"/>
    <col min="45" max="45" width="2.109375" style="10" customWidth="1"/>
    <col min="46" max="46" width="3.109375" style="10" customWidth="1"/>
    <col min="47" max="47" width="2.5546875" style="10" customWidth="1"/>
    <col min="48" max="48" width="5.6640625" style="10" customWidth="1"/>
    <col min="49" max="50" width="2" style="10" customWidth="1"/>
    <col min="51" max="51" width="3.5546875" style="10" customWidth="1"/>
    <col min="52" max="52" width="6.44140625" style="10" customWidth="1"/>
    <col min="53" max="53" width="5.33203125" style="10" customWidth="1"/>
    <col min="54" max="54" width="2" style="10" customWidth="1"/>
    <col min="55" max="55" width="5.33203125" style="10" customWidth="1"/>
    <col min="56" max="56" width="13.6640625" style="10" customWidth="1"/>
    <col min="57" max="57" width="3.33203125" style="10" customWidth="1"/>
    <col min="58" max="16384" width="1.5546875" style="10"/>
  </cols>
  <sheetData>
    <row r="1" spans="2:63" ht="9.9" customHeight="1" thickBot="1">
      <c r="B1" s="2207"/>
      <c r="C1" s="2207"/>
      <c r="D1" s="2207"/>
      <c r="E1" s="2207"/>
      <c r="F1" s="2207"/>
      <c r="G1" s="2207"/>
      <c r="H1" s="2207"/>
      <c r="I1" s="2207"/>
      <c r="J1" s="2207"/>
      <c r="K1" s="2207"/>
      <c r="L1" s="2207"/>
      <c r="M1" s="2207"/>
      <c r="N1" s="2207"/>
      <c r="O1" s="2207"/>
      <c r="P1" s="2207"/>
      <c r="Q1" s="2207"/>
      <c r="R1" s="2207"/>
      <c r="S1" s="2207"/>
      <c r="T1" s="2207"/>
      <c r="U1" s="2207"/>
      <c r="V1" s="2207"/>
      <c r="W1" s="2207"/>
      <c r="X1" s="2207"/>
      <c r="Y1" s="2207"/>
      <c r="Z1" s="2207"/>
      <c r="AA1" s="2207"/>
      <c r="AB1" s="2207"/>
      <c r="AC1" s="2207"/>
      <c r="AD1" s="2207"/>
      <c r="AE1" s="2207"/>
      <c r="AF1" s="2207"/>
      <c r="AG1" s="2207"/>
      <c r="AH1" s="2207"/>
      <c r="AI1" s="2207"/>
      <c r="AJ1" s="2207"/>
      <c r="AK1" s="2207"/>
      <c r="AL1" s="2207"/>
      <c r="AM1" s="2207"/>
      <c r="AN1" s="2207"/>
      <c r="AO1" s="2207"/>
      <c r="AP1" s="2207"/>
      <c r="AQ1" s="2207"/>
      <c r="AR1" s="2207"/>
      <c r="AS1" s="2207"/>
      <c r="AT1" s="2207"/>
      <c r="AU1" s="2207"/>
      <c r="AV1" s="2207"/>
      <c r="AW1" s="2207"/>
      <c r="AX1" s="2207"/>
      <c r="AY1" s="2207"/>
      <c r="AZ1" s="2207"/>
      <c r="BA1" s="2207"/>
      <c r="BB1" s="2207"/>
      <c r="BC1" s="2207"/>
      <c r="BD1" s="2207"/>
    </row>
    <row r="2" spans="2:63" ht="45.75" customHeight="1" thickTop="1">
      <c r="B2" s="2208" t="s">
        <v>598</v>
      </c>
      <c r="C2" s="2209"/>
      <c r="D2" s="2209"/>
      <c r="E2" s="2209"/>
      <c r="F2" s="2209"/>
      <c r="G2" s="2209"/>
      <c r="H2" s="2209"/>
      <c r="I2" s="2209"/>
      <c r="J2" s="2209"/>
      <c r="K2" s="2209"/>
      <c r="L2" s="2209"/>
      <c r="M2" s="2209"/>
      <c r="N2" s="2209"/>
      <c r="O2" s="2209"/>
      <c r="P2" s="2209"/>
      <c r="Q2" s="2209"/>
      <c r="R2" s="2209"/>
      <c r="S2" s="2209"/>
      <c r="T2" s="2209"/>
      <c r="U2" s="2209"/>
      <c r="V2" s="2209"/>
      <c r="W2" s="2209"/>
      <c r="X2" s="2209"/>
      <c r="Y2" s="2209"/>
      <c r="Z2" s="2209"/>
      <c r="AA2" s="2209"/>
      <c r="AB2" s="2209"/>
      <c r="AC2" s="2209"/>
      <c r="AD2" s="2209"/>
      <c r="AE2" s="2209"/>
      <c r="AF2" s="2209"/>
      <c r="AG2" s="2209"/>
      <c r="AH2" s="2209"/>
      <c r="AI2" s="2209"/>
      <c r="AJ2" s="2209"/>
      <c r="AK2" s="2209"/>
      <c r="AL2" s="2209"/>
      <c r="AM2" s="2209"/>
      <c r="AN2" s="2209"/>
      <c r="AO2" s="2209"/>
      <c r="AP2" s="2209"/>
      <c r="AQ2" s="2209"/>
      <c r="AR2" s="2209"/>
      <c r="AS2" s="2209"/>
      <c r="AT2" s="2209"/>
      <c r="AU2" s="2209"/>
      <c r="AV2" s="2209"/>
      <c r="AW2" s="2209"/>
      <c r="AX2" s="2209"/>
      <c r="AY2" s="2209"/>
      <c r="AZ2" s="2209"/>
      <c r="BA2" s="2209"/>
      <c r="BB2" s="2209"/>
      <c r="BC2" s="2209"/>
      <c r="BD2" s="2210"/>
    </row>
    <row r="3" spans="2:63" ht="17.399999999999999">
      <c r="B3" s="2211" t="s">
        <v>165</v>
      </c>
      <c r="C3" s="2211"/>
      <c r="D3" s="2211"/>
      <c r="E3" s="2211"/>
      <c r="F3" s="2211"/>
      <c r="G3" s="2211"/>
      <c r="H3" s="2211"/>
      <c r="I3" s="2211"/>
      <c r="J3" s="2211"/>
      <c r="K3" s="2211"/>
      <c r="L3" s="2211"/>
      <c r="M3" s="2211"/>
      <c r="N3" s="2211"/>
      <c r="O3" s="2211"/>
      <c r="P3" s="2211"/>
      <c r="Q3" s="2211"/>
      <c r="R3" s="2211"/>
      <c r="S3" s="2211"/>
      <c r="T3" s="2211"/>
      <c r="U3" s="2211"/>
      <c r="V3" s="2211"/>
      <c r="W3" s="2211"/>
      <c r="X3" s="2211"/>
      <c r="Y3" s="2211"/>
      <c r="Z3" s="2211"/>
      <c r="AA3" s="2211"/>
      <c r="AB3" s="2211"/>
      <c r="AC3" s="2211"/>
      <c r="AD3" s="2211"/>
      <c r="AE3" s="2211"/>
      <c r="AF3" s="2211"/>
      <c r="AG3" s="2211"/>
      <c r="AH3" s="2211"/>
      <c r="AI3" s="2211"/>
      <c r="AJ3" s="2211"/>
      <c r="AK3" s="2211"/>
      <c r="AL3" s="2211"/>
      <c r="AM3" s="2211"/>
      <c r="AN3" s="2211"/>
      <c r="AO3" s="2211"/>
      <c r="AP3" s="2211"/>
      <c r="AQ3" s="2211"/>
      <c r="AR3" s="2211"/>
      <c r="AS3" s="2211"/>
      <c r="AT3" s="2211"/>
      <c r="AU3" s="2211"/>
      <c r="AV3" s="2211"/>
      <c r="AW3" s="2211"/>
      <c r="AX3" s="2211"/>
      <c r="AY3" s="2211"/>
      <c r="AZ3" s="2211"/>
      <c r="BA3" s="2211"/>
      <c r="BB3" s="2211"/>
      <c r="BC3" s="2211"/>
      <c r="BD3" s="2211"/>
    </row>
    <row r="4" spans="2:63" ht="21.75" customHeight="1">
      <c r="B4" s="2204" t="s">
        <v>120</v>
      </c>
      <c r="C4" s="2204"/>
      <c r="D4" s="2204"/>
      <c r="E4" s="2204"/>
      <c r="F4" s="2204"/>
      <c r="G4" s="2204"/>
      <c r="H4" s="2204"/>
      <c r="I4" s="2204"/>
      <c r="J4" s="2204"/>
      <c r="K4" s="2204"/>
      <c r="L4" s="2204"/>
      <c r="M4" s="2204"/>
      <c r="N4" s="2204"/>
      <c r="O4" s="2205" t="str">
        <f>المدخلات!$P$3</f>
        <v>احمد ابراهيم النعيمي</v>
      </c>
      <c r="P4" s="2205"/>
      <c r="Q4" s="2205"/>
      <c r="R4" s="2205"/>
      <c r="S4" s="2205"/>
      <c r="T4" s="2205"/>
      <c r="U4" s="2205"/>
      <c r="V4" s="2205"/>
      <c r="W4" s="2205"/>
      <c r="X4" s="2205"/>
      <c r="Y4" s="2205"/>
      <c r="Z4" s="2205"/>
      <c r="AA4" s="2205"/>
      <c r="AB4" s="2205"/>
      <c r="AC4" s="2204" t="s">
        <v>118</v>
      </c>
      <c r="AD4" s="2204"/>
      <c r="AE4" s="2204"/>
      <c r="AF4" s="2204"/>
      <c r="AG4" s="2204"/>
      <c r="AH4" s="2204"/>
      <c r="AI4" s="2204"/>
      <c r="AJ4" s="2204"/>
      <c r="AK4" s="2204"/>
      <c r="AL4" s="2204"/>
      <c r="AM4" s="2204"/>
      <c r="AN4" s="2204"/>
      <c r="AO4" s="2204"/>
      <c r="AP4" s="2204"/>
      <c r="AQ4" s="2212" t="str">
        <f>المدخلات!$P$11</f>
        <v>الخران</v>
      </c>
      <c r="AR4" s="2205"/>
      <c r="AS4" s="2205"/>
      <c r="AT4" s="2205"/>
      <c r="AU4" s="2205"/>
      <c r="AV4" s="2205"/>
      <c r="AW4" s="2205"/>
      <c r="AX4" s="2205"/>
      <c r="AY4" s="2205"/>
      <c r="AZ4" s="2205"/>
      <c r="BA4" s="2205"/>
      <c r="BB4" s="2205"/>
      <c r="BC4" s="2205"/>
      <c r="BD4" s="2205"/>
    </row>
    <row r="5" spans="2:63" ht="22.5" customHeight="1">
      <c r="B5" s="2204" t="s">
        <v>116</v>
      </c>
      <c r="C5" s="2204"/>
      <c r="D5" s="2204"/>
      <c r="E5" s="2204"/>
      <c r="F5" s="2204"/>
      <c r="G5" s="2204"/>
      <c r="H5" s="2204"/>
      <c r="I5" s="2204"/>
      <c r="J5" s="2204"/>
      <c r="K5" s="2204"/>
      <c r="L5" s="2204"/>
      <c r="M5" s="2204"/>
      <c r="N5" s="2204"/>
      <c r="O5" s="2205" t="str">
        <f>المدخلات!$P$4</f>
        <v xml:space="preserve">فيلا دور أرضي و اول وسور </v>
      </c>
      <c r="P5" s="2205"/>
      <c r="Q5" s="2205"/>
      <c r="R5" s="2205"/>
      <c r="S5" s="2205"/>
      <c r="T5" s="2205"/>
      <c r="U5" s="2205"/>
      <c r="V5" s="2205"/>
      <c r="W5" s="2205"/>
      <c r="X5" s="2205"/>
      <c r="Y5" s="2205"/>
      <c r="Z5" s="2205"/>
      <c r="AA5" s="2205"/>
      <c r="AB5" s="2205"/>
      <c r="AC5" s="2204" t="s">
        <v>119</v>
      </c>
      <c r="AD5" s="2204"/>
      <c r="AE5" s="2204"/>
      <c r="AF5" s="2204"/>
      <c r="AG5" s="2204"/>
      <c r="AH5" s="2204"/>
      <c r="AI5" s="2204"/>
      <c r="AJ5" s="2204"/>
      <c r="AK5" s="2204"/>
      <c r="AL5" s="2204"/>
      <c r="AM5" s="2204"/>
      <c r="AN5" s="2204"/>
      <c r="AO5" s="2204"/>
      <c r="AP5" s="2204"/>
      <c r="AQ5" s="2205">
        <f>المدخلات!$P$12</f>
        <v>403100010</v>
      </c>
      <c r="AR5" s="2205"/>
      <c r="AS5" s="2205"/>
      <c r="AT5" s="2205"/>
      <c r="AU5" s="2205"/>
      <c r="AV5" s="2205"/>
      <c r="AW5" s="2205"/>
      <c r="AX5" s="2205"/>
      <c r="AY5" s="2205"/>
      <c r="AZ5" s="2205"/>
      <c r="BA5" s="2205"/>
      <c r="BB5" s="2205"/>
      <c r="BC5" s="2205"/>
      <c r="BD5" s="2205"/>
      <c r="BK5" s="25"/>
    </row>
    <row r="6" spans="2:63" ht="27" customHeight="1">
      <c r="B6" s="2204" t="s">
        <v>166</v>
      </c>
      <c r="C6" s="2204"/>
      <c r="D6" s="2204"/>
      <c r="E6" s="2204"/>
      <c r="F6" s="2204"/>
      <c r="G6" s="2204"/>
      <c r="H6" s="2204"/>
      <c r="I6" s="2204"/>
      <c r="J6" s="2204"/>
      <c r="K6" s="2204"/>
      <c r="L6" s="2204"/>
      <c r="M6" s="2204"/>
      <c r="N6" s="2204"/>
      <c r="O6" s="2205">
        <f>المدخلات!$AR$5</f>
        <v>118</v>
      </c>
      <c r="P6" s="2205"/>
      <c r="Q6" s="2205"/>
      <c r="R6" s="2205"/>
      <c r="S6" s="2205"/>
      <c r="T6" s="2205"/>
      <c r="U6" s="2205"/>
      <c r="V6" s="2205"/>
      <c r="W6" s="2205"/>
      <c r="X6" s="2205"/>
      <c r="Y6" s="2205"/>
      <c r="Z6" s="2205"/>
      <c r="AA6" s="2205"/>
      <c r="AB6" s="2205"/>
      <c r="AC6" s="2204" t="s">
        <v>167</v>
      </c>
      <c r="AD6" s="2204"/>
      <c r="AE6" s="2204"/>
      <c r="AF6" s="2204"/>
      <c r="AG6" s="2204"/>
      <c r="AH6" s="2204"/>
      <c r="AI6" s="2204"/>
      <c r="AJ6" s="2204"/>
      <c r="AK6" s="2204"/>
      <c r="AL6" s="2204"/>
      <c r="AM6" s="2204"/>
      <c r="AN6" s="2204"/>
      <c r="AO6" s="2204"/>
      <c r="AP6" s="2204"/>
      <c r="AQ6" s="2206">
        <f>المدخلات!$AY$5</f>
        <v>5549</v>
      </c>
      <c r="AR6" s="2205"/>
      <c r="AS6" s="2205"/>
      <c r="AT6" s="2205"/>
      <c r="AU6" s="2205"/>
      <c r="AV6" s="2205"/>
      <c r="AW6" s="2205"/>
      <c r="AX6" s="2205"/>
      <c r="AY6" s="2205"/>
      <c r="AZ6" s="2205"/>
      <c r="BA6" s="2205"/>
      <c r="BB6" s="2205"/>
      <c r="BC6" s="2205"/>
      <c r="BD6" s="2205"/>
    </row>
    <row r="7" spans="2:63" ht="21.75" customHeight="1" thickBot="1">
      <c r="B7" s="2195"/>
      <c r="C7" s="2195"/>
      <c r="D7" s="2195"/>
      <c r="E7" s="2195"/>
      <c r="F7" s="2195"/>
      <c r="G7" s="2195"/>
      <c r="H7" s="2195"/>
      <c r="I7" s="2195"/>
      <c r="J7" s="2195"/>
      <c r="K7" s="2195"/>
      <c r="L7" s="2195"/>
      <c r="M7" s="2195"/>
      <c r="N7" s="2195"/>
      <c r="O7" s="2195"/>
      <c r="P7" s="2195"/>
      <c r="Q7" s="2195"/>
      <c r="R7" s="2195"/>
      <c r="S7" s="2195"/>
      <c r="T7" s="2195"/>
      <c r="U7" s="2195"/>
      <c r="V7" s="2195"/>
      <c r="W7" s="2195"/>
      <c r="X7" s="2195"/>
      <c r="Y7" s="2195"/>
      <c r="Z7" s="2195"/>
      <c r="AA7" s="2195"/>
      <c r="AB7" s="2195"/>
      <c r="AC7" s="2195"/>
      <c r="AD7" s="2195"/>
      <c r="AE7" s="2195"/>
      <c r="AF7" s="2195"/>
      <c r="AG7" s="2195"/>
      <c r="AH7" s="2195"/>
      <c r="AI7" s="2195"/>
      <c r="AJ7" s="2195"/>
      <c r="AK7" s="2195"/>
      <c r="AL7" s="2195"/>
      <c r="AM7" s="2195"/>
      <c r="AN7" s="2195"/>
      <c r="AO7" s="2195"/>
      <c r="AP7" s="2195"/>
      <c r="AQ7" s="2195"/>
      <c r="AR7" s="2195"/>
      <c r="AS7" s="2195"/>
      <c r="AT7" s="2195"/>
      <c r="AU7" s="2195"/>
      <c r="AV7" s="2195"/>
      <c r="AW7" s="2195"/>
      <c r="AX7" s="2195"/>
      <c r="AY7" s="2195"/>
      <c r="AZ7" s="2195"/>
      <c r="BA7" s="2195"/>
      <c r="BB7" s="2195"/>
      <c r="BC7" s="2195"/>
      <c r="BD7" s="2195"/>
    </row>
    <row r="8" spans="2:63" ht="16.5" customHeight="1" thickTop="1">
      <c r="B8" s="2202"/>
      <c r="C8" s="2202"/>
      <c r="D8" s="2202"/>
      <c r="E8" s="2202"/>
      <c r="F8" s="2202"/>
      <c r="G8" s="2202"/>
      <c r="H8" s="2202"/>
      <c r="I8" s="2202"/>
      <c r="J8" s="2202"/>
      <c r="K8" s="2202"/>
      <c r="L8" s="2202"/>
      <c r="M8" s="2202"/>
      <c r="N8" s="2202"/>
      <c r="O8" s="2202"/>
      <c r="P8" s="2202"/>
      <c r="Q8" s="2202"/>
      <c r="R8" s="2202"/>
      <c r="S8" s="2202"/>
      <c r="T8" s="2202"/>
      <c r="U8" s="2202"/>
      <c r="V8" s="2202"/>
      <c r="W8" s="2202"/>
      <c r="X8" s="2202"/>
      <c r="Y8" s="2202"/>
      <c r="Z8" s="2202"/>
      <c r="AA8" s="2202"/>
      <c r="AB8" s="2202"/>
      <c r="AC8" s="2202"/>
      <c r="AD8" s="2202"/>
      <c r="AE8" s="2202"/>
      <c r="AF8" s="2202"/>
      <c r="AG8" s="2202"/>
      <c r="AH8" s="2202"/>
      <c r="AI8" s="2202"/>
      <c r="AJ8" s="2202"/>
      <c r="AK8" s="2202"/>
      <c r="AL8" s="2202"/>
      <c r="AM8" s="2202"/>
      <c r="AN8" s="2202"/>
      <c r="AO8" s="2202"/>
      <c r="AP8" s="2202"/>
      <c r="AQ8" s="2202"/>
      <c r="AR8" s="2202"/>
      <c r="AS8" s="2202"/>
      <c r="AT8" s="2202"/>
      <c r="AU8" s="2202"/>
      <c r="AV8" s="2202"/>
      <c r="AW8" s="2202"/>
      <c r="AX8" s="2202"/>
      <c r="AY8" s="2202"/>
      <c r="AZ8" s="2202"/>
      <c r="BA8" s="2202"/>
      <c r="BB8" s="2202"/>
      <c r="BC8" s="2202"/>
      <c r="BD8" s="2202"/>
    </row>
    <row r="9" spans="2:63" ht="15.75" customHeight="1">
      <c r="B9" s="2195"/>
      <c r="C9" s="2195"/>
      <c r="D9" s="2195"/>
      <c r="E9" s="2195"/>
      <c r="F9" s="2195"/>
      <c r="G9" s="2195"/>
      <c r="H9" s="2195"/>
      <c r="I9" s="2195"/>
      <c r="J9" s="2195"/>
      <c r="K9" s="2195"/>
      <c r="L9" s="2195"/>
      <c r="M9" s="2195"/>
      <c r="N9" s="2195"/>
      <c r="O9" s="2195"/>
      <c r="P9" s="2195"/>
      <c r="Q9" s="2195"/>
      <c r="R9" s="2195"/>
      <c r="S9" s="2195"/>
      <c r="T9" s="2195"/>
      <c r="U9" s="2195"/>
      <c r="V9" s="2195"/>
      <c r="W9" s="2195"/>
      <c r="X9" s="2195"/>
      <c r="Y9" s="2195"/>
      <c r="Z9" s="2195"/>
      <c r="AA9" s="2195"/>
      <c r="AB9" s="2195"/>
      <c r="AC9" s="2195"/>
      <c r="AD9" s="2195"/>
      <c r="AE9" s="2195"/>
      <c r="AF9" s="2195"/>
      <c r="AG9" s="2195"/>
      <c r="AH9" s="2195"/>
      <c r="AI9" s="2195"/>
      <c r="AJ9" s="2195"/>
      <c r="AK9" s="2195"/>
      <c r="AL9" s="2195"/>
      <c r="AM9" s="2195"/>
      <c r="AN9" s="2195"/>
      <c r="AO9" s="2195"/>
      <c r="AP9" s="2195"/>
      <c r="AQ9" s="2195"/>
      <c r="AR9" s="2195"/>
      <c r="AS9" s="2195"/>
      <c r="AT9" s="2195"/>
      <c r="AU9" s="2195"/>
      <c r="AV9" s="2195"/>
      <c r="AW9" s="2195"/>
      <c r="AX9" s="2195"/>
      <c r="AY9" s="2195"/>
      <c r="AZ9" s="2195"/>
      <c r="BA9" s="2195"/>
      <c r="BB9" s="2195"/>
      <c r="BC9" s="2195"/>
      <c r="BD9" s="2195"/>
    </row>
    <row r="10" spans="2:63" ht="15.75" customHeight="1">
      <c r="B10" s="2195"/>
      <c r="C10" s="2195"/>
      <c r="D10" s="2195"/>
      <c r="E10" s="2195"/>
      <c r="F10" s="2195"/>
      <c r="G10" s="2195"/>
      <c r="H10" s="2195"/>
      <c r="I10" s="2195"/>
      <c r="J10" s="2195"/>
      <c r="K10" s="2195"/>
      <c r="L10" s="2195"/>
      <c r="M10" s="2195"/>
      <c r="N10" s="2195"/>
      <c r="O10" s="2195"/>
      <c r="P10" s="2195"/>
      <c r="Q10" s="2195"/>
      <c r="R10" s="2195"/>
      <c r="S10" s="2195"/>
      <c r="T10" s="2195"/>
      <c r="U10" s="2195"/>
      <c r="V10" s="2195"/>
      <c r="W10" s="2195"/>
      <c r="X10" s="2195"/>
      <c r="Y10" s="2195"/>
      <c r="Z10" s="2195"/>
      <c r="AA10" s="2195"/>
      <c r="AB10" s="2195"/>
      <c r="AC10" s="2195"/>
      <c r="AD10" s="2195"/>
      <c r="AE10" s="2195"/>
      <c r="AF10" s="2195"/>
      <c r="AG10" s="2195"/>
      <c r="AH10" s="2195"/>
      <c r="AI10" s="2195"/>
      <c r="AJ10" s="2195"/>
      <c r="AK10" s="2195"/>
      <c r="AL10" s="2195"/>
      <c r="AM10" s="2195"/>
      <c r="AN10" s="2195"/>
      <c r="AO10" s="2195"/>
      <c r="AP10" s="2195"/>
      <c r="AQ10" s="2195"/>
      <c r="AR10" s="2195"/>
      <c r="AS10" s="2195"/>
      <c r="AT10" s="2195"/>
      <c r="AU10" s="2195"/>
      <c r="AV10" s="2195"/>
      <c r="AW10" s="2195"/>
      <c r="AX10" s="2195"/>
      <c r="AY10" s="2195"/>
      <c r="AZ10" s="2195"/>
      <c r="BA10" s="2195"/>
      <c r="BB10" s="2195"/>
      <c r="BC10" s="2195"/>
      <c r="BD10" s="2195"/>
    </row>
    <row r="11" spans="2:63" ht="15.75" customHeight="1">
      <c r="B11" s="2195"/>
      <c r="C11" s="2195"/>
      <c r="D11" s="2195"/>
      <c r="E11" s="2195"/>
      <c r="F11" s="2195"/>
      <c r="G11" s="2195"/>
      <c r="H11" s="2195"/>
      <c r="I11" s="2195"/>
      <c r="J11" s="2195"/>
      <c r="K11" s="2195"/>
      <c r="L11" s="2195"/>
      <c r="M11" s="2195"/>
      <c r="N11" s="2195"/>
      <c r="O11" s="2195"/>
      <c r="P11" s="2195"/>
      <c r="Q11" s="2195"/>
      <c r="R11" s="2195"/>
      <c r="S11" s="2195"/>
      <c r="T11" s="2195"/>
      <c r="U11" s="2195"/>
      <c r="V11" s="2195"/>
      <c r="W11" s="2195"/>
      <c r="X11" s="2195"/>
      <c r="Y11" s="2195"/>
      <c r="Z11" s="2195"/>
      <c r="AA11" s="2195"/>
      <c r="AB11" s="2195"/>
      <c r="AC11" s="2195"/>
      <c r="AD11" s="2195"/>
      <c r="AE11" s="2195"/>
      <c r="AF11" s="2195"/>
      <c r="AG11" s="2195"/>
      <c r="AH11" s="2195"/>
      <c r="AI11" s="2195"/>
      <c r="AJ11" s="2195"/>
      <c r="AK11" s="2195"/>
      <c r="AL11" s="2195"/>
      <c r="AM11" s="2195"/>
      <c r="AN11" s="2195"/>
      <c r="AO11" s="2195"/>
      <c r="AP11" s="2195"/>
      <c r="AQ11" s="2195"/>
      <c r="AR11" s="2195"/>
      <c r="AS11" s="2195"/>
      <c r="AT11" s="2195"/>
      <c r="AU11" s="2195"/>
      <c r="AV11" s="2195"/>
      <c r="AW11" s="2195"/>
      <c r="AX11" s="2195"/>
      <c r="AY11" s="2195"/>
      <c r="AZ11" s="2195"/>
      <c r="BA11" s="2195"/>
      <c r="BB11" s="2195"/>
      <c r="BC11" s="2195"/>
      <c r="BD11" s="2195"/>
    </row>
    <row r="12" spans="2:63" ht="15.75" customHeight="1">
      <c r="B12" s="2195"/>
      <c r="C12" s="2195"/>
      <c r="D12" s="2195"/>
      <c r="E12" s="2195"/>
      <c r="F12" s="2195"/>
      <c r="G12" s="2195"/>
      <c r="H12" s="2195"/>
      <c r="I12" s="2195"/>
      <c r="J12" s="2195"/>
      <c r="K12" s="2195"/>
      <c r="L12" s="2195"/>
      <c r="M12" s="2195"/>
      <c r="N12" s="2195"/>
      <c r="O12" s="2195"/>
      <c r="P12" s="2195"/>
      <c r="Q12" s="2195"/>
      <c r="R12" s="2195"/>
      <c r="S12" s="2195"/>
      <c r="T12" s="2195"/>
      <c r="U12" s="2195"/>
      <c r="V12" s="2195"/>
      <c r="W12" s="2195"/>
      <c r="X12" s="2195"/>
      <c r="Y12" s="2195"/>
      <c r="Z12" s="2195"/>
      <c r="AA12" s="2195"/>
      <c r="AB12" s="2195"/>
      <c r="AC12" s="2195"/>
      <c r="AD12" s="2195"/>
      <c r="AE12" s="2195"/>
      <c r="AF12" s="2195"/>
      <c r="AG12" s="2195"/>
      <c r="AH12" s="2195"/>
      <c r="AI12" s="2195"/>
      <c r="AJ12" s="2195"/>
      <c r="AK12" s="2195"/>
      <c r="AL12" s="2195"/>
      <c r="AM12" s="2195"/>
      <c r="AN12" s="2195"/>
      <c r="AO12" s="2195"/>
      <c r="AP12" s="2195"/>
      <c r="AQ12" s="2195"/>
      <c r="AR12" s="2195"/>
      <c r="AS12" s="2195"/>
      <c r="AT12" s="2195"/>
      <c r="AU12" s="2195"/>
      <c r="AV12" s="2195"/>
      <c r="AW12" s="2195"/>
      <c r="AX12" s="2195"/>
      <c r="AY12" s="2195"/>
      <c r="AZ12" s="2195"/>
      <c r="BA12" s="2195"/>
      <c r="BB12" s="2195"/>
      <c r="BC12" s="2195"/>
      <c r="BD12" s="2195"/>
    </row>
    <row r="13" spans="2:63" ht="15.75" customHeight="1">
      <c r="B13" s="2195"/>
      <c r="C13" s="2195"/>
      <c r="D13" s="2195"/>
      <c r="E13" s="2195"/>
      <c r="F13" s="2195"/>
      <c r="G13" s="2195"/>
      <c r="H13" s="2195"/>
      <c r="I13" s="2195"/>
      <c r="J13" s="2195"/>
      <c r="K13" s="2195"/>
      <c r="L13" s="2195"/>
      <c r="M13" s="2195"/>
      <c r="N13" s="2195"/>
      <c r="O13" s="2195"/>
      <c r="P13" s="2195"/>
      <c r="Q13" s="2195"/>
      <c r="R13" s="2195"/>
      <c r="S13" s="2195"/>
      <c r="T13" s="2195"/>
      <c r="U13" s="2195"/>
      <c r="V13" s="2195"/>
      <c r="W13" s="2195"/>
      <c r="X13" s="2195"/>
      <c r="Y13" s="2195"/>
      <c r="Z13" s="2195"/>
      <c r="AA13" s="2195"/>
      <c r="AB13" s="2195"/>
      <c r="AC13" s="2195"/>
      <c r="AD13" s="2195"/>
      <c r="AE13" s="2195"/>
      <c r="AF13" s="2195"/>
      <c r="AG13" s="2195"/>
      <c r="AH13" s="2195"/>
      <c r="AI13" s="2195"/>
      <c r="AJ13" s="2195"/>
      <c r="AK13" s="2195"/>
      <c r="AL13" s="2195"/>
      <c r="AM13" s="2195"/>
      <c r="AN13" s="2195"/>
      <c r="AO13" s="2195"/>
      <c r="AP13" s="2195"/>
      <c r="AQ13" s="2195"/>
      <c r="AR13" s="2195"/>
      <c r="AS13" s="2195"/>
      <c r="AT13" s="2195"/>
      <c r="AU13" s="2195"/>
      <c r="AV13" s="2195"/>
      <c r="AW13" s="2195"/>
      <c r="AX13" s="2195"/>
      <c r="AY13" s="2195"/>
      <c r="AZ13" s="2195"/>
      <c r="BA13" s="2195"/>
      <c r="BB13" s="2195"/>
      <c r="BC13" s="2195"/>
      <c r="BD13" s="2195"/>
    </row>
    <row r="14" spans="2:63" ht="15.75" customHeight="1">
      <c r="B14" s="2195"/>
      <c r="C14" s="2195"/>
      <c r="D14" s="2195"/>
      <c r="E14" s="2195"/>
      <c r="F14" s="2195"/>
      <c r="G14" s="2195"/>
      <c r="H14" s="2195"/>
      <c r="I14" s="2195"/>
      <c r="J14" s="2195"/>
      <c r="K14" s="2195"/>
      <c r="L14" s="2195"/>
      <c r="M14" s="2195"/>
      <c r="N14" s="2195"/>
      <c r="O14" s="2195"/>
      <c r="P14" s="2195"/>
      <c r="Q14" s="2195"/>
      <c r="R14" s="2195"/>
      <c r="S14" s="2195"/>
      <c r="T14" s="2195"/>
      <c r="U14" s="2195"/>
      <c r="V14" s="2195"/>
      <c r="W14" s="2195"/>
      <c r="X14" s="2195"/>
      <c r="Y14" s="2195"/>
      <c r="Z14" s="2195"/>
      <c r="AA14" s="2195"/>
      <c r="AB14" s="2195"/>
      <c r="AC14" s="2195"/>
      <c r="AD14" s="2195"/>
      <c r="AE14" s="2195"/>
      <c r="AF14" s="2195"/>
      <c r="AG14" s="2195"/>
      <c r="AH14" s="2195"/>
      <c r="AI14" s="2195"/>
      <c r="AJ14" s="2195"/>
      <c r="AK14" s="2195"/>
      <c r="AL14" s="2195"/>
      <c r="AM14" s="2195"/>
      <c r="AN14" s="2195"/>
      <c r="AO14" s="2195"/>
      <c r="AP14" s="2195"/>
      <c r="AQ14" s="2195"/>
      <c r="AR14" s="2195"/>
      <c r="AS14" s="2195"/>
      <c r="AT14" s="2195"/>
      <c r="AU14" s="2195"/>
      <c r="AV14" s="2195"/>
      <c r="AW14" s="2195"/>
      <c r="AX14" s="2195"/>
      <c r="AY14" s="2195"/>
      <c r="AZ14" s="2195"/>
      <c r="BA14" s="2195"/>
      <c r="BB14" s="2195"/>
      <c r="BC14" s="2195"/>
      <c r="BD14" s="2195"/>
    </row>
    <row r="15" spans="2:63" ht="15.75" customHeight="1">
      <c r="B15" s="2195"/>
      <c r="C15" s="2195"/>
      <c r="D15" s="2195"/>
      <c r="E15" s="2195"/>
      <c r="F15" s="2195"/>
      <c r="G15" s="2195"/>
      <c r="H15" s="2195"/>
      <c r="I15" s="2195"/>
      <c r="J15" s="2195"/>
      <c r="K15" s="2195"/>
      <c r="L15" s="2195"/>
      <c r="M15" s="2195"/>
      <c r="N15" s="2195"/>
      <c r="O15" s="2195"/>
      <c r="P15" s="2195"/>
      <c r="Q15" s="2195"/>
      <c r="R15" s="2195"/>
      <c r="S15" s="2195"/>
      <c r="T15" s="2195"/>
      <c r="U15" s="2195"/>
      <c r="V15" s="2195"/>
      <c r="W15" s="2195"/>
      <c r="X15" s="2195"/>
      <c r="Y15" s="2195"/>
      <c r="Z15" s="2195"/>
      <c r="AA15" s="2195"/>
      <c r="AB15" s="2195"/>
      <c r="AC15" s="2195"/>
      <c r="AD15" s="2195"/>
      <c r="AE15" s="2195"/>
      <c r="AF15" s="2195"/>
      <c r="AG15" s="2195"/>
      <c r="AH15" s="2195"/>
      <c r="AI15" s="2195"/>
      <c r="AJ15" s="2195"/>
      <c r="AK15" s="2195"/>
      <c r="AL15" s="2195"/>
      <c r="AM15" s="2195"/>
      <c r="AN15" s="2195"/>
      <c r="AO15" s="2195"/>
      <c r="AP15" s="2195"/>
      <c r="AQ15" s="2195"/>
      <c r="AR15" s="2195"/>
      <c r="AS15" s="2195"/>
      <c r="AT15" s="2195"/>
      <c r="AU15" s="2195"/>
      <c r="AV15" s="2195"/>
      <c r="AW15" s="2195"/>
      <c r="AX15" s="2195"/>
      <c r="AY15" s="2195"/>
      <c r="AZ15" s="2195"/>
      <c r="BA15" s="2195"/>
      <c r="BB15" s="2195"/>
      <c r="BC15" s="2195"/>
      <c r="BD15" s="2195"/>
    </row>
    <row r="16" spans="2:63" ht="15.75" customHeight="1">
      <c r="B16" s="2195"/>
      <c r="C16" s="2195"/>
      <c r="D16" s="2195"/>
      <c r="E16" s="2195"/>
      <c r="F16" s="2195"/>
      <c r="G16" s="2195"/>
      <c r="H16" s="2195"/>
      <c r="I16" s="2195"/>
      <c r="J16" s="2195"/>
      <c r="K16" s="2195"/>
      <c r="L16" s="2195"/>
      <c r="M16" s="2195"/>
      <c r="N16" s="2195"/>
      <c r="O16" s="2195"/>
      <c r="P16" s="2195"/>
      <c r="Q16" s="2195"/>
      <c r="R16" s="2195"/>
      <c r="S16" s="2195"/>
      <c r="T16" s="2195"/>
      <c r="U16" s="2195"/>
      <c r="V16" s="2195"/>
      <c r="W16" s="2195"/>
      <c r="X16" s="2195"/>
      <c r="Y16" s="2195"/>
      <c r="Z16" s="2195"/>
      <c r="AA16" s="2195"/>
      <c r="AB16" s="2195"/>
      <c r="AC16" s="2195"/>
      <c r="AD16" s="2195"/>
      <c r="AE16" s="2195"/>
      <c r="AF16" s="2195"/>
      <c r="AG16" s="2195"/>
      <c r="AH16" s="2195"/>
      <c r="AI16" s="2195"/>
      <c r="AJ16" s="2195"/>
      <c r="AK16" s="2195"/>
      <c r="AL16" s="2195"/>
      <c r="AM16" s="2195"/>
      <c r="AN16" s="2195"/>
      <c r="AO16" s="2195"/>
      <c r="AP16" s="2195"/>
      <c r="AQ16" s="2195"/>
      <c r="AR16" s="2195"/>
      <c r="AS16" s="2195"/>
      <c r="AT16" s="2195"/>
      <c r="AU16" s="2195"/>
      <c r="AV16" s="2195"/>
      <c r="AW16" s="2195"/>
      <c r="AX16" s="2195"/>
      <c r="AY16" s="2195"/>
      <c r="AZ16" s="2195"/>
      <c r="BA16" s="2195"/>
      <c r="BB16" s="2195"/>
      <c r="BC16" s="2195"/>
      <c r="BD16" s="2195"/>
    </row>
    <row r="17" spans="2:56" ht="15.75" customHeight="1">
      <c r="B17" s="2195"/>
      <c r="C17" s="2195"/>
      <c r="D17" s="2195"/>
      <c r="E17" s="2195"/>
      <c r="F17" s="2195"/>
      <c r="G17" s="2195"/>
      <c r="H17" s="2195"/>
      <c r="I17" s="2195"/>
      <c r="J17" s="2195"/>
      <c r="K17" s="2195"/>
      <c r="L17" s="2195"/>
      <c r="M17" s="2195"/>
      <c r="N17" s="2195"/>
      <c r="O17" s="2195"/>
      <c r="P17" s="2195"/>
      <c r="Q17" s="2195"/>
      <c r="R17" s="2195"/>
      <c r="S17" s="2195"/>
      <c r="T17" s="2195"/>
      <c r="U17" s="2195"/>
      <c r="V17" s="2195"/>
      <c r="W17" s="2195"/>
      <c r="X17" s="2195"/>
      <c r="Y17" s="2195"/>
      <c r="Z17" s="2195"/>
      <c r="AA17" s="2195"/>
      <c r="AB17" s="2195"/>
      <c r="AC17" s="2195"/>
      <c r="AD17" s="2195"/>
      <c r="AE17" s="2195"/>
      <c r="AF17" s="2195"/>
      <c r="AG17" s="2195"/>
      <c r="AH17" s="2195"/>
      <c r="AI17" s="2195"/>
      <c r="AJ17" s="2195"/>
      <c r="AK17" s="2195"/>
      <c r="AL17" s="2195"/>
      <c r="AM17" s="2195"/>
      <c r="AN17" s="2195"/>
      <c r="AO17" s="2195"/>
      <c r="AP17" s="2195"/>
      <c r="AQ17" s="2195"/>
      <c r="AR17" s="2195"/>
      <c r="AS17" s="2195"/>
      <c r="AT17" s="2195"/>
      <c r="AU17" s="2195"/>
      <c r="AV17" s="2195"/>
      <c r="AW17" s="2195"/>
      <c r="AX17" s="2195"/>
      <c r="AY17" s="2195"/>
      <c r="AZ17" s="2195"/>
      <c r="BA17" s="2195"/>
      <c r="BB17" s="2195"/>
      <c r="BC17" s="2195"/>
      <c r="BD17" s="2195"/>
    </row>
    <row r="18" spans="2:56" ht="15.75" customHeight="1">
      <c r="B18" s="2195"/>
      <c r="C18" s="2195"/>
      <c r="D18" s="2195"/>
      <c r="E18" s="2195"/>
      <c r="F18" s="2195"/>
      <c r="G18" s="2195"/>
      <c r="H18" s="2195"/>
      <c r="I18" s="2195"/>
      <c r="J18" s="2195"/>
      <c r="K18" s="2195"/>
      <c r="L18" s="2195"/>
      <c r="M18" s="2195"/>
      <c r="N18" s="2195"/>
      <c r="O18" s="2195"/>
      <c r="P18" s="2195"/>
      <c r="Q18" s="2195"/>
      <c r="R18" s="2195"/>
      <c r="S18" s="2195"/>
      <c r="T18" s="2195"/>
      <c r="U18" s="2195"/>
      <c r="V18" s="2195"/>
      <c r="W18" s="2195"/>
      <c r="X18" s="2195"/>
      <c r="Y18" s="2195"/>
      <c r="Z18" s="2195"/>
      <c r="AA18" s="2195"/>
      <c r="AB18" s="2195"/>
      <c r="AC18" s="2195"/>
      <c r="AD18" s="2195"/>
      <c r="AE18" s="2195"/>
      <c r="AF18" s="2195"/>
      <c r="AG18" s="2195"/>
      <c r="AH18" s="2195"/>
      <c r="AI18" s="2195"/>
      <c r="AJ18" s="2195"/>
      <c r="AK18" s="2195"/>
      <c r="AL18" s="2195"/>
      <c r="AM18" s="2195"/>
      <c r="AN18" s="2195"/>
      <c r="AO18" s="2195"/>
      <c r="AP18" s="2195"/>
      <c r="AQ18" s="2195"/>
      <c r="AR18" s="2195"/>
      <c r="AS18" s="2195"/>
      <c r="AT18" s="2195"/>
      <c r="AU18" s="2195"/>
      <c r="AV18" s="2195"/>
      <c r="AW18" s="2195"/>
      <c r="AX18" s="2195"/>
      <c r="AY18" s="2195"/>
      <c r="AZ18" s="2195"/>
      <c r="BA18" s="2195"/>
      <c r="BB18" s="2195"/>
      <c r="BC18" s="2195"/>
      <c r="BD18" s="2195"/>
    </row>
    <row r="19" spans="2:56" ht="15.75" customHeight="1">
      <c r="B19" s="2195"/>
      <c r="C19" s="2195"/>
      <c r="D19" s="2195"/>
      <c r="E19" s="2195"/>
      <c r="F19" s="2195"/>
      <c r="G19" s="2195"/>
      <c r="H19" s="2195"/>
      <c r="I19" s="2195"/>
      <c r="J19" s="2195"/>
      <c r="K19" s="2195"/>
      <c r="L19" s="2195"/>
      <c r="M19" s="2195"/>
      <c r="N19" s="2195"/>
      <c r="O19" s="2195"/>
      <c r="P19" s="2195"/>
      <c r="Q19" s="2195"/>
      <c r="R19" s="2195"/>
      <c r="S19" s="2195"/>
      <c r="T19" s="2195"/>
      <c r="U19" s="2195"/>
      <c r="V19" s="2195"/>
      <c r="W19" s="2195"/>
      <c r="X19" s="2195"/>
      <c r="Y19" s="2195"/>
      <c r="Z19" s="2195"/>
      <c r="AA19" s="2195"/>
      <c r="AB19" s="2195"/>
      <c r="AC19" s="2195"/>
      <c r="AD19" s="2195"/>
      <c r="AE19" s="2195"/>
      <c r="AF19" s="2195"/>
      <c r="AG19" s="2195"/>
      <c r="AH19" s="2195"/>
      <c r="AI19" s="2195"/>
      <c r="AJ19" s="2195"/>
      <c r="AK19" s="2195"/>
      <c r="AL19" s="2195"/>
      <c r="AM19" s="2195"/>
      <c r="AN19" s="2195"/>
      <c r="AO19" s="2195"/>
      <c r="AP19" s="2195"/>
      <c r="AQ19" s="2195"/>
      <c r="AR19" s="2195"/>
      <c r="AS19" s="2195"/>
      <c r="AT19" s="2195"/>
      <c r="AU19" s="2195"/>
      <c r="AV19" s="2195"/>
      <c r="AW19" s="2195"/>
      <c r="AX19" s="2195"/>
      <c r="AY19" s="2195"/>
      <c r="AZ19" s="2195"/>
      <c r="BA19" s="2195"/>
      <c r="BB19" s="2195"/>
      <c r="BC19" s="2195"/>
      <c r="BD19" s="2195"/>
    </row>
    <row r="20" spans="2:56" ht="15.75" customHeight="1">
      <c r="B20" s="2195"/>
      <c r="C20" s="2195"/>
      <c r="D20" s="2195"/>
      <c r="E20" s="2195"/>
      <c r="F20" s="2195"/>
      <c r="G20" s="2195"/>
      <c r="H20" s="2195"/>
      <c r="I20" s="2195"/>
      <c r="J20" s="2195"/>
      <c r="K20" s="2195"/>
      <c r="L20" s="2195"/>
      <c r="M20" s="2195"/>
      <c r="N20" s="2195"/>
      <c r="O20" s="2195"/>
      <c r="P20" s="2195"/>
      <c r="Q20" s="2195"/>
      <c r="R20" s="2195"/>
      <c r="S20" s="2195"/>
      <c r="T20" s="2195"/>
      <c r="U20" s="2195"/>
      <c r="V20" s="2195"/>
      <c r="W20" s="2195"/>
      <c r="X20" s="2195"/>
      <c r="Y20" s="2195"/>
      <c r="Z20" s="2195"/>
      <c r="AA20" s="2195"/>
      <c r="AB20" s="2195"/>
      <c r="AC20" s="2195"/>
      <c r="AD20" s="2195"/>
      <c r="AE20" s="2195"/>
      <c r="AF20" s="2195"/>
      <c r="AG20" s="2195"/>
      <c r="AH20" s="2195"/>
      <c r="AI20" s="2195"/>
      <c r="AJ20" s="2195"/>
      <c r="AK20" s="2195"/>
      <c r="AL20" s="2195"/>
      <c r="AM20" s="2195"/>
      <c r="AN20" s="2195"/>
      <c r="AO20" s="2195"/>
      <c r="AP20" s="2195"/>
      <c r="AQ20" s="2195"/>
      <c r="AR20" s="2195"/>
      <c r="AS20" s="2195"/>
      <c r="AT20" s="2195"/>
      <c r="AU20" s="2195"/>
      <c r="AV20" s="2195"/>
      <c r="AW20" s="2195"/>
      <c r="AX20" s="2195"/>
      <c r="AY20" s="2195"/>
      <c r="AZ20" s="2195"/>
      <c r="BA20" s="2195"/>
      <c r="BB20" s="2195"/>
      <c r="BC20" s="2195"/>
      <c r="BD20" s="2195"/>
    </row>
    <row r="21" spans="2:56" ht="15.75" customHeight="1">
      <c r="B21" s="2195"/>
      <c r="C21" s="2195"/>
      <c r="D21" s="2195"/>
      <c r="E21" s="2195"/>
      <c r="F21" s="2195"/>
      <c r="G21" s="2195"/>
      <c r="H21" s="2195"/>
      <c r="I21" s="2195"/>
      <c r="J21" s="2195"/>
      <c r="K21" s="2195"/>
      <c r="L21" s="2195"/>
      <c r="M21" s="2195"/>
      <c r="N21" s="2195"/>
      <c r="O21" s="2195"/>
      <c r="P21" s="2195"/>
      <c r="Q21" s="2195"/>
      <c r="R21" s="2195"/>
      <c r="S21" s="2195"/>
      <c r="T21" s="2195"/>
      <c r="U21" s="2195"/>
      <c r="V21" s="2195"/>
      <c r="W21" s="2195"/>
      <c r="X21" s="2195"/>
      <c r="Y21" s="2195"/>
      <c r="Z21" s="2195"/>
      <c r="AA21" s="2195"/>
      <c r="AB21" s="2195"/>
      <c r="AC21" s="2195"/>
      <c r="AD21" s="2195"/>
      <c r="AE21" s="2195"/>
      <c r="AF21" s="2195"/>
      <c r="AG21" s="2195"/>
      <c r="AH21" s="2195"/>
      <c r="AI21" s="2195"/>
      <c r="AJ21" s="2195"/>
      <c r="AK21" s="2195"/>
      <c r="AL21" s="2195"/>
      <c r="AM21" s="2195"/>
      <c r="AN21" s="2195"/>
      <c r="AO21" s="2195"/>
      <c r="AP21" s="2195"/>
      <c r="AQ21" s="2195"/>
      <c r="AR21" s="2195"/>
      <c r="AS21" s="2195"/>
      <c r="AT21" s="2195"/>
      <c r="AU21" s="2195"/>
      <c r="AV21" s="2195"/>
      <c r="AW21" s="2195"/>
      <c r="AX21" s="2195"/>
      <c r="AY21" s="2195"/>
      <c r="AZ21" s="2195"/>
      <c r="BA21" s="2195"/>
      <c r="BB21" s="2195"/>
      <c r="BC21" s="2195"/>
      <c r="BD21" s="2195"/>
    </row>
    <row r="22" spans="2:56" ht="15.75" customHeight="1">
      <c r="B22" s="2195"/>
      <c r="C22" s="2195"/>
      <c r="D22" s="2195"/>
      <c r="E22" s="2195"/>
      <c r="F22" s="2195"/>
      <c r="G22" s="2195"/>
      <c r="H22" s="2195"/>
      <c r="I22" s="2195"/>
      <c r="J22" s="2195"/>
      <c r="K22" s="2195"/>
      <c r="L22" s="2195"/>
      <c r="M22" s="2195"/>
      <c r="N22" s="2195"/>
      <c r="O22" s="2195"/>
      <c r="P22" s="2195"/>
      <c r="Q22" s="2195"/>
      <c r="R22" s="2195"/>
      <c r="S22" s="2195"/>
      <c r="T22" s="2195"/>
      <c r="U22" s="2195"/>
      <c r="V22" s="2195"/>
      <c r="W22" s="2195"/>
      <c r="X22" s="2195"/>
      <c r="Y22" s="2195"/>
      <c r="Z22" s="2195"/>
      <c r="AA22" s="2195"/>
      <c r="AB22" s="2195"/>
      <c r="AC22" s="2195"/>
      <c r="AD22" s="2195"/>
      <c r="AE22" s="2195"/>
      <c r="AF22" s="2195"/>
      <c r="AG22" s="2195"/>
      <c r="AH22" s="2195"/>
      <c r="AI22" s="2195"/>
      <c r="AJ22" s="2195"/>
      <c r="AK22" s="2195"/>
      <c r="AL22" s="2195"/>
      <c r="AM22" s="2195"/>
      <c r="AN22" s="2195"/>
      <c r="AO22" s="2195"/>
      <c r="AP22" s="2195"/>
      <c r="AQ22" s="2195"/>
      <c r="AR22" s="2195"/>
      <c r="AS22" s="2195"/>
      <c r="AT22" s="2195"/>
      <c r="AU22" s="2195"/>
      <c r="AV22" s="2195"/>
      <c r="AW22" s="2195"/>
      <c r="AX22" s="2195"/>
      <c r="AY22" s="2195"/>
      <c r="AZ22" s="2195"/>
      <c r="BA22" s="2195"/>
      <c r="BB22" s="2195"/>
      <c r="BC22" s="2195"/>
      <c r="BD22" s="2195"/>
    </row>
    <row r="23" spans="2:56" ht="15.75" customHeight="1">
      <c r="B23" s="2195"/>
      <c r="C23" s="2195"/>
      <c r="D23" s="2195"/>
      <c r="E23" s="2195"/>
      <c r="F23" s="2195"/>
      <c r="G23" s="2195"/>
      <c r="H23" s="2195"/>
      <c r="I23" s="2195"/>
      <c r="J23" s="2195"/>
      <c r="K23" s="2195"/>
      <c r="L23" s="2195"/>
      <c r="M23" s="2195"/>
      <c r="N23" s="2195"/>
      <c r="O23" s="2195"/>
      <c r="P23" s="2195"/>
      <c r="Q23" s="2195"/>
      <c r="R23" s="2195"/>
      <c r="S23" s="2195"/>
      <c r="T23" s="2195"/>
      <c r="U23" s="2195"/>
      <c r="V23" s="2195"/>
      <c r="W23" s="2195"/>
      <c r="X23" s="2195"/>
      <c r="Y23" s="2195"/>
      <c r="Z23" s="2195"/>
      <c r="AA23" s="2195"/>
      <c r="AB23" s="2195"/>
      <c r="AC23" s="2195"/>
      <c r="AD23" s="2195"/>
      <c r="AE23" s="2195"/>
      <c r="AF23" s="2195"/>
      <c r="AG23" s="2195"/>
      <c r="AH23" s="2195"/>
      <c r="AI23" s="2195"/>
      <c r="AJ23" s="2195"/>
      <c r="AK23" s="2195"/>
      <c r="AL23" s="2195"/>
      <c r="AM23" s="2195"/>
      <c r="AN23" s="2195"/>
      <c r="AO23" s="2195"/>
      <c r="AP23" s="2195"/>
      <c r="AQ23" s="2195"/>
      <c r="AR23" s="2195"/>
      <c r="AS23" s="2195"/>
      <c r="AT23" s="2195"/>
      <c r="AU23" s="2195"/>
      <c r="AV23" s="2195"/>
      <c r="AW23" s="2195"/>
      <c r="AX23" s="2195"/>
      <c r="AY23" s="2195"/>
      <c r="AZ23" s="2195"/>
      <c r="BA23" s="2195"/>
      <c r="BB23" s="2195"/>
      <c r="BC23" s="2195"/>
      <c r="BD23" s="2195"/>
    </row>
    <row r="24" spans="2:56" ht="40.5" customHeight="1">
      <c r="B24" s="2203"/>
      <c r="C24" s="2203"/>
      <c r="D24" s="2203"/>
      <c r="E24" s="2203"/>
      <c r="F24" s="2203"/>
      <c r="G24" s="2203"/>
      <c r="H24" s="2203"/>
      <c r="I24" s="2203"/>
      <c r="J24" s="2203"/>
      <c r="K24" s="2203"/>
      <c r="L24" s="2203"/>
      <c r="M24" s="2203"/>
      <c r="N24" s="2203"/>
      <c r="O24" s="2203"/>
      <c r="P24" s="2203"/>
      <c r="Q24" s="2203"/>
      <c r="R24" s="2203"/>
      <c r="S24" s="2203"/>
      <c r="T24" s="2203"/>
      <c r="U24" s="2203"/>
      <c r="V24" s="2203"/>
      <c r="W24" s="2203"/>
      <c r="X24" s="2203"/>
      <c r="Y24" s="2203"/>
      <c r="Z24" s="2203"/>
      <c r="AA24" s="2203"/>
      <c r="AB24" s="2203"/>
      <c r="AC24" s="2203"/>
      <c r="AD24" s="2203"/>
      <c r="AE24" s="2203"/>
      <c r="AF24" s="2203"/>
      <c r="AG24" s="2203"/>
      <c r="AH24" s="2203"/>
      <c r="AI24" s="2203"/>
      <c r="AJ24" s="2203"/>
      <c r="AK24" s="2203"/>
      <c r="AL24" s="2203"/>
      <c r="AM24" s="2203"/>
      <c r="AN24" s="2203"/>
      <c r="AO24" s="2203"/>
      <c r="AP24" s="2203"/>
      <c r="AQ24" s="2203"/>
      <c r="AR24" s="2203"/>
      <c r="AS24" s="2203"/>
      <c r="AT24" s="2203"/>
      <c r="AU24" s="2203"/>
      <c r="AV24" s="2203"/>
      <c r="AW24" s="2203"/>
      <c r="AX24" s="2203"/>
      <c r="AY24" s="2203"/>
      <c r="AZ24" s="2203"/>
      <c r="BA24" s="2203"/>
      <c r="BB24" s="2203"/>
      <c r="BC24" s="2203"/>
      <c r="BD24" s="2203"/>
    </row>
    <row r="25" spans="2:56" ht="21">
      <c r="B25" s="2196" t="s">
        <v>168</v>
      </c>
      <c r="C25" s="2196"/>
      <c r="D25" s="2196"/>
      <c r="E25" s="2196"/>
      <c r="F25" s="2196"/>
      <c r="G25" s="2196"/>
      <c r="H25" s="2196"/>
      <c r="I25" s="2196"/>
      <c r="J25" s="2196"/>
      <c r="K25" s="2196"/>
      <c r="L25" s="2196"/>
      <c r="M25" s="2196"/>
      <c r="N25" s="2196"/>
      <c r="O25" s="2196"/>
      <c r="P25" s="2196"/>
      <c r="Q25" s="2196"/>
      <c r="R25" s="2196"/>
      <c r="S25" s="2196"/>
      <c r="T25" s="2196"/>
      <c r="U25" s="2196"/>
      <c r="V25" s="2196"/>
      <c r="W25" s="2196"/>
      <c r="X25" s="2196"/>
      <c r="Y25" s="2196"/>
      <c r="Z25" s="2196"/>
      <c r="AA25" s="2196"/>
      <c r="AB25" s="2196"/>
      <c r="AC25" s="2196"/>
      <c r="AD25" s="2196"/>
      <c r="AE25" s="2196"/>
      <c r="AF25" s="2196"/>
      <c r="AG25" s="2196"/>
      <c r="AH25" s="2196"/>
      <c r="AI25" s="2196"/>
      <c r="AJ25" s="2196"/>
      <c r="AK25" s="2196"/>
      <c r="AL25" s="2196"/>
      <c r="AM25" s="2196"/>
      <c r="AN25" s="2196"/>
      <c r="AO25" s="2196"/>
      <c r="AP25" s="2196"/>
      <c r="AQ25" s="2196"/>
      <c r="AR25" s="2196"/>
      <c r="AS25" s="2196"/>
      <c r="AT25" s="2196"/>
      <c r="AU25" s="2196"/>
      <c r="AV25" s="2196"/>
      <c r="AW25" s="2196"/>
      <c r="AX25" s="2196"/>
      <c r="AY25" s="2196"/>
      <c r="AZ25" s="2196"/>
      <c r="BA25" s="2196"/>
      <c r="BB25" s="2196"/>
      <c r="BC25" s="2196"/>
      <c r="BD25" s="2196"/>
    </row>
    <row r="26" spans="2:56" ht="25.5" customHeight="1">
      <c r="B26" s="2198" t="s">
        <v>172</v>
      </c>
      <c r="C26" s="2198"/>
      <c r="D26" s="2198"/>
      <c r="E26" s="2198"/>
      <c r="F26" s="2198"/>
      <c r="G26" s="2198"/>
      <c r="H26" s="2198"/>
      <c r="I26" s="2198"/>
      <c r="J26" s="2198"/>
      <c r="K26" s="2198"/>
      <c r="L26" s="2198"/>
      <c r="M26" s="2198"/>
      <c r="N26" s="2198"/>
      <c r="O26" s="2201">
        <f>المدخلات!$AR$3</f>
        <v>0</v>
      </c>
      <c r="P26" s="2201"/>
      <c r="Q26" s="2201"/>
      <c r="R26" s="2201"/>
      <c r="S26" s="2201"/>
      <c r="T26" s="2201"/>
      <c r="U26" s="2201"/>
      <c r="V26" s="2201"/>
      <c r="W26" s="2201"/>
      <c r="X26" s="2201"/>
      <c r="Y26" s="2201"/>
      <c r="Z26" s="2201"/>
      <c r="AA26" s="2201"/>
      <c r="AB26" s="2201"/>
      <c r="AC26" s="2198" t="s">
        <v>169</v>
      </c>
      <c r="AD26" s="2198"/>
      <c r="AE26" s="2198"/>
      <c r="AF26" s="2198"/>
      <c r="AG26" s="2198"/>
      <c r="AH26" s="2198"/>
      <c r="AI26" s="2198"/>
      <c r="AJ26" s="2198"/>
      <c r="AK26" s="2198"/>
      <c r="AL26" s="2198"/>
      <c r="AM26" s="2198"/>
      <c r="AN26" s="2198"/>
      <c r="AO26" s="2198"/>
      <c r="AP26" s="2198"/>
      <c r="AQ26" s="2201">
        <f>المدخلات!$AR$6</f>
        <v>0</v>
      </c>
      <c r="AR26" s="2201"/>
      <c r="AS26" s="2201"/>
      <c r="AT26" s="2201"/>
      <c r="AU26" s="2201"/>
      <c r="AV26" s="2201"/>
      <c r="AW26" s="2201"/>
      <c r="AX26" s="2201"/>
      <c r="AY26" s="2201"/>
      <c r="AZ26" s="2201"/>
      <c r="BA26" s="2201"/>
      <c r="BB26" s="2201"/>
      <c r="BC26" s="2201"/>
      <c r="BD26" s="2201"/>
    </row>
    <row r="27" spans="2:56" ht="27" customHeight="1">
      <c r="B27" s="2198" t="s">
        <v>504</v>
      </c>
      <c r="C27" s="2198"/>
      <c r="D27" s="2198"/>
      <c r="E27" s="2198"/>
      <c r="F27" s="2198"/>
      <c r="G27" s="2198"/>
      <c r="H27" s="2198"/>
      <c r="I27" s="2198"/>
      <c r="J27" s="2198"/>
      <c r="K27" s="2198"/>
      <c r="L27" s="2198"/>
      <c r="M27" s="2198"/>
      <c r="N27" s="2198"/>
      <c r="O27" s="2199">
        <f ca="1">المدخلات!$AR$7</f>
        <v>46021</v>
      </c>
      <c r="P27" s="2199"/>
      <c r="Q27" s="2199"/>
      <c r="R27" s="2199"/>
      <c r="S27" s="2199"/>
      <c r="T27" s="2199"/>
      <c r="U27" s="2199"/>
      <c r="V27" s="2199"/>
      <c r="W27" s="2199"/>
      <c r="X27" s="2199"/>
      <c r="Y27" s="2199"/>
      <c r="Z27" s="2199"/>
      <c r="AA27" s="2199"/>
      <c r="AB27" s="2199"/>
      <c r="AC27" s="2198" t="s">
        <v>505</v>
      </c>
      <c r="AD27" s="2198"/>
      <c r="AE27" s="2198"/>
      <c r="AF27" s="2198"/>
      <c r="AG27" s="2198"/>
      <c r="AH27" s="2198"/>
      <c r="AI27" s="2198"/>
      <c r="AJ27" s="2198"/>
      <c r="AK27" s="2198"/>
      <c r="AL27" s="2198"/>
      <c r="AM27" s="2198"/>
      <c r="AN27" s="2198"/>
      <c r="AO27" s="2198"/>
      <c r="AP27" s="2198"/>
      <c r="AQ27" s="2200">
        <f>المدخلات!$AR$11</f>
        <v>0</v>
      </c>
      <c r="AR27" s="2200"/>
      <c r="AS27" s="2200"/>
      <c r="AT27" s="2200"/>
      <c r="AU27" s="2200"/>
      <c r="AV27" s="2200"/>
      <c r="AW27" s="2200"/>
      <c r="AX27" s="2200"/>
      <c r="AY27" s="2200"/>
      <c r="AZ27" s="2200"/>
      <c r="BA27" s="2200"/>
      <c r="BB27" s="2200"/>
      <c r="BC27" s="2200"/>
      <c r="BD27" s="2200"/>
    </row>
    <row r="28" spans="2:56" ht="24" customHeight="1">
      <c r="B28" s="2198" t="s">
        <v>171</v>
      </c>
      <c r="C28" s="2198"/>
      <c r="D28" s="2198"/>
      <c r="E28" s="2198"/>
      <c r="F28" s="2198"/>
      <c r="G28" s="2198"/>
      <c r="H28" s="2198"/>
      <c r="I28" s="2198"/>
      <c r="J28" s="2198"/>
      <c r="K28" s="2198"/>
      <c r="L28" s="2198"/>
      <c r="M28" s="2198"/>
      <c r="N28" s="2198"/>
      <c r="O28" s="2200">
        <f>المدخلات!$AR$4</f>
        <v>0</v>
      </c>
      <c r="P28" s="2201"/>
      <c r="Q28" s="2201"/>
      <c r="R28" s="2201"/>
      <c r="S28" s="2201"/>
      <c r="T28" s="2201"/>
      <c r="U28" s="2201"/>
      <c r="V28" s="2201"/>
      <c r="W28" s="2201"/>
      <c r="X28" s="2201"/>
      <c r="Y28" s="2201"/>
      <c r="Z28" s="2201"/>
      <c r="AA28" s="2201"/>
      <c r="AB28" s="2201"/>
      <c r="AC28" s="2198" t="s">
        <v>170</v>
      </c>
      <c r="AD28" s="2198"/>
      <c r="AE28" s="2198"/>
      <c r="AF28" s="2198"/>
      <c r="AG28" s="2198"/>
      <c r="AH28" s="2198"/>
      <c r="AI28" s="2198"/>
      <c r="AJ28" s="2198"/>
      <c r="AK28" s="2198"/>
      <c r="AL28" s="2198"/>
      <c r="AM28" s="2198"/>
      <c r="AN28" s="2198"/>
      <c r="AO28" s="2198"/>
      <c r="AP28" s="2198"/>
      <c r="AQ28" s="2201" t="str">
        <f>المدخلات!$AR$9</f>
        <v>14 شهر</v>
      </c>
      <c r="AR28" s="2201"/>
      <c r="AS28" s="2201"/>
      <c r="AT28" s="2201"/>
      <c r="AU28" s="2201"/>
      <c r="AV28" s="2201"/>
      <c r="AW28" s="2201"/>
      <c r="AX28" s="2201"/>
      <c r="AY28" s="2201"/>
      <c r="AZ28" s="2201"/>
      <c r="BA28" s="2201"/>
      <c r="BB28" s="2201"/>
      <c r="BC28" s="2201"/>
      <c r="BD28" s="2201"/>
    </row>
    <row r="29" spans="2:56" ht="27.75" customHeight="1">
      <c r="B29" s="2195"/>
      <c r="C29" s="2195"/>
      <c r="D29" s="2195"/>
      <c r="E29" s="2195"/>
      <c r="F29" s="2195"/>
      <c r="G29" s="2195"/>
      <c r="H29" s="2195"/>
      <c r="I29" s="2195"/>
      <c r="J29" s="2195"/>
      <c r="K29" s="2195"/>
      <c r="L29" s="2195"/>
      <c r="M29" s="2195"/>
      <c r="N29" s="2195"/>
      <c r="O29" s="2195"/>
      <c r="P29" s="2195"/>
      <c r="Q29" s="2195"/>
      <c r="R29" s="2195"/>
      <c r="S29" s="2195"/>
      <c r="T29" s="2195"/>
      <c r="U29" s="2195"/>
      <c r="V29" s="2195"/>
      <c r="W29" s="2195"/>
      <c r="X29" s="2195"/>
      <c r="Y29" s="2195"/>
      <c r="Z29" s="2195"/>
      <c r="AA29" s="2195"/>
      <c r="AB29" s="2195"/>
      <c r="AC29" s="2195"/>
      <c r="AD29" s="2195"/>
      <c r="AE29" s="2195"/>
      <c r="AF29" s="2195"/>
      <c r="AG29" s="2195"/>
      <c r="AH29" s="2195"/>
      <c r="AI29" s="2195"/>
      <c r="AJ29" s="2195"/>
      <c r="AK29" s="2195"/>
      <c r="AL29" s="2195"/>
      <c r="AM29" s="2195"/>
      <c r="AN29" s="2195"/>
      <c r="AO29" s="2195"/>
      <c r="AP29" s="2195"/>
      <c r="AQ29" s="2195"/>
      <c r="AR29" s="2195"/>
      <c r="AS29" s="2195"/>
      <c r="AT29" s="2195"/>
      <c r="AU29" s="2195"/>
      <c r="AV29" s="2195"/>
      <c r="AW29" s="2195"/>
      <c r="AX29" s="2195"/>
      <c r="AY29" s="2195"/>
      <c r="AZ29" s="2195"/>
      <c r="BA29" s="2195"/>
      <c r="BB29" s="2195"/>
      <c r="BC29" s="2195"/>
      <c r="BD29" s="2195"/>
    </row>
    <row r="30" spans="2:56" ht="21">
      <c r="B30" s="2196" t="s">
        <v>173</v>
      </c>
      <c r="C30" s="2196"/>
      <c r="D30" s="2196"/>
      <c r="E30" s="2196"/>
      <c r="F30" s="2196"/>
      <c r="G30" s="2196"/>
      <c r="H30" s="2196"/>
      <c r="I30" s="2196"/>
      <c r="J30" s="2196"/>
      <c r="K30" s="2196"/>
      <c r="L30" s="2196"/>
      <c r="M30" s="2196"/>
      <c r="N30" s="2196"/>
      <c r="O30" s="2196"/>
      <c r="P30" s="2196"/>
      <c r="Q30" s="2196"/>
      <c r="R30" s="2196"/>
      <c r="S30" s="2196"/>
      <c r="T30" s="2196"/>
      <c r="U30" s="2196"/>
      <c r="V30" s="2196"/>
      <c r="W30" s="2196"/>
      <c r="X30" s="2196"/>
      <c r="Y30" s="2196"/>
      <c r="Z30" s="2196"/>
      <c r="AA30" s="2196"/>
      <c r="AB30" s="2196"/>
      <c r="AC30" s="2196"/>
      <c r="AD30" s="2196"/>
      <c r="AE30" s="2196"/>
      <c r="AF30" s="2196"/>
      <c r="AG30" s="2196"/>
      <c r="AH30" s="2196"/>
      <c r="AI30" s="2196"/>
      <c r="AJ30" s="2196"/>
      <c r="AK30" s="2196"/>
      <c r="AL30" s="2196"/>
      <c r="AM30" s="2196"/>
      <c r="AN30" s="2196"/>
      <c r="AO30" s="2196"/>
      <c r="AP30" s="2196"/>
      <c r="AQ30" s="2196" t="s">
        <v>179</v>
      </c>
      <c r="AR30" s="2196"/>
      <c r="AS30" s="2196"/>
      <c r="AT30" s="2196"/>
      <c r="AU30" s="2196"/>
      <c r="AV30" s="2196"/>
      <c r="AW30" s="2196"/>
      <c r="AX30" s="2196"/>
      <c r="AY30" s="2196"/>
      <c r="AZ30" s="2196"/>
      <c r="BA30" s="2196"/>
      <c r="BB30" s="2196"/>
      <c r="BC30" s="2196"/>
      <c r="BD30" s="2196"/>
    </row>
    <row r="31" spans="2:56" ht="27" customHeight="1">
      <c r="B31" s="2197" t="s">
        <v>175</v>
      </c>
      <c r="C31" s="2197"/>
      <c r="D31" s="2197"/>
      <c r="E31" s="2197"/>
      <c r="F31" s="2197"/>
      <c r="G31" s="2197"/>
      <c r="H31" s="2197"/>
      <c r="I31" s="2197"/>
      <c r="J31" s="2197"/>
      <c r="K31" s="2197"/>
      <c r="L31" s="2197"/>
      <c r="M31" s="2197"/>
      <c r="N31" s="2197"/>
      <c r="O31" s="2197"/>
      <c r="P31" s="2197"/>
      <c r="Q31" s="2197"/>
      <c r="R31" s="2197"/>
      <c r="S31" s="2197"/>
      <c r="T31" s="2197"/>
      <c r="U31" s="2197"/>
      <c r="V31" s="2197"/>
      <c r="W31" s="2197"/>
      <c r="X31" s="2197"/>
      <c r="Y31" s="2197"/>
      <c r="Z31" s="2197"/>
      <c r="AA31" s="2197"/>
      <c r="AB31" s="2197"/>
      <c r="AC31" s="1140">
        <f>AO202+AO210</f>
        <v>704000</v>
      </c>
      <c r="AD31" s="1140"/>
      <c r="AE31" s="1140"/>
      <c r="AF31" s="1140"/>
      <c r="AG31" s="1140"/>
      <c r="AH31" s="1140"/>
      <c r="AI31" s="1140"/>
      <c r="AJ31" s="1140"/>
      <c r="AK31" s="1140"/>
      <c r="AL31" s="1140"/>
      <c r="AM31" s="1140"/>
      <c r="AN31" s="1140"/>
      <c r="AO31" s="1140"/>
      <c r="AP31" s="1140"/>
      <c r="AQ31" s="1431"/>
      <c r="AR31" s="1431"/>
      <c r="AS31" s="1431"/>
      <c r="AT31" s="1431"/>
      <c r="AU31" s="1431"/>
      <c r="AV31" s="1431"/>
      <c r="AW31" s="1431"/>
      <c r="AX31" s="1431"/>
      <c r="AY31" s="1431"/>
      <c r="AZ31" s="1431"/>
      <c r="BA31" s="1431"/>
      <c r="BB31" s="1431"/>
      <c r="BC31" s="1431"/>
      <c r="BD31" s="1431"/>
    </row>
    <row r="32" spans="2:56" ht="24" customHeight="1">
      <c r="B32" s="2197" t="s">
        <v>176</v>
      </c>
      <c r="C32" s="2197"/>
      <c r="D32" s="2197"/>
      <c r="E32" s="2197"/>
      <c r="F32" s="2197"/>
      <c r="G32" s="2197"/>
      <c r="H32" s="2197"/>
      <c r="I32" s="2197"/>
      <c r="J32" s="2197"/>
      <c r="K32" s="2197"/>
      <c r="L32" s="2197"/>
      <c r="M32" s="2197"/>
      <c r="N32" s="2197"/>
      <c r="O32" s="2197"/>
      <c r="P32" s="2197"/>
      <c r="Q32" s="2197"/>
      <c r="R32" s="2197"/>
      <c r="S32" s="2197"/>
      <c r="T32" s="2197"/>
      <c r="U32" s="2197"/>
      <c r="V32" s="2197"/>
      <c r="W32" s="2197"/>
      <c r="X32" s="2197"/>
      <c r="Y32" s="2197"/>
      <c r="Z32" s="2197"/>
      <c r="AA32" s="2197"/>
      <c r="AB32" s="2197"/>
      <c r="AC32" s="1140">
        <f>AO213</f>
        <v>0</v>
      </c>
      <c r="AD32" s="1140"/>
      <c r="AE32" s="1140"/>
      <c r="AF32" s="1140"/>
      <c r="AG32" s="1140"/>
      <c r="AH32" s="1140"/>
      <c r="AI32" s="1140"/>
      <c r="AJ32" s="1140"/>
      <c r="AK32" s="1140"/>
      <c r="AL32" s="1140"/>
      <c r="AM32" s="1140"/>
      <c r="AN32" s="1140"/>
      <c r="AO32" s="1140"/>
      <c r="AP32" s="1140"/>
      <c r="AQ32" s="1431"/>
      <c r="AR32" s="1431"/>
      <c r="AS32" s="1431"/>
      <c r="AT32" s="1431"/>
      <c r="AU32" s="1431"/>
      <c r="AV32" s="1431"/>
      <c r="AW32" s="1431"/>
      <c r="AX32" s="1431"/>
      <c r="AY32" s="1431"/>
      <c r="AZ32" s="1431"/>
      <c r="BA32" s="1431"/>
      <c r="BB32" s="1431"/>
      <c r="BC32" s="1431"/>
      <c r="BD32" s="1431"/>
    </row>
    <row r="33" spans="1:85" ht="23.25" customHeight="1">
      <c r="B33" s="2197" t="s">
        <v>174</v>
      </c>
      <c r="C33" s="2197"/>
      <c r="D33" s="2197"/>
      <c r="E33" s="2197"/>
      <c r="F33" s="2197"/>
      <c r="G33" s="2197"/>
      <c r="H33" s="2197"/>
      <c r="I33" s="2197"/>
      <c r="J33" s="2197"/>
      <c r="K33" s="2197"/>
      <c r="L33" s="2197"/>
      <c r="M33" s="2197"/>
      <c r="N33" s="2197"/>
      <c r="O33" s="2197"/>
      <c r="P33" s="2197"/>
      <c r="Q33" s="2197"/>
      <c r="R33" s="2197"/>
      <c r="S33" s="2197"/>
      <c r="T33" s="2197"/>
      <c r="U33" s="2197"/>
      <c r="V33" s="2197"/>
      <c r="W33" s="2197"/>
      <c r="X33" s="2197"/>
      <c r="Y33" s="2197"/>
      <c r="Z33" s="2197"/>
      <c r="AA33" s="2197"/>
      <c r="AB33" s="2197"/>
      <c r="AC33" s="1140">
        <f>AO220</f>
        <v>704000</v>
      </c>
      <c r="AD33" s="1140"/>
      <c r="AE33" s="1140"/>
      <c r="AF33" s="1140"/>
      <c r="AG33" s="1140"/>
      <c r="AH33" s="1140"/>
      <c r="AI33" s="1140"/>
      <c r="AJ33" s="1140"/>
      <c r="AK33" s="1140"/>
      <c r="AL33" s="1140"/>
      <c r="AM33" s="1140"/>
      <c r="AN33" s="1140"/>
      <c r="AO33" s="1140"/>
      <c r="AP33" s="1140"/>
      <c r="AQ33" s="1431"/>
      <c r="AR33" s="1431"/>
      <c r="AS33" s="1431"/>
      <c r="AT33" s="1431"/>
      <c r="AU33" s="1431"/>
      <c r="AV33" s="1431"/>
      <c r="AW33" s="1431"/>
      <c r="AX33" s="1431"/>
      <c r="AY33" s="1431"/>
      <c r="AZ33" s="1431"/>
      <c r="BA33" s="1431"/>
      <c r="BB33" s="1431"/>
      <c r="BC33" s="1431"/>
      <c r="BD33" s="1431"/>
    </row>
    <row r="34" spans="1:85" ht="24" customHeight="1">
      <c r="A34" s="1949"/>
      <c r="B34" s="1949"/>
      <c r="C34" s="1949"/>
      <c r="D34" s="1949"/>
      <c r="E34" s="1949"/>
      <c r="F34" s="1949"/>
      <c r="G34" s="1949"/>
      <c r="H34" s="1949"/>
      <c r="I34" s="1949"/>
      <c r="J34" s="1949"/>
      <c r="K34" s="1949"/>
      <c r="L34" s="1949"/>
      <c r="M34" s="1949"/>
      <c r="N34" s="1949"/>
      <c r="O34" s="1949"/>
      <c r="P34" s="1949"/>
      <c r="Q34" s="1949"/>
      <c r="R34" s="1949"/>
      <c r="S34" s="1949"/>
      <c r="T34" s="1949"/>
      <c r="U34" s="1949"/>
      <c r="V34" s="1949"/>
      <c r="W34" s="1949"/>
      <c r="X34" s="1949"/>
      <c r="Y34" s="1949"/>
      <c r="Z34" s="1949"/>
      <c r="AA34" s="1949"/>
      <c r="AB34" s="1949"/>
      <c r="AC34" s="1949"/>
      <c r="AD34" s="1949"/>
      <c r="AE34" s="1949"/>
      <c r="AF34" s="1949"/>
      <c r="AG34" s="1949"/>
      <c r="AH34" s="1949"/>
      <c r="AI34" s="1949"/>
      <c r="AJ34" s="1949"/>
      <c r="AK34" s="1949"/>
      <c r="AL34" s="1949"/>
      <c r="AM34" s="1949"/>
      <c r="AN34" s="1949"/>
      <c r="AO34" s="1949"/>
      <c r="AP34" s="1949"/>
      <c r="AQ34" s="1949"/>
      <c r="AR34" s="1949"/>
      <c r="AS34" s="1949"/>
      <c r="AT34" s="1949"/>
      <c r="AU34" s="1949"/>
      <c r="AV34" s="1949"/>
      <c r="AW34" s="1949"/>
      <c r="AX34" s="1949"/>
      <c r="AY34" s="1949"/>
      <c r="AZ34" s="1949"/>
      <c r="BA34" s="1949"/>
      <c r="BB34" s="1949"/>
      <c r="BC34" s="1949"/>
      <c r="BD34" s="1949"/>
    </row>
    <row r="35" spans="1:85" ht="24" customHeight="1">
      <c r="A35" s="1949"/>
      <c r="B35" s="1949"/>
      <c r="C35" s="1949"/>
      <c r="D35" s="1949"/>
      <c r="E35" s="1949"/>
      <c r="F35" s="1949"/>
      <c r="G35" s="1949"/>
      <c r="H35" s="1949"/>
      <c r="I35" s="1949"/>
      <c r="J35" s="1949"/>
      <c r="K35" s="1949"/>
      <c r="L35" s="1949"/>
      <c r="M35" s="1949"/>
      <c r="N35" s="1949"/>
      <c r="O35" s="1949"/>
      <c r="P35" s="1949"/>
      <c r="Q35" s="1949"/>
      <c r="R35" s="1949"/>
      <c r="S35" s="1949"/>
      <c r="T35" s="1949"/>
      <c r="U35" s="1949"/>
      <c r="V35" s="1949"/>
      <c r="W35" s="1949"/>
      <c r="X35" s="1949"/>
      <c r="Y35" s="1949"/>
      <c r="Z35" s="1949"/>
      <c r="AA35" s="1949"/>
      <c r="AB35" s="1949"/>
      <c r="AC35" s="1949"/>
      <c r="AD35" s="1949"/>
      <c r="AE35" s="1949"/>
      <c r="AF35" s="1949"/>
      <c r="AG35" s="1949"/>
      <c r="AH35" s="1949"/>
      <c r="AI35" s="1949"/>
      <c r="AJ35" s="1949"/>
      <c r="AK35" s="1949"/>
      <c r="AL35" s="1949"/>
      <c r="AM35" s="1949"/>
      <c r="AN35" s="1949"/>
      <c r="AO35" s="1949"/>
      <c r="AP35" s="1949"/>
      <c r="AQ35" s="1949"/>
      <c r="AR35" s="1949"/>
      <c r="AS35" s="1949"/>
      <c r="AT35" s="1949"/>
      <c r="AU35" s="1949"/>
      <c r="AV35" s="1949"/>
      <c r="AW35" s="1949"/>
      <c r="AX35" s="1949"/>
      <c r="AY35" s="1949"/>
      <c r="AZ35" s="1949"/>
      <c r="BA35" s="1949"/>
      <c r="BB35" s="1949"/>
      <c r="BC35" s="1949"/>
      <c r="BD35" s="1949"/>
    </row>
    <row r="36" spans="1:85" ht="12.75" customHeight="1">
      <c r="A36" s="1949"/>
      <c r="B36" s="1949"/>
      <c r="C36" s="1949"/>
      <c r="D36" s="1949"/>
      <c r="E36" s="1949"/>
      <c r="F36" s="1949"/>
      <c r="G36" s="1949"/>
      <c r="H36" s="1949"/>
      <c r="I36" s="1949"/>
      <c r="J36" s="1949"/>
      <c r="K36" s="1949"/>
      <c r="L36" s="1949"/>
      <c r="M36" s="1949"/>
      <c r="N36" s="1949"/>
      <c r="O36" s="1949"/>
      <c r="P36" s="1949"/>
      <c r="Q36" s="1949"/>
      <c r="R36" s="1949"/>
      <c r="S36" s="1949"/>
      <c r="T36" s="1949"/>
      <c r="U36" s="1949"/>
      <c r="V36" s="1949"/>
      <c r="W36" s="1949"/>
      <c r="X36" s="1949"/>
      <c r="Y36" s="1949"/>
      <c r="Z36" s="1949"/>
      <c r="AA36" s="1949"/>
      <c r="AB36" s="1949"/>
      <c r="AC36" s="1949"/>
      <c r="AD36" s="1949"/>
      <c r="AE36" s="1949"/>
      <c r="AF36" s="1949"/>
      <c r="AG36" s="1949"/>
      <c r="AH36" s="1949"/>
      <c r="AI36" s="1949"/>
      <c r="AJ36" s="1949"/>
      <c r="AK36" s="1949"/>
      <c r="AL36" s="1949"/>
      <c r="AM36" s="1949"/>
      <c r="AN36" s="1949"/>
      <c r="AO36" s="1949"/>
      <c r="AP36" s="1949"/>
      <c r="AQ36" s="1949"/>
      <c r="AR36" s="1949"/>
      <c r="AS36" s="1949"/>
      <c r="AT36" s="1949"/>
      <c r="AU36" s="1949"/>
      <c r="AV36" s="1949"/>
      <c r="AW36" s="1949"/>
      <c r="AX36" s="1949"/>
      <c r="AY36" s="1949"/>
      <c r="AZ36" s="1949"/>
      <c r="BA36" s="1949"/>
      <c r="BB36" s="1949"/>
      <c r="BC36" s="1949"/>
      <c r="BD36" s="1949"/>
    </row>
    <row r="37" spans="1:85" ht="13.5" customHeight="1" thickBot="1">
      <c r="A37" s="1430"/>
      <c r="B37" s="1430"/>
      <c r="C37" s="1430"/>
      <c r="D37" s="1430"/>
      <c r="E37" s="1430"/>
      <c r="F37" s="1430"/>
      <c r="G37" s="1430"/>
      <c r="H37" s="1430"/>
      <c r="I37" s="1430"/>
      <c r="J37" s="1430"/>
      <c r="K37" s="1430"/>
      <c r="L37" s="1430"/>
      <c r="M37" s="1430"/>
      <c r="N37" s="1430"/>
      <c r="O37" s="1430"/>
      <c r="P37" s="1430"/>
      <c r="Q37" s="1430"/>
      <c r="R37" s="1430"/>
      <c r="S37" s="1430"/>
      <c r="T37" s="1430"/>
      <c r="U37" s="1430"/>
      <c r="V37" s="1430"/>
      <c r="W37" s="1430"/>
      <c r="X37" s="1430"/>
      <c r="Y37" s="1430"/>
      <c r="Z37" s="1430"/>
      <c r="AA37" s="1430"/>
      <c r="AB37" s="1430"/>
      <c r="AC37" s="1430"/>
      <c r="AD37" s="1430"/>
      <c r="AE37" s="1430"/>
      <c r="AF37" s="1430"/>
      <c r="AG37" s="1430"/>
      <c r="AH37" s="1430"/>
      <c r="AI37" s="1430"/>
      <c r="AJ37" s="1430"/>
      <c r="AK37" s="1430"/>
      <c r="AL37" s="1430"/>
      <c r="AM37" s="1430"/>
      <c r="AN37" s="1430"/>
      <c r="AO37" s="1430"/>
      <c r="AP37" s="1430"/>
      <c r="AQ37" s="1430"/>
      <c r="AR37" s="1430"/>
      <c r="AS37" s="1430"/>
      <c r="AT37" s="1430"/>
      <c r="AU37" s="1430"/>
      <c r="AV37" s="1430"/>
      <c r="AW37" s="1430"/>
      <c r="AX37" s="1430"/>
      <c r="AY37" s="1430"/>
      <c r="AZ37" s="1430"/>
      <c r="BA37" s="1430"/>
      <c r="BB37" s="1430"/>
      <c r="BC37" s="1430"/>
      <c r="BD37" s="1430"/>
      <c r="BE37" s="1430"/>
    </row>
    <row r="38" spans="1:85" ht="30" customHeight="1" thickBot="1">
      <c r="B38" s="2024" t="s">
        <v>31</v>
      </c>
      <c r="C38" s="2025"/>
      <c r="D38" s="2025"/>
      <c r="E38" s="2025"/>
      <c r="F38" s="2025"/>
      <c r="G38" s="2025"/>
      <c r="H38" s="2025"/>
      <c r="I38" s="2025"/>
      <c r="J38" s="2025"/>
      <c r="K38" s="2025"/>
      <c r="L38" s="2025"/>
      <c r="M38" s="2025"/>
      <c r="N38" s="2025"/>
      <c r="O38" s="2025"/>
      <c r="P38" s="2025"/>
      <c r="Q38" s="2025"/>
      <c r="R38" s="2025"/>
      <c r="S38" s="2025"/>
      <c r="T38" s="2025"/>
      <c r="U38" s="2025"/>
      <c r="V38" s="2025"/>
      <c r="W38" s="2025"/>
      <c r="X38" s="2025"/>
      <c r="Y38" s="2025"/>
      <c r="Z38" s="2025"/>
      <c r="AA38" s="2025"/>
      <c r="AB38" s="2025"/>
      <c r="AC38" s="2025"/>
      <c r="AD38" s="2025"/>
      <c r="AE38" s="2025"/>
      <c r="AF38" s="2025"/>
      <c r="AG38" s="2025"/>
      <c r="AH38" s="2025"/>
      <c r="AI38" s="2025"/>
      <c r="AJ38" s="2025"/>
      <c r="AK38" s="2025"/>
      <c r="AL38" s="2025"/>
      <c r="AM38" s="2025"/>
      <c r="AN38" s="2025"/>
      <c r="AO38" s="2025"/>
      <c r="AP38" s="2025"/>
      <c r="AQ38" s="2025"/>
      <c r="AR38" s="2025"/>
      <c r="AS38" s="2025"/>
      <c r="AT38" s="2025"/>
      <c r="AU38" s="2025"/>
      <c r="AV38" s="2025"/>
      <c r="AW38" s="2025"/>
      <c r="AX38" s="2025"/>
      <c r="AY38" s="2025"/>
      <c r="AZ38" s="2025"/>
      <c r="BA38" s="2025"/>
      <c r="BB38" s="2025"/>
      <c r="BC38" s="2025"/>
      <c r="BD38" s="2026"/>
    </row>
    <row r="39" spans="1:85" ht="26.25" customHeight="1" thickBot="1">
      <c r="B39" s="2189" t="s">
        <v>32</v>
      </c>
      <c r="C39" s="2190"/>
      <c r="D39" s="2190"/>
      <c r="E39" s="2190"/>
      <c r="F39" s="2190"/>
      <c r="G39" s="2190"/>
      <c r="H39" s="2190"/>
      <c r="I39" s="2190"/>
      <c r="J39" s="2190"/>
      <c r="K39" s="2190"/>
      <c r="L39" s="2190"/>
      <c r="M39" s="2190"/>
      <c r="N39" s="2190"/>
      <c r="O39" s="2190"/>
      <c r="P39" s="2190"/>
      <c r="Q39" s="2190"/>
      <c r="R39" s="2190"/>
      <c r="S39" s="2190"/>
      <c r="T39" s="2190"/>
      <c r="U39" s="2190"/>
      <c r="V39" s="2190"/>
      <c r="W39" s="2190"/>
      <c r="X39" s="2190"/>
      <c r="Y39" s="2190"/>
      <c r="Z39" s="2190"/>
      <c r="AA39" s="2190"/>
      <c r="AB39" s="2190"/>
      <c r="AC39" s="2190"/>
      <c r="AD39" s="2190"/>
      <c r="AE39" s="2190"/>
      <c r="AF39" s="2190"/>
      <c r="AG39" s="2190"/>
      <c r="AH39" s="2190"/>
      <c r="AI39" s="2190"/>
      <c r="AJ39" s="2190"/>
      <c r="AK39" s="2190"/>
      <c r="AL39" s="2190"/>
      <c r="AM39" s="2190"/>
      <c r="AN39" s="2190"/>
      <c r="AO39" s="2190"/>
      <c r="AP39" s="2190"/>
      <c r="AQ39" s="2190"/>
      <c r="AR39" s="2190"/>
      <c r="AS39" s="2190"/>
      <c r="AT39" s="2190"/>
      <c r="AU39" s="2190"/>
      <c r="AV39" s="2190"/>
      <c r="AW39" s="2190"/>
      <c r="AX39" s="2190"/>
      <c r="AY39" s="2190"/>
      <c r="AZ39" s="2190"/>
      <c r="BA39" s="2190"/>
      <c r="BB39" s="2190"/>
      <c r="BC39" s="2190"/>
      <c r="BD39" s="2191"/>
    </row>
    <row r="40" spans="1:85" ht="26.25" customHeight="1">
      <c r="B40" s="2192" t="s">
        <v>7</v>
      </c>
      <c r="C40" s="2193"/>
      <c r="D40" s="2193"/>
      <c r="E40" s="2194" t="s">
        <v>4</v>
      </c>
      <c r="F40" s="2194"/>
      <c r="G40" s="2194"/>
      <c r="H40" s="2194"/>
      <c r="I40" s="2194"/>
      <c r="J40" s="2194"/>
      <c r="K40" s="2194"/>
      <c r="L40" s="2194"/>
      <c r="M40" s="2194"/>
      <c r="N40" s="2194"/>
      <c r="O40" s="2194"/>
      <c r="P40" s="2194"/>
      <c r="Q40" s="2194"/>
      <c r="R40" s="2194"/>
      <c r="S40" s="2194"/>
      <c r="T40" s="2194"/>
      <c r="U40" s="2194"/>
      <c r="V40" s="2194"/>
      <c r="W40" s="2194"/>
      <c r="X40" s="2194"/>
      <c r="Y40" s="2194"/>
      <c r="Z40" s="2194"/>
      <c r="AA40" s="2194"/>
      <c r="AB40" s="2194"/>
      <c r="AC40" s="2194"/>
      <c r="AD40" s="2194"/>
      <c r="AE40" s="2194"/>
      <c r="AF40" s="2194"/>
      <c r="AG40" s="2194"/>
      <c r="AH40" s="2194"/>
      <c r="AI40" s="2194"/>
      <c r="AJ40" s="2194"/>
      <c r="AK40" s="2194"/>
      <c r="AL40" s="2194"/>
      <c r="AM40" s="2194"/>
      <c r="AN40" s="2194"/>
      <c r="AO40" s="2187" t="s">
        <v>3</v>
      </c>
      <c r="AP40" s="2187"/>
      <c r="AQ40" s="2187"/>
      <c r="AR40" s="2187"/>
      <c r="AS40" s="2187" t="s">
        <v>2</v>
      </c>
      <c r="AT40" s="2187"/>
      <c r="AU40" s="2187"/>
      <c r="AV40" s="2187"/>
      <c r="AW40" s="2187" t="s">
        <v>1</v>
      </c>
      <c r="AX40" s="2187"/>
      <c r="AY40" s="2187"/>
      <c r="AZ40" s="2187"/>
      <c r="BA40" s="2187" t="s">
        <v>0</v>
      </c>
      <c r="BB40" s="2187"/>
      <c r="BC40" s="2187"/>
      <c r="BD40" s="2188"/>
    </row>
    <row r="41" spans="1:85" ht="26.25" customHeight="1">
      <c r="B41" s="2012" t="s">
        <v>5</v>
      </c>
      <c r="C41" s="2013" t="s">
        <v>8</v>
      </c>
      <c r="D41" s="2013" t="s">
        <v>8</v>
      </c>
      <c r="E41" s="2081" t="s">
        <v>155</v>
      </c>
      <c r="F41" s="2081" t="s">
        <v>10</v>
      </c>
      <c r="G41" s="2081" t="s">
        <v>10</v>
      </c>
      <c r="H41" s="2081" t="s">
        <v>10</v>
      </c>
      <c r="I41" s="2081" t="s">
        <v>10</v>
      </c>
      <c r="J41" s="2081" t="s">
        <v>10</v>
      </c>
      <c r="K41" s="2081" t="s">
        <v>10</v>
      </c>
      <c r="L41" s="2081" t="s">
        <v>10</v>
      </c>
      <c r="M41" s="2081" t="s">
        <v>10</v>
      </c>
      <c r="N41" s="2081" t="s">
        <v>10</v>
      </c>
      <c r="O41" s="2081" t="s">
        <v>10</v>
      </c>
      <c r="P41" s="2081" t="s">
        <v>10</v>
      </c>
      <c r="Q41" s="2081" t="s">
        <v>10</v>
      </c>
      <c r="R41" s="2081" t="s">
        <v>10</v>
      </c>
      <c r="S41" s="2081" t="s">
        <v>10</v>
      </c>
      <c r="T41" s="2081" t="s">
        <v>10</v>
      </c>
      <c r="U41" s="2081" t="s">
        <v>10</v>
      </c>
      <c r="V41" s="2081" t="s">
        <v>10</v>
      </c>
      <c r="W41" s="2081" t="s">
        <v>10</v>
      </c>
      <c r="X41" s="2081" t="s">
        <v>10</v>
      </c>
      <c r="Y41" s="2081" t="s">
        <v>10</v>
      </c>
      <c r="Z41" s="2081" t="s">
        <v>10</v>
      </c>
      <c r="AA41" s="2081" t="s">
        <v>10</v>
      </c>
      <c r="AB41" s="2081" t="s">
        <v>10</v>
      </c>
      <c r="AC41" s="2081" t="s">
        <v>10</v>
      </c>
      <c r="AD41" s="2081" t="s">
        <v>10</v>
      </c>
      <c r="AE41" s="2081" t="s">
        <v>10</v>
      </c>
      <c r="AF41" s="2081" t="s">
        <v>10</v>
      </c>
      <c r="AG41" s="2081" t="s">
        <v>10</v>
      </c>
      <c r="AH41" s="2081" t="s">
        <v>10</v>
      </c>
      <c r="AI41" s="2081" t="s">
        <v>10</v>
      </c>
      <c r="AJ41" s="2081" t="s">
        <v>10</v>
      </c>
      <c r="AK41" s="2081" t="s">
        <v>10</v>
      </c>
      <c r="AL41" s="2081" t="s">
        <v>10</v>
      </c>
      <c r="AM41" s="2081" t="s">
        <v>10</v>
      </c>
      <c r="AN41" s="2081" t="s">
        <v>10</v>
      </c>
      <c r="AO41" s="2017" t="s">
        <v>13</v>
      </c>
      <c r="AP41" s="2017" t="s">
        <v>12</v>
      </c>
      <c r="AQ41" s="2017" t="s">
        <v>12</v>
      </c>
      <c r="AR41" s="2017" t="s">
        <v>12</v>
      </c>
      <c r="AS41" s="2018">
        <v>0</v>
      </c>
      <c r="AT41" s="2018"/>
      <c r="AU41" s="2018"/>
      <c r="AV41" s="2018"/>
      <c r="AW41" s="2018">
        <v>0</v>
      </c>
      <c r="AX41" s="2018"/>
      <c r="AY41" s="2018"/>
      <c r="AZ41" s="2018"/>
      <c r="BA41" s="1999">
        <f>AW41*AS41</f>
        <v>0</v>
      </c>
      <c r="BB41" s="1999"/>
      <c r="BC41" s="1999"/>
      <c r="BD41" s="2070"/>
    </row>
    <row r="42" spans="1:85" ht="26.25" customHeight="1">
      <c r="B42" s="2179" t="s">
        <v>6</v>
      </c>
      <c r="C42" s="2180" t="s">
        <v>9</v>
      </c>
      <c r="D42" s="2180" t="s">
        <v>9</v>
      </c>
      <c r="E42" s="2181" t="s">
        <v>156</v>
      </c>
      <c r="F42" s="2181" t="s">
        <v>11</v>
      </c>
      <c r="G42" s="2181" t="s">
        <v>11</v>
      </c>
      <c r="H42" s="2181" t="s">
        <v>11</v>
      </c>
      <c r="I42" s="2181" t="s">
        <v>11</v>
      </c>
      <c r="J42" s="2181" t="s">
        <v>11</v>
      </c>
      <c r="K42" s="2181" t="s">
        <v>11</v>
      </c>
      <c r="L42" s="2181" t="s">
        <v>11</v>
      </c>
      <c r="M42" s="2181" t="s">
        <v>11</v>
      </c>
      <c r="N42" s="2181" t="s">
        <v>11</v>
      </c>
      <c r="O42" s="2181" t="s">
        <v>11</v>
      </c>
      <c r="P42" s="2181" t="s">
        <v>11</v>
      </c>
      <c r="Q42" s="2181" t="s">
        <v>11</v>
      </c>
      <c r="R42" s="2181" t="s">
        <v>11</v>
      </c>
      <c r="S42" s="2181" t="s">
        <v>11</v>
      </c>
      <c r="T42" s="2181" t="s">
        <v>11</v>
      </c>
      <c r="U42" s="2181" t="s">
        <v>11</v>
      </c>
      <c r="V42" s="2181" t="s">
        <v>11</v>
      </c>
      <c r="W42" s="2181" t="s">
        <v>11</v>
      </c>
      <c r="X42" s="2181" t="s">
        <v>11</v>
      </c>
      <c r="Y42" s="2181" t="s">
        <v>11</v>
      </c>
      <c r="Z42" s="2181" t="s">
        <v>11</v>
      </c>
      <c r="AA42" s="2181" t="s">
        <v>11</v>
      </c>
      <c r="AB42" s="2181" t="s">
        <v>11</v>
      </c>
      <c r="AC42" s="2181" t="s">
        <v>11</v>
      </c>
      <c r="AD42" s="2181" t="s">
        <v>11</v>
      </c>
      <c r="AE42" s="2181" t="s">
        <v>11</v>
      </c>
      <c r="AF42" s="2181" t="s">
        <v>11</v>
      </c>
      <c r="AG42" s="2181" t="s">
        <v>11</v>
      </c>
      <c r="AH42" s="2181" t="s">
        <v>11</v>
      </c>
      <c r="AI42" s="2181" t="s">
        <v>11</v>
      </c>
      <c r="AJ42" s="2181" t="s">
        <v>11</v>
      </c>
      <c r="AK42" s="2181" t="s">
        <v>11</v>
      </c>
      <c r="AL42" s="2181" t="s">
        <v>11</v>
      </c>
      <c r="AM42" s="2181" t="s">
        <v>11</v>
      </c>
      <c r="AN42" s="2181" t="s">
        <v>11</v>
      </c>
      <c r="AO42" s="2182" t="s">
        <v>13</v>
      </c>
      <c r="AP42" s="2182" t="s">
        <v>12</v>
      </c>
      <c r="AQ42" s="2182" t="s">
        <v>12</v>
      </c>
      <c r="AR42" s="2182" t="s">
        <v>12</v>
      </c>
      <c r="AS42" s="2183">
        <v>0</v>
      </c>
      <c r="AT42" s="2183"/>
      <c r="AU42" s="2183"/>
      <c r="AV42" s="2183"/>
      <c r="AW42" s="2183">
        <v>0</v>
      </c>
      <c r="AX42" s="2183"/>
      <c r="AY42" s="2183"/>
      <c r="AZ42" s="2183"/>
      <c r="BA42" s="2184">
        <f>AW42*AS42</f>
        <v>0</v>
      </c>
      <c r="BB42" s="2184"/>
      <c r="BC42" s="2184"/>
      <c r="BD42" s="2185"/>
    </row>
    <row r="43" spans="1:85" ht="21.75" customHeight="1" thickBot="1">
      <c r="B43" s="2156" t="s">
        <v>50</v>
      </c>
      <c r="C43" s="2157"/>
      <c r="D43" s="2157"/>
      <c r="E43" s="2157"/>
      <c r="F43" s="2157"/>
      <c r="G43" s="2157"/>
      <c r="H43" s="2157"/>
      <c r="I43" s="2157"/>
      <c r="J43" s="2157"/>
      <c r="K43" s="2157"/>
      <c r="L43" s="2157"/>
      <c r="M43" s="2157"/>
      <c r="N43" s="2157"/>
      <c r="O43" s="2157"/>
      <c r="P43" s="2157"/>
      <c r="Q43" s="2157"/>
      <c r="R43" s="2157"/>
      <c r="S43" s="2157"/>
      <c r="T43" s="2157"/>
      <c r="U43" s="2157"/>
      <c r="V43" s="2157"/>
      <c r="W43" s="2157"/>
      <c r="X43" s="2157"/>
      <c r="Y43" s="2157"/>
      <c r="Z43" s="2157"/>
      <c r="AA43" s="2157"/>
      <c r="AB43" s="2157"/>
      <c r="AC43" s="2157"/>
      <c r="AD43" s="2157"/>
      <c r="AE43" s="2157"/>
      <c r="AF43" s="2157"/>
      <c r="AG43" s="2157"/>
      <c r="AH43" s="2157"/>
      <c r="AI43" s="2157"/>
      <c r="AJ43" s="2157"/>
      <c r="AK43" s="2157"/>
      <c r="AL43" s="2157"/>
      <c r="AM43" s="2157"/>
      <c r="AN43" s="2157"/>
      <c r="AO43" s="2158">
        <f>SUM(BA41:BD42)</f>
        <v>0</v>
      </c>
      <c r="AP43" s="2159"/>
      <c r="AQ43" s="2159"/>
      <c r="AR43" s="2159"/>
      <c r="AS43" s="2159"/>
      <c r="AT43" s="2159"/>
      <c r="AU43" s="2159"/>
      <c r="AV43" s="2159"/>
      <c r="AW43" s="2159"/>
      <c r="AX43" s="2159"/>
      <c r="AY43" s="2159"/>
      <c r="AZ43" s="2159"/>
      <c r="BA43" s="2159"/>
      <c r="BB43" s="2159"/>
      <c r="BC43" s="2159"/>
      <c r="BD43" s="2160"/>
    </row>
    <row r="44" spans="1:85" ht="14.25" customHeight="1" thickBot="1">
      <c r="B44" s="2186"/>
      <c r="C44" s="2186"/>
      <c r="D44" s="2186"/>
      <c r="E44" s="2186"/>
      <c r="F44" s="2186"/>
      <c r="G44" s="2186"/>
      <c r="H44" s="2186"/>
      <c r="I44" s="2186"/>
      <c r="J44" s="2186"/>
      <c r="K44" s="2186"/>
      <c r="L44" s="2186"/>
      <c r="M44" s="2186"/>
      <c r="N44" s="2186"/>
      <c r="O44" s="2186"/>
      <c r="P44" s="2186"/>
      <c r="Q44" s="2186"/>
      <c r="R44" s="2186"/>
      <c r="S44" s="2186"/>
      <c r="T44" s="2186"/>
      <c r="U44" s="2186"/>
      <c r="V44" s="2186"/>
      <c r="W44" s="2186"/>
      <c r="X44" s="2186"/>
      <c r="Y44" s="2186"/>
      <c r="Z44" s="2186"/>
      <c r="AA44" s="2186"/>
      <c r="AB44" s="2186"/>
      <c r="AC44" s="2186"/>
      <c r="AD44" s="2186"/>
      <c r="AE44" s="2186"/>
      <c r="AF44" s="2186"/>
      <c r="AG44" s="2186"/>
      <c r="AH44" s="2186"/>
      <c r="AI44" s="2186"/>
      <c r="AJ44" s="2186"/>
      <c r="AK44" s="2186"/>
      <c r="AL44" s="2186"/>
      <c r="AM44" s="2186"/>
      <c r="AN44" s="2186"/>
      <c r="AO44" s="2186"/>
      <c r="AP44" s="2186"/>
      <c r="AQ44" s="2186"/>
      <c r="AR44" s="2186"/>
      <c r="AS44" s="2186"/>
      <c r="AT44" s="2186"/>
      <c r="AU44" s="2186"/>
      <c r="AV44" s="2186"/>
      <c r="AW44" s="2186"/>
      <c r="AX44" s="2186"/>
      <c r="AY44" s="2186"/>
      <c r="AZ44" s="2186"/>
      <c r="BA44" s="2186"/>
      <c r="BB44" s="2186"/>
      <c r="BC44" s="2186"/>
      <c r="BD44" s="2186"/>
    </row>
    <row r="45" spans="1:85" ht="22.8">
      <c r="B45" s="2058" t="s">
        <v>33</v>
      </c>
      <c r="C45" s="2059"/>
      <c r="D45" s="2059"/>
      <c r="E45" s="2059"/>
      <c r="F45" s="2059"/>
      <c r="G45" s="2059"/>
      <c r="H45" s="2059"/>
      <c r="I45" s="2059"/>
      <c r="J45" s="2059"/>
      <c r="K45" s="2059"/>
      <c r="L45" s="2059"/>
      <c r="M45" s="2059"/>
      <c r="N45" s="2059"/>
      <c r="O45" s="2059"/>
      <c r="P45" s="2059"/>
      <c r="Q45" s="2059"/>
      <c r="R45" s="2059"/>
      <c r="S45" s="2059"/>
      <c r="T45" s="2059"/>
      <c r="U45" s="2059"/>
      <c r="V45" s="2059"/>
      <c r="W45" s="2059"/>
      <c r="X45" s="2059"/>
      <c r="Y45" s="2059"/>
      <c r="Z45" s="2059"/>
      <c r="AA45" s="2059"/>
      <c r="AB45" s="2059"/>
      <c r="AC45" s="2059"/>
      <c r="AD45" s="2059"/>
      <c r="AE45" s="2059"/>
      <c r="AF45" s="2059"/>
      <c r="AG45" s="2059"/>
      <c r="AH45" s="2059"/>
      <c r="AI45" s="2059"/>
      <c r="AJ45" s="2059"/>
      <c r="AK45" s="2059"/>
      <c r="AL45" s="2059"/>
      <c r="AM45" s="2059"/>
      <c r="AN45" s="2059"/>
      <c r="AO45" s="2059"/>
      <c r="AP45" s="2059"/>
      <c r="AQ45" s="2059"/>
      <c r="AR45" s="2059"/>
      <c r="AS45" s="2059"/>
      <c r="AT45" s="2059"/>
      <c r="AU45" s="2059"/>
      <c r="AV45" s="2059"/>
      <c r="AW45" s="2059"/>
      <c r="AX45" s="2059"/>
      <c r="AY45" s="2059"/>
      <c r="AZ45" s="2059"/>
      <c r="BA45" s="2059"/>
      <c r="BB45" s="2059"/>
      <c r="BC45" s="2059"/>
      <c r="BD45" s="2060"/>
      <c r="CG45" s="24"/>
    </row>
    <row r="46" spans="1:85" ht="26.25" customHeight="1">
      <c r="B46" s="2061" t="s">
        <v>7</v>
      </c>
      <c r="C46" s="2030"/>
      <c r="D46" s="2030"/>
      <c r="E46" s="2062" t="s">
        <v>4</v>
      </c>
      <c r="F46" s="2062"/>
      <c r="G46" s="2062"/>
      <c r="H46" s="2062"/>
      <c r="I46" s="2062"/>
      <c r="J46" s="2062"/>
      <c r="K46" s="2062"/>
      <c r="L46" s="2062"/>
      <c r="M46" s="2062"/>
      <c r="N46" s="2062"/>
      <c r="O46" s="2062"/>
      <c r="P46" s="2062"/>
      <c r="Q46" s="2062"/>
      <c r="R46" s="2062"/>
      <c r="S46" s="2062"/>
      <c r="T46" s="2062"/>
      <c r="U46" s="2062"/>
      <c r="V46" s="2062"/>
      <c r="W46" s="2062"/>
      <c r="X46" s="2062"/>
      <c r="Y46" s="2062"/>
      <c r="Z46" s="2062"/>
      <c r="AA46" s="2062"/>
      <c r="AB46" s="2062"/>
      <c r="AC46" s="2062"/>
      <c r="AD46" s="2062"/>
      <c r="AE46" s="2062"/>
      <c r="AF46" s="2062"/>
      <c r="AG46" s="2062"/>
      <c r="AH46" s="2062"/>
      <c r="AI46" s="2062"/>
      <c r="AJ46" s="2062"/>
      <c r="AK46" s="2062"/>
      <c r="AL46" s="2062"/>
      <c r="AM46" s="2062"/>
      <c r="AN46" s="2062"/>
      <c r="AO46" s="2174" t="s">
        <v>3</v>
      </c>
      <c r="AP46" s="2174"/>
      <c r="AQ46" s="2174"/>
      <c r="AR46" s="2174"/>
      <c r="AS46" s="2174" t="s">
        <v>2</v>
      </c>
      <c r="AT46" s="2174"/>
      <c r="AU46" s="2174"/>
      <c r="AV46" s="2174"/>
      <c r="AW46" s="2174" t="s">
        <v>1</v>
      </c>
      <c r="AX46" s="2174"/>
      <c r="AY46" s="2174"/>
      <c r="AZ46" s="2174"/>
      <c r="BA46" s="2174" t="s">
        <v>0</v>
      </c>
      <c r="BB46" s="2174"/>
      <c r="BC46" s="2174"/>
      <c r="BD46" s="2175"/>
    </row>
    <row r="47" spans="1:85" ht="26.25" customHeight="1">
      <c r="B47" s="2179" t="s">
        <v>8</v>
      </c>
      <c r="C47" s="2180" t="s">
        <v>8</v>
      </c>
      <c r="D47" s="2180" t="s">
        <v>8</v>
      </c>
      <c r="E47" s="2181" t="s">
        <v>1007</v>
      </c>
      <c r="F47" s="2181" t="s">
        <v>10</v>
      </c>
      <c r="G47" s="2181" t="s">
        <v>10</v>
      </c>
      <c r="H47" s="2181" t="s">
        <v>10</v>
      </c>
      <c r="I47" s="2181" t="s">
        <v>10</v>
      </c>
      <c r="J47" s="2181" t="s">
        <v>10</v>
      </c>
      <c r="K47" s="2181" t="s">
        <v>10</v>
      </c>
      <c r="L47" s="2181" t="s">
        <v>10</v>
      </c>
      <c r="M47" s="2181" t="s">
        <v>10</v>
      </c>
      <c r="N47" s="2181" t="s">
        <v>10</v>
      </c>
      <c r="O47" s="2181" t="s">
        <v>10</v>
      </c>
      <c r="P47" s="2181" t="s">
        <v>10</v>
      </c>
      <c r="Q47" s="2181" t="s">
        <v>10</v>
      </c>
      <c r="R47" s="2181" t="s">
        <v>10</v>
      </c>
      <c r="S47" s="2181" t="s">
        <v>10</v>
      </c>
      <c r="T47" s="2181" t="s">
        <v>10</v>
      </c>
      <c r="U47" s="2181" t="s">
        <v>10</v>
      </c>
      <c r="V47" s="2181" t="s">
        <v>10</v>
      </c>
      <c r="W47" s="2181" t="s">
        <v>10</v>
      </c>
      <c r="X47" s="2181" t="s">
        <v>10</v>
      </c>
      <c r="Y47" s="2181" t="s">
        <v>10</v>
      </c>
      <c r="Z47" s="2181" t="s">
        <v>10</v>
      </c>
      <c r="AA47" s="2181" t="s">
        <v>10</v>
      </c>
      <c r="AB47" s="2181" t="s">
        <v>10</v>
      </c>
      <c r="AC47" s="2181" t="s">
        <v>10</v>
      </c>
      <c r="AD47" s="2181" t="s">
        <v>10</v>
      </c>
      <c r="AE47" s="2181" t="s">
        <v>10</v>
      </c>
      <c r="AF47" s="2181" t="s">
        <v>10</v>
      </c>
      <c r="AG47" s="2181" t="s">
        <v>10</v>
      </c>
      <c r="AH47" s="2181" t="s">
        <v>10</v>
      </c>
      <c r="AI47" s="2181" t="s">
        <v>10</v>
      </c>
      <c r="AJ47" s="2181" t="s">
        <v>10</v>
      </c>
      <c r="AK47" s="2181" t="s">
        <v>10</v>
      </c>
      <c r="AL47" s="2181" t="s">
        <v>10</v>
      </c>
      <c r="AM47" s="2181" t="s">
        <v>10</v>
      </c>
      <c r="AN47" s="2181" t="s">
        <v>10</v>
      </c>
      <c r="AO47" s="2182" t="s">
        <v>1008</v>
      </c>
      <c r="AP47" s="2182" t="s">
        <v>12</v>
      </c>
      <c r="AQ47" s="2182" t="s">
        <v>12</v>
      </c>
      <c r="AR47" s="2182" t="s">
        <v>12</v>
      </c>
      <c r="AS47" s="2183" t="s">
        <v>1009</v>
      </c>
      <c r="AT47" s="2183"/>
      <c r="AU47" s="2183"/>
      <c r="AV47" s="2183"/>
      <c r="AW47" s="2183" t="s">
        <v>1009</v>
      </c>
      <c r="AX47" s="2183"/>
      <c r="AY47" s="2183"/>
      <c r="AZ47" s="2183"/>
      <c r="BA47" s="2184" t="s">
        <v>1009</v>
      </c>
      <c r="BB47" s="2184"/>
      <c r="BC47" s="2184"/>
      <c r="BD47" s="2185"/>
    </row>
    <row r="48" spans="1:85" ht="26.25" customHeight="1">
      <c r="B48" s="2179" t="s">
        <v>9</v>
      </c>
      <c r="C48" s="2180" t="s">
        <v>8</v>
      </c>
      <c r="D48" s="2180" t="s">
        <v>8</v>
      </c>
      <c r="E48" s="2181" t="s">
        <v>1010</v>
      </c>
      <c r="F48" s="2181" t="s">
        <v>10</v>
      </c>
      <c r="G48" s="2181" t="s">
        <v>10</v>
      </c>
      <c r="H48" s="2181" t="s">
        <v>10</v>
      </c>
      <c r="I48" s="2181" t="s">
        <v>10</v>
      </c>
      <c r="J48" s="2181" t="s">
        <v>10</v>
      </c>
      <c r="K48" s="2181" t="s">
        <v>10</v>
      </c>
      <c r="L48" s="2181" t="s">
        <v>10</v>
      </c>
      <c r="M48" s="2181" t="s">
        <v>10</v>
      </c>
      <c r="N48" s="2181" t="s">
        <v>10</v>
      </c>
      <c r="O48" s="2181" t="s">
        <v>10</v>
      </c>
      <c r="P48" s="2181" t="s">
        <v>10</v>
      </c>
      <c r="Q48" s="2181" t="s">
        <v>10</v>
      </c>
      <c r="R48" s="2181" t="s">
        <v>10</v>
      </c>
      <c r="S48" s="2181" t="s">
        <v>10</v>
      </c>
      <c r="T48" s="2181" t="s">
        <v>10</v>
      </c>
      <c r="U48" s="2181" t="s">
        <v>10</v>
      </c>
      <c r="V48" s="2181" t="s">
        <v>10</v>
      </c>
      <c r="W48" s="2181" t="s">
        <v>10</v>
      </c>
      <c r="X48" s="2181" t="s">
        <v>10</v>
      </c>
      <c r="Y48" s="2181" t="s">
        <v>10</v>
      </c>
      <c r="Z48" s="2181" t="s">
        <v>10</v>
      </c>
      <c r="AA48" s="2181" t="s">
        <v>10</v>
      </c>
      <c r="AB48" s="2181" t="s">
        <v>10</v>
      </c>
      <c r="AC48" s="2181" t="s">
        <v>10</v>
      </c>
      <c r="AD48" s="2181" t="s">
        <v>10</v>
      </c>
      <c r="AE48" s="2181" t="s">
        <v>10</v>
      </c>
      <c r="AF48" s="2181" t="s">
        <v>10</v>
      </c>
      <c r="AG48" s="2181" t="s">
        <v>10</v>
      </c>
      <c r="AH48" s="2181" t="s">
        <v>10</v>
      </c>
      <c r="AI48" s="2181" t="s">
        <v>10</v>
      </c>
      <c r="AJ48" s="2181" t="s">
        <v>10</v>
      </c>
      <c r="AK48" s="2181" t="s">
        <v>10</v>
      </c>
      <c r="AL48" s="2181" t="s">
        <v>10</v>
      </c>
      <c r="AM48" s="2181" t="s">
        <v>10</v>
      </c>
      <c r="AN48" s="2181" t="s">
        <v>10</v>
      </c>
      <c r="AO48" s="2182" t="s">
        <v>1008</v>
      </c>
      <c r="AP48" s="2182" t="s">
        <v>12</v>
      </c>
      <c r="AQ48" s="2182" t="s">
        <v>12</v>
      </c>
      <c r="AR48" s="2182" t="s">
        <v>12</v>
      </c>
      <c r="AS48" s="2183" t="s">
        <v>1009</v>
      </c>
      <c r="AT48" s="2183"/>
      <c r="AU48" s="2183"/>
      <c r="AV48" s="2183"/>
      <c r="AW48" s="2183" t="s">
        <v>1009</v>
      </c>
      <c r="AX48" s="2183"/>
      <c r="AY48" s="2183"/>
      <c r="AZ48" s="2183"/>
      <c r="BA48" s="2184" t="s">
        <v>1009</v>
      </c>
      <c r="BB48" s="2184"/>
      <c r="BC48" s="2184"/>
      <c r="BD48" s="2185"/>
    </row>
    <row r="49" spans="1:70" ht="26.25" customHeight="1">
      <c r="B49" s="2179" t="s">
        <v>1011</v>
      </c>
      <c r="C49" s="2180" t="s">
        <v>8</v>
      </c>
      <c r="D49" s="2180" t="s">
        <v>8</v>
      </c>
      <c r="E49" s="2181" t="s">
        <v>1012</v>
      </c>
      <c r="F49" s="2181" t="s">
        <v>10</v>
      </c>
      <c r="G49" s="2181" t="s">
        <v>10</v>
      </c>
      <c r="H49" s="2181" t="s">
        <v>10</v>
      </c>
      <c r="I49" s="2181" t="s">
        <v>10</v>
      </c>
      <c r="J49" s="2181" t="s">
        <v>10</v>
      </c>
      <c r="K49" s="2181" t="s">
        <v>10</v>
      </c>
      <c r="L49" s="2181" t="s">
        <v>10</v>
      </c>
      <c r="M49" s="2181" t="s">
        <v>10</v>
      </c>
      <c r="N49" s="2181" t="s">
        <v>10</v>
      </c>
      <c r="O49" s="2181" t="s">
        <v>10</v>
      </c>
      <c r="P49" s="2181" t="s">
        <v>10</v>
      </c>
      <c r="Q49" s="2181" t="s">
        <v>10</v>
      </c>
      <c r="R49" s="2181" t="s">
        <v>10</v>
      </c>
      <c r="S49" s="2181" t="s">
        <v>10</v>
      </c>
      <c r="T49" s="2181" t="s">
        <v>10</v>
      </c>
      <c r="U49" s="2181" t="s">
        <v>10</v>
      </c>
      <c r="V49" s="2181" t="s">
        <v>10</v>
      </c>
      <c r="W49" s="2181" t="s">
        <v>10</v>
      </c>
      <c r="X49" s="2181" t="s">
        <v>10</v>
      </c>
      <c r="Y49" s="2181" t="s">
        <v>10</v>
      </c>
      <c r="Z49" s="2181" t="s">
        <v>10</v>
      </c>
      <c r="AA49" s="2181" t="s">
        <v>10</v>
      </c>
      <c r="AB49" s="2181" t="s">
        <v>10</v>
      </c>
      <c r="AC49" s="2181" t="s">
        <v>10</v>
      </c>
      <c r="AD49" s="2181" t="s">
        <v>10</v>
      </c>
      <c r="AE49" s="2181" t="s">
        <v>10</v>
      </c>
      <c r="AF49" s="2181" t="s">
        <v>10</v>
      </c>
      <c r="AG49" s="2181" t="s">
        <v>10</v>
      </c>
      <c r="AH49" s="2181" t="s">
        <v>10</v>
      </c>
      <c r="AI49" s="2181" t="s">
        <v>10</v>
      </c>
      <c r="AJ49" s="2181" t="s">
        <v>10</v>
      </c>
      <c r="AK49" s="2181" t="s">
        <v>10</v>
      </c>
      <c r="AL49" s="2181" t="s">
        <v>10</v>
      </c>
      <c r="AM49" s="2181" t="s">
        <v>10</v>
      </c>
      <c r="AN49" s="2181" t="s">
        <v>10</v>
      </c>
      <c r="AO49" s="2182" t="s">
        <v>1008</v>
      </c>
      <c r="AP49" s="2182" t="s">
        <v>12</v>
      </c>
      <c r="AQ49" s="2182" t="s">
        <v>12</v>
      </c>
      <c r="AR49" s="2182" t="s">
        <v>12</v>
      </c>
      <c r="AS49" s="2183" t="s">
        <v>1009</v>
      </c>
      <c r="AT49" s="2183"/>
      <c r="AU49" s="2183"/>
      <c r="AV49" s="2183"/>
      <c r="AW49" s="2183" t="s">
        <v>1009</v>
      </c>
      <c r="AX49" s="2183"/>
      <c r="AY49" s="2183"/>
      <c r="AZ49" s="2183"/>
      <c r="BA49" s="2184" t="s">
        <v>1009</v>
      </c>
      <c r="BB49" s="2184"/>
      <c r="BC49" s="2184"/>
      <c r="BD49" s="2185"/>
    </row>
    <row r="50" spans="1:70" ht="26.25" customHeight="1">
      <c r="B50" s="2179" t="s">
        <v>1013</v>
      </c>
      <c r="C50" s="2180" t="s">
        <v>8</v>
      </c>
      <c r="D50" s="2180" t="s">
        <v>8</v>
      </c>
      <c r="E50" s="2181" t="s">
        <v>1014</v>
      </c>
      <c r="F50" s="2181" t="s">
        <v>10</v>
      </c>
      <c r="G50" s="2181" t="s">
        <v>10</v>
      </c>
      <c r="H50" s="2181" t="s">
        <v>10</v>
      </c>
      <c r="I50" s="2181" t="s">
        <v>10</v>
      </c>
      <c r="J50" s="2181" t="s">
        <v>10</v>
      </c>
      <c r="K50" s="2181" t="s">
        <v>10</v>
      </c>
      <c r="L50" s="2181" t="s">
        <v>10</v>
      </c>
      <c r="M50" s="2181" t="s">
        <v>10</v>
      </c>
      <c r="N50" s="2181" t="s">
        <v>10</v>
      </c>
      <c r="O50" s="2181" t="s">
        <v>10</v>
      </c>
      <c r="P50" s="2181" t="s">
        <v>10</v>
      </c>
      <c r="Q50" s="2181" t="s">
        <v>10</v>
      </c>
      <c r="R50" s="2181" t="s">
        <v>10</v>
      </c>
      <c r="S50" s="2181" t="s">
        <v>10</v>
      </c>
      <c r="T50" s="2181" t="s">
        <v>10</v>
      </c>
      <c r="U50" s="2181" t="s">
        <v>10</v>
      </c>
      <c r="V50" s="2181" t="s">
        <v>10</v>
      </c>
      <c r="W50" s="2181" t="s">
        <v>10</v>
      </c>
      <c r="X50" s="2181" t="s">
        <v>10</v>
      </c>
      <c r="Y50" s="2181" t="s">
        <v>10</v>
      </c>
      <c r="Z50" s="2181" t="s">
        <v>10</v>
      </c>
      <c r="AA50" s="2181" t="s">
        <v>10</v>
      </c>
      <c r="AB50" s="2181" t="s">
        <v>10</v>
      </c>
      <c r="AC50" s="2181" t="s">
        <v>10</v>
      </c>
      <c r="AD50" s="2181" t="s">
        <v>10</v>
      </c>
      <c r="AE50" s="2181" t="s">
        <v>10</v>
      </c>
      <c r="AF50" s="2181" t="s">
        <v>10</v>
      </c>
      <c r="AG50" s="2181" t="s">
        <v>10</v>
      </c>
      <c r="AH50" s="2181" t="s">
        <v>10</v>
      </c>
      <c r="AI50" s="2181" t="s">
        <v>10</v>
      </c>
      <c r="AJ50" s="2181" t="s">
        <v>10</v>
      </c>
      <c r="AK50" s="2181" t="s">
        <v>10</v>
      </c>
      <c r="AL50" s="2181" t="s">
        <v>10</v>
      </c>
      <c r="AM50" s="2181" t="s">
        <v>10</v>
      </c>
      <c r="AN50" s="2181" t="s">
        <v>10</v>
      </c>
      <c r="AO50" s="2182" t="s">
        <v>1008</v>
      </c>
      <c r="AP50" s="2182" t="s">
        <v>12</v>
      </c>
      <c r="AQ50" s="2182" t="s">
        <v>12</v>
      </c>
      <c r="AR50" s="2182" t="s">
        <v>12</v>
      </c>
      <c r="AS50" s="2183" t="s">
        <v>1009</v>
      </c>
      <c r="AT50" s="2183"/>
      <c r="AU50" s="2183"/>
      <c r="AV50" s="2183"/>
      <c r="AW50" s="2183" t="s">
        <v>1009</v>
      </c>
      <c r="AX50" s="2183"/>
      <c r="AY50" s="2183"/>
      <c r="AZ50" s="2183"/>
      <c r="BA50" s="2184" t="s">
        <v>1009</v>
      </c>
      <c r="BB50" s="2184"/>
      <c r="BC50" s="2184"/>
      <c r="BD50" s="2185"/>
    </row>
    <row r="51" spans="1:70" ht="26.25" customHeight="1">
      <c r="B51" s="2179" t="s">
        <v>1015</v>
      </c>
      <c r="C51" s="2180" t="s">
        <v>8</v>
      </c>
      <c r="D51" s="2180" t="s">
        <v>8</v>
      </c>
      <c r="E51" s="2181" t="s">
        <v>1016</v>
      </c>
      <c r="F51" s="2181" t="s">
        <v>10</v>
      </c>
      <c r="G51" s="2181" t="s">
        <v>10</v>
      </c>
      <c r="H51" s="2181" t="s">
        <v>10</v>
      </c>
      <c r="I51" s="2181" t="s">
        <v>10</v>
      </c>
      <c r="J51" s="2181" t="s">
        <v>10</v>
      </c>
      <c r="K51" s="2181" t="s">
        <v>10</v>
      </c>
      <c r="L51" s="2181" t="s">
        <v>10</v>
      </c>
      <c r="M51" s="2181" t="s">
        <v>10</v>
      </c>
      <c r="N51" s="2181" t="s">
        <v>10</v>
      </c>
      <c r="O51" s="2181" t="s">
        <v>10</v>
      </c>
      <c r="P51" s="2181" t="s">
        <v>10</v>
      </c>
      <c r="Q51" s="2181" t="s">
        <v>10</v>
      </c>
      <c r="R51" s="2181" t="s">
        <v>10</v>
      </c>
      <c r="S51" s="2181" t="s">
        <v>10</v>
      </c>
      <c r="T51" s="2181" t="s">
        <v>10</v>
      </c>
      <c r="U51" s="2181" t="s">
        <v>10</v>
      </c>
      <c r="V51" s="2181" t="s">
        <v>10</v>
      </c>
      <c r="W51" s="2181" t="s">
        <v>10</v>
      </c>
      <c r="X51" s="2181" t="s">
        <v>10</v>
      </c>
      <c r="Y51" s="2181" t="s">
        <v>10</v>
      </c>
      <c r="Z51" s="2181" t="s">
        <v>10</v>
      </c>
      <c r="AA51" s="2181" t="s">
        <v>10</v>
      </c>
      <c r="AB51" s="2181" t="s">
        <v>10</v>
      </c>
      <c r="AC51" s="2181" t="s">
        <v>10</v>
      </c>
      <c r="AD51" s="2181" t="s">
        <v>10</v>
      </c>
      <c r="AE51" s="2181" t="s">
        <v>10</v>
      </c>
      <c r="AF51" s="2181" t="s">
        <v>10</v>
      </c>
      <c r="AG51" s="2181" t="s">
        <v>10</v>
      </c>
      <c r="AH51" s="2181" t="s">
        <v>10</v>
      </c>
      <c r="AI51" s="2181" t="s">
        <v>10</v>
      </c>
      <c r="AJ51" s="2181" t="s">
        <v>10</v>
      </c>
      <c r="AK51" s="2181" t="s">
        <v>10</v>
      </c>
      <c r="AL51" s="2181" t="s">
        <v>10</v>
      </c>
      <c r="AM51" s="2181" t="s">
        <v>10</v>
      </c>
      <c r="AN51" s="2181" t="s">
        <v>10</v>
      </c>
      <c r="AO51" s="2182" t="s">
        <v>1008</v>
      </c>
      <c r="AP51" s="2182" t="s">
        <v>12</v>
      </c>
      <c r="AQ51" s="2182" t="s">
        <v>12</v>
      </c>
      <c r="AR51" s="2182" t="s">
        <v>12</v>
      </c>
      <c r="AS51" s="2183" t="s">
        <v>1009</v>
      </c>
      <c r="AT51" s="2183"/>
      <c r="AU51" s="2183"/>
      <c r="AV51" s="2183"/>
      <c r="AW51" s="2183" t="s">
        <v>1009</v>
      </c>
      <c r="AX51" s="2183"/>
      <c r="AY51" s="2183"/>
      <c r="AZ51" s="2183"/>
      <c r="BA51" s="2184" t="s">
        <v>1009</v>
      </c>
      <c r="BB51" s="2184"/>
      <c r="BC51" s="2184"/>
      <c r="BD51" s="2185"/>
    </row>
    <row r="52" spans="1:70" ht="26.25" customHeight="1">
      <c r="B52" s="2179" t="s">
        <v>1017</v>
      </c>
      <c r="C52" s="2180" t="s">
        <v>8</v>
      </c>
      <c r="D52" s="2180" t="s">
        <v>8</v>
      </c>
      <c r="E52" s="2181" t="s">
        <v>1018</v>
      </c>
      <c r="F52" s="2181" t="s">
        <v>10</v>
      </c>
      <c r="G52" s="2181" t="s">
        <v>10</v>
      </c>
      <c r="H52" s="2181" t="s">
        <v>10</v>
      </c>
      <c r="I52" s="2181" t="s">
        <v>10</v>
      </c>
      <c r="J52" s="2181" t="s">
        <v>10</v>
      </c>
      <c r="K52" s="2181" t="s">
        <v>10</v>
      </c>
      <c r="L52" s="2181" t="s">
        <v>10</v>
      </c>
      <c r="M52" s="2181" t="s">
        <v>10</v>
      </c>
      <c r="N52" s="2181" t="s">
        <v>10</v>
      </c>
      <c r="O52" s="2181" t="s">
        <v>10</v>
      </c>
      <c r="P52" s="2181" t="s">
        <v>10</v>
      </c>
      <c r="Q52" s="2181" t="s">
        <v>10</v>
      </c>
      <c r="R52" s="2181" t="s">
        <v>10</v>
      </c>
      <c r="S52" s="2181" t="s">
        <v>10</v>
      </c>
      <c r="T52" s="2181" t="s">
        <v>10</v>
      </c>
      <c r="U52" s="2181" t="s">
        <v>10</v>
      </c>
      <c r="V52" s="2181" t="s">
        <v>10</v>
      </c>
      <c r="W52" s="2181" t="s">
        <v>10</v>
      </c>
      <c r="X52" s="2181" t="s">
        <v>10</v>
      </c>
      <c r="Y52" s="2181" t="s">
        <v>10</v>
      </c>
      <c r="Z52" s="2181" t="s">
        <v>10</v>
      </c>
      <c r="AA52" s="2181" t="s">
        <v>10</v>
      </c>
      <c r="AB52" s="2181" t="s">
        <v>10</v>
      </c>
      <c r="AC52" s="2181" t="s">
        <v>10</v>
      </c>
      <c r="AD52" s="2181" t="s">
        <v>10</v>
      </c>
      <c r="AE52" s="2181" t="s">
        <v>10</v>
      </c>
      <c r="AF52" s="2181" t="s">
        <v>10</v>
      </c>
      <c r="AG52" s="2181" t="s">
        <v>10</v>
      </c>
      <c r="AH52" s="2181" t="s">
        <v>10</v>
      </c>
      <c r="AI52" s="2181" t="s">
        <v>10</v>
      </c>
      <c r="AJ52" s="2181" t="s">
        <v>10</v>
      </c>
      <c r="AK52" s="2181" t="s">
        <v>10</v>
      </c>
      <c r="AL52" s="2181" t="s">
        <v>10</v>
      </c>
      <c r="AM52" s="2181" t="s">
        <v>10</v>
      </c>
      <c r="AN52" s="2181" t="s">
        <v>10</v>
      </c>
      <c r="AO52" s="2182" t="s">
        <v>1008</v>
      </c>
      <c r="AP52" s="2182" t="s">
        <v>12</v>
      </c>
      <c r="AQ52" s="2182" t="s">
        <v>12</v>
      </c>
      <c r="AR52" s="2182" t="s">
        <v>12</v>
      </c>
      <c r="AS52" s="2183" t="s">
        <v>1009</v>
      </c>
      <c r="AT52" s="2183"/>
      <c r="AU52" s="2183"/>
      <c r="AV52" s="2183"/>
      <c r="AW52" s="2183" t="s">
        <v>1009</v>
      </c>
      <c r="AX52" s="2183"/>
      <c r="AY52" s="2183"/>
      <c r="AZ52" s="2183"/>
      <c r="BA52" s="2184" t="s">
        <v>1009</v>
      </c>
      <c r="BB52" s="2184"/>
      <c r="BC52" s="2184"/>
      <c r="BD52" s="2185"/>
    </row>
    <row r="53" spans="1:70" ht="26.25" customHeight="1">
      <c r="B53" s="2179" t="s">
        <v>1019</v>
      </c>
      <c r="C53" s="2180" t="s">
        <v>8</v>
      </c>
      <c r="D53" s="2180" t="s">
        <v>8</v>
      </c>
      <c r="E53" s="2181" t="s">
        <v>1020</v>
      </c>
      <c r="F53" s="2181" t="s">
        <v>10</v>
      </c>
      <c r="G53" s="2181" t="s">
        <v>10</v>
      </c>
      <c r="H53" s="2181" t="s">
        <v>10</v>
      </c>
      <c r="I53" s="2181" t="s">
        <v>10</v>
      </c>
      <c r="J53" s="2181" t="s">
        <v>10</v>
      </c>
      <c r="K53" s="2181" t="s">
        <v>10</v>
      </c>
      <c r="L53" s="2181" t="s">
        <v>10</v>
      </c>
      <c r="M53" s="2181" t="s">
        <v>10</v>
      </c>
      <c r="N53" s="2181" t="s">
        <v>10</v>
      </c>
      <c r="O53" s="2181" t="s">
        <v>10</v>
      </c>
      <c r="P53" s="2181" t="s">
        <v>10</v>
      </c>
      <c r="Q53" s="2181" t="s">
        <v>10</v>
      </c>
      <c r="R53" s="2181" t="s">
        <v>10</v>
      </c>
      <c r="S53" s="2181" t="s">
        <v>10</v>
      </c>
      <c r="T53" s="2181" t="s">
        <v>10</v>
      </c>
      <c r="U53" s="2181" t="s">
        <v>10</v>
      </c>
      <c r="V53" s="2181" t="s">
        <v>10</v>
      </c>
      <c r="W53" s="2181" t="s">
        <v>10</v>
      </c>
      <c r="X53" s="2181" t="s">
        <v>10</v>
      </c>
      <c r="Y53" s="2181" t="s">
        <v>10</v>
      </c>
      <c r="Z53" s="2181" t="s">
        <v>10</v>
      </c>
      <c r="AA53" s="2181" t="s">
        <v>10</v>
      </c>
      <c r="AB53" s="2181" t="s">
        <v>10</v>
      </c>
      <c r="AC53" s="2181" t="s">
        <v>10</v>
      </c>
      <c r="AD53" s="2181" t="s">
        <v>10</v>
      </c>
      <c r="AE53" s="2181" t="s">
        <v>10</v>
      </c>
      <c r="AF53" s="2181" t="s">
        <v>10</v>
      </c>
      <c r="AG53" s="2181" t="s">
        <v>10</v>
      </c>
      <c r="AH53" s="2181" t="s">
        <v>10</v>
      </c>
      <c r="AI53" s="2181" t="s">
        <v>10</v>
      </c>
      <c r="AJ53" s="2181" t="s">
        <v>10</v>
      </c>
      <c r="AK53" s="2181" t="s">
        <v>10</v>
      </c>
      <c r="AL53" s="2181" t="s">
        <v>10</v>
      </c>
      <c r="AM53" s="2181" t="s">
        <v>10</v>
      </c>
      <c r="AN53" s="2181" t="s">
        <v>10</v>
      </c>
      <c r="AO53" s="2182" t="s">
        <v>1008</v>
      </c>
      <c r="AP53" s="2182" t="s">
        <v>12</v>
      </c>
      <c r="AQ53" s="2182" t="s">
        <v>12</v>
      </c>
      <c r="AR53" s="2182" t="s">
        <v>12</v>
      </c>
      <c r="AS53" s="2183" t="s">
        <v>1009</v>
      </c>
      <c r="AT53" s="2183"/>
      <c r="AU53" s="2183"/>
      <c r="AV53" s="2183"/>
      <c r="AW53" s="2183" t="s">
        <v>1009</v>
      </c>
      <c r="AX53" s="2183"/>
      <c r="AY53" s="2183"/>
      <c r="AZ53" s="2183"/>
      <c r="BA53" s="2184" t="s">
        <v>1009</v>
      </c>
      <c r="BB53" s="2184"/>
      <c r="BC53" s="2184"/>
      <c r="BD53" s="2185"/>
    </row>
    <row r="54" spans="1:70" ht="26.25" customHeight="1">
      <c r="B54" s="2179" t="s">
        <v>1021</v>
      </c>
      <c r="C54" s="2180" t="s">
        <v>8</v>
      </c>
      <c r="D54" s="2180" t="s">
        <v>8</v>
      </c>
      <c r="E54" s="2181" t="s">
        <v>1022</v>
      </c>
      <c r="F54" s="2181" t="s">
        <v>10</v>
      </c>
      <c r="G54" s="2181" t="s">
        <v>10</v>
      </c>
      <c r="H54" s="2181" t="s">
        <v>10</v>
      </c>
      <c r="I54" s="2181" t="s">
        <v>10</v>
      </c>
      <c r="J54" s="2181" t="s">
        <v>10</v>
      </c>
      <c r="K54" s="2181" t="s">
        <v>10</v>
      </c>
      <c r="L54" s="2181" t="s">
        <v>10</v>
      </c>
      <c r="M54" s="2181" t="s">
        <v>10</v>
      </c>
      <c r="N54" s="2181" t="s">
        <v>10</v>
      </c>
      <c r="O54" s="2181" t="s">
        <v>10</v>
      </c>
      <c r="P54" s="2181" t="s">
        <v>10</v>
      </c>
      <c r="Q54" s="2181" t="s">
        <v>10</v>
      </c>
      <c r="R54" s="2181" t="s">
        <v>10</v>
      </c>
      <c r="S54" s="2181" t="s">
        <v>10</v>
      </c>
      <c r="T54" s="2181" t="s">
        <v>10</v>
      </c>
      <c r="U54" s="2181" t="s">
        <v>10</v>
      </c>
      <c r="V54" s="2181" t="s">
        <v>10</v>
      </c>
      <c r="W54" s="2181" t="s">
        <v>10</v>
      </c>
      <c r="X54" s="2181" t="s">
        <v>10</v>
      </c>
      <c r="Y54" s="2181" t="s">
        <v>10</v>
      </c>
      <c r="Z54" s="2181" t="s">
        <v>10</v>
      </c>
      <c r="AA54" s="2181" t="s">
        <v>10</v>
      </c>
      <c r="AB54" s="2181" t="s">
        <v>10</v>
      </c>
      <c r="AC54" s="2181" t="s">
        <v>10</v>
      </c>
      <c r="AD54" s="2181" t="s">
        <v>10</v>
      </c>
      <c r="AE54" s="2181" t="s">
        <v>10</v>
      </c>
      <c r="AF54" s="2181" t="s">
        <v>10</v>
      </c>
      <c r="AG54" s="2181" t="s">
        <v>10</v>
      </c>
      <c r="AH54" s="2181" t="s">
        <v>10</v>
      </c>
      <c r="AI54" s="2181" t="s">
        <v>10</v>
      </c>
      <c r="AJ54" s="2181" t="s">
        <v>10</v>
      </c>
      <c r="AK54" s="2181" t="s">
        <v>10</v>
      </c>
      <c r="AL54" s="2181" t="s">
        <v>10</v>
      </c>
      <c r="AM54" s="2181" t="s">
        <v>10</v>
      </c>
      <c r="AN54" s="2181" t="s">
        <v>10</v>
      </c>
      <c r="AO54" s="2182" t="s">
        <v>1008</v>
      </c>
      <c r="AP54" s="2182" t="s">
        <v>12</v>
      </c>
      <c r="AQ54" s="2182" t="s">
        <v>12</v>
      </c>
      <c r="AR54" s="2182" t="s">
        <v>12</v>
      </c>
      <c r="AS54" s="2183" t="s">
        <v>1009</v>
      </c>
      <c r="AT54" s="2183"/>
      <c r="AU54" s="2183"/>
      <c r="AV54" s="2183"/>
      <c r="AW54" s="2183" t="s">
        <v>1009</v>
      </c>
      <c r="AX54" s="2183"/>
      <c r="AY54" s="2183"/>
      <c r="AZ54" s="2183"/>
      <c r="BA54" s="2184" t="s">
        <v>1009</v>
      </c>
      <c r="BB54" s="2184"/>
      <c r="BC54" s="2184"/>
      <c r="BD54" s="2185"/>
    </row>
    <row r="55" spans="1:70" ht="26.25" customHeight="1">
      <c r="B55" s="2179" t="s">
        <v>1023</v>
      </c>
      <c r="C55" s="2180" t="s">
        <v>8</v>
      </c>
      <c r="D55" s="2180" t="s">
        <v>8</v>
      </c>
      <c r="E55" s="2181" t="s">
        <v>1024</v>
      </c>
      <c r="F55" s="2181" t="s">
        <v>10</v>
      </c>
      <c r="G55" s="2181" t="s">
        <v>10</v>
      </c>
      <c r="H55" s="2181" t="s">
        <v>10</v>
      </c>
      <c r="I55" s="2181" t="s">
        <v>10</v>
      </c>
      <c r="J55" s="2181" t="s">
        <v>10</v>
      </c>
      <c r="K55" s="2181" t="s">
        <v>10</v>
      </c>
      <c r="L55" s="2181" t="s">
        <v>10</v>
      </c>
      <c r="M55" s="2181" t="s">
        <v>10</v>
      </c>
      <c r="N55" s="2181" t="s">
        <v>10</v>
      </c>
      <c r="O55" s="2181" t="s">
        <v>10</v>
      </c>
      <c r="P55" s="2181" t="s">
        <v>10</v>
      </c>
      <c r="Q55" s="2181" t="s">
        <v>10</v>
      </c>
      <c r="R55" s="2181" t="s">
        <v>10</v>
      </c>
      <c r="S55" s="2181" t="s">
        <v>10</v>
      </c>
      <c r="T55" s="2181" t="s">
        <v>10</v>
      </c>
      <c r="U55" s="2181" t="s">
        <v>10</v>
      </c>
      <c r="V55" s="2181" t="s">
        <v>10</v>
      </c>
      <c r="W55" s="2181" t="s">
        <v>10</v>
      </c>
      <c r="X55" s="2181" t="s">
        <v>10</v>
      </c>
      <c r="Y55" s="2181" t="s">
        <v>10</v>
      </c>
      <c r="Z55" s="2181" t="s">
        <v>10</v>
      </c>
      <c r="AA55" s="2181" t="s">
        <v>10</v>
      </c>
      <c r="AB55" s="2181" t="s">
        <v>10</v>
      </c>
      <c r="AC55" s="2181" t="s">
        <v>10</v>
      </c>
      <c r="AD55" s="2181" t="s">
        <v>10</v>
      </c>
      <c r="AE55" s="2181" t="s">
        <v>10</v>
      </c>
      <c r="AF55" s="2181" t="s">
        <v>10</v>
      </c>
      <c r="AG55" s="2181" t="s">
        <v>10</v>
      </c>
      <c r="AH55" s="2181" t="s">
        <v>10</v>
      </c>
      <c r="AI55" s="2181" t="s">
        <v>10</v>
      </c>
      <c r="AJ55" s="2181" t="s">
        <v>10</v>
      </c>
      <c r="AK55" s="2181" t="s">
        <v>10</v>
      </c>
      <c r="AL55" s="2181" t="s">
        <v>10</v>
      </c>
      <c r="AM55" s="2181" t="s">
        <v>10</v>
      </c>
      <c r="AN55" s="2181" t="s">
        <v>10</v>
      </c>
      <c r="AO55" s="2182" t="s">
        <v>1008</v>
      </c>
      <c r="AP55" s="2182" t="s">
        <v>12</v>
      </c>
      <c r="AQ55" s="2182" t="s">
        <v>12</v>
      </c>
      <c r="AR55" s="2182" t="s">
        <v>12</v>
      </c>
      <c r="AS55" s="2183" t="s">
        <v>1009</v>
      </c>
      <c r="AT55" s="2183"/>
      <c r="AU55" s="2183"/>
      <c r="AV55" s="2183"/>
      <c r="AW55" s="2183" t="s">
        <v>1009</v>
      </c>
      <c r="AX55" s="2183"/>
      <c r="AY55" s="2183"/>
      <c r="AZ55" s="2183"/>
      <c r="BA55" s="2184" t="s">
        <v>1009</v>
      </c>
      <c r="BB55" s="2184"/>
      <c r="BC55" s="2184"/>
      <c r="BD55" s="2185"/>
    </row>
    <row r="56" spans="1:70" ht="27.75" customHeight="1" thickBot="1">
      <c r="B56" s="2156" t="s">
        <v>51</v>
      </c>
      <c r="C56" s="2157"/>
      <c r="D56" s="2157"/>
      <c r="E56" s="2157"/>
      <c r="F56" s="2157"/>
      <c r="G56" s="2157"/>
      <c r="H56" s="2157"/>
      <c r="I56" s="2157"/>
      <c r="J56" s="2157"/>
      <c r="K56" s="2157"/>
      <c r="L56" s="2157"/>
      <c r="M56" s="2157"/>
      <c r="N56" s="2157"/>
      <c r="O56" s="2157"/>
      <c r="P56" s="2157"/>
      <c r="Q56" s="2157"/>
      <c r="R56" s="2157"/>
      <c r="S56" s="2157"/>
      <c r="T56" s="2157"/>
      <c r="U56" s="2157"/>
      <c r="V56" s="2157"/>
      <c r="W56" s="2157"/>
      <c r="X56" s="2157"/>
      <c r="Y56" s="2157"/>
      <c r="Z56" s="2157"/>
      <c r="AA56" s="2157"/>
      <c r="AB56" s="2157"/>
      <c r="AC56" s="2157"/>
      <c r="AD56" s="2157"/>
      <c r="AE56" s="2157"/>
      <c r="AF56" s="2157"/>
      <c r="AG56" s="2157"/>
      <c r="AH56" s="2157"/>
      <c r="AI56" s="2157"/>
      <c r="AJ56" s="2157"/>
      <c r="AK56" s="2157"/>
      <c r="AL56" s="2157"/>
      <c r="AM56" s="2157"/>
      <c r="AN56" s="2157"/>
      <c r="AO56" s="2158">
        <v>40000</v>
      </c>
      <c r="AP56" s="2159"/>
      <c r="AQ56" s="2159"/>
      <c r="AR56" s="2159"/>
      <c r="AS56" s="2159"/>
      <c r="AT56" s="2159"/>
      <c r="AU56" s="2159"/>
      <c r="AV56" s="2159"/>
      <c r="AW56" s="2159"/>
      <c r="AX56" s="2159"/>
      <c r="AY56" s="2159"/>
      <c r="AZ56" s="2159"/>
      <c r="BA56" s="2159"/>
      <c r="BB56" s="2159"/>
      <c r="BC56" s="2159"/>
      <c r="BD56" s="2160"/>
    </row>
    <row r="57" spans="1:70" ht="15" customHeight="1" thickBot="1">
      <c r="A57" s="1949"/>
      <c r="B57" s="1949"/>
      <c r="C57" s="1949"/>
      <c r="D57" s="1949"/>
      <c r="E57" s="1949"/>
      <c r="F57" s="1949"/>
      <c r="G57" s="1949"/>
      <c r="H57" s="1949"/>
      <c r="I57" s="1949"/>
      <c r="J57" s="1949"/>
      <c r="K57" s="1949"/>
      <c r="L57" s="1949"/>
      <c r="M57" s="1949"/>
      <c r="N57" s="1949"/>
      <c r="O57" s="1949"/>
      <c r="P57" s="1949"/>
      <c r="Q57" s="1949"/>
      <c r="R57" s="1949"/>
      <c r="S57" s="1949"/>
      <c r="T57" s="1949"/>
      <c r="U57" s="1949"/>
      <c r="V57" s="1949"/>
      <c r="W57" s="1949"/>
      <c r="X57" s="1949"/>
      <c r="Y57" s="1949"/>
      <c r="Z57" s="1949"/>
      <c r="AA57" s="1949"/>
      <c r="AB57" s="1949"/>
      <c r="AC57" s="1949"/>
      <c r="AD57" s="1949"/>
      <c r="AE57" s="1949"/>
      <c r="AF57" s="1949"/>
      <c r="AG57" s="1949"/>
      <c r="AH57" s="1949"/>
      <c r="AI57" s="1949"/>
      <c r="AJ57" s="1949"/>
      <c r="AK57" s="1949"/>
      <c r="AL57" s="1949"/>
      <c r="AM57" s="1949"/>
      <c r="AN57" s="1949"/>
      <c r="AO57" s="1949"/>
      <c r="AP57" s="1949"/>
      <c r="AQ57" s="1949"/>
      <c r="AR57" s="1949"/>
      <c r="AS57" s="1949"/>
      <c r="AT57" s="1949"/>
      <c r="AU57" s="1949"/>
      <c r="AV57" s="1949"/>
      <c r="AW57" s="1949"/>
      <c r="AX57" s="1949"/>
      <c r="AY57" s="1949"/>
      <c r="AZ57" s="1949"/>
      <c r="BA57" s="1949"/>
      <c r="BB57" s="1949"/>
      <c r="BC57" s="1949"/>
      <c r="BD57" s="2083"/>
    </row>
    <row r="58" spans="1:70" ht="29.25" customHeight="1">
      <c r="B58" s="2058" t="s">
        <v>34</v>
      </c>
      <c r="C58" s="2059"/>
      <c r="D58" s="2059"/>
      <c r="E58" s="2059"/>
      <c r="F58" s="2059"/>
      <c r="G58" s="2059"/>
      <c r="H58" s="2059"/>
      <c r="I58" s="2059"/>
      <c r="J58" s="2059"/>
      <c r="K58" s="2059"/>
      <c r="L58" s="2059"/>
      <c r="M58" s="2059"/>
      <c r="N58" s="2059"/>
      <c r="O58" s="2059"/>
      <c r="P58" s="2059"/>
      <c r="Q58" s="2059"/>
      <c r="R58" s="2059"/>
      <c r="S58" s="2059"/>
      <c r="T58" s="2059"/>
      <c r="U58" s="2059"/>
      <c r="V58" s="2059"/>
      <c r="W58" s="2059"/>
      <c r="X58" s="2059"/>
      <c r="Y58" s="2059"/>
      <c r="Z58" s="2059"/>
      <c r="AA58" s="2059"/>
      <c r="AB58" s="2059"/>
      <c r="AC58" s="2059"/>
      <c r="AD58" s="2059"/>
      <c r="AE58" s="2059"/>
      <c r="AF58" s="2059"/>
      <c r="AG58" s="2059"/>
      <c r="AH58" s="2059"/>
      <c r="AI58" s="2059"/>
      <c r="AJ58" s="2059"/>
      <c r="AK58" s="2059"/>
      <c r="AL58" s="2059"/>
      <c r="AM58" s="2059"/>
      <c r="AN58" s="2059"/>
      <c r="AO58" s="2059"/>
      <c r="AP58" s="2059"/>
      <c r="AQ58" s="2059"/>
      <c r="AR58" s="2059"/>
      <c r="AS58" s="2059"/>
      <c r="AT58" s="2059"/>
      <c r="AU58" s="2059"/>
      <c r="AV58" s="2059"/>
      <c r="AW58" s="2059"/>
      <c r="AX58" s="2059"/>
      <c r="AY58" s="2059"/>
      <c r="AZ58" s="2059"/>
      <c r="BA58" s="2059"/>
      <c r="BB58" s="2059"/>
      <c r="BC58" s="2059"/>
      <c r="BD58" s="2060"/>
    </row>
    <row r="59" spans="1:70" ht="22.5" customHeight="1">
      <c r="A59" s="52"/>
      <c r="B59" s="2061" t="s">
        <v>7</v>
      </c>
      <c r="C59" s="2030"/>
      <c r="D59" s="2030"/>
      <c r="E59" s="2062" t="s">
        <v>4</v>
      </c>
      <c r="F59" s="2062"/>
      <c r="G59" s="2062"/>
      <c r="H59" s="2062"/>
      <c r="I59" s="2062"/>
      <c r="J59" s="2062"/>
      <c r="K59" s="2062"/>
      <c r="L59" s="2062"/>
      <c r="M59" s="2062"/>
      <c r="N59" s="2062"/>
      <c r="O59" s="2062"/>
      <c r="P59" s="2062"/>
      <c r="Q59" s="2062"/>
      <c r="R59" s="2062"/>
      <c r="S59" s="2062"/>
      <c r="T59" s="2062"/>
      <c r="U59" s="2062"/>
      <c r="V59" s="2062"/>
      <c r="W59" s="2062"/>
      <c r="X59" s="2062"/>
      <c r="Y59" s="2062"/>
      <c r="Z59" s="2062"/>
      <c r="AA59" s="2062"/>
      <c r="AB59" s="2062"/>
      <c r="AC59" s="2062"/>
      <c r="AD59" s="2062"/>
      <c r="AE59" s="2062"/>
      <c r="AF59" s="2062"/>
      <c r="AG59" s="2062"/>
      <c r="AH59" s="2062"/>
      <c r="AI59" s="2062"/>
      <c r="AJ59" s="2062"/>
      <c r="AK59" s="2062"/>
      <c r="AL59" s="2062"/>
      <c r="AM59" s="2062"/>
      <c r="AN59" s="2062"/>
      <c r="AO59" s="2174" t="s">
        <v>3</v>
      </c>
      <c r="AP59" s="2174"/>
      <c r="AQ59" s="2174"/>
      <c r="AR59" s="2174"/>
      <c r="AS59" s="2174" t="s">
        <v>2</v>
      </c>
      <c r="AT59" s="2174"/>
      <c r="AU59" s="2174"/>
      <c r="AV59" s="2174"/>
      <c r="AW59" s="2174" t="s">
        <v>1</v>
      </c>
      <c r="AX59" s="2174"/>
      <c r="AY59" s="2174"/>
      <c r="AZ59" s="2174"/>
      <c r="BA59" s="2174" t="s">
        <v>0</v>
      </c>
      <c r="BB59" s="2174"/>
      <c r="BC59" s="2174"/>
      <c r="BD59" s="2175"/>
    </row>
    <row r="60" spans="1:70" ht="26.25" customHeight="1" thickBot="1">
      <c r="A60" s="52"/>
      <c r="B60" s="2150" t="s">
        <v>14</v>
      </c>
      <c r="C60" s="2151" t="s">
        <v>8</v>
      </c>
      <c r="D60" s="2151" t="s">
        <v>8</v>
      </c>
      <c r="E60" s="2167" t="s">
        <v>20</v>
      </c>
      <c r="F60" s="2167"/>
      <c r="G60" s="2167"/>
      <c r="H60" s="2167"/>
      <c r="I60" s="2167"/>
      <c r="J60" s="2167"/>
      <c r="K60" s="2167"/>
      <c r="L60" s="2167"/>
      <c r="M60" s="2167"/>
      <c r="N60" s="2167"/>
      <c r="O60" s="2167"/>
      <c r="P60" s="2167"/>
      <c r="Q60" s="2167"/>
      <c r="R60" s="2167"/>
      <c r="S60" s="2167"/>
      <c r="T60" s="2167"/>
      <c r="U60" s="2167"/>
      <c r="V60" s="2167"/>
      <c r="W60" s="2167"/>
      <c r="X60" s="2167"/>
      <c r="Y60" s="2167"/>
      <c r="Z60" s="2167"/>
      <c r="AA60" s="2167"/>
      <c r="AB60" s="2167"/>
      <c r="AC60" s="2167"/>
      <c r="AD60" s="2167"/>
      <c r="AE60" s="2167"/>
      <c r="AF60" s="2167"/>
      <c r="AG60" s="2167"/>
      <c r="AH60" s="2167"/>
      <c r="AI60" s="2167"/>
      <c r="AJ60" s="2167"/>
      <c r="AK60" s="2167"/>
      <c r="AL60" s="2167"/>
      <c r="AM60" s="2167"/>
      <c r="AN60" s="2167"/>
      <c r="AO60" s="2017" t="s">
        <v>21</v>
      </c>
      <c r="AP60" s="2017" t="s">
        <v>12</v>
      </c>
      <c r="AQ60" s="2017" t="s">
        <v>12</v>
      </c>
      <c r="AR60" s="2017" t="s">
        <v>12</v>
      </c>
      <c r="AS60" s="2018">
        <v>100</v>
      </c>
      <c r="AT60" s="2018"/>
      <c r="AU60" s="2018"/>
      <c r="AV60" s="2018"/>
      <c r="AW60" s="2018">
        <v>15</v>
      </c>
      <c r="AX60" s="2018"/>
      <c r="AY60" s="2018"/>
      <c r="AZ60" s="2018"/>
      <c r="BA60" s="1999">
        <f>AW60*AS60</f>
        <v>1500</v>
      </c>
      <c r="BB60" s="1999"/>
      <c r="BC60" s="1999"/>
      <c r="BD60" s="2070"/>
    </row>
    <row r="61" spans="1:70" ht="26.25" customHeight="1" thickBot="1">
      <c r="A61" s="52"/>
      <c r="B61" s="2150" t="s">
        <v>15</v>
      </c>
      <c r="C61" s="2151" t="s">
        <v>8</v>
      </c>
      <c r="D61" s="2151" t="s">
        <v>8</v>
      </c>
      <c r="E61" s="2087" t="s">
        <v>1025</v>
      </c>
      <c r="F61" s="2087"/>
      <c r="G61" s="2087"/>
      <c r="H61" s="2087"/>
      <c r="I61" s="2087"/>
      <c r="J61" s="2087"/>
      <c r="K61" s="2087"/>
      <c r="L61" s="2087"/>
      <c r="M61" s="2087"/>
      <c r="N61" s="2087"/>
      <c r="O61" s="2087"/>
      <c r="P61" s="2087"/>
      <c r="Q61" s="2087"/>
      <c r="R61" s="2087"/>
      <c r="S61" s="2087"/>
      <c r="T61" s="2087"/>
      <c r="U61" s="2087"/>
      <c r="V61" s="2087"/>
      <c r="W61" s="2087"/>
      <c r="X61" s="2087"/>
      <c r="Y61" s="2087"/>
      <c r="Z61" s="2087"/>
      <c r="AA61" s="2087"/>
      <c r="AB61" s="2087"/>
      <c r="AC61" s="2087"/>
      <c r="AD61" s="2087"/>
      <c r="AE61" s="2087"/>
      <c r="AF61" s="2087"/>
      <c r="AG61" s="2087"/>
      <c r="AH61" s="2087"/>
      <c r="AI61" s="2087"/>
      <c r="AJ61" s="2087"/>
      <c r="AK61" s="2087"/>
      <c r="AL61" s="2087"/>
      <c r="AM61" s="2087"/>
      <c r="AN61" s="2087"/>
      <c r="AO61" s="2017" t="s">
        <v>21</v>
      </c>
      <c r="AP61" s="2017" t="s">
        <v>12</v>
      </c>
      <c r="AQ61" s="2017" t="s">
        <v>12</v>
      </c>
      <c r="AR61" s="2017" t="s">
        <v>12</v>
      </c>
      <c r="AS61" s="2018">
        <v>25</v>
      </c>
      <c r="AT61" s="2018"/>
      <c r="AU61" s="2018"/>
      <c r="AV61" s="2018"/>
      <c r="AW61" s="2018">
        <v>1000</v>
      </c>
      <c r="AX61" s="2018"/>
      <c r="AY61" s="2018"/>
      <c r="AZ61" s="2018"/>
      <c r="BA61" s="1999">
        <f t="shared" ref="BA61:BA67" si="0">AW61*AS61</f>
        <v>25000</v>
      </c>
      <c r="BB61" s="1999"/>
      <c r="BC61" s="1999"/>
      <c r="BD61" s="2070"/>
      <c r="BN61" s="2177"/>
      <c r="BO61" s="2177"/>
      <c r="BP61" s="2177"/>
      <c r="BQ61" s="2177"/>
      <c r="BR61" s="2178"/>
    </row>
    <row r="62" spans="1:70" ht="26.25" customHeight="1">
      <c r="A62" s="52"/>
      <c r="B62" s="2150" t="s">
        <v>35</v>
      </c>
      <c r="C62" s="2151" t="s">
        <v>8</v>
      </c>
      <c r="D62" s="2151" t="s">
        <v>8</v>
      </c>
      <c r="E62" s="2167" t="s">
        <v>1026</v>
      </c>
      <c r="F62" s="2167"/>
      <c r="G62" s="2167"/>
      <c r="H62" s="2167"/>
      <c r="I62" s="2167"/>
      <c r="J62" s="2167"/>
      <c r="K62" s="2167"/>
      <c r="L62" s="2167"/>
      <c r="M62" s="2167"/>
      <c r="N62" s="2167"/>
      <c r="O62" s="2167"/>
      <c r="P62" s="2167"/>
      <c r="Q62" s="2167"/>
      <c r="R62" s="2167"/>
      <c r="S62" s="2167"/>
      <c r="T62" s="2167"/>
      <c r="U62" s="2167"/>
      <c r="V62" s="2167"/>
      <c r="W62" s="2167"/>
      <c r="X62" s="2167"/>
      <c r="Y62" s="2167"/>
      <c r="Z62" s="2167"/>
      <c r="AA62" s="2167"/>
      <c r="AB62" s="2167"/>
      <c r="AC62" s="2167"/>
      <c r="AD62" s="2167"/>
      <c r="AE62" s="2167"/>
      <c r="AF62" s="2167"/>
      <c r="AG62" s="2167"/>
      <c r="AH62" s="2167"/>
      <c r="AI62" s="2167"/>
      <c r="AJ62" s="2167"/>
      <c r="AK62" s="2167"/>
      <c r="AL62" s="2167"/>
      <c r="AM62" s="2167"/>
      <c r="AN62" s="2167"/>
      <c r="AO62" s="2017" t="s">
        <v>21</v>
      </c>
      <c r="AP62" s="2017" t="s">
        <v>12</v>
      </c>
      <c r="AQ62" s="2017" t="s">
        <v>12</v>
      </c>
      <c r="AR62" s="2017" t="s">
        <v>12</v>
      </c>
      <c r="AS62" s="2152">
        <v>15</v>
      </c>
      <c r="AT62" s="2152"/>
      <c r="AU62" s="2152"/>
      <c r="AV62" s="2152"/>
      <c r="AW62" s="2018">
        <v>1500</v>
      </c>
      <c r="AX62" s="2018"/>
      <c r="AY62" s="2018"/>
      <c r="AZ62" s="2018"/>
      <c r="BA62" s="1999">
        <f>AW62*AS62</f>
        <v>22500</v>
      </c>
      <c r="BB62" s="1999"/>
      <c r="BC62" s="1999"/>
      <c r="BD62" s="2070"/>
    </row>
    <row r="63" spans="1:70" ht="26.25" customHeight="1">
      <c r="A63" s="52"/>
      <c r="B63" s="2150" t="s">
        <v>36</v>
      </c>
      <c r="C63" s="2151" t="s">
        <v>8</v>
      </c>
      <c r="D63" s="2151" t="s">
        <v>8</v>
      </c>
      <c r="E63" s="2176" t="s">
        <v>23</v>
      </c>
      <c r="F63" s="2176"/>
      <c r="G63" s="2176"/>
      <c r="H63" s="2176"/>
      <c r="I63" s="2176"/>
      <c r="J63" s="2176"/>
      <c r="K63" s="2176"/>
      <c r="L63" s="2176"/>
      <c r="M63" s="2176"/>
      <c r="N63" s="2176"/>
      <c r="O63" s="2176"/>
      <c r="P63" s="2176"/>
      <c r="Q63" s="2176"/>
      <c r="R63" s="2176"/>
      <c r="S63" s="2176"/>
      <c r="T63" s="2176"/>
      <c r="U63" s="2176"/>
      <c r="V63" s="2176"/>
      <c r="W63" s="2176"/>
      <c r="X63" s="2176"/>
      <c r="Y63" s="2176"/>
      <c r="Z63" s="2176"/>
      <c r="AA63" s="2176"/>
      <c r="AB63" s="2176"/>
      <c r="AC63" s="2176"/>
      <c r="AD63" s="2176"/>
      <c r="AE63" s="2176"/>
      <c r="AF63" s="2176"/>
      <c r="AG63" s="2176"/>
      <c r="AH63" s="2176"/>
      <c r="AI63" s="2176"/>
      <c r="AJ63" s="2176"/>
      <c r="AK63" s="2176"/>
      <c r="AL63" s="2176"/>
      <c r="AM63" s="2176"/>
      <c r="AN63" s="2176"/>
      <c r="AO63" s="2017" t="s">
        <v>12</v>
      </c>
      <c r="AP63" s="2017"/>
      <c r="AQ63" s="2017"/>
      <c r="AR63" s="2017"/>
      <c r="AS63" s="2018">
        <v>60</v>
      </c>
      <c r="AT63" s="2018"/>
      <c r="AU63" s="2018"/>
      <c r="AV63" s="2018"/>
      <c r="AW63" s="2018">
        <v>75</v>
      </c>
      <c r="AX63" s="2018"/>
      <c r="AY63" s="2018"/>
      <c r="AZ63" s="2018"/>
      <c r="BA63" s="1999">
        <f t="shared" si="0"/>
        <v>4500</v>
      </c>
      <c r="BB63" s="1999"/>
      <c r="BC63" s="1999"/>
      <c r="BD63" s="2070"/>
    </row>
    <row r="64" spans="1:70" ht="26.25" customHeight="1">
      <c r="A64" s="52"/>
      <c r="B64" s="2150" t="s">
        <v>37</v>
      </c>
      <c r="C64" s="2151" t="s">
        <v>8</v>
      </c>
      <c r="D64" s="2151" t="s">
        <v>8</v>
      </c>
      <c r="E64" s="2167" t="s">
        <v>1027</v>
      </c>
      <c r="F64" s="2167"/>
      <c r="G64" s="2167"/>
      <c r="H64" s="2167"/>
      <c r="I64" s="2167"/>
      <c r="J64" s="2167"/>
      <c r="K64" s="2167"/>
      <c r="L64" s="2167"/>
      <c r="M64" s="2167"/>
      <c r="N64" s="2167"/>
      <c r="O64" s="2167"/>
      <c r="P64" s="2167"/>
      <c r="Q64" s="2167"/>
      <c r="R64" s="2167"/>
      <c r="S64" s="2167"/>
      <c r="T64" s="2167"/>
      <c r="U64" s="2167"/>
      <c r="V64" s="2167"/>
      <c r="W64" s="2167"/>
      <c r="X64" s="2167"/>
      <c r="Y64" s="2167"/>
      <c r="Z64" s="2167"/>
      <c r="AA64" s="2167"/>
      <c r="AB64" s="2167"/>
      <c r="AC64" s="2167"/>
      <c r="AD64" s="2167"/>
      <c r="AE64" s="2167"/>
      <c r="AF64" s="2167"/>
      <c r="AG64" s="2167"/>
      <c r="AH64" s="2167"/>
      <c r="AI64" s="2167"/>
      <c r="AJ64" s="2167"/>
      <c r="AK64" s="2167"/>
      <c r="AL64" s="2167"/>
      <c r="AM64" s="2167"/>
      <c r="AN64" s="2167"/>
      <c r="AO64" s="2017" t="s">
        <v>21</v>
      </c>
      <c r="AP64" s="2017"/>
      <c r="AQ64" s="2017"/>
      <c r="AR64" s="2017"/>
      <c r="AS64" s="2018">
        <v>20</v>
      </c>
      <c r="AT64" s="2018"/>
      <c r="AU64" s="2018"/>
      <c r="AV64" s="2018"/>
      <c r="AW64" s="2018">
        <v>1000</v>
      </c>
      <c r="AX64" s="2018"/>
      <c r="AY64" s="2018"/>
      <c r="AZ64" s="2018"/>
      <c r="BA64" s="1999">
        <f t="shared" si="0"/>
        <v>20000</v>
      </c>
      <c r="BB64" s="1999"/>
      <c r="BC64" s="1999"/>
      <c r="BD64" s="2070"/>
    </row>
    <row r="65" spans="1:56" ht="26.25" customHeight="1">
      <c r="A65" s="52"/>
      <c r="B65" s="2150" t="s">
        <v>38</v>
      </c>
      <c r="C65" s="2151" t="s">
        <v>8</v>
      </c>
      <c r="D65" s="2151" t="s">
        <v>8</v>
      </c>
      <c r="E65" s="2167" t="s">
        <v>24</v>
      </c>
      <c r="F65" s="2167"/>
      <c r="G65" s="2167"/>
      <c r="H65" s="2167"/>
      <c r="I65" s="2167"/>
      <c r="J65" s="2167"/>
      <c r="K65" s="2167"/>
      <c r="L65" s="2167"/>
      <c r="M65" s="2167"/>
      <c r="N65" s="2167"/>
      <c r="O65" s="2167"/>
      <c r="P65" s="2167"/>
      <c r="Q65" s="2167"/>
      <c r="R65" s="2167"/>
      <c r="S65" s="2167"/>
      <c r="T65" s="2167"/>
      <c r="U65" s="2167"/>
      <c r="V65" s="2167"/>
      <c r="W65" s="2167"/>
      <c r="X65" s="2167"/>
      <c r="Y65" s="2167"/>
      <c r="Z65" s="2167"/>
      <c r="AA65" s="2167"/>
      <c r="AB65" s="2167"/>
      <c r="AC65" s="2167"/>
      <c r="AD65" s="2167"/>
      <c r="AE65" s="2167"/>
      <c r="AF65" s="2167"/>
      <c r="AG65" s="2167"/>
      <c r="AH65" s="2167"/>
      <c r="AI65" s="2167"/>
      <c r="AJ65" s="2167"/>
      <c r="AK65" s="2167"/>
      <c r="AL65" s="2167"/>
      <c r="AM65" s="2167"/>
      <c r="AN65" s="2167"/>
      <c r="AO65" s="2017" t="s">
        <v>21</v>
      </c>
      <c r="AP65" s="2017"/>
      <c r="AQ65" s="2017"/>
      <c r="AR65" s="2017"/>
      <c r="AS65" s="2018">
        <v>100</v>
      </c>
      <c r="AT65" s="2018"/>
      <c r="AU65" s="2018"/>
      <c r="AV65" s="2018"/>
      <c r="AW65" s="2018">
        <v>21</v>
      </c>
      <c r="AX65" s="2018"/>
      <c r="AY65" s="2018"/>
      <c r="AZ65" s="2018"/>
      <c r="BA65" s="1999">
        <f t="shared" si="0"/>
        <v>2100</v>
      </c>
      <c r="BB65" s="1999"/>
      <c r="BC65" s="1999"/>
      <c r="BD65" s="2070"/>
    </row>
    <row r="66" spans="1:56" ht="26.25" customHeight="1">
      <c r="A66" s="52"/>
      <c r="B66" s="2150" t="s">
        <v>39</v>
      </c>
      <c r="C66" s="2151" t="s">
        <v>8</v>
      </c>
      <c r="D66" s="2151" t="s">
        <v>8</v>
      </c>
      <c r="E66" s="2167" t="s">
        <v>25</v>
      </c>
      <c r="F66" s="2167"/>
      <c r="G66" s="2167"/>
      <c r="H66" s="2167"/>
      <c r="I66" s="2167"/>
      <c r="J66" s="2167"/>
      <c r="K66" s="2167"/>
      <c r="L66" s="2167"/>
      <c r="M66" s="2167"/>
      <c r="N66" s="2167"/>
      <c r="O66" s="2167"/>
      <c r="P66" s="2167"/>
      <c r="Q66" s="2167"/>
      <c r="R66" s="2167"/>
      <c r="S66" s="2167"/>
      <c r="T66" s="2167"/>
      <c r="U66" s="2167"/>
      <c r="V66" s="2167"/>
      <c r="W66" s="2167"/>
      <c r="X66" s="2167"/>
      <c r="Y66" s="2167"/>
      <c r="Z66" s="2167"/>
      <c r="AA66" s="2167"/>
      <c r="AB66" s="2167"/>
      <c r="AC66" s="2167"/>
      <c r="AD66" s="2167"/>
      <c r="AE66" s="2167"/>
      <c r="AF66" s="2167"/>
      <c r="AG66" s="2167"/>
      <c r="AH66" s="2167"/>
      <c r="AI66" s="2167"/>
      <c r="AJ66" s="2167"/>
      <c r="AK66" s="2167"/>
      <c r="AL66" s="2167"/>
      <c r="AM66" s="2167"/>
      <c r="AN66" s="2167"/>
      <c r="AO66" s="2017" t="s">
        <v>21</v>
      </c>
      <c r="AP66" s="2017"/>
      <c r="AQ66" s="2017"/>
      <c r="AR66" s="2017"/>
      <c r="AS66" s="2018">
        <v>37</v>
      </c>
      <c r="AT66" s="2018"/>
      <c r="AU66" s="2018"/>
      <c r="AV66" s="2018"/>
      <c r="AW66" s="2018">
        <v>700</v>
      </c>
      <c r="AX66" s="2018"/>
      <c r="AY66" s="2018"/>
      <c r="AZ66" s="2018"/>
      <c r="BA66" s="1999">
        <f t="shared" si="0"/>
        <v>25900</v>
      </c>
      <c r="BB66" s="1999"/>
      <c r="BC66" s="1999"/>
      <c r="BD66" s="2070"/>
    </row>
    <row r="67" spans="1:56" ht="26.25" customHeight="1">
      <c r="A67" s="52"/>
      <c r="B67" s="2150" t="s">
        <v>40</v>
      </c>
      <c r="C67" s="2151" t="s">
        <v>8</v>
      </c>
      <c r="D67" s="2151" t="s">
        <v>8</v>
      </c>
      <c r="E67" s="2167" t="s">
        <v>157</v>
      </c>
      <c r="F67" s="2167"/>
      <c r="G67" s="2167"/>
      <c r="H67" s="2167"/>
      <c r="I67" s="2167"/>
      <c r="J67" s="2167"/>
      <c r="K67" s="2167"/>
      <c r="L67" s="2167"/>
      <c r="M67" s="2167"/>
      <c r="N67" s="2167"/>
      <c r="O67" s="2167"/>
      <c r="P67" s="2167"/>
      <c r="Q67" s="2167"/>
      <c r="R67" s="2167"/>
      <c r="S67" s="2167"/>
      <c r="T67" s="2167"/>
      <c r="U67" s="2167"/>
      <c r="V67" s="2167"/>
      <c r="W67" s="2167"/>
      <c r="X67" s="2167"/>
      <c r="Y67" s="2167"/>
      <c r="Z67" s="2167"/>
      <c r="AA67" s="2167"/>
      <c r="AB67" s="2167"/>
      <c r="AC67" s="2167"/>
      <c r="AD67" s="2167"/>
      <c r="AE67" s="2167"/>
      <c r="AF67" s="2167"/>
      <c r="AG67" s="2167"/>
      <c r="AH67" s="2167"/>
      <c r="AI67" s="2167"/>
      <c r="AJ67" s="2167"/>
      <c r="AK67" s="2167"/>
      <c r="AL67" s="2167"/>
      <c r="AM67" s="2167"/>
      <c r="AN67" s="2167"/>
      <c r="AO67" s="2017" t="s">
        <v>13</v>
      </c>
      <c r="AP67" s="2017"/>
      <c r="AQ67" s="2017"/>
      <c r="AR67" s="2017"/>
      <c r="AS67" s="2018">
        <v>250</v>
      </c>
      <c r="AT67" s="2018"/>
      <c r="AU67" s="2018"/>
      <c r="AV67" s="2018"/>
      <c r="AW67" s="2018">
        <v>10</v>
      </c>
      <c r="AX67" s="2018"/>
      <c r="AY67" s="2018"/>
      <c r="AZ67" s="2018"/>
      <c r="BA67" s="1999">
        <f t="shared" si="0"/>
        <v>2500</v>
      </c>
      <c r="BB67" s="1999"/>
      <c r="BC67" s="1999"/>
      <c r="BD67" s="2070"/>
    </row>
    <row r="68" spans="1:56" ht="27.75" customHeight="1" thickBot="1">
      <c r="A68" s="239"/>
      <c r="B68" s="2156" t="s">
        <v>52</v>
      </c>
      <c r="C68" s="2157"/>
      <c r="D68" s="2157"/>
      <c r="E68" s="2157"/>
      <c r="F68" s="2157"/>
      <c r="G68" s="2157"/>
      <c r="H68" s="2157"/>
      <c r="I68" s="2157"/>
      <c r="J68" s="2157"/>
      <c r="K68" s="2157"/>
      <c r="L68" s="2157"/>
      <c r="M68" s="2157"/>
      <c r="N68" s="2157"/>
      <c r="O68" s="2157"/>
      <c r="P68" s="2157"/>
      <c r="Q68" s="2157"/>
      <c r="R68" s="2157"/>
      <c r="S68" s="2157"/>
      <c r="T68" s="2157"/>
      <c r="U68" s="2157"/>
      <c r="V68" s="2157"/>
      <c r="W68" s="2157"/>
      <c r="X68" s="2157"/>
      <c r="Y68" s="2157"/>
      <c r="Z68" s="2157"/>
      <c r="AA68" s="2157"/>
      <c r="AB68" s="2157"/>
      <c r="AC68" s="2157"/>
      <c r="AD68" s="2157"/>
      <c r="AE68" s="2157"/>
      <c r="AF68" s="2157"/>
      <c r="AG68" s="2157"/>
      <c r="AH68" s="2157"/>
      <c r="AI68" s="2157"/>
      <c r="AJ68" s="2157"/>
      <c r="AK68" s="2157"/>
      <c r="AL68" s="2157"/>
      <c r="AM68" s="2157"/>
      <c r="AN68" s="2157"/>
      <c r="AO68" s="2036">
        <f>SUM(BA60:BD67)</f>
        <v>104000</v>
      </c>
      <c r="AP68" s="2037"/>
      <c r="AQ68" s="2037"/>
      <c r="AR68" s="2037"/>
      <c r="AS68" s="2037"/>
      <c r="AT68" s="2037"/>
      <c r="AU68" s="2037"/>
      <c r="AV68" s="2037"/>
      <c r="AW68" s="2037"/>
      <c r="AX68" s="2037"/>
      <c r="AY68" s="2037"/>
      <c r="AZ68" s="2037"/>
      <c r="BA68" s="2037"/>
      <c r="BB68" s="2037"/>
      <c r="BC68" s="2037"/>
      <c r="BD68" s="2038"/>
    </row>
    <row r="69" spans="1:56" ht="15" customHeight="1" thickBot="1">
      <c r="A69" s="2171"/>
      <c r="B69" s="2171"/>
      <c r="C69" s="2171"/>
      <c r="D69" s="2171"/>
      <c r="E69" s="2171"/>
      <c r="F69" s="2171"/>
      <c r="G69" s="2171"/>
      <c r="H69" s="2171"/>
      <c r="I69" s="2171"/>
      <c r="J69" s="2171"/>
      <c r="K69" s="2171"/>
      <c r="L69" s="2171"/>
      <c r="M69" s="2171"/>
      <c r="N69" s="2171"/>
      <c r="O69" s="2171"/>
      <c r="P69" s="2171"/>
      <c r="Q69" s="2171"/>
      <c r="R69" s="2171"/>
      <c r="S69" s="2171"/>
      <c r="T69" s="2171"/>
      <c r="U69" s="2171"/>
      <c r="V69" s="2171"/>
      <c r="W69" s="2171"/>
      <c r="X69" s="2171"/>
      <c r="Y69" s="2171"/>
      <c r="Z69" s="2171"/>
      <c r="AA69" s="2171"/>
      <c r="AB69" s="2171"/>
      <c r="AC69" s="2171"/>
      <c r="AD69" s="2171"/>
      <c r="AE69" s="2171"/>
      <c r="AF69" s="2171"/>
      <c r="AG69" s="2171"/>
      <c r="AH69" s="2171"/>
      <c r="AI69" s="2171"/>
      <c r="AJ69" s="2171"/>
      <c r="AK69" s="2171"/>
      <c r="AL69" s="2171"/>
      <c r="AM69" s="2171"/>
      <c r="AN69" s="2171"/>
      <c r="AO69" s="2171"/>
      <c r="AP69" s="2171"/>
      <c r="AQ69" s="2171"/>
      <c r="AR69" s="2171"/>
      <c r="AS69" s="2171"/>
      <c r="AT69" s="2171"/>
      <c r="AU69" s="2171"/>
      <c r="AV69" s="2171"/>
      <c r="AW69" s="2171"/>
      <c r="AX69" s="2171"/>
      <c r="AY69" s="2171"/>
      <c r="AZ69" s="2171"/>
      <c r="BA69" s="2171"/>
      <c r="BB69" s="2171"/>
      <c r="BC69" s="2171"/>
      <c r="BD69" s="2172"/>
    </row>
    <row r="70" spans="1:56" ht="30" customHeight="1">
      <c r="A70" s="52"/>
      <c r="B70" s="2058" t="s">
        <v>43</v>
      </c>
      <c r="C70" s="2059"/>
      <c r="D70" s="2059"/>
      <c r="E70" s="2059"/>
      <c r="F70" s="2059"/>
      <c r="G70" s="2059"/>
      <c r="H70" s="2059"/>
      <c r="I70" s="2059"/>
      <c r="J70" s="2059"/>
      <c r="K70" s="2059"/>
      <c r="L70" s="2059"/>
      <c r="M70" s="2059"/>
      <c r="N70" s="2059"/>
      <c r="O70" s="2059"/>
      <c r="P70" s="2059"/>
      <c r="Q70" s="2059"/>
      <c r="R70" s="2059"/>
      <c r="S70" s="2059"/>
      <c r="T70" s="2059"/>
      <c r="U70" s="2059"/>
      <c r="V70" s="2059"/>
      <c r="W70" s="2059"/>
      <c r="X70" s="2059"/>
      <c r="Y70" s="2059"/>
      <c r="Z70" s="2059"/>
      <c r="AA70" s="2059"/>
      <c r="AB70" s="2059"/>
      <c r="AC70" s="2059"/>
      <c r="AD70" s="2059"/>
      <c r="AE70" s="2059"/>
      <c r="AF70" s="2059"/>
      <c r="AG70" s="2059"/>
      <c r="AH70" s="2059"/>
      <c r="AI70" s="2059"/>
      <c r="AJ70" s="2059"/>
      <c r="AK70" s="2059"/>
      <c r="AL70" s="2059"/>
      <c r="AM70" s="2059"/>
      <c r="AN70" s="2059"/>
      <c r="AO70" s="2059"/>
      <c r="AP70" s="2059"/>
      <c r="AQ70" s="2059"/>
      <c r="AR70" s="2059"/>
      <c r="AS70" s="2059"/>
      <c r="AT70" s="2059"/>
      <c r="AU70" s="2059"/>
      <c r="AV70" s="2059"/>
      <c r="AW70" s="2059"/>
      <c r="AX70" s="2059"/>
      <c r="AY70" s="2059"/>
      <c r="AZ70" s="2059"/>
      <c r="BA70" s="2059"/>
      <c r="BB70" s="2059"/>
      <c r="BC70" s="2059"/>
      <c r="BD70" s="2060"/>
    </row>
    <row r="71" spans="1:56" ht="30" customHeight="1">
      <c r="A71" s="52"/>
      <c r="B71" s="2173" t="s">
        <v>7</v>
      </c>
      <c r="C71" s="1431"/>
      <c r="D71" s="1431"/>
      <c r="E71" s="2062" t="s">
        <v>4</v>
      </c>
      <c r="F71" s="2062"/>
      <c r="G71" s="2062"/>
      <c r="H71" s="2062"/>
      <c r="I71" s="2062"/>
      <c r="J71" s="2062"/>
      <c r="K71" s="2062"/>
      <c r="L71" s="2062"/>
      <c r="M71" s="2062"/>
      <c r="N71" s="2062"/>
      <c r="O71" s="2062"/>
      <c r="P71" s="2062"/>
      <c r="Q71" s="2062"/>
      <c r="R71" s="2062"/>
      <c r="S71" s="2062"/>
      <c r="T71" s="2062"/>
      <c r="U71" s="2062"/>
      <c r="V71" s="2062"/>
      <c r="W71" s="2062"/>
      <c r="X71" s="2062"/>
      <c r="Y71" s="2062"/>
      <c r="Z71" s="2062"/>
      <c r="AA71" s="2062"/>
      <c r="AB71" s="2062"/>
      <c r="AC71" s="2062"/>
      <c r="AD71" s="2062"/>
      <c r="AE71" s="2062"/>
      <c r="AF71" s="2062"/>
      <c r="AG71" s="2062"/>
      <c r="AH71" s="2062"/>
      <c r="AI71" s="2062"/>
      <c r="AJ71" s="2062"/>
      <c r="AK71" s="2062"/>
      <c r="AL71" s="2062"/>
      <c r="AM71" s="2062"/>
      <c r="AN71" s="2062"/>
      <c r="AO71" s="2174" t="s">
        <v>3</v>
      </c>
      <c r="AP71" s="2174"/>
      <c r="AQ71" s="2174"/>
      <c r="AR71" s="2174"/>
      <c r="AS71" s="2174" t="s">
        <v>2</v>
      </c>
      <c r="AT71" s="2174"/>
      <c r="AU71" s="2174"/>
      <c r="AV71" s="2174"/>
      <c r="AW71" s="2174" t="s">
        <v>1</v>
      </c>
      <c r="AX71" s="2174"/>
      <c r="AY71" s="2174"/>
      <c r="AZ71" s="2174"/>
      <c r="BA71" s="2174" t="s">
        <v>0</v>
      </c>
      <c r="BB71" s="2174"/>
      <c r="BC71" s="2174"/>
      <c r="BD71" s="2175"/>
    </row>
    <row r="72" spans="1:56" ht="25.5" customHeight="1">
      <c r="A72" s="52"/>
      <c r="B72" s="2150" t="s">
        <v>18</v>
      </c>
      <c r="C72" s="2151"/>
      <c r="D72" s="2151"/>
      <c r="E72" s="2167" t="s">
        <v>1028</v>
      </c>
      <c r="F72" s="2167"/>
      <c r="G72" s="2167"/>
      <c r="H72" s="2167"/>
      <c r="I72" s="2167"/>
      <c r="J72" s="2167"/>
      <c r="K72" s="2167"/>
      <c r="L72" s="2167"/>
      <c r="M72" s="2167"/>
      <c r="N72" s="2167"/>
      <c r="O72" s="2167"/>
      <c r="P72" s="2167"/>
      <c r="Q72" s="2167"/>
      <c r="R72" s="2167"/>
      <c r="S72" s="2167"/>
      <c r="T72" s="2167"/>
      <c r="U72" s="2167"/>
      <c r="V72" s="2167"/>
      <c r="W72" s="2167"/>
      <c r="X72" s="2167"/>
      <c r="Y72" s="2167"/>
      <c r="Z72" s="2167"/>
      <c r="AA72" s="2167"/>
      <c r="AB72" s="2167"/>
      <c r="AC72" s="2167"/>
      <c r="AD72" s="2167"/>
      <c r="AE72" s="2167"/>
      <c r="AF72" s="2167"/>
      <c r="AG72" s="2167"/>
      <c r="AH72" s="2167"/>
      <c r="AI72" s="2167"/>
      <c r="AJ72" s="2167"/>
      <c r="AK72" s="2167"/>
      <c r="AL72" s="2167"/>
      <c r="AM72" s="2167"/>
      <c r="AN72" s="2167"/>
      <c r="AO72" s="2017" t="s">
        <v>21</v>
      </c>
      <c r="AP72" s="2017"/>
      <c r="AQ72" s="2017"/>
      <c r="AR72" s="2017"/>
      <c r="AS72" s="2018">
        <v>15</v>
      </c>
      <c r="AT72" s="2018"/>
      <c r="AU72" s="2018"/>
      <c r="AV72" s="2018"/>
      <c r="AW72" s="2018">
        <v>1200</v>
      </c>
      <c r="AX72" s="2018"/>
      <c r="AY72" s="2018"/>
      <c r="AZ72" s="2018"/>
      <c r="BA72" s="2079">
        <f t="shared" ref="BA72:BA79" si="1">AW72*AS72</f>
        <v>18000</v>
      </c>
      <c r="BB72" s="2079"/>
      <c r="BC72" s="2079"/>
      <c r="BD72" s="2080"/>
    </row>
    <row r="73" spans="1:56" ht="25.5" customHeight="1">
      <c r="A73" s="52"/>
      <c r="B73" s="2150" t="s">
        <v>19</v>
      </c>
      <c r="C73" s="2151"/>
      <c r="D73" s="2151"/>
      <c r="E73" s="2167" t="s">
        <v>672</v>
      </c>
      <c r="F73" s="2167"/>
      <c r="G73" s="2167"/>
      <c r="H73" s="2167"/>
      <c r="I73" s="2167"/>
      <c r="J73" s="2167"/>
      <c r="K73" s="2167"/>
      <c r="L73" s="2167"/>
      <c r="M73" s="2167"/>
      <c r="N73" s="2167"/>
      <c r="O73" s="2167"/>
      <c r="P73" s="2167"/>
      <c r="Q73" s="2167"/>
      <c r="R73" s="2167"/>
      <c r="S73" s="2167"/>
      <c r="T73" s="2167"/>
      <c r="U73" s="2167"/>
      <c r="V73" s="2167"/>
      <c r="W73" s="2167"/>
      <c r="X73" s="2167"/>
      <c r="Y73" s="2167"/>
      <c r="Z73" s="2167"/>
      <c r="AA73" s="2167"/>
      <c r="AB73" s="2167"/>
      <c r="AC73" s="2167"/>
      <c r="AD73" s="2167"/>
      <c r="AE73" s="2167"/>
      <c r="AF73" s="2167"/>
      <c r="AG73" s="2167"/>
      <c r="AH73" s="2167"/>
      <c r="AI73" s="2167"/>
      <c r="AJ73" s="2167"/>
      <c r="AK73" s="2167"/>
      <c r="AL73" s="2167"/>
      <c r="AM73" s="2167"/>
      <c r="AN73" s="2167"/>
      <c r="AO73" s="2017" t="s">
        <v>21</v>
      </c>
      <c r="AP73" s="2017"/>
      <c r="AQ73" s="2017"/>
      <c r="AR73" s="2017"/>
      <c r="AS73" s="2018">
        <v>100</v>
      </c>
      <c r="AT73" s="2018"/>
      <c r="AU73" s="2018"/>
      <c r="AV73" s="2018"/>
      <c r="AW73" s="2018">
        <v>1000</v>
      </c>
      <c r="AX73" s="2018"/>
      <c r="AY73" s="2018"/>
      <c r="AZ73" s="2018"/>
      <c r="BA73" s="2079">
        <f t="shared" si="1"/>
        <v>100000</v>
      </c>
      <c r="BB73" s="2079"/>
      <c r="BC73" s="2079"/>
      <c r="BD73" s="2080"/>
    </row>
    <row r="74" spans="1:56" ht="25.5" customHeight="1">
      <c r="A74" s="52"/>
      <c r="B74" s="2150" t="s">
        <v>44</v>
      </c>
      <c r="C74" s="2151"/>
      <c r="D74" s="2151"/>
      <c r="E74" s="2167" t="s">
        <v>1029</v>
      </c>
      <c r="F74" s="2167"/>
      <c r="G74" s="2167"/>
      <c r="H74" s="2167"/>
      <c r="I74" s="2167"/>
      <c r="J74" s="2167"/>
      <c r="K74" s="2167"/>
      <c r="L74" s="2167"/>
      <c r="M74" s="2167"/>
      <c r="N74" s="2167"/>
      <c r="O74" s="2167"/>
      <c r="P74" s="2167"/>
      <c r="Q74" s="2167"/>
      <c r="R74" s="2167"/>
      <c r="S74" s="2167"/>
      <c r="T74" s="2167"/>
      <c r="U74" s="2167"/>
      <c r="V74" s="2167"/>
      <c r="W74" s="2167"/>
      <c r="X74" s="2167"/>
      <c r="Y74" s="2167"/>
      <c r="Z74" s="2167"/>
      <c r="AA74" s="2167"/>
      <c r="AB74" s="2167"/>
      <c r="AC74" s="2167"/>
      <c r="AD74" s="2167"/>
      <c r="AE74" s="2167"/>
      <c r="AF74" s="2167"/>
      <c r="AG74" s="2167"/>
      <c r="AH74" s="2167"/>
      <c r="AI74" s="2167"/>
      <c r="AJ74" s="2167"/>
      <c r="AK74" s="2167"/>
      <c r="AL74" s="2167"/>
      <c r="AM74" s="2167"/>
      <c r="AN74" s="2167"/>
      <c r="AO74" s="2017" t="s">
        <v>21</v>
      </c>
      <c r="AP74" s="2017" t="s">
        <v>12</v>
      </c>
      <c r="AQ74" s="2017" t="s">
        <v>12</v>
      </c>
      <c r="AR74" s="2017" t="s">
        <v>12</v>
      </c>
      <c r="AS74" s="2018">
        <v>25</v>
      </c>
      <c r="AT74" s="2018"/>
      <c r="AU74" s="2018"/>
      <c r="AV74" s="2018"/>
      <c r="AW74" s="2018">
        <v>1200</v>
      </c>
      <c r="AX74" s="2018"/>
      <c r="AY74" s="2018"/>
      <c r="AZ74" s="2018"/>
      <c r="BA74" s="2079">
        <f t="shared" si="1"/>
        <v>30000</v>
      </c>
      <c r="BB74" s="2079"/>
      <c r="BC74" s="2079"/>
      <c r="BD74" s="2080"/>
    </row>
    <row r="75" spans="1:56" ht="25.5" customHeight="1">
      <c r="A75" s="52"/>
      <c r="B75" s="2150" t="s">
        <v>45</v>
      </c>
      <c r="C75" s="2151"/>
      <c r="D75" s="2151"/>
      <c r="E75" s="2167" t="s">
        <v>29</v>
      </c>
      <c r="F75" s="2167"/>
      <c r="G75" s="2167"/>
      <c r="H75" s="2167"/>
      <c r="I75" s="2167"/>
      <c r="J75" s="2167"/>
      <c r="K75" s="2167"/>
      <c r="L75" s="2167"/>
      <c r="M75" s="2167"/>
      <c r="N75" s="2167"/>
      <c r="O75" s="2167"/>
      <c r="P75" s="2167"/>
      <c r="Q75" s="2167"/>
      <c r="R75" s="2167"/>
      <c r="S75" s="2167"/>
      <c r="T75" s="2167"/>
      <c r="U75" s="2167"/>
      <c r="V75" s="2167"/>
      <c r="W75" s="2167"/>
      <c r="X75" s="2167"/>
      <c r="Y75" s="2167"/>
      <c r="Z75" s="2167"/>
      <c r="AA75" s="2167"/>
      <c r="AB75" s="2167"/>
      <c r="AC75" s="2167"/>
      <c r="AD75" s="2167"/>
      <c r="AE75" s="2167"/>
      <c r="AF75" s="2167"/>
      <c r="AG75" s="2167"/>
      <c r="AH75" s="2167"/>
      <c r="AI75" s="2167"/>
      <c r="AJ75" s="2167"/>
      <c r="AK75" s="2167"/>
      <c r="AL75" s="2167"/>
      <c r="AM75" s="2167"/>
      <c r="AN75" s="2167"/>
      <c r="AO75" s="2017" t="s">
        <v>21</v>
      </c>
      <c r="AP75" s="2017"/>
      <c r="AQ75" s="2017"/>
      <c r="AR75" s="2017"/>
      <c r="AS75" s="2018">
        <v>5</v>
      </c>
      <c r="AT75" s="2018"/>
      <c r="AU75" s="2018"/>
      <c r="AV75" s="2018"/>
      <c r="AW75" s="2018">
        <v>900</v>
      </c>
      <c r="AX75" s="2018"/>
      <c r="AY75" s="2018"/>
      <c r="AZ75" s="2018"/>
      <c r="BA75" s="2079">
        <f t="shared" si="1"/>
        <v>4500</v>
      </c>
      <c r="BB75" s="2079"/>
      <c r="BC75" s="2079"/>
      <c r="BD75" s="2080"/>
    </row>
    <row r="76" spans="1:56" ht="25.5" customHeight="1">
      <c r="A76" s="52"/>
      <c r="B76" s="2150" t="s">
        <v>46</v>
      </c>
      <c r="C76" s="2151"/>
      <c r="D76" s="2151"/>
      <c r="E76" s="2167" t="s">
        <v>673</v>
      </c>
      <c r="F76" s="2167"/>
      <c r="G76" s="2167"/>
      <c r="H76" s="2167"/>
      <c r="I76" s="2167"/>
      <c r="J76" s="2167"/>
      <c r="K76" s="2167"/>
      <c r="L76" s="2167"/>
      <c r="M76" s="2167"/>
      <c r="N76" s="2167"/>
      <c r="O76" s="2167"/>
      <c r="P76" s="2167"/>
      <c r="Q76" s="2167"/>
      <c r="R76" s="2167"/>
      <c r="S76" s="2167"/>
      <c r="T76" s="2167"/>
      <c r="U76" s="2167"/>
      <c r="V76" s="2167"/>
      <c r="W76" s="2167"/>
      <c r="X76" s="2167"/>
      <c r="Y76" s="2167"/>
      <c r="Z76" s="2167"/>
      <c r="AA76" s="2167"/>
      <c r="AB76" s="2167"/>
      <c r="AC76" s="2167"/>
      <c r="AD76" s="2167"/>
      <c r="AE76" s="2167"/>
      <c r="AF76" s="2167"/>
      <c r="AG76" s="2167"/>
      <c r="AH76" s="2167"/>
      <c r="AI76" s="2167"/>
      <c r="AJ76" s="2167"/>
      <c r="AK76" s="2167"/>
      <c r="AL76" s="2167"/>
      <c r="AM76" s="2167"/>
      <c r="AN76" s="2167"/>
      <c r="AO76" s="2017" t="s">
        <v>21</v>
      </c>
      <c r="AP76" s="2017"/>
      <c r="AQ76" s="2017"/>
      <c r="AR76" s="2017"/>
      <c r="AS76" s="2018">
        <v>3</v>
      </c>
      <c r="AT76" s="2018"/>
      <c r="AU76" s="2018"/>
      <c r="AV76" s="2018"/>
      <c r="AW76" s="2018">
        <v>600</v>
      </c>
      <c r="AX76" s="2018"/>
      <c r="AY76" s="2018"/>
      <c r="AZ76" s="2018"/>
      <c r="BA76" s="2079">
        <f t="shared" si="1"/>
        <v>1800</v>
      </c>
      <c r="BB76" s="2079"/>
      <c r="BC76" s="2079"/>
      <c r="BD76" s="2080"/>
    </row>
    <row r="77" spans="1:56" ht="44.25" customHeight="1">
      <c r="A77" s="52"/>
      <c r="B77" s="2168" t="s">
        <v>667</v>
      </c>
      <c r="C77" s="2169"/>
      <c r="D77" s="2169"/>
      <c r="E77" s="2170" t="s">
        <v>1030</v>
      </c>
      <c r="F77" s="2170"/>
      <c r="G77" s="2170"/>
      <c r="H77" s="2170"/>
      <c r="I77" s="2170"/>
      <c r="J77" s="2170"/>
      <c r="K77" s="2170"/>
      <c r="L77" s="2170"/>
      <c r="M77" s="2170"/>
      <c r="N77" s="2170"/>
      <c r="O77" s="2170"/>
      <c r="P77" s="2170"/>
      <c r="Q77" s="2170"/>
      <c r="R77" s="2170"/>
      <c r="S77" s="2170"/>
      <c r="T77" s="2170"/>
      <c r="U77" s="2170"/>
      <c r="V77" s="2170"/>
      <c r="W77" s="2170"/>
      <c r="X77" s="2170"/>
      <c r="Y77" s="2170"/>
      <c r="Z77" s="2170"/>
      <c r="AA77" s="2170"/>
      <c r="AB77" s="2170"/>
      <c r="AC77" s="2170"/>
      <c r="AD77" s="2170"/>
      <c r="AE77" s="2170"/>
      <c r="AF77" s="2170"/>
      <c r="AG77" s="2170"/>
      <c r="AH77" s="2170"/>
      <c r="AI77" s="2170"/>
      <c r="AJ77" s="2170"/>
      <c r="AK77" s="2170"/>
      <c r="AL77" s="2170"/>
      <c r="AM77" s="2170"/>
      <c r="AN77" s="2170"/>
      <c r="AO77" s="2017" t="s">
        <v>1031</v>
      </c>
      <c r="AP77" s="2017"/>
      <c r="AQ77" s="2017"/>
      <c r="AR77" s="2017"/>
      <c r="AS77" s="2018">
        <v>1</v>
      </c>
      <c r="AT77" s="2018"/>
      <c r="AU77" s="2018"/>
      <c r="AV77" s="2018"/>
      <c r="AW77" s="2018">
        <v>5950</v>
      </c>
      <c r="AX77" s="2018"/>
      <c r="AY77" s="2018"/>
      <c r="AZ77" s="2018"/>
      <c r="BA77" s="2079">
        <f t="shared" si="1"/>
        <v>5950</v>
      </c>
      <c r="BB77" s="2079"/>
      <c r="BC77" s="2079"/>
      <c r="BD77" s="2080"/>
    </row>
    <row r="78" spans="1:56" ht="26.25" customHeight="1">
      <c r="A78" s="52"/>
      <c r="B78" s="2150" t="s">
        <v>47</v>
      </c>
      <c r="C78" s="2151"/>
      <c r="D78" s="2151"/>
      <c r="E78" s="2167" t="s">
        <v>674</v>
      </c>
      <c r="F78" s="2167"/>
      <c r="G78" s="2167"/>
      <c r="H78" s="2167"/>
      <c r="I78" s="2167"/>
      <c r="J78" s="2167"/>
      <c r="K78" s="2167"/>
      <c r="L78" s="2167"/>
      <c r="M78" s="2167"/>
      <c r="N78" s="2167"/>
      <c r="O78" s="2167"/>
      <c r="P78" s="2167"/>
      <c r="Q78" s="2167"/>
      <c r="R78" s="2167"/>
      <c r="S78" s="2167"/>
      <c r="T78" s="2167"/>
      <c r="U78" s="2167"/>
      <c r="V78" s="2167"/>
      <c r="W78" s="2167"/>
      <c r="X78" s="2167"/>
      <c r="Y78" s="2167"/>
      <c r="Z78" s="2167"/>
      <c r="AA78" s="2167"/>
      <c r="AB78" s="2167"/>
      <c r="AC78" s="2167"/>
      <c r="AD78" s="2167"/>
      <c r="AE78" s="2167"/>
      <c r="AF78" s="2167"/>
      <c r="AG78" s="2167"/>
      <c r="AH78" s="2167"/>
      <c r="AI78" s="2167"/>
      <c r="AJ78" s="2167"/>
      <c r="AK78" s="2167"/>
      <c r="AL78" s="2167"/>
      <c r="AM78" s="2167"/>
      <c r="AN78" s="2167"/>
      <c r="AO78" s="2017" t="s">
        <v>21</v>
      </c>
      <c r="AP78" s="2017"/>
      <c r="AQ78" s="2017"/>
      <c r="AR78" s="2017"/>
      <c r="AS78" s="2018">
        <v>3</v>
      </c>
      <c r="AT78" s="2018"/>
      <c r="AU78" s="2018"/>
      <c r="AV78" s="2018"/>
      <c r="AW78" s="2018">
        <v>600</v>
      </c>
      <c r="AX78" s="2018"/>
      <c r="AY78" s="2018"/>
      <c r="AZ78" s="2018"/>
      <c r="BA78" s="2079">
        <f t="shared" si="1"/>
        <v>1800</v>
      </c>
      <c r="BB78" s="2079"/>
      <c r="BC78" s="2079"/>
      <c r="BD78" s="2080"/>
    </row>
    <row r="79" spans="1:56" ht="25.5" customHeight="1">
      <c r="A79" s="52"/>
      <c r="B79" s="2150" t="s">
        <v>677</v>
      </c>
      <c r="C79" s="2151"/>
      <c r="D79" s="2151"/>
      <c r="E79" s="2167" t="s">
        <v>1032</v>
      </c>
      <c r="F79" s="2167"/>
      <c r="G79" s="2167"/>
      <c r="H79" s="2167"/>
      <c r="I79" s="2167"/>
      <c r="J79" s="2167"/>
      <c r="K79" s="2167"/>
      <c r="L79" s="2167"/>
      <c r="M79" s="2167"/>
      <c r="N79" s="2167"/>
      <c r="O79" s="2167"/>
      <c r="P79" s="2167"/>
      <c r="Q79" s="2167"/>
      <c r="R79" s="2167"/>
      <c r="S79" s="2167"/>
      <c r="T79" s="2167"/>
      <c r="U79" s="2167"/>
      <c r="V79" s="2167"/>
      <c r="W79" s="2167"/>
      <c r="X79" s="2167"/>
      <c r="Y79" s="2167"/>
      <c r="Z79" s="2167"/>
      <c r="AA79" s="2167"/>
      <c r="AB79" s="2167"/>
      <c r="AC79" s="2167"/>
      <c r="AD79" s="2167"/>
      <c r="AE79" s="2167"/>
      <c r="AF79" s="2167"/>
      <c r="AG79" s="2167"/>
      <c r="AH79" s="2167"/>
      <c r="AI79" s="2167"/>
      <c r="AJ79" s="2167"/>
      <c r="AK79" s="2167"/>
      <c r="AL79" s="2167"/>
      <c r="AM79" s="2167"/>
      <c r="AN79" s="2167"/>
      <c r="AO79" s="2017" t="s">
        <v>1031</v>
      </c>
      <c r="AP79" s="2017"/>
      <c r="AQ79" s="2017"/>
      <c r="AR79" s="2017"/>
      <c r="AS79" s="2018">
        <v>1</v>
      </c>
      <c r="AT79" s="2018"/>
      <c r="AU79" s="2018"/>
      <c r="AV79" s="2018"/>
      <c r="AW79" s="2018">
        <v>5950</v>
      </c>
      <c r="AX79" s="2018"/>
      <c r="AY79" s="2018"/>
      <c r="AZ79" s="2018"/>
      <c r="BA79" s="2079">
        <f t="shared" si="1"/>
        <v>5950</v>
      </c>
      <c r="BB79" s="2079"/>
      <c r="BC79" s="2079"/>
      <c r="BD79" s="2080"/>
    </row>
    <row r="80" spans="1:56" ht="30.6" thickBot="1">
      <c r="A80" s="52"/>
      <c r="B80" s="2156" t="s">
        <v>53</v>
      </c>
      <c r="C80" s="2157"/>
      <c r="D80" s="2157"/>
      <c r="E80" s="2157"/>
      <c r="F80" s="2157"/>
      <c r="G80" s="2157"/>
      <c r="H80" s="2157"/>
      <c r="I80" s="2157"/>
      <c r="J80" s="2157"/>
      <c r="K80" s="2157"/>
      <c r="L80" s="2157"/>
      <c r="M80" s="2157"/>
      <c r="N80" s="2157"/>
      <c r="O80" s="2157"/>
      <c r="P80" s="2157"/>
      <c r="Q80" s="2157"/>
      <c r="R80" s="2157"/>
      <c r="S80" s="2157"/>
      <c r="T80" s="2157"/>
      <c r="U80" s="2157"/>
      <c r="V80" s="2157"/>
      <c r="W80" s="2157"/>
      <c r="X80" s="2157"/>
      <c r="Y80" s="2157"/>
      <c r="Z80" s="2157"/>
      <c r="AA80" s="2157"/>
      <c r="AB80" s="2157"/>
      <c r="AC80" s="2157"/>
      <c r="AD80" s="2157"/>
      <c r="AE80" s="2157"/>
      <c r="AF80" s="2157"/>
      <c r="AG80" s="2157"/>
      <c r="AH80" s="2157"/>
      <c r="AI80" s="2157"/>
      <c r="AJ80" s="2157"/>
      <c r="AK80" s="2157"/>
      <c r="AL80" s="2157"/>
      <c r="AM80" s="2157"/>
      <c r="AN80" s="2157"/>
      <c r="AO80" s="2164">
        <f>SUM(BA72:BD79)</f>
        <v>168000</v>
      </c>
      <c r="AP80" s="2165"/>
      <c r="AQ80" s="2165"/>
      <c r="AR80" s="2165"/>
      <c r="AS80" s="2165"/>
      <c r="AT80" s="2165"/>
      <c r="AU80" s="2165"/>
      <c r="AV80" s="2165"/>
      <c r="AW80" s="2165"/>
      <c r="AX80" s="2165"/>
      <c r="AY80" s="2165"/>
      <c r="AZ80" s="2165"/>
      <c r="BA80" s="2165"/>
      <c r="BB80" s="2165"/>
      <c r="BC80" s="2165"/>
      <c r="BD80" s="2166"/>
    </row>
    <row r="81" spans="1:73" ht="15" customHeight="1" thickBot="1">
      <c r="A81" s="1949"/>
      <c r="B81" s="1949"/>
      <c r="C81" s="1949"/>
      <c r="D81" s="1949"/>
      <c r="E81" s="1949"/>
      <c r="F81" s="1949"/>
      <c r="G81" s="1949"/>
      <c r="H81" s="1949"/>
      <c r="I81" s="1949"/>
      <c r="J81" s="1949"/>
      <c r="K81" s="1949"/>
      <c r="L81" s="1949"/>
      <c r="M81" s="1949"/>
      <c r="N81" s="1949"/>
      <c r="O81" s="1949"/>
      <c r="P81" s="1949"/>
      <c r="Q81" s="1949"/>
      <c r="R81" s="1949"/>
      <c r="S81" s="1949"/>
      <c r="T81" s="1949"/>
      <c r="U81" s="1949"/>
      <c r="V81" s="1949"/>
      <c r="W81" s="1949"/>
      <c r="X81" s="1949"/>
      <c r="Y81" s="1949"/>
      <c r="Z81" s="1949"/>
      <c r="AA81" s="1949"/>
      <c r="AB81" s="1949"/>
      <c r="AC81" s="1949"/>
      <c r="AD81" s="1949"/>
      <c r="AE81" s="1949"/>
      <c r="AF81" s="1949"/>
      <c r="AG81" s="1949"/>
      <c r="AH81" s="1949"/>
      <c r="AI81" s="1949"/>
      <c r="AJ81" s="1949"/>
      <c r="AK81" s="1949"/>
      <c r="AL81" s="1949"/>
      <c r="AM81" s="1949"/>
      <c r="AN81" s="1949"/>
      <c r="AO81" s="1949"/>
      <c r="AP81" s="1949"/>
      <c r="AQ81" s="1949"/>
      <c r="AR81" s="1949"/>
      <c r="AS81" s="1949"/>
      <c r="AT81" s="1949"/>
      <c r="AU81" s="1949"/>
      <c r="AV81" s="1949"/>
      <c r="AW81" s="1949"/>
      <c r="AX81" s="1949"/>
      <c r="AY81" s="1949"/>
      <c r="AZ81" s="1949"/>
      <c r="BA81" s="1949"/>
      <c r="BB81" s="1949"/>
      <c r="BC81" s="1949"/>
      <c r="BD81" s="2083"/>
    </row>
    <row r="82" spans="1:73" ht="27" customHeight="1">
      <c r="A82" s="52"/>
      <c r="B82" s="2058" t="s">
        <v>48</v>
      </c>
      <c r="C82" s="2059"/>
      <c r="D82" s="2059"/>
      <c r="E82" s="2059"/>
      <c r="F82" s="2059"/>
      <c r="G82" s="2059"/>
      <c r="H82" s="2059"/>
      <c r="I82" s="2059"/>
      <c r="J82" s="2059"/>
      <c r="K82" s="2059"/>
      <c r="L82" s="2059"/>
      <c r="M82" s="2059"/>
      <c r="N82" s="2059"/>
      <c r="O82" s="2059"/>
      <c r="P82" s="2059"/>
      <c r="Q82" s="2059"/>
      <c r="R82" s="2059"/>
      <c r="S82" s="2059"/>
      <c r="T82" s="2059"/>
      <c r="U82" s="2059"/>
      <c r="V82" s="2059"/>
      <c r="W82" s="2059"/>
      <c r="X82" s="2059"/>
      <c r="Y82" s="2059"/>
      <c r="Z82" s="2059"/>
      <c r="AA82" s="2059"/>
      <c r="AB82" s="2059"/>
      <c r="AC82" s="2059"/>
      <c r="AD82" s="2059"/>
      <c r="AE82" s="2059"/>
      <c r="AF82" s="2059"/>
      <c r="AG82" s="2059"/>
      <c r="AH82" s="2059"/>
      <c r="AI82" s="2059"/>
      <c r="AJ82" s="2059"/>
      <c r="AK82" s="2059"/>
      <c r="AL82" s="2059"/>
      <c r="AM82" s="2059"/>
      <c r="AN82" s="2059"/>
      <c r="AO82" s="2059"/>
      <c r="AP82" s="2059"/>
      <c r="AQ82" s="2059"/>
      <c r="AR82" s="2059"/>
      <c r="AS82" s="2059"/>
      <c r="AT82" s="2059"/>
      <c r="AU82" s="2059"/>
      <c r="AV82" s="2059"/>
      <c r="AW82" s="2059"/>
      <c r="AX82" s="2059"/>
      <c r="AY82" s="2059"/>
      <c r="AZ82" s="2059"/>
      <c r="BA82" s="2059"/>
      <c r="BB82" s="2059"/>
      <c r="BC82" s="2059"/>
      <c r="BD82" s="2060"/>
    </row>
    <row r="83" spans="1:73" ht="21" customHeight="1">
      <c r="A83" s="52"/>
      <c r="B83" s="2061" t="s">
        <v>7</v>
      </c>
      <c r="C83" s="2030"/>
      <c r="D83" s="2030"/>
      <c r="E83" s="2062" t="s">
        <v>4</v>
      </c>
      <c r="F83" s="2062"/>
      <c r="G83" s="2062"/>
      <c r="H83" s="2062"/>
      <c r="I83" s="2062"/>
      <c r="J83" s="2062"/>
      <c r="K83" s="2062"/>
      <c r="L83" s="2062"/>
      <c r="M83" s="2062"/>
      <c r="N83" s="2062"/>
      <c r="O83" s="2062"/>
      <c r="P83" s="2062"/>
      <c r="Q83" s="2062"/>
      <c r="R83" s="2062"/>
      <c r="S83" s="2062"/>
      <c r="T83" s="2062"/>
      <c r="U83" s="2062"/>
      <c r="V83" s="2062"/>
      <c r="W83" s="2062"/>
      <c r="X83" s="2062"/>
      <c r="Y83" s="2062"/>
      <c r="Z83" s="2062"/>
      <c r="AA83" s="2062"/>
      <c r="AB83" s="2062"/>
      <c r="AC83" s="2062"/>
      <c r="AD83" s="2062"/>
      <c r="AE83" s="2062"/>
      <c r="AF83" s="2062"/>
      <c r="AG83" s="2062"/>
      <c r="AH83" s="2062"/>
      <c r="AI83" s="2062"/>
      <c r="AJ83" s="2062"/>
      <c r="AK83" s="2062"/>
      <c r="AL83" s="2062"/>
      <c r="AM83" s="2062"/>
      <c r="AN83" s="2062"/>
      <c r="AO83" s="2034" t="s">
        <v>3</v>
      </c>
      <c r="AP83" s="2034"/>
      <c r="AQ83" s="2034"/>
      <c r="AR83" s="2034"/>
      <c r="AS83" s="2034" t="s">
        <v>2</v>
      </c>
      <c r="AT83" s="2034"/>
      <c r="AU83" s="2034"/>
      <c r="AV83" s="2034"/>
      <c r="AW83" s="2034" t="s">
        <v>1</v>
      </c>
      <c r="AX83" s="2034"/>
      <c r="AY83" s="2034"/>
      <c r="AZ83" s="2034"/>
      <c r="BA83" s="2034" t="s">
        <v>0</v>
      </c>
      <c r="BB83" s="2034"/>
      <c r="BC83" s="2034"/>
      <c r="BD83" s="2053"/>
    </row>
    <row r="84" spans="1:73" ht="26.25" customHeight="1">
      <c r="A84" s="52"/>
      <c r="B84" s="2150" t="s">
        <v>16</v>
      </c>
      <c r="C84" s="2151" t="s">
        <v>8</v>
      </c>
      <c r="D84" s="2151" t="s">
        <v>8</v>
      </c>
      <c r="E84" s="2154" t="s">
        <v>680</v>
      </c>
      <c r="F84" s="2154"/>
      <c r="G84" s="2154"/>
      <c r="H84" s="2154"/>
      <c r="I84" s="2154"/>
      <c r="J84" s="2154"/>
      <c r="K84" s="2154"/>
      <c r="L84" s="2154"/>
      <c r="M84" s="2154"/>
      <c r="N84" s="2154"/>
      <c r="O84" s="2154"/>
      <c r="P84" s="2154"/>
      <c r="Q84" s="2154"/>
      <c r="R84" s="2154"/>
      <c r="S84" s="2154"/>
      <c r="T84" s="2154"/>
      <c r="U84" s="2154"/>
      <c r="V84" s="2154"/>
      <c r="W84" s="2154"/>
      <c r="X84" s="2154"/>
      <c r="Y84" s="2154"/>
      <c r="Z84" s="2154"/>
      <c r="AA84" s="2154"/>
      <c r="AB84" s="2154"/>
      <c r="AC84" s="2154"/>
      <c r="AD84" s="2154"/>
      <c r="AE84" s="2154"/>
      <c r="AF84" s="2154"/>
      <c r="AG84" s="2154"/>
      <c r="AH84" s="2154"/>
      <c r="AI84" s="2154"/>
      <c r="AJ84" s="2154"/>
      <c r="AK84" s="2154"/>
      <c r="AL84" s="2154"/>
      <c r="AM84" s="2154"/>
      <c r="AN84" s="2154"/>
      <c r="AO84" s="2017" t="s">
        <v>12</v>
      </c>
      <c r="AP84" s="2017" t="s">
        <v>12</v>
      </c>
      <c r="AQ84" s="2017" t="s">
        <v>12</v>
      </c>
      <c r="AR84" s="2017" t="s">
        <v>12</v>
      </c>
      <c r="AS84" s="2018">
        <v>300</v>
      </c>
      <c r="AT84" s="2018"/>
      <c r="AU84" s="2018"/>
      <c r="AV84" s="2018"/>
      <c r="AW84" s="2163">
        <v>55</v>
      </c>
      <c r="AX84" s="2163"/>
      <c r="AY84" s="2163"/>
      <c r="AZ84" s="2163"/>
      <c r="BA84" s="2079">
        <f>AW84*AS84</f>
        <v>16500</v>
      </c>
      <c r="BB84" s="2079"/>
      <c r="BC84" s="2079"/>
      <c r="BD84" s="2080"/>
    </row>
    <row r="85" spans="1:73" ht="26.25" customHeight="1">
      <c r="A85" s="52"/>
      <c r="B85" s="2150" t="s">
        <v>17</v>
      </c>
      <c r="C85" s="2151" t="s">
        <v>8</v>
      </c>
      <c r="D85" s="2151" t="s">
        <v>8</v>
      </c>
      <c r="E85" s="2154" t="s">
        <v>681</v>
      </c>
      <c r="F85" s="2154"/>
      <c r="G85" s="2154"/>
      <c r="H85" s="2154"/>
      <c r="I85" s="2154"/>
      <c r="J85" s="2154"/>
      <c r="K85" s="2154"/>
      <c r="L85" s="2154"/>
      <c r="M85" s="2154"/>
      <c r="N85" s="2154"/>
      <c r="O85" s="2154"/>
      <c r="P85" s="2154"/>
      <c r="Q85" s="2154"/>
      <c r="R85" s="2154"/>
      <c r="S85" s="2154"/>
      <c r="T85" s="2154"/>
      <c r="U85" s="2154"/>
      <c r="V85" s="2154"/>
      <c r="W85" s="2154"/>
      <c r="X85" s="2154"/>
      <c r="Y85" s="2154"/>
      <c r="Z85" s="2154"/>
      <c r="AA85" s="2154"/>
      <c r="AB85" s="2154"/>
      <c r="AC85" s="2154"/>
      <c r="AD85" s="2154"/>
      <c r="AE85" s="2154"/>
      <c r="AF85" s="2154"/>
      <c r="AG85" s="2154"/>
      <c r="AH85" s="2154"/>
      <c r="AI85" s="2154"/>
      <c r="AJ85" s="2154"/>
      <c r="AK85" s="2154"/>
      <c r="AL85" s="2154"/>
      <c r="AM85" s="2154"/>
      <c r="AN85" s="2154"/>
      <c r="AO85" s="2017" t="s">
        <v>12</v>
      </c>
      <c r="AP85" s="2017" t="s">
        <v>12</v>
      </c>
      <c r="AQ85" s="2017" t="s">
        <v>12</v>
      </c>
      <c r="AR85" s="2017" t="s">
        <v>12</v>
      </c>
      <c r="AS85" s="2018">
        <v>500</v>
      </c>
      <c r="AT85" s="2018"/>
      <c r="AU85" s="2018"/>
      <c r="AV85" s="2018"/>
      <c r="AW85" s="2163">
        <v>60</v>
      </c>
      <c r="AX85" s="2163"/>
      <c r="AY85" s="2163"/>
      <c r="AZ85" s="2163"/>
      <c r="BA85" s="2079">
        <f>AW85*AS85</f>
        <v>30000</v>
      </c>
      <c r="BB85" s="2079"/>
      <c r="BC85" s="2079"/>
      <c r="BD85" s="2080"/>
    </row>
    <row r="86" spans="1:73" ht="26.25" customHeight="1">
      <c r="A86" s="52"/>
      <c r="B86" s="2150" t="s">
        <v>22</v>
      </c>
      <c r="C86" s="2151" t="s">
        <v>8</v>
      </c>
      <c r="D86" s="2151" t="s">
        <v>8</v>
      </c>
      <c r="E86" s="2154" t="s">
        <v>682</v>
      </c>
      <c r="F86" s="2154"/>
      <c r="G86" s="2154"/>
      <c r="H86" s="2154"/>
      <c r="I86" s="2154"/>
      <c r="J86" s="2154"/>
      <c r="K86" s="2154"/>
      <c r="L86" s="2154"/>
      <c r="M86" s="2154"/>
      <c r="N86" s="2154"/>
      <c r="O86" s="2154"/>
      <c r="P86" s="2154"/>
      <c r="Q86" s="2154"/>
      <c r="R86" s="2154"/>
      <c r="S86" s="2154"/>
      <c r="T86" s="2154"/>
      <c r="U86" s="2154"/>
      <c r="V86" s="2154"/>
      <c r="W86" s="2154"/>
      <c r="X86" s="2154"/>
      <c r="Y86" s="2154"/>
      <c r="Z86" s="2154"/>
      <c r="AA86" s="2154"/>
      <c r="AB86" s="2154"/>
      <c r="AC86" s="2154"/>
      <c r="AD86" s="2154"/>
      <c r="AE86" s="2154"/>
      <c r="AF86" s="2154"/>
      <c r="AG86" s="2154"/>
      <c r="AH86" s="2154"/>
      <c r="AI86" s="2154"/>
      <c r="AJ86" s="2154"/>
      <c r="AK86" s="2154"/>
      <c r="AL86" s="2154"/>
      <c r="AM86" s="2154"/>
      <c r="AN86" s="2154"/>
      <c r="AO86" s="2017" t="s">
        <v>12</v>
      </c>
      <c r="AP86" s="2017" t="s">
        <v>12</v>
      </c>
      <c r="AQ86" s="2017" t="s">
        <v>12</v>
      </c>
      <c r="AR86" s="2017" t="s">
        <v>12</v>
      </c>
      <c r="AS86" s="2018">
        <v>25</v>
      </c>
      <c r="AT86" s="2018"/>
      <c r="AU86" s="2018"/>
      <c r="AV86" s="2018"/>
      <c r="AW86" s="2163">
        <v>60</v>
      </c>
      <c r="AX86" s="2163"/>
      <c r="AY86" s="2163"/>
      <c r="AZ86" s="2163"/>
      <c r="BA86" s="2079">
        <f>AW86*AS86</f>
        <v>1500</v>
      </c>
      <c r="BB86" s="2079"/>
      <c r="BC86" s="2079"/>
      <c r="BD86" s="2080"/>
    </row>
    <row r="87" spans="1:73" ht="24.75" customHeight="1" thickBot="1">
      <c r="A87" s="54"/>
      <c r="B87" s="2156" t="s">
        <v>54</v>
      </c>
      <c r="C87" s="2157"/>
      <c r="D87" s="2157"/>
      <c r="E87" s="2157"/>
      <c r="F87" s="2157"/>
      <c r="G87" s="2157"/>
      <c r="H87" s="2157"/>
      <c r="I87" s="2157"/>
      <c r="J87" s="2157"/>
      <c r="K87" s="2157"/>
      <c r="L87" s="2157"/>
      <c r="M87" s="2157"/>
      <c r="N87" s="2157"/>
      <c r="O87" s="2157"/>
      <c r="P87" s="2157"/>
      <c r="Q87" s="2157"/>
      <c r="R87" s="2157"/>
      <c r="S87" s="2157"/>
      <c r="T87" s="2157"/>
      <c r="U87" s="2157"/>
      <c r="V87" s="2157"/>
      <c r="W87" s="2157"/>
      <c r="X87" s="2157"/>
      <c r="Y87" s="2157"/>
      <c r="Z87" s="2157"/>
      <c r="AA87" s="2157"/>
      <c r="AB87" s="2157"/>
      <c r="AC87" s="2157"/>
      <c r="AD87" s="2157"/>
      <c r="AE87" s="2157"/>
      <c r="AF87" s="2157"/>
      <c r="AG87" s="2157"/>
      <c r="AH87" s="2157"/>
      <c r="AI87" s="2157"/>
      <c r="AJ87" s="2157"/>
      <c r="AK87" s="2157"/>
      <c r="AL87" s="2157"/>
      <c r="AM87" s="2157"/>
      <c r="AN87" s="2157"/>
      <c r="AO87" s="2158">
        <f>SUM(BA84:BD86)</f>
        <v>48000</v>
      </c>
      <c r="AP87" s="2159"/>
      <c r="AQ87" s="2159"/>
      <c r="AR87" s="2159"/>
      <c r="AS87" s="2159"/>
      <c r="AT87" s="2159"/>
      <c r="AU87" s="2159"/>
      <c r="AV87" s="2159"/>
      <c r="AW87" s="2159"/>
      <c r="AX87" s="2159"/>
      <c r="AY87" s="2159"/>
      <c r="AZ87" s="2159"/>
      <c r="BA87" s="2159"/>
      <c r="BB87" s="2159"/>
      <c r="BC87" s="2159"/>
      <c r="BD87" s="2160"/>
    </row>
    <row r="88" spans="1:73" ht="15" customHeight="1" thickBot="1">
      <c r="A88" s="2161"/>
      <c r="B88" s="2161"/>
      <c r="C88" s="2161"/>
      <c r="D88" s="2161"/>
      <c r="E88" s="2161"/>
      <c r="F88" s="2161"/>
      <c r="G88" s="2161"/>
      <c r="H88" s="2161"/>
      <c r="I88" s="2161"/>
      <c r="J88" s="2161"/>
      <c r="K88" s="2161"/>
      <c r="L88" s="2161"/>
      <c r="M88" s="2161"/>
      <c r="N88" s="2161"/>
      <c r="O88" s="2161"/>
      <c r="P88" s="2161"/>
      <c r="Q88" s="2161"/>
      <c r="R88" s="2161"/>
      <c r="S88" s="2161"/>
      <c r="T88" s="2161"/>
      <c r="U88" s="2161"/>
      <c r="V88" s="2161"/>
      <c r="W88" s="2161"/>
      <c r="X88" s="2161"/>
      <c r="Y88" s="2161"/>
      <c r="Z88" s="2161"/>
      <c r="AA88" s="2161"/>
      <c r="AB88" s="2161"/>
      <c r="AC88" s="2161"/>
      <c r="AD88" s="2161"/>
      <c r="AE88" s="2161"/>
      <c r="AF88" s="2161"/>
      <c r="AG88" s="2161"/>
      <c r="AH88" s="2161"/>
      <c r="AI88" s="2161"/>
      <c r="AJ88" s="2161"/>
      <c r="AK88" s="2161"/>
      <c r="AL88" s="2161"/>
      <c r="AM88" s="2161"/>
      <c r="AN88" s="2161"/>
      <c r="AO88" s="2161"/>
      <c r="AP88" s="2161"/>
      <c r="AQ88" s="2161"/>
      <c r="AR88" s="2161"/>
      <c r="AS88" s="2161"/>
      <c r="AT88" s="2161"/>
      <c r="AU88" s="2161"/>
      <c r="AV88" s="2161"/>
      <c r="AW88" s="2161"/>
      <c r="AX88" s="2161"/>
      <c r="AY88" s="2161"/>
      <c r="AZ88" s="2161"/>
      <c r="BA88" s="2161"/>
      <c r="BB88" s="2161"/>
      <c r="BC88" s="2161"/>
      <c r="BD88" s="2162"/>
    </row>
    <row r="89" spans="1:73" ht="16.5" customHeight="1" thickBot="1">
      <c r="A89" s="52"/>
      <c r="B89" s="2155"/>
      <c r="C89" s="2155"/>
      <c r="D89" s="2155"/>
      <c r="E89" s="2155"/>
      <c r="F89" s="2155"/>
      <c r="G89" s="2155"/>
      <c r="H89" s="2155"/>
      <c r="I89" s="2155"/>
      <c r="J89" s="2155"/>
      <c r="K89" s="2155"/>
      <c r="L89" s="2155"/>
      <c r="M89" s="2155"/>
      <c r="N89" s="2155"/>
      <c r="O89" s="2155"/>
      <c r="P89" s="2155"/>
      <c r="Q89" s="2155"/>
      <c r="R89" s="2155"/>
      <c r="S89" s="2155"/>
      <c r="T89" s="2155"/>
      <c r="U89" s="2155"/>
      <c r="V89" s="2155"/>
      <c r="W89" s="2155"/>
      <c r="X89" s="2155"/>
      <c r="Y89" s="2155"/>
      <c r="Z89" s="2155"/>
      <c r="AA89" s="2155"/>
      <c r="AB89" s="2155"/>
      <c r="AC89" s="2155"/>
      <c r="AD89" s="2155"/>
      <c r="AE89" s="2155"/>
      <c r="AF89" s="2155"/>
      <c r="AG89" s="2155"/>
      <c r="AH89" s="2155"/>
      <c r="AI89" s="2155"/>
      <c r="AJ89" s="2155"/>
      <c r="AK89" s="2155"/>
      <c r="AL89" s="2155"/>
      <c r="AM89" s="2155"/>
      <c r="AN89" s="2155"/>
      <c r="AO89" s="2155"/>
      <c r="AP89" s="2155"/>
      <c r="AQ89" s="2155"/>
      <c r="AR89" s="2155"/>
      <c r="AS89" s="2155"/>
      <c r="AT89" s="2155"/>
      <c r="AU89" s="2155"/>
      <c r="AV89" s="2155"/>
      <c r="AW89" s="2155"/>
      <c r="AX89" s="2155"/>
      <c r="AY89" s="2155"/>
      <c r="AZ89" s="2155"/>
      <c r="BA89" s="2155"/>
      <c r="BB89" s="2155"/>
      <c r="BC89" s="2155"/>
      <c r="BD89" s="2155"/>
      <c r="BU89" s="67"/>
    </row>
    <row r="90" spans="1:73" ht="27.75" customHeight="1" thickBot="1">
      <c r="A90" s="52"/>
      <c r="B90" s="2039" t="s">
        <v>58</v>
      </c>
      <c r="C90" s="2040"/>
      <c r="D90" s="2040"/>
      <c r="E90" s="2040"/>
      <c r="F90" s="2040"/>
      <c r="G90" s="2040"/>
      <c r="H90" s="2040"/>
      <c r="I90" s="2040"/>
      <c r="J90" s="2040"/>
      <c r="K90" s="2040"/>
      <c r="L90" s="2040"/>
      <c r="M90" s="2040"/>
      <c r="N90" s="2040"/>
      <c r="O90" s="2040"/>
      <c r="P90" s="2040"/>
      <c r="Q90" s="2040"/>
      <c r="R90" s="2040"/>
      <c r="S90" s="2040"/>
      <c r="T90" s="2040"/>
      <c r="U90" s="2040"/>
      <c r="V90" s="2040"/>
      <c r="W90" s="2040"/>
      <c r="X90" s="2040"/>
      <c r="Y90" s="2040"/>
      <c r="Z90" s="2040"/>
      <c r="AA90" s="2040"/>
      <c r="AB90" s="2040"/>
      <c r="AC90" s="2040"/>
      <c r="AD90" s="2040"/>
      <c r="AE90" s="2040"/>
      <c r="AF90" s="2040"/>
      <c r="AG90" s="2040"/>
      <c r="AH90" s="2040"/>
      <c r="AI90" s="2040"/>
      <c r="AJ90" s="2040"/>
      <c r="AK90" s="2040"/>
      <c r="AL90" s="2040"/>
      <c r="AM90" s="2040"/>
      <c r="AN90" s="2041"/>
      <c r="AO90" s="2042">
        <f>$AO$87+$AO$80+$AO$68+$AO$56+$AO$43</f>
        <v>360000</v>
      </c>
      <c r="AP90" s="2043"/>
      <c r="AQ90" s="2043"/>
      <c r="AR90" s="2043"/>
      <c r="AS90" s="2043"/>
      <c r="AT90" s="2043"/>
      <c r="AU90" s="2043"/>
      <c r="AV90" s="2043"/>
      <c r="AW90" s="2043"/>
      <c r="AX90" s="2043"/>
      <c r="AY90" s="2043"/>
      <c r="AZ90" s="2043"/>
      <c r="BA90" s="2043"/>
      <c r="BB90" s="2043"/>
      <c r="BC90" s="2043"/>
      <c r="BD90" s="2044"/>
    </row>
    <row r="91" spans="1:73" ht="9.9" customHeight="1" thickBot="1">
      <c r="A91" s="52"/>
      <c r="B91" s="2155"/>
      <c r="C91" s="2155"/>
      <c r="D91" s="2155"/>
      <c r="E91" s="2155"/>
      <c r="F91" s="2155"/>
      <c r="G91" s="2155"/>
      <c r="H91" s="2155"/>
      <c r="I91" s="2155"/>
      <c r="J91" s="2155"/>
      <c r="K91" s="2155"/>
      <c r="L91" s="2155"/>
      <c r="M91" s="2155"/>
      <c r="N91" s="2155"/>
      <c r="O91" s="2155"/>
      <c r="P91" s="2155"/>
      <c r="Q91" s="2155"/>
      <c r="R91" s="2155"/>
      <c r="S91" s="2155"/>
      <c r="T91" s="2155"/>
      <c r="U91" s="2155"/>
      <c r="V91" s="2155"/>
      <c r="W91" s="2155"/>
      <c r="X91" s="2155"/>
      <c r="Y91" s="2155"/>
      <c r="Z91" s="2155"/>
      <c r="AA91" s="2155"/>
      <c r="AB91" s="2155"/>
      <c r="AC91" s="2155"/>
      <c r="AD91" s="2155"/>
      <c r="AE91" s="2155"/>
      <c r="AF91" s="2155"/>
      <c r="AG91" s="2155"/>
      <c r="AH91" s="2155"/>
      <c r="AI91" s="2155"/>
      <c r="AJ91" s="2155"/>
      <c r="AK91" s="2155"/>
      <c r="AL91" s="2155"/>
      <c r="AM91" s="2155"/>
      <c r="AN91" s="2155"/>
      <c r="AO91" s="2155"/>
      <c r="AP91" s="2155"/>
      <c r="AQ91" s="2155"/>
      <c r="AR91" s="2155"/>
      <c r="AS91" s="2155"/>
      <c r="AT91" s="2155"/>
      <c r="AU91" s="2155"/>
      <c r="AV91" s="2155"/>
      <c r="AW91" s="2155"/>
      <c r="AX91" s="2155"/>
      <c r="AY91" s="2155"/>
      <c r="AZ91" s="2155"/>
      <c r="BA91" s="2155"/>
      <c r="BB91" s="2155"/>
      <c r="BC91" s="2155"/>
      <c r="BD91" s="2155"/>
    </row>
    <row r="92" spans="1:73" ht="30" customHeight="1" thickBot="1">
      <c r="A92" s="52"/>
      <c r="B92" s="2024" t="s">
        <v>63</v>
      </c>
      <c r="C92" s="2025"/>
      <c r="D92" s="2025"/>
      <c r="E92" s="2025"/>
      <c r="F92" s="2025"/>
      <c r="G92" s="2025"/>
      <c r="H92" s="2025"/>
      <c r="I92" s="2025"/>
      <c r="J92" s="2025"/>
      <c r="K92" s="2025"/>
      <c r="L92" s="2025"/>
      <c r="M92" s="2025"/>
      <c r="N92" s="2025"/>
      <c r="O92" s="2025"/>
      <c r="P92" s="2025"/>
      <c r="Q92" s="2025"/>
      <c r="R92" s="2025"/>
      <c r="S92" s="2025"/>
      <c r="T92" s="2025"/>
      <c r="U92" s="2025"/>
      <c r="V92" s="2025"/>
      <c r="W92" s="2025"/>
      <c r="X92" s="2025"/>
      <c r="Y92" s="2025"/>
      <c r="Z92" s="2025"/>
      <c r="AA92" s="2025"/>
      <c r="AB92" s="2025"/>
      <c r="AC92" s="2025"/>
      <c r="AD92" s="2025"/>
      <c r="AE92" s="2025"/>
      <c r="AF92" s="2025"/>
      <c r="AG92" s="2025"/>
      <c r="AH92" s="2025"/>
      <c r="AI92" s="2025"/>
      <c r="AJ92" s="2025"/>
      <c r="AK92" s="2025"/>
      <c r="AL92" s="2025"/>
      <c r="AM92" s="2025"/>
      <c r="AN92" s="2025"/>
      <c r="AO92" s="2025"/>
      <c r="AP92" s="2025"/>
      <c r="AQ92" s="2025"/>
      <c r="AR92" s="2025"/>
      <c r="AS92" s="2025"/>
      <c r="AT92" s="2025"/>
      <c r="AU92" s="2025"/>
      <c r="AV92" s="2025"/>
      <c r="AW92" s="2025"/>
      <c r="AX92" s="2025"/>
      <c r="AY92" s="2025"/>
      <c r="AZ92" s="2025"/>
      <c r="BA92" s="2025"/>
      <c r="BB92" s="2025"/>
      <c r="BC92" s="2025"/>
      <c r="BD92" s="2026"/>
    </row>
    <row r="93" spans="1:73" ht="14.25" customHeight="1" thickBot="1">
      <c r="A93" s="1949"/>
      <c r="B93" s="1949"/>
      <c r="C93" s="1949"/>
      <c r="D93" s="1949"/>
      <c r="E93" s="1949"/>
      <c r="F93" s="1949"/>
      <c r="G93" s="1949"/>
      <c r="H93" s="1949"/>
      <c r="I93" s="1949"/>
      <c r="J93" s="1949"/>
      <c r="K93" s="1949"/>
      <c r="L93" s="1949"/>
      <c r="M93" s="1949"/>
      <c r="N93" s="1949"/>
      <c r="O93" s="1949"/>
      <c r="P93" s="1949"/>
      <c r="Q93" s="1949"/>
      <c r="R93" s="1949"/>
      <c r="S93" s="1949"/>
      <c r="T93" s="1949"/>
      <c r="U93" s="1949"/>
      <c r="V93" s="1949"/>
      <c r="W93" s="1949"/>
      <c r="X93" s="1949"/>
      <c r="Y93" s="1949"/>
      <c r="Z93" s="1949"/>
      <c r="AA93" s="1949"/>
      <c r="AB93" s="1949"/>
      <c r="AC93" s="1949"/>
      <c r="AD93" s="1949"/>
      <c r="AE93" s="1949"/>
      <c r="AF93" s="1949"/>
      <c r="AG93" s="1949"/>
      <c r="AH93" s="1949"/>
      <c r="AI93" s="1949"/>
      <c r="AJ93" s="1949"/>
      <c r="AK93" s="1949"/>
      <c r="AL93" s="1949"/>
      <c r="AM93" s="1949"/>
      <c r="AN93" s="1949"/>
      <c r="AO93" s="1949"/>
      <c r="AP93" s="1949"/>
      <c r="AQ93" s="1949"/>
      <c r="AR93" s="1949"/>
      <c r="AS93" s="1949"/>
      <c r="AT93" s="1949"/>
      <c r="AU93" s="1949"/>
      <c r="AV93" s="1949"/>
      <c r="AW93" s="1949"/>
      <c r="AX93" s="1949"/>
      <c r="AY93" s="1949"/>
      <c r="AZ93" s="1949"/>
      <c r="BA93" s="1949"/>
      <c r="BB93" s="1949"/>
      <c r="BC93" s="1949"/>
      <c r="BD93" s="1949"/>
    </row>
    <row r="94" spans="1:73" ht="22.8">
      <c r="A94" s="52"/>
      <c r="B94" s="2058" t="s">
        <v>1033</v>
      </c>
      <c r="C94" s="2059"/>
      <c r="D94" s="2059"/>
      <c r="E94" s="2059"/>
      <c r="F94" s="2059"/>
      <c r="G94" s="2059"/>
      <c r="H94" s="2059"/>
      <c r="I94" s="2059"/>
      <c r="J94" s="2059"/>
      <c r="K94" s="2059"/>
      <c r="L94" s="2059"/>
      <c r="M94" s="2059"/>
      <c r="N94" s="2059"/>
      <c r="O94" s="2059"/>
      <c r="P94" s="2059"/>
      <c r="Q94" s="2059"/>
      <c r="R94" s="2059"/>
      <c r="S94" s="2059"/>
      <c r="T94" s="2059"/>
      <c r="U94" s="2059"/>
      <c r="V94" s="2059"/>
      <c r="W94" s="2059"/>
      <c r="X94" s="2059"/>
      <c r="Y94" s="2059"/>
      <c r="Z94" s="2059"/>
      <c r="AA94" s="2059"/>
      <c r="AB94" s="2059"/>
      <c r="AC94" s="2059"/>
      <c r="AD94" s="2059"/>
      <c r="AE94" s="2059"/>
      <c r="AF94" s="2059"/>
      <c r="AG94" s="2059"/>
      <c r="AH94" s="2059"/>
      <c r="AI94" s="2059"/>
      <c r="AJ94" s="2059"/>
      <c r="AK94" s="2059"/>
      <c r="AL94" s="2059"/>
      <c r="AM94" s="2059"/>
      <c r="AN94" s="2059"/>
      <c r="AO94" s="2059"/>
      <c r="AP94" s="2059"/>
      <c r="AQ94" s="2059"/>
      <c r="AR94" s="2059"/>
      <c r="AS94" s="2059"/>
      <c r="AT94" s="2059"/>
      <c r="AU94" s="2059"/>
      <c r="AV94" s="2059"/>
      <c r="AW94" s="2059"/>
      <c r="AX94" s="2059"/>
      <c r="AY94" s="2059"/>
      <c r="AZ94" s="2059"/>
      <c r="BA94" s="2059"/>
      <c r="BB94" s="2059"/>
      <c r="BC94" s="2059"/>
      <c r="BD94" s="2060"/>
    </row>
    <row r="95" spans="1:73" ht="26.25" customHeight="1">
      <c r="A95" s="52"/>
      <c r="B95" s="2061" t="s">
        <v>7</v>
      </c>
      <c r="C95" s="2030"/>
      <c r="D95" s="2030"/>
      <c r="E95" s="2062" t="s">
        <v>4</v>
      </c>
      <c r="F95" s="2062"/>
      <c r="G95" s="2062"/>
      <c r="H95" s="2062"/>
      <c r="I95" s="2062"/>
      <c r="J95" s="2062"/>
      <c r="K95" s="2062"/>
      <c r="L95" s="2062"/>
      <c r="M95" s="2062"/>
      <c r="N95" s="2062"/>
      <c r="O95" s="2062"/>
      <c r="P95" s="2062"/>
      <c r="Q95" s="2062"/>
      <c r="R95" s="2062"/>
      <c r="S95" s="2062"/>
      <c r="T95" s="2062"/>
      <c r="U95" s="2062"/>
      <c r="V95" s="2062"/>
      <c r="W95" s="2062"/>
      <c r="X95" s="2062"/>
      <c r="Y95" s="2062"/>
      <c r="Z95" s="2062"/>
      <c r="AA95" s="2062"/>
      <c r="AB95" s="2062"/>
      <c r="AC95" s="2062"/>
      <c r="AD95" s="2062"/>
      <c r="AE95" s="2062"/>
      <c r="AF95" s="2062"/>
      <c r="AG95" s="2062"/>
      <c r="AH95" s="2062"/>
      <c r="AI95" s="2062"/>
      <c r="AJ95" s="2062"/>
      <c r="AK95" s="2062"/>
      <c r="AL95" s="2062"/>
      <c r="AM95" s="2062"/>
      <c r="AN95" s="2062"/>
      <c r="AO95" s="2034" t="s">
        <v>3</v>
      </c>
      <c r="AP95" s="2034"/>
      <c r="AQ95" s="2034"/>
      <c r="AR95" s="2034"/>
      <c r="AS95" s="2034" t="s">
        <v>2</v>
      </c>
      <c r="AT95" s="2034"/>
      <c r="AU95" s="2034"/>
      <c r="AV95" s="2034"/>
      <c r="AW95" s="2034" t="s">
        <v>1</v>
      </c>
      <c r="AX95" s="2034"/>
      <c r="AY95" s="2034"/>
      <c r="AZ95" s="2034"/>
      <c r="BA95" s="2034" t="s">
        <v>0</v>
      </c>
      <c r="BB95" s="2034"/>
      <c r="BC95" s="2034"/>
      <c r="BD95" s="2053"/>
    </row>
    <row r="96" spans="1:73" ht="26.25" customHeight="1">
      <c r="A96" s="52"/>
      <c r="B96" s="2150" t="s">
        <v>60</v>
      </c>
      <c r="C96" s="2151" t="s">
        <v>8</v>
      </c>
      <c r="D96" s="2151" t="s">
        <v>8</v>
      </c>
      <c r="E96" s="2154" t="s">
        <v>1034</v>
      </c>
      <c r="F96" s="2154"/>
      <c r="G96" s="2154"/>
      <c r="H96" s="2154"/>
      <c r="I96" s="2154"/>
      <c r="J96" s="2154"/>
      <c r="K96" s="2154"/>
      <c r="L96" s="2154"/>
      <c r="M96" s="2154"/>
      <c r="N96" s="2154"/>
      <c r="O96" s="2154"/>
      <c r="P96" s="2154"/>
      <c r="Q96" s="2154"/>
      <c r="R96" s="2154"/>
      <c r="S96" s="2154"/>
      <c r="T96" s="2154"/>
      <c r="U96" s="2154"/>
      <c r="V96" s="2154"/>
      <c r="W96" s="2154"/>
      <c r="X96" s="2154"/>
      <c r="Y96" s="2154"/>
      <c r="Z96" s="2154"/>
      <c r="AA96" s="2154"/>
      <c r="AB96" s="2154"/>
      <c r="AC96" s="2154"/>
      <c r="AD96" s="2154"/>
      <c r="AE96" s="2154"/>
      <c r="AF96" s="2154"/>
      <c r="AG96" s="2154"/>
      <c r="AH96" s="2154"/>
      <c r="AI96" s="2154"/>
      <c r="AJ96" s="2154"/>
      <c r="AK96" s="2154"/>
      <c r="AL96" s="2154"/>
      <c r="AM96" s="2154"/>
      <c r="AN96" s="2154"/>
      <c r="AO96" s="2017" t="s">
        <v>1031</v>
      </c>
      <c r="AP96" s="2017" t="s">
        <v>12</v>
      </c>
      <c r="AQ96" s="2017" t="s">
        <v>12</v>
      </c>
      <c r="AR96" s="2017" t="s">
        <v>12</v>
      </c>
      <c r="AS96" s="2018">
        <v>1</v>
      </c>
      <c r="AT96" s="2018"/>
      <c r="AU96" s="2018"/>
      <c r="AV96" s="2018"/>
      <c r="AW96" s="2153">
        <v>7500</v>
      </c>
      <c r="AX96" s="2153"/>
      <c r="AY96" s="2153"/>
      <c r="AZ96" s="2153"/>
      <c r="BA96" s="2079">
        <f>AW96*AS96</f>
        <v>7500</v>
      </c>
      <c r="BB96" s="2079"/>
      <c r="BC96" s="2079"/>
      <c r="BD96" s="2080"/>
    </row>
    <row r="97" spans="1:56" ht="26.25" customHeight="1">
      <c r="A97" s="52"/>
      <c r="B97" s="2150" t="s">
        <v>61</v>
      </c>
      <c r="C97" s="2151" t="s">
        <v>8</v>
      </c>
      <c r="D97" s="2151" t="s">
        <v>8</v>
      </c>
      <c r="E97" s="2087" t="s">
        <v>1035</v>
      </c>
      <c r="F97" s="2087"/>
      <c r="G97" s="2087"/>
      <c r="H97" s="2087"/>
      <c r="I97" s="2087"/>
      <c r="J97" s="2087"/>
      <c r="K97" s="2087"/>
      <c r="L97" s="2087"/>
      <c r="M97" s="2087"/>
      <c r="N97" s="2087"/>
      <c r="O97" s="2087"/>
      <c r="P97" s="2087"/>
      <c r="Q97" s="2087"/>
      <c r="R97" s="2087"/>
      <c r="S97" s="2087"/>
      <c r="T97" s="2087"/>
      <c r="U97" s="2087"/>
      <c r="V97" s="2087"/>
      <c r="W97" s="2087"/>
      <c r="X97" s="2087"/>
      <c r="Y97" s="2087"/>
      <c r="Z97" s="2087"/>
      <c r="AA97" s="2087"/>
      <c r="AB97" s="2087"/>
      <c r="AC97" s="2087"/>
      <c r="AD97" s="2087"/>
      <c r="AE97" s="2087"/>
      <c r="AF97" s="2087"/>
      <c r="AG97" s="2087"/>
      <c r="AH97" s="2087"/>
      <c r="AI97" s="2087"/>
      <c r="AJ97" s="2087"/>
      <c r="AK97" s="2087"/>
      <c r="AL97" s="2087"/>
      <c r="AM97" s="2087"/>
      <c r="AN97" s="2087"/>
      <c r="AO97" s="2017" t="s">
        <v>12</v>
      </c>
      <c r="AP97" s="2017" t="s">
        <v>12</v>
      </c>
      <c r="AQ97" s="2017" t="s">
        <v>12</v>
      </c>
      <c r="AR97" s="2017" t="s">
        <v>12</v>
      </c>
      <c r="AS97" s="2018">
        <v>25</v>
      </c>
      <c r="AT97" s="2018"/>
      <c r="AU97" s="2018"/>
      <c r="AV97" s="2018"/>
      <c r="AW97" s="2153">
        <v>60</v>
      </c>
      <c r="AX97" s="2153"/>
      <c r="AY97" s="2153"/>
      <c r="AZ97" s="2153"/>
      <c r="BA97" s="2079">
        <f>AW97*AS97</f>
        <v>1500</v>
      </c>
      <c r="BB97" s="2079"/>
      <c r="BC97" s="2079"/>
      <c r="BD97" s="2080"/>
    </row>
    <row r="98" spans="1:56" ht="26.25" customHeight="1">
      <c r="A98" s="52"/>
      <c r="B98" s="2150" t="s">
        <v>62</v>
      </c>
      <c r="C98" s="2151" t="s">
        <v>8</v>
      </c>
      <c r="D98" s="2151" t="s">
        <v>8</v>
      </c>
      <c r="E98" s="2087" t="s">
        <v>1036</v>
      </c>
      <c r="F98" s="2087"/>
      <c r="G98" s="2087"/>
      <c r="H98" s="2087"/>
      <c r="I98" s="2087"/>
      <c r="J98" s="2087"/>
      <c r="K98" s="2087"/>
      <c r="L98" s="2087"/>
      <c r="M98" s="2087"/>
      <c r="N98" s="2087"/>
      <c r="O98" s="2087"/>
      <c r="P98" s="2087"/>
      <c r="Q98" s="2087"/>
      <c r="R98" s="2087"/>
      <c r="S98" s="2087"/>
      <c r="T98" s="2087"/>
      <c r="U98" s="2087"/>
      <c r="V98" s="2087"/>
      <c r="W98" s="2087"/>
      <c r="X98" s="2087"/>
      <c r="Y98" s="2087"/>
      <c r="Z98" s="2087"/>
      <c r="AA98" s="2087"/>
      <c r="AB98" s="2087"/>
      <c r="AC98" s="2087"/>
      <c r="AD98" s="2087"/>
      <c r="AE98" s="2087"/>
      <c r="AF98" s="2087"/>
      <c r="AG98" s="2087"/>
      <c r="AH98" s="2087"/>
      <c r="AI98" s="2087"/>
      <c r="AJ98" s="2087"/>
      <c r="AK98" s="2087"/>
      <c r="AL98" s="2087"/>
      <c r="AM98" s="2087"/>
      <c r="AN98" s="2087"/>
      <c r="AO98" s="2017" t="s">
        <v>49</v>
      </c>
      <c r="AP98" s="2017" t="s">
        <v>12</v>
      </c>
      <c r="AQ98" s="2017" t="s">
        <v>12</v>
      </c>
      <c r="AR98" s="2017" t="s">
        <v>12</v>
      </c>
      <c r="AS98" s="2018">
        <v>20</v>
      </c>
      <c r="AT98" s="2018"/>
      <c r="AU98" s="2018"/>
      <c r="AV98" s="2018"/>
      <c r="AW98" s="2153">
        <v>50</v>
      </c>
      <c r="AX98" s="2153"/>
      <c r="AY98" s="2153"/>
      <c r="AZ98" s="2153"/>
      <c r="BA98" s="2079">
        <f>AW98*AS98</f>
        <v>1000</v>
      </c>
      <c r="BB98" s="2079"/>
      <c r="BC98" s="2079"/>
      <c r="BD98" s="2080"/>
    </row>
    <row r="99" spans="1:56" ht="26.25" customHeight="1">
      <c r="A99" s="52"/>
      <c r="B99" s="2150" t="s">
        <v>160</v>
      </c>
      <c r="C99" s="2151" t="s">
        <v>8</v>
      </c>
      <c r="D99" s="2151" t="s">
        <v>8</v>
      </c>
      <c r="E99" s="2087" t="s">
        <v>1037</v>
      </c>
      <c r="F99" s="2087"/>
      <c r="G99" s="2087"/>
      <c r="H99" s="2087"/>
      <c r="I99" s="2087"/>
      <c r="J99" s="2087"/>
      <c r="K99" s="2087"/>
      <c r="L99" s="2087"/>
      <c r="M99" s="2087"/>
      <c r="N99" s="2087"/>
      <c r="O99" s="2087"/>
      <c r="P99" s="2087"/>
      <c r="Q99" s="2087"/>
      <c r="R99" s="2087"/>
      <c r="S99" s="2087"/>
      <c r="T99" s="2087"/>
      <c r="U99" s="2087"/>
      <c r="V99" s="2087"/>
      <c r="W99" s="2087"/>
      <c r="X99" s="2087"/>
      <c r="Y99" s="2087"/>
      <c r="Z99" s="2087"/>
      <c r="AA99" s="2087"/>
      <c r="AB99" s="2087"/>
      <c r="AC99" s="2087"/>
      <c r="AD99" s="2087"/>
      <c r="AE99" s="2087"/>
      <c r="AF99" s="2087"/>
      <c r="AG99" s="2087"/>
      <c r="AH99" s="2087"/>
      <c r="AI99" s="2087"/>
      <c r="AJ99" s="2087"/>
      <c r="AK99" s="2087"/>
      <c r="AL99" s="2087"/>
      <c r="AM99" s="2087"/>
      <c r="AN99" s="2087"/>
      <c r="AO99" s="2017" t="s">
        <v>12</v>
      </c>
      <c r="AP99" s="2017" t="s">
        <v>12</v>
      </c>
      <c r="AQ99" s="2017" t="s">
        <v>12</v>
      </c>
      <c r="AR99" s="2017" t="s">
        <v>12</v>
      </c>
      <c r="AS99" s="2018">
        <v>200</v>
      </c>
      <c r="AT99" s="2018"/>
      <c r="AU99" s="2018"/>
      <c r="AV99" s="2018"/>
      <c r="AW99" s="2153">
        <v>120</v>
      </c>
      <c r="AX99" s="2153"/>
      <c r="AY99" s="2153"/>
      <c r="AZ99" s="2153"/>
      <c r="BA99" s="2079">
        <f>AW99*AS99</f>
        <v>24000</v>
      </c>
      <c r="BB99" s="2079"/>
      <c r="BC99" s="2079"/>
      <c r="BD99" s="2080"/>
    </row>
    <row r="100" spans="1:56" ht="26.25" customHeight="1">
      <c r="A100" s="52"/>
      <c r="B100" s="2150" t="s">
        <v>668</v>
      </c>
      <c r="C100" s="2151" t="s">
        <v>8</v>
      </c>
      <c r="D100" s="2151" t="s">
        <v>8</v>
      </c>
      <c r="E100" s="2087" t="s">
        <v>1038</v>
      </c>
      <c r="F100" s="2087"/>
      <c r="G100" s="2087"/>
      <c r="H100" s="2087"/>
      <c r="I100" s="2087"/>
      <c r="J100" s="2087"/>
      <c r="K100" s="2087"/>
      <c r="L100" s="2087"/>
      <c r="M100" s="2087"/>
      <c r="N100" s="2087"/>
      <c r="O100" s="2087"/>
      <c r="P100" s="2087"/>
      <c r="Q100" s="2087"/>
      <c r="R100" s="2087"/>
      <c r="S100" s="2087"/>
      <c r="T100" s="2087"/>
      <c r="U100" s="2087"/>
      <c r="V100" s="2087"/>
      <c r="W100" s="2087"/>
      <c r="X100" s="2087"/>
      <c r="Y100" s="2087"/>
      <c r="Z100" s="2087"/>
      <c r="AA100" s="2087"/>
      <c r="AB100" s="2087"/>
      <c r="AC100" s="2087"/>
      <c r="AD100" s="2087"/>
      <c r="AE100" s="2087"/>
      <c r="AF100" s="2087"/>
      <c r="AG100" s="2087"/>
      <c r="AH100" s="2087"/>
      <c r="AI100" s="2087"/>
      <c r="AJ100" s="2087"/>
      <c r="AK100" s="2087"/>
      <c r="AL100" s="2087"/>
      <c r="AM100" s="2087"/>
      <c r="AN100" s="2087"/>
      <c r="AO100" s="2017" t="s">
        <v>49</v>
      </c>
      <c r="AP100" s="2017" t="s">
        <v>12</v>
      </c>
      <c r="AQ100" s="2017" t="s">
        <v>12</v>
      </c>
      <c r="AR100" s="2017" t="s">
        <v>12</v>
      </c>
      <c r="AS100" s="2152">
        <v>200</v>
      </c>
      <c r="AT100" s="2152"/>
      <c r="AU100" s="2152"/>
      <c r="AV100" s="2152"/>
      <c r="AW100" s="2153">
        <v>30</v>
      </c>
      <c r="AX100" s="2153"/>
      <c r="AY100" s="2153"/>
      <c r="AZ100" s="2153"/>
      <c r="BA100" s="2079">
        <f>AW100*AS100</f>
        <v>6000</v>
      </c>
      <c r="BB100" s="2079"/>
      <c r="BC100" s="2079"/>
      <c r="BD100" s="2080"/>
    </row>
    <row r="101" spans="1:56" ht="25.5" customHeight="1" thickBot="1">
      <c r="A101" s="52"/>
      <c r="B101" s="2000" t="s">
        <v>1033</v>
      </c>
      <c r="C101" s="2001"/>
      <c r="D101" s="2001"/>
      <c r="E101" s="2001"/>
      <c r="F101" s="2001"/>
      <c r="G101" s="2001"/>
      <c r="H101" s="2001"/>
      <c r="I101" s="2001"/>
      <c r="J101" s="2001"/>
      <c r="K101" s="2001"/>
      <c r="L101" s="2001"/>
      <c r="M101" s="2001"/>
      <c r="N101" s="2001"/>
      <c r="O101" s="2001"/>
      <c r="P101" s="2001"/>
      <c r="Q101" s="2001"/>
      <c r="R101" s="2001"/>
      <c r="S101" s="2001"/>
      <c r="T101" s="2001"/>
      <c r="U101" s="2001"/>
      <c r="V101" s="2001"/>
      <c r="W101" s="2001"/>
      <c r="X101" s="2001"/>
      <c r="Y101" s="2001"/>
      <c r="Z101" s="2001"/>
      <c r="AA101" s="2001"/>
      <c r="AB101" s="2001"/>
      <c r="AC101" s="2001"/>
      <c r="AD101" s="2001"/>
      <c r="AE101" s="2001"/>
      <c r="AF101" s="2001"/>
      <c r="AG101" s="2001"/>
      <c r="AH101" s="2001"/>
      <c r="AI101" s="2001"/>
      <c r="AJ101" s="2001"/>
      <c r="AK101" s="2001"/>
      <c r="AL101" s="2001"/>
      <c r="AM101" s="2001"/>
      <c r="AN101" s="2001"/>
      <c r="AO101" s="2036">
        <f>SUM(BA96:BD100)</f>
        <v>40000</v>
      </c>
      <c r="AP101" s="2037"/>
      <c r="AQ101" s="2037"/>
      <c r="AR101" s="2037"/>
      <c r="AS101" s="2037"/>
      <c r="AT101" s="2037"/>
      <c r="AU101" s="2037"/>
      <c r="AV101" s="2037"/>
      <c r="AW101" s="2037"/>
      <c r="AX101" s="2037"/>
      <c r="AY101" s="2037"/>
      <c r="AZ101" s="2037"/>
      <c r="BA101" s="2037"/>
      <c r="BB101" s="2037"/>
      <c r="BC101" s="2037"/>
      <c r="BD101" s="2038"/>
    </row>
    <row r="102" spans="1:56" ht="6.75" hidden="1" customHeight="1" thickBot="1">
      <c r="A102" s="52"/>
      <c r="B102" s="1430"/>
      <c r="C102" s="1430"/>
      <c r="D102" s="1430"/>
      <c r="E102" s="1430"/>
      <c r="F102" s="1430"/>
      <c r="G102" s="1430"/>
      <c r="H102" s="1430"/>
      <c r="I102" s="1430"/>
      <c r="J102" s="1430"/>
      <c r="K102" s="1430"/>
      <c r="L102" s="1430"/>
      <c r="M102" s="1430"/>
      <c r="N102" s="1430"/>
      <c r="O102" s="1430"/>
      <c r="P102" s="1430"/>
      <c r="Q102" s="1430"/>
      <c r="R102" s="1430"/>
      <c r="S102" s="1430"/>
      <c r="T102" s="1430"/>
      <c r="U102" s="1430"/>
      <c r="V102" s="1430"/>
      <c r="W102" s="1430"/>
      <c r="X102" s="1430"/>
      <c r="Y102" s="1430"/>
      <c r="Z102" s="1430"/>
      <c r="AA102" s="1430"/>
      <c r="AB102" s="1430"/>
      <c r="AC102" s="1430"/>
      <c r="AD102" s="1430"/>
      <c r="AE102" s="1430"/>
      <c r="AF102" s="1430"/>
      <c r="AG102" s="1430"/>
      <c r="AH102" s="1430"/>
      <c r="AI102" s="1430"/>
      <c r="AJ102" s="1430"/>
      <c r="AK102" s="1430"/>
      <c r="AL102" s="1430"/>
      <c r="AM102" s="1430"/>
      <c r="AN102" s="1430"/>
      <c r="AO102" s="1430"/>
      <c r="AP102" s="1430"/>
      <c r="AQ102" s="1430"/>
      <c r="AR102" s="1430"/>
      <c r="AS102" s="1430"/>
      <c r="AT102" s="1430"/>
      <c r="AU102" s="1430"/>
      <c r="AV102" s="1430"/>
      <c r="AW102" s="1430"/>
      <c r="AX102" s="1430"/>
      <c r="AY102" s="1430"/>
      <c r="AZ102" s="1430"/>
      <c r="BA102" s="1430"/>
      <c r="BB102" s="1430"/>
      <c r="BC102" s="1430"/>
      <c r="BD102" s="1430"/>
    </row>
    <row r="103" spans="1:56" ht="6.75" hidden="1" customHeight="1" thickBot="1">
      <c r="A103" s="52"/>
      <c r="B103" s="2142" t="s">
        <v>64</v>
      </c>
      <c r="C103" s="2143"/>
      <c r="D103" s="2143"/>
      <c r="E103" s="2143"/>
      <c r="F103" s="2143"/>
      <c r="G103" s="2143"/>
      <c r="H103" s="2143"/>
      <c r="I103" s="2143"/>
      <c r="J103" s="2143"/>
      <c r="K103" s="2143"/>
      <c r="L103" s="2143"/>
      <c r="M103" s="2143"/>
      <c r="N103" s="2143"/>
      <c r="O103" s="2143"/>
      <c r="P103" s="2143"/>
      <c r="Q103" s="2143"/>
      <c r="R103" s="2143"/>
      <c r="S103" s="2143"/>
      <c r="T103" s="2143"/>
      <c r="U103" s="2143"/>
      <c r="V103" s="2143"/>
      <c r="W103" s="2143"/>
      <c r="X103" s="2143"/>
      <c r="Y103" s="2143"/>
      <c r="Z103" s="2143"/>
      <c r="AA103" s="2143"/>
      <c r="AB103" s="2143"/>
      <c r="AC103" s="2143"/>
      <c r="AD103" s="2143"/>
      <c r="AE103" s="2143"/>
      <c r="AF103" s="2143"/>
      <c r="AG103" s="2143"/>
      <c r="AH103" s="2143"/>
      <c r="AI103" s="2143"/>
      <c r="AJ103" s="2143"/>
      <c r="AK103" s="2143"/>
      <c r="AL103" s="2143"/>
      <c r="AM103" s="2143"/>
      <c r="AN103" s="2143"/>
      <c r="AO103" s="2143"/>
      <c r="AP103" s="2143"/>
      <c r="AQ103" s="2143"/>
      <c r="AR103" s="2143"/>
      <c r="AS103" s="2143"/>
      <c r="AT103" s="2143"/>
      <c r="AU103" s="2143"/>
      <c r="AV103" s="2143"/>
      <c r="AW103" s="2143"/>
      <c r="AX103" s="2143"/>
      <c r="AY103" s="2143"/>
      <c r="AZ103" s="2143"/>
      <c r="BA103" s="2143"/>
      <c r="BB103" s="2143"/>
      <c r="BC103" s="2143"/>
      <c r="BD103" s="2144"/>
    </row>
    <row r="104" spans="1:56" ht="6.75" hidden="1" customHeight="1" thickBot="1">
      <c r="A104" s="52"/>
      <c r="B104" s="2145"/>
      <c r="C104" s="2146"/>
      <c r="D104" s="2147"/>
      <c r="E104" s="2148"/>
      <c r="F104" s="2146"/>
      <c r="G104" s="2146"/>
      <c r="H104" s="2146"/>
      <c r="I104" s="2146"/>
      <c r="J104" s="2146"/>
      <c r="K104" s="2146"/>
      <c r="L104" s="2146"/>
      <c r="M104" s="2146"/>
      <c r="N104" s="2146"/>
      <c r="O104" s="2146"/>
      <c r="P104" s="2146"/>
      <c r="Q104" s="2146"/>
      <c r="R104" s="2146"/>
      <c r="S104" s="2146"/>
      <c r="T104" s="2146"/>
      <c r="U104" s="2146"/>
      <c r="V104" s="2146"/>
      <c r="W104" s="2146"/>
      <c r="X104" s="2146"/>
      <c r="Y104" s="2146"/>
      <c r="Z104" s="2146"/>
      <c r="AA104" s="2146"/>
      <c r="AB104" s="2146"/>
      <c r="AC104" s="2146"/>
      <c r="AD104" s="2146"/>
      <c r="AE104" s="2146"/>
      <c r="AF104" s="2146"/>
      <c r="AG104" s="2146"/>
      <c r="AH104" s="2146"/>
      <c r="AI104" s="2146"/>
      <c r="AJ104" s="2146"/>
      <c r="AK104" s="2146"/>
      <c r="AL104" s="2146"/>
      <c r="AM104" s="2146"/>
      <c r="AN104" s="2147"/>
      <c r="AO104" s="2148"/>
      <c r="AP104" s="2146"/>
      <c r="AQ104" s="2146"/>
      <c r="AR104" s="2147"/>
      <c r="AS104" s="2148"/>
      <c r="AT104" s="2146"/>
      <c r="AU104" s="2146"/>
      <c r="AV104" s="2147"/>
      <c r="AW104" s="2148"/>
      <c r="AX104" s="2146"/>
      <c r="AY104" s="2146"/>
      <c r="AZ104" s="2147"/>
      <c r="BA104" s="2148"/>
      <c r="BB104" s="2146"/>
      <c r="BC104" s="2146"/>
      <c r="BD104" s="2149"/>
    </row>
    <row r="105" spans="1:56" ht="6.75" hidden="1" customHeight="1" thickBot="1">
      <c r="A105" s="52"/>
      <c r="B105" s="2124"/>
      <c r="C105" s="2125"/>
      <c r="D105" s="2126"/>
      <c r="E105" s="2127"/>
      <c r="F105" s="2128"/>
      <c r="G105" s="2128"/>
      <c r="H105" s="2128"/>
      <c r="I105" s="2128"/>
      <c r="J105" s="2128"/>
      <c r="K105" s="2128"/>
      <c r="L105" s="2128"/>
      <c r="M105" s="2128"/>
      <c r="N105" s="2128"/>
      <c r="O105" s="2128"/>
      <c r="P105" s="2128"/>
      <c r="Q105" s="2128"/>
      <c r="R105" s="2128"/>
      <c r="S105" s="2128"/>
      <c r="T105" s="2128"/>
      <c r="U105" s="2128"/>
      <c r="V105" s="2128"/>
      <c r="W105" s="2128"/>
      <c r="X105" s="2128"/>
      <c r="Y105" s="2128"/>
      <c r="Z105" s="2128"/>
      <c r="AA105" s="2128"/>
      <c r="AB105" s="2128"/>
      <c r="AC105" s="2128"/>
      <c r="AD105" s="2128"/>
      <c r="AE105" s="2128"/>
      <c r="AF105" s="2128"/>
      <c r="AG105" s="2128"/>
      <c r="AH105" s="2128"/>
      <c r="AI105" s="2128"/>
      <c r="AJ105" s="2128"/>
      <c r="AK105" s="2128"/>
      <c r="AL105" s="2128"/>
      <c r="AM105" s="2128"/>
      <c r="AN105" s="2129"/>
      <c r="AO105" s="2130"/>
      <c r="AP105" s="2131"/>
      <c r="AQ105" s="2131"/>
      <c r="AR105" s="2132"/>
      <c r="AS105" s="2133"/>
      <c r="AT105" s="2134"/>
      <c r="AU105" s="2134"/>
      <c r="AV105" s="2135"/>
      <c r="AW105" s="2136"/>
      <c r="AX105" s="2137"/>
      <c r="AY105" s="2137"/>
      <c r="AZ105" s="2138"/>
      <c r="BA105" s="2139"/>
      <c r="BB105" s="2140"/>
      <c r="BC105" s="2140"/>
      <c r="BD105" s="2141"/>
    </row>
    <row r="106" spans="1:56" ht="6.75" hidden="1" customHeight="1" thickBot="1">
      <c r="A106" s="52"/>
      <c r="B106" s="2124"/>
      <c r="C106" s="2125"/>
      <c r="D106" s="2126"/>
      <c r="E106" s="2127"/>
      <c r="F106" s="2128"/>
      <c r="G106" s="2128"/>
      <c r="H106" s="2128"/>
      <c r="I106" s="2128"/>
      <c r="J106" s="2128"/>
      <c r="K106" s="2128"/>
      <c r="L106" s="2128"/>
      <c r="M106" s="2128"/>
      <c r="N106" s="2128"/>
      <c r="O106" s="2128"/>
      <c r="P106" s="2128"/>
      <c r="Q106" s="2128"/>
      <c r="R106" s="2128"/>
      <c r="S106" s="2128"/>
      <c r="T106" s="2128"/>
      <c r="U106" s="2128"/>
      <c r="V106" s="2128"/>
      <c r="W106" s="2128"/>
      <c r="X106" s="2128"/>
      <c r="Y106" s="2128"/>
      <c r="Z106" s="2128"/>
      <c r="AA106" s="2128"/>
      <c r="AB106" s="2128"/>
      <c r="AC106" s="2128"/>
      <c r="AD106" s="2128"/>
      <c r="AE106" s="2128"/>
      <c r="AF106" s="2128"/>
      <c r="AG106" s="2128"/>
      <c r="AH106" s="2128"/>
      <c r="AI106" s="2128"/>
      <c r="AJ106" s="2128"/>
      <c r="AK106" s="2128"/>
      <c r="AL106" s="2128"/>
      <c r="AM106" s="2128"/>
      <c r="AN106" s="2129"/>
      <c r="AO106" s="2130"/>
      <c r="AP106" s="2131"/>
      <c r="AQ106" s="2131"/>
      <c r="AR106" s="2132"/>
      <c r="AS106" s="2133"/>
      <c r="AT106" s="2134"/>
      <c r="AU106" s="2134"/>
      <c r="AV106" s="2135"/>
      <c r="AW106" s="2136"/>
      <c r="AX106" s="2137"/>
      <c r="AY106" s="2137"/>
      <c r="AZ106" s="2138"/>
      <c r="BA106" s="2139"/>
      <c r="BB106" s="2140"/>
      <c r="BC106" s="2140"/>
      <c r="BD106" s="2141"/>
    </row>
    <row r="107" spans="1:56" ht="5.25" hidden="1" customHeight="1" thickBot="1">
      <c r="A107" s="52"/>
      <c r="B107" s="2111"/>
      <c r="C107" s="2112"/>
      <c r="D107" s="2112"/>
      <c r="E107" s="2112"/>
      <c r="F107" s="2112"/>
      <c r="G107" s="2112"/>
      <c r="H107" s="2112"/>
      <c r="I107" s="2112"/>
      <c r="J107" s="2112"/>
      <c r="K107" s="2112"/>
      <c r="L107" s="2112"/>
      <c r="M107" s="2112"/>
      <c r="N107" s="2112"/>
      <c r="O107" s="2112"/>
      <c r="P107" s="2112"/>
      <c r="Q107" s="2112"/>
      <c r="R107" s="2112"/>
      <c r="S107" s="2112"/>
      <c r="T107" s="2112"/>
      <c r="U107" s="2112"/>
      <c r="V107" s="2112"/>
      <c r="W107" s="2112"/>
      <c r="X107" s="2112"/>
      <c r="Y107" s="2112"/>
      <c r="Z107" s="2112"/>
      <c r="AA107" s="2112"/>
      <c r="AB107" s="2112"/>
      <c r="AC107" s="2112"/>
      <c r="AD107" s="2112"/>
      <c r="AE107" s="2112"/>
      <c r="AF107" s="2112"/>
      <c r="AG107" s="2112"/>
      <c r="AH107" s="2112"/>
      <c r="AI107" s="2112"/>
      <c r="AJ107" s="2112"/>
      <c r="AK107" s="2112"/>
      <c r="AL107" s="2112"/>
      <c r="AM107" s="2112"/>
      <c r="AN107" s="2113"/>
      <c r="AO107" s="2114"/>
      <c r="AP107" s="2115"/>
      <c r="AQ107" s="2115"/>
      <c r="AR107" s="2115"/>
      <c r="AS107" s="2115"/>
      <c r="AT107" s="2115"/>
      <c r="AU107" s="2115"/>
      <c r="AV107" s="2115"/>
      <c r="AW107" s="2115"/>
      <c r="AX107" s="2115"/>
      <c r="AY107" s="2115"/>
      <c r="AZ107" s="2115"/>
      <c r="BA107" s="2115"/>
      <c r="BB107" s="2115"/>
      <c r="BC107" s="2115"/>
      <c r="BD107" s="2116"/>
    </row>
    <row r="108" spans="1:56" ht="15" customHeight="1" thickBot="1">
      <c r="A108" s="1949"/>
      <c r="B108" s="1949"/>
      <c r="C108" s="1949"/>
      <c r="D108" s="1949"/>
      <c r="E108" s="1949"/>
      <c r="F108" s="1949"/>
      <c r="G108" s="1949"/>
      <c r="H108" s="1949"/>
      <c r="I108" s="1949"/>
      <c r="J108" s="1949"/>
      <c r="K108" s="1949"/>
      <c r="L108" s="1949"/>
      <c r="M108" s="1949"/>
      <c r="N108" s="1949"/>
      <c r="O108" s="1949"/>
      <c r="P108" s="1949"/>
      <c r="Q108" s="1949"/>
      <c r="R108" s="1949"/>
      <c r="S108" s="1949"/>
      <c r="T108" s="1949"/>
      <c r="U108" s="1949"/>
      <c r="V108" s="1949"/>
      <c r="W108" s="1949"/>
      <c r="X108" s="1949"/>
      <c r="Y108" s="1949"/>
      <c r="Z108" s="1949"/>
      <c r="AA108" s="1949"/>
      <c r="AB108" s="1949"/>
      <c r="AC108" s="1949"/>
      <c r="AD108" s="1949"/>
      <c r="AE108" s="1949"/>
      <c r="AF108" s="1949"/>
      <c r="AG108" s="1949"/>
      <c r="AH108" s="1949"/>
      <c r="AI108" s="1949"/>
      <c r="AJ108" s="1949"/>
      <c r="AK108" s="1949"/>
      <c r="AL108" s="1949"/>
      <c r="AM108" s="1949"/>
      <c r="AN108" s="1949"/>
      <c r="AO108" s="1949"/>
      <c r="AP108" s="1949"/>
      <c r="AQ108" s="1949"/>
      <c r="AR108" s="1949"/>
      <c r="AS108" s="1949"/>
      <c r="AT108" s="1949"/>
      <c r="AU108" s="1949"/>
      <c r="AV108" s="1949"/>
      <c r="AW108" s="1949"/>
      <c r="AX108" s="1949"/>
      <c r="AY108" s="1949"/>
      <c r="AZ108" s="1949"/>
      <c r="BA108" s="1949"/>
      <c r="BB108" s="1949"/>
      <c r="BC108" s="1949"/>
      <c r="BD108" s="1949"/>
    </row>
    <row r="109" spans="1:56" ht="22.8">
      <c r="A109" s="52"/>
      <c r="B109" s="2027" t="s">
        <v>1039</v>
      </c>
      <c r="C109" s="2028"/>
      <c r="D109" s="2028"/>
      <c r="E109" s="2028"/>
      <c r="F109" s="2028"/>
      <c r="G109" s="2028"/>
      <c r="H109" s="2028"/>
      <c r="I109" s="2028"/>
      <c r="J109" s="2028"/>
      <c r="K109" s="2028"/>
      <c r="L109" s="2028"/>
      <c r="M109" s="2028"/>
      <c r="N109" s="2028"/>
      <c r="O109" s="2028"/>
      <c r="P109" s="2028"/>
      <c r="Q109" s="2028"/>
      <c r="R109" s="2028"/>
      <c r="S109" s="2028"/>
      <c r="T109" s="2028"/>
      <c r="U109" s="2028"/>
      <c r="V109" s="2028"/>
      <c r="W109" s="2028"/>
      <c r="X109" s="2028"/>
      <c r="Y109" s="2028"/>
      <c r="Z109" s="2028"/>
      <c r="AA109" s="2028"/>
      <c r="AB109" s="2028"/>
      <c r="AC109" s="2028"/>
      <c r="AD109" s="2028"/>
      <c r="AE109" s="2028"/>
      <c r="AF109" s="2028"/>
      <c r="AG109" s="2028"/>
      <c r="AH109" s="2028"/>
      <c r="AI109" s="2028"/>
      <c r="AJ109" s="2028"/>
      <c r="AK109" s="2028"/>
      <c r="AL109" s="2028"/>
      <c r="AM109" s="2028"/>
      <c r="AN109" s="2028"/>
      <c r="AO109" s="2028"/>
      <c r="AP109" s="2028"/>
      <c r="AQ109" s="2028"/>
      <c r="AR109" s="2028"/>
      <c r="AS109" s="2028"/>
      <c r="AT109" s="2028"/>
      <c r="AU109" s="2028"/>
      <c r="AV109" s="2028"/>
      <c r="AW109" s="2028"/>
      <c r="AX109" s="2028"/>
      <c r="AY109" s="2028"/>
      <c r="AZ109" s="2028"/>
      <c r="BA109" s="2028"/>
      <c r="BB109" s="2028"/>
      <c r="BC109" s="2028"/>
      <c r="BD109" s="2029"/>
    </row>
    <row r="110" spans="1:56" ht="26.25" customHeight="1">
      <c r="A110" s="52"/>
      <c r="B110" s="2117" t="s">
        <v>7</v>
      </c>
      <c r="C110" s="2118"/>
      <c r="D110" s="2119"/>
      <c r="E110" s="2031" t="s">
        <v>4</v>
      </c>
      <c r="F110" s="2032"/>
      <c r="G110" s="2032"/>
      <c r="H110" s="2032"/>
      <c r="I110" s="2032"/>
      <c r="J110" s="2032"/>
      <c r="K110" s="2032"/>
      <c r="L110" s="2032"/>
      <c r="M110" s="2032"/>
      <c r="N110" s="2032"/>
      <c r="O110" s="2032"/>
      <c r="P110" s="2032"/>
      <c r="Q110" s="2032"/>
      <c r="R110" s="2032"/>
      <c r="S110" s="2032"/>
      <c r="T110" s="2032"/>
      <c r="U110" s="2032"/>
      <c r="V110" s="2032"/>
      <c r="W110" s="2032"/>
      <c r="X110" s="2032"/>
      <c r="Y110" s="2032"/>
      <c r="Z110" s="2032"/>
      <c r="AA110" s="2032"/>
      <c r="AB110" s="2032"/>
      <c r="AC110" s="2032"/>
      <c r="AD110" s="2032"/>
      <c r="AE110" s="2032"/>
      <c r="AF110" s="2032"/>
      <c r="AG110" s="2032"/>
      <c r="AH110" s="2032"/>
      <c r="AI110" s="2032"/>
      <c r="AJ110" s="2032"/>
      <c r="AK110" s="2032"/>
      <c r="AL110" s="2032"/>
      <c r="AM110" s="2032"/>
      <c r="AN110" s="2033"/>
      <c r="AO110" s="2120" t="s">
        <v>3</v>
      </c>
      <c r="AP110" s="2121"/>
      <c r="AQ110" s="2121"/>
      <c r="AR110" s="2122"/>
      <c r="AS110" s="2120" t="s">
        <v>2</v>
      </c>
      <c r="AT110" s="2121"/>
      <c r="AU110" s="2121"/>
      <c r="AV110" s="2122"/>
      <c r="AW110" s="2120" t="s">
        <v>1</v>
      </c>
      <c r="AX110" s="2121"/>
      <c r="AY110" s="2121"/>
      <c r="AZ110" s="2122"/>
      <c r="BA110" s="2120" t="s">
        <v>0</v>
      </c>
      <c r="BB110" s="2121"/>
      <c r="BC110" s="2121"/>
      <c r="BD110" s="2123"/>
    </row>
    <row r="111" spans="1:56" ht="26.25" customHeight="1">
      <c r="A111" s="52"/>
      <c r="B111" s="2084" t="s">
        <v>65</v>
      </c>
      <c r="C111" s="2085"/>
      <c r="D111" s="2086"/>
      <c r="E111" s="2105" t="s">
        <v>1040</v>
      </c>
      <c r="F111" s="2106"/>
      <c r="G111" s="2106"/>
      <c r="H111" s="2106"/>
      <c r="I111" s="2106"/>
      <c r="J111" s="2106"/>
      <c r="K111" s="2106"/>
      <c r="L111" s="2106"/>
      <c r="M111" s="2106"/>
      <c r="N111" s="2106"/>
      <c r="O111" s="2106"/>
      <c r="P111" s="2106"/>
      <c r="Q111" s="2106"/>
      <c r="R111" s="2106"/>
      <c r="S111" s="2106"/>
      <c r="T111" s="2106"/>
      <c r="U111" s="2106"/>
      <c r="V111" s="2106"/>
      <c r="W111" s="2106"/>
      <c r="X111" s="2106"/>
      <c r="Y111" s="2106"/>
      <c r="Z111" s="2106"/>
      <c r="AA111" s="2106"/>
      <c r="AB111" s="2106"/>
      <c r="AC111" s="2106"/>
      <c r="AD111" s="2106"/>
      <c r="AE111" s="2106"/>
      <c r="AF111" s="2106"/>
      <c r="AG111" s="2106"/>
      <c r="AH111" s="2106"/>
      <c r="AI111" s="2106"/>
      <c r="AJ111" s="2106"/>
      <c r="AK111" s="2106"/>
      <c r="AL111" s="2106"/>
      <c r="AM111" s="2106"/>
      <c r="AN111" s="2107"/>
      <c r="AO111" s="2088" t="s">
        <v>12</v>
      </c>
      <c r="AP111" s="2089"/>
      <c r="AQ111" s="2089"/>
      <c r="AR111" s="2090"/>
      <c r="AS111" s="2096">
        <v>250</v>
      </c>
      <c r="AT111" s="2097"/>
      <c r="AU111" s="2097"/>
      <c r="AV111" s="2098"/>
      <c r="AW111" s="2099">
        <v>70</v>
      </c>
      <c r="AX111" s="2100"/>
      <c r="AY111" s="2100"/>
      <c r="AZ111" s="2101"/>
      <c r="BA111" s="2102">
        <f>AW111*AS111</f>
        <v>17500</v>
      </c>
      <c r="BB111" s="2103"/>
      <c r="BC111" s="2103"/>
      <c r="BD111" s="2104"/>
    </row>
    <row r="112" spans="1:56" ht="26.25" customHeight="1">
      <c r="A112" s="52"/>
      <c r="B112" s="2084" t="s">
        <v>66</v>
      </c>
      <c r="C112" s="2085"/>
      <c r="D112" s="2086"/>
      <c r="E112" s="2105" t="s">
        <v>1041</v>
      </c>
      <c r="F112" s="2106"/>
      <c r="G112" s="2106"/>
      <c r="H112" s="2106"/>
      <c r="I112" s="2106"/>
      <c r="J112" s="2106"/>
      <c r="K112" s="2106"/>
      <c r="L112" s="2106"/>
      <c r="M112" s="2106"/>
      <c r="N112" s="2106"/>
      <c r="O112" s="2106"/>
      <c r="P112" s="2106"/>
      <c r="Q112" s="2106"/>
      <c r="R112" s="2106"/>
      <c r="S112" s="2106"/>
      <c r="T112" s="2106"/>
      <c r="U112" s="2106"/>
      <c r="V112" s="2106"/>
      <c r="W112" s="2106"/>
      <c r="X112" s="2106"/>
      <c r="Y112" s="2106"/>
      <c r="Z112" s="2106"/>
      <c r="AA112" s="2106"/>
      <c r="AB112" s="2106"/>
      <c r="AC112" s="2106"/>
      <c r="AD112" s="2106"/>
      <c r="AE112" s="2106"/>
      <c r="AF112" s="2106"/>
      <c r="AG112" s="2106"/>
      <c r="AH112" s="2106"/>
      <c r="AI112" s="2106"/>
      <c r="AJ112" s="2106"/>
      <c r="AK112" s="2106"/>
      <c r="AL112" s="2106"/>
      <c r="AM112" s="2106"/>
      <c r="AN112" s="2107"/>
      <c r="AO112" s="2088" t="s">
        <v>12</v>
      </c>
      <c r="AP112" s="2089"/>
      <c r="AQ112" s="2089"/>
      <c r="AR112" s="2090"/>
      <c r="AS112" s="2096">
        <v>13</v>
      </c>
      <c r="AT112" s="2097"/>
      <c r="AU112" s="2097"/>
      <c r="AV112" s="2098"/>
      <c r="AW112" s="2099">
        <v>150</v>
      </c>
      <c r="AX112" s="2100"/>
      <c r="AY112" s="2100"/>
      <c r="AZ112" s="2101"/>
      <c r="BA112" s="2102">
        <f>AW112*AS112</f>
        <v>1950</v>
      </c>
      <c r="BB112" s="2103"/>
      <c r="BC112" s="2103"/>
      <c r="BD112" s="2104"/>
    </row>
    <row r="113" spans="1:56" ht="26.25" customHeight="1">
      <c r="A113" s="52"/>
      <c r="B113" s="2084" t="s">
        <v>67</v>
      </c>
      <c r="C113" s="2085"/>
      <c r="D113" s="2086"/>
      <c r="E113" s="2108" t="s">
        <v>1042</v>
      </c>
      <c r="F113" s="2109"/>
      <c r="G113" s="2109"/>
      <c r="H113" s="2109"/>
      <c r="I113" s="2109"/>
      <c r="J113" s="2109"/>
      <c r="K113" s="2109"/>
      <c r="L113" s="2109"/>
      <c r="M113" s="2109"/>
      <c r="N113" s="2109"/>
      <c r="O113" s="2109"/>
      <c r="P113" s="2109"/>
      <c r="Q113" s="2109"/>
      <c r="R113" s="2109"/>
      <c r="S113" s="2109"/>
      <c r="T113" s="2109"/>
      <c r="U113" s="2109"/>
      <c r="V113" s="2109"/>
      <c r="W113" s="2109"/>
      <c r="X113" s="2109"/>
      <c r="Y113" s="2109"/>
      <c r="Z113" s="2109"/>
      <c r="AA113" s="2109"/>
      <c r="AB113" s="2109"/>
      <c r="AC113" s="2109"/>
      <c r="AD113" s="2109"/>
      <c r="AE113" s="2109"/>
      <c r="AF113" s="2109"/>
      <c r="AG113" s="2109"/>
      <c r="AH113" s="2109"/>
      <c r="AI113" s="2109"/>
      <c r="AJ113" s="2109"/>
      <c r="AK113" s="2109"/>
      <c r="AL113" s="2109"/>
      <c r="AM113" s="2109"/>
      <c r="AN113" s="2110"/>
      <c r="AO113" s="2088" t="s">
        <v>30</v>
      </c>
      <c r="AP113" s="2089"/>
      <c r="AQ113" s="2089"/>
      <c r="AR113" s="2090"/>
      <c r="AS113" s="2096">
        <v>500</v>
      </c>
      <c r="AT113" s="2097"/>
      <c r="AU113" s="2097"/>
      <c r="AV113" s="2098"/>
      <c r="AW113" s="2099">
        <v>60</v>
      </c>
      <c r="AX113" s="2100"/>
      <c r="AY113" s="2100"/>
      <c r="AZ113" s="2101"/>
      <c r="BA113" s="2102">
        <f>AW113*AS113</f>
        <v>30000</v>
      </c>
      <c r="BB113" s="2103"/>
      <c r="BC113" s="2103"/>
      <c r="BD113" s="2104"/>
    </row>
    <row r="114" spans="1:56" ht="26.25" customHeight="1">
      <c r="A114" s="52"/>
      <c r="B114" s="2084" t="s">
        <v>68</v>
      </c>
      <c r="C114" s="2085"/>
      <c r="D114" s="2086"/>
      <c r="E114" s="2108" t="s">
        <v>1043</v>
      </c>
      <c r="F114" s="2109"/>
      <c r="G114" s="2109"/>
      <c r="H114" s="2109"/>
      <c r="I114" s="2109"/>
      <c r="J114" s="2109"/>
      <c r="K114" s="2109"/>
      <c r="L114" s="2109"/>
      <c r="M114" s="2109"/>
      <c r="N114" s="2109"/>
      <c r="O114" s="2109"/>
      <c r="P114" s="2109"/>
      <c r="Q114" s="2109"/>
      <c r="R114" s="2109"/>
      <c r="S114" s="2109"/>
      <c r="T114" s="2109"/>
      <c r="U114" s="2109"/>
      <c r="V114" s="2109"/>
      <c r="W114" s="2109"/>
      <c r="X114" s="2109"/>
      <c r="Y114" s="2109"/>
      <c r="Z114" s="2109"/>
      <c r="AA114" s="2109"/>
      <c r="AB114" s="2109"/>
      <c r="AC114" s="2109"/>
      <c r="AD114" s="2109"/>
      <c r="AE114" s="2109"/>
      <c r="AF114" s="2109"/>
      <c r="AG114" s="2109"/>
      <c r="AH114" s="2109"/>
      <c r="AI114" s="2109"/>
      <c r="AJ114" s="2109"/>
      <c r="AK114" s="2109"/>
      <c r="AL114" s="2109"/>
      <c r="AM114" s="2109"/>
      <c r="AN114" s="2110"/>
      <c r="AO114" s="2088" t="s">
        <v>30</v>
      </c>
      <c r="AP114" s="2089"/>
      <c r="AQ114" s="2089"/>
      <c r="AR114" s="2090"/>
      <c r="AS114" s="2096">
        <v>21.25</v>
      </c>
      <c r="AT114" s="2097"/>
      <c r="AU114" s="2097"/>
      <c r="AV114" s="2098"/>
      <c r="AW114" s="2099">
        <v>40</v>
      </c>
      <c r="AX114" s="2100"/>
      <c r="AY114" s="2100"/>
      <c r="AZ114" s="2101"/>
      <c r="BA114" s="2102">
        <f>AW114*AS114</f>
        <v>850</v>
      </c>
      <c r="BB114" s="2103"/>
      <c r="BC114" s="2103"/>
      <c r="BD114" s="2104"/>
    </row>
    <row r="115" spans="1:56" ht="26.25" customHeight="1">
      <c r="A115" s="52"/>
      <c r="B115" s="2084" t="s">
        <v>159</v>
      </c>
      <c r="C115" s="2085"/>
      <c r="D115" s="2086"/>
      <c r="E115" s="2105" t="s">
        <v>1044</v>
      </c>
      <c r="F115" s="2106"/>
      <c r="G115" s="2106"/>
      <c r="H115" s="2106"/>
      <c r="I115" s="2106"/>
      <c r="J115" s="2106"/>
      <c r="K115" s="2106"/>
      <c r="L115" s="2106"/>
      <c r="M115" s="2106"/>
      <c r="N115" s="2106"/>
      <c r="O115" s="2106"/>
      <c r="P115" s="2106"/>
      <c r="Q115" s="2106"/>
      <c r="R115" s="2106"/>
      <c r="S115" s="2106"/>
      <c r="T115" s="2106"/>
      <c r="U115" s="2106"/>
      <c r="V115" s="2106"/>
      <c r="W115" s="2106"/>
      <c r="X115" s="2106"/>
      <c r="Y115" s="2106"/>
      <c r="Z115" s="2106"/>
      <c r="AA115" s="2106"/>
      <c r="AB115" s="2106"/>
      <c r="AC115" s="2106"/>
      <c r="AD115" s="2106"/>
      <c r="AE115" s="2106"/>
      <c r="AF115" s="2106"/>
      <c r="AG115" s="2106"/>
      <c r="AH115" s="2106"/>
      <c r="AI115" s="2106"/>
      <c r="AJ115" s="2106"/>
      <c r="AK115" s="2106"/>
      <c r="AL115" s="2106"/>
      <c r="AM115" s="2106"/>
      <c r="AN115" s="2107"/>
      <c r="AO115" s="2088" t="s">
        <v>30</v>
      </c>
      <c r="AP115" s="2089"/>
      <c r="AQ115" s="2089"/>
      <c r="AR115" s="2090"/>
      <c r="AS115" s="2096">
        <v>100</v>
      </c>
      <c r="AT115" s="2097"/>
      <c r="AU115" s="2097"/>
      <c r="AV115" s="2098"/>
      <c r="AW115" s="2099">
        <v>20</v>
      </c>
      <c r="AX115" s="2100"/>
      <c r="AY115" s="2100"/>
      <c r="AZ115" s="2101"/>
      <c r="BA115" s="2102">
        <f t="shared" ref="BA115:BA123" si="2">AW115*AS115</f>
        <v>2000</v>
      </c>
      <c r="BB115" s="2103"/>
      <c r="BC115" s="2103"/>
      <c r="BD115" s="2104"/>
    </row>
    <row r="116" spans="1:56" ht="26.25" customHeight="1">
      <c r="A116" s="52"/>
      <c r="B116" s="2084" t="s">
        <v>596</v>
      </c>
      <c r="C116" s="2085"/>
      <c r="D116" s="2086"/>
      <c r="E116" s="2093" t="s">
        <v>1045</v>
      </c>
      <c r="F116" s="2094"/>
      <c r="G116" s="2094"/>
      <c r="H116" s="2094"/>
      <c r="I116" s="2094"/>
      <c r="J116" s="2094"/>
      <c r="K116" s="2094"/>
      <c r="L116" s="2094"/>
      <c r="M116" s="2094"/>
      <c r="N116" s="2094"/>
      <c r="O116" s="2094"/>
      <c r="P116" s="2094"/>
      <c r="Q116" s="2094"/>
      <c r="R116" s="2094"/>
      <c r="S116" s="2094"/>
      <c r="T116" s="2094"/>
      <c r="U116" s="2094"/>
      <c r="V116" s="2094"/>
      <c r="W116" s="2094"/>
      <c r="X116" s="2094"/>
      <c r="Y116" s="2094"/>
      <c r="Z116" s="2094"/>
      <c r="AA116" s="2094"/>
      <c r="AB116" s="2094"/>
      <c r="AC116" s="2094"/>
      <c r="AD116" s="2094"/>
      <c r="AE116" s="2094"/>
      <c r="AF116" s="2094"/>
      <c r="AG116" s="2094"/>
      <c r="AH116" s="2094"/>
      <c r="AI116" s="2094"/>
      <c r="AJ116" s="2094"/>
      <c r="AK116" s="2094"/>
      <c r="AL116" s="2094"/>
      <c r="AM116" s="2094"/>
      <c r="AN116" s="2095"/>
      <c r="AO116" s="2088" t="s">
        <v>30</v>
      </c>
      <c r="AP116" s="2089"/>
      <c r="AQ116" s="2089"/>
      <c r="AR116" s="2090"/>
      <c r="AS116" s="2096">
        <v>20</v>
      </c>
      <c r="AT116" s="2097"/>
      <c r="AU116" s="2097"/>
      <c r="AV116" s="2098"/>
      <c r="AW116" s="2099">
        <v>60</v>
      </c>
      <c r="AX116" s="2100"/>
      <c r="AY116" s="2100"/>
      <c r="AZ116" s="2101"/>
      <c r="BA116" s="2102">
        <f t="shared" si="2"/>
        <v>1200</v>
      </c>
      <c r="BB116" s="2103"/>
      <c r="BC116" s="2103"/>
      <c r="BD116" s="2104"/>
    </row>
    <row r="117" spans="1:56" ht="26.25" customHeight="1">
      <c r="A117" s="52"/>
      <c r="B117" s="2084" t="s">
        <v>669</v>
      </c>
      <c r="C117" s="2085"/>
      <c r="D117" s="2086"/>
      <c r="E117" s="2093" t="s">
        <v>1046</v>
      </c>
      <c r="F117" s="2094"/>
      <c r="G117" s="2094"/>
      <c r="H117" s="2094"/>
      <c r="I117" s="2094"/>
      <c r="J117" s="2094"/>
      <c r="K117" s="2094"/>
      <c r="L117" s="2094"/>
      <c r="M117" s="2094"/>
      <c r="N117" s="2094"/>
      <c r="O117" s="2094"/>
      <c r="P117" s="2094"/>
      <c r="Q117" s="2094"/>
      <c r="R117" s="2094"/>
      <c r="S117" s="2094"/>
      <c r="T117" s="2094"/>
      <c r="U117" s="2094"/>
      <c r="V117" s="2094"/>
      <c r="W117" s="2094"/>
      <c r="X117" s="2094"/>
      <c r="Y117" s="2094"/>
      <c r="Z117" s="2094"/>
      <c r="AA117" s="2094"/>
      <c r="AB117" s="2094"/>
      <c r="AC117" s="2094"/>
      <c r="AD117" s="2094"/>
      <c r="AE117" s="2094"/>
      <c r="AF117" s="2094"/>
      <c r="AG117" s="2094"/>
      <c r="AH117" s="2094"/>
      <c r="AI117" s="2094"/>
      <c r="AJ117" s="2094"/>
      <c r="AK117" s="2094"/>
      <c r="AL117" s="2094"/>
      <c r="AM117" s="2094"/>
      <c r="AN117" s="2095"/>
      <c r="AO117" s="2088" t="s">
        <v>30</v>
      </c>
      <c r="AP117" s="2089"/>
      <c r="AQ117" s="2089"/>
      <c r="AR117" s="2090"/>
      <c r="AS117" s="2096">
        <v>10</v>
      </c>
      <c r="AT117" s="2097"/>
      <c r="AU117" s="2097"/>
      <c r="AV117" s="2098"/>
      <c r="AW117" s="2099">
        <v>50</v>
      </c>
      <c r="AX117" s="2100"/>
      <c r="AY117" s="2100"/>
      <c r="AZ117" s="2101"/>
      <c r="BA117" s="2102">
        <f t="shared" si="2"/>
        <v>500</v>
      </c>
      <c r="BB117" s="2103"/>
      <c r="BC117" s="2103"/>
      <c r="BD117" s="2104"/>
    </row>
    <row r="118" spans="1:56" ht="26.25" customHeight="1">
      <c r="A118" s="52"/>
      <c r="B118" s="2084" t="s">
        <v>1047</v>
      </c>
      <c r="C118" s="2085"/>
      <c r="D118" s="2086"/>
      <c r="E118" s="2093" t="s">
        <v>1048</v>
      </c>
      <c r="F118" s="2094"/>
      <c r="G118" s="2094"/>
      <c r="H118" s="2094"/>
      <c r="I118" s="2094"/>
      <c r="J118" s="2094"/>
      <c r="K118" s="2094"/>
      <c r="L118" s="2094"/>
      <c r="M118" s="2094"/>
      <c r="N118" s="2094"/>
      <c r="O118" s="2094"/>
      <c r="P118" s="2094"/>
      <c r="Q118" s="2094"/>
      <c r="R118" s="2094"/>
      <c r="S118" s="2094"/>
      <c r="T118" s="2094"/>
      <c r="U118" s="2094"/>
      <c r="V118" s="2094"/>
      <c r="W118" s="2094"/>
      <c r="X118" s="2094"/>
      <c r="Y118" s="2094"/>
      <c r="Z118" s="2094"/>
      <c r="AA118" s="2094"/>
      <c r="AB118" s="2094"/>
      <c r="AC118" s="2094"/>
      <c r="AD118" s="2094"/>
      <c r="AE118" s="2094"/>
      <c r="AF118" s="2094"/>
      <c r="AG118" s="2094"/>
      <c r="AH118" s="2094"/>
      <c r="AI118" s="2094"/>
      <c r="AJ118" s="2094"/>
      <c r="AK118" s="2094"/>
      <c r="AL118" s="2094"/>
      <c r="AM118" s="2094"/>
      <c r="AN118" s="2095"/>
      <c r="AO118" s="2088" t="s">
        <v>12</v>
      </c>
      <c r="AP118" s="2089"/>
      <c r="AQ118" s="2089"/>
      <c r="AR118" s="2090"/>
      <c r="AS118" s="2096">
        <v>500</v>
      </c>
      <c r="AT118" s="2097"/>
      <c r="AU118" s="2097"/>
      <c r="AV118" s="2098"/>
      <c r="AW118" s="2099">
        <v>35</v>
      </c>
      <c r="AX118" s="2100"/>
      <c r="AY118" s="2100"/>
      <c r="AZ118" s="2101"/>
      <c r="BA118" s="2102">
        <f t="shared" si="2"/>
        <v>17500</v>
      </c>
      <c r="BB118" s="2103"/>
      <c r="BC118" s="2103"/>
      <c r="BD118" s="2104"/>
    </row>
    <row r="119" spans="1:56" ht="26.25" customHeight="1">
      <c r="A119" s="52"/>
      <c r="B119" s="2084" t="s">
        <v>1049</v>
      </c>
      <c r="C119" s="2085"/>
      <c r="D119" s="2086"/>
      <c r="E119" s="2093" t="s">
        <v>1050</v>
      </c>
      <c r="F119" s="2094"/>
      <c r="G119" s="2094"/>
      <c r="H119" s="2094"/>
      <c r="I119" s="2094"/>
      <c r="J119" s="2094"/>
      <c r="K119" s="2094"/>
      <c r="L119" s="2094"/>
      <c r="M119" s="2094"/>
      <c r="N119" s="2094"/>
      <c r="O119" s="2094"/>
      <c r="P119" s="2094"/>
      <c r="Q119" s="2094"/>
      <c r="R119" s="2094"/>
      <c r="S119" s="2094"/>
      <c r="T119" s="2094"/>
      <c r="U119" s="2094"/>
      <c r="V119" s="2094"/>
      <c r="W119" s="2094"/>
      <c r="X119" s="2094"/>
      <c r="Y119" s="2094"/>
      <c r="Z119" s="2094"/>
      <c r="AA119" s="2094"/>
      <c r="AB119" s="2094"/>
      <c r="AC119" s="2094"/>
      <c r="AD119" s="2094"/>
      <c r="AE119" s="2094"/>
      <c r="AF119" s="2094"/>
      <c r="AG119" s="2094"/>
      <c r="AH119" s="2094"/>
      <c r="AI119" s="2094"/>
      <c r="AJ119" s="2094"/>
      <c r="AK119" s="2094"/>
      <c r="AL119" s="2094"/>
      <c r="AM119" s="2094"/>
      <c r="AN119" s="2095"/>
      <c r="AO119" s="2088" t="s">
        <v>12</v>
      </c>
      <c r="AP119" s="2089"/>
      <c r="AQ119" s="2089"/>
      <c r="AR119" s="2090"/>
      <c r="AS119" s="2096">
        <v>500</v>
      </c>
      <c r="AT119" s="2097"/>
      <c r="AU119" s="2097"/>
      <c r="AV119" s="2098"/>
      <c r="AW119" s="2099">
        <v>25</v>
      </c>
      <c r="AX119" s="2100"/>
      <c r="AY119" s="2100"/>
      <c r="AZ119" s="2101"/>
      <c r="BA119" s="2102">
        <f t="shared" si="2"/>
        <v>12500</v>
      </c>
      <c r="BB119" s="2103"/>
      <c r="BC119" s="2103"/>
      <c r="BD119" s="2104"/>
    </row>
    <row r="120" spans="1:56" ht="26.25" customHeight="1">
      <c r="A120" s="52"/>
      <c r="B120" s="2084" t="s">
        <v>1051</v>
      </c>
      <c r="C120" s="2085"/>
      <c r="D120" s="2086"/>
      <c r="E120" s="2087" t="s">
        <v>1052</v>
      </c>
      <c r="F120" s="2087"/>
      <c r="G120" s="2087"/>
      <c r="H120" s="2087"/>
      <c r="I120" s="2087"/>
      <c r="J120" s="2087"/>
      <c r="K120" s="2087"/>
      <c r="L120" s="2087"/>
      <c r="M120" s="2087"/>
      <c r="N120" s="2087"/>
      <c r="O120" s="2087"/>
      <c r="P120" s="2087"/>
      <c r="Q120" s="2087"/>
      <c r="R120" s="2087"/>
      <c r="S120" s="2087"/>
      <c r="T120" s="2087"/>
      <c r="U120" s="2087"/>
      <c r="V120" s="2087"/>
      <c r="W120" s="2087"/>
      <c r="X120" s="2087"/>
      <c r="Y120" s="2087"/>
      <c r="Z120" s="2087"/>
      <c r="AA120" s="2087"/>
      <c r="AB120" s="2087"/>
      <c r="AC120" s="2087"/>
      <c r="AD120" s="2087"/>
      <c r="AE120" s="2087"/>
      <c r="AF120" s="2087"/>
      <c r="AG120" s="2087"/>
      <c r="AH120" s="2087"/>
      <c r="AI120" s="2087"/>
      <c r="AJ120" s="2087"/>
      <c r="AK120" s="2087"/>
      <c r="AL120" s="2087"/>
      <c r="AM120" s="2087"/>
      <c r="AN120" s="2087"/>
      <c r="AO120" s="2088" t="s">
        <v>12</v>
      </c>
      <c r="AP120" s="2089"/>
      <c r="AQ120" s="2089"/>
      <c r="AR120" s="2090"/>
      <c r="AS120" s="2018">
        <v>100</v>
      </c>
      <c r="AT120" s="2018"/>
      <c r="AU120" s="2018"/>
      <c r="AV120" s="2018"/>
      <c r="AW120" s="2091">
        <v>40</v>
      </c>
      <c r="AX120" s="2092"/>
      <c r="AY120" s="2092"/>
      <c r="AZ120" s="2092"/>
      <c r="BA120" s="2079">
        <f t="shared" si="2"/>
        <v>4000</v>
      </c>
      <c r="BB120" s="2079"/>
      <c r="BC120" s="2079"/>
      <c r="BD120" s="2080"/>
    </row>
    <row r="121" spans="1:56" ht="26.25" customHeight="1">
      <c r="A121" s="52"/>
      <c r="B121" s="2084" t="s">
        <v>1053</v>
      </c>
      <c r="C121" s="2085"/>
      <c r="D121" s="2086"/>
      <c r="E121" s="2087" t="s">
        <v>1054</v>
      </c>
      <c r="F121" s="2087"/>
      <c r="G121" s="2087"/>
      <c r="H121" s="2087"/>
      <c r="I121" s="2087"/>
      <c r="J121" s="2087"/>
      <c r="K121" s="2087"/>
      <c r="L121" s="2087"/>
      <c r="M121" s="2087"/>
      <c r="N121" s="2087"/>
      <c r="O121" s="2087"/>
      <c r="P121" s="2087"/>
      <c r="Q121" s="2087"/>
      <c r="R121" s="2087"/>
      <c r="S121" s="2087"/>
      <c r="T121" s="2087"/>
      <c r="U121" s="2087"/>
      <c r="V121" s="2087"/>
      <c r="W121" s="2087"/>
      <c r="X121" s="2087"/>
      <c r="Y121" s="2087"/>
      <c r="Z121" s="2087"/>
      <c r="AA121" s="2087"/>
      <c r="AB121" s="2087"/>
      <c r="AC121" s="2087"/>
      <c r="AD121" s="2087"/>
      <c r="AE121" s="2087"/>
      <c r="AF121" s="2087"/>
      <c r="AG121" s="2087"/>
      <c r="AH121" s="2087"/>
      <c r="AI121" s="2087"/>
      <c r="AJ121" s="2087"/>
      <c r="AK121" s="2087"/>
      <c r="AL121" s="2087"/>
      <c r="AM121" s="2087"/>
      <c r="AN121" s="2087"/>
      <c r="AO121" s="2088" t="s">
        <v>12</v>
      </c>
      <c r="AP121" s="2089"/>
      <c r="AQ121" s="2089"/>
      <c r="AR121" s="2090"/>
      <c r="AS121" s="2018">
        <v>200</v>
      </c>
      <c r="AT121" s="2018"/>
      <c r="AU121" s="2018"/>
      <c r="AV121" s="2018"/>
      <c r="AW121" s="2091">
        <v>25</v>
      </c>
      <c r="AX121" s="2092"/>
      <c r="AY121" s="2092"/>
      <c r="AZ121" s="2092"/>
      <c r="BA121" s="2079">
        <f t="shared" si="2"/>
        <v>5000</v>
      </c>
      <c r="BB121" s="2079"/>
      <c r="BC121" s="2079"/>
      <c r="BD121" s="2080"/>
    </row>
    <row r="122" spans="1:56" ht="26.25" customHeight="1">
      <c r="A122" s="52"/>
      <c r="B122" s="2084" t="s">
        <v>1055</v>
      </c>
      <c r="C122" s="2085"/>
      <c r="D122" s="2086"/>
      <c r="E122" s="2087" t="s">
        <v>1056</v>
      </c>
      <c r="F122" s="2087"/>
      <c r="G122" s="2087"/>
      <c r="H122" s="2087"/>
      <c r="I122" s="2087"/>
      <c r="J122" s="2087"/>
      <c r="K122" s="2087"/>
      <c r="L122" s="2087"/>
      <c r="M122" s="2087"/>
      <c r="N122" s="2087"/>
      <c r="O122" s="2087"/>
      <c r="P122" s="2087"/>
      <c r="Q122" s="2087"/>
      <c r="R122" s="2087"/>
      <c r="S122" s="2087"/>
      <c r="T122" s="2087"/>
      <c r="U122" s="2087"/>
      <c r="V122" s="2087"/>
      <c r="W122" s="2087"/>
      <c r="X122" s="2087"/>
      <c r="Y122" s="2087"/>
      <c r="Z122" s="2087"/>
      <c r="AA122" s="2087"/>
      <c r="AB122" s="2087"/>
      <c r="AC122" s="2087"/>
      <c r="AD122" s="2087"/>
      <c r="AE122" s="2087"/>
      <c r="AF122" s="2087"/>
      <c r="AG122" s="2087"/>
      <c r="AH122" s="2087"/>
      <c r="AI122" s="2087"/>
      <c r="AJ122" s="2087"/>
      <c r="AK122" s="2087"/>
      <c r="AL122" s="2087"/>
      <c r="AM122" s="2087"/>
      <c r="AN122" s="2087"/>
      <c r="AO122" s="2088" t="s">
        <v>12</v>
      </c>
      <c r="AP122" s="2089"/>
      <c r="AQ122" s="2089"/>
      <c r="AR122" s="2090"/>
      <c r="AS122" s="2018">
        <v>25</v>
      </c>
      <c r="AT122" s="2018"/>
      <c r="AU122" s="2018"/>
      <c r="AV122" s="2018"/>
      <c r="AW122" s="2091">
        <v>40</v>
      </c>
      <c r="AX122" s="2092"/>
      <c r="AY122" s="2092"/>
      <c r="AZ122" s="2092"/>
      <c r="BA122" s="2079">
        <f t="shared" si="2"/>
        <v>1000</v>
      </c>
      <c r="BB122" s="2079"/>
      <c r="BC122" s="2079"/>
      <c r="BD122" s="2080"/>
    </row>
    <row r="123" spans="1:56" ht="26.25" customHeight="1">
      <c r="A123" s="52"/>
      <c r="B123" s="2084" t="s">
        <v>1057</v>
      </c>
      <c r="C123" s="2085"/>
      <c r="D123" s="2086"/>
      <c r="E123" s="2087" t="s">
        <v>1058</v>
      </c>
      <c r="F123" s="2087"/>
      <c r="G123" s="2087"/>
      <c r="H123" s="2087"/>
      <c r="I123" s="2087"/>
      <c r="J123" s="2087"/>
      <c r="K123" s="2087"/>
      <c r="L123" s="2087"/>
      <c r="M123" s="2087"/>
      <c r="N123" s="2087"/>
      <c r="O123" s="2087"/>
      <c r="P123" s="2087"/>
      <c r="Q123" s="2087"/>
      <c r="R123" s="2087"/>
      <c r="S123" s="2087"/>
      <c r="T123" s="2087"/>
      <c r="U123" s="2087"/>
      <c r="V123" s="2087"/>
      <c r="W123" s="2087"/>
      <c r="X123" s="2087"/>
      <c r="Y123" s="2087"/>
      <c r="Z123" s="2087"/>
      <c r="AA123" s="2087"/>
      <c r="AB123" s="2087"/>
      <c r="AC123" s="2087"/>
      <c r="AD123" s="2087"/>
      <c r="AE123" s="2087"/>
      <c r="AF123" s="2087"/>
      <c r="AG123" s="2087"/>
      <c r="AH123" s="2087"/>
      <c r="AI123" s="2087"/>
      <c r="AJ123" s="2087"/>
      <c r="AK123" s="2087"/>
      <c r="AL123" s="2087"/>
      <c r="AM123" s="2087"/>
      <c r="AN123" s="2087"/>
      <c r="AO123" s="2088" t="s">
        <v>12</v>
      </c>
      <c r="AP123" s="2089"/>
      <c r="AQ123" s="2089"/>
      <c r="AR123" s="2090"/>
      <c r="AS123" s="2018">
        <v>300</v>
      </c>
      <c r="AT123" s="2018"/>
      <c r="AU123" s="2018"/>
      <c r="AV123" s="2018"/>
      <c r="AW123" s="2091">
        <v>60</v>
      </c>
      <c r="AX123" s="2092"/>
      <c r="AY123" s="2092"/>
      <c r="AZ123" s="2092"/>
      <c r="BA123" s="2079">
        <f t="shared" si="2"/>
        <v>18000</v>
      </c>
      <c r="BB123" s="2079"/>
      <c r="BC123" s="2079"/>
      <c r="BD123" s="2080"/>
    </row>
    <row r="124" spans="1:56" ht="30" customHeight="1" thickBot="1">
      <c r="A124" s="52"/>
      <c r="B124" s="2000" t="s">
        <v>1059</v>
      </c>
      <c r="C124" s="2001"/>
      <c r="D124" s="2001"/>
      <c r="E124" s="2001"/>
      <c r="F124" s="2001"/>
      <c r="G124" s="2001"/>
      <c r="H124" s="2001"/>
      <c r="I124" s="2001"/>
      <c r="J124" s="2001"/>
      <c r="K124" s="2001"/>
      <c r="L124" s="2001"/>
      <c r="M124" s="2001"/>
      <c r="N124" s="2001"/>
      <c r="O124" s="2001"/>
      <c r="P124" s="2001"/>
      <c r="Q124" s="2001"/>
      <c r="R124" s="2001"/>
      <c r="S124" s="2001"/>
      <c r="T124" s="2001"/>
      <c r="U124" s="2001"/>
      <c r="V124" s="2001"/>
      <c r="W124" s="2001"/>
      <c r="X124" s="2001"/>
      <c r="Y124" s="2001"/>
      <c r="Z124" s="2001"/>
      <c r="AA124" s="2001"/>
      <c r="AB124" s="2001"/>
      <c r="AC124" s="2001"/>
      <c r="AD124" s="2001"/>
      <c r="AE124" s="2001"/>
      <c r="AF124" s="2001"/>
      <c r="AG124" s="2001"/>
      <c r="AH124" s="2001"/>
      <c r="AI124" s="2001"/>
      <c r="AJ124" s="2001"/>
      <c r="AK124" s="2001"/>
      <c r="AL124" s="2001"/>
      <c r="AM124" s="2001"/>
      <c r="AN124" s="2001"/>
      <c r="AO124" s="2036">
        <f>AVERAGE(BA120+BA116+BA115+BA114+BA113+BA112+BA111+BA117+BA118+BA119+BA121+BA122+BA123)</f>
        <v>112000</v>
      </c>
      <c r="AP124" s="2036"/>
      <c r="AQ124" s="2036"/>
      <c r="AR124" s="2036"/>
      <c r="AS124" s="2036"/>
      <c r="AT124" s="2036"/>
      <c r="AU124" s="2036"/>
      <c r="AV124" s="2036"/>
      <c r="AW124" s="2036"/>
      <c r="AX124" s="2036"/>
      <c r="AY124" s="2036"/>
      <c r="AZ124" s="2036"/>
      <c r="BA124" s="2036"/>
      <c r="BB124" s="2036"/>
      <c r="BC124" s="2036"/>
      <c r="BD124" s="2082"/>
    </row>
    <row r="125" spans="1:56" ht="30" customHeight="1" thickBot="1">
      <c r="A125" s="1949"/>
      <c r="B125" s="1949"/>
      <c r="C125" s="1949"/>
      <c r="D125" s="1949"/>
      <c r="E125" s="1949"/>
      <c r="F125" s="1949"/>
      <c r="G125" s="1949"/>
      <c r="H125" s="1949"/>
      <c r="I125" s="1949"/>
      <c r="J125" s="1949"/>
      <c r="K125" s="1949"/>
      <c r="L125" s="1949"/>
      <c r="M125" s="1949"/>
      <c r="N125" s="1949"/>
      <c r="O125" s="1949"/>
      <c r="P125" s="1949"/>
      <c r="Q125" s="1949"/>
      <c r="R125" s="1949"/>
      <c r="S125" s="1949"/>
      <c r="T125" s="1949"/>
      <c r="U125" s="1949"/>
      <c r="V125" s="1949"/>
      <c r="W125" s="1949"/>
      <c r="X125" s="1949"/>
      <c r="Y125" s="1949"/>
      <c r="Z125" s="1949"/>
      <c r="AA125" s="1949"/>
      <c r="AB125" s="1949"/>
      <c r="AC125" s="1949"/>
      <c r="AD125" s="1949"/>
      <c r="AE125" s="1949"/>
      <c r="AF125" s="1949"/>
      <c r="AG125" s="1949"/>
      <c r="AH125" s="1949"/>
      <c r="AI125" s="1949"/>
      <c r="AJ125" s="1949"/>
      <c r="AK125" s="1949"/>
      <c r="AL125" s="1949"/>
      <c r="AM125" s="1949"/>
      <c r="AN125" s="1949"/>
      <c r="AO125" s="1949"/>
      <c r="AP125" s="1949"/>
      <c r="AQ125" s="1949"/>
      <c r="AR125" s="1949"/>
      <c r="AS125" s="1949"/>
      <c r="AT125" s="1949"/>
      <c r="AU125" s="1949"/>
      <c r="AV125" s="1949"/>
      <c r="AW125" s="1949"/>
      <c r="AX125" s="1949"/>
      <c r="AY125" s="1949"/>
      <c r="AZ125" s="1949"/>
      <c r="BA125" s="1949"/>
      <c r="BB125" s="1949"/>
      <c r="BC125" s="1949"/>
      <c r="BD125" s="2083"/>
    </row>
    <row r="126" spans="1:56" ht="26.25" customHeight="1">
      <c r="A126" s="52"/>
      <c r="B126" s="2058" t="s">
        <v>1060</v>
      </c>
      <c r="C126" s="2059"/>
      <c r="D126" s="2059"/>
      <c r="E126" s="2059"/>
      <c r="F126" s="2059"/>
      <c r="G126" s="2059"/>
      <c r="H126" s="2059"/>
      <c r="I126" s="2059"/>
      <c r="J126" s="2059"/>
      <c r="K126" s="2059"/>
      <c r="L126" s="2059"/>
      <c r="M126" s="2059"/>
      <c r="N126" s="2059"/>
      <c r="O126" s="2059"/>
      <c r="P126" s="2059"/>
      <c r="Q126" s="2059"/>
      <c r="R126" s="2059"/>
      <c r="S126" s="2059"/>
      <c r="T126" s="2059"/>
      <c r="U126" s="2059"/>
      <c r="V126" s="2059"/>
      <c r="W126" s="2059"/>
      <c r="X126" s="2059"/>
      <c r="Y126" s="2059"/>
      <c r="Z126" s="2059"/>
      <c r="AA126" s="2059"/>
      <c r="AB126" s="2059"/>
      <c r="AC126" s="2059"/>
      <c r="AD126" s="2059"/>
      <c r="AE126" s="2059"/>
      <c r="AF126" s="2059"/>
      <c r="AG126" s="2059"/>
      <c r="AH126" s="2059"/>
      <c r="AI126" s="2059"/>
      <c r="AJ126" s="2059"/>
      <c r="AK126" s="2059"/>
      <c r="AL126" s="2059"/>
      <c r="AM126" s="2059"/>
      <c r="AN126" s="2059"/>
      <c r="AO126" s="2059"/>
      <c r="AP126" s="2059"/>
      <c r="AQ126" s="2059"/>
      <c r="AR126" s="2059"/>
      <c r="AS126" s="2059"/>
      <c r="AT126" s="2059"/>
      <c r="AU126" s="2059"/>
      <c r="AV126" s="2059"/>
      <c r="AW126" s="2059"/>
      <c r="AX126" s="2059"/>
      <c r="AY126" s="2059"/>
      <c r="AZ126" s="2059"/>
      <c r="BA126" s="2059"/>
      <c r="BB126" s="2059"/>
      <c r="BC126" s="2059"/>
      <c r="BD126" s="2060"/>
    </row>
    <row r="127" spans="1:56" ht="26.25" customHeight="1">
      <c r="A127" s="52"/>
      <c r="B127" s="2061" t="s">
        <v>7</v>
      </c>
      <c r="C127" s="2030"/>
      <c r="D127" s="2030"/>
      <c r="E127" s="2062" t="s">
        <v>4</v>
      </c>
      <c r="F127" s="2062"/>
      <c r="G127" s="2062"/>
      <c r="H127" s="2062"/>
      <c r="I127" s="2062"/>
      <c r="J127" s="2062"/>
      <c r="K127" s="2062"/>
      <c r="L127" s="2062"/>
      <c r="M127" s="2062"/>
      <c r="N127" s="2062"/>
      <c r="O127" s="2062"/>
      <c r="P127" s="2062"/>
      <c r="Q127" s="2062"/>
      <c r="R127" s="2062"/>
      <c r="S127" s="2062"/>
      <c r="T127" s="2062"/>
      <c r="U127" s="2062"/>
      <c r="V127" s="2062"/>
      <c r="W127" s="2062"/>
      <c r="X127" s="2062"/>
      <c r="Y127" s="2062"/>
      <c r="Z127" s="2062"/>
      <c r="AA127" s="2062"/>
      <c r="AB127" s="2062"/>
      <c r="AC127" s="2062"/>
      <c r="AD127" s="2062"/>
      <c r="AE127" s="2062"/>
      <c r="AF127" s="2062"/>
      <c r="AG127" s="2062"/>
      <c r="AH127" s="2062"/>
      <c r="AI127" s="2062"/>
      <c r="AJ127" s="2062"/>
      <c r="AK127" s="2062"/>
      <c r="AL127" s="2062"/>
      <c r="AM127" s="2062"/>
      <c r="AN127" s="58"/>
      <c r="AO127" s="2034" t="s">
        <v>3</v>
      </c>
      <c r="AP127" s="2034"/>
      <c r="AQ127" s="2034"/>
      <c r="AR127" s="2034"/>
      <c r="AS127" s="2034" t="s">
        <v>2</v>
      </c>
      <c r="AT127" s="2034"/>
      <c r="AU127" s="2034"/>
      <c r="AV127" s="2034"/>
      <c r="AW127" s="2034" t="s">
        <v>1</v>
      </c>
      <c r="AX127" s="2034"/>
      <c r="AY127" s="2034"/>
      <c r="AZ127" s="2034"/>
      <c r="BA127" s="2034" t="s">
        <v>0</v>
      </c>
      <c r="BB127" s="2034"/>
      <c r="BC127" s="2034"/>
      <c r="BD127" s="2053"/>
    </row>
    <row r="128" spans="1:56" ht="26.25" customHeight="1">
      <c r="A128" s="52"/>
      <c r="B128" s="2077" t="s">
        <v>71</v>
      </c>
      <c r="C128" s="2078" t="s">
        <v>8</v>
      </c>
      <c r="D128" s="2078" t="s">
        <v>8</v>
      </c>
      <c r="E128" s="2081" t="s">
        <v>1061</v>
      </c>
      <c r="F128" s="2081"/>
      <c r="G128" s="2081"/>
      <c r="H128" s="2081"/>
      <c r="I128" s="2081"/>
      <c r="J128" s="2081"/>
      <c r="K128" s="2081"/>
      <c r="L128" s="2081"/>
      <c r="M128" s="2081"/>
      <c r="N128" s="2081"/>
      <c r="O128" s="2081"/>
      <c r="P128" s="2081"/>
      <c r="Q128" s="2081"/>
      <c r="R128" s="2081"/>
      <c r="S128" s="2081"/>
      <c r="T128" s="2081"/>
      <c r="U128" s="2081"/>
      <c r="V128" s="2081"/>
      <c r="W128" s="2081"/>
      <c r="X128" s="2081"/>
      <c r="Y128" s="2081"/>
      <c r="Z128" s="2081"/>
      <c r="AA128" s="2081"/>
      <c r="AB128" s="2081"/>
      <c r="AC128" s="2081"/>
      <c r="AD128" s="2081"/>
      <c r="AE128" s="2081"/>
      <c r="AF128" s="2081"/>
      <c r="AG128" s="2081"/>
      <c r="AH128" s="2081"/>
      <c r="AI128" s="2081"/>
      <c r="AJ128" s="2081"/>
      <c r="AK128" s="2081"/>
      <c r="AL128" s="2081"/>
      <c r="AM128" s="2081"/>
      <c r="AN128" s="2081"/>
      <c r="AO128" s="2017" t="s">
        <v>1031</v>
      </c>
      <c r="AP128" s="2017" t="s">
        <v>12</v>
      </c>
      <c r="AQ128" s="2017" t="s">
        <v>12</v>
      </c>
      <c r="AR128" s="2017" t="s">
        <v>12</v>
      </c>
      <c r="AS128" s="2018" t="s">
        <v>1009</v>
      </c>
      <c r="AT128" s="2018"/>
      <c r="AU128" s="2018"/>
      <c r="AV128" s="2018"/>
      <c r="AW128" s="2019" t="s">
        <v>1009</v>
      </c>
      <c r="AX128" s="2019"/>
      <c r="AY128" s="2019"/>
      <c r="AZ128" s="2019"/>
      <c r="BA128" s="2079" t="s">
        <v>1009</v>
      </c>
      <c r="BB128" s="2079"/>
      <c r="BC128" s="2079"/>
      <c r="BD128" s="2080"/>
    </row>
    <row r="129" spans="1:56" ht="26.25" customHeight="1">
      <c r="A129" s="52"/>
      <c r="B129" s="2077" t="s">
        <v>72</v>
      </c>
      <c r="C129" s="2078" t="s">
        <v>8</v>
      </c>
      <c r="D129" s="2078" t="s">
        <v>8</v>
      </c>
      <c r="E129" s="2081" t="s">
        <v>1062</v>
      </c>
      <c r="F129" s="2081"/>
      <c r="G129" s="2081"/>
      <c r="H129" s="2081"/>
      <c r="I129" s="2081"/>
      <c r="J129" s="2081"/>
      <c r="K129" s="2081"/>
      <c r="L129" s="2081"/>
      <c r="M129" s="2081"/>
      <c r="N129" s="2081"/>
      <c r="O129" s="2081"/>
      <c r="P129" s="2081"/>
      <c r="Q129" s="2081"/>
      <c r="R129" s="2081"/>
      <c r="S129" s="2081"/>
      <c r="T129" s="2081"/>
      <c r="U129" s="2081"/>
      <c r="V129" s="2081"/>
      <c r="W129" s="2081"/>
      <c r="X129" s="2081"/>
      <c r="Y129" s="2081"/>
      <c r="Z129" s="2081"/>
      <c r="AA129" s="2081"/>
      <c r="AB129" s="2081"/>
      <c r="AC129" s="2081"/>
      <c r="AD129" s="2081"/>
      <c r="AE129" s="2081"/>
      <c r="AF129" s="2081"/>
      <c r="AG129" s="2081"/>
      <c r="AH129" s="2081"/>
      <c r="AI129" s="2081"/>
      <c r="AJ129" s="2081"/>
      <c r="AK129" s="2081"/>
      <c r="AL129" s="2081"/>
      <c r="AM129" s="2081"/>
      <c r="AN129" s="2081"/>
      <c r="AO129" s="2017" t="s">
        <v>1031</v>
      </c>
      <c r="AP129" s="2017" t="s">
        <v>12</v>
      </c>
      <c r="AQ129" s="2017" t="s">
        <v>12</v>
      </c>
      <c r="AR129" s="2017" t="s">
        <v>12</v>
      </c>
      <c r="AS129" s="2018" t="s">
        <v>1009</v>
      </c>
      <c r="AT129" s="2018"/>
      <c r="AU129" s="2018"/>
      <c r="AV129" s="2018"/>
      <c r="AW129" s="2019" t="s">
        <v>1009</v>
      </c>
      <c r="AX129" s="2019"/>
      <c r="AY129" s="2019"/>
      <c r="AZ129" s="2019"/>
      <c r="BA129" s="2079" t="s">
        <v>1009</v>
      </c>
      <c r="BB129" s="2079"/>
      <c r="BC129" s="2079"/>
      <c r="BD129" s="2080"/>
    </row>
    <row r="130" spans="1:56" ht="26.25" customHeight="1">
      <c r="A130" s="52"/>
      <c r="B130" s="2077" t="s">
        <v>73</v>
      </c>
      <c r="C130" s="2078" t="s">
        <v>8</v>
      </c>
      <c r="D130" s="2078" t="s">
        <v>8</v>
      </c>
      <c r="E130" s="2081" t="s">
        <v>1063</v>
      </c>
      <c r="F130" s="2081"/>
      <c r="G130" s="2081"/>
      <c r="H130" s="2081"/>
      <c r="I130" s="2081"/>
      <c r="J130" s="2081"/>
      <c r="K130" s="2081"/>
      <c r="L130" s="2081"/>
      <c r="M130" s="2081"/>
      <c r="N130" s="2081"/>
      <c r="O130" s="2081"/>
      <c r="P130" s="2081"/>
      <c r="Q130" s="2081"/>
      <c r="R130" s="2081"/>
      <c r="S130" s="2081"/>
      <c r="T130" s="2081"/>
      <c r="U130" s="2081"/>
      <c r="V130" s="2081"/>
      <c r="W130" s="2081"/>
      <c r="X130" s="2081"/>
      <c r="Y130" s="2081"/>
      <c r="Z130" s="2081"/>
      <c r="AA130" s="2081"/>
      <c r="AB130" s="2081"/>
      <c r="AC130" s="2081"/>
      <c r="AD130" s="2081"/>
      <c r="AE130" s="2081"/>
      <c r="AF130" s="2081"/>
      <c r="AG130" s="2081"/>
      <c r="AH130" s="2081"/>
      <c r="AI130" s="2081"/>
      <c r="AJ130" s="2081"/>
      <c r="AK130" s="2081"/>
      <c r="AL130" s="2081"/>
      <c r="AM130" s="2081"/>
      <c r="AN130" s="2081"/>
      <c r="AO130" s="2017" t="s">
        <v>1031</v>
      </c>
      <c r="AP130" s="2017" t="s">
        <v>12</v>
      </c>
      <c r="AQ130" s="2017" t="s">
        <v>12</v>
      </c>
      <c r="AR130" s="2017" t="s">
        <v>12</v>
      </c>
      <c r="AS130" s="2018" t="s">
        <v>1009</v>
      </c>
      <c r="AT130" s="2018"/>
      <c r="AU130" s="2018"/>
      <c r="AV130" s="2018"/>
      <c r="AW130" s="2019" t="s">
        <v>1009</v>
      </c>
      <c r="AX130" s="2019"/>
      <c r="AY130" s="2019"/>
      <c r="AZ130" s="2019"/>
      <c r="BA130" s="2079" t="s">
        <v>1009</v>
      </c>
      <c r="BB130" s="2079"/>
      <c r="BC130" s="2079"/>
      <c r="BD130" s="2080"/>
    </row>
    <row r="131" spans="1:56" ht="26.25" customHeight="1">
      <c r="A131" s="52"/>
      <c r="B131" s="2077" t="s">
        <v>675</v>
      </c>
      <c r="C131" s="2078" t="s">
        <v>8</v>
      </c>
      <c r="D131" s="2078" t="s">
        <v>8</v>
      </c>
      <c r="E131" s="2081" t="s">
        <v>1064</v>
      </c>
      <c r="F131" s="2081"/>
      <c r="G131" s="2081"/>
      <c r="H131" s="2081"/>
      <c r="I131" s="2081"/>
      <c r="J131" s="2081"/>
      <c r="K131" s="2081"/>
      <c r="L131" s="2081"/>
      <c r="M131" s="2081"/>
      <c r="N131" s="2081"/>
      <c r="O131" s="2081"/>
      <c r="P131" s="2081"/>
      <c r="Q131" s="2081"/>
      <c r="R131" s="2081"/>
      <c r="S131" s="2081"/>
      <c r="T131" s="2081"/>
      <c r="U131" s="2081"/>
      <c r="V131" s="2081"/>
      <c r="W131" s="2081"/>
      <c r="X131" s="2081"/>
      <c r="Y131" s="2081"/>
      <c r="Z131" s="2081"/>
      <c r="AA131" s="2081"/>
      <c r="AB131" s="2081"/>
      <c r="AC131" s="2081"/>
      <c r="AD131" s="2081"/>
      <c r="AE131" s="2081"/>
      <c r="AF131" s="2081"/>
      <c r="AG131" s="2081"/>
      <c r="AH131" s="2081"/>
      <c r="AI131" s="2081"/>
      <c r="AJ131" s="2081"/>
      <c r="AK131" s="2081"/>
      <c r="AL131" s="2081"/>
      <c r="AM131" s="2081"/>
      <c r="AN131" s="2081"/>
      <c r="AO131" s="2017" t="s">
        <v>1031</v>
      </c>
      <c r="AP131" s="2017" t="s">
        <v>12</v>
      </c>
      <c r="AQ131" s="2017" t="s">
        <v>12</v>
      </c>
      <c r="AR131" s="2017" t="s">
        <v>12</v>
      </c>
      <c r="AS131" s="2018" t="s">
        <v>1009</v>
      </c>
      <c r="AT131" s="2018"/>
      <c r="AU131" s="2018"/>
      <c r="AV131" s="2018"/>
      <c r="AW131" s="2019" t="s">
        <v>1009</v>
      </c>
      <c r="AX131" s="2019"/>
      <c r="AY131" s="2019"/>
      <c r="AZ131" s="2019"/>
      <c r="BA131" s="2079" t="s">
        <v>1009</v>
      </c>
      <c r="BB131" s="2079"/>
      <c r="BC131" s="2079"/>
      <c r="BD131" s="2080"/>
    </row>
    <row r="132" spans="1:56" ht="26.25" customHeight="1">
      <c r="A132" s="52"/>
      <c r="B132" s="2077" t="s">
        <v>74</v>
      </c>
      <c r="C132" s="2078" t="s">
        <v>8</v>
      </c>
      <c r="D132" s="2078" t="s">
        <v>8</v>
      </c>
      <c r="E132" s="2081" t="s">
        <v>1065</v>
      </c>
      <c r="F132" s="2081"/>
      <c r="G132" s="2081"/>
      <c r="H132" s="2081"/>
      <c r="I132" s="2081"/>
      <c r="J132" s="2081"/>
      <c r="K132" s="2081"/>
      <c r="L132" s="2081"/>
      <c r="M132" s="2081"/>
      <c r="N132" s="2081"/>
      <c r="O132" s="2081"/>
      <c r="P132" s="2081"/>
      <c r="Q132" s="2081"/>
      <c r="R132" s="2081"/>
      <c r="S132" s="2081"/>
      <c r="T132" s="2081"/>
      <c r="U132" s="2081"/>
      <c r="V132" s="2081"/>
      <c r="W132" s="2081"/>
      <c r="X132" s="2081"/>
      <c r="Y132" s="2081"/>
      <c r="Z132" s="2081"/>
      <c r="AA132" s="2081"/>
      <c r="AB132" s="2081"/>
      <c r="AC132" s="2081"/>
      <c r="AD132" s="2081"/>
      <c r="AE132" s="2081"/>
      <c r="AF132" s="2081"/>
      <c r="AG132" s="2081"/>
      <c r="AH132" s="2081"/>
      <c r="AI132" s="2081"/>
      <c r="AJ132" s="2081"/>
      <c r="AK132" s="2081"/>
      <c r="AL132" s="2081"/>
      <c r="AM132" s="2081"/>
      <c r="AN132" s="2081"/>
      <c r="AO132" s="2017" t="s">
        <v>1031</v>
      </c>
      <c r="AP132" s="2017" t="s">
        <v>12</v>
      </c>
      <c r="AQ132" s="2017" t="s">
        <v>12</v>
      </c>
      <c r="AR132" s="2017" t="s">
        <v>12</v>
      </c>
      <c r="AS132" s="2018" t="s">
        <v>1009</v>
      </c>
      <c r="AT132" s="2018"/>
      <c r="AU132" s="2018"/>
      <c r="AV132" s="2018"/>
      <c r="AW132" s="2019" t="s">
        <v>1009</v>
      </c>
      <c r="AX132" s="2019"/>
      <c r="AY132" s="2019"/>
      <c r="AZ132" s="2019"/>
      <c r="BA132" s="2079" t="s">
        <v>1009</v>
      </c>
      <c r="BB132" s="2079"/>
      <c r="BC132" s="2079"/>
      <c r="BD132" s="2080"/>
    </row>
    <row r="133" spans="1:56" ht="26.25" customHeight="1">
      <c r="A133" s="52"/>
      <c r="B133" s="2077" t="s">
        <v>214</v>
      </c>
      <c r="C133" s="2078" t="s">
        <v>8</v>
      </c>
      <c r="D133" s="2078" t="s">
        <v>8</v>
      </c>
      <c r="E133" s="2071" t="s">
        <v>1066</v>
      </c>
      <c r="F133" s="2072"/>
      <c r="G133" s="2072"/>
      <c r="H133" s="2072"/>
      <c r="I133" s="2072"/>
      <c r="J133" s="2072"/>
      <c r="K133" s="2072"/>
      <c r="L133" s="2072"/>
      <c r="M133" s="2072"/>
      <c r="N133" s="2072"/>
      <c r="O133" s="2072"/>
      <c r="P133" s="2072"/>
      <c r="Q133" s="2072"/>
      <c r="R133" s="2072"/>
      <c r="S133" s="2072"/>
      <c r="T133" s="2072"/>
      <c r="U133" s="2072"/>
      <c r="V133" s="2072"/>
      <c r="W133" s="2072"/>
      <c r="X133" s="2072"/>
      <c r="Y133" s="2072"/>
      <c r="Z133" s="2072"/>
      <c r="AA133" s="2072"/>
      <c r="AB133" s="2072"/>
      <c r="AC133" s="2072"/>
      <c r="AD133" s="2072"/>
      <c r="AE133" s="2072"/>
      <c r="AF133" s="2072"/>
      <c r="AG133" s="2072"/>
      <c r="AH133" s="2072"/>
      <c r="AI133" s="2072"/>
      <c r="AJ133" s="2072"/>
      <c r="AK133" s="2072"/>
      <c r="AL133" s="2072"/>
      <c r="AM133" s="2072"/>
      <c r="AN133" s="2073"/>
      <c r="AO133" s="2017" t="s">
        <v>1031</v>
      </c>
      <c r="AP133" s="2017" t="s">
        <v>12</v>
      </c>
      <c r="AQ133" s="2017" t="s">
        <v>12</v>
      </c>
      <c r="AR133" s="2017" t="s">
        <v>12</v>
      </c>
      <c r="AS133" s="2018" t="s">
        <v>1009</v>
      </c>
      <c r="AT133" s="2018"/>
      <c r="AU133" s="2018"/>
      <c r="AV133" s="2018"/>
      <c r="AW133" s="2019" t="s">
        <v>1009</v>
      </c>
      <c r="AX133" s="2019"/>
      <c r="AY133" s="2019"/>
      <c r="AZ133" s="2019"/>
      <c r="BA133" s="2079" t="s">
        <v>1009</v>
      </c>
      <c r="BB133" s="2079"/>
      <c r="BC133" s="2079"/>
      <c r="BD133" s="2080"/>
    </row>
    <row r="134" spans="1:56" ht="26.25" customHeight="1">
      <c r="A134" s="52"/>
      <c r="B134" s="2077" t="s">
        <v>601</v>
      </c>
      <c r="C134" s="2078" t="s">
        <v>8</v>
      </c>
      <c r="D134" s="2078" t="s">
        <v>8</v>
      </c>
      <c r="E134" s="2071" t="s">
        <v>1067</v>
      </c>
      <c r="F134" s="2072"/>
      <c r="G134" s="2072"/>
      <c r="H134" s="2072"/>
      <c r="I134" s="2072"/>
      <c r="J134" s="2072"/>
      <c r="K134" s="2072"/>
      <c r="L134" s="2072"/>
      <c r="M134" s="2072"/>
      <c r="N134" s="2072"/>
      <c r="O134" s="2072"/>
      <c r="P134" s="2072"/>
      <c r="Q134" s="2072"/>
      <c r="R134" s="2072"/>
      <c r="S134" s="2072"/>
      <c r="T134" s="2072"/>
      <c r="U134" s="2072"/>
      <c r="V134" s="2072"/>
      <c r="W134" s="2072"/>
      <c r="X134" s="2072"/>
      <c r="Y134" s="2072"/>
      <c r="Z134" s="2072"/>
      <c r="AA134" s="2072"/>
      <c r="AB134" s="2072"/>
      <c r="AC134" s="2072"/>
      <c r="AD134" s="2072"/>
      <c r="AE134" s="2072"/>
      <c r="AF134" s="2072"/>
      <c r="AG134" s="2072"/>
      <c r="AH134" s="2072"/>
      <c r="AI134" s="2072"/>
      <c r="AJ134" s="2072"/>
      <c r="AK134" s="2072"/>
      <c r="AL134" s="2072"/>
      <c r="AM134" s="2072"/>
      <c r="AN134" s="2073"/>
      <c r="AO134" s="2017" t="s">
        <v>1031</v>
      </c>
      <c r="AP134" s="2017" t="s">
        <v>12</v>
      </c>
      <c r="AQ134" s="2017" t="s">
        <v>12</v>
      </c>
      <c r="AR134" s="2017" t="s">
        <v>12</v>
      </c>
      <c r="AS134" s="2018" t="s">
        <v>1009</v>
      </c>
      <c r="AT134" s="2018"/>
      <c r="AU134" s="2018"/>
      <c r="AV134" s="2018"/>
      <c r="AW134" s="2019" t="s">
        <v>1009</v>
      </c>
      <c r="AX134" s="2019"/>
      <c r="AY134" s="2019"/>
      <c r="AZ134" s="2019"/>
      <c r="BA134" s="2079" t="s">
        <v>1009</v>
      </c>
      <c r="BB134" s="2079"/>
      <c r="BC134" s="2079"/>
      <c r="BD134" s="2080"/>
    </row>
    <row r="135" spans="1:56" ht="26.25" customHeight="1">
      <c r="A135" s="52"/>
      <c r="B135" s="2077" t="s">
        <v>676</v>
      </c>
      <c r="C135" s="2078" t="s">
        <v>8</v>
      </c>
      <c r="D135" s="2078" t="s">
        <v>8</v>
      </c>
      <c r="E135" s="2071" t="s">
        <v>1068</v>
      </c>
      <c r="F135" s="2072"/>
      <c r="G135" s="2072"/>
      <c r="H135" s="2072"/>
      <c r="I135" s="2072"/>
      <c r="J135" s="2072"/>
      <c r="K135" s="2072"/>
      <c r="L135" s="2072"/>
      <c r="M135" s="2072"/>
      <c r="N135" s="2072"/>
      <c r="O135" s="2072"/>
      <c r="P135" s="2072"/>
      <c r="Q135" s="2072"/>
      <c r="R135" s="2072"/>
      <c r="S135" s="2072"/>
      <c r="T135" s="2072"/>
      <c r="U135" s="2072"/>
      <c r="V135" s="2072"/>
      <c r="W135" s="2072"/>
      <c r="X135" s="2072"/>
      <c r="Y135" s="2072"/>
      <c r="Z135" s="2072"/>
      <c r="AA135" s="2072"/>
      <c r="AB135" s="2072"/>
      <c r="AC135" s="2072"/>
      <c r="AD135" s="2072"/>
      <c r="AE135" s="2072"/>
      <c r="AF135" s="2072"/>
      <c r="AG135" s="2072"/>
      <c r="AH135" s="2072"/>
      <c r="AI135" s="2072"/>
      <c r="AJ135" s="2072"/>
      <c r="AK135" s="2072"/>
      <c r="AL135" s="2072"/>
      <c r="AM135" s="2072"/>
      <c r="AN135" s="2073"/>
      <c r="AO135" s="2017" t="s">
        <v>1031</v>
      </c>
      <c r="AP135" s="2017" t="s">
        <v>12</v>
      </c>
      <c r="AQ135" s="2017" t="s">
        <v>12</v>
      </c>
      <c r="AR135" s="2017" t="s">
        <v>12</v>
      </c>
      <c r="AS135" s="2018" t="s">
        <v>1009</v>
      </c>
      <c r="AT135" s="2018"/>
      <c r="AU135" s="2018"/>
      <c r="AV135" s="2018"/>
      <c r="AW135" s="2019" t="s">
        <v>1009</v>
      </c>
      <c r="AX135" s="2019"/>
      <c r="AY135" s="2019"/>
      <c r="AZ135" s="2019"/>
      <c r="BA135" s="2079" t="s">
        <v>1009</v>
      </c>
      <c r="BB135" s="2079"/>
      <c r="BC135" s="2079"/>
      <c r="BD135" s="2080"/>
    </row>
    <row r="136" spans="1:56" ht="26.25" customHeight="1">
      <c r="A136" s="52"/>
      <c r="B136" s="2077" t="s">
        <v>1069</v>
      </c>
      <c r="C136" s="2078" t="s">
        <v>8</v>
      </c>
      <c r="D136" s="2078" t="s">
        <v>8</v>
      </c>
      <c r="E136" s="2071" t="s">
        <v>1070</v>
      </c>
      <c r="F136" s="2072"/>
      <c r="G136" s="2072"/>
      <c r="H136" s="2072"/>
      <c r="I136" s="2072"/>
      <c r="J136" s="2072"/>
      <c r="K136" s="2072"/>
      <c r="L136" s="2072"/>
      <c r="M136" s="2072"/>
      <c r="N136" s="2072"/>
      <c r="O136" s="2072"/>
      <c r="P136" s="2072"/>
      <c r="Q136" s="2072"/>
      <c r="R136" s="2072"/>
      <c r="S136" s="2072"/>
      <c r="T136" s="2072"/>
      <c r="U136" s="2072"/>
      <c r="V136" s="2072"/>
      <c r="W136" s="2072"/>
      <c r="X136" s="2072"/>
      <c r="Y136" s="2072"/>
      <c r="Z136" s="2072"/>
      <c r="AA136" s="2072"/>
      <c r="AB136" s="2072"/>
      <c r="AC136" s="2072"/>
      <c r="AD136" s="2072"/>
      <c r="AE136" s="2072"/>
      <c r="AF136" s="2072"/>
      <c r="AG136" s="2072"/>
      <c r="AH136" s="2072"/>
      <c r="AI136" s="2072"/>
      <c r="AJ136" s="2072"/>
      <c r="AK136" s="2072"/>
      <c r="AL136" s="2072"/>
      <c r="AM136" s="2072"/>
      <c r="AN136" s="2073"/>
      <c r="AO136" s="2017" t="s">
        <v>1031</v>
      </c>
      <c r="AP136" s="2017" t="s">
        <v>12</v>
      </c>
      <c r="AQ136" s="2017" t="s">
        <v>12</v>
      </c>
      <c r="AR136" s="2017" t="s">
        <v>12</v>
      </c>
      <c r="AS136" s="2018" t="s">
        <v>1009</v>
      </c>
      <c r="AT136" s="2018"/>
      <c r="AU136" s="2018"/>
      <c r="AV136" s="2018"/>
      <c r="AW136" s="2019" t="s">
        <v>1009</v>
      </c>
      <c r="AX136" s="2019"/>
      <c r="AY136" s="2019"/>
      <c r="AZ136" s="2019"/>
      <c r="BA136" s="2079" t="s">
        <v>1009</v>
      </c>
      <c r="BB136" s="2079"/>
      <c r="BC136" s="2079"/>
      <c r="BD136" s="2080"/>
    </row>
    <row r="137" spans="1:56" ht="26.25" customHeight="1">
      <c r="A137" s="52"/>
      <c r="B137" s="2077" t="s">
        <v>1071</v>
      </c>
      <c r="C137" s="2078" t="s">
        <v>8</v>
      </c>
      <c r="D137" s="2078" t="s">
        <v>8</v>
      </c>
      <c r="E137" s="2071" t="s">
        <v>1072</v>
      </c>
      <c r="F137" s="2072"/>
      <c r="G137" s="2072"/>
      <c r="H137" s="2072"/>
      <c r="I137" s="2072"/>
      <c r="J137" s="2072"/>
      <c r="K137" s="2072"/>
      <c r="L137" s="2072"/>
      <c r="M137" s="2072"/>
      <c r="N137" s="2072"/>
      <c r="O137" s="2072"/>
      <c r="P137" s="2072"/>
      <c r="Q137" s="2072"/>
      <c r="R137" s="2072"/>
      <c r="S137" s="2072"/>
      <c r="T137" s="2072"/>
      <c r="U137" s="2072"/>
      <c r="V137" s="2072"/>
      <c r="W137" s="2072"/>
      <c r="X137" s="2072"/>
      <c r="Y137" s="2072"/>
      <c r="Z137" s="2072"/>
      <c r="AA137" s="2072"/>
      <c r="AB137" s="2072"/>
      <c r="AC137" s="2072"/>
      <c r="AD137" s="2072"/>
      <c r="AE137" s="2072"/>
      <c r="AF137" s="2072"/>
      <c r="AG137" s="2072"/>
      <c r="AH137" s="2072"/>
      <c r="AI137" s="2072"/>
      <c r="AJ137" s="2072"/>
      <c r="AK137" s="2072"/>
      <c r="AL137" s="2072"/>
      <c r="AM137" s="2072"/>
      <c r="AN137" s="2073"/>
      <c r="AO137" s="2017" t="s">
        <v>1031</v>
      </c>
      <c r="AP137" s="2017" t="s">
        <v>12</v>
      </c>
      <c r="AQ137" s="2017" t="s">
        <v>12</v>
      </c>
      <c r="AR137" s="2017" t="s">
        <v>12</v>
      </c>
      <c r="AS137" s="2018" t="s">
        <v>1009</v>
      </c>
      <c r="AT137" s="2018"/>
      <c r="AU137" s="2018"/>
      <c r="AV137" s="2018"/>
      <c r="AW137" s="2019" t="s">
        <v>1009</v>
      </c>
      <c r="AX137" s="2019"/>
      <c r="AY137" s="2019"/>
      <c r="AZ137" s="2019"/>
      <c r="BA137" s="2079" t="s">
        <v>1009</v>
      </c>
      <c r="BB137" s="2079"/>
      <c r="BC137" s="2079"/>
      <c r="BD137" s="2080"/>
    </row>
    <row r="138" spans="1:56" ht="26.25" customHeight="1">
      <c r="A138" s="52"/>
      <c r="B138" s="2077" t="s">
        <v>1073</v>
      </c>
      <c r="C138" s="2078" t="s">
        <v>8</v>
      </c>
      <c r="D138" s="2078" t="s">
        <v>8</v>
      </c>
      <c r="E138" s="2071" t="s">
        <v>1074</v>
      </c>
      <c r="F138" s="2072"/>
      <c r="G138" s="2072"/>
      <c r="H138" s="2072"/>
      <c r="I138" s="2072"/>
      <c r="J138" s="2072"/>
      <c r="K138" s="2072"/>
      <c r="L138" s="2072"/>
      <c r="M138" s="2072"/>
      <c r="N138" s="2072"/>
      <c r="O138" s="2072"/>
      <c r="P138" s="2072"/>
      <c r="Q138" s="2072"/>
      <c r="R138" s="2072"/>
      <c r="S138" s="2072"/>
      <c r="T138" s="2072"/>
      <c r="U138" s="2072"/>
      <c r="V138" s="2072"/>
      <c r="W138" s="2072"/>
      <c r="X138" s="2072"/>
      <c r="Y138" s="2072"/>
      <c r="Z138" s="2072"/>
      <c r="AA138" s="2072"/>
      <c r="AB138" s="2072"/>
      <c r="AC138" s="2072"/>
      <c r="AD138" s="2072"/>
      <c r="AE138" s="2072"/>
      <c r="AF138" s="2072"/>
      <c r="AG138" s="2072"/>
      <c r="AH138" s="2072"/>
      <c r="AI138" s="2072"/>
      <c r="AJ138" s="2072"/>
      <c r="AK138" s="2072"/>
      <c r="AL138" s="2072"/>
      <c r="AM138" s="2072"/>
      <c r="AN138" s="2073"/>
      <c r="AO138" s="2017" t="s">
        <v>1031</v>
      </c>
      <c r="AP138" s="2017" t="s">
        <v>12</v>
      </c>
      <c r="AQ138" s="2017" t="s">
        <v>12</v>
      </c>
      <c r="AR138" s="2017" t="s">
        <v>12</v>
      </c>
      <c r="AS138" s="2018" t="s">
        <v>1009</v>
      </c>
      <c r="AT138" s="2018"/>
      <c r="AU138" s="2018"/>
      <c r="AV138" s="2018"/>
      <c r="AW138" s="2019" t="s">
        <v>1009</v>
      </c>
      <c r="AX138" s="2019"/>
      <c r="AY138" s="2019"/>
      <c r="AZ138" s="2019"/>
      <c r="BA138" s="2079" t="s">
        <v>1009</v>
      </c>
      <c r="BB138" s="2079"/>
      <c r="BC138" s="2079"/>
      <c r="BD138" s="2080"/>
    </row>
    <row r="139" spans="1:56" ht="28.5" customHeight="1" thickBot="1">
      <c r="A139" s="54"/>
      <c r="B139" s="2000" t="s">
        <v>1060</v>
      </c>
      <c r="C139" s="2001"/>
      <c r="D139" s="2001"/>
      <c r="E139" s="2001"/>
      <c r="F139" s="2001"/>
      <c r="G139" s="2001"/>
      <c r="H139" s="2001"/>
      <c r="I139" s="2001"/>
      <c r="J139" s="2001"/>
      <c r="K139" s="2001"/>
      <c r="L139" s="2001"/>
      <c r="M139" s="2001"/>
      <c r="N139" s="2001"/>
      <c r="O139" s="2001"/>
      <c r="P139" s="2001"/>
      <c r="Q139" s="2001"/>
      <c r="R139" s="2001"/>
      <c r="S139" s="2001"/>
      <c r="T139" s="2001"/>
      <c r="U139" s="2001"/>
      <c r="V139" s="2001"/>
      <c r="W139" s="2001"/>
      <c r="X139" s="2001"/>
      <c r="Y139" s="2001"/>
      <c r="Z139" s="2001"/>
      <c r="AA139" s="2001"/>
      <c r="AB139" s="2001"/>
      <c r="AC139" s="2001"/>
      <c r="AD139" s="2001"/>
      <c r="AE139" s="2001"/>
      <c r="AF139" s="2001"/>
      <c r="AG139" s="2001"/>
      <c r="AH139" s="2001"/>
      <c r="AI139" s="2001"/>
      <c r="AJ139" s="2001"/>
      <c r="AK139" s="2001"/>
      <c r="AL139" s="2001"/>
      <c r="AM139" s="2001"/>
      <c r="AN139" s="2001"/>
      <c r="AO139" s="2036">
        <v>48000</v>
      </c>
      <c r="AP139" s="2037"/>
      <c r="AQ139" s="2037"/>
      <c r="AR139" s="2037"/>
      <c r="AS139" s="2037"/>
      <c r="AT139" s="2037"/>
      <c r="AU139" s="2037"/>
      <c r="AV139" s="2037"/>
      <c r="AW139" s="2037"/>
      <c r="AX139" s="2037"/>
      <c r="AY139" s="2037"/>
      <c r="AZ139" s="2037"/>
      <c r="BA139" s="2037"/>
      <c r="BB139" s="2037"/>
      <c r="BC139" s="2037"/>
      <c r="BD139" s="2038"/>
    </row>
    <row r="140" spans="1:56" ht="15" customHeight="1" thickBot="1">
      <c r="A140" s="1949"/>
      <c r="B140" s="1949"/>
      <c r="C140" s="1949"/>
      <c r="D140" s="1949"/>
      <c r="E140" s="1949"/>
      <c r="F140" s="1949"/>
      <c r="G140" s="1949"/>
      <c r="H140" s="1949"/>
      <c r="I140" s="1949"/>
      <c r="J140" s="1949"/>
      <c r="K140" s="1949"/>
      <c r="L140" s="1949"/>
      <c r="M140" s="1949"/>
      <c r="N140" s="1949"/>
      <c r="O140" s="1949"/>
      <c r="P140" s="1949"/>
      <c r="Q140" s="1949"/>
      <c r="R140" s="1949"/>
      <c r="S140" s="1949"/>
      <c r="T140" s="1949"/>
      <c r="U140" s="1949"/>
      <c r="V140" s="1949"/>
      <c r="W140" s="1949"/>
      <c r="X140" s="1949"/>
      <c r="Y140" s="1949"/>
      <c r="Z140" s="1949"/>
      <c r="AA140" s="1949"/>
      <c r="AB140" s="1949"/>
      <c r="AC140" s="1949"/>
      <c r="AD140" s="1949"/>
      <c r="AE140" s="1949"/>
      <c r="AF140" s="1949"/>
      <c r="AG140" s="1949"/>
      <c r="AH140" s="1949"/>
      <c r="AI140" s="1949"/>
      <c r="AJ140" s="1949"/>
      <c r="AK140" s="1949"/>
      <c r="AL140" s="1949"/>
      <c r="AM140" s="1949"/>
      <c r="AN140" s="1949"/>
      <c r="AO140" s="1949"/>
      <c r="AP140" s="1949"/>
      <c r="AQ140" s="1949"/>
      <c r="AR140" s="1949"/>
      <c r="AS140" s="1949"/>
      <c r="AT140" s="1949"/>
      <c r="AU140" s="1949"/>
      <c r="AV140" s="1949"/>
      <c r="AW140" s="1949"/>
      <c r="AX140" s="1949"/>
      <c r="AY140" s="1949"/>
      <c r="AZ140" s="1949"/>
      <c r="BA140" s="1949"/>
      <c r="BB140" s="1949"/>
      <c r="BC140" s="1949"/>
      <c r="BD140" s="1949"/>
    </row>
    <row r="141" spans="1:56" ht="22.8">
      <c r="A141" s="52"/>
      <c r="B141" s="2058" t="s">
        <v>1075</v>
      </c>
      <c r="C141" s="2059"/>
      <c r="D141" s="2059"/>
      <c r="E141" s="2059"/>
      <c r="F141" s="2059"/>
      <c r="G141" s="2059"/>
      <c r="H141" s="2059"/>
      <c r="I141" s="2059"/>
      <c r="J141" s="2059"/>
      <c r="K141" s="2059"/>
      <c r="L141" s="2059"/>
      <c r="M141" s="2059"/>
      <c r="N141" s="2059"/>
      <c r="O141" s="2059"/>
      <c r="P141" s="2059"/>
      <c r="Q141" s="2059"/>
      <c r="R141" s="2059"/>
      <c r="S141" s="2059"/>
      <c r="T141" s="2059"/>
      <c r="U141" s="2059"/>
      <c r="V141" s="2059"/>
      <c r="W141" s="2059"/>
      <c r="X141" s="2059"/>
      <c r="Y141" s="2059"/>
      <c r="Z141" s="2059"/>
      <c r="AA141" s="2059"/>
      <c r="AB141" s="2059"/>
      <c r="AC141" s="2059"/>
      <c r="AD141" s="2059"/>
      <c r="AE141" s="2059"/>
      <c r="AF141" s="2059"/>
      <c r="AG141" s="2059"/>
      <c r="AH141" s="2059"/>
      <c r="AI141" s="2059"/>
      <c r="AJ141" s="2059"/>
      <c r="AK141" s="2059"/>
      <c r="AL141" s="2059"/>
      <c r="AM141" s="2059"/>
      <c r="AN141" s="2059"/>
      <c r="AO141" s="2059"/>
      <c r="AP141" s="2059"/>
      <c r="AQ141" s="2059"/>
      <c r="AR141" s="2059"/>
      <c r="AS141" s="2059"/>
      <c r="AT141" s="2059"/>
      <c r="AU141" s="2059"/>
      <c r="AV141" s="2059"/>
      <c r="AW141" s="2059"/>
      <c r="AX141" s="2059"/>
      <c r="AY141" s="2059"/>
      <c r="AZ141" s="2059"/>
      <c r="BA141" s="2059"/>
      <c r="BB141" s="2059"/>
      <c r="BC141" s="2059"/>
      <c r="BD141" s="2060"/>
    </row>
    <row r="142" spans="1:56" ht="24.6">
      <c r="A142" s="52"/>
      <c r="B142" s="2076" t="s">
        <v>7</v>
      </c>
      <c r="C142" s="1075"/>
      <c r="D142" s="1075"/>
      <c r="E142" s="2062" t="s">
        <v>4</v>
      </c>
      <c r="F142" s="2062"/>
      <c r="G142" s="2062"/>
      <c r="H142" s="2062"/>
      <c r="I142" s="2062"/>
      <c r="J142" s="2062"/>
      <c r="K142" s="2062"/>
      <c r="L142" s="2062"/>
      <c r="M142" s="2062"/>
      <c r="N142" s="2062"/>
      <c r="O142" s="2062"/>
      <c r="P142" s="2062"/>
      <c r="Q142" s="2062"/>
      <c r="R142" s="2062"/>
      <c r="S142" s="2062"/>
      <c r="T142" s="2062"/>
      <c r="U142" s="2062"/>
      <c r="V142" s="2062"/>
      <c r="W142" s="2062"/>
      <c r="X142" s="2062"/>
      <c r="Y142" s="2062"/>
      <c r="Z142" s="2062"/>
      <c r="AA142" s="2062"/>
      <c r="AB142" s="2062"/>
      <c r="AC142" s="2062"/>
      <c r="AD142" s="2062"/>
      <c r="AE142" s="2062"/>
      <c r="AF142" s="2062"/>
      <c r="AG142" s="2062"/>
      <c r="AH142" s="2062"/>
      <c r="AI142" s="2062"/>
      <c r="AJ142" s="2062"/>
      <c r="AK142" s="2062"/>
      <c r="AL142" s="2062"/>
      <c r="AM142" s="2062"/>
      <c r="AN142" s="237"/>
      <c r="AO142" s="2034" t="s">
        <v>3</v>
      </c>
      <c r="AP142" s="2034"/>
      <c r="AQ142" s="2034"/>
      <c r="AR142" s="2034"/>
      <c r="AS142" s="2034" t="s">
        <v>2</v>
      </c>
      <c r="AT142" s="2034"/>
      <c r="AU142" s="2034"/>
      <c r="AV142" s="2034"/>
      <c r="AW142" s="2034" t="s">
        <v>1</v>
      </c>
      <c r="AX142" s="2034"/>
      <c r="AY142" s="2034"/>
      <c r="AZ142" s="2034"/>
      <c r="BA142" s="2034" t="s">
        <v>0</v>
      </c>
      <c r="BB142" s="2034"/>
      <c r="BC142" s="2034"/>
      <c r="BD142" s="2053"/>
    </row>
    <row r="143" spans="1:56" ht="27.75" customHeight="1">
      <c r="A143" s="52"/>
      <c r="B143" s="2045" t="s">
        <v>79</v>
      </c>
      <c r="C143" s="2046" t="s">
        <v>8</v>
      </c>
      <c r="D143" s="2046" t="s">
        <v>8</v>
      </c>
      <c r="E143" s="2067" t="s">
        <v>1076</v>
      </c>
      <c r="F143" s="2068"/>
      <c r="G143" s="2068"/>
      <c r="H143" s="2068"/>
      <c r="I143" s="2068"/>
      <c r="J143" s="2068"/>
      <c r="K143" s="2068"/>
      <c r="L143" s="2068"/>
      <c r="M143" s="2068"/>
      <c r="N143" s="2068"/>
      <c r="O143" s="2068"/>
      <c r="P143" s="2068"/>
      <c r="Q143" s="2068"/>
      <c r="R143" s="2068"/>
      <c r="S143" s="2068"/>
      <c r="T143" s="2068"/>
      <c r="U143" s="2068"/>
      <c r="V143" s="2068"/>
      <c r="W143" s="2068"/>
      <c r="X143" s="2068"/>
      <c r="Y143" s="2068"/>
      <c r="Z143" s="2068"/>
      <c r="AA143" s="2068"/>
      <c r="AB143" s="2068"/>
      <c r="AC143" s="2068"/>
      <c r="AD143" s="2068"/>
      <c r="AE143" s="2068"/>
      <c r="AF143" s="2068"/>
      <c r="AG143" s="2068"/>
      <c r="AH143" s="2068"/>
      <c r="AI143" s="2068"/>
      <c r="AJ143" s="2068"/>
      <c r="AK143" s="2068"/>
      <c r="AL143" s="2068"/>
      <c r="AM143" s="2068"/>
      <c r="AN143" s="2069"/>
      <c r="AO143" s="2050" t="s">
        <v>1031</v>
      </c>
      <c r="AP143" s="2051" t="s">
        <v>12</v>
      </c>
      <c r="AQ143" s="2051" t="s">
        <v>12</v>
      </c>
      <c r="AR143" s="2051" t="s">
        <v>12</v>
      </c>
      <c r="AS143" s="2018" t="s">
        <v>1009</v>
      </c>
      <c r="AT143" s="2018"/>
      <c r="AU143" s="2018"/>
      <c r="AV143" s="2018"/>
      <c r="AW143" s="2019" t="s">
        <v>1009</v>
      </c>
      <c r="AX143" s="2019"/>
      <c r="AY143" s="2019"/>
      <c r="AZ143" s="2019"/>
      <c r="BA143" s="1999" t="s">
        <v>1009</v>
      </c>
      <c r="BB143" s="1999"/>
      <c r="BC143" s="1999"/>
      <c r="BD143" s="2070"/>
    </row>
    <row r="144" spans="1:56" ht="27.75" customHeight="1">
      <c r="A144" s="52"/>
      <c r="B144" s="2045" t="s">
        <v>80</v>
      </c>
      <c r="C144" s="2046" t="s">
        <v>8</v>
      </c>
      <c r="D144" s="2046" t="s">
        <v>8</v>
      </c>
      <c r="E144" s="2067" t="s">
        <v>1077</v>
      </c>
      <c r="F144" s="2068"/>
      <c r="G144" s="2068"/>
      <c r="H144" s="2068"/>
      <c r="I144" s="2068"/>
      <c r="J144" s="2068"/>
      <c r="K144" s="2068"/>
      <c r="L144" s="2068"/>
      <c r="M144" s="2068"/>
      <c r="N144" s="2068"/>
      <c r="O144" s="2068"/>
      <c r="P144" s="2068"/>
      <c r="Q144" s="2068"/>
      <c r="R144" s="2068"/>
      <c r="S144" s="2068"/>
      <c r="T144" s="2068"/>
      <c r="U144" s="2068"/>
      <c r="V144" s="2068"/>
      <c r="W144" s="2068"/>
      <c r="X144" s="2068"/>
      <c r="Y144" s="2068"/>
      <c r="Z144" s="2068"/>
      <c r="AA144" s="2068"/>
      <c r="AB144" s="2068"/>
      <c r="AC144" s="2068"/>
      <c r="AD144" s="2068"/>
      <c r="AE144" s="2068"/>
      <c r="AF144" s="2068"/>
      <c r="AG144" s="2068"/>
      <c r="AH144" s="2068"/>
      <c r="AI144" s="2068"/>
      <c r="AJ144" s="2068"/>
      <c r="AK144" s="2068"/>
      <c r="AL144" s="2068"/>
      <c r="AM144" s="2068"/>
      <c r="AN144" s="2069"/>
      <c r="AO144" s="2050" t="s">
        <v>1031</v>
      </c>
      <c r="AP144" s="2051" t="s">
        <v>12</v>
      </c>
      <c r="AQ144" s="2051" t="s">
        <v>12</v>
      </c>
      <c r="AR144" s="2051" t="s">
        <v>12</v>
      </c>
      <c r="AS144" s="2018" t="s">
        <v>1009</v>
      </c>
      <c r="AT144" s="2018"/>
      <c r="AU144" s="2018"/>
      <c r="AV144" s="2018"/>
      <c r="AW144" s="2019" t="s">
        <v>1009</v>
      </c>
      <c r="AX144" s="2019"/>
      <c r="AY144" s="2019"/>
      <c r="AZ144" s="2019"/>
      <c r="BA144" s="1999" t="s">
        <v>1009</v>
      </c>
      <c r="BB144" s="1999"/>
      <c r="BC144" s="1999"/>
      <c r="BD144" s="2070"/>
    </row>
    <row r="145" spans="1:56" ht="27.75" customHeight="1">
      <c r="A145" s="52"/>
      <c r="B145" s="2074" t="s">
        <v>95</v>
      </c>
      <c r="C145" s="2075" t="s">
        <v>8</v>
      </c>
      <c r="D145" s="2075" t="s">
        <v>8</v>
      </c>
      <c r="E145" s="2071" t="s">
        <v>1078</v>
      </c>
      <c r="F145" s="2072"/>
      <c r="G145" s="2072"/>
      <c r="H145" s="2072"/>
      <c r="I145" s="2072"/>
      <c r="J145" s="2072"/>
      <c r="K145" s="2072"/>
      <c r="L145" s="2072"/>
      <c r="M145" s="2072"/>
      <c r="N145" s="2072"/>
      <c r="O145" s="2072"/>
      <c r="P145" s="2072"/>
      <c r="Q145" s="2072"/>
      <c r="R145" s="2072"/>
      <c r="S145" s="2072"/>
      <c r="T145" s="2072"/>
      <c r="U145" s="2072"/>
      <c r="V145" s="2072"/>
      <c r="W145" s="2072"/>
      <c r="X145" s="2072"/>
      <c r="Y145" s="2072"/>
      <c r="Z145" s="2072"/>
      <c r="AA145" s="2072"/>
      <c r="AB145" s="2072"/>
      <c r="AC145" s="2072"/>
      <c r="AD145" s="2072"/>
      <c r="AE145" s="2072"/>
      <c r="AF145" s="2072"/>
      <c r="AG145" s="2072"/>
      <c r="AH145" s="2072"/>
      <c r="AI145" s="2072"/>
      <c r="AJ145" s="2072"/>
      <c r="AK145" s="2072"/>
      <c r="AL145" s="2072"/>
      <c r="AM145" s="2072"/>
      <c r="AN145" s="2073"/>
      <c r="AO145" s="2050" t="s">
        <v>1031</v>
      </c>
      <c r="AP145" s="2051" t="s">
        <v>12</v>
      </c>
      <c r="AQ145" s="2051" t="s">
        <v>12</v>
      </c>
      <c r="AR145" s="2051" t="s">
        <v>12</v>
      </c>
      <c r="AS145" s="2018" t="s">
        <v>1009</v>
      </c>
      <c r="AT145" s="2018"/>
      <c r="AU145" s="2018"/>
      <c r="AV145" s="2018"/>
      <c r="AW145" s="2019" t="s">
        <v>1009</v>
      </c>
      <c r="AX145" s="2019"/>
      <c r="AY145" s="2019"/>
      <c r="AZ145" s="2019"/>
      <c r="BA145" s="1999" t="s">
        <v>1009</v>
      </c>
      <c r="BB145" s="1999"/>
      <c r="BC145" s="1999"/>
      <c r="BD145" s="2070"/>
    </row>
    <row r="146" spans="1:56" ht="27.75" customHeight="1">
      <c r="A146" s="52"/>
      <c r="B146" s="2045" t="s">
        <v>215</v>
      </c>
      <c r="C146" s="2046" t="s">
        <v>8</v>
      </c>
      <c r="D146" s="2046" t="s">
        <v>8</v>
      </c>
      <c r="E146" s="2067" t="s">
        <v>1079</v>
      </c>
      <c r="F146" s="2068"/>
      <c r="G146" s="2068"/>
      <c r="H146" s="2068"/>
      <c r="I146" s="2068"/>
      <c r="J146" s="2068"/>
      <c r="K146" s="2068"/>
      <c r="L146" s="2068"/>
      <c r="M146" s="2068"/>
      <c r="N146" s="2068"/>
      <c r="O146" s="2068"/>
      <c r="P146" s="2068"/>
      <c r="Q146" s="2068"/>
      <c r="R146" s="2068"/>
      <c r="S146" s="2068"/>
      <c r="T146" s="2068"/>
      <c r="U146" s="2068"/>
      <c r="V146" s="2068"/>
      <c r="W146" s="2068"/>
      <c r="X146" s="2068"/>
      <c r="Y146" s="2068"/>
      <c r="Z146" s="2068"/>
      <c r="AA146" s="2068"/>
      <c r="AB146" s="2068"/>
      <c r="AC146" s="2068"/>
      <c r="AD146" s="2068"/>
      <c r="AE146" s="2068"/>
      <c r="AF146" s="2068"/>
      <c r="AG146" s="2068"/>
      <c r="AH146" s="2068"/>
      <c r="AI146" s="2068"/>
      <c r="AJ146" s="2068"/>
      <c r="AK146" s="2068"/>
      <c r="AL146" s="2068"/>
      <c r="AM146" s="2068"/>
      <c r="AN146" s="2069"/>
      <c r="AO146" s="2050" t="s">
        <v>1031</v>
      </c>
      <c r="AP146" s="2051" t="s">
        <v>12</v>
      </c>
      <c r="AQ146" s="2051" t="s">
        <v>12</v>
      </c>
      <c r="AR146" s="2051" t="s">
        <v>12</v>
      </c>
      <c r="AS146" s="2018" t="s">
        <v>1009</v>
      </c>
      <c r="AT146" s="2018"/>
      <c r="AU146" s="2018"/>
      <c r="AV146" s="2018"/>
      <c r="AW146" s="2019" t="s">
        <v>1009</v>
      </c>
      <c r="AX146" s="2019"/>
      <c r="AY146" s="2019"/>
      <c r="AZ146" s="2019"/>
      <c r="BA146" s="1999" t="s">
        <v>1009</v>
      </c>
      <c r="BB146" s="1999"/>
      <c r="BC146" s="1999"/>
      <c r="BD146" s="2070"/>
    </row>
    <row r="147" spans="1:56" ht="27.75" customHeight="1">
      <c r="A147" s="52"/>
      <c r="B147" s="2045" t="s">
        <v>1080</v>
      </c>
      <c r="C147" s="2046" t="s">
        <v>8</v>
      </c>
      <c r="D147" s="2046" t="s">
        <v>8</v>
      </c>
      <c r="E147" s="2067" t="s">
        <v>1081</v>
      </c>
      <c r="F147" s="2068"/>
      <c r="G147" s="2068"/>
      <c r="H147" s="2068"/>
      <c r="I147" s="2068"/>
      <c r="J147" s="2068"/>
      <c r="K147" s="2068"/>
      <c r="L147" s="2068"/>
      <c r="M147" s="2068"/>
      <c r="N147" s="2068"/>
      <c r="O147" s="2068"/>
      <c r="P147" s="2068"/>
      <c r="Q147" s="2068"/>
      <c r="R147" s="2068"/>
      <c r="S147" s="2068"/>
      <c r="T147" s="2068"/>
      <c r="U147" s="2068"/>
      <c r="V147" s="2068"/>
      <c r="W147" s="2068"/>
      <c r="X147" s="2068"/>
      <c r="Y147" s="2068"/>
      <c r="Z147" s="2068"/>
      <c r="AA147" s="2068"/>
      <c r="AB147" s="2068"/>
      <c r="AC147" s="2068"/>
      <c r="AD147" s="2068"/>
      <c r="AE147" s="2068"/>
      <c r="AF147" s="2068"/>
      <c r="AG147" s="2068"/>
      <c r="AH147" s="2068"/>
      <c r="AI147" s="2068"/>
      <c r="AJ147" s="2068"/>
      <c r="AK147" s="2068"/>
      <c r="AL147" s="2068"/>
      <c r="AM147" s="2068"/>
      <c r="AN147" s="2069"/>
      <c r="AO147" s="2050" t="s">
        <v>1031</v>
      </c>
      <c r="AP147" s="2051" t="s">
        <v>12</v>
      </c>
      <c r="AQ147" s="2051" t="s">
        <v>12</v>
      </c>
      <c r="AR147" s="2051" t="s">
        <v>12</v>
      </c>
      <c r="AS147" s="2018" t="s">
        <v>1009</v>
      </c>
      <c r="AT147" s="2018"/>
      <c r="AU147" s="2018"/>
      <c r="AV147" s="2018"/>
      <c r="AW147" s="2019" t="s">
        <v>1009</v>
      </c>
      <c r="AX147" s="2019"/>
      <c r="AY147" s="2019"/>
      <c r="AZ147" s="2019"/>
      <c r="BA147" s="1999" t="s">
        <v>1009</v>
      </c>
      <c r="BB147" s="1999"/>
      <c r="BC147" s="1999"/>
      <c r="BD147" s="2070"/>
    </row>
    <row r="148" spans="1:56" ht="27.75" customHeight="1">
      <c r="A148" s="52"/>
      <c r="B148" s="2045" t="s">
        <v>1082</v>
      </c>
      <c r="C148" s="2046" t="s">
        <v>8</v>
      </c>
      <c r="D148" s="2046" t="s">
        <v>8</v>
      </c>
      <c r="E148" s="2067" t="s">
        <v>1083</v>
      </c>
      <c r="F148" s="2068"/>
      <c r="G148" s="2068"/>
      <c r="H148" s="2068"/>
      <c r="I148" s="2068"/>
      <c r="J148" s="2068"/>
      <c r="K148" s="2068"/>
      <c r="L148" s="2068"/>
      <c r="M148" s="2068"/>
      <c r="N148" s="2068"/>
      <c r="O148" s="2068"/>
      <c r="P148" s="2068"/>
      <c r="Q148" s="2068"/>
      <c r="R148" s="2068"/>
      <c r="S148" s="2068"/>
      <c r="T148" s="2068"/>
      <c r="U148" s="2068"/>
      <c r="V148" s="2068"/>
      <c r="W148" s="2068"/>
      <c r="X148" s="2068"/>
      <c r="Y148" s="2068"/>
      <c r="Z148" s="2068"/>
      <c r="AA148" s="2068"/>
      <c r="AB148" s="2068"/>
      <c r="AC148" s="2068"/>
      <c r="AD148" s="2068"/>
      <c r="AE148" s="2068"/>
      <c r="AF148" s="2068"/>
      <c r="AG148" s="2068"/>
      <c r="AH148" s="2068"/>
      <c r="AI148" s="2068"/>
      <c r="AJ148" s="2068"/>
      <c r="AK148" s="2068"/>
      <c r="AL148" s="2068"/>
      <c r="AM148" s="2068"/>
      <c r="AN148" s="2069"/>
      <c r="AO148" s="2050" t="s">
        <v>1031</v>
      </c>
      <c r="AP148" s="2051" t="s">
        <v>12</v>
      </c>
      <c r="AQ148" s="2051" t="s">
        <v>12</v>
      </c>
      <c r="AR148" s="2051" t="s">
        <v>12</v>
      </c>
      <c r="AS148" s="2018" t="s">
        <v>1009</v>
      </c>
      <c r="AT148" s="2018"/>
      <c r="AU148" s="2018"/>
      <c r="AV148" s="2018"/>
      <c r="AW148" s="2019" t="s">
        <v>1009</v>
      </c>
      <c r="AX148" s="2019"/>
      <c r="AY148" s="2019"/>
      <c r="AZ148" s="2019"/>
      <c r="BA148" s="1999" t="s">
        <v>1009</v>
      </c>
      <c r="BB148" s="1999"/>
      <c r="BC148" s="1999"/>
      <c r="BD148" s="2070"/>
    </row>
    <row r="149" spans="1:56" ht="27.75" customHeight="1">
      <c r="A149" s="52"/>
      <c r="B149" s="2045" t="s">
        <v>1084</v>
      </c>
      <c r="C149" s="2046" t="s">
        <v>8</v>
      </c>
      <c r="D149" s="2046" t="s">
        <v>8</v>
      </c>
      <c r="E149" s="2067" t="s">
        <v>558</v>
      </c>
      <c r="F149" s="2068"/>
      <c r="G149" s="2068"/>
      <c r="H149" s="2068"/>
      <c r="I149" s="2068"/>
      <c r="J149" s="2068"/>
      <c r="K149" s="2068"/>
      <c r="L149" s="2068"/>
      <c r="M149" s="2068"/>
      <c r="N149" s="2068"/>
      <c r="O149" s="2068"/>
      <c r="P149" s="2068"/>
      <c r="Q149" s="2068"/>
      <c r="R149" s="2068"/>
      <c r="S149" s="2068"/>
      <c r="T149" s="2068"/>
      <c r="U149" s="2068"/>
      <c r="V149" s="2068"/>
      <c r="W149" s="2068"/>
      <c r="X149" s="2068"/>
      <c r="Y149" s="2068"/>
      <c r="Z149" s="2068"/>
      <c r="AA149" s="2068"/>
      <c r="AB149" s="2068"/>
      <c r="AC149" s="2068"/>
      <c r="AD149" s="2068"/>
      <c r="AE149" s="2068"/>
      <c r="AF149" s="2068"/>
      <c r="AG149" s="2068"/>
      <c r="AH149" s="2068"/>
      <c r="AI149" s="2068"/>
      <c r="AJ149" s="2068"/>
      <c r="AK149" s="2068"/>
      <c r="AL149" s="2068"/>
      <c r="AM149" s="2068"/>
      <c r="AN149" s="2069"/>
      <c r="AO149" s="2050" t="s">
        <v>1031</v>
      </c>
      <c r="AP149" s="2051" t="s">
        <v>12</v>
      </c>
      <c r="AQ149" s="2051" t="s">
        <v>12</v>
      </c>
      <c r="AR149" s="2051" t="s">
        <v>12</v>
      </c>
      <c r="AS149" s="2018" t="s">
        <v>1009</v>
      </c>
      <c r="AT149" s="2018"/>
      <c r="AU149" s="2018"/>
      <c r="AV149" s="2018"/>
      <c r="AW149" s="2019" t="s">
        <v>1009</v>
      </c>
      <c r="AX149" s="2019"/>
      <c r="AY149" s="2019"/>
      <c r="AZ149" s="2019"/>
      <c r="BA149" s="1999" t="s">
        <v>1009</v>
      </c>
      <c r="BB149" s="1999"/>
      <c r="BC149" s="1999"/>
      <c r="BD149" s="2070"/>
    </row>
    <row r="150" spans="1:56" ht="27.75" customHeight="1">
      <c r="A150" s="52"/>
      <c r="B150" s="2045" t="s">
        <v>1085</v>
      </c>
      <c r="C150" s="2046" t="s">
        <v>8</v>
      </c>
      <c r="D150" s="2046" t="s">
        <v>8</v>
      </c>
      <c r="E150" s="2067" t="s">
        <v>1086</v>
      </c>
      <c r="F150" s="2068"/>
      <c r="G150" s="2068"/>
      <c r="H150" s="2068"/>
      <c r="I150" s="2068"/>
      <c r="J150" s="2068"/>
      <c r="K150" s="2068"/>
      <c r="L150" s="2068"/>
      <c r="M150" s="2068"/>
      <c r="N150" s="2068"/>
      <c r="O150" s="2068"/>
      <c r="P150" s="2068"/>
      <c r="Q150" s="2068"/>
      <c r="R150" s="2068"/>
      <c r="S150" s="2068"/>
      <c r="T150" s="2068"/>
      <c r="U150" s="2068"/>
      <c r="V150" s="2068"/>
      <c r="W150" s="2068"/>
      <c r="X150" s="2068"/>
      <c r="Y150" s="2068"/>
      <c r="Z150" s="2068"/>
      <c r="AA150" s="2068"/>
      <c r="AB150" s="2068"/>
      <c r="AC150" s="2068"/>
      <c r="AD150" s="2068"/>
      <c r="AE150" s="2068"/>
      <c r="AF150" s="2068"/>
      <c r="AG150" s="2068"/>
      <c r="AH150" s="2068"/>
      <c r="AI150" s="2068"/>
      <c r="AJ150" s="2068"/>
      <c r="AK150" s="2068"/>
      <c r="AL150" s="2068"/>
      <c r="AM150" s="2068"/>
      <c r="AN150" s="2069"/>
      <c r="AO150" s="2050" t="s">
        <v>1031</v>
      </c>
      <c r="AP150" s="2051" t="s">
        <v>12</v>
      </c>
      <c r="AQ150" s="2051" t="s">
        <v>12</v>
      </c>
      <c r="AR150" s="2051" t="s">
        <v>12</v>
      </c>
      <c r="AS150" s="2018" t="s">
        <v>1009</v>
      </c>
      <c r="AT150" s="2018"/>
      <c r="AU150" s="2018"/>
      <c r="AV150" s="2018"/>
      <c r="AW150" s="2019" t="s">
        <v>1009</v>
      </c>
      <c r="AX150" s="2019"/>
      <c r="AY150" s="2019"/>
      <c r="AZ150" s="2019"/>
      <c r="BA150" s="1999" t="s">
        <v>1009</v>
      </c>
      <c r="BB150" s="1999"/>
      <c r="BC150" s="1999"/>
      <c r="BD150" s="2070"/>
    </row>
    <row r="151" spans="1:56" ht="27.75" customHeight="1">
      <c r="A151" s="52"/>
      <c r="B151" s="2045" t="s">
        <v>1087</v>
      </c>
      <c r="C151" s="2046" t="s">
        <v>8</v>
      </c>
      <c r="D151" s="2046" t="s">
        <v>8</v>
      </c>
      <c r="E151" s="2067" t="s">
        <v>1088</v>
      </c>
      <c r="F151" s="2068"/>
      <c r="G151" s="2068"/>
      <c r="H151" s="2068"/>
      <c r="I151" s="2068"/>
      <c r="J151" s="2068"/>
      <c r="K151" s="2068"/>
      <c r="L151" s="2068"/>
      <c r="M151" s="2068"/>
      <c r="N151" s="2068"/>
      <c r="O151" s="2068"/>
      <c r="P151" s="2068"/>
      <c r="Q151" s="2068"/>
      <c r="R151" s="2068"/>
      <c r="S151" s="2068"/>
      <c r="T151" s="2068"/>
      <c r="U151" s="2068"/>
      <c r="V151" s="2068"/>
      <c r="W151" s="2068"/>
      <c r="X151" s="2068"/>
      <c r="Y151" s="2068"/>
      <c r="Z151" s="2068"/>
      <c r="AA151" s="2068"/>
      <c r="AB151" s="2068"/>
      <c r="AC151" s="2068"/>
      <c r="AD151" s="2068"/>
      <c r="AE151" s="2068"/>
      <c r="AF151" s="2068"/>
      <c r="AG151" s="2068"/>
      <c r="AH151" s="2068"/>
      <c r="AI151" s="2068"/>
      <c r="AJ151" s="2068"/>
      <c r="AK151" s="2068"/>
      <c r="AL151" s="2068"/>
      <c r="AM151" s="2068"/>
      <c r="AN151" s="2069"/>
      <c r="AO151" s="2050" t="s">
        <v>1031</v>
      </c>
      <c r="AP151" s="2051" t="s">
        <v>12</v>
      </c>
      <c r="AQ151" s="2051" t="s">
        <v>12</v>
      </c>
      <c r="AR151" s="2051" t="s">
        <v>12</v>
      </c>
      <c r="AS151" s="2018" t="s">
        <v>1009</v>
      </c>
      <c r="AT151" s="2018"/>
      <c r="AU151" s="2018"/>
      <c r="AV151" s="2018"/>
      <c r="AW151" s="2019" t="s">
        <v>1009</v>
      </c>
      <c r="AX151" s="2019"/>
      <c r="AY151" s="2019"/>
      <c r="AZ151" s="2019"/>
      <c r="BA151" s="1999" t="s">
        <v>1009</v>
      </c>
      <c r="BB151" s="1999"/>
      <c r="BC151" s="1999"/>
      <c r="BD151" s="2070"/>
    </row>
    <row r="152" spans="1:56" ht="27.75" customHeight="1">
      <c r="A152" s="52"/>
      <c r="B152" s="2045" t="s">
        <v>1089</v>
      </c>
      <c r="C152" s="2046" t="s">
        <v>8</v>
      </c>
      <c r="D152" s="2046" t="s">
        <v>8</v>
      </c>
      <c r="E152" s="2067" t="s">
        <v>1090</v>
      </c>
      <c r="F152" s="2068"/>
      <c r="G152" s="2068"/>
      <c r="H152" s="2068"/>
      <c r="I152" s="2068"/>
      <c r="J152" s="2068"/>
      <c r="K152" s="2068"/>
      <c r="L152" s="2068"/>
      <c r="M152" s="2068"/>
      <c r="N152" s="2068"/>
      <c r="O152" s="2068"/>
      <c r="P152" s="2068"/>
      <c r="Q152" s="2068"/>
      <c r="R152" s="2068"/>
      <c r="S152" s="2068"/>
      <c r="T152" s="2068"/>
      <c r="U152" s="2068"/>
      <c r="V152" s="2068"/>
      <c r="W152" s="2068"/>
      <c r="X152" s="2068"/>
      <c r="Y152" s="2068"/>
      <c r="Z152" s="2068"/>
      <c r="AA152" s="2068"/>
      <c r="AB152" s="2068"/>
      <c r="AC152" s="2068"/>
      <c r="AD152" s="2068"/>
      <c r="AE152" s="2068"/>
      <c r="AF152" s="2068"/>
      <c r="AG152" s="2068"/>
      <c r="AH152" s="2068"/>
      <c r="AI152" s="2068"/>
      <c r="AJ152" s="2068"/>
      <c r="AK152" s="2068"/>
      <c r="AL152" s="2068"/>
      <c r="AM152" s="2068"/>
      <c r="AN152" s="2069"/>
      <c r="AO152" s="2050" t="s">
        <v>1031</v>
      </c>
      <c r="AP152" s="2051" t="s">
        <v>12</v>
      </c>
      <c r="AQ152" s="2051" t="s">
        <v>12</v>
      </c>
      <c r="AR152" s="2051" t="s">
        <v>12</v>
      </c>
      <c r="AS152" s="2018" t="s">
        <v>1009</v>
      </c>
      <c r="AT152" s="2018"/>
      <c r="AU152" s="2018"/>
      <c r="AV152" s="2018"/>
      <c r="AW152" s="2019" t="s">
        <v>1009</v>
      </c>
      <c r="AX152" s="2019"/>
      <c r="AY152" s="2019"/>
      <c r="AZ152" s="2019"/>
      <c r="BA152" s="1999" t="s">
        <v>1009</v>
      </c>
      <c r="BB152" s="1999"/>
      <c r="BC152" s="1999"/>
      <c r="BD152" s="2070"/>
    </row>
    <row r="153" spans="1:56" ht="27.75" customHeight="1">
      <c r="A153" s="52"/>
      <c r="B153" s="2045" t="s">
        <v>1091</v>
      </c>
      <c r="C153" s="2046" t="s">
        <v>8</v>
      </c>
      <c r="D153" s="2046" t="s">
        <v>8</v>
      </c>
      <c r="E153" s="2067" t="s">
        <v>1092</v>
      </c>
      <c r="F153" s="2068"/>
      <c r="G153" s="2068"/>
      <c r="H153" s="2068"/>
      <c r="I153" s="2068"/>
      <c r="J153" s="2068"/>
      <c r="K153" s="2068"/>
      <c r="L153" s="2068"/>
      <c r="M153" s="2068"/>
      <c r="N153" s="2068"/>
      <c r="O153" s="2068"/>
      <c r="P153" s="2068"/>
      <c r="Q153" s="2068"/>
      <c r="R153" s="2068"/>
      <c r="S153" s="2068"/>
      <c r="T153" s="2068"/>
      <c r="U153" s="2068"/>
      <c r="V153" s="2068"/>
      <c r="W153" s="2068"/>
      <c r="X153" s="2068"/>
      <c r="Y153" s="2068"/>
      <c r="Z153" s="2068"/>
      <c r="AA153" s="2068"/>
      <c r="AB153" s="2068"/>
      <c r="AC153" s="2068"/>
      <c r="AD153" s="2068"/>
      <c r="AE153" s="2068"/>
      <c r="AF153" s="2068"/>
      <c r="AG153" s="2068"/>
      <c r="AH153" s="2068"/>
      <c r="AI153" s="2068"/>
      <c r="AJ153" s="2068"/>
      <c r="AK153" s="2068"/>
      <c r="AL153" s="2068"/>
      <c r="AM153" s="2068"/>
      <c r="AN153" s="2069"/>
      <c r="AO153" s="2050" t="s">
        <v>1031</v>
      </c>
      <c r="AP153" s="2051" t="s">
        <v>12</v>
      </c>
      <c r="AQ153" s="2051" t="s">
        <v>12</v>
      </c>
      <c r="AR153" s="2051" t="s">
        <v>12</v>
      </c>
      <c r="AS153" s="2018" t="s">
        <v>1009</v>
      </c>
      <c r="AT153" s="2018"/>
      <c r="AU153" s="2018"/>
      <c r="AV153" s="2018"/>
      <c r="AW153" s="2019" t="s">
        <v>1009</v>
      </c>
      <c r="AX153" s="2019"/>
      <c r="AY153" s="2019"/>
      <c r="AZ153" s="2019"/>
      <c r="BA153" s="1999" t="s">
        <v>1009</v>
      </c>
      <c r="BB153" s="1999"/>
      <c r="BC153" s="1999"/>
      <c r="BD153" s="2070"/>
    </row>
    <row r="154" spans="1:56" ht="27.75" customHeight="1">
      <c r="A154" s="52"/>
      <c r="B154" s="2045" t="s">
        <v>1093</v>
      </c>
      <c r="C154" s="2046" t="s">
        <v>8</v>
      </c>
      <c r="D154" s="2046" t="s">
        <v>8</v>
      </c>
      <c r="E154" s="2067" t="s">
        <v>1094</v>
      </c>
      <c r="F154" s="2068"/>
      <c r="G154" s="2068"/>
      <c r="H154" s="2068"/>
      <c r="I154" s="2068"/>
      <c r="J154" s="2068"/>
      <c r="K154" s="2068"/>
      <c r="L154" s="2068"/>
      <c r="M154" s="2068"/>
      <c r="N154" s="2068"/>
      <c r="O154" s="2068"/>
      <c r="P154" s="2068"/>
      <c r="Q154" s="2068"/>
      <c r="R154" s="2068"/>
      <c r="S154" s="2068"/>
      <c r="T154" s="2068"/>
      <c r="U154" s="2068"/>
      <c r="V154" s="2068"/>
      <c r="W154" s="2068"/>
      <c r="X154" s="2068"/>
      <c r="Y154" s="2068"/>
      <c r="Z154" s="2068"/>
      <c r="AA154" s="2068"/>
      <c r="AB154" s="2068"/>
      <c r="AC154" s="2068"/>
      <c r="AD154" s="2068"/>
      <c r="AE154" s="2068"/>
      <c r="AF154" s="2068"/>
      <c r="AG154" s="2068"/>
      <c r="AH154" s="2068"/>
      <c r="AI154" s="2068"/>
      <c r="AJ154" s="2068"/>
      <c r="AK154" s="2068"/>
      <c r="AL154" s="2068"/>
      <c r="AM154" s="2068"/>
      <c r="AN154" s="2069"/>
      <c r="AO154" s="2050" t="s">
        <v>1031</v>
      </c>
      <c r="AP154" s="2051" t="s">
        <v>12</v>
      </c>
      <c r="AQ154" s="2051" t="s">
        <v>12</v>
      </c>
      <c r="AR154" s="2051" t="s">
        <v>12</v>
      </c>
      <c r="AS154" s="2018" t="s">
        <v>1009</v>
      </c>
      <c r="AT154" s="2018"/>
      <c r="AU154" s="2018"/>
      <c r="AV154" s="2018"/>
      <c r="AW154" s="2019" t="s">
        <v>1009</v>
      </c>
      <c r="AX154" s="2019"/>
      <c r="AY154" s="2019"/>
      <c r="AZ154" s="2019"/>
      <c r="BA154" s="1999" t="s">
        <v>1009</v>
      </c>
      <c r="BB154" s="1999"/>
      <c r="BC154" s="1999"/>
      <c r="BD154" s="2070"/>
    </row>
    <row r="155" spans="1:56" ht="27.75" customHeight="1">
      <c r="A155" s="52"/>
      <c r="B155" s="2045" t="s">
        <v>1095</v>
      </c>
      <c r="C155" s="2046" t="s">
        <v>8</v>
      </c>
      <c r="D155" s="2046" t="s">
        <v>8</v>
      </c>
      <c r="E155" s="2071" t="s">
        <v>1096</v>
      </c>
      <c r="F155" s="2072"/>
      <c r="G155" s="2072"/>
      <c r="H155" s="2072"/>
      <c r="I155" s="2072"/>
      <c r="J155" s="2072"/>
      <c r="K155" s="2072"/>
      <c r="L155" s="2072"/>
      <c r="M155" s="2072"/>
      <c r="N155" s="2072"/>
      <c r="O155" s="2072"/>
      <c r="P155" s="2072"/>
      <c r="Q155" s="2072"/>
      <c r="R155" s="2072"/>
      <c r="S155" s="2072"/>
      <c r="T155" s="2072"/>
      <c r="U155" s="2072"/>
      <c r="V155" s="2072"/>
      <c r="W155" s="2072"/>
      <c r="X155" s="2072"/>
      <c r="Y155" s="2072"/>
      <c r="Z155" s="2072"/>
      <c r="AA155" s="2072"/>
      <c r="AB155" s="2072"/>
      <c r="AC155" s="2072"/>
      <c r="AD155" s="2072"/>
      <c r="AE155" s="2072"/>
      <c r="AF155" s="2072"/>
      <c r="AG155" s="2072"/>
      <c r="AH155" s="2072"/>
      <c r="AI155" s="2072"/>
      <c r="AJ155" s="2072"/>
      <c r="AK155" s="2072"/>
      <c r="AL155" s="2072"/>
      <c r="AM155" s="2072"/>
      <c r="AN155" s="2073"/>
      <c r="AO155" s="2050" t="s">
        <v>1031</v>
      </c>
      <c r="AP155" s="2051" t="s">
        <v>12</v>
      </c>
      <c r="AQ155" s="2051" t="s">
        <v>12</v>
      </c>
      <c r="AR155" s="2051" t="s">
        <v>12</v>
      </c>
      <c r="AS155" s="2018" t="s">
        <v>1009</v>
      </c>
      <c r="AT155" s="2018"/>
      <c r="AU155" s="2018"/>
      <c r="AV155" s="2018"/>
      <c r="AW155" s="2019" t="s">
        <v>1009</v>
      </c>
      <c r="AX155" s="2019"/>
      <c r="AY155" s="2019"/>
      <c r="AZ155" s="2019"/>
      <c r="BA155" s="1999" t="s">
        <v>1009</v>
      </c>
      <c r="BB155" s="1999"/>
      <c r="BC155" s="1999"/>
      <c r="BD155" s="2070"/>
    </row>
    <row r="156" spans="1:56" ht="27.75" customHeight="1">
      <c r="A156" s="52"/>
      <c r="B156" s="2045" t="s">
        <v>1097</v>
      </c>
      <c r="C156" s="2046" t="s">
        <v>8</v>
      </c>
      <c r="D156" s="2046" t="s">
        <v>8</v>
      </c>
      <c r="E156" s="2067" t="s">
        <v>1098</v>
      </c>
      <c r="F156" s="2068"/>
      <c r="G156" s="2068"/>
      <c r="H156" s="2068"/>
      <c r="I156" s="2068"/>
      <c r="J156" s="2068"/>
      <c r="K156" s="2068"/>
      <c r="L156" s="2068"/>
      <c r="M156" s="2068"/>
      <c r="N156" s="2068"/>
      <c r="O156" s="2068"/>
      <c r="P156" s="2068"/>
      <c r="Q156" s="2068"/>
      <c r="R156" s="2068"/>
      <c r="S156" s="2068"/>
      <c r="T156" s="2068"/>
      <c r="U156" s="2068"/>
      <c r="V156" s="2068"/>
      <c r="W156" s="2068"/>
      <c r="X156" s="2068"/>
      <c r="Y156" s="2068"/>
      <c r="Z156" s="2068"/>
      <c r="AA156" s="2068"/>
      <c r="AB156" s="2068"/>
      <c r="AC156" s="2068"/>
      <c r="AD156" s="2068"/>
      <c r="AE156" s="2068"/>
      <c r="AF156" s="2068"/>
      <c r="AG156" s="2068"/>
      <c r="AH156" s="2068"/>
      <c r="AI156" s="2068"/>
      <c r="AJ156" s="2068"/>
      <c r="AK156" s="2068"/>
      <c r="AL156" s="2068"/>
      <c r="AM156" s="2068"/>
      <c r="AN156" s="2069"/>
      <c r="AO156" s="2050" t="s">
        <v>1031</v>
      </c>
      <c r="AP156" s="2051" t="s">
        <v>12</v>
      </c>
      <c r="AQ156" s="2051" t="s">
        <v>12</v>
      </c>
      <c r="AR156" s="2051" t="s">
        <v>12</v>
      </c>
      <c r="AS156" s="2018" t="s">
        <v>1009</v>
      </c>
      <c r="AT156" s="2018"/>
      <c r="AU156" s="2018"/>
      <c r="AV156" s="2018"/>
      <c r="AW156" s="2019" t="s">
        <v>1009</v>
      </c>
      <c r="AX156" s="2019"/>
      <c r="AY156" s="2019"/>
      <c r="AZ156" s="2019"/>
      <c r="BA156" s="1999" t="s">
        <v>1009</v>
      </c>
      <c r="BB156" s="1999"/>
      <c r="BC156" s="1999"/>
      <c r="BD156" s="2070"/>
    </row>
    <row r="157" spans="1:56" ht="27.75" customHeight="1">
      <c r="A157" s="52"/>
      <c r="B157" s="2045" t="s">
        <v>1099</v>
      </c>
      <c r="C157" s="2046" t="s">
        <v>8</v>
      </c>
      <c r="D157" s="2046" t="s">
        <v>8</v>
      </c>
      <c r="E157" s="2067" t="s">
        <v>1100</v>
      </c>
      <c r="F157" s="2068"/>
      <c r="G157" s="2068"/>
      <c r="H157" s="2068"/>
      <c r="I157" s="2068"/>
      <c r="J157" s="2068"/>
      <c r="K157" s="2068"/>
      <c r="L157" s="2068"/>
      <c r="M157" s="2068"/>
      <c r="N157" s="2068"/>
      <c r="O157" s="2068"/>
      <c r="P157" s="2068"/>
      <c r="Q157" s="2068"/>
      <c r="R157" s="2068"/>
      <c r="S157" s="2068"/>
      <c r="T157" s="2068"/>
      <c r="U157" s="2068"/>
      <c r="V157" s="2068"/>
      <c r="W157" s="2068"/>
      <c r="X157" s="2068"/>
      <c r="Y157" s="2068"/>
      <c r="Z157" s="2068"/>
      <c r="AA157" s="2068"/>
      <c r="AB157" s="2068"/>
      <c r="AC157" s="2068"/>
      <c r="AD157" s="2068"/>
      <c r="AE157" s="2068"/>
      <c r="AF157" s="2068"/>
      <c r="AG157" s="2068"/>
      <c r="AH157" s="2068"/>
      <c r="AI157" s="2068"/>
      <c r="AJ157" s="2068"/>
      <c r="AK157" s="2068"/>
      <c r="AL157" s="2068"/>
      <c r="AM157" s="2068"/>
      <c r="AN157" s="2069"/>
      <c r="AO157" s="2050" t="s">
        <v>1031</v>
      </c>
      <c r="AP157" s="2051" t="s">
        <v>12</v>
      </c>
      <c r="AQ157" s="2051" t="s">
        <v>12</v>
      </c>
      <c r="AR157" s="2051" t="s">
        <v>12</v>
      </c>
      <c r="AS157" s="2018" t="s">
        <v>1009</v>
      </c>
      <c r="AT157" s="2018"/>
      <c r="AU157" s="2018"/>
      <c r="AV157" s="2018"/>
      <c r="AW157" s="2019" t="s">
        <v>1009</v>
      </c>
      <c r="AX157" s="2019"/>
      <c r="AY157" s="2019"/>
      <c r="AZ157" s="2019"/>
      <c r="BA157" s="1999" t="s">
        <v>1009</v>
      </c>
      <c r="BB157" s="1999"/>
      <c r="BC157" s="1999"/>
      <c r="BD157" s="2070"/>
    </row>
    <row r="158" spans="1:56" ht="27.75" customHeight="1">
      <c r="A158" s="52"/>
      <c r="B158" s="2045" t="s">
        <v>1101</v>
      </c>
      <c r="C158" s="2046" t="s">
        <v>8</v>
      </c>
      <c r="D158" s="2046" t="s">
        <v>8</v>
      </c>
      <c r="E158" s="2067" t="s">
        <v>1102</v>
      </c>
      <c r="F158" s="2068"/>
      <c r="G158" s="2068"/>
      <c r="H158" s="2068"/>
      <c r="I158" s="2068"/>
      <c r="J158" s="2068"/>
      <c r="K158" s="2068"/>
      <c r="L158" s="2068"/>
      <c r="M158" s="2068"/>
      <c r="N158" s="2068"/>
      <c r="O158" s="2068"/>
      <c r="P158" s="2068"/>
      <c r="Q158" s="2068"/>
      <c r="R158" s="2068"/>
      <c r="S158" s="2068"/>
      <c r="T158" s="2068"/>
      <c r="U158" s="2068"/>
      <c r="V158" s="2068"/>
      <c r="W158" s="2068"/>
      <c r="X158" s="2068"/>
      <c r="Y158" s="2068"/>
      <c r="Z158" s="2068"/>
      <c r="AA158" s="2068"/>
      <c r="AB158" s="2068"/>
      <c r="AC158" s="2068"/>
      <c r="AD158" s="2068"/>
      <c r="AE158" s="2068"/>
      <c r="AF158" s="2068"/>
      <c r="AG158" s="2068"/>
      <c r="AH158" s="2068"/>
      <c r="AI158" s="2068"/>
      <c r="AJ158" s="2068"/>
      <c r="AK158" s="2068"/>
      <c r="AL158" s="2068"/>
      <c r="AM158" s="2068"/>
      <c r="AN158" s="2069"/>
      <c r="AO158" s="2050" t="s">
        <v>1031</v>
      </c>
      <c r="AP158" s="2051" t="s">
        <v>12</v>
      </c>
      <c r="AQ158" s="2051" t="s">
        <v>12</v>
      </c>
      <c r="AR158" s="2051" t="s">
        <v>12</v>
      </c>
      <c r="AS158" s="2018" t="s">
        <v>1009</v>
      </c>
      <c r="AT158" s="2018"/>
      <c r="AU158" s="2018"/>
      <c r="AV158" s="2018"/>
      <c r="AW158" s="2019" t="s">
        <v>1009</v>
      </c>
      <c r="AX158" s="2019"/>
      <c r="AY158" s="2019"/>
      <c r="AZ158" s="2019"/>
      <c r="BA158" s="1999" t="s">
        <v>1009</v>
      </c>
      <c r="BB158" s="1999"/>
      <c r="BC158" s="1999"/>
      <c r="BD158" s="2070"/>
    </row>
    <row r="159" spans="1:56" ht="27.75" customHeight="1">
      <c r="A159" s="52"/>
      <c r="B159" s="2045" t="s">
        <v>1103</v>
      </c>
      <c r="C159" s="2046" t="s">
        <v>8</v>
      </c>
      <c r="D159" s="2046" t="s">
        <v>8</v>
      </c>
      <c r="E159" s="2067" t="s">
        <v>1104</v>
      </c>
      <c r="F159" s="2068"/>
      <c r="G159" s="2068"/>
      <c r="H159" s="2068"/>
      <c r="I159" s="2068"/>
      <c r="J159" s="2068"/>
      <c r="K159" s="2068"/>
      <c r="L159" s="2068"/>
      <c r="M159" s="2068"/>
      <c r="N159" s="2068"/>
      <c r="O159" s="2068"/>
      <c r="P159" s="2068"/>
      <c r="Q159" s="2068"/>
      <c r="R159" s="2068"/>
      <c r="S159" s="2068"/>
      <c r="T159" s="2068"/>
      <c r="U159" s="2068"/>
      <c r="V159" s="2068"/>
      <c r="W159" s="2068"/>
      <c r="X159" s="2068"/>
      <c r="Y159" s="2068"/>
      <c r="Z159" s="2068"/>
      <c r="AA159" s="2068"/>
      <c r="AB159" s="2068"/>
      <c r="AC159" s="2068"/>
      <c r="AD159" s="2068"/>
      <c r="AE159" s="2068"/>
      <c r="AF159" s="2068"/>
      <c r="AG159" s="2068"/>
      <c r="AH159" s="2068"/>
      <c r="AI159" s="2068"/>
      <c r="AJ159" s="2068"/>
      <c r="AK159" s="2068"/>
      <c r="AL159" s="2068"/>
      <c r="AM159" s="2068"/>
      <c r="AN159" s="2069"/>
      <c r="AO159" s="2050" t="s">
        <v>1031</v>
      </c>
      <c r="AP159" s="2051" t="s">
        <v>12</v>
      </c>
      <c r="AQ159" s="2051" t="s">
        <v>12</v>
      </c>
      <c r="AR159" s="2051" t="s">
        <v>12</v>
      </c>
      <c r="AS159" s="2018" t="s">
        <v>1009</v>
      </c>
      <c r="AT159" s="2018"/>
      <c r="AU159" s="2018"/>
      <c r="AV159" s="2018"/>
      <c r="AW159" s="2019" t="s">
        <v>1009</v>
      </c>
      <c r="AX159" s="2019"/>
      <c r="AY159" s="2019"/>
      <c r="AZ159" s="2019"/>
      <c r="BA159" s="1999" t="s">
        <v>1009</v>
      </c>
      <c r="BB159" s="1999"/>
      <c r="BC159" s="1999"/>
      <c r="BD159" s="2070"/>
    </row>
    <row r="160" spans="1:56" ht="27.75" customHeight="1">
      <c r="A160" s="52"/>
      <c r="B160" s="2045" t="s">
        <v>1105</v>
      </c>
      <c r="C160" s="2046" t="s">
        <v>8</v>
      </c>
      <c r="D160" s="2046" t="s">
        <v>8</v>
      </c>
      <c r="E160" s="2067" t="s">
        <v>1106</v>
      </c>
      <c r="F160" s="2068"/>
      <c r="G160" s="2068"/>
      <c r="H160" s="2068"/>
      <c r="I160" s="2068"/>
      <c r="J160" s="2068"/>
      <c r="K160" s="2068"/>
      <c r="L160" s="2068"/>
      <c r="M160" s="2068"/>
      <c r="N160" s="2068"/>
      <c r="O160" s="2068"/>
      <c r="P160" s="2068"/>
      <c r="Q160" s="2068"/>
      <c r="R160" s="2068"/>
      <c r="S160" s="2068"/>
      <c r="T160" s="2068"/>
      <c r="U160" s="2068"/>
      <c r="V160" s="2068"/>
      <c r="W160" s="2068"/>
      <c r="X160" s="2068"/>
      <c r="Y160" s="2068"/>
      <c r="Z160" s="2068"/>
      <c r="AA160" s="2068"/>
      <c r="AB160" s="2068"/>
      <c r="AC160" s="2068"/>
      <c r="AD160" s="2068"/>
      <c r="AE160" s="2068"/>
      <c r="AF160" s="2068"/>
      <c r="AG160" s="2068"/>
      <c r="AH160" s="2068"/>
      <c r="AI160" s="2068"/>
      <c r="AJ160" s="2068"/>
      <c r="AK160" s="2068"/>
      <c r="AL160" s="2068"/>
      <c r="AM160" s="2068"/>
      <c r="AN160" s="2069"/>
      <c r="AO160" s="2050" t="s">
        <v>1031</v>
      </c>
      <c r="AP160" s="2051" t="s">
        <v>12</v>
      </c>
      <c r="AQ160" s="2051" t="s">
        <v>12</v>
      </c>
      <c r="AR160" s="2051" t="s">
        <v>12</v>
      </c>
      <c r="AS160" s="2018" t="s">
        <v>1009</v>
      </c>
      <c r="AT160" s="2018"/>
      <c r="AU160" s="2018"/>
      <c r="AV160" s="2018"/>
      <c r="AW160" s="2019" t="s">
        <v>1009</v>
      </c>
      <c r="AX160" s="2019"/>
      <c r="AY160" s="2019"/>
      <c r="AZ160" s="2019"/>
      <c r="BA160" s="1999" t="s">
        <v>1009</v>
      </c>
      <c r="BB160" s="1999"/>
      <c r="BC160" s="1999"/>
      <c r="BD160" s="2070"/>
    </row>
    <row r="161" spans="1:56" ht="27.75" customHeight="1">
      <c r="A161" s="52"/>
      <c r="B161" s="2045" t="s">
        <v>1107</v>
      </c>
      <c r="C161" s="2046" t="s">
        <v>8</v>
      </c>
      <c r="D161" s="2046" t="s">
        <v>8</v>
      </c>
      <c r="E161" s="2067" t="s">
        <v>1108</v>
      </c>
      <c r="F161" s="2068"/>
      <c r="G161" s="2068"/>
      <c r="H161" s="2068"/>
      <c r="I161" s="2068"/>
      <c r="J161" s="2068"/>
      <c r="K161" s="2068"/>
      <c r="L161" s="2068"/>
      <c r="M161" s="2068"/>
      <c r="N161" s="2068"/>
      <c r="O161" s="2068"/>
      <c r="P161" s="2068"/>
      <c r="Q161" s="2068"/>
      <c r="R161" s="2068"/>
      <c r="S161" s="2068"/>
      <c r="T161" s="2068"/>
      <c r="U161" s="2068"/>
      <c r="V161" s="2068"/>
      <c r="W161" s="2068"/>
      <c r="X161" s="2068"/>
      <c r="Y161" s="2068"/>
      <c r="Z161" s="2068"/>
      <c r="AA161" s="2068"/>
      <c r="AB161" s="2068"/>
      <c r="AC161" s="2068"/>
      <c r="AD161" s="2068"/>
      <c r="AE161" s="2068"/>
      <c r="AF161" s="2068"/>
      <c r="AG161" s="2068"/>
      <c r="AH161" s="2068"/>
      <c r="AI161" s="2068"/>
      <c r="AJ161" s="2068"/>
      <c r="AK161" s="2068"/>
      <c r="AL161" s="2068"/>
      <c r="AM161" s="2068"/>
      <c r="AN161" s="2069"/>
      <c r="AO161" s="2050" t="s">
        <v>1031</v>
      </c>
      <c r="AP161" s="2051" t="s">
        <v>12</v>
      </c>
      <c r="AQ161" s="2051" t="s">
        <v>12</v>
      </c>
      <c r="AR161" s="2051" t="s">
        <v>12</v>
      </c>
      <c r="AS161" s="2018" t="s">
        <v>1009</v>
      </c>
      <c r="AT161" s="2018"/>
      <c r="AU161" s="2018"/>
      <c r="AV161" s="2018"/>
      <c r="AW161" s="2019" t="s">
        <v>1009</v>
      </c>
      <c r="AX161" s="2019"/>
      <c r="AY161" s="2019"/>
      <c r="AZ161" s="2019"/>
      <c r="BA161" s="1999" t="s">
        <v>1009</v>
      </c>
      <c r="BB161" s="1999"/>
      <c r="BC161" s="1999"/>
      <c r="BD161" s="2070"/>
    </row>
    <row r="162" spans="1:56" ht="27.75" customHeight="1">
      <c r="A162" s="52"/>
      <c r="B162" s="2045" t="s">
        <v>1109</v>
      </c>
      <c r="C162" s="2046" t="s">
        <v>8</v>
      </c>
      <c r="D162" s="2046" t="s">
        <v>8</v>
      </c>
      <c r="E162" s="2067" t="s">
        <v>1110</v>
      </c>
      <c r="F162" s="2068"/>
      <c r="G162" s="2068"/>
      <c r="H162" s="2068"/>
      <c r="I162" s="2068"/>
      <c r="J162" s="2068"/>
      <c r="K162" s="2068"/>
      <c r="L162" s="2068"/>
      <c r="M162" s="2068"/>
      <c r="N162" s="2068"/>
      <c r="O162" s="2068"/>
      <c r="P162" s="2068"/>
      <c r="Q162" s="2068"/>
      <c r="R162" s="2068"/>
      <c r="S162" s="2068"/>
      <c r="T162" s="2068"/>
      <c r="U162" s="2068"/>
      <c r="V162" s="2068"/>
      <c r="W162" s="2068"/>
      <c r="X162" s="2068"/>
      <c r="Y162" s="2068"/>
      <c r="Z162" s="2068"/>
      <c r="AA162" s="2068"/>
      <c r="AB162" s="2068"/>
      <c r="AC162" s="2068"/>
      <c r="AD162" s="2068"/>
      <c r="AE162" s="2068"/>
      <c r="AF162" s="2068"/>
      <c r="AG162" s="2068"/>
      <c r="AH162" s="2068"/>
      <c r="AI162" s="2068"/>
      <c r="AJ162" s="2068"/>
      <c r="AK162" s="2068"/>
      <c r="AL162" s="2068"/>
      <c r="AM162" s="2068"/>
      <c r="AN162" s="2069"/>
      <c r="AO162" s="2050" t="s">
        <v>1031</v>
      </c>
      <c r="AP162" s="2051" t="s">
        <v>12</v>
      </c>
      <c r="AQ162" s="2051" t="s">
        <v>12</v>
      </c>
      <c r="AR162" s="2051" t="s">
        <v>12</v>
      </c>
      <c r="AS162" s="2018" t="s">
        <v>1009</v>
      </c>
      <c r="AT162" s="2018"/>
      <c r="AU162" s="2018"/>
      <c r="AV162" s="2018"/>
      <c r="AW162" s="2019" t="s">
        <v>1009</v>
      </c>
      <c r="AX162" s="2019"/>
      <c r="AY162" s="2019"/>
      <c r="AZ162" s="2019"/>
      <c r="BA162" s="1999" t="s">
        <v>1009</v>
      </c>
      <c r="BB162" s="1999"/>
      <c r="BC162" s="1999"/>
      <c r="BD162" s="2070"/>
    </row>
    <row r="163" spans="1:56" ht="27.75" customHeight="1">
      <c r="A163" s="52"/>
      <c r="B163" s="2045" t="s">
        <v>1111</v>
      </c>
      <c r="C163" s="2046" t="s">
        <v>8</v>
      </c>
      <c r="D163" s="2046" t="s">
        <v>8</v>
      </c>
      <c r="E163" s="2067" t="s">
        <v>1112</v>
      </c>
      <c r="F163" s="2068"/>
      <c r="G163" s="2068"/>
      <c r="H163" s="2068"/>
      <c r="I163" s="2068"/>
      <c r="J163" s="2068"/>
      <c r="K163" s="2068"/>
      <c r="L163" s="2068"/>
      <c r="M163" s="2068"/>
      <c r="N163" s="2068"/>
      <c r="O163" s="2068"/>
      <c r="P163" s="2068"/>
      <c r="Q163" s="2068"/>
      <c r="R163" s="2068"/>
      <c r="S163" s="2068"/>
      <c r="T163" s="2068"/>
      <c r="U163" s="2068"/>
      <c r="V163" s="2068"/>
      <c r="W163" s="2068"/>
      <c r="X163" s="2068"/>
      <c r="Y163" s="2068"/>
      <c r="Z163" s="2068"/>
      <c r="AA163" s="2068"/>
      <c r="AB163" s="2068"/>
      <c r="AC163" s="2068"/>
      <c r="AD163" s="2068"/>
      <c r="AE163" s="2068"/>
      <c r="AF163" s="2068"/>
      <c r="AG163" s="2068"/>
      <c r="AH163" s="2068"/>
      <c r="AI163" s="2068"/>
      <c r="AJ163" s="2068"/>
      <c r="AK163" s="2068"/>
      <c r="AL163" s="2068"/>
      <c r="AM163" s="2068"/>
      <c r="AN163" s="2069"/>
      <c r="AO163" s="2050" t="s">
        <v>1031</v>
      </c>
      <c r="AP163" s="2051" t="s">
        <v>12</v>
      </c>
      <c r="AQ163" s="2051" t="s">
        <v>12</v>
      </c>
      <c r="AR163" s="2051" t="s">
        <v>12</v>
      </c>
      <c r="AS163" s="2018" t="s">
        <v>1009</v>
      </c>
      <c r="AT163" s="2018"/>
      <c r="AU163" s="2018"/>
      <c r="AV163" s="2018"/>
      <c r="AW163" s="2019" t="s">
        <v>1009</v>
      </c>
      <c r="AX163" s="2019"/>
      <c r="AY163" s="2019"/>
      <c r="AZ163" s="2019"/>
      <c r="BA163" s="1999" t="s">
        <v>1009</v>
      </c>
      <c r="BB163" s="1999"/>
      <c r="BC163" s="1999"/>
      <c r="BD163" s="2070"/>
    </row>
    <row r="164" spans="1:56" ht="25.2" thickBot="1">
      <c r="A164" s="52"/>
      <c r="B164" s="2000" t="s">
        <v>1113</v>
      </c>
      <c r="C164" s="2001"/>
      <c r="D164" s="2001"/>
      <c r="E164" s="2001"/>
      <c r="F164" s="2001"/>
      <c r="G164" s="2001"/>
      <c r="H164" s="2001"/>
      <c r="I164" s="2001"/>
      <c r="J164" s="2001"/>
      <c r="K164" s="2001"/>
      <c r="L164" s="2001"/>
      <c r="M164" s="2001"/>
      <c r="N164" s="2001"/>
      <c r="O164" s="2001"/>
      <c r="P164" s="2001"/>
      <c r="Q164" s="2001"/>
      <c r="R164" s="2001"/>
      <c r="S164" s="2001"/>
      <c r="T164" s="2001"/>
      <c r="U164" s="2001"/>
      <c r="V164" s="2001"/>
      <c r="W164" s="2001"/>
      <c r="X164" s="2001"/>
      <c r="Y164" s="2001"/>
      <c r="Z164" s="2001"/>
      <c r="AA164" s="2001"/>
      <c r="AB164" s="2001"/>
      <c r="AC164" s="2001"/>
      <c r="AD164" s="2001"/>
      <c r="AE164" s="2001"/>
      <c r="AF164" s="2001"/>
      <c r="AG164" s="2001"/>
      <c r="AH164" s="2001"/>
      <c r="AI164" s="2001"/>
      <c r="AJ164" s="2001"/>
      <c r="AK164" s="2001"/>
      <c r="AL164" s="2001"/>
      <c r="AM164" s="2001"/>
      <c r="AN164" s="2001"/>
      <c r="AO164" s="2002">
        <v>48000</v>
      </c>
      <c r="AP164" s="2003"/>
      <c r="AQ164" s="2003"/>
      <c r="AR164" s="2003"/>
      <c r="AS164" s="2003"/>
      <c r="AT164" s="2003"/>
      <c r="AU164" s="2003"/>
      <c r="AV164" s="2003"/>
      <c r="AW164" s="2003"/>
      <c r="AX164" s="2003"/>
      <c r="AY164" s="2003"/>
      <c r="AZ164" s="2003"/>
      <c r="BA164" s="2003"/>
      <c r="BB164" s="2003"/>
      <c r="BC164" s="2003"/>
      <c r="BD164" s="2004"/>
    </row>
    <row r="165" spans="1:56" ht="15" customHeight="1" thickBot="1">
      <c r="A165" s="1949"/>
      <c r="B165" s="1949"/>
      <c r="C165" s="1949"/>
      <c r="D165" s="1949"/>
      <c r="E165" s="1949"/>
      <c r="F165" s="1949"/>
      <c r="G165" s="1949"/>
      <c r="H165" s="1949"/>
      <c r="I165" s="1949"/>
      <c r="J165" s="1949"/>
      <c r="K165" s="1949"/>
      <c r="L165" s="1949"/>
      <c r="M165" s="1949"/>
      <c r="N165" s="1949"/>
      <c r="O165" s="1949"/>
      <c r="P165" s="1949"/>
      <c r="Q165" s="1949"/>
      <c r="R165" s="1949"/>
      <c r="S165" s="1949"/>
      <c r="T165" s="1949"/>
      <c r="U165" s="1949"/>
      <c r="V165" s="1949"/>
      <c r="W165" s="1949"/>
      <c r="X165" s="1949"/>
      <c r="Y165" s="1949"/>
      <c r="Z165" s="1949"/>
      <c r="AA165" s="1949"/>
      <c r="AB165" s="1949"/>
      <c r="AC165" s="1949"/>
      <c r="AD165" s="1949"/>
      <c r="AE165" s="1949"/>
      <c r="AF165" s="1949"/>
      <c r="AG165" s="1949"/>
      <c r="AH165" s="1949"/>
      <c r="AI165" s="1949"/>
      <c r="AJ165" s="1949"/>
      <c r="AK165" s="1949"/>
      <c r="AL165" s="1949"/>
      <c r="AM165" s="1949"/>
      <c r="AN165" s="1949"/>
      <c r="AO165" s="1949"/>
      <c r="AP165" s="1949"/>
      <c r="AQ165" s="1949"/>
      <c r="AR165" s="1949"/>
      <c r="AS165" s="1949"/>
      <c r="AT165" s="1949"/>
      <c r="AU165" s="1949"/>
      <c r="AV165" s="1949"/>
      <c r="AW165" s="1949"/>
      <c r="AX165" s="1949"/>
      <c r="AY165" s="1949"/>
      <c r="AZ165" s="1949"/>
      <c r="BA165" s="1949"/>
      <c r="BB165" s="1949"/>
      <c r="BC165" s="1949"/>
      <c r="BD165" s="1949"/>
    </row>
    <row r="166" spans="1:56" ht="22.5" customHeight="1">
      <c r="A166" s="52"/>
      <c r="B166" s="2058" t="s">
        <v>1114</v>
      </c>
      <c r="C166" s="2059"/>
      <c r="D166" s="2059"/>
      <c r="E166" s="2059"/>
      <c r="F166" s="2059"/>
      <c r="G166" s="2059"/>
      <c r="H166" s="2059"/>
      <c r="I166" s="2059"/>
      <c r="J166" s="2059"/>
      <c r="K166" s="2059"/>
      <c r="L166" s="2059"/>
      <c r="M166" s="2059"/>
      <c r="N166" s="2059"/>
      <c r="O166" s="2059"/>
      <c r="P166" s="2059"/>
      <c r="Q166" s="2059"/>
      <c r="R166" s="2059"/>
      <c r="S166" s="2059"/>
      <c r="T166" s="2059"/>
      <c r="U166" s="2059"/>
      <c r="V166" s="2059"/>
      <c r="W166" s="2059"/>
      <c r="X166" s="2059"/>
      <c r="Y166" s="2059"/>
      <c r="Z166" s="2059"/>
      <c r="AA166" s="2059"/>
      <c r="AB166" s="2059"/>
      <c r="AC166" s="2059"/>
      <c r="AD166" s="2059"/>
      <c r="AE166" s="2059"/>
      <c r="AF166" s="2059"/>
      <c r="AG166" s="2059"/>
      <c r="AH166" s="2059"/>
      <c r="AI166" s="2059"/>
      <c r="AJ166" s="2059"/>
      <c r="AK166" s="2059"/>
      <c r="AL166" s="2059"/>
      <c r="AM166" s="2059"/>
      <c r="AN166" s="2059"/>
      <c r="AO166" s="2059"/>
      <c r="AP166" s="2059"/>
      <c r="AQ166" s="2059"/>
      <c r="AR166" s="2059"/>
      <c r="AS166" s="2059"/>
      <c r="AT166" s="2059"/>
      <c r="AU166" s="2059"/>
      <c r="AV166" s="2059"/>
      <c r="AW166" s="2059"/>
      <c r="AX166" s="2059"/>
      <c r="AY166" s="2059"/>
      <c r="AZ166" s="2059"/>
      <c r="BA166" s="2059"/>
      <c r="BB166" s="2059"/>
      <c r="BC166" s="2059"/>
      <c r="BD166" s="2060"/>
    </row>
    <row r="167" spans="1:56" ht="26.25" customHeight="1">
      <c r="A167" s="52"/>
      <c r="B167" s="2061" t="s">
        <v>7</v>
      </c>
      <c r="C167" s="2030"/>
      <c r="D167" s="2030"/>
      <c r="E167" s="2062" t="s">
        <v>4</v>
      </c>
      <c r="F167" s="2062"/>
      <c r="G167" s="2062"/>
      <c r="H167" s="2062"/>
      <c r="I167" s="2062"/>
      <c r="J167" s="2062"/>
      <c r="K167" s="2062"/>
      <c r="L167" s="2062"/>
      <c r="M167" s="2062"/>
      <c r="N167" s="2062"/>
      <c r="O167" s="2062"/>
      <c r="P167" s="2062"/>
      <c r="Q167" s="2062"/>
      <c r="R167" s="2062"/>
      <c r="S167" s="2062"/>
      <c r="T167" s="2062"/>
      <c r="U167" s="2062"/>
      <c r="V167" s="2062"/>
      <c r="W167" s="2062"/>
      <c r="X167" s="2062"/>
      <c r="Y167" s="2062"/>
      <c r="Z167" s="2062"/>
      <c r="AA167" s="2062"/>
      <c r="AB167" s="2062"/>
      <c r="AC167" s="2062"/>
      <c r="AD167" s="2062"/>
      <c r="AE167" s="2062"/>
      <c r="AF167" s="2062"/>
      <c r="AG167" s="2062"/>
      <c r="AH167" s="2062"/>
      <c r="AI167" s="2062"/>
      <c r="AJ167" s="2062"/>
      <c r="AK167" s="2062"/>
      <c r="AL167" s="2062"/>
      <c r="AM167" s="2062"/>
      <c r="AN167" s="238"/>
      <c r="AO167" s="2034" t="s">
        <v>3</v>
      </c>
      <c r="AP167" s="2034"/>
      <c r="AQ167" s="2034"/>
      <c r="AR167" s="2034"/>
      <c r="AS167" s="2034" t="s">
        <v>2</v>
      </c>
      <c r="AT167" s="2034"/>
      <c r="AU167" s="2034"/>
      <c r="AV167" s="2034"/>
      <c r="AW167" s="2034" t="s">
        <v>1</v>
      </c>
      <c r="AX167" s="2034"/>
      <c r="AY167" s="2034"/>
      <c r="AZ167" s="2034"/>
      <c r="BA167" s="2034" t="s">
        <v>0</v>
      </c>
      <c r="BB167" s="2034"/>
      <c r="BC167" s="2034"/>
      <c r="BD167" s="2053"/>
    </row>
    <row r="168" spans="1:56" ht="26.25" customHeight="1">
      <c r="A168" s="52"/>
      <c r="B168" s="2045" t="s">
        <v>81</v>
      </c>
      <c r="C168" s="2046" t="s">
        <v>8</v>
      </c>
      <c r="D168" s="2046" t="s">
        <v>8</v>
      </c>
      <c r="E168" s="2052" t="s">
        <v>744</v>
      </c>
      <c r="F168" s="2052"/>
      <c r="G168" s="2052"/>
      <c r="H168" s="2052"/>
      <c r="I168" s="2052"/>
      <c r="J168" s="2052"/>
      <c r="K168" s="2052"/>
      <c r="L168" s="2052"/>
      <c r="M168" s="2052"/>
      <c r="N168" s="2052"/>
      <c r="O168" s="2052"/>
      <c r="P168" s="2052"/>
      <c r="Q168" s="2052"/>
      <c r="R168" s="2052"/>
      <c r="S168" s="2052"/>
      <c r="T168" s="2052"/>
      <c r="U168" s="2052"/>
      <c r="V168" s="2052"/>
      <c r="W168" s="2052"/>
      <c r="X168" s="2052"/>
      <c r="Y168" s="2052"/>
      <c r="Z168" s="2052"/>
      <c r="AA168" s="2052"/>
      <c r="AB168" s="2052"/>
      <c r="AC168" s="2052"/>
      <c r="AD168" s="2052"/>
      <c r="AE168" s="2052"/>
      <c r="AF168" s="2052"/>
      <c r="AG168" s="2052"/>
      <c r="AH168" s="2052"/>
      <c r="AI168" s="2052"/>
      <c r="AJ168" s="2052"/>
      <c r="AK168" s="2052"/>
      <c r="AL168" s="2052"/>
      <c r="AM168" s="2052"/>
      <c r="AN168" s="2052"/>
      <c r="AO168" s="2050" t="s">
        <v>1031</v>
      </c>
      <c r="AP168" s="2051" t="s">
        <v>12</v>
      </c>
      <c r="AQ168" s="2051" t="s">
        <v>12</v>
      </c>
      <c r="AR168" s="2051" t="s">
        <v>12</v>
      </c>
      <c r="AS168" s="2018" t="s">
        <v>1009</v>
      </c>
      <c r="AT168" s="2018"/>
      <c r="AU168" s="2018"/>
      <c r="AV168" s="2018"/>
      <c r="AW168" s="2018" t="s">
        <v>1009</v>
      </c>
      <c r="AX168" s="2018"/>
      <c r="AY168" s="2018"/>
      <c r="AZ168" s="2018"/>
      <c r="BA168" s="2035" t="s">
        <v>1009</v>
      </c>
      <c r="BB168" s="2035"/>
      <c r="BC168" s="2035"/>
      <c r="BD168" s="2035"/>
    </row>
    <row r="169" spans="1:56" ht="26.25" customHeight="1" thickBot="1">
      <c r="A169" s="52"/>
      <c r="B169" s="2064" t="s">
        <v>82</v>
      </c>
      <c r="C169" s="2065" t="s">
        <v>8</v>
      </c>
      <c r="D169" s="2065" t="s">
        <v>8</v>
      </c>
      <c r="E169" s="2066" t="s">
        <v>611</v>
      </c>
      <c r="F169" s="2066"/>
      <c r="G169" s="2066"/>
      <c r="H169" s="2066"/>
      <c r="I169" s="2066"/>
      <c r="J169" s="2066"/>
      <c r="K169" s="2066"/>
      <c r="L169" s="2066"/>
      <c r="M169" s="2066"/>
      <c r="N169" s="2066"/>
      <c r="O169" s="2066"/>
      <c r="P169" s="2066"/>
      <c r="Q169" s="2066"/>
      <c r="R169" s="2066"/>
      <c r="S169" s="2066"/>
      <c r="T169" s="2066"/>
      <c r="U169" s="2066"/>
      <c r="V169" s="2066"/>
      <c r="W169" s="2066"/>
      <c r="X169" s="2066"/>
      <c r="Y169" s="2066"/>
      <c r="Z169" s="2066"/>
      <c r="AA169" s="2066"/>
      <c r="AB169" s="2066"/>
      <c r="AC169" s="2066"/>
      <c r="AD169" s="2066"/>
      <c r="AE169" s="2066"/>
      <c r="AF169" s="2066"/>
      <c r="AG169" s="2066"/>
      <c r="AH169" s="2066"/>
      <c r="AI169" s="2066"/>
      <c r="AJ169" s="2066"/>
      <c r="AK169" s="2066"/>
      <c r="AL169" s="2066"/>
      <c r="AM169" s="2066"/>
      <c r="AN169" s="2066"/>
      <c r="AO169" s="2050" t="s">
        <v>1031</v>
      </c>
      <c r="AP169" s="2051" t="s">
        <v>12</v>
      </c>
      <c r="AQ169" s="2051" t="s">
        <v>12</v>
      </c>
      <c r="AR169" s="2051" t="s">
        <v>12</v>
      </c>
      <c r="AS169" s="2018" t="s">
        <v>1009</v>
      </c>
      <c r="AT169" s="2018"/>
      <c r="AU169" s="2018"/>
      <c r="AV169" s="2018"/>
      <c r="AW169" s="2018" t="s">
        <v>1009</v>
      </c>
      <c r="AX169" s="2018"/>
      <c r="AY169" s="2018"/>
      <c r="AZ169" s="2018"/>
      <c r="BA169" s="2035" t="s">
        <v>1009</v>
      </c>
      <c r="BB169" s="2035"/>
      <c r="BC169" s="2035"/>
      <c r="BD169" s="2035"/>
    </row>
    <row r="170" spans="1:56" ht="26.25" customHeight="1" thickBot="1">
      <c r="A170" s="52"/>
      <c r="B170" s="2056" t="s">
        <v>1114</v>
      </c>
      <c r="C170" s="2057"/>
      <c r="D170" s="2057"/>
      <c r="E170" s="2057"/>
      <c r="F170" s="2057"/>
      <c r="G170" s="2057"/>
      <c r="H170" s="2057"/>
      <c r="I170" s="2057"/>
      <c r="J170" s="2057"/>
      <c r="K170" s="2057"/>
      <c r="L170" s="2057"/>
      <c r="M170" s="2057"/>
      <c r="N170" s="2057"/>
      <c r="O170" s="2057"/>
      <c r="P170" s="2057"/>
      <c r="Q170" s="2057"/>
      <c r="R170" s="2057"/>
      <c r="S170" s="2057"/>
      <c r="T170" s="2057"/>
      <c r="U170" s="2057"/>
      <c r="V170" s="2057"/>
      <c r="W170" s="2057"/>
      <c r="X170" s="2057"/>
      <c r="Y170" s="2057"/>
      <c r="Z170" s="2057"/>
      <c r="AA170" s="2057"/>
      <c r="AB170" s="2057"/>
      <c r="AC170" s="2057"/>
      <c r="AD170" s="2057"/>
      <c r="AE170" s="2057"/>
      <c r="AF170" s="2057"/>
      <c r="AG170" s="2057"/>
      <c r="AH170" s="2057"/>
      <c r="AI170" s="2057"/>
      <c r="AJ170" s="2057"/>
      <c r="AK170" s="2057"/>
      <c r="AL170" s="2057"/>
      <c r="AM170" s="2057"/>
      <c r="AN170" s="2057"/>
      <c r="AO170" s="2002">
        <v>48000</v>
      </c>
      <c r="AP170" s="2003"/>
      <c r="AQ170" s="2003"/>
      <c r="AR170" s="2003"/>
      <c r="AS170" s="2003"/>
      <c r="AT170" s="2003"/>
      <c r="AU170" s="2003"/>
      <c r="AV170" s="2003"/>
      <c r="AW170" s="2003"/>
      <c r="AX170" s="2003"/>
      <c r="AY170" s="2003"/>
      <c r="AZ170" s="2003"/>
      <c r="BA170" s="2003"/>
      <c r="BB170" s="2003"/>
      <c r="BC170" s="2003"/>
      <c r="BD170" s="2004"/>
    </row>
    <row r="171" spans="1:56" ht="15" customHeight="1" thickBot="1">
      <c r="A171" s="1949"/>
      <c r="B171" s="1949"/>
      <c r="C171" s="1949"/>
      <c r="D171" s="1949"/>
      <c r="E171" s="1949"/>
      <c r="F171" s="1949"/>
      <c r="G171" s="1949"/>
      <c r="H171" s="1949"/>
      <c r="I171" s="1949"/>
      <c r="J171" s="1949"/>
      <c r="K171" s="1949"/>
      <c r="L171" s="1949"/>
      <c r="M171" s="1949"/>
      <c r="N171" s="1949"/>
      <c r="O171" s="1949"/>
      <c r="P171" s="1949"/>
      <c r="Q171" s="1949"/>
      <c r="R171" s="1949"/>
      <c r="S171" s="1949"/>
      <c r="T171" s="1949"/>
      <c r="U171" s="1949"/>
      <c r="V171" s="1949"/>
      <c r="W171" s="1949"/>
      <c r="X171" s="1949"/>
      <c r="Y171" s="1949"/>
      <c r="Z171" s="1949"/>
      <c r="AA171" s="1949"/>
      <c r="AB171" s="1949"/>
      <c r="AC171" s="1949"/>
      <c r="AD171" s="1949"/>
      <c r="AE171" s="1949"/>
      <c r="AF171" s="1949"/>
      <c r="AG171" s="1949"/>
      <c r="AH171" s="1949"/>
      <c r="AI171" s="1949"/>
      <c r="AJ171" s="1949"/>
      <c r="AK171" s="1949"/>
      <c r="AL171" s="1949"/>
      <c r="AM171" s="1949"/>
      <c r="AN171" s="1949"/>
      <c r="AO171" s="1949"/>
      <c r="AP171" s="1949"/>
      <c r="AQ171" s="1949"/>
      <c r="AR171" s="1949"/>
      <c r="AS171" s="1949"/>
      <c r="AT171" s="1949"/>
      <c r="AU171" s="1949"/>
      <c r="AV171" s="1949"/>
      <c r="AW171" s="1949"/>
      <c r="AX171" s="1949"/>
      <c r="AY171" s="1949"/>
      <c r="AZ171" s="1949"/>
      <c r="BA171" s="1949"/>
      <c r="BB171" s="1949"/>
      <c r="BC171" s="1949"/>
      <c r="BD171" s="1949"/>
    </row>
    <row r="172" spans="1:56" ht="22.5" customHeight="1">
      <c r="A172" s="52"/>
      <c r="B172" s="2058" t="s">
        <v>1115</v>
      </c>
      <c r="C172" s="2059"/>
      <c r="D172" s="2059"/>
      <c r="E172" s="2059"/>
      <c r="F172" s="2059"/>
      <c r="G172" s="2059"/>
      <c r="H172" s="2059"/>
      <c r="I172" s="2059"/>
      <c r="J172" s="2059"/>
      <c r="K172" s="2059"/>
      <c r="L172" s="2059"/>
      <c r="M172" s="2059"/>
      <c r="N172" s="2059"/>
      <c r="O172" s="2059"/>
      <c r="P172" s="2059"/>
      <c r="Q172" s="2059"/>
      <c r="R172" s="2059"/>
      <c r="S172" s="2059"/>
      <c r="T172" s="2059"/>
      <c r="U172" s="2059"/>
      <c r="V172" s="2059"/>
      <c r="W172" s="2059"/>
      <c r="X172" s="2059"/>
      <c r="Y172" s="2059"/>
      <c r="Z172" s="2059"/>
      <c r="AA172" s="2059"/>
      <c r="AB172" s="2059"/>
      <c r="AC172" s="2059"/>
      <c r="AD172" s="2059"/>
      <c r="AE172" s="2059"/>
      <c r="AF172" s="2059"/>
      <c r="AG172" s="2059"/>
      <c r="AH172" s="2059"/>
      <c r="AI172" s="2059"/>
      <c r="AJ172" s="2059"/>
      <c r="AK172" s="2059"/>
      <c r="AL172" s="2059"/>
      <c r="AM172" s="2059"/>
      <c r="AN172" s="2059"/>
      <c r="AO172" s="2059"/>
      <c r="AP172" s="2059"/>
      <c r="AQ172" s="2059"/>
      <c r="AR172" s="2059"/>
      <c r="AS172" s="2059"/>
      <c r="AT172" s="2059"/>
      <c r="AU172" s="2059"/>
      <c r="AV172" s="2059"/>
      <c r="AW172" s="2059"/>
      <c r="AX172" s="2059"/>
      <c r="AY172" s="2059"/>
      <c r="AZ172" s="2059"/>
      <c r="BA172" s="2059"/>
      <c r="BB172" s="2059"/>
      <c r="BC172" s="2059"/>
      <c r="BD172" s="2060"/>
    </row>
    <row r="173" spans="1:56" ht="25.5" customHeight="1">
      <c r="A173" s="52"/>
      <c r="B173" s="2061" t="s">
        <v>7</v>
      </c>
      <c r="C173" s="2030"/>
      <c r="D173" s="2030"/>
      <c r="E173" s="2062" t="s">
        <v>4</v>
      </c>
      <c r="F173" s="2062"/>
      <c r="G173" s="2062"/>
      <c r="H173" s="2062"/>
      <c r="I173" s="2062"/>
      <c r="J173" s="2062"/>
      <c r="K173" s="2062"/>
      <c r="L173" s="2062"/>
      <c r="M173" s="2062"/>
      <c r="N173" s="2062"/>
      <c r="O173" s="2062"/>
      <c r="P173" s="2062"/>
      <c r="Q173" s="2062"/>
      <c r="R173" s="2062"/>
      <c r="S173" s="2062"/>
      <c r="T173" s="2062"/>
      <c r="U173" s="2062"/>
      <c r="V173" s="2062"/>
      <c r="W173" s="2062"/>
      <c r="X173" s="2062"/>
      <c r="Y173" s="2062"/>
      <c r="Z173" s="2062"/>
      <c r="AA173" s="2062"/>
      <c r="AB173" s="2062"/>
      <c r="AC173" s="2062"/>
      <c r="AD173" s="2062"/>
      <c r="AE173" s="2062"/>
      <c r="AF173" s="2062"/>
      <c r="AG173" s="2062"/>
      <c r="AH173" s="2062"/>
      <c r="AI173" s="2062"/>
      <c r="AJ173" s="2063" t="s">
        <v>110</v>
      </c>
      <c r="AK173" s="2063"/>
      <c r="AL173" s="2063"/>
      <c r="AM173" s="2063"/>
      <c r="AN173" s="60"/>
      <c r="AO173" s="2034" t="s">
        <v>3</v>
      </c>
      <c r="AP173" s="2034"/>
      <c r="AQ173" s="2034"/>
      <c r="AR173" s="2034"/>
      <c r="AS173" s="2034" t="s">
        <v>2</v>
      </c>
      <c r="AT173" s="2034"/>
      <c r="AU173" s="2034"/>
      <c r="AV173" s="2034"/>
      <c r="AW173" s="2034" t="s">
        <v>1</v>
      </c>
      <c r="AX173" s="2034"/>
      <c r="AY173" s="2034"/>
      <c r="AZ173" s="2034"/>
      <c r="BA173" s="2034" t="s">
        <v>0</v>
      </c>
      <c r="BB173" s="2034"/>
      <c r="BC173" s="2034"/>
      <c r="BD173" s="2053"/>
    </row>
    <row r="174" spans="1:56" ht="26.25" customHeight="1">
      <c r="A174" s="52"/>
      <c r="B174" s="2045" t="s">
        <v>84</v>
      </c>
      <c r="C174" s="2046" t="s">
        <v>8</v>
      </c>
      <c r="D174" s="2046" t="s">
        <v>8</v>
      </c>
      <c r="E174" s="2052" t="s">
        <v>745</v>
      </c>
      <c r="F174" s="2052"/>
      <c r="G174" s="2052"/>
      <c r="H174" s="2052"/>
      <c r="I174" s="2052"/>
      <c r="J174" s="2052"/>
      <c r="K174" s="2052"/>
      <c r="L174" s="2052"/>
      <c r="M174" s="2052"/>
      <c r="N174" s="2052"/>
      <c r="O174" s="2052"/>
      <c r="P174" s="2052"/>
      <c r="Q174" s="2052"/>
      <c r="R174" s="2052"/>
      <c r="S174" s="2052"/>
      <c r="T174" s="2052"/>
      <c r="U174" s="2052"/>
      <c r="V174" s="2052"/>
      <c r="W174" s="2052"/>
      <c r="X174" s="2052"/>
      <c r="Y174" s="2052"/>
      <c r="Z174" s="2052"/>
      <c r="AA174" s="2052"/>
      <c r="AB174" s="2052"/>
      <c r="AC174" s="2052"/>
      <c r="AD174" s="2052"/>
      <c r="AE174" s="2052"/>
      <c r="AF174" s="2052"/>
      <c r="AG174" s="2052"/>
      <c r="AH174" s="2052"/>
      <c r="AI174" s="2052"/>
      <c r="AJ174" s="2054">
        <f>'[5]أسعار التوريد'!AW49</f>
        <v>15000</v>
      </c>
      <c r="AK174" s="2055"/>
      <c r="AL174" s="2055"/>
      <c r="AM174" s="2055"/>
      <c r="AN174" s="2055"/>
      <c r="AO174" s="2050" t="s">
        <v>1031</v>
      </c>
      <c r="AP174" s="2051" t="s">
        <v>12</v>
      </c>
      <c r="AQ174" s="2051" t="s">
        <v>12</v>
      </c>
      <c r="AR174" s="2051" t="s">
        <v>12</v>
      </c>
      <c r="AS174" s="2018" t="s">
        <v>1009</v>
      </c>
      <c r="AT174" s="2018"/>
      <c r="AU174" s="2018"/>
      <c r="AV174" s="2018"/>
      <c r="AW174" s="2018" t="s">
        <v>1009</v>
      </c>
      <c r="AX174" s="2018"/>
      <c r="AY174" s="2018"/>
      <c r="AZ174" s="2018"/>
      <c r="BA174" s="2035" t="s">
        <v>1009</v>
      </c>
      <c r="BB174" s="2035"/>
      <c r="BC174" s="2035"/>
      <c r="BD174" s="2035"/>
    </row>
    <row r="175" spans="1:56" ht="27.75" customHeight="1">
      <c r="A175" s="52"/>
      <c r="B175" s="2045" t="s">
        <v>85</v>
      </c>
      <c r="C175" s="2046" t="s">
        <v>8</v>
      </c>
      <c r="D175" s="2046" t="s">
        <v>8</v>
      </c>
      <c r="E175" s="2052" t="s">
        <v>746</v>
      </c>
      <c r="F175" s="2052"/>
      <c r="G175" s="2052"/>
      <c r="H175" s="2052"/>
      <c r="I175" s="2052"/>
      <c r="J175" s="2052"/>
      <c r="K175" s="2052"/>
      <c r="L175" s="2052"/>
      <c r="M175" s="2052"/>
      <c r="N175" s="2052"/>
      <c r="O175" s="2052"/>
      <c r="P175" s="2052"/>
      <c r="Q175" s="2052"/>
      <c r="R175" s="2052"/>
      <c r="S175" s="2052"/>
      <c r="T175" s="2052"/>
      <c r="U175" s="2052"/>
      <c r="V175" s="2052"/>
      <c r="W175" s="2052"/>
      <c r="X175" s="2052"/>
      <c r="Y175" s="2052"/>
      <c r="Z175" s="2052"/>
      <c r="AA175" s="2052"/>
      <c r="AB175" s="2052"/>
      <c r="AC175" s="2052"/>
      <c r="AD175" s="2052"/>
      <c r="AE175" s="2052"/>
      <c r="AF175" s="2052"/>
      <c r="AG175" s="2052"/>
      <c r="AH175" s="2052"/>
      <c r="AI175" s="2052"/>
      <c r="AJ175" s="2048">
        <f>'[5]أسعار التوريد'!AW50</f>
        <v>0</v>
      </c>
      <c r="AK175" s="2049"/>
      <c r="AL175" s="2049"/>
      <c r="AM175" s="2049"/>
      <c r="AN175" s="2049"/>
      <c r="AO175" s="2050" t="s">
        <v>1031</v>
      </c>
      <c r="AP175" s="2051" t="s">
        <v>12</v>
      </c>
      <c r="AQ175" s="2051" t="s">
        <v>12</v>
      </c>
      <c r="AR175" s="2051" t="s">
        <v>12</v>
      </c>
      <c r="AS175" s="2018" t="s">
        <v>1009</v>
      </c>
      <c r="AT175" s="2018"/>
      <c r="AU175" s="2018"/>
      <c r="AV175" s="2018"/>
      <c r="AW175" s="2018" t="s">
        <v>1009</v>
      </c>
      <c r="AX175" s="2018"/>
      <c r="AY175" s="2018"/>
      <c r="AZ175" s="2018"/>
      <c r="BA175" s="2035" t="s">
        <v>1009</v>
      </c>
      <c r="BB175" s="2035"/>
      <c r="BC175" s="2035"/>
      <c r="BD175" s="2035"/>
    </row>
    <row r="176" spans="1:56" ht="27.75" customHeight="1">
      <c r="A176" s="52"/>
      <c r="B176" s="2045" t="s">
        <v>87</v>
      </c>
      <c r="C176" s="2046" t="s">
        <v>8</v>
      </c>
      <c r="D176" s="2046" t="s">
        <v>8</v>
      </c>
      <c r="E176" s="2052" t="s">
        <v>747</v>
      </c>
      <c r="F176" s="2052"/>
      <c r="G176" s="2052"/>
      <c r="H176" s="2052"/>
      <c r="I176" s="2052"/>
      <c r="J176" s="2052"/>
      <c r="K176" s="2052"/>
      <c r="L176" s="2052"/>
      <c r="M176" s="2052"/>
      <c r="N176" s="2052"/>
      <c r="O176" s="2052"/>
      <c r="P176" s="2052"/>
      <c r="Q176" s="2052"/>
      <c r="R176" s="2052"/>
      <c r="S176" s="2052"/>
      <c r="T176" s="2052"/>
      <c r="U176" s="2052"/>
      <c r="V176" s="2052"/>
      <c r="W176" s="2052"/>
      <c r="X176" s="2052"/>
      <c r="Y176" s="2052"/>
      <c r="Z176" s="2052"/>
      <c r="AA176" s="2052"/>
      <c r="AB176" s="2052"/>
      <c r="AC176" s="2052"/>
      <c r="AD176" s="2052"/>
      <c r="AE176" s="2052"/>
      <c r="AF176" s="2052"/>
      <c r="AG176" s="2052"/>
      <c r="AH176" s="2052"/>
      <c r="AI176" s="2052"/>
      <c r="AJ176" s="2048">
        <f>'[5]أسعار التوريد'!AW51</f>
        <v>3000</v>
      </c>
      <c r="AK176" s="2049"/>
      <c r="AL176" s="2049"/>
      <c r="AM176" s="2049"/>
      <c r="AN176" s="2049"/>
      <c r="AO176" s="2050" t="s">
        <v>1031</v>
      </c>
      <c r="AP176" s="2051" t="s">
        <v>12</v>
      </c>
      <c r="AQ176" s="2051" t="s">
        <v>12</v>
      </c>
      <c r="AR176" s="2051" t="s">
        <v>12</v>
      </c>
      <c r="AS176" s="2018" t="s">
        <v>1009</v>
      </c>
      <c r="AT176" s="2018"/>
      <c r="AU176" s="2018"/>
      <c r="AV176" s="2018"/>
      <c r="AW176" s="2018" t="s">
        <v>1009</v>
      </c>
      <c r="AX176" s="2018"/>
      <c r="AY176" s="2018"/>
      <c r="AZ176" s="2018"/>
      <c r="BA176" s="2035" t="s">
        <v>1009</v>
      </c>
      <c r="BB176" s="2035"/>
      <c r="BC176" s="2035"/>
      <c r="BD176" s="2035"/>
    </row>
    <row r="177" spans="1:68" ht="26.25" customHeight="1">
      <c r="A177" s="52"/>
      <c r="B177" s="2045" t="s">
        <v>86</v>
      </c>
      <c r="C177" s="2046" t="s">
        <v>8</v>
      </c>
      <c r="D177" s="2046" t="s">
        <v>8</v>
      </c>
      <c r="E177" s="2047" t="s">
        <v>748</v>
      </c>
      <c r="F177" s="2047"/>
      <c r="G177" s="2047"/>
      <c r="H177" s="2047"/>
      <c r="I177" s="2047"/>
      <c r="J177" s="2047"/>
      <c r="K177" s="2047"/>
      <c r="L177" s="2047"/>
      <c r="M177" s="2047"/>
      <c r="N177" s="2047"/>
      <c r="O177" s="2047"/>
      <c r="P177" s="2047"/>
      <c r="Q177" s="2047"/>
      <c r="R177" s="2047"/>
      <c r="S177" s="2047"/>
      <c r="T177" s="2047"/>
      <c r="U177" s="2047"/>
      <c r="V177" s="2047"/>
      <c r="W177" s="2047"/>
      <c r="X177" s="2047"/>
      <c r="Y177" s="2047"/>
      <c r="Z177" s="2047"/>
      <c r="AA177" s="2047"/>
      <c r="AB177" s="2047"/>
      <c r="AC177" s="2047"/>
      <c r="AD177" s="2047"/>
      <c r="AE177" s="2047"/>
      <c r="AF177" s="2047"/>
      <c r="AG177" s="2047"/>
      <c r="AH177" s="2047"/>
      <c r="AI177" s="2047"/>
      <c r="AJ177" s="2048">
        <f>'[5]أسعار التوريد'!AW52</f>
        <v>2000</v>
      </c>
      <c r="AK177" s="2049"/>
      <c r="AL177" s="2049"/>
      <c r="AM177" s="2049"/>
      <c r="AN177" s="2049"/>
      <c r="AO177" s="2050" t="s">
        <v>1031</v>
      </c>
      <c r="AP177" s="2051" t="s">
        <v>12</v>
      </c>
      <c r="AQ177" s="2051" t="s">
        <v>12</v>
      </c>
      <c r="AR177" s="2051" t="s">
        <v>12</v>
      </c>
      <c r="AS177" s="2018" t="s">
        <v>1009</v>
      </c>
      <c r="AT177" s="2018"/>
      <c r="AU177" s="2018"/>
      <c r="AV177" s="2018"/>
      <c r="AW177" s="2018" t="s">
        <v>1009</v>
      </c>
      <c r="AX177" s="2018"/>
      <c r="AY177" s="2018"/>
      <c r="AZ177" s="2018"/>
      <c r="BA177" s="2035" t="s">
        <v>1009</v>
      </c>
      <c r="BB177" s="2035"/>
      <c r="BC177" s="2035"/>
      <c r="BD177" s="2035"/>
    </row>
    <row r="178" spans="1:68" ht="24" customHeight="1" thickBot="1">
      <c r="A178" s="52"/>
      <c r="B178" s="2000" t="s">
        <v>1116</v>
      </c>
      <c r="C178" s="2001"/>
      <c r="D178" s="2001"/>
      <c r="E178" s="2001"/>
      <c r="F178" s="2001"/>
      <c r="G178" s="2001"/>
      <c r="H178" s="2001"/>
      <c r="I178" s="2001"/>
      <c r="J178" s="2001"/>
      <c r="K178" s="2001"/>
      <c r="L178" s="2001"/>
      <c r="M178" s="2001"/>
      <c r="N178" s="2001"/>
      <c r="O178" s="2001"/>
      <c r="P178" s="2001"/>
      <c r="Q178" s="2001"/>
      <c r="R178" s="2001"/>
      <c r="S178" s="2001"/>
      <c r="T178" s="2001"/>
      <c r="U178" s="2001"/>
      <c r="V178" s="2001"/>
      <c r="W178" s="2001"/>
      <c r="X178" s="2001"/>
      <c r="Y178" s="2001"/>
      <c r="Z178" s="2001"/>
      <c r="AA178" s="2001"/>
      <c r="AB178" s="2001"/>
      <c r="AC178" s="2001"/>
      <c r="AD178" s="2001"/>
      <c r="AE178" s="2001"/>
      <c r="AF178" s="2001"/>
      <c r="AG178" s="2001"/>
      <c r="AH178" s="2001"/>
      <c r="AI178" s="2001"/>
      <c r="AJ178" s="2001"/>
      <c r="AK178" s="2001"/>
      <c r="AL178" s="2001"/>
      <c r="AM178" s="2001"/>
      <c r="AN178" s="2001"/>
      <c r="AO178" s="2036">
        <v>48000</v>
      </c>
      <c r="AP178" s="2037"/>
      <c r="AQ178" s="2037"/>
      <c r="AR178" s="2037"/>
      <c r="AS178" s="2037"/>
      <c r="AT178" s="2037"/>
      <c r="AU178" s="2037"/>
      <c r="AV178" s="2037"/>
      <c r="AW178" s="2037"/>
      <c r="AX178" s="2037"/>
      <c r="AY178" s="2037"/>
      <c r="AZ178" s="2037"/>
      <c r="BA178" s="2037"/>
      <c r="BB178" s="2037"/>
      <c r="BC178" s="2037"/>
      <c r="BD178" s="2038"/>
    </row>
    <row r="179" spans="1:68" ht="15" customHeight="1" thickBot="1">
      <c r="A179" s="1949"/>
      <c r="B179" s="1949"/>
      <c r="C179" s="1949"/>
      <c r="D179" s="1949"/>
      <c r="E179" s="1949"/>
      <c r="F179" s="1949"/>
      <c r="G179" s="1949"/>
      <c r="H179" s="1949"/>
      <c r="I179" s="1949"/>
      <c r="J179" s="1949"/>
      <c r="K179" s="1949"/>
      <c r="L179" s="1949"/>
      <c r="M179" s="1949"/>
      <c r="N179" s="1949"/>
      <c r="O179" s="1949"/>
      <c r="P179" s="1949"/>
      <c r="Q179" s="1949"/>
      <c r="R179" s="1949"/>
      <c r="S179" s="1949"/>
      <c r="T179" s="1949"/>
      <c r="U179" s="1949"/>
      <c r="V179" s="1949"/>
      <c r="W179" s="1949"/>
      <c r="X179" s="1949"/>
      <c r="Y179" s="1949"/>
      <c r="Z179" s="1949"/>
      <c r="AA179" s="1949"/>
      <c r="AB179" s="1949"/>
      <c r="AC179" s="1949"/>
      <c r="AD179" s="1949"/>
      <c r="AE179" s="1949"/>
      <c r="AF179" s="1949"/>
      <c r="AG179" s="1949"/>
      <c r="AH179" s="1949"/>
      <c r="AI179" s="1949"/>
      <c r="AJ179" s="1949"/>
      <c r="AK179" s="1949"/>
      <c r="AL179" s="1949"/>
      <c r="AM179" s="1949"/>
      <c r="AN179" s="1949"/>
      <c r="AO179" s="1949"/>
      <c r="AP179" s="1949"/>
      <c r="AQ179" s="1949"/>
      <c r="AR179" s="1949"/>
      <c r="AS179" s="1949"/>
      <c r="AT179" s="1949"/>
      <c r="AU179" s="1949"/>
      <c r="AV179" s="1949"/>
      <c r="AW179" s="1949"/>
      <c r="AX179" s="1949"/>
      <c r="AY179" s="1949"/>
      <c r="AZ179" s="1949"/>
      <c r="BA179" s="1949"/>
      <c r="BB179" s="1949"/>
      <c r="BC179" s="1949"/>
      <c r="BD179" s="1949"/>
    </row>
    <row r="180" spans="1:68" ht="25.2" thickBot="1">
      <c r="A180" s="52"/>
      <c r="B180" s="2039" t="s">
        <v>91</v>
      </c>
      <c r="C180" s="2040"/>
      <c r="D180" s="2040"/>
      <c r="E180" s="2040"/>
      <c r="F180" s="2040"/>
      <c r="G180" s="2040"/>
      <c r="H180" s="2040"/>
      <c r="I180" s="2040"/>
      <c r="J180" s="2040"/>
      <c r="K180" s="2040"/>
      <c r="L180" s="2040"/>
      <c r="M180" s="2040"/>
      <c r="N180" s="2040"/>
      <c r="O180" s="2040"/>
      <c r="P180" s="2040"/>
      <c r="Q180" s="2040"/>
      <c r="R180" s="2040"/>
      <c r="S180" s="2040"/>
      <c r="T180" s="2040"/>
      <c r="U180" s="2040"/>
      <c r="V180" s="2040"/>
      <c r="W180" s="2040"/>
      <c r="X180" s="2040"/>
      <c r="Y180" s="2040"/>
      <c r="Z180" s="2040"/>
      <c r="AA180" s="2040"/>
      <c r="AB180" s="2040"/>
      <c r="AC180" s="2040"/>
      <c r="AD180" s="2040"/>
      <c r="AE180" s="2040"/>
      <c r="AF180" s="2040"/>
      <c r="AG180" s="2040"/>
      <c r="AH180" s="2040"/>
      <c r="AI180" s="2040"/>
      <c r="AJ180" s="2040"/>
      <c r="AK180" s="2040"/>
      <c r="AL180" s="2040"/>
      <c r="AM180" s="2040"/>
      <c r="AN180" s="2041"/>
      <c r="AO180" s="2042">
        <f>AO178+$AO$170+$AO$164+$AO$139+$AO$124+$AO$101</f>
        <v>344000</v>
      </c>
      <c r="AP180" s="2043"/>
      <c r="AQ180" s="2043"/>
      <c r="AR180" s="2043"/>
      <c r="AS180" s="2043"/>
      <c r="AT180" s="2043"/>
      <c r="AU180" s="2043"/>
      <c r="AV180" s="2043"/>
      <c r="AW180" s="2043"/>
      <c r="AX180" s="2043"/>
      <c r="AY180" s="2043"/>
      <c r="AZ180" s="2043"/>
      <c r="BA180" s="2043"/>
      <c r="BB180" s="2043"/>
      <c r="BC180" s="2043"/>
      <c r="BD180" s="2044"/>
    </row>
    <row r="181" spans="1:68" ht="15.75" customHeight="1" thickBot="1">
      <c r="A181" s="1949"/>
      <c r="B181" s="1949"/>
      <c r="C181" s="1949"/>
      <c r="D181" s="1949"/>
      <c r="E181" s="1949"/>
      <c r="F181" s="1949"/>
      <c r="G181" s="1949"/>
      <c r="H181" s="1949"/>
      <c r="I181" s="1949"/>
      <c r="J181" s="1949"/>
      <c r="K181" s="1949"/>
      <c r="L181" s="1949"/>
      <c r="M181" s="1949"/>
      <c r="N181" s="1949"/>
      <c r="O181" s="1949"/>
      <c r="P181" s="1949"/>
      <c r="Q181" s="1949"/>
      <c r="R181" s="1949"/>
      <c r="S181" s="1949"/>
      <c r="T181" s="1949"/>
      <c r="U181" s="1949"/>
      <c r="V181" s="1949"/>
      <c r="W181" s="1949"/>
      <c r="X181" s="1949"/>
      <c r="Y181" s="1949"/>
      <c r="Z181" s="1949"/>
      <c r="AA181" s="1949"/>
      <c r="AB181" s="1949"/>
      <c r="AC181" s="1949"/>
      <c r="AD181" s="1949"/>
      <c r="AE181" s="1949"/>
      <c r="AF181" s="1949"/>
      <c r="AG181" s="1949"/>
      <c r="AH181" s="1949"/>
      <c r="AI181" s="1949"/>
      <c r="AJ181" s="1949"/>
      <c r="AK181" s="1949"/>
      <c r="AL181" s="1949"/>
      <c r="AM181" s="1949"/>
      <c r="AN181" s="1949"/>
      <c r="AO181" s="1949"/>
      <c r="AP181" s="1949"/>
      <c r="AQ181" s="1949"/>
      <c r="AR181" s="1949"/>
      <c r="AS181" s="1949"/>
      <c r="AT181" s="1949"/>
      <c r="AU181" s="1949"/>
      <c r="AV181" s="1949"/>
      <c r="AW181" s="1949"/>
      <c r="AX181" s="1949"/>
      <c r="AY181" s="1949"/>
      <c r="AZ181" s="1949"/>
      <c r="BA181" s="1949"/>
      <c r="BB181" s="1949"/>
      <c r="BC181" s="1949"/>
      <c r="BD181" s="1949"/>
    </row>
    <row r="182" spans="1:68" ht="26.25" customHeight="1" thickBot="1">
      <c r="A182" s="52"/>
      <c r="B182" s="2024" t="s">
        <v>92</v>
      </c>
      <c r="C182" s="2025"/>
      <c r="D182" s="2025"/>
      <c r="E182" s="2025"/>
      <c r="F182" s="2025"/>
      <c r="G182" s="2025"/>
      <c r="H182" s="2025"/>
      <c r="I182" s="2025"/>
      <c r="J182" s="2025"/>
      <c r="K182" s="2025"/>
      <c r="L182" s="2025"/>
      <c r="M182" s="2025"/>
      <c r="N182" s="2025"/>
      <c r="O182" s="2025"/>
      <c r="P182" s="2025"/>
      <c r="Q182" s="2025"/>
      <c r="R182" s="2025"/>
      <c r="S182" s="2025"/>
      <c r="T182" s="2025"/>
      <c r="U182" s="2025"/>
      <c r="V182" s="2025"/>
      <c r="W182" s="2025"/>
      <c r="X182" s="2025"/>
      <c r="Y182" s="2025"/>
      <c r="Z182" s="2025"/>
      <c r="AA182" s="2025"/>
      <c r="AB182" s="2025"/>
      <c r="AC182" s="2025"/>
      <c r="AD182" s="2025"/>
      <c r="AE182" s="2025"/>
      <c r="AF182" s="2025"/>
      <c r="AG182" s="2025"/>
      <c r="AH182" s="2025"/>
      <c r="AI182" s="2025"/>
      <c r="AJ182" s="2025"/>
      <c r="AK182" s="2025"/>
      <c r="AL182" s="2025"/>
      <c r="AM182" s="2025"/>
      <c r="AN182" s="2025"/>
      <c r="AO182" s="2025"/>
      <c r="AP182" s="2025"/>
      <c r="AQ182" s="2025"/>
      <c r="AR182" s="2025"/>
      <c r="AS182" s="2025"/>
      <c r="AT182" s="2025"/>
      <c r="AU182" s="2025"/>
      <c r="AV182" s="2025"/>
      <c r="AW182" s="2025"/>
      <c r="AX182" s="2025"/>
      <c r="AY182" s="2025"/>
      <c r="AZ182" s="2025"/>
      <c r="BA182" s="2025"/>
      <c r="BB182" s="2025"/>
      <c r="BC182" s="2025"/>
      <c r="BD182" s="2026"/>
    </row>
    <row r="183" spans="1:68" ht="22.8">
      <c r="A183" s="52"/>
      <c r="B183" s="2027" t="s">
        <v>98</v>
      </c>
      <c r="C183" s="2028"/>
      <c r="D183" s="2028"/>
      <c r="E183" s="2028"/>
      <c r="F183" s="2028"/>
      <c r="G183" s="2028"/>
      <c r="H183" s="2028"/>
      <c r="I183" s="2028"/>
      <c r="J183" s="2028"/>
      <c r="K183" s="2028"/>
      <c r="L183" s="2028"/>
      <c r="M183" s="2028"/>
      <c r="N183" s="2028"/>
      <c r="O183" s="2028"/>
      <c r="P183" s="2028"/>
      <c r="Q183" s="2028"/>
      <c r="R183" s="2028"/>
      <c r="S183" s="2028"/>
      <c r="T183" s="2028"/>
      <c r="U183" s="2028"/>
      <c r="V183" s="2028"/>
      <c r="W183" s="2028"/>
      <c r="X183" s="2028"/>
      <c r="Y183" s="2028"/>
      <c r="Z183" s="2028"/>
      <c r="AA183" s="2028"/>
      <c r="AB183" s="2028"/>
      <c r="AC183" s="2028"/>
      <c r="AD183" s="2028"/>
      <c r="AE183" s="2028"/>
      <c r="AF183" s="2028"/>
      <c r="AG183" s="2028"/>
      <c r="AH183" s="2028"/>
      <c r="AI183" s="2028"/>
      <c r="AJ183" s="2028"/>
      <c r="AK183" s="2028"/>
      <c r="AL183" s="2028"/>
      <c r="AM183" s="2028"/>
      <c r="AN183" s="2028"/>
      <c r="AO183" s="2028"/>
      <c r="AP183" s="2028"/>
      <c r="AQ183" s="2028"/>
      <c r="AR183" s="2028"/>
      <c r="AS183" s="2028"/>
      <c r="AT183" s="2028"/>
      <c r="AU183" s="2028"/>
      <c r="AV183" s="2028"/>
      <c r="AW183" s="2028"/>
      <c r="AX183" s="2028"/>
      <c r="AY183" s="2028"/>
      <c r="AZ183" s="2028"/>
      <c r="BA183" s="2028"/>
      <c r="BB183" s="2028"/>
      <c r="BC183" s="2028"/>
      <c r="BD183" s="2029"/>
    </row>
    <row r="184" spans="1:68" ht="24.6">
      <c r="A184" s="52"/>
      <c r="B184" s="2030" t="s">
        <v>7</v>
      </c>
      <c r="C184" s="2030"/>
      <c r="D184" s="2030"/>
      <c r="E184" s="2031" t="s">
        <v>4</v>
      </c>
      <c r="F184" s="2032"/>
      <c r="G184" s="2032"/>
      <c r="H184" s="2032"/>
      <c r="I184" s="2032"/>
      <c r="J184" s="2032"/>
      <c r="K184" s="2032"/>
      <c r="L184" s="2032"/>
      <c r="M184" s="2032"/>
      <c r="N184" s="2032"/>
      <c r="O184" s="2032"/>
      <c r="P184" s="2032"/>
      <c r="Q184" s="2032"/>
      <c r="R184" s="2032"/>
      <c r="S184" s="2032"/>
      <c r="T184" s="2032"/>
      <c r="U184" s="2032"/>
      <c r="V184" s="2032"/>
      <c r="W184" s="2032"/>
      <c r="X184" s="2032"/>
      <c r="Y184" s="2032"/>
      <c r="Z184" s="2032"/>
      <c r="AA184" s="2032"/>
      <c r="AB184" s="2032"/>
      <c r="AC184" s="2032"/>
      <c r="AD184" s="2032"/>
      <c r="AE184" s="2032"/>
      <c r="AF184" s="2032"/>
      <c r="AG184" s="2032"/>
      <c r="AH184" s="2032"/>
      <c r="AI184" s="2032"/>
      <c r="AJ184" s="2032"/>
      <c r="AK184" s="2032"/>
      <c r="AL184" s="2032"/>
      <c r="AM184" s="2032"/>
      <c r="AN184" s="2033"/>
      <c r="AO184" s="2034" t="s">
        <v>3</v>
      </c>
      <c r="AP184" s="2034"/>
      <c r="AQ184" s="2034"/>
      <c r="AR184" s="2034"/>
      <c r="AS184" s="2034" t="s">
        <v>2</v>
      </c>
      <c r="AT184" s="2034"/>
      <c r="AU184" s="2034"/>
      <c r="AV184" s="2034"/>
      <c r="AW184" s="2034" t="s">
        <v>1</v>
      </c>
      <c r="AX184" s="2034"/>
      <c r="AY184" s="2034"/>
      <c r="AZ184" s="2034"/>
      <c r="BA184" s="2034" t="s">
        <v>0</v>
      </c>
      <c r="BB184" s="2034"/>
      <c r="BC184" s="2034"/>
      <c r="BD184" s="2034"/>
    </row>
    <row r="185" spans="1:68" ht="26.25" customHeight="1">
      <c r="A185" s="52"/>
      <c r="B185" s="2012" t="s">
        <v>99</v>
      </c>
      <c r="C185" s="2013" t="s">
        <v>8</v>
      </c>
      <c r="D185" s="2013" t="s">
        <v>8</v>
      </c>
      <c r="E185" s="2021" t="s">
        <v>602</v>
      </c>
      <c r="F185" s="2022"/>
      <c r="G185" s="2022"/>
      <c r="H185" s="2022"/>
      <c r="I185" s="2022"/>
      <c r="J185" s="2022"/>
      <c r="K185" s="2022"/>
      <c r="L185" s="2022"/>
      <c r="M185" s="2022"/>
      <c r="N185" s="2022"/>
      <c r="O185" s="2022"/>
      <c r="P185" s="2022"/>
      <c r="Q185" s="2022"/>
      <c r="R185" s="2022"/>
      <c r="S185" s="2022"/>
      <c r="T185" s="2022"/>
      <c r="U185" s="2022"/>
      <c r="V185" s="2022"/>
      <c r="W185" s="2022"/>
      <c r="X185" s="2022"/>
      <c r="Y185" s="2022"/>
      <c r="Z185" s="2022"/>
      <c r="AA185" s="2022"/>
      <c r="AB185" s="2022"/>
      <c r="AC185" s="2022"/>
      <c r="AD185" s="2022"/>
      <c r="AE185" s="2022"/>
      <c r="AF185" s="2022"/>
      <c r="AG185" s="2022"/>
      <c r="AH185" s="2022"/>
      <c r="AI185" s="2022"/>
      <c r="AJ185" s="2022"/>
      <c r="AK185" s="2022"/>
      <c r="AL185" s="2022"/>
      <c r="AM185" s="2022"/>
      <c r="AN185" s="2023"/>
      <c r="AO185" s="2017" t="s">
        <v>30</v>
      </c>
      <c r="AP185" s="2017" t="s">
        <v>12</v>
      </c>
      <c r="AQ185" s="2017" t="s">
        <v>12</v>
      </c>
      <c r="AR185" s="2017" t="s">
        <v>12</v>
      </c>
      <c r="AS185" s="2018">
        <v>0</v>
      </c>
      <c r="AT185" s="2018"/>
      <c r="AU185" s="2018"/>
      <c r="AV185" s="2018"/>
      <c r="AW185" s="2019">
        <v>0</v>
      </c>
      <c r="AX185" s="2019"/>
      <c r="AY185" s="2019"/>
      <c r="AZ185" s="2019"/>
      <c r="BA185" s="1999">
        <f t="shared" ref="BA185:BA190" si="3">AW185*AS185</f>
        <v>0</v>
      </c>
      <c r="BB185" s="1999"/>
      <c r="BC185" s="1999"/>
      <c r="BD185" s="1999"/>
    </row>
    <row r="186" spans="1:68" ht="26.25" customHeight="1">
      <c r="A186" s="52"/>
      <c r="B186" s="2012" t="s">
        <v>100</v>
      </c>
      <c r="C186" s="2013" t="s">
        <v>8</v>
      </c>
      <c r="D186" s="2013" t="s">
        <v>8</v>
      </c>
      <c r="E186" s="2021" t="s">
        <v>603</v>
      </c>
      <c r="F186" s="2022"/>
      <c r="G186" s="2022"/>
      <c r="H186" s="2022"/>
      <c r="I186" s="2022"/>
      <c r="J186" s="2022"/>
      <c r="K186" s="2022"/>
      <c r="L186" s="2022"/>
      <c r="M186" s="2022"/>
      <c r="N186" s="2022"/>
      <c r="O186" s="2022"/>
      <c r="P186" s="2022"/>
      <c r="Q186" s="2022"/>
      <c r="R186" s="2022"/>
      <c r="S186" s="2022"/>
      <c r="T186" s="2022"/>
      <c r="U186" s="2022"/>
      <c r="V186" s="2022"/>
      <c r="W186" s="2022"/>
      <c r="X186" s="2022"/>
      <c r="Y186" s="2022"/>
      <c r="Z186" s="2022"/>
      <c r="AA186" s="2022"/>
      <c r="AB186" s="2022"/>
      <c r="AC186" s="2022"/>
      <c r="AD186" s="2022"/>
      <c r="AE186" s="2022"/>
      <c r="AF186" s="2022"/>
      <c r="AG186" s="2022"/>
      <c r="AH186" s="2022"/>
      <c r="AI186" s="2022"/>
      <c r="AJ186" s="2022"/>
      <c r="AK186" s="2022"/>
      <c r="AL186" s="2022"/>
      <c r="AM186" s="2022"/>
      <c r="AN186" s="2023"/>
      <c r="AO186" s="2017" t="s">
        <v>21</v>
      </c>
      <c r="AP186" s="2017" t="s">
        <v>12</v>
      </c>
      <c r="AQ186" s="2017" t="s">
        <v>12</v>
      </c>
      <c r="AR186" s="2017" t="s">
        <v>12</v>
      </c>
      <c r="AS186" s="2018">
        <v>0</v>
      </c>
      <c r="AT186" s="2018"/>
      <c r="AU186" s="2018"/>
      <c r="AV186" s="2018"/>
      <c r="AW186" s="2019">
        <v>0</v>
      </c>
      <c r="AX186" s="2019"/>
      <c r="AY186" s="2019"/>
      <c r="AZ186" s="2019"/>
      <c r="BA186" s="1999">
        <f t="shared" si="3"/>
        <v>0</v>
      </c>
      <c r="BB186" s="1999"/>
      <c r="BC186" s="1999"/>
      <c r="BD186" s="1999"/>
    </row>
    <row r="187" spans="1:68" ht="26.25" customHeight="1">
      <c r="A187" s="52"/>
      <c r="B187" s="2012" t="s">
        <v>101</v>
      </c>
      <c r="C187" s="2013" t="s">
        <v>8</v>
      </c>
      <c r="D187" s="2013" t="s">
        <v>8</v>
      </c>
      <c r="E187" s="2021" t="s">
        <v>749</v>
      </c>
      <c r="F187" s="2022"/>
      <c r="G187" s="2022"/>
      <c r="H187" s="2022"/>
      <c r="I187" s="2022"/>
      <c r="J187" s="2022"/>
      <c r="K187" s="2022"/>
      <c r="L187" s="2022"/>
      <c r="M187" s="2022"/>
      <c r="N187" s="2022"/>
      <c r="O187" s="2022"/>
      <c r="P187" s="2022"/>
      <c r="Q187" s="2022"/>
      <c r="R187" s="2022"/>
      <c r="S187" s="2022"/>
      <c r="T187" s="2022"/>
      <c r="U187" s="2022"/>
      <c r="V187" s="2022"/>
      <c r="W187" s="2022"/>
      <c r="X187" s="2022"/>
      <c r="Y187" s="2022"/>
      <c r="Z187" s="2022"/>
      <c r="AA187" s="2022"/>
      <c r="AB187" s="2022"/>
      <c r="AC187" s="2022"/>
      <c r="AD187" s="2022"/>
      <c r="AE187" s="2022"/>
      <c r="AF187" s="2022"/>
      <c r="AG187" s="2022"/>
      <c r="AH187" s="2022"/>
      <c r="AI187" s="2022"/>
      <c r="AJ187" s="2022"/>
      <c r="AK187" s="2022"/>
      <c r="AL187" s="2022"/>
      <c r="AM187" s="2022"/>
      <c r="AN187" s="2023"/>
      <c r="AO187" s="2017" t="s">
        <v>12</v>
      </c>
      <c r="AP187" s="2017" t="s">
        <v>12</v>
      </c>
      <c r="AQ187" s="2017" t="s">
        <v>12</v>
      </c>
      <c r="AR187" s="2017" t="s">
        <v>12</v>
      </c>
      <c r="AS187" s="2018">
        <v>0</v>
      </c>
      <c r="AT187" s="2018"/>
      <c r="AU187" s="2018"/>
      <c r="AV187" s="2018"/>
      <c r="AW187" s="2019">
        <v>0</v>
      </c>
      <c r="AX187" s="2019"/>
      <c r="AY187" s="2019"/>
      <c r="AZ187" s="2019"/>
      <c r="BA187" s="1999">
        <f t="shared" si="3"/>
        <v>0</v>
      </c>
      <c r="BB187" s="1999"/>
      <c r="BC187" s="1999"/>
      <c r="BD187" s="1999"/>
    </row>
    <row r="188" spans="1:68" ht="26.25" customHeight="1">
      <c r="A188" s="52"/>
      <c r="B188" s="2012" t="s">
        <v>102</v>
      </c>
      <c r="C188" s="2013" t="s">
        <v>8</v>
      </c>
      <c r="D188" s="2013" t="s">
        <v>8</v>
      </c>
      <c r="E188" s="2021" t="s">
        <v>604</v>
      </c>
      <c r="F188" s="2022"/>
      <c r="G188" s="2022"/>
      <c r="H188" s="2022"/>
      <c r="I188" s="2022"/>
      <c r="J188" s="2022"/>
      <c r="K188" s="2022"/>
      <c r="L188" s="2022"/>
      <c r="M188" s="2022"/>
      <c r="N188" s="2022"/>
      <c r="O188" s="2022"/>
      <c r="P188" s="2022"/>
      <c r="Q188" s="2022"/>
      <c r="R188" s="2022"/>
      <c r="S188" s="2022"/>
      <c r="T188" s="2022"/>
      <c r="U188" s="2022"/>
      <c r="V188" s="2022"/>
      <c r="W188" s="2022"/>
      <c r="X188" s="2022"/>
      <c r="Y188" s="2022"/>
      <c r="Z188" s="2022"/>
      <c r="AA188" s="2022"/>
      <c r="AB188" s="2022"/>
      <c r="AC188" s="2022"/>
      <c r="AD188" s="2022"/>
      <c r="AE188" s="2022"/>
      <c r="AF188" s="2022"/>
      <c r="AG188" s="2022"/>
      <c r="AH188" s="2022"/>
      <c r="AI188" s="2022"/>
      <c r="AJ188" s="2022"/>
      <c r="AK188" s="2022"/>
      <c r="AL188" s="2022"/>
      <c r="AM188" s="2022"/>
      <c r="AN188" s="2023"/>
      <c r="AO188" s="2017" t="s">
        <v>12</v>
      </c>
      <c r="AP188" s="2017" t="s">
        <v>12</v>
      </c>
      <c r="AQ188" s="2017" t="s">
        <v>12</v>
      </c>
      <c r="AR188" s="2017" t="s">
        <v>12</v>
      </c>
      <c r="AS188" s="2018">
        <v>0</v>
      </c>
      <c r="AT188" s="2018"/>
      <c r="AU188" s="2018"/>
      <c r="AV188" s="2018"/>
      <c r="AW188" s="2019">
        <v>0</v>
      </c>
      <c r="AX188" s="2019"/>
      <c r="AY188" s="2019"/>
      <c r="AZ188" s="2019"/>
      <c r="BA188" s="1999">
        <f t="shared" si="3"/>
        <v>0</v>
      </c>
      <c r="BB188" s="1999"/>
      <c r="BC188" s="1999"/>
      <c r="BD188" s="1999"/>
      <c r="BL188" s="2020"/>
      <c r="BM188" s="1430"/>
      <c r="BN188" s="1430"/>
      <c r="BO188" s="1430"/>
      <c r="BP188" s="1430"/>
    </row>
    <row r="189" spans="1:68" ht="26.25" customHeight="1">
      <c r="A189" s="52"/>
      <c r="B189" s="2012" t="s">
        <v>103</v>
      </c>
      <c r="C189" s="2013" t="s">
        <v>8</v>
      </c>
      <c r="D189" s="2013" t="s">
        <v>8</v>
      </c>
      <c r="E189" s="2021" t="s">
        <v>607</v>
      </c>
      <c r="F189" s="2022"/>
      <c r="G189" s="2022"/>
      <c r="H189" s="2022"/>
      <c r="I189" s="2022"/>
      <c r="J189" s="2022"/>
      <c r="K189" s="2022"/>
      <c r="L189" s="2022"/>
      <c r="M189" s="2022"/>
      <c r="N189" s="2022"/>
      <c r="O189" s="2022"/>
      <c r="P189" s="2022"/>
      <c r="Q189" s="2022"/>
      <c r="R189" s="2022"/>
      <c r="S189" s="2022"/>
      <c r="T189" s="2022"/>
      <c r="U189" s="2022"/>
      <c r="V189" s="2022"/>
      <c r="W189" s="2022"/>
      <c r="X189" s="2022"/>
      <c r="Y189" s="2022"/>
      <c r="Z189" s="2022"/>
      <c r="AA189" s="2022"/>
      <c r="AB189" s="2022"/>
      <c r="AC189" s="2022"/>
      <c r="AD189" s="2022"/>
      <c r="AE189" s="2022"/>
      <c r="AF189" s="2022"/>
      <c r="AG189" s="2022"/>
      <c r="AH189" s="2022"/>
      <c r="AI189" s="2022"/>
      <c r="AJ189" s="2022"/>
      <c r="AK189" s="2022"/>
      <c r="AL189" s="2022"/>
      <c r="AM189" s="2022"/>
      <c r="AN189" s="2023"/>
      <c r="AO189" s="2017" t="s">
        <v>12</v>
      </c>
      <c r="AP189" s="2017" t="s">
        <v>12</v>
      </c>
      <c r="AQ189" s="2017" t="s">
        <v>12</v>
      </c>
      <c r="AR189" s="2017" t="s">
        <v>12</v>
      </c>
      <c r="AS189" s="2018">
        <v>0</v>
      </c>
      <c r="AT189" s="2018"/>
      <c r="AU189" s="2018"/>
      <c r="AV189" s="2018"/>
      <c r="AW189" s="2019">
        <v>0</v>
      </c>
      <c r="AX189" s="2019"/>
      <c r="AY189" s="2019"/>
      <c r="AZ189" s="2019"/>
      <c r="BA189" s="1999">
        <f t="shared" si="3"/>
        <v>0</v>
      </c>
      <c r="BB189" s="1999"/>
      <c r="BC189" s="1999"/>
      <c r="BD189" s="1999"/>
    </row>
    <row r="190" spans="1:68" ht="26.25" customHeight="1">
      <c r="A190" s="52"/>
      <c r="B190" s="2012" t="s">
        <v>671</v>
      </c>
      <c r="C190" s="2013" t="s">
        <v>8</v>
      </c>
      <c r="D190" s="2013" t="s">
        <v>8</v>
      </c>
      <c r="E190" s="2014" t="str">
        <f>'[5]أسعار التوريد'!R53</f>
        <v xml:space="preserve"> توريد بابي السور  كاست الومنيوم باب كبير و باب صغير</v>
      </c>
      <c r="F190" s="2015"/>
      <c r="G190" s="2015"/>
      <c r="H190" s="2015"/>
      <c r="I190" s="2015"/>
      <c r="J190" s="2015"/>
      <c r="K190" s="2015"/>
      <c r="L190" s="2015"/>
      <c r="M190" s="2015"/>
      <c r="N190" s="2015"/>
      <c r="O190" s="2015"/>
      <c r="P190" s="2015"/>
      <c r="Q190" s="2015"/>
      <c r="R190" s="2015"/>
      <c r="S190" s="2015"/>
      <c r="T190" s="2015"/>
      <c r="U190" s="2015"/>
      <c r="V190" s="2015"/>
      <c r="W190" s="2015"/>
      <c r="X190" s="2015"/>
      <c r="Y190" s="2015"/>
      <c r="Z190" s="2015"/>
      <c r="AA190" s="2015"/>
      <c r="AB190" s="2015"/>
      <c r="AC190" s="2015"/>
      <c r="AD190" s="2015"/>
      <c r="AE190" s="2016"/>
      <c r="AF190" s="2015"/>
      <c r="AG190" s="2015"/>
      <c r="AH190" s="2015"/>
      <c r="AI190" s="2015"/>
      <c r="AJ190" s="2015"/>
      <c r="AK190" s="2015"/>
      <c r="AL190" s="2015"/>
      <c r="AM190" s="2015"/>
      <c r="AN190" s="90"/>
      <c r="AO190" s="2017" t="s">
        <v>93</v>
      </c>
      <c r="AP190" s="2017"/>
      <c r="AQ190" s="2017"/>
      <c r="AR190" s="2017"/>
      <c r="AS190" s="2018">
        <v>0</v>
      </c>
      <c r="AT190" s="2018"/>
      <c r="AU190" s="2018"/>
      <c r="AV190" s="2018"/>
      <c r="AW190" s="2019"/>
      <c r="AX190" s="2019"/>
      <c r="AY190" s="2019"/>
      <c r="AZ190" s="2019"/>
      <c r="BA190" s="1999">
        <f t="shared" si="3"/>
        <v>0</v>
      </c>
      <c r="BB190" s="1999"/>
      <c r="BC190" s="1999"/>
      <c r="BD190" s="1999"/>
    </row>
    <row r="191" spans="1:68" ht="26.25" customHeight="1" thickBot="1">
      <c r="A191" s="55"/>
      <c r="B191" s="2000" t="s">
        <v>104</v>
      </c>
      <c r="C191" s="2001"/>
      <c r="D191" s="2001"/>
      <c r="E191" s="2001"/>
      <c r="F191" s="2001"/>
      <c r="G191" s="2001"/>
      <c r="H191" s="2001"/>
      <c r="I191" s="2001"/>
      <c r="J191" s="2001"/>
      <c r="K191" s="2001"/>
      <c r="L191" s="2001"/>
      <c r="M191" s="2001"/>
      <c r="N191" s="2001"/>
      <c r="O191" s="2001"/>
      <c r="P191" s="2001"/>
      <c r="Q191" s="2001"/>
      <c r="R191" s="2001"/>
      <c r="S191" s="2001"/>
      <c r="T191" s="2001"/>
      <c r="U191" s="2001"/>
      <c r="V191" s="2001"/>
      <c r="W191" s="2001"/>
      <c r="X191" s="2001"/>
      <c r="Y191" s="2001"/>
      <c r="Z191" s="2001"/>
      <c r="AA191" s="2001"/>
      <c r="AB191" s="2001"/>
      <c r="AC191" s="2001"/>
      <c r="AD191" s="2001"/>
      <c r="AE191" s="2001"/>
      <c r="AF191" s="2001"/>
      <c r="AG191" s="2001"/>
      <c r="AH191" s="2001"/>
      <c r="AI191" s="2001"/>
      <c r="AJ191" s="2001"/>
      <c r="AK191" s="2001"/>
      <c r="AL191" s="2001"/>
      <c r="AM191" s="2001"/>
      <c r="AN191" s="2001"/>
      <c r="AO191" s="2002">
        <f>SUM(BA185:BD190)</f>
        <v>0</v>
      </c>
      <c r="AP191" s="2003"/>
      <c r="AQ191" s="2003"/>
      <c r="AR191" s="2003"/>
      <c r="AS191" s="2003"/>
      <c r="AT191" s="2003"/>
      <c r="AU191" s="2003"/>
      <c r="AV191" s="2003"/>
      <c r="AW191" s="2003"/>
      <c r="AX191" s="2003"/>
      <c r="AY191" s="2003"/>
      <c r="AZ191" s="2003"/>
      <c r="BA191" s="2003"/>
      <c r="BB191" s="2003"/>
      <c r="BC191" s="2003"/>
      <c r="BD191" s="2004"/>
    </row>
    <row r="192" spans="1:68" ht="15.75" customHeight="1" thickBot="1">
      <c r="A192" s="55"/>
      <c r="B192" s="2005"/>
      <c r="C192" s="2005"/>
      <c r="D192" s="2005"/>
      <c r="E192" s="2005"/>
      <c r="F192" s="2005"/>
      <c r="G192" s="2005"/>
      <c r="H192" s="2005"/>
      <c r="I192" s="2005"/>
      <c r="J192" s="2005"/>
      <c r="K192" s="2005"/>
      <c r="L192" s="2005"/>
      <c r="M192" s="2005"/>
      <c r="N192" s="2005"/>
      <c r="O192" s="2005"/>
      <c r="P192" s="2005"/>
      <c r="Q192" s="2005"/>
      <c r="R192" s="2005"/>
      <c r="S192" s="2005"/>
      <c r="T192" s="2005"/>
      <c r="U192" s="2005"/>
      <c r="V192" s="2005"/>
      <c r="W192" s="2005"/>
      <c r="X192" s="2005"/>
      <c r="Y192" s="2005"/>
      <c r="Z192" s="2005"/>
      <c r="AA192" s="2005"/>
      <c r="AB192" s="2005"/>
      <c r="AC192" s="2005"/>
      <c r="AD192" s="2005"/>
      <c r="AE192" s="2005"/>
      <c r="AF192" s="2005"/>
      <c r="AG192" s="2005"/>
      <c r="AH192" s="2005"/>
      <c r="AI192" s="2005"/>
      <c r="AJ192" s="2005"/>
      <c r="AK192" s="2005"/>
      <c r="AL192" s="2005"/>
      <c r="AM192" s="2005"/>
      <c r="AN192" s="2005"/>
      <c r="AO192" s="2005"/>
      <c r="AP192" s="2005"/>
      <c r="AQ192" s="2005"/>
      <c r="AR192" s="2005"/>
      <c r="AS192" s="2005"/>
      <c r="AT192" s="2005"/>
      <c r="AU192" s="2005"/>
      <c r="AV192" s="2005"/>
      <c r="AW192" s="2005"/>
      <c r="AX192" s="2005"/>
      <c r="AY192" s="2005"/>
      <c r="AZ192" s="2005"/>
      <c r="BA192" s="2005"/>
      <c r="BB192" s="2005"/>
      <c r="BC192" s="2005"/>
      <c r="BD192" s="2005"/>
    </row>
    <row r="193" spans="1:56" ht="26.25" customHeight="1">
      <c r="A193" s="55"/>
      <c r="B193" s="2006" t="s">
        <v>678</v>
      </c>
      <c r="C193" s="2007"/>
      <c r="D193" s="2007"/>
      <c r="E193" s="2007"/>
      <c r="F193" s="2007"/>
      <c r="G193" s="2007"/>
      <c r="H193" s="2007"/>
      <c r="I193" s="2007"/>
      <c r="J193" s="2007"/>
      <c r="K193" s="2007"/>
      <c r="L193" s="2007"/>
      <c r="M193" s="2007"/>
      <c r="N193" s="2007"/>
      <c r="O193" s="2007"/>
      <c r="P193" s="2007"/>
      <c r="Q193" s="2007"/>
      <c r="R193" s="2007"/>
      <c r="S193" s="2007"/>
      <c r="T193" s="2007"/>
      <c r="U193" s="2007"/>
      <c r="V193" s="2007"/>
      <c r="W193" s="2007"/>
      <c r="X193" s="2007"/>
      <c r="Y193" s="2007"/>
      <c r="Z193" s="2007"/>
      <c r="AA193" s="2007"/>
      <c r="AB193" s="2007"/>
      <c r="AC193" s="2007"/>
      <c r="AD193" s="2007"/>
      <c r="AE193" s="2007"/>
      <c r="AF193" s="2007"/>
      <c r="AG193" s="2007"/>
      <c r="AH193" s="2007"/>
      <c r="AI193" s="2007"/>
      <c r="AJ193" s="2007"/>
      <c r="AK193" s="2007"/>
      <c r="AL193" s="2007"/>
      <c r="AM193" s="2007"/>
      <c r="AN193" s="2008"/>
      <c r="AO193" s="2009">
        <f>AO191</f>
        <v>0</v>
      </c>
      <c r="AP193" s="2010"/>
      <c r="AQ193" s="2010"/>
      <c r="AR193" s="2010"/>
      <c r="AS193" s="2010"/>
      <c r="AT193" s="2010"/>
      <c r="AU193" s="2010"/>
      <c r="AV193" s="2010"/>
      <c r="AW193" s="2010"/>
      <c r="AX193" s="2010"/>
      <c r="AY193" s="2010"/>
      <c r="AZ193" s="2010"/>
      <c r="BA193" s="2010"/>
      <c r="BB193" s="2010"/>
      <c r="BC193" s="2010"/>
      <c r="BD193" s="2011"/>
    </row>
    <row r="194" spans="1:56" ht="11.25" customHeight="1">
      <c r="A194" s="55"/>
      <c r="B194" s="1997"/>
      <c r="C194" s="1997"/>
      <c r="D194" s="1997"/>
      <c r="E194" s="1997"/>
      <c r="F194" s="1997"/>
      <c r="G194" s="1997"/>
      <c r="H194" s="1997"/>
      <c r="I194" s="1997"/>
      <c r="J194" s="1997"/>
      <c r="K194" s="1997"/>
      <c r="L194" s="1997"/>
      <c r="M194" s="1997"/>
      <c r="N194" s="1997"/>
      <c r="O194" s="1997"/>
      <c r="P194" s="1997"/>
      <c r="Q194" s="1997"/>
      <c r="R194" s="1997"/>
      <c r="S194" s="1997"/>
      <c r="T194" s="1997"/>
      <c r="U194" s="1997"/>
      <c r="V194" s="1997"/>
      <c r="W194" s="1997"/>
      <c r="X194" s="1997"/>
      <c r="Y194" s="1997"/>
      <c r="Z194" s="1997"/>
      <c r="AA194" s="1997"/>
      <c r="AB194" s="1997"/>
      <c r="AC194" s="1997"/>
      <c r="AD194" s="1997"/>
      <c r="AE194" s="1997"/>
      <c r="AF194" s="1997"/>
      <c r="AG194" s="1997"/>
      <c r="AH194" s="1997"/>
      <c r="AI194" s="1997"/>
      <c r="AJ194" s="1997"/>
      <c r="AK194" s="1997"/>
      <c r="AL194" s="1997"/>
      <c r="AM194" s="1997"/>
      <c r="AN194" s="1997"/>
      <c r="AO194" s="1997"/>
      <c r="AP194" s="1997"/>
      <c r="AQ194" s="1997"/>
      <c r="AR194" s="1997"/>
      <c r="AS194" s="1997"/>
      <c r="AT194" s="1997"/>
      <c r="AU194" s="1997"/>
      <c r="AV194" s="1997"/>
      <c r="AW194" s="1997"/>
      <c r="AX194" s="1997"/>
      <c r="AY194" s="1997"/>
      <c r="AZ194" s="1997"/>
      <c r="BA194" s="1997"/>
      <c r="BB194" s="1997"/>
      <c r="BC194" s="1997"/>
      <c r="BD194" s="1997"/>
    </row>
    <row r="195" spans="1:56" ht="30" customHeight="1">
      <c r="A195" s="56"/>
      <c r="B195" s="1998" t="s">
        <v>94</v>
      </c>
      <c r="C195" s="1998"/>
      <c r="D195" s="1998"/>
      <c r="E195" s="1998"/>
      <c r="F195" s="1998"/>
      <c r="G195" s="1998"/>
      <c r="H195" s="1998"/>
      <c r="I195" s="1998"/>
      <c r="J195" s="1998"/>
      <c r="K195" s="1998"/>
      <c r="L195" s="1998"/>
      <c r="M195" s="1998"/>
      <c r="N195" s="1998"/>
      <c r="O195" s="1998"/>
      <c r="P195" s="1998"/>
      <c r="Q195" s="1998"/>
      <c r="R195" s="1998"/>
      <c r="S195" s="1998"/>
      <c r="T195" s="1998"/>
      <c r="U195" s="1998"/>
      <c r="V195" s="1998"/>
      <c r="W195" s="1998"/>
      <c r="X195" s="1998"/>
      <c r="Y195" s="1998"/>
      <c r="Z195" s="1998"/>
      <c r="AA195" s="1998"/>
      <c r="AB195" s="1998"/>
      <c r="AC195" s="1998"/>
      <c r="AD195" s="1998"/>
      <c r="AE195" s="1998"/>
      <c r="AF195" s="1998"/>
      <c r="AG195" s="1998"/>
      <c r="AH195" s="1998"/>
      <c r="AI195" s="1998"/>
      <c r="AJ195" s="1998"/>
      <c r="AK195" s="1998"/>
      <c r="AL195" s="1998"/>
      <c r="AM195" s="1998"/>
      <c r="AN195" s="1998"/>
      <c r="AO195" s="1998"/>
      <c r="AP195" s="1998"/>
      <c r="AQ195" s="1998"/>
      <c r="AR195" s="1998"/>
      <c r="AS195" s="1998"/>
      <c r="AT195" s="1998"/>
      <c r="AU195" s="1998"/>
      <c r="AV195" s="1998"/>
      <c r="AW195" s="1998"/>
      <c r="AX195" s="1998"/>
      <c r="AY195" s="1998"/>
      <c r="AZ195" s="1998"/>
      <c r="BA195" s="1998"/>
      <c r="BB195" s="1998"/>
      <c r="BC195" s="1998"/>
      <c r="BD195" s="1998"/>
    </row>
    <row r="196" spans="1:56" ht="30" customHeight="1">
      <c r="A196" s="55"/>
      <c r="B196" s="1987" t="str">
        <f>B38</f>
        <v>أولا : أعمال الهيكل</v>
      </c>
      <c r="C196" s="1987"/>
      <c r="D196" s="1987"/>
      <c r="E196" s="1987"/>
      <c r="F196" s="1987"/>
      <c r="G196" s="1987"/>
      <c r="H196" s="1987"/>
      <c r="I196" s="1987"/>
      <c r="J196" s="1987"/>
      <c r="K196" s="1987"/>
      <c r="L196" s="1987"/>
      <c r="M196" s="1987"/>
      <c r="N196" s="1987"/>
      <c r="O196" s="1987"/>
      <c r="P196" s="1987"/>
      <c r="Q196" s="1987"/>
      <c r="R196" s="1987"/>
      <c r="S196" s="1987"/>
      <c r="T196" s="1987"/>
      <c r="U196" s="1987"/>
      <c r="V196" s="1987"/>
      <c r="W196" s="1987"/>
      <c r="X196" s="1987"/>
      <c r="Y196" s="1987"/>
      <c r="Z196" s="1987"/>
      <c r="AA196" s="1987"/>
      <c r="AB196" s="1987"/>
      <c r="AC196" s="1987"/>
      <c r="AD196" s="1987"/>
      <c r="AE196" s="1987"/>
      <c r="AF196" s="1987"/>
      <c r="AG196" s="1987"/>
      <c r="AH196" s="1987"/>
      <c r="AI196" s="1987"/>
      <c r="AJ196" s="1987"/>
      <c r="AK196" s="1987"/>
      <c r="AL196" s="1987"/>
      <c r="AM196" s="1987"/>
      <c r="AN196" s="1987"/>
      <c r="AO196" s="1987"/>
      <c r="AP196" s="1987"/>
      <c r="AQ196" s="1987"/>
      <c r="AR196" s="1987"/>
      <c r="AS196" s="1987"/>
      <c r="AT196" s="1987"/>
      <c r="AU196" s="1987"/>
      <c r="AV196" s="1987"/>
      <c r="AW196" s="1987"/>
      <c r="AX196" s="1987"/>
      <c r="AY196" s="1987"/>
      <c r="AZ196" s="1987"/>
      <c r="BA196" s="1987"/>
      <c r="BB196" s="1987"/>
      <c r="BC196" s="1987"/>
      <c r="BD196" s="1987"/>
    </row>
    <row r="197" spans="1:56" ht="26.25" customHeight="1">
      <c r="A197" s="55"/>
      <c r="B197" s="1988" t="str">
        <f>B43</f>
        <v xml:space="preserve">(A)  إجمالي سعر أعمال المياه الجوفية والتربة </v>
      </c>
      <c r="C197" s="1988"/>
      <c r="D197" s="1988"/>
      <c r="E197" s="1988"/>
      <c r="F197" s="1988"/>
      <c r="G197" s="1988"/>
      <c r="H197" s="1988"/>
      <c r="I197" s="1988"/>
      <c r="J197" s="1988"/>
      <c r="K197" s="1988"/>
      <c r="L197" s="1988"/>
      <c r="M197" s="1988"/>
      <c r="N197" s="1988"/>
      <c r="O197" s="1988"/>
      <c r="P197" s="1988"/>
      <c r="Q197" s="1988"/>
      <c r="R197" s="1988"/>
      <c r="S197" s="1988"/>
      <c r="T197" s="1988"/>
      <c r="U197" s="1988"/>
      <c r="V197" s="1988"/>
      <c r="W197" s="1988"/>
      <c r="X197" s="1988"/>
      <c r="Y197" s="1988"/>
      <c r="Z197" s="1988"/>
      <c r="AA197" s="1988"/>
      <c r="AB197" s="1988"/>
      <c r="AC197" s="1988"/>
      <c r="AD197" s="1989">
        <f>AO197/AO220</f>
        <v>0</v>
      </c>
      <c r="AE197" s="1989"/>
      <c r="AF197" s="1989"/>
      <c r="AG197" s="1989"/>
      <c r="AH197" s="1989"/>
      <c r="AI197" s="1989"/>
      <c r="AJ197" s="1989"/>
      <c r="AK197" s="1989"/>
      <c r="AL197" s="1989"/>
      <c r="AM197" s="1989"/>
      <c r="AN197" s="1989"/>
      <c r="AO197" s="1996">
        <f>AO43</f>
        <v>0</v>
      </c>
      <c r="AP197" s="1996"/>
      <c r="AQ197" s="1996"/>
      <c r="AR197" s="1996"/>
      <c r="AS197" s="1996"/>
      <c r="AT197" s="1996"/>
      <c r="AU197" s="1996"/>
      <c r="AV197" s="1996"/>
      <c r="AW197" s="1996"/>
      <c r="AX197" s="1996"/>
      <c r="AY197" s="1996"/>
      <c r="AZ197" s="1996"/>
      <c r="BA197" s="1996"/>
      <c r="BB197" s="1996"/>
      <c r="BC197" s="1996"/>
      <c r="BD197" s="1996"/>
    </row>
    <row r="198" spans="1:56" ht="26.25" customHeight="1">
      <c r="A198" s="55"/>
      <c r="B198" s="1988" t="str">
        <f>B56</f>
        <v xml:space="preserve">(B)  إجمالي سعر أعمال تحضير وتجهيز الموقع </v>
      </c>
      <c r="C198" s="1988"/>
      <c r="D198" s="1988"/>
      <c r="E198" s="1988"/>
      <c r="F198" s="1988"/>
      <c r="G198" s="1988"/>
      <c r="H198" s="1988"/>
      <c r="I198" s="1988"/>
      <c r="J198" s="1988"/>
      <c r="K198" s="1988"/>
      <c r="L198" s="1988"/>
      <c r="M198" s="1988"/>
      <c r="N198" s="1988"/>
      <c r="O198" s="1988"/>
      <c r="P198" s="1988"/>
      <c r="Q198" s="1988"/>
      <c r="R198" s="1988"/>
      <c r="S198" s="1988"/>
      <c r="T198" s="1988"/>
      <c r="U198" s="1988"/>
      <c r="V198" s="1988"/>
      <c r="W198" s="1988"/>
      <c r="X198" s="1988"/>
      <c r="Y198" s="1988"/>
      <c r="Z198" s="1988"/>
      <c r="AA198" s="1988"/>
      <c r="AB198" s="1988"/>
      <c r="AC198" s="1988"/>
      <c r="AD198" s="1989">
        <f>AO198/AO220</f>
        <v>5.6818181818181816E-2</v>
      </c>
      <c r="AE198" s="1989"/>
      <c r="AF198" s="1989"/>
      <c r="AG198" s="1989"/>
      <c r="AH198" s="1989"/>
      <c r="AI198" s="1989"/>
      <c r="AJ198" s="1989"/>
      <c r="AK198" s="1989"/>
      <c r="AL198" s="1989"/>
      <c r="AM198" s="1989"/>
      <c r="AN198" s="1989"/>
      <c r="AO198" s="1996">
        <f>AO56</f>
        <v>40000</v>
      </c>
      <c r="AP198" s="1996"/>
      <c r="AQ198" s="1996"/>
      <c r="AR198" s="1996"/>
      <c r="AS198" s="1996"/>
      <c r="AT198" s="1996"/>
      <c r="AU198" s="1996"/>
      <c r="AV198" s="1996"/>
      <c r="AW198" s="1996"/>
      <c r="AX198" s="1996"/>
      <c r="AY198" s="1996"/>
      <c r="AZ198" s="1996"/>
      <c r="BA198" s="1996"/>
      <c r="BB198" s="1996"/>
      <c r="BC198" s="1996"/>
      <c r="BD198" s="1996"/>
    </row>
    <row r="199" spans="1:56" ht="26.25" customHeight="1">
      <c r="A199" s="55"/>
      <c r="B199" s="1988" t="str">
        <f>B68</f>
        <v>(C)  إجمالي سعر أعمال تحت منسوب الأرض</v>
      </c>
      <c r="C199" s="1988"/>
      <c r="D199" s="1988"/>
      <c r="E199" s="1988"/>
      <c r="F199" s="1988"/>
      <c r="G199" s="1988"/>
      <c r="H199" s="1988"/>
      <c r="I199" s="1988"/>
      <c r="J199" s="1988"/>
      <c r="K199" s="1988"/>
      <c r="L199" s="1988"/>
      <c r="M199" s="1988"/>
      <c r="N199" s="1988"/>
      <c r="O199" s="1988"/>
      <c r="P199" s="1988"/>
      <c r="Q199" s="1988"/>
      <c r="R199" s="1988"/>
      <c r="S199" s="1988"/>
      <c r="T199" s="1988"/>
      <c r="U199" s="1988"/>
      <c r="V199" s="1988"/>
      <c r="W199" s="1988"/>
      <c r="X199" s="1988"/>
      <c r="Y199" s="1988"/>
      <c r="Z199" s="1988"/>
      <c r="AA199" s="1988"/>
      <c r="AB199" s="1988"/>
      <c r="AC199" s="1988"/>
      <c r="AD199" s="1989">
        <f>AO199/AO220</f>
        <v>0.14772727272727273</v>
      </c>
      <c r="AE199" s="1989"/>
      <c r="AF199" s="1989"/>
      <c r="AG199" s="1989"/>
      <c r="AH199" s="1989"/>
      <c r="AI199" s="1989"/>
      <c r="AJ199" s="1989"/>
      <c r="AK199" s="1989"/>
      <c r="AL199" s="1989"/>
      <c r="AM199" s="1989"/>
      <c r="AN199" s="1989"/>
      <c r="AO199" s="1996">
        <f>AO68</f>
        <v>104000</v>
      </c>
      <c r="AP199" s="1996"/>
      <c r="AQ199" s="1996"/>
      <c r="AR199" s="1996"/>
      <c r="AS199" s="1996"/>
      <c r="AT199" s="1996"/>
      <c r="AU199" s="1996"/>
      <c r="AV199" s="1996"/>
      <c r="AW199" s="1996"/>
      <c r="AX199" s="1996"/>
      <c r="AY199" s="1996"/>
      <c r="AZ199" s="1996"/>
      <c r="BA199" s="1996"/>
      <c r="BB199" s="1996"/>
      <c r="BC199" s="1996"/>
      <c r="BD199" s="1996"/>
    </row>
    <row r="200" spans="1:56" ht="26.25" customHeight="1">
      <c r="A200" s="55"/>
      <c r="B200" s="1988" t="str">
        <f>B80</f>
        <v>(D)  إجمالي سعر أعمال فوق منسوب الأرض</v>
      </c>
      <c r="C200" s="1988"/>
      <c r="D200" s="1988"/>
      <c r="E200" s="1988"/>
      <c r="F200" s="1988"/>
      <c r="G200" s="1988"/>
      <c r="H200" s="1988"/>
      <c r="I200" s="1988"/>
      <c r="J200" s="1988"/>
      <c r="K200" s="1988"/>
      <c r="L200" s="1988"/>
      <c r="M200" s="1988"/>
      <c r="N200" s="1988"/>
      <c r="O200" s="1988"/>
      <c r="P200" s="1988"/>
      <c r="Q200" s="1988"/>
      <c r="R200" s="1988"/>
      <c r="S200" s="1988"/>
      <c r="T200" s="1988"/>
      <c r="U200" s="1988"/>
      <c r="V200" s="1988"/>
      <c r="W200" s="1988"/>
      <c r="X200" s="1988"/>
      <c r="Y200" s="1988"/>
      <c r="Z200" s="1988"/>
      <c r="AA200" s="1988"/>
      <c r="AB200" s="1988"/>
      <c r="AC200" s="1988"/>
      <c r="AD200" s="1989">
        <f>AO200/AO220</f>
        <v>0.23863636363636365</v>
      </c>
      <c r="AE200" s="1989"/>
      <c r="AF200" s="1989"/>
      <c r="AG200" s="1989"/>
      <c r="AH200" s="1989"/>
      <c r="AI200" s="1989"/>
      <c r="AJ200" s="1989"/>
      <c r="AK200" s="1989"/>
      <c r="AL200" s="1989"/>
      <c r="AM200" s="1989"/>
      <c r="AN200" s="1989"/>
      <c r="AO200" s="1996">
        <f>AO80</f>
        <v>168000</v>
      </c>
      <c r="AP200" s="1996"/>
      <c r="AQ200" s="1996"/>
      <c r="AR200" s="1996"/>
      <c r="AS200" s="1996"/>
      <c r="AT200" s="1996"/>
      <c r="AU200" s="1996"/>
      <c r="AV200" s="1996"/>
      <c r="AW200" s="1996"/>
      <c r="AX200" s="1996"/>
      <c r="AY200" s="1996"/>
      <c r="AZ200" s="1996"/>
      <c r="BA200" s="1996"/>
      <c r="BB200" s="1996"/>
      <c r="BC200" s="1996"/>
      <c r="BD200" s="1996"/>
    </row>
    <row r="201" spans="1:56" ht="26.25" customHeight="1">
      <c r="A201" s="55"/>
      <c r="B201" s="1988" t="str">
        <f>B87</f>
        <v>(E)  إجمالي سعر أعمال الطابوق</v>
      </c>
      <c r="C201" s="1988"/>
      <c r="D201" s="1988"/>
      <c r="E201" s="1988"/>
      <c r="F201" s="1988"/>
      <c r="G201" s="1988"/>
      <c r="H201" s="1988"/>
      <c r="I201" s="1988"/>
      <c r="J201" s="1988"/>
      <c r="K201" s="1988"/>
      <c r="L201" s="1988"/>
      <c r="M201" s="1988"/>
      <c r="N201" s="1988"/>
      <c r="O201" s="1988"/>
      <c r="P201" s="1988"/>
      <c r="Q201" s="1988"/>
      <c r="R201" s="1988"/>
      <c r="S201" s="1988"/>
      <c r="T201" s="1988"/>
      <c r="U201" s="1988"/>
      <c r="V201" s="1988"/>
      <c r="W201" s="1988"/>
      <c r="X201" s="1988"/>
      <c r="Y201" s="1988"/>
      <c r="Z201" s="1988"/>
      <c r="AA201" s="1988"/>
      <c r="AB201" s="1988"/>
      <c r="AC201" s="1988"/>
      <c r="AD201" s="1989">
        <f>AO201/AO220</f>
        <v>6.8181818181818177E-2</v>
      </c>
      <c r="AE201" s="1989"/>
      <c r="AF201" s="1989"/>
      <c r="AG201" s="1989"/>
      <c r="AH201" s="1989"/>
      <c r="AI201" s="1989"/>
      <c r="AJ201" s="1989"/>
      <c r="AK201" s="1989"/>
      <c r="AL201" s="1989"/>
      <c r="AM201" s="1989"/>
      <c r="AN201" s="1989"/>
      <c r="AO201" s="1996">
        <f>AO87</f>
        <v>48000</v>
      </c>
      <c r="AP201" s="1996"/>
      <c r="AQ201" s="1996"/>
      <c r="AR201" s="1996"/>
      <c r="AS201" s="1996"/>
      <c r="AT201" s="1996"/>
      <c r="AU201" s="1996"/>
      <c r="AV201" s="1996"/>
      <c r="AW201" s="1996"/>
      <c r="AX201" s="1996"/>
      <c r="AY201" s="1996"/>
      <c r="AZ201" s="1996"/>
      <c r="BA201" s="1996"/>
      <c r="BB201" s="1996"/>
      <c r="BC201" s="1996"/>
      <c r="BD201" s="1996"/>
    </row>
    <row r="202" spans="1:56" ht="26.25" customHeight="1">
      <c r="A202" s="55"/>
      <c r="B202" s="1993" t="str">
        <f>B90</f>
        <v>اجمالي أولا : أعمال الهيكل</v>
      </c>
      <c r="C202" s="1993"/>
      <c r="D202" s="1993"/>
      <c r="E202" s="1993"/>
      <c r="F202" s="1993"/>
      <c r="G202" s="1993"/>
      <c r="H202" s="1993"/>
      <c r="I202" s="1993"/>
      <c r="J202" s="1993"/>
      <c r="K202" s="1993"/>
      <c r="L202" s="1993"/>
      <c r="M202" s="1993"/>
      <c r="N202" s="1993"/>
      <c r="O202" s="1993"/>
      <c r="P202" s="1993"/>
      <c r="Q202" s="1993"/>
      <c r="R202" s="1993"/>
      <c r="S202" s="1993"/>
      <c r="T202" s="1993"/>
      <c r="U202" s="1993"/>
      <c r="V202" s="1993"/>
      <c r="W202" s="1993"/>
      <c r="X202" s="1993"/>
      <c r="Y202" s="1993"/>
      <c r="Z202" s="1993"/>
      <c r="AA202" s="1993"/>
      <c r="AB202" s="1993"/>
      <c r="AC202" s="1993"/>
      <c r="AD202" s="1994">
        <f>SUM(AD197:AM201)</f>
        <v>0.51136363636363646</v>
      </c>
      <c r="AE202" s="1994"/>
      <c r="AF202" s="1994"/>
      <c r="AG202" s="1994"/>
      <c r="AH202" s="1994"/>
      <c r="AI202" s="1994"/>
      <c r="AJ202" s="1994"/>
      <c r="AK202" s="1994"/>
      <c r="AL202" s="1994"/>
      <c r="AM202" s="1994"/>
      <c r="AN202" s="1994"/>
      <c r="AO202" s="1995">
        <f>SUM(AO197:BD201)</f>
        <v>360000</v>
      </c>
      <c r="AP202" s="1995"/>
      <c r="AQ202" s="1995"/>
      <c r="AR202" s="1995"/>
      <c r="AS202" s="1995"/>
      <c r="AT202" s="1995"/>
      <c r="AU202" s="1995"/>
      <c r="AV202" s="1995"/>
      <c r="AW202" s="1995"/>
      <c r="AX202" s="1995"/>
      <c r="AY202" s="1995"/>
      <c r="AZ202" s="1995"/>
      <c r="BA202" s="1995"/>
      <c r="BB202" s="1995"/>
      <c r="BC202" s="1995"/>
      <c r="BD202" s="1995"/>
    </row>
    <row r="203" spans="1:56" ht="26.25" customHeight="1">
      <c r="A203" s="55"/>
      <c r="B203" s="1987" t="str">
        <f>B92</f>
        <v>ثانيا : أعمال التشطيبات والاكساء</v>
      </c>
      <c r="C203" s="1987"/>
      <c r="D203" s="1987"/>
      <c r="E203" s="1987"/>
      <c r="F203" s="1987"/>
      <c r="G203" s="1987"/>
      <c r="H203" s="1987"/>
      <c r="I203" s="1987"/>
      <c r="J203" s="1987"/>
      <c r="K203" s="1987"/>
      <c r="L203" s="1987"/>
      <c r="M203" s="1987"/>
      <c r="N203" s="1987"/>
      <c r="O203" s="1987"/>
      <c r="P203" s="1987"/>
      <c r="Q203" s="1987"/>
      <c r="R203" s="1987"/>
      <c r="S203" s="1987"/>
      <c r="T203" s="1987"/>
      <c r="U203" s="1987"/>
      <c r="V203" s="1987"/>
      <c r="W203" s="1987"/>
      <c r="X203" s="1987"/>
      <c r="Y203" s="1987"/>
      <c r="Z203" s="1987"/>
      <c r="AA203" s="1987"/>
      <c r="AB203" s="1987"/>
      <c r="AC203" s="1987"/>
      <c r="AD203" s="1987"/>
      <c r="AE203" s="1987"/>
      <c r="AF203" s="1987"/>
      <c r="AG203" s="1987"/>
      <c r="AH203" s="1987"/>
      <c r="AI203" s="1987"/>
      <c r="AJ203" s="1987"/>
      <c r="AK203" s="1987"/>
      <c r="AL203" s="1987"/>
      <c r="AM203" s="1987"/>
      <c r="AN203" s="1987"/>
      <c r="AO203" s="1987"/>
      <c r="AP203" s="1987"/>
      <c r="AQ203" s="1987"/>
      <c r="AR203" s="1987"/>
      <c r="AS203" s="1987"/>
      <c r="AT203" s="1987"/>
      <c r="AU203" s="1987"/>
      <c r="AV203" s="1987"/>
      <c r="AW203" s="1987"/>
      <c r="AX203" s="1987"/>
      <c r="AY203" s="1987"/>
      <c r="AZ203" s="1987"/>
      <c r="BA203" s="1987"/>
      <c r="BB203" s="1987"/>
      <c r="BC203" s="1987"/>
      <c r="BD203" s="1987"/>
    </row>
    <row r="204" spans="1:56" ht="26.25" customHeight="1">
      <c r="A204" s="55"/>
      <c r="B204" s="1988" t="str">
        <f>B101</f>
        <v>(F) أعمال الطبقات العازلة</v>
      </c>
      <c r="C204" s="1988"/>
      <c r="D204" s="1988"/>
      <c r="E204" s="1988"/>
      <c r="F204" s="1988"/>
      <c r="G204" s="1988"/>
      <c r="H204" s="1988"/>
      <c r="I204" s="1988"/>
      <c r="J204" s="1988"/>
      <c r="K204" s="1988"/>
      <c r="L204" s="1988"/>
      <c r="M204" s="1988"/>
      <c r="N204" s="1988"/>
      <c r="O204" s="1988"/>
      <c r="P204" s="1988"/>
      <c r="Q204" s="1988"/>
      <c r="R204" s="1988"/>
      <c r="S204" s="1988"/>
      <c r="T204" s="1988"/>
      <c r="U204" s="1988"/>
      <c r="V204" s="1988"/>
      <c r="W204" s="1988"/>
      <c r="X204" s="1988"/>
      <c r="Y204" s="1988"/>
      <c r="Z204" s="1988"/>
      <c r="AA204" s="1988"/>
      <c r="AB204" s="1988"/>
      <c r="AC204" s="1988"/>
      <c r="AD204" s="1989">
        <f>AO204/AO220</f>
        <v>5.6818181818181816E-2</v>
      </c>
      <c r="AE204" s="1989"/>
      <c r="AF204" s="1989"/>
      <c r="AG204" s="1989"/>
      <c r="AH204" s="1989"/>
      <c r="AI204" s="1989"/>
      <c r="AJ204" s="1989"/>
      <c r="AK204" s="1989"/>
      <c r="AL204" s="1989"/>
      <c r="AM204" s="1989"/>
      <c r="AN204" s="1989"/>
      <c r="AO204" s="1996">
        <f>AO101</f>
        <v>40000</v>
      </c>
      <c r="AP204" s="1996"/>
      <c r="AQ204" s="1996"/>
      <c r="AR204" s="1996"/>
      <c r="AS204" s="1996"/>
      <c r="AT204" s="1996"/>
      <c r="AU204" s="1996"/>
      <c r="AV204" s="1996"/>
      <c r="AW204" s="1996"/>
      <c r="AX204" s="1996"/>
      <c r="AY204" s="1996"/>
      <c r="AZ204" s="1996"/>
      <c r="BA204" s="1996"/>
      <c r="BB204" s="1996"/>
      <c r="BC204" s="1996"/>
      <c r="BD204" s="1996"/>
    </row>
    <row r="205" spans="1:56" ht="26.25" customHeight="1">
      <c r="A205" s="55"/>
      <c r="B205" s="1988" t="str">
        <f>B124</f>
        <v>(G) اعمال التشطيبات الداخلية</v>
      </c>
      <c r="C205" s="1988"/>
      <c r="D205" s="1988"/>
      <c r="E205" s="1988"/>
      <c r="F205" s="1988"/>
      <c r="G205" s="1988"/>
      <c r="H205" s="1988"/>
      <c r="I205" s="1988"/>
      <c r="J205" s="1988"/>
      <c r="K205" s="1988"/>
      <c r="L205" s="1988"/>
      <c r="M205" s="1988"/>
      <c r="N205" s="1988"/>
      <c r="O205" s="1988"/>
      <c r="P205" s="1988"/>
      <c r="Q205" s="1988"/>
      <c r="R205" s="1988"/>
      <c r="S205" s="1988"/>
      <c r="T205" s="1988"/>
      <c r="U205" s="1988"/>
      <c r="V205" s="1988"/>
      <c r="W205" s="1988"/>
      <c r="X205" s="1988"/>
      <c r="Y205" s="1988"/>
      <c r="Z205" s="1988"/>
      <c r="AA205" s="1988"/>
      <c r="AB205" s="1988"/>
      <c r="AC205" s="1988"/>
      <c r="AD205" s="1989">
        <f>AO205/AO220</f>
        <v>0.15909090909090909</v>
      </c>
      <c r="AE205" s="1989"/>
      <c r="AF205" s="1989"/>
      <c r="AG205" s="1989"/>
      <c r="AH205" s="1989"/>
      <c r="AI205" s="1989"/>
      <c r="AJ205" s="1989"/>
      <c r="AK205" s="1989"/>
      <c r="AL205" s="1989"/>
      <c r="AM205" s="1989"/>
      <c r="AN205" s="1989"/>
      <c r="AO205" s="1996">
        <f>AO124</f>
        <v>112000</v>
      </c>
      <c r="AP205" s="1996"/>
      <c r="AQ205" s="1996"/>
      <c r="AR205" s="1996"/>
      <c r="AS205" s="1996"/>
      <c r="AT205" s="1996"/>
      <c r="AU205" s="1996"/>
      <c r="AV205" s="1996"/>
      <c r="AW205" s="1996"/>
      <c r="AX205" s="1996"/>
      <c r="AY205" s="1996"/>
      <c r="AZ205" s="1996"/>
      <c r="BA205" s="1996"/>
      <c r="BB205" s="1996"/>
      <c r="BC205" s="1996"/>
      <c r="BD205" s="1996"/>
    </row>
    <row r="206" spans="1:56" ht="26.25" customHeight="1">
      <c r="A206" s="55"/>
      <c r="B206" s="1988" t="str">
        <f>B139</f>
        <v xml:space="preserve">(H) الأعمال الصحية </v>
      </c>
      <c r="C206" s="1988"/>
      <c r="D206" s="1988"/>
      <c r="E206" s="1988"/>
      <c r="F206" s="1988"/>
      <c r="G206" s="1988"/>
      <c r="H206" s="1988"/>
      <c r="I206" s="1988"/>
      <c r="J206" s="1988"/>
      <c r="K206" s="1988"/>
      <c r="L206" s="1988"/>
      <c r="M206" s="1988"/>
      <c r="N206" s="1988"/>
      <c r="O206" s="1988"/>
      <c r="P206" s="1988"/>
      <c r="Q206" s="1988"/>
      <c r="R206" s="1988"/>
      <c r="S206" s="1988"/>
      <c r="T206" s="1988"/>
      <c r="U206" s="1988"/>
      <c r="V206" s="1988"/>
      <c r="W206" s="1988"/>
      <c r="X206" s="1988"/>
      <c r="Y206" s="1988"/>
      <c r="Z206" s="1988"/>
      <c r="AA206" s="1988"/>
      <c r="AB206" s="1988"/>
      <c r="AC206" s="1988"/>
      <c r="AD206" s="1989">
        <f>AO206/AO220</f>
        <v>6.8181818181818177E-2</v>
      </c>
      <c r="AE206" s="1989"/>
      <c r="AF206" s="1989"/>
      <c r="AG206" s="1989"/>
      <c r="AH206" s="1989"/>
      <c r="AI206" s="1989"/>
      <c r="AJ206" s="1989"/>
      <c r="AK206" s="1989"/>
      <c r="AL206" s="1989"/>
      <c r="AM206" s="1989"/>
      <c r="AN206" s="1989"/>
      <c r="AO206" s="1996">
        <f>AO139</f>
        <v>48000</v>
      </c>
      <c r="AP206" s="1996"/>
      <c r="AQ206" s="1996"/>
      <c r="AR206" s="1996"/>
      <c r="AS206" s="1996"/>
      <c r="AT206" s="1996"/>
      <c r="AU206" s="1996"/>
      <c r="AV206" s="1996"/>
      <c r="AW206" s="1996"/>
      <c r="AX206" s="1996"/>
      <c r="AY206" s="1996"/>
      <c r="AZ206" s="1996"/>
      <c r="BA206" s="1996"/>
      <c r="BB206" s="1996"/>
      <c r="BC206" s="1996"/>
      <c r="BD206" s="1996"/>
    </row>
    <row r="207" spans="1:56" ht="26.25" customHeight="1">
      <c r="A207" s="55"/>
      <c r="B207" s="1988" t="str">
        <f>B164</f>
        <v>(I)  إجمالي سعر الأعمال الكهربائية</v>
      </c>
      <c r="C207" s="1988"/>
      <c r="D207" s="1988"/>
      <c r="E207" s="1988"/>
      <c r="F207" s="1988"/>
      <c r="G207" s="1988"/>
      <c r="H207" s="1988"/>
      <c r="I207" s="1988"/>
      <c r="J207" s="1988"/>
      <c r="K207" s="1988"/>
      <c r="L207" s="1988"/>
      <c r="M207" s="1988"/>
      <c r="N207" s="1988"/>
      <c r="O207" s="1988"/>
      <c r="P207" s="1988"/>
      <c r="Q207" s="1988"/>
      <c r="R207" s="1988"/>
      <c r="S207" s="1988"/>
      <c r="T207" s="1988"/>
      <c r="U207" s="1988"/>
      <c r="V207" s="1988"/>
      <c r="W207" s="1988"/>
      <c r="X207" s="1988"/>
      <c r="Y207" s="1988"/>
      <c r="Z207" s="1988"/>
      <c r="AA207" s="1988"/>
      <c r="AB207" s="1988"/>
      <c r="AC207" s="1988"/>
      <c r="AD207" s="1989">
        <f>AO207/AO220</f>
        <v>6.8181818181818177E-2</v>
      </c>
      <c r="AE207" s="1989"/>
      <c r="AF207" s="1989"/>
      <c r="AG207" s="1989"/>
      <c r="AH207" s="1989"/>
      <c r="AI207" s="1989"/>
      <c r="AJ207" s="1989"/>
      <c r="AK207" s="1989"/>
      <c r="AL207" s="1989"/>
      <c r="AM207" s="1989"/>
      <c r="AN207" s="1989"/>
      <c r="AO207" s="1996">
        <f>AO164</f>
        <v>48000</v>
      </c>
      <c r="AP207" s="1996"/>
      <c r="AQ207" s="1996"/>
      <c r="AR207" s="1996"/>
      <c r="AS207" s="1996"/>
      <c r="AT207" s="1996"/>
      <c r="AU207" s="1996"/>
      <c r="AV207" s="1996"/>
      <c r="AW207" s="1996"/>
      <c r="AX207" s="1996"/>
      <c r="AY207" s="1996"/>
      <c r="AZ207" s="1996"/>
      <c r="BA207" s="1996"/>
      <c r="BB207" s="1996"/>
      <c r="BC207" s="1996"/>
      <c r="BD207" s="1996"/>
    </row>
    <row r="208" spans="1:56" ht="26.25" customHeight="1">
      <c r="A208" s="55"/>
      <c r="B208" s="1988" t="str">
        <f>B170</f>
        <v>(J) أعمال الألمنيوم والزجاج والهاندريل</v>
      </c>
      <c r="C208" s="1988"/>
      <c r="D208" s="1988"/>
      <c r="E208" s="1988"/>
      <c r="F208" s="1988"/>
      <c r="G208" s="1988"/>
      <c r="H208" s="1988"/>
      <c r="I208" s="1988"/>
      <c r="J208" s="1988"/>
      <c r="K208" s="1988"/>
      <c r="L208" s="1988"/>
      <c r="M208" s="1988"/>
      <c r="N208" s="1988"/>
      <c r="O208" s="1988"/>
      <c r="P208" s="1988"/>
      <c r="Q208" s="1988"/>
      <c r="R208" s="1988"/>
      <c r="S208" s="1988"/>
      <c r="T208" s="1988"/>
      <c r="U208" s="1988"/>
      <c r="V208" s="1988"/>
      <c r="W208" s="1988"/>
      <c r="X208" s="1988"/>
      <c r="Y208" s="1988"/>
      <c r="Z208" s="1988"/>
      <c r="AA208" s="1988"/>
      <c r="AB208" s="1988"/>
      <c r="AC208" s="1988"/>
      <c r="AD208" s="1989">
        <f>AO208/AO220</f>
        <v>6.8181818181818177E-2</v>
      </c>
      <c r="AE208" s="1989"/>
      <c r="AF208" s="1989"/>
      <c r="AG208" s="1989"/>
      <c r="AH208" s="1989"/>
      <c r="AI208" s="1989"/>
      <c r="AJ208" s="1989"/>
      <c r="AK208" s="1989"/>
      <c r="AL208" s="1989"/>
      <c r="AM208" s="1989"/>
      <c r="AN208" s="1989"/>
      <c r="AO208" s="1996">
        <f>AO170</f>
        <v>48000</v>
      </c>
      <c r="AP208" s="1996"/>
      <c r="AQ208" s="1996"/>
      <c r="AR208" s="1996"/>
      <c r="AS208" s="1996"/>
      <c r="AT208" s="1996"/>
      <c r="AU208" s="1996"/>
      <c r="AV208" s="1996"/>
      <c r="AW208" s="1996"/>
      <c r="AX208" s="1996"/>
      <c r="AY208" s="1996"/>
      <c r="AZ208" s="1996"/>
      <c r="BA208" s="1996"/>
      <c r="BB208" s="1996"/>
      <c r="BC208" s="1996"/>
      <c r="BD208" s="1996"/>
    </row>
    <row r="209" spans="1:57" ht="26.25" customHeight="1">
      <c r="A209" s="55"/>
      <c r="B209" s="1988" t="str">
        <f>B178</f>
        <v>(K)  إجمالي سعر أعمال الأبواب الخشبية</v>
      </c>
      <c r="C209" s="1988"/>
      <c r="D209" s="1988"/>
      <c r="E209" s="1988"/>
      <c r="F209" s="1988"/>
      <c r="G209" s="1988"/>
      <c r="H209" s="1988"/>
      <c r="I209" s="1988"/>
      <c r="J209" s="1988"/>
      <c r="K209" s="1988"/>
      <c r="L209" s="1988"/>
      <c r="M209" s="1988"/>
      <c r="N209" s="1988"/>
      <c r="O209" s="1988"/>
      <c r="P209" s="1988"/>
      <c r="Q209" s="1988"/>
      <c r="R209" s="1988"/>
      <c r="S209" s="1988"/>
      <c r="T209" s="1988"/>
      <c r="U209" s="1988"/>
      <c r="V209" s="1988"/>
      <c r="W209" s="1988"/>
      <c r="X209" s="1988"/>
      <c r="Y209" s="1988"/>
      <c r="Z209" s="1988"/>
      <c r="AA209" s="1988"/>
      <c r="AB209" s="1988"/>
      <c r="AC209" s="1988"/>
      <c r="AD209" s="1989">
        <f>AO209/AO220</f>
        <v>6.8181818181818177E-2</v>
      </c>
      <c r="AE209" s="1989"/>
      <c r="AF209" s="1989"/>
      <c r="AG209" s="1989"/>
      <c r="AH209" s="1989"/>
      <c r="AI209" s="1989"/>
      <c r="AJ209" s="1989"/>
      <c r="AK209" s="1989"/>
      <c r="AL209" s="1989"/>
      <c r="AM209" s="1989"/>
      <c r="AN209" s="1989"/>
      <c r="AO209" s="1996">
        <f>AO178</f>
        <v>48000</v>
      </c>
      <c r="AP209" s="1996"/>
      <c r="AQ209" s="1996"/>
      <c r="AR209" s="1996"/>
      <c r="AS209" s="1996"/>
      <c r="AT209" s="1996"/>
      <c r="AU209" s="1996"/>
      <c r="AV209" s="1996"/>
      <c r="AW209" s="1996"/>
      <c r="AX209" s="1996"/>
      <c r="AY209" s="1996"/>
      <c r="AZ209" s="1996"/>
      <c r="BA209" s="1996"/>
      <c r="BB209" s="1996"/>
      <c r="BC209" s="1996"/>
      <c r="BD209" s="1996"/>
    </row>
    <row r="210" spans="1:57" ht="26.25" customHeight="1">
      <c r="A210" s="55"/>
      <c r="B210" s="1993" t="str">
        <f>B180</f>
        <v>اجمالي ثانيا : أعمال التشطيبات والاكساء</v>
      </c>
      <c r="C210" s="1993"/>
      <c r="D210" s="1993"/>
      <c r="E210" s="1993"/>
      <c r="F210" s="1993"/>
      <c r="G210" s="1993"/>
      <c r="H210" s="1993"/>
      <c r="I210" s="1993"/>
      <c r="J210" s="1993"/>
      <c r="K210" s="1993"/>
      <c r="L210" s="1993"/>
      <c r="M210" s="1993"/>
      <c r="N210" s="1993"/>
      <c r="O210" s="1993"/>
      <c r="P210" s="1993"/>
      <c r="Q210" s="1993"/>
      <c r="R210" s="1993"/>
      <c r="S210" s="1993"/>
      <c r="T210" s="1993"/>
      <c r="U210" s="1993"/>
      <c r="V210" s="1993"/>
      <c r="W210" s="1993"/>
      <c r="X210" s="1993"/>
      <c r="Y210" s="1993"/>
      <c r="Z210" s="1993"/>
      <c r="AA210" s="1993"/>
      <c r="AB210" s="1993"/>
      <c r="AC210" s="1993"/>
      <c r="AD210" s="1994">
        <f>SUM(AD204:AM209)</f>
        <v>0.48863636363636359</v>
      </c>
      <c r="AE210" s="1994"/>
      <c r="AF210" s="1994"/>
      <c r="AG210" s="1994"/>
      <c r="AH210" s="1994"/>
      <c r="AI210" s="1994"/>
      <c r="AJ210" s="1994"/>
      <c r="AK210" s="1994"/>
      <c r="AL210" s="1994"/>
      <c r="AM210" s="1994"/>
      <c r="AN210" s="1994"/>
      <c r="AO210" s="1995">
        <f>SUM(AO204:BD209)</f>
        <v>344000</v>
      </c>
      <c r="AP210" s="1995"/>
      <c r="AQ210" s="1995"/>
      <c r="AR210" s="1995"/>
      <c r="AS210" s="1995"/>
      <c r="AT210" s="1995"/>
      <c r="AU210" s="1995"/>
      <c r="AV210" s="1995"/>
      <c r="AW210" s="1995"/>
      <c r="AX210" s="1995"/>
      <c r="AY210" s="1995"/>
      <c r="AZ210" s="1995"/>
      <c r="BA210" s="1995"/>
      <c r="BB210" s="1995"/>
      <c r="BC210" s="1995"/>
      <c r="BD210" s="1995"/>
    </row>
    <row r="211" spans="1:57" ht="26.25" customHeight="1">
      <c r="A211" s="55"/>
      <c r="B211" s="1987" t="str">
        <f>B182</f>
        <v>ثالثا: أعمال السور</v>
      </c>
      <c r="C211" s="1987"/>
      <c r="D211" s="1987"/>
      <c r="E211" s="1987"/>
      <c r="F211" s="1987"/>
      <c r="G211" s="1987"/>
      <c r="H211" s="1987"/>
      <c r="I211" s="1987"/>
      <c r="J211" s="1987"/>
      <c r="K211" s="1987"/>
      <c r="L211" s="1987"/>
      <c r="M211" s="1987"/>
      <c r="N211" s="1987"/>
      <c r="O211" s="1987"/>
      <c r="P211" s="1987"/>
      <c r="Q211" s="1987"/>
      <c r="R211" s="1987"/>
      <c r="S211" s="1987"/>
      <c r="T211" s="1987"/>
      <c r="U211" s="1987"/>
      <c r="V211" s="1987"/>
      <c r="W211" s="1987"/>
      <c r="X211" s="1987"/>
      <c r="Y211" s="1987"/>
      <c r="Z211" s="1987"/>
      <c r="AA211" s="1987"/>
      <c r="AB211" s="1987"/>
      <c r="AC211" s="1987"/>
      <c r="AD211" s="1987"/>
      <c r="AE211" s="1987"/>
      <c r="AF211" s="1987"/>
      <c r="AG211" s="1987"/>
      <c r="AH211" s="1987"/>
      <c r="AI211" s="1987"/>
      <c r="AJ211" s="1987"/>
      <c r="AK211" s="1987"/>
      <c r="AL211" s="1987"/>
      <c r="AM211" s="1987"/>
      <c r="AN211" s="1987"/>
      <c r="AO211" s="1987"/>
      <c r="AP211" s="1987"/>
      <c r="AQ211" s="1987"/>
      <c r="AR211" s="1987"/>
      <c r="AS211" s="1987"/>
      <c r="AT211" s="1987"/>
      <c r="AU211" s="1987"/>
      <c r="AV211" s="1987"/>
      <c r="AW211" s="1987"/>
      <c r="AX211" s="1987"/>
      <c r="AY211" s="1987"/>
      <c r="AZ211" s="1987"/>
      <c r="BA211" s="1987"/>
      <c r="BB211" s="1987"/>
      <c r="BC211" s="1987"/>
      <c r="BD211" s="1987"/>
    </row>
    <row r="212" spans="1:57" s="11" customFormat="1" ht="26.25" customHeight="1">
      <c r="A212" s="57"/>
      <c r="B212" s="1988" t="str">
        <f>B191</f>
        <v>(S)  إجمالي سعر أعمال السور الخارجي للفيلا</v>
      </c>
      <c r="C212" s="1988"/>
      <c r="D212" s="1988"/>
      <c r="E212" s="1988"/>
      <c r="F212" s="1988"/>
      <c r="G212" s="1988"/>
      <c r="H212" s="1988"/>
      <c r="I212" s="1988"/>
      <c r="J212" s="1988"/>
      <c r="K212" s="1988"/>
      <c r="L212" s="1988"/>
      <c r="M212" s="1988"/>
      <c r="N212" s="1988"/>
      <c r="O212" s="1988"/>
      <c r="P212" s="1988"/>
      <c r="Q212" s="1988"/>
      <c r="R212" s="1988"/>
      <c r="S212" s="1988"/>
      <c r="T212" s="1988"/>
      <c r="U212" s="1988"/>
      <c r="V212" s="1988"/>
      <c r="W212" s="1988"/>
      <c r="X212" s="1988"/>
      <c r="Y212" s="1988"/>
      <c r="Z212" s="1988"/>
      <c r="AA212" s="1988"/>
      <c r="AB212" s="1988"/>
      <c r="AC212" s="1988"/>
      <c r="AD212" s="1989">
        <f>AO212/AO220</f>
        <v>0</v>
      </c>
      <c r="AE212" s="1989"/>
      <c r="AF212" s="1989"/>
      <c r="AG212" s="1989"/>
      <c r="AH212" s="1989"/>
      <c r="AI212" s="1989"/>
      <c r="AJ212" s="1989"/>
      <c r="AK212" s="1989"/>
      <c r="AL212" s="1989"/>
      <c r="AM212" s="1989"/>
      <c r="AN212" s="1989"/>
      <c r="AO212" s="1990">
        <f>AO191</f>
        <v>0</v>
      </c>
      <c r="AP212" s="1991"/>
      <c r="AQ212" s="1991"/>
      <c r="AR212" s="1991"/>
      <c r="AS212" s="1991"/>
      <c r="AT212" s="1991"/>
      <c r="AU212" s="1991"/>
      <c r="AV212" s="1991"/>
      <c r="AW212" s="1991"/>
      <c r="AX212" s="1991"/>
      <c r="AY212" s="1991"/>
      <c r="AZ212" s="1991"/>
      <c r="BA212" s="1991"/>
      <c r="BB212" s="1991"/>
      <c r="BC212" s="1991"/>
      <c r="BD212" s="1992"/>
    </row>
    <row r="213" spans="1:57" s="11" customFormat="1" ht="26.25" customHeight="1">
      <c r="A213" s="57"/>
      <c r="B213" s="1993" t="str">
        <f>B193</f>
        <v>اجمالي ثالثا : أعمال السور الخارجي للفيلا</v>
      </c>
      <c r="C213" s="1993"/>
      <c r="D213" s="1993"/>
      <c r="E213" s="1993"/>
      <c r="F213" s="1993"/>
      <c r="G213" s="1993"/>
      <c r="H213" s="1993"/>
      <c r="I213" s="1993"/>
      <c r="J213" s="1993"/>
      <c r="K213" s="1993"/>
      <c r="L213" s="1993"/>
      <c r="M213" s="1993"/>
      <c r="N213" s="1993"/>
      <c r="O213" s="1993"/>
      <c r="P213" s="1993"/>
      <c r="Q213" s="1993"/>
      <c r="R213" s="1993"/>
      <c r="S213" s="1993"/>
      <c r="T213" s="1993"/>
      <c r="U213" s="1993"/>
      <c r="V213" s="1993"/>
      <c r="W213" s="1993"/>
      <c r="X213" s="1993"/>
      <c r="Y213" s="1993"/>
      <c r="Z213" s="1993"/>
      <c r="AA213" s="1993"/>
      <c r="AB213" s="1993"/>
      <c r="AC213" s="1993"/>
      <c r="AD213" s="1994">
        <f>SUM(AD212)</f>
        <v>0</v>
      </c>
      <c r="AE213" s="1994"/>
      <c r="AF213" s="1994"/>
      <c r="AG213" s="1994"/>
      <c r="AH213" s="1994"/>
      <c r="AI213" s="1994"/>
      <c r="AJ213" s="1994"/>
      <c r="AK213" s="1994"/>
      <c r="AL213" s="1994"/>
      <c r="AM213" s="1994"/>
      <c r="AN213" s="1994"/>
      <c r="AO213" s="1995">
        <f>AO212</f>
        <v>0</v>
      </c>
      <c r="AP213" s="1995"/>
      <c r="AQ213" s="1995"/>
      <c r="AR213" s="1995"/>
      <c r="AS213" s="1995"/>
      <c r="AT213" s="1995"/>
      <c r="AU213" s="1995"/>
      <c r="AV213" s="1995"/>
      <c r="AW213" s="1995"/>
      <c r="AX213" s="1995"/>
      <c r="AY213" s="1995"/>
      <c r="AZ213" s="1995"/>
      <c r="BA213" s="1995"/>
      <c r="BB213" s="1995"/>
      <c r="BC213" s="1995"/>
      <c r="BD213" s="1995"/>
    </row>
    <row r="214" spans="1:57" s="11" customFormat="1" ht="25.5" customHeight="1" thickBo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row>
    <row r="215" spans="1:57" s="11" customFormat="1" ht="28.5" customHeight="1" thickBot="1">
      <c r="A215" s="56"/>
      <c r="B215" s="1975"/>
      <c r="C215" s="1976"/>
      <c r="D215" s="1976"/>
      <c r="E215" s="1976"/>
      <c r="F215" s="1976"/>
      <c r="G215" s="1976"/>
      <c r="H215" s="1976"/>
      <c r="I215" s="1976"/>
      <c r="J215" s="1976"/>
      <c r="K215" s="1976"/>
      <c r="L215" s="1976"/>
      <c r="M215" s="1976"/>
      <c r="N215" s="1976"/>
      <c r="O215" s="1976"/>
      <c r="P215" s="1976"/>
      <c r="Q215" s="1976"/>
      <c r="R215" s="1976"/>
      <c r="S215" s="1976"/>
      <c r="T215" s="1976"/>
      <c r="U215" s="1976"/>
      <c r="V215" s="1976"/>
      <c r="W215" s="1976"/>
      <c r="X215" s="1976"/>
      <c r="Y215" s="1976"/>
      <c r="Z215" s="1976"/>
      <c r="AA215" s="1976"/>
      <c r="AB215" s="1976"/>
      <c r="AC215" s="1976"/>
      <c r="AD215" s="1976"/>
      <c r="AE215" s="1976"/>
      <c r="AF215" s="1976"/>
      <c r="AG215" s="1976"/>
      <c r="AH215" s="1976"/>
      <c r="AI215" s="1976"/>
      <c r="AJ215" s="1976"/>
      <c r="AK215" s="1976"/>
      <c r="AL215" s="1976"/>
      <c r="AM215" s="1977"/>
      <c r="AN215" s="63"/>
      <c r="AO215" s="1978" t="s">
        <v>679</v>
      </c>
      <c r="AP215" s="1979"/>
      <c r="AQ215" s="1979"/>
      <c r="AR215" s="1979"/>
      <c r="AS215" s="1979"/>
      <c r="AT215" s="1979"/>
      <c r="AU215" s="1979"/>
      <c r="AV215" s="1979"/>
      <c r="AW215" s="1979"/>
      <c r="AX215" s="1979"/>
      <c r="AY215" s="1979"/>
      <c r="AZ215" s="1979"/>
      <c r="BA215" s="1979"/>
      <c r="BB215" s="1979"/>
      <c r="BC215" s="1979"/>
      <c r="BD215" s="1980"/>
      <c r="BE215" s="56"/>
    </row>
    <row r="216" spans="1:57" s="11" customFormat="1" ht="26.25" customHeight="1">
      <c r="A216" s="57"/>
      <c r="B216" s="1964" t="s">
        <v>778</v>
      </c>
      <c r="C216" s="1965"/>
      <c r="D216" s="1965"/>
      <c r="E216" s="1965"/>
      <c r="F216" s="1965"/>
      <c r="G216" s="1965"/>
      <c r="H216" s="1965"/>
      <c r="I216" s="1965"/>
      <c r="J216" s="1965"/>
      <c r="K216" s="1965"/>
      <c r="L216" s="1965"/>
      <c r="M216" s="1965"/>
      <c r="N216" s="1965"/>
      <c r="O216" s="1965"/>
      <c r="P216" s="1965"/>
      <c r="Q216" s="1965"/>
      <c r="R216" s="1965"/>
      <c r="S216" s="1965"/>
      <c r="T216" s="1965"/>
      <c r="U216" s="1965" t="s">
        <v>779</v>
      </c>
      <c r="V216" s="1965"/>
      <c r="W216" s="1965"/>
      <c r="X216" s="1965"/>
      <c r="Y216" s="1965"/>
      <c r="Z216" s="1965"/>
      <c r="AA216" s="1965"/>
      <c r="AB216" s="1965"/>
      <c r="AC216" s="1965"/>
      <c r="AD216" s="1965"/>
      <c r="AE216" s="1965"/>
      <c r="AF216" s="1965"/>
      <c r="AG216" s="1965"/>
      <c r="AH216" s="1965"/>
      <c r="AI216" s="1965"/>
      <c r="AJ216" s="1965"/>
      <c r="AK216" s="1965"/>
      <c r="AL216" s="1965"/>
      <c r="AM216" s="1965"/>
      <c r="AN216" s="62"/>
      <c r="AO216" s="1981">
        <f>AO202+AO210</f>
        <v>704000</v>
      </c>
      <c r="AP216" s="1981"/>
      <c r="AQ216" s="1981"/>
      <c r="AR216" s="1981"/>
      <c r="AS216" s="1981"/>
      <c r="AT216" s="1981"/>
      <c r="AU216" s="1981"/>
      <c r="AV216" s="1981"/>
      <c r="AW216" s="1981"/>
      <c r="AX216" s="1981"/>
      <c r="AY216" s="1981"/>
      <c r="AZ216" s="1981"/>
      <c r="BA216" s="1981"/>
      <c r="BB216" s="1981"/>
      <c r="BC216" s="1981"/>
      <c r="BD216" s="1982"/>
    </row>
    <row r="217" spans="1:57" s="11" customFormat="1" ht="26.25" customHeight="1" thickBot="1">
      <c r="A217" s="57"/>
      <c r="B217" s="1985">
        <f>AO210</f>
        <v>344000</v>
      </c>
      <c r="C217" s="1986"/>
      <c r="D217" s="1986"/>
      <c r="E217" s="1986"/>
      <c r="F217" s="1986"/>
      <c r="G217" s="1986"/>
      <c r="H217" s="1986"/>
      <c r="I217" s="1986"/>
      <c r="J217" s="1986"/>
      <c r="K217" s="1986"/>
      <c r="L217" s="1986"/>
      <c r="M217" s="1986"/>
      <c r="N217" s="1986"/>
      <c r="O217" s="1986"/>
      <c r="P217" s="1986"/>
      <c r="Q217" s="1986"/>
      <c r="R217" s="1986"/>
      <c r="S217" s="1986"/>
      <c r="T217" s="1986"/>
      <c r="U217" s="1986">
        <f>AO202</f>
        <v>360000</v>
      </c>
      <c r="V217" s="1986"/>
      <c r="W217" s="1986"/>
      <c r="X217" s="1986"/>
      <c r="Y217" s="1986"/>
      <c r="Z217" s="1986"/>
      <c r="AA217" s="1986"/>
      <c r="AB217" s="1986"/>
      <c r="AC217" s="1986"/>
      <c r="AD217" s="1986"/>
      <c r="AE217" s="1986"/>
      <c r="AF217" s="1986"/>
      <c r="AG217" s="1986"/>
      <c r="AH217" s="1986"/>
      <c r="AI217" s="1986"/>
      <c r="AJ217" s="1986"/>
      <c r="AK217" s="1986"/>
      <c r="AL217" s="1986"/>
      <c r="AM217" s="1986"/>
      <c r="AN217" s="62"/>
      <c r="AO217" s="1983"/>
      <c r="AP217" s="1983"/>
      <c r="AQ217" s="1983"/>
      <c r="AR217" s="1983"/>
      <c r="AS217" s="1983"/>
      <c r="AT217" s="1983"/>
      <c r="AU217" s="1983"/>
      <c r="AV217" s="1983"/>
      <c r="AW217" s="1983"/>
      <c r="AX217" s="1983"/>
      <c r="AY217" s="1983"/>
      <c r="AZ217" s="1983"/>
      <c r="BA217" s="1983"/>
      <c r="BB217" s="1983"/>
      <c r="BC217" s="1983"/>
      <c r="BD217" s="1984"/>
    </row>
    <row r="218" spans="1:57" s="11" customFormat="1" ht="12" customHeight="1" thickBot="1">
      <c r="A218" s="5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c r="AA218" s="96"/>
      <c r="AB218" s="96"/>
      <c r="AC218" s="96"/>
      <c r="AD218" s="96"/>
      <c r="AE218" s="96"/>
      <c r="AF218" s="96"/>
      <c r="AG218" s="96"/>
      <c r="AH218" s="96"/>
      <c r="AI218" s="96"/>
      <c r="AJ218" s="96"/>
      <c r="AK218" s="96"/>
      <c r="AL218" s="96"/>
      <c r="AM218" s="96"/>
      <c r="AN218" s="96"/>
      <c r="AO218" s="1956" t="s">
        <v>780</v>
      </c>
      <c r="AP218" s="1956"/>
      <c r="AQ218" s="1956"/>
      <c r="AR218" s="1956"/>
      <c r="AS218" s="1956"/>
      <c r="AT218" s="1956"/>
      <c r="AU218" s="1956"/>
      <c r="AV218" s="1956"/>
      <c r="AW218" s="1956"/>
      <c r="AX218" s="1956"/>
      <c r="AY218" s="1956"/>
      <c r="AZ218" s="1956"/>
      <c r="BA218" s="1956"/>
      <c r="BB218" s="1956"/>
      <c r="BC218" s="1956"/>
      <c r="BD218" s="1956"/>
    </row>
    <row r="219" spans="1:57" s="11" customFormat="1" ht="25.5" customHeight="1" thickBot="1">
      <c r="A219" s="56"/>
      <c r="B219" s="1958"/>
      <c r="C219" s="1959"/>
      <c r="D219" s="1959"/>
      <c r="E219" s="1959"/>
      <c r="F219" s="1959"/>
      <c r="G219" s="1959"/>
      <c r="H219" s="1959"/>
      <c r="I219" s="1959"/>
      <c r="J219" s="1959"/>
      <c r="K219" s="1959"/>
      <c r="L219" s="1959"/>
      <c r="M219" s="1959"/>
      <c r="N219" s="1959"/>
      <c r="O219" s="1959"/>
      <c r="P219" s="1959"/>
      <c r="Q219" s="1959"/>
      <c r="R219" s="1959"/>
      <c r="S219" s="1959"/>
      <c r="T219" s="1959"/>
      <c r="U219" s="1959"/>
      <c r="V219" s="1959"/>
      <c r="W219" s="1959"/>
      <c r="X219" s="1959"/>
      <c r="Y219" s="1959"/>
      <c r="Z219" s="1959"/>
      <c r="AA219" s="1959"/>
      <c r="AB219" s="1959"/>
      <c r="AC219" s="1960"/>
      <c r="AD219" s="1961">
        <f>AD202+AD210+AD213</f>
        <v>1</v>
      </c>
      <c r="AE219" s="1962"/>
      <c r="AF219" s="1962"/>
      <c r="AG219" s="1962"/>
      <c r="AH219" s="1962"/>
      <c r="AI219" s="1962"/>
      <c r="AJ219" s="1962"/>
      <c r="AK219" s="1962"/>
      <c r="AL219" s="1962"/>
      <c r="AM219" s="1963"/>
      <c r="AN219" s="66"/>
      <c r="AO219" s="1957"/>
      <c r="AP219" s="1957"/>
      <c r="AQ219" s="1957"/>
      <c r="AR219" s="1957"/>
      <c r="AS219" s="1957"/>
      <c r="AT219" s="1957"/>
      <c r="AU219" s="1957"/>
      <c r="AV219" s="1957"/>
      <c r="AW219" s="1957"/>
      <c r="AX219" s="1957"/>
      <c r="AY219" s="1957"/>
      <c r="AZ219" s="1957"/>
      <c r="BA219" s="1957"/>
      <c r="BB219" s="1957"/>
      <c r="BC219" s="1957"/>
      <c r="BD219" s="1957"/>
    </row>
    <row r="220" spans="1:57" ht="26.25" customHeight="1">
      <c r="A220" s="52"/>
      <c r="B220" s="1964" t="s">
        <v>679</v>
      </c>
      <c r="C220" s="1965"/>
      <c r="D220" s="1965"/>
      <c r="E220" s="1965"/>
      <c r="F220" s="1965"/>
      <c r="G220" s="1965"/>
      <c r="H220" s="1965"/>
      <c r="I220" s="1965"/>
      <c r="J220" s="1965"/>
      <c r="K220" s="1965"/>
      <c r="L220" s="1965"/>
      <c r="M220" s="1965"/>
      <c r="N220" s="1965"/>
      <c r="O220" s="1965"/>
      <c r="P220" s="1965"/>
      <c r="Q220" s="1965"/>
      <c r="R220" s="1965"/>
      <c r="S220" s="1965"/>
      <c r="T220" s="1965" t="s">
        <v>777</v>
      </c>
      <c r="U220" s="1965"/>
      <c r="V220" s="1965"/>
      <c r="W220" s="1965"/>
      <c r="X220" s="1965"/>
      <c r="Y220" s="1965"/>
      <c r="Z220" s="1965"/>
      <c r="AA220" s="1965"/>
      <c r="AB220" s="1965"/>
      <c r="AC220" s="1965"/>
      <c r="AD220" s="1965"/>
      <c r="AE220" s="1965"/>
      <c r="AF220" s="1965"/>
      <c r="AG220" s="1965"/>
      <c r="AH220" s="1965"/>
      <c r="AI220" s="1965"/>
      <c r="AJ220" s="1965"/>
      <c r="AK220" s="1965"/>
      <c r="AL220" s="1965"/>
      <c r="AM220" s="1965"/>
      <c r="AN220" s="65"/>
      <c r="AO220" s="1966">
        <f>AO213+AO210+AO202</f>
        <v>704000</v>
      </c>
      <c r="AP220" s="1967"/>
      <c r="AQ220" s="1967"/>
      <c r="AR220" s="1967"/>
      <c r="AS220" s="1967"/>
      <c r="AT220" s="1967"/>
      <c r="AU220" s="1967"/>
      <c r="AV220" s="1967"/>
      <c r="AW220" s="1967"/>
      <c r="AX220" s="1967"/>
      <c r="AY220" s="1967"/>
      <c r="AZ220" s="1967"/>
      <c r="BA220" s="1967"/>
      <c r="BB220" s="1967"/>
      <c r="BC220" s="1967"/>
      <c r="BD220" s="1968"/>
    </row>
    <row r="221" spans="1:57" ht="26.25" customHeight="1" thickBot="1">
      <c r="A221" s="52"/>
      <c r="B221" s="1972">
        <f>AO216</f>
        <v>704000</v>
      </c>
      <c r="C221" s="1973"/>
      <c r="D221" s="1973"/>
      <c r="E221" s="1973"/>
      <c r="F221" s="1973"/>
      <c r="G221" s="1973"/>
      <c r="H221" s="1973"/>
      <c r="I221" s="1973"/>
      <c r="J221" s="1973"/>
      <c r="K221" s="1973"/>
      <c r="L221" s="1973"/>
      <c r="M221" s="1973"/>
      <c r="N221" s="1973"/>
      <c r="O221" s="1973"/>
      <c r="P221" s="1973"/>
      <c r="Q221" s="1973"/>
      <c r="R221" s="1973"/>
      <c r="S221" s="1973"/>
      <c r="T221" s="1974">
        <f>AO213</f>
        <v>0</v>
      </c>
      <c r="U221" s="1973"/>
      <c r="V221" s="1973"/>
      <c r="W221" s="1973"/>
      <c r="X221" s="1973"/>
      <c r="Y221" s="1973"/>
      <c r="Z221" s="1973"/>
      <c r="AA221" s="1973"/>
      <c r="AB221" s="1973"/>
      <c r="AC221" s="1973"/>
      <c r="AD221" s="1973"/>
      <c r="AE221" s="1973"/>
      <c r="AF221" s="1973"/>
      <c r="AG221" s="1973"/>
      <c r="AH221" s="1973"/>
      <c r="AI221" s="1973"/>
      <c r="AJ221" s="1973"/>
      <c r="AK221" s="1973"/>
      <c r="AL221" s="1973"/>
      <c r="AM221" s="1973"/>
      <c r="AN221" s="64"/>
      <c r="AO221" s="1969"/>
      <c r="AP221" s="1970"/>
      <c r="AQ221" s="1970"/>
      <c r="AR221" s="1970"/>
      <c r="AS221" s="1970"/>
      <c r="AT221" s="1970"/>
      <c r="AU221" s="1970"/>
      <c r="AV221" s="1970"/>
      <c r="AW221" s="1970"/>
      <c r="AX221" s="1970"/>
      <c r="AY221" s="1970"/>
      <c r="AZ221" s="1970"/>
      <c r="BA221" s="1970"/>
      <c r="BB221" s="1970"/>
      <c r="BC221" s="1970"/>
      <c r="BD221" s="1971"/>
    </row>
    <row r="222" spans="1:57" ht="14.25" customHeight="1" thickBot="1">
      <c r="A222" s="1949"/>
      <c r="B222" s="1949"/>
      <c r="C222" s="1949"/>
      <c r="D222" s="1949"/>
      <c r="E222" s="1949"/>
      <c r="F222" s="1949"/>
      <c r="G222" s="1949"/>
      <c r="H222" s="1949"/>
      <c r="I222" s="1949"/>
      <c r="J222" s="1949"/>
      <c r="K222" s="1949"/>
      <c r="L222" s="1949"/>
      <c r="M222" s="1949"/>
      <c r="N222" s="1949"/>
      <c r="O222" s="1949"/>
      <c r="P222" s="1949"/>
      <c r="Q222" s="1949"/>
      <c r="R222" s="1949"/>
      <c r="S222" s="1949"/>
      <c r="T222" s="1949"/>
      <c r="U222" s="1949"/>
      <c r="V222" s="1949"/>
      <c r="W222" s="1949"/>
      <c r="X222" s="1949"/>
      <c r="Y222" s="1949"/>
      <c r="Z222" s="1949"/>
      <c r="AA222" s="1949"/>
      <c r="AB222" s="1949"/>
      <c r="AC222" s="1949"/>
      <c r="AD222" s="1949"/>
      <c r="AE222" s="1949"/>
      <c r="AF222" s="1949"/>
      <c r="AG222" s="1949"/>
      <c r="AH222" s="1949"/>
      <c r="AI222" s="1949"/>
      <c r="AJ222" s="1949"/>
      <c r="AK222" s="1949"/>
      <c r="AL222" s="1949"/>
      <c r="AM222" s="1949"/>
      <c r="AN222" s="1949"/>
      <c r="AO222" s="1949"/>
      <c r="AP222" s="1949"/>
      <c r="AQ222" s="1949"/>
      <c r="AR222" s="1949"/>
      <c r="AS222" s="1949"/>
      <c r="AT222" s="1949"/>
      <c r="AU222" s="1949"/>
      <c r="AV222" s="1949"/>
      <c r="AW222" s="1949"/>
      <c r="AX222" s="1949"/>
      <c r="AY222" s="1949"/>
      <c r="AZ222" s="1949"/>
      <c r="BA222" s="1949"/>
      <c r="BB222" s="1949"/>
      <c r="BC222" s="1949"/>
      <c r="BD222" s="1949"/>
    </row>
    <row r="223" spans="1:57" ht="26.25" customHeight="1" thickBot="1">
      <c r="A223" s="52"/>
      <c r="B223" s="1950" t="s">
        <v>107</v>
      </c>
      <c r="C223" s="1951"/>
      <c r="D223" s="1951"/>
      <c r="E223" s="1951"/>
      <c r="F223" s="1951"/>
      <c r="G223" s="1951"/>
      <c r="H223" s="1951"/>
      <c r="I223" s="1951"/>
      <c r="J223" s="1951"/>
      <c r="K223" s="1951"/>
      <c r="L223" s="1951"/>
      <c r="M223" s="1951"/>
      <c r="N223" s="1951"/>
      <c r="O223" s="1951"/>
      <c r="P223" s="1951"/>
      <c r="Q223" s="1951"/>
      <c r="R223" s="1951"/>
      <c r="S223" s="1951"/>
      <c r="T223" s="1951"/>
      <c r="U223" s="1951" t="s">
        <v>108</v>
      </c>
      <c r="V223" s="1951"/>
      <c r="W223" s="1951"/>
      <c r="X223" s="1951"/>
      <c r="Y223" s="1951"/>
      <c r="Z223" s="1951"/>
      <c r="AA223" s="1951"/>
      <c r="AB223" s="1951"/>
      <c r="AC223" s="1951"/>
      <c r="AD223" s="1951"/>
      <c r="AE223" s="1951"/>
      <c r="AF223" s="1951"/>
      <c r="AG223" s="1951"/>
      <c r="AH223" s="1951"/>
      <c r="AI223" s="1951"/>
      <c r="AJ223" s="1951"/>
      <c r="AK223" s="1951"/>
      <c r="AL223" s="1951"/>
      <c r="AM223" s="1951"/>
      <c r="AN223" s="1951"/>
      <c r="AO223" s="1951" t="s">
        <v>109</v>
      </c>
      <c r="AP223" s="1951"/>
      <c r="AQ223" s="1951"/>
      <c r="AR223" s="1951"/>
      <c r="AS223" s="1951"/>
      <c r="AT223" s="1951"/>
      <c r="AU223" s="1951"/>
      <c r="AV223" s="1951"/>
      <c r="AW223" s="1951"/>
      <c r="AX223" s="1951"/>
      <c r="AY223" s="1951"/>
      <c r="AZ223" s="1951"/>
      <c r="BA223" s="1951"/>
      <c r="BB223" s="1951"/>
      <c r="BC223" s="1951"/>
      <c r="BD223" s="1952"/>
    </row>
    <row r="224" spans="1:57" ht="18.75" customHeight="1" thickBot="1">
      <c r="A224" s="52"/>
      <c r="B224" s="1953" t="s">
        <v>270</v>
      </c>
      <c r="C224" s="1954"/>
      <c r="D224" s="1954"/>
      <c r="E224" s="1954"/>
      <c r="F224" s="1954"/>
      <c r="G224" s="1954"/>
      <c r="H224" s="1954"/>
      <c r="I224" s="1954"/>
      <c r="J224" s="1954"/>
      <c r="K224" s="1954"/>
      <c r="L224" s="1954"/>
      <c r="M224" s="1954"/>
      <c r="N224" s="1954"/>
      <c r="O224" s="1954"/>
      <c r="P224" s="1954"/>
      <c r="Q224" s="1954"/>
      <c r="R224" s="1954"/>
      <c r="S224" s="1954"/>
      <c r="T224" s="1954"/>
      <c r="U224" s="1954">
        <f>O26</f>
        <v>0</v>
      </c>
      <c r="V224" s="1954"/>
      <c r="W224" s="1954"/>
      <c r="X224" s="1954"/>
      <c r="Y224" s="1954"/>
      <c r="Z224" s="1954"/>
      <c r="AA224" s="1954"/>
      <c r="AB224" s="1954"/>
      <c r="AC224" s="1954"/>
      <c r="AD224" s="1954"/>
      <c r="AE224" s="1954"/>
      <c r="AF224" s="1954"/>
      <c r="AG224" s="1954"/>
      <c r="AH224" s="1954"/>
      <c r="AI224" s="1954"/>
      <c r="AJ224" s="1954"/>
      <c r="AK224" s="1954"/>
      <c r="AL224" s="1954"/>
      <c r="AM224" s="1954"/>
      <c r="AN224" s="1954"/>
      <c r="AO224" s="1954" t="str">
        <f>المدخلات!P3</f>
        <v>احمد ابراهيم النعيمي</v>
      </c>
      <c r="AP224" s="1954"/>
      <c r="AQ224" s="1954"/>
      <c r="AR224" s="1954"/>
      <c r="AS224" s="1954"/>
      <c r="AT224" s="1954"/>
      <c r="AU224" s="1954"/>
      <c r="AV224" s="1954"/>
      <c r="AW224" s="1954"/>
      <c r="AX224" s="1954"/>
      <c r="AY224" s="1954"/>
      <c r="AZ224" s="1954"/>
      <c r="BA224" s="1954"/>
      <c r="BB224" s="1954"/>
      <c r="BC224" s="1954"/>
      <c r="BD224" s="1955"/>
    </row>
    <row r="225" spans="1:56" ht="2.25" customHeight="1">
      <c r="A225" s="52"/>
      <c r="B225" s="1945"/>
      <c r="C225" s="1945"/>
      <c r="D225" s="1945"/>
      <c r="E225" s="1945"/>
      <c r="F225" s="1945"/>
      <c r="G225" s="1945"/>
      <c r="H225" s="1945"/>
      <c r="I225" s="1945"/>
      <c r="J225" s="1945"/>
      <c r="K225" s="1945"/>
      <c r="L225" s="1945"/>
      <c r="M225" s="1945"/>
      <c r="N225" s="1945"/>
      <c r="O225" s="1945"/>
      <c r="P225" s="1945"/>
      <c r="Q225" s="1945"/>
      <c r="R225" s="1945"/>
      <c r="S225" s="1945"/>
      <c r="T225" s="1945"/>
      <c r="U225" s="1947"/>
      <c r="V225" s="1947"/>
      <c r="W225" s="1947"/>
      <c r="X225" s="1947"/>
      <c r="Y225" s="1947"/>
      <c r="Z225" s="1947"/>
      <c r="AA225" s="1947"/>
      <c r="AB225" s="1947"/>
      <c r="AC225" s="1947"/>
      <c r="AD225" s="1947"/>
      <c r="AE225" s="1947"/>
      <c r="AF225" s="1947"/>
      <c r="AG225" s="1947"/>
      <c r="AH225" s="1947"/>
      <c r="AI225" s="1947"/>
      <c r="AJ225" s="1947"/>
      <c r="AK225" s="1947"/>
      <c r="AL225" s="1947"/>
      <c r="AM225" s="1947"/>
      <c r="AN225" s="1947"/>
      <c r="AO225" s="1947"/>
      <c r="AP225" s="1947"/>
      <c r="AQ225" s="1947"/>
      <c r="AR225" s="1947"/>
      <c r="AS225" s="1947"/>
      <c r="AT225" s="1947"/>
      <c r="AU225" s="1947"/>
      <c r="AV225" s="1947"/>
      <c r="AW225" s="1947"/>
      <c r="AX225" s="1947"/>
      <c r="AY225" s="1947"/>
      <c r="AZ225" s="1947"/>
      <c r="BA225" s="1947"/>
      <c r="BB225" s="1947"/>
      <c r="BC225" s="1947"/>
      <c r="BD225" s="1947"/>
    </row>
    <row r="226" spans="1:56" ht="109.5" customHeight="1">
      <c r="A226" s="52"/>
      <c r="B226" s="1946"/>
      <c r="C226" s="1946"/>
      <c r="D226" s="1946"/>
      <c r="E226" s="1946"/>
      <c r="F226" s="1946"/>
      <c r="G226" s="1946"/>
      <c r="H226" s="1946"/>
      <c r="I226" s="1946"/>
      <c r="J226" s="1946"/>
      <c r="K226" s="1946"/>
      <c r="L226" s="1946"/>
      <c r="M226" s="1946"/>
      <c r="N226" s="1946"/>
      <c r="O226" s="1946"/>
      <c r="P226" s="1946"/>
      <c r="Q226" s="1946"/>
      <c r="R226" s="1946"/>
      <c r="S226" s="1946"/>
      <c r="T226" s="1946"/>
      <c r="U226" s="1948"/>
      <c r="V226" s="1948"/>
      <c r="W226" s="1948"/>
      <c r="X226" s="1948"/>
      <c r="Y226" s="1948"/>
      <c r="Z226" s="1948"/>
      <c r="AA226" s="1948"/>
      <c r="AB226" s="1948"/>
      <c r="AC226" s="1948"/>
      <c r="AD226" s="1948"/>
      <c r="AE226" s="1948"/>
      <c r="AF226" s="1948"/>
      <c r="AG226" s="1948"/>
      <c r="AH226" s="1948"/>
      <c r="AI226" s="1948"/>
      <c r="AJ226" s="1948"/>
      <c r="AK226" s="1948"/>
      <c r="AL226" s="1948"/>
      <c r="AM226" s="1948"/>
      <c r="AN226" s="1948"/>
      <c r="AO226" s="1948"/>
      <c r="AP226" s="1948"/>
      <c r="AQ226" s="1948"/>
      <c r="AR226" s="1948"/>
      <c r="AS226" s="1948"/>
      <c r="AT226" s="1948"/>
      <c r="AU226" s="1948"/>
      <c r="AV226" s="1948"/>
      <c r="AW226" s="1948"/>
      <c r="AX226" s="1948"/>
      <c r="AY226" s="1948"/>
      <c r="AZ226" s="1948"/>
      <c r="BA226" s="1948"/>
      <c r="BB226" s="1948"/>
      <c r="BC226" s="1948"/>
      <c r="BD226" s="1948"/>
    </row>
    <row r="227" spans="1:56" ht="21.75" customHeight="1">
      <c r="A227" s="1949"/>
      <c r="B227" s="1949"/>
      <c r="C227" s="1949"/>
      <c r="D227" s="1949"/>
      <c r="E227" s="1949"/>
      <c r="F227" s="1949"/>
      <c r="G227" s="1949"/>
      <c r="H227" s="1949"/>
      <c r="I227" s="1949"/>
      <c r="J227" s="1949"/>
      <c r="K227" s="1949"/>
      <c r="L227" s="1949"/>
      <c r="M227" s="1949"/>
      <c r="N227" s="1949"/>
      <c r="O227" s="1949"/>
      <c r="P227" s="1949"/>
      <c r="Q227" s="1949"/>
      <c r="R227" s="1949"/>
      <c r="S227" s="1949"/>
      <c r="T227" s="1949"/>
      <c r="U227" s="1949"/>
      <c r="V227" s="1949"/>
      <c r="W227" s="1949"/>
      <c r="X227" s="1949"/>
      <c r="Y227" s="1949"/>
      <c r="Z227" s="1949"/>
      <c r="AA227" s="1949"/>
      <c r="AB227" s="1949"/>
      <c r="AC227" s="1949"/>
      <c r="AD227" s="1949"/>
      <c r="AE227" s="1949"/>
      <c r="AF227" s="1949"/>
      <c r="AG227" s="1949"/>
      <c r="AH227" s="1949"/>
      <c r="AI227" s="1949"/>
      <c r="AJ227" s="1949"/>
      <c r="AK227" s="1949"/>
      <c r="AL227" s="1949"/>
      <c r="AM227" s="1949"/>
      <c r="AN227" s="1949"/>
      <c r="AO227" s="1949"/>
      <c r="AP227" s="1949"/>
      <c r="AQ227" s="1949"/>
      <c r="AR227" s="1949"/>
      <c r="AS227" s="1949"/>
      <c r="AT227" s="1949"/>
      <c r="AU227" s="1949"/>
      <c r="AV227" s="1949"/>
      <c r="AW227" s="1949"/>
      <c r="AX227" s="1949"/>
      <c r="AY227" s="1949"/>
      <c r="AZ227" s="1949"/>
      <c r="BA227" s="1949"/>
      <c r="BB227" s="1949"/>
      <c r="BC227" s="1949"/>
      <c r="BD227" s="1949"/>
    </row>
    <row r="228" spans="1:56">
      <c r="B228" s="1430"/>
      <c r="C228" s="1430"/>
      <c r="D228" s="1430"/>
      <c r="E228" s="1430"/>
      <c r="F228" s="1430"/>
      <c r="G228" s="1430"/>
      <c r="H228" s="1430"/>
      <c r="I228" s="1430"/>
      <c r="J228" s="1430"/>
      <c r="K228" s="1430"/>
      <c r="L228" s="1430"/>
      <c r="M228" s="1430"/>
      <c r="N228" s="1430"/>
      <c r="O228" s="1430"/>
      <c r="P228" s="1430"/>
      <c r="Q228" s="1430"/>
      <c r="R228" s="1430"/>
      <c r="S228" s="1430"/>
      <c r="T228" s="1430"/>
      <c r="U228" s="1430"/>
      <c r="V228" s="1430"/>
      <c r="W228" s="1430"/>
      <c r="X228" s="1430"/>
      <c r="Y228" s="1430"/>
      <c r="Z228" s="1430"/>
      <c r="AA228" s="1430"/>
      <c r="AB228" s="1430"/>
      <c r="AC228" s="1430"/>
      <c r="AD228" s="1430"/>
      <c r="AE228" s="1430"/>
      <c r="AF228" s="1430"/>
      <c r="AG228" s="1430"/>
      <c r="AH228" s="1430"/>
      <c r="AI228" s="1430"/>
      <c r="AJ228" s="1430"/>
      <c r="AK228" s="1430"/>
      <c r="AL228" s="1430"/>
      <c r="AM228" s="1430"/>
      <c r="AN228" s="1430"/>
      <c r="AO228" s="1430"/>
      <c r="AP228" s="1430"/>
      <c r="AQ228" s="1430"/>
      <c r="AR228" s="1430"/>
      <c r="AS228" s="1430"/>
      <c r="AT228" s="1430"/>
      <c r="AU228" s="1430"/>
      <c r="AV228" s="1430"/>
      <c r="AW228" s="1430"/>
      <c r="AX228" s="1430"/>
      <c r="AY228" s="1430"/>
      <c r="AZ228" s="1430"/>
      <c r="BA228" s="1430"/>
      <c r="BB228" s="1430"/>
      <c r="BC228" s="1430"/>
      <c r="BD228" s="1430"/>
    </row>
    <row r="229" spans="1:56">
      <c r="B229" s="1430"/>
      <c r="C229" s="1430"/>
      <c r="D229" s="1430"/>
      <c r="E229" s="1430"/>
      <c r="F229" s="1430"/>
      <c r="G229" s="1430"/>
      <c r="H229" s="1430"/>
      <c r="I229" s="1430"/>
      <c r="J229" s="1430"/>
      <c r="K229" s="1430"/>
      <c r="L229" s="1430"/>
      <c r="M229" s="1430"/>
      <c r="N229" s="1430"/>
      <c r="O229" s="1430"/>
      <c r="P229" s="1430"/>
      <c r="Q229" s="1430"/>
      <c r="R229" s="1430"/>
      <c r="S229" s="1430"/>
      <c r="T229" s="1430"/>
      <c r="U229" s="1430"/>
      <c r="V229" s="1430"/>
      <c r="W229" s="1430"/>
      <c r="X229" s="1430"/>
      <c r="Y229" s="1430"/>
      <c r="Z229" s="1430"/>
      <c r="AA229" s="1430"/>
      <c r="AB229" s="1430"/>
      <c r="AC229" s="1430"/>
      <c r="AD229" s="1430"/>
      <c r="AE229" s="1430"/>
      <c r="AF229" s="1430"/>
      <c r="AG229" s="1430"/>
      <c r="AH229" s="1430"/>
      <c r="AI229" s="1430"/>
      <c r="AJ229" s="1430"/>
      <c r="AK229" s="1430"/>
      <c r="AL229" s="1430"/>
      <c r="AM229" s="1430"/>
      <c r="AN229" s="1430"/>
      <c r="AO229" s="1430"/>
      <c r="AP229" s="1430"/>
      <c r="AQ229" s="1430"/>
      <c r="AR229" s="1430"/>
      <c r="AS229" s="1430"/>
      <c r="AT229" s="1430"/>
      <c r="AU229" s="1430"/>
      <c r="AV229" s="1430"/>
      <c r="AW229" s="1430"/>
      <c r="AX229" s="1430"/>
      <c r="AY229" s="1430"/>
      <c r="AZ229" s="1430"/>
      <c r="BA229" s="1430"/>
      <c r="BB229" s="1430"/>
      <c r="BC229" s="1430"/>
      <c r="BD229" s="1430"/>
    </row>
    <row r="230" spans="1:56">
      <c r="B230" s="1430"/>
      <c r="C230" s="1430"/>
      <c r="D230" s="1430"/>
      <c r="E230" s="1430"/>
      <c r="F230" s="1430"/>
      <c r="G230" s="1430"/>
      <c r="H230" s="1430"/>
      <c r="I230" s="1430"/>
      <c r="J230" s="1430"/>
      <c r="K230" s="1430"/>
      <c r="L230" s="1430"/>
      <c r="M230" s="1430"/>
      <c r="N230" s="1430"/>
      <c r="O230" s="1430"/>
      <c r="P230" s="1430"/>
      <c r="Q230" s="1430"/>
      <c r="R230" s="1430"/>
      <c r="S230" s="1430"/>
      <c r="T230" s="1430"/>
      <c r="U230" s="1430"/>
      <c r="V230" s="1430"/>
      <c r="W230" s="1430"/>
      <c r="X230" s="1430"/>
      <c r="Y230" s="1430"/>
      <c r="Z230" s="1430"/>
      <c r="AA230" s="1430"/>
      <c r="AB230" s="1430"/>
      <c r="AC230" s="1430"/>
      <c r="AD230" s="1430"/>
      <c r="AE230" s="1430"/>
      <c r="AF230" s="1430"/>
      <c r="AG230" s="1430"/>
      <c r="AH230" s="1430"/>
      <c r="AI230" s="1430"/>
      <c r="AJ230" s="1430"/>
      <c r="AK230" s="1430"/>
      <c r="AL230" s="1430"/>
      <c r="AM230" s="1430"/>
      <c r="AN230" s="1430"/>
      <c r="AO230" s="1430"/>
      <c r="AP230" s="1430"/>
      <c r="AQ230" s="1430"/>
      <c r="AR230" s="1430"/>
      <c r="AS230" s="1430"/>
      <c r="AT230" s="1430"/>
      <c r="AU230" s="1430"/>
      <c r="AV230" s="1430"/>
      <c r="AW230" s="1430"/>
      <c r="AX230" s="1430"/>
      <c r="AY230" s="1430"/>
      <c r="AZ230" s="1430"/>
      <c r="BA230" s="1430"/>
      <c r="BB230" s="1430"/>
      <c r="BC230" s="1430"/>
      <c r="BD230" s="1430"/>
    </row>
    <row r="231" spans="1:56">
      <c r="B231" s="1430"/>
      <c r="C231" s="1430"/>
      <c r="D231" s="1430"/>
      <c r="E231" s="1430"/>
      <c r="F231" s="1430"/>
      <c r="G231" s="1430"/>
      <c r="H231" s="1430"/>
      <c r="I231" s="1430"/>
      <c r="J231" s="1430"/>
      <c r="K231" s="1430"/>
      <c r="L231" s="1430"/>
      <c r="M231" s="1430"/>
      <c r="N231" s="1430"/>
      <c r="O231" s="1430"/>
      <c r="P231" s="1430"/>
      <c r="Q231" s="1430"/>
      <c r="R231" s="1430"/>
      <c r="S231" s="1430"/>
      <c r="T231" s="1430"/>
      <c r="U231" s="1430"/>
      <c r="V231" s="1430"/>
      <c r="W231" s="1430"/>
      <c r="X231" s="1430"/>
      <c r="Y231" s="1430"/>
      <c r="Z231" s="1430"/>
      <c r="AA231" s="1430"/>
      <c r="AB231" s="1430"/>
      <c r="AC231" s="1430"/>
      <c r="AD231" s="1430"/>
      <c r="AE231" s="1430"/>
      <c r="AF231" s="1430"/>
      <c r="AG231" s="1430"/>
      <c r="AH231" s="1430"/>
      <c r="AI231" s="1430"/>
      <c r="AJ231" s="1430"/>
      <c r="AK231" s="1430"/>
      <c r="AL231" s="1430"/>
      <c r="AM231" s="1430"/>
      <c r="AN231" s="1430"/>
      <c r="AO231" s="1430"/>
      <c r="AP231" s="1430"/>
      <c r="AQ231" s="1430"/>
      <c r="AR231" s="1430"/>
      <c r="AS231" s="1430"/>
      <c r="AT231" s="1430"/>
      <c r="AU231" s="1430"/>
      <c r="AV231" s="1430"/>
      <c r="AW231" s="1430"/>
      <c r="AX231" s="1430"/>
      <c r="AY231" s="1430"/>
      <c r="AZ231" s="1430"/>
      <c r="BA231" s="1430"/>
      <c r="BB231" s="1430"/>
      <c r="BC231" s="1430"/>
      <c r="BD231" s="1430"/>
    </row>
    <row r="232" spans="1:56">
      <c r="B232" s="1430"/>
      <c r="C232" s="1430"/>
      <c r="D232" s="1430"/>
      <c r="E232" s="1430"/>
      <c r="F232" s="1430"/>
      <c r="G232" s="1430"/>
      <c r="H232" s="1430"/>
      <c r="I232" s="1430"/>
      <c r="J232" s="1430"/>
      <c r="K232" s="1430"/>
      <c r="L232" s="1430"/>
      <c r="M232" s="1430"/>
      <c r="N232" s="1430"/>
      <c r="O232" s="1430"/>
      <c r="P232" s="1430"/>
      <c r="Q232" s="1430"/>
      <c r="R232" s="1430"/>
      <c r="S232" s="1430"/>
      <c r="T232" s="1430"/>
      <c r="U232" s="1430"/>
      <c r="V232" s="1430"/>
      <c r="W232" s="1430"/>
      <c r="X232" s="1430"/>
      <c r="Y232" s="1430"/>
      <c r="Z232" s="1430"/>
      <c r="AA232" s="1430"/>
      <c r="AB232" s="1430"/>
      <c r="AC232" s="1430"/>
      <c r="AD232" s="1430"/>
      <c r="AE232" s="1430"/>
      <c r="AF232" s="1430"/>
      <c r="AG232" s="1430"/>
      <c r="AH232" s="1430"/>
      <c r="AI232" s="1430"/>
      <c r="AJ232" s="1430"/>
      <c r="AK232" s="1430"/>
      <c r="AL232" s="1430"/>
      <c r="AM232" s="1430"/>
      <c r="AN232" s="1430"/>
      <c r="AO232" s="1430"/>
      <c r="AP232" s="1430"/>
      <c r="AQ232" s="1430"/>
      <c r="AR232" s="1430"/>
      <c r="AS232" s="1430"/>
      <c r="AT232" s="1430"/>
      <c r="AU232" s="1430"/>
      <c r="AV232" s="1430"/>
      <c r="AW232" s="1430"/>
      <c r="AX232" s="1430"/>
      <c r="AY232" s="1430"/>
      <c r="AZ232" s="1430"/>
      <c r="BA232" s="1430"/>
      <c r="BB232" s="1430"/>
      <c r="BC232" s="1430"/>
      <c r="BD232" s="1430"/>
    </row>
    <row r="233" spans="1:56">
      <c r="B233" s="1430"/>
      <c r="C233" s="1430"/>
      <c r="D233" s="1430"/>
      <c r="E233" s="1430"/>
      <c r="F233" s="1430"/>
      <c r="G233" s="1430"/>
      <c r="H233" s="1430"/>
      <c r="I233" s="1430"/>
      <c r="J233" s="1430"/>
      <c r="K233" s="1430"/>
      <c r="L233" s="1430"/>
      <c r="M233" s="1430"/>
      <c r="N233" s="1430"/>
      <c r="O233" s="1430"/>
      <c r="P233" s="1430"/>
      <c r="Q233" s="1430"/>
      <c r="R233" s="1430"/>
      <c r="S233" s="1430"/>
      <c r="T233" s="1430"/>
      <c r="U233" s="1430"/>
      <c r="V233" s="1430"/>
      <c r="W233" s="1430"/>
      <c r="X233" s="1430"/>
      <c r="Y233" s="1430"/>
      <c r="Z233" s="1430"/>
      <c r="AA233" s="1430"/>
      <c r="AB233" s="1430"/>
      <c r="AC233" s="1430"/>
      <c r="AD233" s="1430"/>
      <c r="AE233" s="1430"/>
      <c r="AF233" s="1430"/>
      <c r="AG233" s="1430"/>
      <c r="AH233" s="1430"/>
      <c r="AI233" s="1430"/>
      <c r="AJ233" s="1430"/>
      <c r="AK233" s="1430"/>
      <c r="AL233" s="1430"/>
      <c r="AM233" s="1430"/>
      <c r="AN233" s="1430"/>
      <c r="AO233" s="1430"/>
      <c r="AP233" s="1430"/>
      <c r="AQ233" s="1430"/>
      <c r="AR233" s="1430"/>
      <c r="AS233" s="1430"/>
      <c r="AT233" s="1430"/>
      <c r="AU233" s="1430"/>
      <c r="AV233" s="1430"/>
      <c r="AW233" s="1430"/>
      <c r="AX233" s="1430"/>
      <c r="AY233" s="1430"/>
      <c r="AZ233" s="1430"/>
      <c r="BA233" s="1430"/>
      <c r="BB233" s="1430"/>
      <c r="BC233" s="1430"/>
      <c r="BD233" s="1430"/>
    </row>
    <row r="234" spans="1:56">
      <c r="B234" s="1430"/>
      <c r="C234" s="1430"/>
      <c r="D234" s="1430"/>
      <c r="E234" s="1430"/>
      <c r="F234" s="1430"/>
      <c r="G234" s="1430"/>
      <c r="H234" s="1430"/>
      <c r="I234" s="1430"/>
      <c r="J234" s="1430"/>
      <c r="K234" s="1430"/>
      <c r="L234" s="1430"/>
      <c r="M234" s="1430"/>
      <c r="N234" s="1430"/>
      <c r="O234" s="1430"/>
      <c r="P234" s="1430"/>
      <c r="Q234" s="1430"/>
      <c r="R234" s="1430"/>
      <c r="S234" s="1430"/>
      <c r="T234" s="1430"/>
      <c r="U234" s="1430"/>
      <c r="V234" s="1430"/>
      <c r="W234" s="1430"/>
      <c r="X234" s="1430"/>
      <c r="Y234" s="1430"/>
      <c r="Z234" s="1430"/>
      <c r="AA234" s="1430"/>
      <c r="AB234" s="1430"/>
      <c r="AC234" s="1430"/>
      <c r="AD234" s="1430"/>
      <c r="AE234" s="1430"/>
      <c r="AF234" s="1430"/>
      <c r="AG234" s="1430"/>
      <c r="AH234" s="1430"/>
      <c r="AI234" s="1430"/>
      <c r="AJ234" s="1430"/>
      <c r="AK234" s="1430"/>
      <c r="AL234" s="1430"/>
      <c r="AM234" s="1430"/>
      <c r="AN234" s="1430"/>
      <c r="AO234" s="1430"/>
      <c r="AP234" s="1430"/>
      <c r="AQ234" s="1430"/>
      <c r="AR234" s="1430"/>
      <c r="AS234" s="1430"/>
      <c r="AT234" s="1430"/>
      <c r="AU234" s="1430"/>
      <c r="AV234" s="1430"/>
      <c r="AW234" s="1430"/>
      <c r="AX234" s="1430"/>
      <c r="AY234" s="1430"/>
      <c r="AZ234" s="1430"/>
      <c r="BA234" s="1430"/>
      <c r="BB234" s="1430"/>
      <c r="BC234" s="1430"/>
      <c r="BD234" s="1430"/>
    </row>
    <row r="235" spans="1:56">
      <c r="B235" s="1430"/>
      <c r="C235" s="1430"/>
      <c r="D235" s="1430"/>
      <c r="E235" s="1430"/>
      <c r="F235" s="1430"/>
      <c r="G235" s="1430"/>
      <c r="H235" s="1430"/>
      <c r="I235" s="1430"/>
      <c r="J235" s="1430"/>
      <c r="K235" s="1430"/>
      <c r="L235" s="1430"/>
      <c r="M235" s="1430"/>
      <c r="N235" s="1430"/>
      <c r="O235" s="1430"/>
      <c r="P235" s="1430"/>
      <c r="Q235" s="1430"/>
      <c r="R235" s="1430"/>
      <c r="S235" s="1430"/>
      <c r="T235" s="1430"/>
      <c r="U235" s="1430"/>
      <c r="V235" s="1430"/>
      <c r="W235" s="1430"/>
      <c r="X235" s="1430"/>
      <c r="Y235" s="1430"/>
      <c r="Z235" s="1430"/>
      <c r="AA235" s="1430"/>
      <c r="AB235" s="1430"/>
      <c r="AC235" s="1430"/>
      <c r="AD235" s="1430"/>
      <c r="AE235" s="1430"/>
      <c r="AF235" s="1430"/>
      <c r="AG235" s="1430"/>
      <c r="AH235" s="1430"/>
      <c r="AI235" s="1430"/>
      <c r="AJ235" s="1430"/>
      <c r="AK235" s="1430"/>
      <c r="AL235" s="1430"/>
      <c r="AM235" s="1430"/>
      <c r="AN235" s="1430"/>
      <c r="AO235" s="1430"/>
      <c r="AP235" s="1430"/>
      <c r="AQ235" s="1430"/>
      <c r="AR235" s="1430"/>
      <c r="AS235" s="1430"/>
      <c r="AT235" s="1430"/>
      <c r="AU235" s="1430"/>
      <c r="AV235" s="1430"/>
      <c r="AW235" s="1430"/>
      <c r="AX235" s="1430"/>
      <c r="AY235" s="1430"/>
      <c r="AZ235" s="1430"/>
      <c r="BA235" s="1430"/>
      <c r="BB235" s="1430"/>
      <c r="BC235" s="1430"/>
      <c r="BD235" s="1430"/>
    </row>
    <row r="236" spans="1:56">
      <c r="B236" s="1430"/>
      <c r="C236" s="1430"/>
      <c r="D236" s="1430"/>
      <c r="E236" s="1430"/>
      <c r="F236" s="1430"/>
      <c r="G236" s="1430"/>
      <c r="H236" s="1430"/>
      <c r="I236" s="1430"/>
      <c r="J236" s="1430"/>
      <c r="K236" s="1430"/>
      <c r="L236" s="1430"/>
      <c r="M236" s="1430"/>
      <c r="N236" s="1430"/>
      <c r="O236" s="1430"/>
      <c r="P236" s="1430"/>
      <c r="Q236" s="1430"/>
      <c r="R236" s="1430"/>
      <c r="S236" s="1430"/>
      <c r="T236" s="1430"/>
      <c r="U236" s="1430"/>
      <c r="V236" s="1430"/>
      <c r="W236" s="1430"/>
      <c r="X236" s="1430"/>
      <c r="Y236" s="1430"/>
      <c r="Z236" s="1430"/>
      <c r="AA236" s="1430"/>
      <c r="AB236" s="1430"/>
      <c r="AC236" s="1430"/>
      <c r="AD236" s="1430"/>
      <c r="AE236" s="1430"/>
      <c r="AF236" s="1430"/>
      <c r="AG236" s="1430"/>
      <c r="AH236" s="1430"/>
      <c r="AI236" s="1430"/>
      <c r="AJ236" s="1430"/>
      <c r="AK236" s="1430"/>
      <c r="AL236" s="1430"/>
      <c r="AM236" s="1430"/>
      <c r="AN236" s="1430"/>
      <c r="AO236" s="1430"/>
      <c r="AP236" s="1430"/>
      <c r="AQ236" s="1430"/>
      <c r="AR236" s="1430"/>
      <c r="AS236" s="1430"/>
      <c r="AT236" s="1430"/>
      <c r="AU236" s="1430"/>
      <c r="AV236" s="1430"/>
      <c r="AW236" s="1430"/>
      <c r="AX236" s="1430"/>
      <c r="AY236" s="1430"/>
      <c r="AZ236" s="1430"/>
      <c r="BA236" s="1430"/>
      <c r="BB236" s="1430"/>
      <c r="BC236" s="1430"/>
      <c r="BD236" s="1430"/>
    </row>
    <row r="237" spans="1:56">
      <c r="B237" s="1430"/>
      <c r="C237" s="1430"/>
      <c r="D237" s="1430"/>
      <c r="E237" s="1430"/>
      <c r="F237" s="1430"/>
      <c r="G237" s="1430"/>
      <c r="H237" s="1430"/>
      <c r="I237" s="1430"/>
      <c r="J237" s="1430"/>
      <c r="K237" s="1430"/>
      <c r="L237" s="1430"/>
      <c r="M237" s="1430"/>
      <c r="N237" s="1430"/>
      <c r="O237" s="1430"/>
      <c r="P237" s="1430"/>
      <c r="Q237" s="1430"/>
      <c r="R237" s="1430"/>
      <c r="S237" s="1430"/>
      <c r="T237" s="1430"/>
      <c r="U237" s="1430"/>
      <c r="V237" s="1430"/>
      <c r="W237" s="1430"/>
      <c r="X237" s="1430"/>
      <c r="Y237" s="1430"/>
      <c r="Z237" s="1430"/>
      <c r="AA237" s="1430"/>
      <c r="AB237" s="1430"/>
      <c r="AC237" s="1430"/>
      <c r="AD237" s="1430"/>
      <c r="AE237" s="1430"/>
      <c r="AF237" s="1430"/>
      <c r="AG237" s="1430"/>
      <c r="AH237" s="1430"/>
      <c r="AI237" s="1430"/>
      <c r="AJ237" s="1430"/>
      <c r="AK237" s="1430"/>
      <c r="AL237" s="1430"/>
      <c r="AM237" s="1430"/>
      <c r="AN237" s="1430"/>
      <c r="AO237" s="1430"/>
      <c r="AP237" s="1430"/>
      <c r="AQ237" s="1430"/>
      <c r="AR237" s="1430"/>
      <c r="AS237" s="1430"/>
      <c r="AT237" s="1430"/>
      <c r="AU237" s="1430"/>
      <c r="AV237" s="1430"/>
      <c r="AW237" s="1430"/>
      <c r="AX237" s="1430"/>
      <c r="AY237" s="1430"/>
      <c r="AZ237" s="1430"/>
      <c r="BA237" s="1430"/>
      <c r="BB237" s="1430"/>
      <c r="BC237" s="1430"/>
      <c r="BD237" s="1430"/>
    </row>
    <row r="238" spans="1:56">
      <c r="B238" s="1430"/>
      <c r="C238" s="1430"/>
      <c r="D238" s="1430"/>
      <c r="E238" s="1430"/>
      <c r="F238" s="1430"/>
      <c r="G238" s="1430"/>
      <c r="H238" s="1430"/>
      <c r="I238" s="1430"/>
      <c r="J238" s="1430"/>
      <c r="K238" s="1430"/>
      <c r="L238" s="1430"/>
      <c r="M238" s="1430"/>
      <c r="N238" s="1430"/>
      <c r="O238" s="1430"/>
      <c r="P238" s="1430"/>
      <c r="Q238" s="1430"/>
      <c r="R238" s="1430"/>
      <c r="S238" s="1430"/>
      <c r="T238" s="1430"/>
      <c r="U238" s="1430"/>
      <c r="V238" s="1430"/>
      <c r="W238" s="1430"/>
      <c r="X238" s="1430"/>
      <c r="Y238" s="1430"/>
      <c r="Z238" s="1430"/>
      <c r="AA238" s="1430"/>
      <c r="AB238" s="1430"/>
      <c r="AC238" s="1430"/>
      <c r="AD238" s="1430"/>
      <c r="AE238" s="1430"/>
      <c r="AF238" s="1430"/>
      <c r="AG238" s="1430"/>
      <c r="AH238" s="1430"/>
      <c r="AI238" s="1430"/>
      <c r="AJ238" s="1430"/>
      <c r="AK238" s="1430"/>
      <c r="AL238" s="1430"/>
      <c r="AM238" s="1430"/>
      <c r="AN238" s="1430"/>
      <c r="AO238" s="1430"/>
      <c r="AP238" s="1430"/>
      <c r="AQ238" s="1430"/>
      <c r="AR238" s="1430"/>
      <c r="AS238" s="1430"/>
      <c r="AT238" s="1430"/>
      <c r="AU238" s="1430"/>
      <c r="AV238" s="1430"/>
      <c r="AW238" s="1430"/>
      <c r="AX238" s="1430"/>
      <c r="AY238" s="1430"/>
      <c r="AZ238" s="1430"/>
      <c r="BA238" s="1430"/>
      <c r="BB238" s="1430"/>
      <c r="BC238" s="1430"/>
      <c r="BD238" s="1430"/>
    </row>
    <row r="239" spans="1:56">
      <c r="B239" s="1430"/>
      <c r="C239" s="1430"/>
      <c r="D239" s="1430"/>
      <c r="E239" s="1430"/>
      <c r="F239" s="1430"/>
      <c r="G239" s="1430"/>
      <c r="H239" s="1430"/>
      <c r="I239" s="1430"/>
      <c r="J239" s="1430"/>
      <c r="K239" s="1430"/>
      <c r="L239" s="1430"/>
      <c r="M239" s="1430"/>
      <c r="N239" s="1430"/>
      <c r="O239" s="1430"/>
      <c r="P239" s="1430"/>
      <c r="Q239" s="1430"/>
      <c r="R239" s="1430"/>
      <c r="S239" s="1430"/>
      <c r="T239" s="1430"/>
      <c r="U239" s="1430"/>
      <c r="V239" s="1430"/>
      <c r="W239" s="1430"/>
      <c r="X239" s="1430"/>
      <c r="Y239" s="1430"/>
      <c r="Z239" s="1430"/>
      <c r="AA239" s="1430"/>
      <c r="AB239" s="1430"/>
      <c r="AC239" s="1430"/>
      <c r="AD239" s="1430"/>
      <c r="AE239" s="1430"/>
      <c r="AF239" s="1430"/>
      <c r="AG239" s="1430"/>
      <c r="AH239" s="1430"/>
      <c r="AI239" s="1430"/>
      <c r="AJ239" s="1430"/>
      <c r="AK239" s="1430"/>
      <c r="AL239" s="1430"/>
      <c r="AM239" s="1430"/>
      <c r="AN239" s="1430"/>
      <c r="AO239" s="1430"/>
      <c r="AP239" s="1430"/>
      <c r="AQ239" s="1430"/>
      <c r="AR239" s="1430"/>
      <c r="AS239" s="1430"/>
      <c r="AT239" s="1430"/>
      <c r="AU239" s="1430"/>
      <c r="AV239" s="1430"/>
      <c r="AW239" s="1430"/>
      <c r="AX239" s="1430"/>
      <c r="AY239" s="1430"/>
      <c r="AZ239" s="1430"/>
      <c r="BA239" s="1430"/>
      <c r="BB239" s="1430"/>
      <c r="BC239" s="1430"/>
      <c r="BD239" s="1430"/>
    </row>
    <row r="240" spans="1:56">
      <c r="B240" s="1430"/>
      <c r="C240" s="1430"/>
      <c r="D240" s="1430"/>
      <c r="E240" s="1430"/>
      <c r="F240" s="1430"/>
      <c r="G240" s="1430"/>
      <c r="H240" s="1430"/>
      <c r="I240" s="1430"/>
      <c r="J240" s="1430"/>
      <c r="K240" s="1430"/>
      <c r="L240" s="1430"/>
      <c r="M240" s="1430"/>
      <c r="N240" s="1430"/>
      <c r="O240" s="1430"/>
      <c r="P240" s="1430"/>
      <c r="Q240" s="1430"/>
      <c r="R240" s="1430"/>
      <c r="S240" s="1430"/>
      <c r="T240" s="1430"/>
      <c r="U240" s="1430"/>
      <c r="V240" s="1430"/>
      <c r="W240" s="1430"/>
      <c r="X240" s="1430"/>
      <c r="Y240" s="1430"/>
      <c r="Z240" s="1430"/>
      <c r="AA240" s="1430"/>
      <c r="AB240" s="1430"/>
      <c r="AC240" s="1430"/>
      <c r="AD240" s="1430"/>
      <c r="AE240" s="1430"/>
      <c r="AF240" s="1430"/>
      <c r="AG240" s="1430"/>
      <c r="AH240" s="1430"/>
      <c r="AI240" s="1430"/>
      <c r="AJ240" s="1430"/>
      <c r="AK240" s="1430"/>
      <c r="AL240" s="1430"/>
      <c r="AM240" s="1430"/>
      <c r="AN240" s="1430"/>
      <c r="AO240" s="1430"/>
      <c r="AP240" s="1430"/>
      <c r="AQ240" s="1430"/>
      <c r="AR240" s="1430"/>
      <c r="AS240" s="1430"/>
      <c r="AT240" s="1430"/>
      <c r="AU240" s="1430"/>
      <c r="AV240" s="1430"/>
      <c r="AW240" s="1430"/>
      <c r="AX240" s="1430"/>
      <c r="AY240" s="1430"/>
      <c r="AZ240" s="1430"/>
      <c r="BA240" s="1430"/>
      <c r="BB240" s="1430"/>
      <c r="BC240" s="1430"/>
      <c r="BD240" s="1430"/>
    </row>
    <row r="241" spans="2:56">
      <c r="B241" s="1430"/>
      <c r="C241" s="1430"/>
      <c r="D241" s="1430"/>
      <c r="E241" s="1430"/>
      <c r="F241" s="1430"/>
      <c r="G241" s="1430"/>
      <c r="H241" s="1430"/>
      <c r="I241" s="1430"/>
      <c r="J241" s="1430"/>
      <c r="K241" s="1430"/>
      <c r="L241" s="1430"/>
      <c r="M241" s="1430"/>
      <c r="N241" s="1430"/>
      <c r="O241" s="1430"/>
      <c r="P241" s="1430"/>
      <c r="Q241" s="1430"/>
      <c r="R241" s="1430"/>
      <c r="S241" s="1430"/>
      <c r="T241" s="1430"/>
      <c r="U241" s="1430"/>
      <c r="V241" s="1430"/>
      <c r="W241" s="1430"/>
      <c r="X241" s="1430"/>
      <c r="Y241" s="1430"/>
      <c r="Z241" s="1430"/>
      <c r="AA241" s="1430"/>
      <c r="AB241" s="1430"/>
      <c r="AC241" s="1430"/>
      <c r="AD241" s="1430"/>
      <c r="AE241" s="1430"/>
      <c r="AF241" s="1430"/>
      <c r="AG241" s="1430"/>
      <c r="AH241" s="1430"/>
      <c r="AI241" s="1430"/>
      <c r="AJ241" s="1430"/>
      <c r="AK241" s="1430"/>
      <c r="AL241" s="1430"/>
      <c r="AM241" s="1430"/>
      <c r="AN241" s="1430"/>
      <c r="AO241" s="1430"/>
      <c r="AP241" s="1430"/>
      <c r="AQ241" s="1430"/>
      <c r="AR241" s="1430"/>
      <c r="AS241" s="1430"/>
      <c r="AT241" s="1430"/>
      <c r="AU241" s="1430"/>
      <c r="AV241" s="1430"/>
      <c r="AW241" s="1430"/>
      <c r="AX241" s="1430"/>
      <c r="AY241" s="1430"/>
      <c r="AZ241" s="1430"/>
      <c r="BA241" s="1430"/>
      <c r="BB241" s="1430"/>
      <c r="BC241" s="1430"/>
      <c r="BD241" s="1430"/>
    </row>
    <row r="242" spans="2:56">
      <c r="B242" s="1430"/>
      <c r="C242" s="1430"/>
      <c r="D242" s="1430"/>
      <c r="E242" s="1430"/>
      <c r="F242" s="1430"/>
      <c r="G242" s="1430"/>
      <c r="H242" s="1430"/>
      <c r="I242" s="1430"/>
      <c r="J242" s="1430"/>
      <c r="K242" s="1430"/>
      <c r="L242" s="1430"/>
      <c r="M242" s="1430"/>
      <c r="N242" s="1430"/>
      <c r="O242" s="1430"/>
      <c r="P242" s="1430"/>
      <c r="Q242" s="1430"/>
      <c r="R242" s="1430"/>
      <c r="S242" s="1430"/>
      <c r="T242" s="1430"/>
      <c r="U242" s="1430"/>
      <c r="V242" s="1430"/>
      <c r="W242" s="1430"/>
      <c r="X242" s="1430"/>
      <c r="Y242" s="1430"/>
      <c r="Z242" s="1430"/>
      <c r="AA242" s="1430"/>
      <c r="AB242" s="1430"/>
      <c r="AC242" s="1430"/>
      <c r="AD242" s="1430"/>
      <c r="AE242" s="1430"/>
      <c r="AF242" s="1430"/>
      <c r="AG242" s="1430"/>
      <c r="AH242" s="1430"/>
      <c r="AI242" s="1430"/>
      <c r="AJ242" s="1430"/>
      <c r="AK242" s="1430"/>
      <c r="AL242" s="1430"/>
      <c r="AM242" s="1430"/>
      <c r="AN242" s="1430"/>
      <c r="AO242" s="1430"/>
      <c r="AP242" s="1430"/>
      <c r="AQ242" s="1430"/>
      <c r="AR242" s="1430"/>
      <c r="AS242" s="1430"/>
      <c r="AT242" s="1430"/>
      <c r="AU242" s="1430"/>
      <c r="AV242" s="1430"/>
      <c r="AW242" s="1430"/>
      <c r="AX242" s="1430"/>
      <c r="AY242" s="1430"/>
      <c r="AZ242" s="1430"/>
      <c r="BA242" s="1430"/>
      <c r="BB242" s="1430"/>
      <c r="BC242" s="1430"/>
      <c r="BD242" s="1430"/>
    </row>
    <row r="243" spans="2:56">
      <c r="B243" s="1430"/>
      <c r="C243" s="1430"/>
      <c r="D243" s="1430"/>
      <c r="E243" s="1430"/>
      <c r="F243" s="1430"/>
      <c r="G243" s="1430"/>
      <c r="H243" s="1430"/>
      <c r="I243" s="1430"/>
      <c r="J243" s="1430"/>
      <c r="K243" s="1430"/>
      <c r="L243" s="1430"/>
      <c r="M243" s="1430"/>
      <c r="N243" s="1430"/>
      <c r="O243" s="1430"/>
      <c r="P243" s="1430"/>
      <c r="Q243" s="1430"/>
      <c r="R243" s="1430"/>
      <c r="S243" s="1430"/>
      <c r="T243" s="1430"/>
      <c r="U243" s="1430"/>
      <c r="V243" s="1430"/>
      <c r="W243" s="1430"/>
      <c r="X243" s="1430"/>
      <c r="Y243" s="1430"/>
      <c r="Z243" s="1430"/>
      <c r="AA243" s="1430"/>
      <c r="AB243" s="1430"/>
      <c r="AC243" s="1430"/>
      <c r="AD243" s="1430"/>
      <c r="AE243" s="1430"/>
      <c r="AF243" s="1430"/>
      <c r="AG243" s="1430"/>
      <c r="AH243" s="1430"/>
      <c r="AI243" s="1430"/>
      <c r="AJ243" s="1430"/>
      <c r="AK243" s="1430"/>
      <c r="AL243" s="1430"/>
      <c r="AM243" s="1430"/>
      <c r="AN243" s="1430"/>
      <c r="AO243" s="1430"/>
      <c r="AP243" s="1430"/>
      <c r="AQ243" s="1430"/>
      <c r="AR243" s="1430"/>
      <c r="AS243" s="1430"/>
      <c r="AT243" s="1430"/>
      <c r="AU243" s="1430"/>
      <c r="AV243" s="1430"/>
      <c r="AW243" s="1430"/>
      <c r="AX243" s="1430"/>
      <c r="AY243" s="1430"/>
      <c r="AZ243" s="1430"/>
      <c r="BA243" s="1430"/>
      <c r="BB243" s="1430"/>
      <c r="BC243" s="1430"/>
      <c r="BD243" s="1430"/>
    </row>
    <row r="244" spans="2:56">
      <c r="B244" s="1430"/>
      <c r="C244" s="1430"/>
      <c r="D244" s="1430"/>
      <c r="E244" s="1430"/>
      <c r="F244" s="1430"/>
      <c r="G244" s="1430"/>
      <c r="H244" s="1430"/>
      <c r="I244" s="1430"/>
      <c r="J244" s="1430"/>
      <c r="K244" s="1430"/>
      <c r="L244" s="1430"/>
      <c r="M244" s="1430"/>
      <c r="N244" s="1430"/>
      <c r="O244" s="1430"/>
      <c r="P244" s="1430"/>
      <c r="Q244" s="1430"/>
      <c r="R244" s="1430"/>
      <c r="S244" s="1430"/>
      <c r="T244" s="1430"/>
      <c r="U244" s="1430"/>
      <c r="V244" s="1430"/>
      <c r="W244" s="1430"/>
      <c r="X244" s="1430"/>
      <c r="Y244" s="1430"/>
      <c r="Z244" s="1430"/>
      <c r="AA244" s="1430"/>
      <c r="AB244" s="1430"/>
      <c r="AC244" s="1430"/>
      <c r="AD244" s="1430"/>
      <c r="AE244" s="1430"/>
      <c r="AF244" s="1430"/>
      <c r="AG244" s="1430"/>
      <c r="AH244" s="1430"/>
      <c r="AI244" s="1430"/>
      <c r="AJ244" s="1430"/>
      <c r="AK244" s="1430"/>
      <c r="AL244" s="1430"/>
      <c r="AM244" s="1430"/>
      <c r="AN244" s="1430"/>
      <c r="AO244" s="1430"/>
      <c r="AP244" s="1430"/>
      <c r="AQ244" s="1430"/>
      <c r="AR244" s="1430"/>
      <c r="AS244" s="1430"/>
      <c r="AT244" s="1430"/>
      <c r="AU244" s="1430"/>
      <c r="AV244" s="1430"/>
      <c r="AW244" s="1430"/>
      <c r="AX244" s="1430"/>
      <c r="AY244" s="1430"/>
      <c r="AZ244" s="1430"/>
      <c r="BA244" s="1430"/>
      <c r="BB244" s="1430"/>
      <c r="BC244" s="1430"/>
      <c r="BD244" s="1430"/>
    </row>
    <row r="245" spans="2:56">
      <c r="B245" s="1430"/>
      <c r="C245" s="1430"/>
      <c r="D245" s="1430"/>
      <c r="E245" s="1430"/>
      <c r="F245" s="1430"/>
      <c r="G245" s="1430"/>
      <c r="H245" s="1430"/>
      <c r="I245" s="1430"/>
      <c r="J245" s="1430"/>
      <c r="K245" s="1430"/>
      <c r="L245" s="1430"/>
      <c r="M245" s="1430"/>
      <c r="N245" s="1430"/>
      <c r="O245" s="1430"/>
      <c r="P245" s="1430"/>
      <c r="Q245" s="1430"/>
      <c r="R245" s="1430"/>
      <c r="S245" s="1430"/>
      <c r="T245" s="1430"/>
      <c r="U245" s="1430"/>
      <c r="V245" s="1430"/>
      <c r="W245" s="1430"/>
      <c r="X245" s="1430"/>
      <c r="Y245" s="1430"/>
      <c r="Z245" s="1430"/>
      <c r="AA245" s="1430"/>
      <c r="AB245" s="1430"/>
      <c r="AC245" s="1430"/>
      <c r="AD245" s="1430"/>
      <c r="AE245" s="1430"/>
      <c r="AF245" s="1430"/>
      <c r="AG245" s="1430"/>
      <c r="AH245" s="1430"/>
      <c r="AI245" s="1430"/>
      <c r="AJ245" s="1430"/>
      <c r="AK245" s="1430"/>
      <c r="AL245" s="1430"/>
      <c r="AM245" s="1430"/>
      <c r="AN245" s="1430"/>
      <c r="AO245" s="1430"/>
      <c r="AP245" s="1430"/>
      <c r="AQ245" s="1430"/>
      <c r="AR245" s="1430"/>
      <c r="AS245" s="1430"/>
      <c r="AT245" s="1430"/>
      <c r="AU245" s="1430"/>
      <c r="AV245" s="1430"/>
      <c r="AW245" s="1430"/>
      <c r="AX245" s="1430"/>
      <c r="AY245" s="1430"/>
      <c r="AZ245" s="1430"/>
      <c r="BA245" s="1430"/>
      <c r="BB245" s="1430"/>
      <c r="BC245" s="1430"/>
      <c r="BD245" s="1430"/>
    </row>
    <row r="246" spans="2:56">
      <c r="B246" s="1430"/>
      <c r="C246" s="1430"/>
      <c r="D246" s="1430"/>
      <c r="E246" s="1430"/>
      <c r="F246" s="1430"/>
      <c r="G246" s="1430"/>
      <c r="H246" s="1430"/>
      <c r="I246" s="1430"/>
      <c r="J246" s="1430"/>
      <c r="K246" s="1430"/>
      <c r="L246" s="1430"/>
      <c r="M246" s="1430"/>
      <c r="N246" s="1430"/>
      <c r="O246" s="1430"/>
      <c r="P246" s="1430"/>
      <c r="Q246" s="1430"/>
      <c r="R246" s="1430"/>
      <c r="S246" s="1430"/>
      <c r="T246" s="1430"/>
      <c r="U246" s="1430"/>
      <c r="V246" s="1430"/>
      <c r="W246" s="1430"/>
      <c r="X246" s="1430"/>
      <c r="Y246" s="1430"/>
      <c r="Z246" s="1430"/>
      <c r="AA246" s="1430"/>
      <c r="AB246" s="1430"/>
      <c r="AC246" s="1430"/>
      <c r="AD246" s="1430"/>
      <c r="AE246" s="1430"/>
      <c r="AF246" s="1430"/>
      <c r="AG246" s="1430"/>
      <c r="AH246" s="1430"/>
      <c r="AI246" s="1430"/>
      <c r="AJ246" s="1430"/>
      <c r="AK246" s="1430"/>
      <c r="AL246" s="1430"/>
      <c r="AM246" s="1430"/>
      <c r="AN246" s="1430"/>
      <c r="AO246" s="1430"/>
      <c r="AP246" s="1430"/>
      <c r="AQ246" s="1430"/>
      <c r="AR246" s="1430"/>
      <c r="AS246" s="1430"/>
      <c r="AT246" s="1430"/>
      <c r="AU246" s="1430"/>
      <c r="AV246" s="1430"/>
      <c r="AW246" s="1430"/>
      <c r="AX246" s="1430"/>
      <c r="AY246" s="1430"/>
      <c r="AZ246" s="1430"/>
      <c r="BA246" s="1430"/>
      <c r="BB246" s="1430"/>
      <c r="BC246" s="1430"/>
      <c r="BD246" s="1430"/>
    </row>
    <row r="247" spans="2:56">
      <c r="B247" s="1430"/>
      <c r="C247" s="1430"/>
      <c r="D247" s="1430"/>
      <c r="E247" s="1430"/>
      <c r="F247" s="1430"/>
      <c r="G247" s="1430"/>
      <c r="H247" s="1430"/>
      <c r="I247" s="1430"/>
      <c r="J247" s="1430"/>
      <c r="K247" s="1430"/>
      <c r="L247" s="1430"/>
      <c r="M247" s="1430"/>
      <c r="N247" s="1430"/>
      <c r="O247" s="1430"/>
      <c r="P247" s="1430"/>
      <c r="Q247" s="1430"/>
      <c r="R247" s="1430"/>
      <c r="S247" s="1430"/>
      <c r="T247" s="1430"/>
      <c r="U247" s="1430"/>
      <c r="V247" s="1430"/>
      <c r="W247" s="1430"/>
      <c r="X247" s="1430"/>
      <c r="Y247" s="1430"/>
      <c r="Z247" s="1430"/>
      <c r="AA247" s="1430"/>
      <c r="AB247" s="1430"/>
      <c r="AC247" s="1430"/>
      <c r="AD247" s="1430"/>
      <c r="AE247" s="1430"/>
      <c r="AF247" s="1430"/>
      <c r="AG247" s="1430"/>
      <c r="AH247" s="1430"/>
      <c r="AI247" s="1430"/>
      <c r="AJ247" s="1430"/>
      <c r="AK247" s="1430"/>
      <c r="AL247" s="1430"/>
      <c r="AM247" s="1430"/>
      <c r="AN247" s="1430"/>
      <c r="AO247" s="1430"/>
      <c r="AP247" s="1430"/>
      <c r="AQ247" s="1430"/>
      <c r="AR247" s="1430"/>
      <c r="AS247" s="1430"/>
      <c r="AT247" s="1430"/>
      <c r="AU247" s="1430"/>
      <c r="AV247" s="1430"/>
      <c r="AW247" s="1430"/>
      <c r="AX247" s="1430"/>
      <c r="AY247" s="1430"/>
      <c r="AZ247" s="1430"/>
      <c r="BA247" s="1430"/>
      <c r="BB247" s="1430"/>
      <c r="BC247" s="1430"/>
      <c r="BD247" s="1430"/>
    </row>
    <row r="248" spans="2:56">
      <c r="B248" s="1430"/>
      <c r="C248" s="1430"/>
      <c r="D248" s="1430"/>
      <c r="E248" s="1430"/>
      <c r="F248" s="1430"/>
      <c r="G248" s="1430"/>
      <c r="H248" s="1430"/>
      <c r="I248" s="1430"/>
      <c r="J248" s="1430"/>
      <c r="K248" s="1430"/>
      <c r="L248" s="1430"/>
      <c r="M248" s="1430"/>
      <c r="N248" s="1430"/>
      <c r="O248" s="1430"/>
      <c r="P248" s="1430"/>
      <c r="Q248" s="1430"/>
      <c r="R248" s="1430"/>
      <c r="S248" s="1430"/>
      <c r="T248" s="1430"/>
      <c r="U248" s="1430"/>
      <c r="V248" s="1430"/>
      <c r="W248" s="1430"/>
      <c r="X248" s="1430"/>
      <c r="Y248" s="1430"/>
      <c r="Z248" s="1430"/>
      <c r="AA248" s="1430"/>
      <c r="AB248" s="1430"/>
      <c r="AC248" s="1430"/>
      <c r="AD248" s="1430"/>
      <c r="AE248" s="1430"/>
      <c r="AF248" s="1430"/>
      <c r="AG248" s="1430"/>
      <c r="AH248" s="1430"/>
      <c r="AI248" s="1430"/>
      <c r="AJ248" s="1430"/>
      <c r="AK248" s="1430"/>
      <c r="AL248" s="1430"/>
      <c r="AM248" s="1430"/>
      <c r="AN248" s="1430"/>
      <c r="AO248" s="1430"/>
      <c r="AP248" s="1430"/>
      <c r="AQ248" s="1430"/>
      <c r="AR248" s="1430"/>
      <c r="AS248" s="1430"/>
      <c r="AT248" s="1430"/>
      <c r="AU248" s="1430"/>
      <c r="AV248" s="1430"/>
      <c r="AW248" s="1430"/>
      <c r="AX248" s="1430"/>
      <c r="AY248" s="1430"/>
      <c r="AZ248" s="1430"/>
      <c r="BA248" s="1430"/>
      <c r="BB248" s="1430"/>
      <c r="BC248" s="1430"/>
      <c r="BD248" s="1430"/>
    </row>
    <row r="249" spans="2:56">
      <c r="B249" s="1430"/>
      <c r="C249" s="1430"/>
      <c r="D249" s="1430"/>
      <c r="E249" s="1430"/>
      <c r="F249" s="1430"/>
      <c r="G249" s="1430"/>
      <c r="H249" s="1430"/>
      <c r="I249" s="1430"/>
      <c r="J249" s="1430"/>
      <c r="K249" s="1430"/>
      <c r="L249" s="1430"/>
      <c r="M249" s="1430"/>
      <c r="N249" s="1430"/>
      <c r="O249" s="1430"/>
      <c r="P249" s="1430"/>
      <c r="Q249" s="1430"/>
      <c r="R249" s="1430"/>
      <c r="S249" s="1430"/>
      <c r="T249" s="1430"/>
      <c r="U249" s="1430"/>
      <c r="V249" s="1430"/>
      <c r="W249" s="1430"/>
      <c r="X249" s="1430"/>
      <c r="Y249" s="1430"/>
      <c r="Z249" s="1430"/>
      <c r="AA249" s="1430"/>
      <c r="AB249" s="1430"/>
      <c r="AC249" s="1430"/>
      <c r="AD249" s="1430"/>
      <c r="AE249" s="1430"/>
      <c r="AF249" s="1430"/>
      <c r="AG249" s="1430"/>
      <c r="AH249" s="1430"/>
      <c r="AI249" s="1430"/>
      <c r="AJ249" s="1430"/>
      <c r="AK249" s="1430"/>
      <c r="AL249" s="1430"/>
      <c r="AM249" s="1430"/>
      <c r="AN249" s="1430"/>
      <c r="AO249" s="1430"/>
      <c r="AP249" s="1430"/>
      <c r="AQ249" s="1430"/>
      <c r="AR249" s="1430"/>
      <c r="AS249" s="1430"/>
      <c r="AT249" s="1430"/>
      <c r="AU249" s="1430"/>
      <c r="AV249" s="1430"/>
      <c r="AW249" s="1430"/>
      <c r="AX249" s="1430"/>
      <c r="AY249" s="1430"/>
      <c r="AZ249" s="1430"/>
      <c r="BA249" s="1430"/>
      <c r="BB249" s="1430"/>
      <c r="BC249" s="1430"/>
      <c r="BD249" s="1430"/>
    </row>
    <row r="250" spans="2:56">
      <c r="B250" s="1430"/>
      <c r="C250" s="1430"/>
      <c r="D250" s="1430"/>
      <c r="E250" s="1430"/>
      <c r="F250" s="1430"/>
      <c r="G250" s="1430"/>
      <c r="H250" s="1430"/>
      <c r="I250" s="1430"/>
      <c r="J250" s="1430"/>
      <c r="K250" s="1430"/>
      <c r="L250" s="1430"/>
      <c r="M250" s="1430"/>
      <c r="N250" s="1430"/>
      <c r="O250" s="1430"/>
      <c r="P250" s="1430"/>
      <c r="Q250" s="1430"/>
      <c r="R250" s="1430"/>
      <c r="S250" s="1430"/>
      <c r="T250" s="1430"/>
      <c r="U250" s="1430"/>
      <c r="V250" s="1430"/>
      <c r="W250" s="1430"/>
      <c r="X250" s="1430"/>
      <c r="Y250" s="1430"/>
      <c r="Z250" s="1430"/>
      <c r="AA250" s="1430"/>
      <c r="AB250" s="1430"/>
      <c r="AC250" s="1430"/>
      <c r="AD250" s="1430"/>
      <c r="AE250" s="1430"/>
      <c r="AF250" s="1430"/>
      <c r="AG250" s="1430"/>
      <c r="AH250" s="1430"/>
      <c r="AI250" s="1430"/>
      <c r="AJ250" s="1430"/>
      <c r="AK250" s="1430"/>
      <c r="AL250" s="1430"/>
      <c r="AM250" s="1430"/>
      <c r="AN250" s="1430"/>
      <c r="AO250" s="1430"/>
      <c r="AP250" s="1430"/>
      <c r="AQ250" s="1430"/>
      <c r="AR250" s="1430"/>
      <c r="AS250" s="1430"/>
      <c r="AT250" s="1430"/>
      <c r="AU250" s="1430"/>
      <c r="AV250" s="1430"/>
      <c r="AW250" s="1430"/>
      <c r="AX250" s="1430"/>
      <c r="AY250" s="1430"/>
      <c r="AZ250" s="1430"/>
      <c r="BA250" s="1430"/>
      <c r="BB250" s="1430"/>
      <c r="BC250" s="1430"/>
      <c r="BD250" s="1430"/>
    </row>
    <row r="251" spans="2:56">
      <c r="B251" s="1430"/>
      <c r="C251" s="1430"/>
      <c r="D251" s="1430"/>
      <c r="E251" s="1430"/>
      <c r="F251" s="1430"/>
      <c r="G251" s="1430"/>
      <c r="H251" s="1430"/>
      <c r="I251" s="1430"/>
      <c r="J251" s="1430"/>
      <c r="K251" s="1430"/>
      <c r="L251" s="1430"/>
      <c r="M251" s="1430"/>
      <c r="N251" s="1430"/>
      <c r="O251" s="1430"/>
      <c r="P251" s="1430"/>
      <c r="Q251" s="1430"/>
      <c r="R251" s="1430"/>
      <c r="S251" s="1430"/>
      <c r="T251" s="1430"/>
      <c r="U251" s="1430"/>
      <c r="V251" s="1430"/>
      <c r="W251" s="1430"/>
      <c r="X251" s="1430"/>
      <c r="Y251" s="1430"/>
      <c r="Z251" s="1430"/>
      <c r="AA251" s="1430"/>
      <c r="AB251" s="1430"/>
      <c r="AC251" s="1430"/>
      <c r="AD251" s="1430"/>
      <c r="AE251" s="1430"/>
      <c r="AF251" s="1430"/>
      <c r="AG251" s="1430"/>
      <c r="AH251" s="1430"/>
      <c r="AI251" s="1430"/>
      <c r="AJ251" s="1430"/>
      <c r="AK251" s="1430"/>
      <c r="AL251" s="1430"/>
      <c r="AM251" s="1430"/>
      <c r="AN251" s="1430"/>
      <c r="AO251" s="1430"/>
      <c r="AP251" s="1430"/>
      <c r="AQ251" s="1430"/>
      <c r="AR251" s="1430"/>
      <c r="AS251" s="1430"/>
      <c r="AT251" s="1430"/>
      <c r="AU251" s="1430"/>
      <c r="AV251" s="1430"/>
      <c r="AW251" s="1430"/>
      <c r="AX251" s="1430"/>
      <c r="AY251" s="1430"/>
      <c r="AZ251" s="1430"/>
      <c r="BA251" s="1430"/>
      <c r="BB251" s="1430"/>
      <c r="BC251" s="1430"/>
      <c r="BD251" s="1430"/>
    </row>
    <row r="252" spans="2:56">
      <c r="B252" s="1430"/>
      <c r="C252" s="1430"/>
      <c r="D252" s="1430"/>
      <c r="E252" s="1430"/>
      <c r="F252" s="1430"/>
      <c r="G252" s="1430"/>
      <c r="H252" s="1430"/>
      <c r="I252" s="1430"/>
      <c r="J252" s="1430"/>
      <c r="K252" s="1430"/>
      <c r="L252" s="1430"/>
      <c r="M252" s="1430"/>
      <c r="N252" s="1430"/>
      <c r="O252" s="1430"/>
      <c r="P252" s="1430"/>
      <c r="Q252" s="1430"/>
      <c r="R252" s="1430"/>
      <c r="S252" s="1430"/>
      <c r="T252" s="1430"/>
      <c r="U252" s="1430"/>
      <c r="V252" s="1430"/>
      <c r="W252" s="1430"/>
      <c r="X252" s="1430"/>
      <c r="Y252" s="1430"/>
      <c r="Z252" s="1430"/>
      <c r="AA252" s="1430"/>
      <c r="AB252" s="1430"/>
      <c r="AC252" s="1430"/>
      <c r="AD252" s="1430"/>
      <c r="AE252" s="1430"/>
      <c r="AF252" s="1430"/>
      <c r="AG252" s="1430"/>
      <c r="AH252" s="1430"/>
      <c r="AI252" s="1430"/>
      <c r="AJ252" s="1430"/>
      <c r="AK252" s="1430"/>
      <c r="AL252" s="1430"/>
      <c r="AM252" s="1430"/>
      <c r="AN252" s="1430"/>
      <c r="AO252" s="1430"/>
      <c r="AP252" s="1430"/>
      <c r="AQ252" s="1430"/>
      <c r="AR252" s="1430"/>
      <c r="AS252" s="1430"/>
      <c r="AT252" s="1430"/>
      <c r="AU252" s="1430"/>
      <c r="AV252" s="1430"/>
      <c r="AW252" s="1430"/>
      <c r="AX252" s="1430"/>
      <c r="AY252" s="1430"/>
      <c r="AZ252" s="1430"/>
      <c r="BA252" s="1430"/>
      <c r="BB252" s="1430"/>
      <c r="BC252" s="1430"/>
      <c r="BD252" s="1430"/>
    </row>
    <row r="253" spans="2:56">
      <c r="B253" s="1430"/>
      <c r="C253" s="1430"/>
      <c r="D253" s="1430"/>
      <c r="E253" s="1430"/>
      <c r="F253" s="1430"/>
      <c r="G253" s="1430"/>
      <c r="H253" s="1430"/>
      <c r="I253" s="1430"/>
      <c r="J253" s="1430"/>
      <c r="K253" s="1430"/>
      <c r="L253" s="1430"/>
      <c r="M253" s="1430"/>
      <c r="N253" s="1430"/>
      <c r="O253" s="1430"/>
      <c r="P253" s="1430"/>
      <c r="Q253" s="1430"/>
      <c r="R253" s="1430"/>
      <c r="S253" s="1430"/>
      <c r="T253" s="1430"/>
      <c r="U253" s="1430"/>
      <c r="V253" s="1430"/>
      <c r="W253" s="1430"/>
      <c r="X253" s="1430"/>
      <c r="Y253" s="1430"/>
      <c r="Z253" s="1430"/>
      <c r="AA253" s="1430"/>
      <c r="AB253" s="1430"/>
      <c r="AC253" s="1430"/>
      <c r="AD253" s="1430"/>
      <c r="AE253" s="1430"/>
      <c r="AF253" s="1430"/>
      <c r="AG253" s="1430"/>
      <c r="AH253" s="1430"/>
      <c r="AI253" s="1430"/>
      <c r="AJ253" s="1430"/>
      <c r="AK253" s="1430"/>
      <c r="AL253" s="1430"/>
      <c r="AM253" s="1430"/>
      <c r="AN253" s="1430"/>
      <c r="AO253" s="1430"/>
      <c r="AP253" s="1430"/>
      <c r="AQ253" s="1430"/>
      <c r="AR253" s="1430"/>
      <c r="AS253" s="1430"/>
      <c r="AT253" s="1430"/>
      <c r="AU253" s="1430"/>
      <c r="AV253" s="1430"/>
      <c r="AW253" s="1430"/>
      <c r="AX253" s="1430"/>
      <c r="AY253" s="1430"/>
      <c r="AZ253" s="1430"/>
      <c r="BA253" s="1430"/>
      <c r="BB253" s="1430"/>
      <c r="BC253" s="1430"/>
      <c r="BD253" s="1430"/>
    </row>
    <row r="254" spans="2:56">
      <c r="B254" s="1430"/>
      <c r="C254" s="1430"/>
      <c r="D254" s="1430"/>
      <c r="E254" s="1430"/>
      <c r="F254" s="1430"/>
      <c r="G254" s="1430"/>
      <c r="H254" s="1430"/>
      <c r="I254" s="1430"/>
      <c r="J254" s="1430"/>
      <c r="K254" s="1430"/>
      <c r="L254" s="1430"/>
      <c r="M254" s="1430"/>
      <c r="N254" s="1430"/>
      <c r="O254" s="1430"/>
      <c r="P254" s="1430"/>
      <c r="Q254" s="1430"/>
      <c r="R254" s="1430"/>
      <c r="S254" s="1430"/>
      <c r="T254" s="1430"/>
      <c r="U254" s="1430"/>
      <c r="V254" s="1430"/>
      <c r="W254" s="1430"/>
      <c r="X254" s="1430"/>
      <c r="Y254" s="1430"/>
      <c r="Z254" s="1430"/>
      <c r="AA254" s="1430"/>
      <c r="AB254" s="1430"/>
      <c r="AC254" s="1430"/>
      <c r="AD254" s="1430"/>
      <c r="AE254" s="1430"/>
      <c r="AF254" s="1430"/>
      <c r="AG254" s="1430"/>
      <c r="AH254" s="1430"/>
      <c r="AI254" s="1430"/>
      <c r="AJ254" s="1430"/>
      <c r="AK254" s="1430"/>
      <c r="AL254" s="1430"/>
      <c r="AM254" s="1430"/>
      <c r="AN254" s="1430"/>
      <c r="AO254" s="1430"/>
      <c r="AP254" s="1430"/>
      <c r="AQ254" s="1430"/>
      <c r="AR254" s="1430"/>
      <c r="AS254" s="1430"/>
      <c r="AT254" s="1430"/>
      <c r="AU254" s="1430"/>
      <c r="AV254" s="1430"/>
      <c r="AW254" s="1430"/>
      <c r="AX254" s="1430"/>
      <c r="AY254" s="1430"/>
      <c r="AZ254" s="1430"/>
      <c r="BA254" s="1430"/>
      <c r="BB254" s="1430"/>
      <c r="BC254" s="1430"/>
      <c r="BD254" s="1430"/>
    </row>
    <row r="255" spans="2:56">
      <c r="B255" s="1430"/>
      <c r="C255" s="1430"/>
      <c r="D255" s="1430"/>
      <c r="E255" s="1430"/>
      <c r="F255" s="1430"/>
      <c r="G255" s="1430"/>
      <c r="H255" s="1430"/>
      <c r="I255" s="1430"/>
      <c r="J255" s="1430"/>
      <c r="K255" s="1430"/>
      <c r="L255" s="1430"/>
      <c r="M255" s="1430"/>
      <c r="N255" s="1430"/>
      <c r="O255" s="1430"/>
      <c r="P255" s="1430"/>
      <c r="Q255" s="1430"/>
      <c r="R255" s="1430"/>
      <c r="S255" s="1430"/>
      <c r="T255" s="1430"/>
      <c r="U255" s="1430"/>
      <c r="V255" s="1430"/>
      <c r="W255" s="1430"/>
      <c r="X255" s="1430"/>
      <c r="Y255" s="1430"/>
      <c r="Z255" s="1430"/>
      <c r="AA255" s="1430"/>
      <c r="AB255" s="1430"/>
      <c r="AC255" s="1430"/>
      <c r="AD255" s="1430"/>
      <c r="AE255" s="1430"/>
      <c r="AF255" s="1430"/>
      <c r="AG255" s="1430"/>
      <c r="AH255" s="1430"/>
      <c r="AI255" s="1430"/>
      <c r="AJ255" s="1430"/>
      <c r="AK255" s="1430"/>
      <c r="AL255" s="1430"/>
      <c r="AM255" s="1430"/>
      <c r="AN255" s="1430"/>
      <c r="AO255" s="1430"/>
      <c r="AP255" s="1430"/>
      <c r="AQ255" s="1430"/>
      <c r="AR255" s="1430"/>
      <c r="AS255" s="1430"/>
      <c r="AT255" s="1430"/>
      <c r="AU255" s="1430"/>
      <c r="AV255" s="1430"/>
      <c r="AW255" s="1430"/>
      <c r="AX255" s="1430"/>
      <c r="AY255" s="1430"/>
      <c r="AZ255" s="1430"/>
      <c r="BA255" s="1430"/>
      <c r="BB255" s="1430"/>
      <c r="BC255" s="1430"/>
      <c r="BD255" s="1430"/>
    </row>
    <row r="256" spans="2:56">
      <c r="B256" s="1430"/>
      <c r="C256" s="1430"/>
      <c r="D256" s="1430"/>
      <c r="E256" s="1430"/>
      <c r="F256" s="1430"/>
      <c r="G256" s="1430"/>
      <c r="H256" s="1430"/>
      <c r="I256" s="1430"/>
      <c r="J256" s="1430"/>
      <c r="K256" s="1430"/>
      <c r="L256" s="1430"/>
      <c r="M256" s="1430"/>
      <c r="N256" s="1430"/>
      <c r="O256" s="1430"/>
      <c r="P256" s="1430"/>
      <c r="Q256" s="1430"/>
      <c r="R256" s="1430"/>
      <c r="S256" s="1430"/>
      <c r="T256" s="1430"/>
      <c r="U256" s="1430"/>
      <c r="V256" s="1430"/>
      <c r="W256" s="1430"/>
      <c r="X256" s="1430"/>
      <c r="Y256" s="1430"/>
      <c r="Z256" s="1430"/>
      <c r="AA256" s="1430"/>
      <c r="AB256" s="1430"/>
      <c r="AC256" s="1430"/>
      <c r="AD256" s="1430"/>
      <c r="AE256" s="1430"/>
      <c r="AF256" s="1430"/>
      <c r="AG256" s="1430"/>
      <c r="AH256" s="1430"/>
      <c r="AI256" s="1430"/>
      <c r="AJ256" s="1430"/>
      <c r="AK256" s="1430"/>
      <c r="AL256" s="1430"/>
      <c r="AM256" s="1430"/>
      <c r="AN256" s="1430"/>
      <c r="AO256" s="1430"/>
      <c r="AP256" s="1430"/>
      <c r="AQ256" s="1430"/>
      <c r="AR256" s="1430"/>
      <c r="AS256" s="1430"/>
      <c r="AT256" s="1430"/>
      <c r="AU256" s="1430"/>
      <c r="AV256" s="1430"/>
      <c r="AW256" s="1430"/>
      <c r="AX256" s="1430"/>
      <c r="AY256" s="1430"/>
      <c r="AZ256" s="1430"/>
      <c r="BA256" s="1430"/>
      <c r="BB256" s="1430"/>
      <c r="BC256" s="1430"/>
      <c r="BD256" s="1430"/>
    </row>
    <row r="257" spans="2:56">
      <c r="B257" s="1430"/>
      <c r="C257" s="1430"/>
      <c r="D257" s="1430"/>
      <c r="E257" s="1430"/>
      <c r="F257" s="1430"/>
      <c r="G257" s="1430"/>
      <c r="H257" s="1430"/>
      <c r="I257" s="1430"/>
      <c r="J257" s="1430"/>
      <c r="K257" s="1430"/>
      <c r="L257" s="1430"/>
      <c r="M257" s="1430"/>
      <c r="N257" s="1430"/>
      <c r="O257" s="1430"/>
      <c r="P257" s="1430"/>
      <c r="Q257" s="1430"/>
      <c r="R257" s="1430"/>
      <c r="S257" s="1430"/>
      <c r="T257" s="1430"/>
      <c r="U257" s="1430"/>
      <c r="V257" s="1430"/>
      <c r="W257" s="1430"/>
      <c r="X257" s="1430"/>
      <c r="Y257" s="1430"/>
      <c r="Z257" s="1430"/>
      <c r="AA257" s="1430"/>
      <c r="AB257" s="1430"/>
      <c r="AC257" s="1430"/>
      <c r="AD257" s="1430"/>
      <c r="AE257" s="1430"/>
      <c r="AF257" s="1430"/>
      <c r="AG257" s="1430"/>
      <c r="AH257" s="1430"/>
      <c r="AI257" s="1430"/>
      <c r="AJ257" s="1430"/>
      <c r="AK257" s="1430"/>
      <c r="AL257" s="1430"/>
      <c r="AM257" s="1430"/>
      <c r="AN257" s="1430"/>
      <c r="AO257" s="1430"/>
      <c r="AP257" s="1430"/>
      <c r="AQ257" s="1430"/>
      <c r="AR257" s="1430"/>
      <c r="AS257" s="1430"/>
      <c r="AT257" s="1430"/>
      <c r="AU257" s="1430"/>
      <c r="AV257" s="1430"/>
      <c r="AW257" s="1430"/>
      <c r="AX257" s="1430"/>
      <c r="AY257" s="1430"/>
      <c r="AZ257" s="1430"/>
      <c r="BA257" s="1430"/>
      <c r="BB257" s="1430"/>
      <c r="BC257" s="1430"/>
      <c r="BD257" s="1430"/>
    </row>
    <row r="258" spans="2:56">
      <c r="B258" s="1430"/>
      <c r="C258" s="1430"/>
      <c r="D258" s="1430"/>
      <c r="E258" s="1430"/>
      <c r="F258" s="1430"/>
      <c r="G258" s="1430"/>
      <c r="H258" s="1430"/>
      <c r="I258" s="1430"/>
      <c r="J258" s="1430"/>
      <c r="K258" s="1430"/>
      <c r="L258" s="1430"/>
      <c r="M258" s="1430"/>
      <c r="N258" s="1430"/>
      <c r="O258" s="1430"/>
      <c r="P258" s="1430"/>
      <c r="Q258" s="1430"/>
      <c r="R258" s="1430"/>
      <c r="S258" s="1430"/>
      <c r="T258" s="1430"/>
      <c r="U258" s="1430"/>
      <c r="V258" s="1430"/>
      <c r="W258" s="1430"/>
      <c r="X258" s="1430"/>
      <c r="Y258" s="1430"/>
      <c r="Z258" s="1430"/>
      <c r="AA258" s="1430"/>
      <c r="AB258" s="1430"/>
      <c r="AC258" s="1430"/>
      <c r="AD258" s="1430"/>
      <c r="AE258" s="1430"/>
      <c r="AF258" s="1430"/>
      <c r="AG258" s="1430"/>
      <c r="AH258" s="1430"/>
      <c r="AI258" s="1430"/>
      <c r="AJ258" s="1430"/>
      <c r="AK258" s="1430"/>
      <c r="AL258" s="1430"/>
      <c r="AM258" s="1430"/>
      <c r="AN258" s="1430"/>
      <c r="AO258" s="1430"/>
      <c r="AP258" s="1430"/>
      <c r="AQ258" s="1430"/>
      <c r="AR258" s="1430"/>
      <c r="AS258" s="1430"/>
      <c r="AT258" s="1430"/>
      <c r="AU258" s="1430"/>
      <c r="AV258" s="1430"/>
      <c r="AW258" s="1430"/>
      <c r="AX258" s="1430"/>
      <c r="AY258" s="1430"/>
      <c r="AZ258" s="1430"/>
      <c r="BA258" s="1430"/>
      <c r="BB258" s="1430"/>
      <c r="BC258" s="1430"/>
      <c r="BD258" s="1430"/>
    </row>
    <row r="259" spans="2:56">
      <c r="B259" s="1430"/>
      <c r="C259" s="1430"/>
      <c r="D259" s="1430"/>
      <c r="E259" s="1430"/>
      <c r="F259" s="1430"/>
      <c r="G259" s="1430"/>
      <c r="H259" s="1430"/>
      <c r="I259" s="1430"/>
      <c r="J259" s="1430"/>
      <c r="K259" s="1430"/>
      <c r="L259" s="1430"/>
      <c r="M259" s="1430"/>
      <c r="N259" s="1430"/>
      <c r="O259" s="1430"/>
      <c r="P259" s="1430"/>
      <c r="Q259" s="1430"/>
      <c r="R259" s="1430"/>
      <c r="S259" s="1430"/>
      <c r="T259" s="1430"/>
      <c r="U259" s="1430"/>
      <c r="V259" s="1430"/>
      <c r="W259" s="1430"/>
      <c r="X259" s="1430"/>
      <c r="Y259" s="1430"/>
      <c r="Z259" s="1430"/>
      <c r="AA259" s="1430"/>
      <c r="AB259" s="1430"/>
      <c r="AC259" s="1430"/>
      <c r="AD259" s="1430"/>
      <c r="AE259" s="1430"/>
      <c r="AF259" s="1430"/>
      <c r="AG259" s="1430"/>
      <c r="AH259" s="1430"/>
      <c r="AI259" s="1430"/>
      <c r="AJ259" s="1430"/>
      <c r="AK259" s="1430"/>
      <c r="AL259" s="1430"/>
      <c r="AM259" s="1430"/>
      <c r="AN259" s="1430"/>
      <c r="AO259" s="1430"/>
      <c r="AP259" s="1430"/>
      <c r="AQ259" s="1430"/>
      <c r="AR259" s="1430"/>
      <c r="AS259" s="1430"/>
      <c r="AT259" s="1430"/>
      <c r="AU259" s="1430"/>
      <c r="AV259" s="1430"/>
      <c r="AW259" s="1430"/>
      <c r="AX259" s="1430"/>
      <c r="AY259" s="1430"/>
      <c r="AZ259" s="1430"/>
      <c r="BA259" s="1430"/>
      <c r="BB259" s="1430"/>
      <c r="BC259" s="1430"/>
      <c r="BD259" s="1430"/>
    </row>
    <row r="260" spans="2:56">
      <c r="B260" s="1430"/>
      <c r="C260" s="1430"/>
      <c r="D260" s="1430"/>
      <c r="E260" s="1430"/>
      <c r="F260" s="1430"/>
      <c r="G260" s="1430"/>
      <c r="H260" s="1430"/>
      <c r="I260" s="1430"/>
      <c r="J260" s="1430"/>
      <c r="K260" s="1430"/>
      <c r="L260" s="1430"/>
      <c r="M260" s="1430"/>
      <c r="N260" s="1430"/>
      <c r="O260" s="1430"/>
      <c r="P260" s="1430"/>
      <c r="Q260" s="1430"/>
      <c r="R260" s="1430"/>
      <c r="S260" s="1430"/>
      <c r="T260" s="1430"/>
      <c r="U260" s="1430"/>
      <c r="V260" s="1430"/>
      <c r="W260" s="1430"/>
      <c r="X260" s="1430"/>
      <c r="Y260" s="1430"/>
      <c r="Z260" s="1430"/>
      <c r="AA260" s="1430"/>
      <c r="AB260" s="1430"/>
      <c r="AC260" s="1430"/>
      <c r="AD260" s="1430"/>
      <c r="AE260" s="1430"/>
      <c r="AF260" s="1430"/>
      <c r="AG260" s="1430"/>
      <c r="AH260" s="1430"/>
      <c r="AI260" s="1430"/>
      <c r="AJ260" s="1430"/>
      <c r="AK260" s="1430"/>
      <c r="AL260" s="1430"/>
      <c r="AM260" s="1430"/>
      <c r="AN260" s="1430"/>
      <c r="AO260" s="1430"/>
      <c r="AP260" s="1430"/>
      <c r="AQ260" s="1430"/>
      <c r="AR260" s="1430"/>
      <c r="AS260" s="1430"/>
      <c r="AT260" s="1430"/>
      <c r="AU260" s="1430"/>
      <c r="AV260" s="1430"/>
      <c r="AW260" s="1430"/>
      <c r="AX260" s="1430"/>
      <c r="AY260" s="1430"/>
      <c r="AZ260" s="1430"/>
      <c r="BA260" s="1430"/>
      <c r="BB260" s="1430"/>
      <c r="BC260" s="1430"/>
      <c r="BD260" s="1430"/>
    </row>
    <row r="261" spans="2:56">
      <c r="B261" s="1430"/>
      <c r="C261" s="1430"/>
      <c r="D261" s="1430"/>
      <c r="E261" s="1430"/>
      <c r="F261" s="1430"/>
      <c r="G261" s="1430"/>
      <c r="H261" s="1430"/>
      <c r="I261" s="1430"/>
      <c r="J261" s="1430"/>
      <c r="K261" s="1430"/>
      <c r="L261" s="1430"/>
      <c r="M261" s="1430"/>
      <c r="N261" s="1430"/>
      <c r="O261" s="1430"/>
      <c r="P261" s="1430"/>
      <c r="Q261" s="1430"/>
      <c r="R261" s="1430"/>
      <c r="S261" s="1430"/>
      <c r="T261" s="1430"/>
      <c r="U261" s="1430"/>
      <c r="V261" s="1430"/>
      <c r="W261" s="1430"/>
      <c r="X261" s="1430"/>
      <c r="Y261" s="1430"/>
      <c r="Z261" s="1430"/>
      <c r="AA261" s="1430"/>
      <c r="AB261" s="1430"/>
      <c r="AC261" s="1430"/>
      <c r="AD261" s="1430"/>
      <c r="AE261" s="1430"/>
      <c r="AF261" s="1430"/>
      <c r="AG261" s="1430"/>
      <c r="AH261" s="1430"/>
      <c r="AI261" s="1430"/>
      <c r="AJ261" s="1430"/>
      <c r="AK261" s="1430"/>
      <c r="AL261" s="1430"/>
      <c r="AM261" s="1430"/>
      <c r="AN261" s="1430"/>
      <c r="AO261" s="1430"/>
      <c r="AP261" s="1430"/>
      <c r="AQ261" s="1430"/>
      <c r="AR261" s="1430"/>
      <c r="AS261" s="1430"/>
      <c r="AT261" s="1430"/>
      <c r="AU261" s="1430"/>
      <c r="AV261" s="1430"/>
      <c r="AW261" s="1430"/>
      <c r="AX261" s="1430"/>
      <c r="AY261" s="1430"/>
      <c r="AZ261" s="1430"/>
      <c r="BA261" s="1430"/>
      <c r="BB261" s="1430"/>
      <c r="BC261" s="1430"/>
      <c r="BD261" s="1430"/>
    </row>
    <row r="262" spans="2:56">
      <c r="B262" s="1430"/>
      <c r="C262" s="1430"/>
      <c r="D262" s="1430"/>
      <c r="E262" s="1430"/>
      <c r="F262" s="1430"/>
      <c r="G262" s="1430"/>
      <c r="H262" s="1430"/>
      <c r="I262" s="1430"/>
      <c r="J262" s="1430"/>
      <c r="K262" s="1430"/>
      <c r="L262" s="1430"/>
      <c r="M262" s="1430"/>
      <c r="N262" s="1430"/>
      <c r="O262" s="1430"/>
      <c r="P262" s="1430"/>
      <c r="Q262" s="1430"/>
      <c r="R262" s="1430"/>
      <c r="S262" s="1430"/>
      <c r="T262" s="1430"/>
      <c r="U262" s="1430"/>
      <c r="V262" s="1430"/>
      <c r="W262" s="1430"/>
      <c r="X262" s="1430"/>
      <c r="Y262" s="1430"/>
      <c r="Z262" s="1430"/>
      <c r="AA262" s="1430"/>
      <c r="AB262" s="1430"/>
      <c r="AC262" s="1430"/>
      <c r="AD262" s="1430"/>
      <c r="AE262" s="1430"/>
      <c r="AF262" s="1430"/>
      <c r="AG262" s="1430"/>
      <c r="AH262" s="1430"/>
      <c r="AI262" s="1430"/>
      <c r="AJ262" s="1430"/>
      <c r="AK262" s="1430"/>
      <c r="AL262" s="1430"/>
      <c r="AM262" s="1430"/>
      <c r="AN262" s="1430"/>
      <c r="AO262" s="1430"/>
      <c r="AP262" s="1430"/>
      <c r="AQ262" s="1430"/>
      <c r="AR262" s="1430"/>
      <c r="AS262" s="1430"/>
      <c r="AT262" s="1430"/>
      <c r="AU262" s="1430"/>
      <c r="AV262" s="1430"/>
      <c r="AW262" s="1430"/>
      <c r="AX262" s="1430"/>
      <c r="AY262" s="1430"/>
      <c r="AZ262" s="1430"/>
      <c r="BA262" s="1430"/>
      <c r="BB262" s="1430"/>
      <c r="BC262" s="1430"/>
      <c r="BD262" s="1430"/>
    </row>
    <row r="263" spans="2:56">
      <c r="B263" s="1430"/>
      <c r="C263" s="1430"/>
      <c r="D263" s="1430"/>
      <c r="E263" s="1430"/>
      <c r="F263" s="1430"/>
      <c r="G263" s="1430"/>
      <c r="H263" s="1430"/>
      <c r="I263" s="1430"/>
      <c r="J263" s="1430"/>
      <c r="K263" s="1430"/>
      <c r="L263" s="1430"/>
      <c r="M263" s="1430"/>
      <c r="N263" s="1430"/>
      <c r="O263" s="1430"/>
      <c r="P263" s="1430"/>
      <c r="Q263" s="1430"/>
      <c r="R263" s="1430"/>
      <c r="S263" s="1430"/>
      <c r="T263" s="1430"/>
      <c r="U263" s="1430"/>
      <c r="V263" s="1430"/>
      <c r="W263" s="1430"/>
      <c r="X263" s="1430"/>
      <c r="Y263" s="1430"/>
      <c r="Z263" s="1430"/>
      <c r="AA263" s="1430"/>
      <c r="AB263" s="1430"/>
      <c r="AC263" s="1430"/>
      <c r="AD263" s="1430"/>
      <c r="AE263" s="1430"/>
      <c r="AF263" s="1430"/>
      <c r="AG263" s="1430"/>
      <c r="AH263" s="1430"/>
      <c r="AI263" s="1430"/>
      <c r="AJ263" s="1430"/>
      <c r="AK263" s="1430"/>
      <c r="AL263" s="1430"/>
      <c r="AM263" s="1430"/>
      <c r="AN263" s="1430"/>
      <c r="AO263" s="1430"/>
      <c r="AP263" s="1430"/>
      <c r="AQ263" s="1430"/>
      <c r="AR263" s="1430"/>
      <c r="AS263" s="1430"/>
      <c r="AT263" s="1430"/>
      <c r="AU263" s="1430"/>
      <c r="AV263" s="1430"/>
      <c r="AW263" s="1430"/>
      <c r="AX263" s="1430"/>
      <c r="AY263" s="1430"/>
      <c r="AZ263" s="1430"/>
      <c r="BA263" s="1430"/>
      <c r="BB263" s="1430"/>
      <c r="BC263" s="1430"/>
      <c r="BD263" s="1430"/>
    </row>
    <row r="264" spans="2:56">
      <c r="B264" s="1430"/>
      <c r="C264" s="1430"/>
      <c r="D264" s="1430"/>
      <c r="E264" s="1430"/>
      <c r="F264" s="1430"/>
      <c r="G264" s="1430"/>
      <c r="H264" s="1430"/>
      <c r="I264" s="1430"/>
      <c r="J264" s="1430"/>
      <c r="K264" s="1430"/>
      <c r="L264" s="1430"/>
      <c r="M264" s="1430"/>
      <c r="N264" s="1430"/>
      <c r="O264" s="1430"/>
      <c r="P264" s="1430"/>
      <c r="Q264" s="1430"/>
      <c r="R264" s="1430"/>
      <c r="S264" s="1430"/>
      <c r="T264" s="1430"/>
      <c r="U264" s="1430"/>
      <c r="V264" s="1430"/>
      <c r="W264" s="1430"/>
      <c r="X264" s="1430"/>
      <c r="Y264" s="1430"/>
      <c r="Z264" s="1430"/>
      <c r="AA264" s="1430"/>
      <c r="AB264" s="1430"/>
      <c r="AC264" s="1430"/>
      <c r="AD264" s="1430"/>
      <c r="AE264" s="1430"/>
      <c r="AF264" s="1430"/>
      <c r="AG264" s="1430"/>
      <c r="AH264" s="1430"/>
      <c r="AI264" s="1430"/>
      <c r="AJ264" s="1430"/>
      <c r="AK264" s="1430"/>
      <c r="AL264" s="1430"/>
      <c r="AM264" s="1430"/>
      <c r="AN264" s="1430"/>
      <c r="AO264" s="1430"/>
      <c r="AP264" s="1430"/>
      <c r="AQ264" s="1430"/>
      <c r="AR264" s="1430"/>
      <c r="AS264" s="1430"/>
      <c r="AT264" s="1430"/>
      <c r="AU264" s="1430"/>
      <c r="AV264" s="1430"/>
      <c r="AW264" s="1430"/>
      <c r="AX264" s="1430"/>
      <c r="AY264" s="1430"/>
      <c r="AZ264" s="1430"/>
      <c r="BA264" s="1430"/>
      <c r="BB264" s="1430"/>
      <c r="BC264" s="1430"/>
      <c r="BD264" s="1430"/>
    </row>
    <row r="265" spans="2:56">
      <c r="B265" s="1430"/>
      <c r="C265" s="1430"/>
      <c r="D265" s="1430"/>
      <c r="E265" s="1430"/>
      <c r="F265" s="1430"/>
      <c r="G265" s="1430"/>
      <c r="H265" s="1430"/>
      <c r="I265" s="1430"/>
      <c r="J265" s="1430"/>
      <c r="K265" s="1430"/>
      <c r="L265" s="1430"/>
      <c r="M265" s="1430"/>
      <c r="N265" s="1430"/>
      <c r="O265" s="1430"/>
      <c r="P265" s="1430"/>
      <c r="Q265" s="1430"/>
      <c r="R265" s="1430"/>
      <c r="S265" s="1430"/>
      <c r="T265" s="1430"/>
      <c r="U265" s="1430"/>
      <c r="V265" s="1430"/>
      <c r="W265" s="1430"/>
      <c r="X265" s="1430"/>
      <c r="Y265" s="1430"/>
      <c r="Z265" s="1430"/>
      <c r="AA265" s="1430"/>
      <c r="AB265" s="1430"/>
      <c r="AC265" s="1430"/>
      <c r="AD265" s="1430"/>
      <c r="AE265" s="1430"/>
      <c r="AF265" s="1430"/>
      <c r="AG265" s="1430"/>
      <c r="AH265" s="1430"/>
      <c r="AI265" s="1430"/>
      <c r="AJ265" s="1430"/>
      <c r="AK265" s="1430"/>
      <c r="AL265" s="1430"/>
      <c r="AM265" s="1430"/>
      <c r="AN265" s="1430"/>
      <c r="AO265" s="1430"/>
      <c r="AP265" s="1430"/>
      <c r="AQ265" s="1430"/>
      <c r="AR265" s="1430"/>
      <c r="AS265" s="1430"/>
      <c r="AT265" s="1430"/>
      <c r="AU265" s="1430"/>
      <c r="AV265" s="1430"/>
      <c r="AW265" s="1430"/>
      <c r="AX265" s="1430"/>
      <c r="AY265" s="1430"/>
      <c r="AZ265" s="1430"/>
      <c r="BA265" s="1430"/>
      <c r="BB265" s="1430"/>
      <c r="BC265" s="1430"/>
      <c r="BD265" s="1430"/>
    </row>
    <row r="266" spans="2:56">
      <c r="B266" s="1430"/>
      <c r="C266" s="1430"/>
      <c r="D266" s="1430"/>
      <c r="E266" s="1430"/>
      <c r="F266" s="1430"/>
      <c r="G266" s="1430"/>
      <c r="H266" s="1430"/>
      <c r="I266" s="1430"/>
      <c r="J266" s="1430"/>
      <c r="K266" s="1430"/>
      <c r="L266" s="1430"/>
      <c r="M266" s="1430"/>
      <c r="N266" s="1430"/>
      <c r="O266" s="1430"/>
      <c r="P266" s="1430"/>
      <c r="Q266" s="1430"/>
      <c r="R266" s="1430"/>
      <c r="S266" s="1430"/>
      <c r="T266" s="1430"/>
      <c r="U266" s="1430"/>
      <c r="V266" s="1430"/>
      <c r="W266" s="1430"/>
      <c r="X266" s="1430"/>
      <c r="Y266" s="1430"/>
      <c r="Z266" s="1430"/>
      <c r="AA266" s="1430"/>
      <c r="AB266" s="1430"/>
      <c r="AC266" s="1430"/>
      <c r="AD266" s="1430"/>
      <c r="AE266" s="1430"/>
      <c r="AF266" s="1430"/>
      <c r="AG266" s="1430"/>
      <c r="AH266" s="1430"/>
      <c r="AI266" s="1430"/>
      <c r="AJ266" s="1430"/>
      <c r="AK266" s="1430"/>
      <c r="AL266" s="1430"/>
      <c r="AM266" s="1430"/>
      <c r="AN266" s="1430"/>
      <c r="AO266" s="1430"/>
      <c r="AP266" s="1430"/>
      <c r="AQ266" s="1430"/>
      <c r="AR266" s="1430"/>
      <c r="AS266" s="1430"/>
      <c r="AT266" s="1430"/>
      <c r="AU266" s="1430"/>
      <c r="AV266" s="1430"/>
      <c r="AW266" s="1430"/>
      <c r="AX266" s="1430"/>
      <c r="AY266" s="1430"/>
      <c r="AZ266" s="1430"/>
      <c r="BA266" s="1430"/>
      <c r="BB266" s="1430"/>
      <c r="BC266" s="1430"/>
      <c r="BD266" s="1430"/>
    </row>
    <row r="267" spans="2:56">
      <c r="B267" s="1430"/>
      <c r="C267" s="1430"/>
      <c r="D267" s="1430"/>
      <c r="E267" s="1430"/>
      <c r="F267" s="1430"/>
      <c r="G267" s="1430"/>
      <c r="H267" s="1430"/>
      <c r="I267" s="1430"/>
      <c r="J267" s="1430"/>
      <c r="K267" s="1430"/>
      <c r="L267" s="1430"/>
      <c r="M267" s="1430"/>
      <c r="N267" s="1430"/>
      <c r="O267" s="1430"/>
      <c r="P267" s="1430"/>
      <c r="Q267" s="1430"/>
      <c r="R267" s="1430"/>
      <c r="S267" s="1430"/>
      <c r="T267" s="1430"/>
      <c r="U267" s="1430"/>
      <c r="V267" s="1430"/>
      <c r="W267" s="1430"/>
      <c r="X267" s="1430"/>
      <c r="Y267" s="1430"/>
      <c r="Z267" s="1430"/>
      <c r="AA267" s="1430"/>
      <c r="AB267" s="1430"/>
      <c r="AC267" s="1430"/>
      <c r="AD267" s="1430"/>
      <c r="AE267" s="1430"/>
      <c r="AF267" s="1430"/>
      <c r="AG267" s="1430"/>
      <c r="AH267" s="1430"/>
      <c r="AI267" s="1430"/>
      <c r="AJ267" s="1430"/>
      <c r="AK267" s="1430"/>
      <c r="AL267" s="1430"/>
      <c r="AM267" s="1430"/>
      <c r="AN267" s="1430"/>
      <c r="AO267" s="1430"/>
      <c r="AP267" s="1430"/>
      <c r="AQ267" s="1430"/>
      <c r="AR267" s="1430"/>
      <c r="AS267" s="1430"/>
      <c r="AT267" s="1430"/>
      <c r="AU267" s="1430"/>
      <c r="AV267" s="1430"/>
      <c r="AW267" s="1430"/>
      <c r="AX267" s="1430"/>
      <c r="AY267" s="1430"/>
      <c r="AZ267" s="1430"/>
      <c r="BA267" s="1430"/>
      <c r="BB267" s="1430"/>
      <c r="BC267" s="1430"/>
      <c r="BD267" s="1430"/>
    </row>
    <row r="268" spans="2:56">
      <c r="B268" s="1430"/>
      <c r="C268" s="1430"/>
      <c r="D268" s="1430"/>
      <c r="E268" s="1430"/>
      <c r="F268" s="1430"/>
      <c r="G268" s="1430"/>
      <c r="H268" s="1430"/>
      <c r="I268" s="1430"/>
      <c r="J268" s="1430"/>
      <c r="K268" s="1430"/>
      <c r="L268" s="1430"/>
      <c r="M268" s="1430"/>
      <c r="N268" s="1430"/>
      <c r="O268" s="1430"/>
      <c r="P268" s="1430"/>
      <c r="Q268" s="1430"/>
      <c r="R268" s="1430"/>
      <c r="S268" s="1430"/>
      <c r="T268" s="1430"/>
      <c r="U268" s="1430"/>
      <c r="V268" s="1430"/>
      <c r="W268" s="1430"/>
      <c r="X268" s="1430"/>
      <c r="Y268" s="1430"/>
      <c r="Z268" s="1430"/>
      <c r="AA268" s="1430"/>
      <c r="AB268" s="1430"/>
      <c r="AC268" s="1430"/>
      <c r="AD268" s="1430"/>
      <c r="AE268" s="1430"/>
      <c r="AF268" s="1430"/>
      <c r="AG268" s="1430"/>
      <c r="AH268" s="1430"/>
      <c r="AI268" s="1430"/>
      <c r="AJ268" s="1430"/>
      <c r="AK268" s="1430"/>
      <c r="AL268" s="1430"/>
      <c r="AM268" s="1430"/>
      <c r="AN268" s="1430"/>
      <c r="AO268" s="1430"/>
      <c r="AP268" s="1430"/>
      <c r="AQ268" s="1430"/>
      <c r="AR268" s="1430"/>
      <c r="AS268" s="1430"/>
      <c r="AT268" s="1430"/>
      <c r="AU268" s="1430"/>
      <c r="AV268" s="1430"/>
      <c r="AW268" s="1430"/>
      <c r="AX268" s="1430"/>
      <c r="AY268" s="1430"/>
      <c r="AZ268" s="1430"/>
      <c r="BA268" s="1430"/>
      <c r="BB268" s="1430"/>
      <c r="BC268" s="1430"/>
      <c r="BD268" s="1430"/>
    </row>
    <row r="269" spans="2:56">
      <c r="B269" s="1430"/>
      <c r="C269" s="1430"/>
      <c r="D269" s="1430"/>
      <c r="E269" s="1430"/>
      <c r="F269" s="1430"/>
      <c r="G269" s="1430"/>
      <c r="H269" s="1430"/>
      <c r="I269" s="1430"/>
      <c r="J269" s="1430"/>
      <c r="K269" s="1430"/>
      <c r="L269" s="1430"/>
      <c r="M269" s="1430"/>
      <c r="N269" s="1430"/>
      <c r="O269" s="1430"/>
      <c r="P269" s="1430"/>
      <c r="Q269" s="1430"/>
      <c r="R269" s="1430"/>
      <c r="S269" s="1430"/>
      <c r="T269" s="1430"/>
      <c r="U269" s="1430"/>
      <c r="V269" s="1430"/>
      <c r="W269" s="1430"/>
      <c r="X269" s="1430"/>
      <c r="Y269" s="1430"/>
      <c r="Z269" s="1430"/>
      <c r="AA269" s="1430"/>
      <c r="AB269" s="1430"/>
      <c r="AC269" s="1430"/>
      <c r="AD269" s="1430"/>
      <c r="AE269" s="1430"/>
      <c r="AF269" s="1430"/>
      <c r="AG269" s="1430"/>
      <c r="AH269" s="1430"/>
      <c r="AI269" s="1430"/>
      <c r="AJ269" s="1430"/>
      <c r="AK269" s="1430"/>
      <c r="AL269" s="1430"/>
      <c r="AM269" s="1430"/>
      <c r="AN269" s="1430"/>
      <c r="AO269" s="1430"/>
      <c r="AP269" s="1430"/>
      <c r="AQ269" s="1430"/>
      <c r="AR269" s="1430"/>
      <c r="AS269" s="1430"/>
      <c r="AT269" s="1430"/>
      <c r="AU269" s="1430"/>
      <c r="AV269" s="1430"/>
      <c r="AW269" s="1430"/>
      <c r="AX269" s="1430"/>
      <c r="AY269" s="1430"/>
      <c r="AZ269" s="1430"/>
      <c r="BA269" s="1430"/>
      <c r="BB269" s="1430"/>
      <c r="BC269" s="1430"/>
      <c r="BD269" s="1430"/>
    </row>
    <row r="270" spans="2:56">
      <c r="B270" s="1430"/>
      <c r="C270" s="1430"/>
      <c r="D270" s="1430"/>
      <c r="E270" s="1430"/>
      <c r="F270" s="1430"/>
      <c r="G270" s="1430"/>
      <c r="H270" s="1430"/>
      <c r="I270" s="1430"/>
      <c r="J270" s="1430"/>
      <c r="K270" s="1430"/>
      <c r="L270" s="1430"/>
      <c r="M270" s="1430"/>
      <c r="N270" s="1430"/>
      <c r="O270" s="1430"/>
      <c r="P270" s="1430"/>
      <c r="Q270" s="1430"/>
      <c r="R270" s="1430"/>
      <c r="S270" s="1430"/>
      <c r="T270" s="1430"/>
      <c r="U270" s="1430"/>
      <c r="V270" s="1430"/>
      <c r="W270" s="1430"/>
      <c r="X270" s="1430"/>
      <c r="Y270" s="1430"/>
      <c r="Z270" s="1430"/>
      <c r="AA270" s="1430"/>
      <c r="AB270" s="1430"/>
      <c r="AC270" s="1430"/>
      <c r="AD270" s="1430"/>
      <c r="AE270" s="1430"/>
      <c r="AF270" s="1430"/>
      <c r="AG270" s="1430"/>
      <c r="AH270" s="1430"/>
      <c r="AI270" s="1430"/>
      <c r="AJ270" s="1430"/>
      <c r="AK270" s="1430"/>
      <c r="AL270" s="1430"/>
      <c r="AM270" s="1430"/>
      <c r="AN270" s="1430"/>
      <c r="AO270" s="1430"/>
      <c r="AP270" s="1430"/>
      <c r="AQ270" s="1430"/>
      <c r="AR270" s="1430"/>
      <c r="AS270" s="1430"/>
      <c r="AT270" s="1430"/>
      <c r="AU270" s="1430"/>
      <c r="AV270" s="1430"/>
      <c r="AW270" s="1430"/>
      <c r="AX270" s="1430"/>
      <c r="AY270" s="1430"/>
      <c r="AZ270" s="1430"/>
      <c r="BA270" s="1430"/>
      <c r="BB270" s="1430"/>
      <c r="BC270" s="1430"/>
      <c r="BD270" s="1430"/>
    </row>
    <row r="271" spans="2:56">
      <c r="B271" s="1430"/>
      <c r="C271" s="1430"/>
      <c r="D271" s="1430"/>
      <c r="E271" s="1430"/>
      <c r="F271" s="1430"/>
      <c r="G271" s="1430"/>
      <c r="H271" s="1430"/>
      <c r="I271" s="1430"/>
      <c r="J271" s="1430"/>
      <c r="K271" s="1430"/>
      <c r="L271" s="1430"/>
      <c r="M271" s="1430"/>
      <c r="N271" s="1430"/>
      <c r="O271" s="1430"/>
      <c r="P271" s="1430"/>
      <c r="Q271" s="1430"/>
      <c r="R271" s="1430"/>
      <c r="S271" s="1430"/>
      <c r="T271" s="1430"/>
      <c r="U271" s="1430"/>
      <c r="V271" s="1430"/>
      <c r="W271" s="1430"/>
      <c r="X271" s="1430"/>
      <c r="Y271" s="1430"/>
      <c r="Z271" s="1430"/>
      <c r="AA271" s="1430"/>
      <c r="AB271" s="1430"/>
      <c r="AC271" s="1430"/>
      <c r="AD271" s="1430"/>
      <c r="AE271" s="1430"/>
      <c r="AF271" s="1430"/>
      <c r="AG271" s="1430"/>
      <c r="AH271" s="1430"/>
      <c r="AI271" s="1430"/>
      <c r="AJ271" s="1430"/>
      <c r="AK271" s="1430"/>
      <c r="AL271" s="1430"/>
      <c r="AM271" s="1430"/>
      <c r="AN271" s="1430"/>
      <c r="AO271" s="1430"/>
      <c r="AP271" s="1430"/>
      <c r="AQ271" s="1430"/>
      <c r="AR271" s="1430"/>
      <c r="AS271" s="1430"/>
      <c r="AT271" s="1430"/>
      <c r="AU271" s="1430"/>
      <c r="AV271" s="1430"/>
      <c r="AW271" s="1430"/>
      <c r="AX271" s="1430"/>
      <c r="AY271" s="1430"/>
      <c r="AZ271" s="1430"/>
      <c r="BA271" s="1430"/>
      <c r="BB271" s="1430"/>
      <c r="BC271" s="1430"/>
      <c r="BD271" s="1430"/>
    </row>
    <row r="272" spans="2:56">
      <c r="B272" s="1430"/>
      <c r="C272" s="1430"/>
      <c r="D272" s="1430"/>
      <c r="E272" s="1430"/>
      <c r="F272" s="1430"/>
      <c r="G272" s="1430"/>
      <c r="H272" s="1430"/>
      <c r="I272" s="1430"/>
      <c r="J272" s="1430"/>
      <c r="K272" s="1430"/>
      <c r="L272" s="1430"/>
      <c r="M272" s="1430"/>
      <c r="N272" s="1430"/>
      <c r="O272" s="1430"/>
      <c r="P272" s="1430"/>
      <c r="Q272" s="1430"/>
      <c r="R272" s="1430"/>
      <c r="S272" s="1430"/>
      <c r="T272" s="1430"/>
      <c r="U272" s="1430"/>
      <c r="V272" s="1430"/>
      <c r="W272" s="1430"/>
      <c r="X272" s="1430"/>
      <c r="Y272" s="1430"/>
      <c r="Z272" s="1430"/>
      <c r="AA272" s="1430"/>
      <c r="AB272" s="1430"/>
      <c r="AC272" s="1430"/>
      <c r="AD272" s="1430"/>
      <c r="AE272" s="1430"/>
      <c r="AF272" s="1430"/>
      <c r="AG272" s="1430"/>
      <c r="AH272" s="1430"/>
      <c r="AI272" s="1430"/>
      <c r="AJ272" s="1430"/>
      <c r="AK272" s="1430"/>
      <c r="AL272" s="1430"/>
      <c r="AM272" s="1430"/>
      <c r="AN272" s="1430"/>
      <c r="AO272" s="1430"/>
      <c r="AP272" s="1430"/>
      <c r="AQ272" s="1430"/>
      <c r="AR272" s="1430"/>
      <c r="AS272" s="1430"/>
      <c r="AT272" s="1430"/>
      <c r="AU272" s="1430"/>
      <c r="AV272" s="1430"/>
      <c r="AW272" s="1430"/>
      <c r="AX272" s="1430"/>
      <c r="AY272" s="1430"/>
      <c r="AZ272" s="1430"/>
      <c r="BA272" s="1430"/>
      <c r="BB272" s="1430"/>
      <c r="BC272" s="1430"/>
      <c r="BD272" s="1430"/>
    </row>
    <row r="273" spans="2:56">
      <c r="B273" s="1430"/>
      <c r="C273" s="1430"/>
      <c r="D273" s="1430"/>
      <c r="E273" s="1430"/>
      <c r="F273" s="1430"/>
      <c r="G273" s="1430"/>
      <c r="H273" s="1430"/>
      <c r="I273" s="1430"/>
      <c r="J273" s="1430"/>
      <c r="K273" s="1430"/>
      <c r="L273" s="1430"/>
      <c r="M273" s="1430"/>
      <c r="N273" s="1430"/>
      <c r="O273" s="1430"/>
      <c r="P273" s="1430"/>
      <c r="Q273" s="1430"/>
      <c r="R273" s="1430"/>
      <c r="S273" s="1430"/>
      <c r="T273" s="1430"/>
      <c r="U273" s="1430"/>
      <c r="V273" s="1430"/>
      <c r="W273" s="1430"/>
      <c r="X273" s="1430"/>
      <c r="Y273" s="1430"/>
      <c r="Z273" s="1430"/>
      <c r="AA273" s="1430"/>
      <c r="AB273" s="1430"/>
      <c r="AC273" s="1430"/>
      <c r="AD273" s="1430"/>
      <c r="AE273" s="1430"/>
      <c r="AF273" s="1430"/>
      <c r="AG273" s="1430"/>
      <c r="AH273" s="1430"/>
      <c r="AI273" s="1430"/>
      <c r="AJ273" s="1430"/>
      <c r="AK273" s="1430"/>
      <c r="AL273" s="1430"/>
      <c r="AM273" s="1430"/>
      <c r="AN273" s="1430"/>
      <c r="AO273" s="1430"/>
      <c r="AP273" s="1430"/>
      <c r="AQ273" s="1430"/>
      <c r="AR273" s="1430"/>
      <c r="AS273" s="1430"/>
      <c r="AT273" s="1430"/>
      <c r="AU273" s="1430"/>
      <c r="AV273" s="1430"/>
      <c r="AW273" s="1430"/>
      <c r="AX273" s="1430"/>
      <c r="AY273" s="1430"/>
      <c r="AZ273" s="1430"/>
      <c r="BA273" s="1430"/>
      <c r="BB273" s="1430"/>
      <c r="BC273" s="1430"/>
      <c r="BD273" s="1430"/>
    </row>
    <row r="274" spans="2:56">
      <c r="B274" s="1430"/>
      <c r="C274" s="1430"/>
      <c r="D274" s="1430"/>
      <c r="E274" s="1430"/>
      <c r="F274" s="1430"/>
      <c r="G274" s="1430"/>
      <c r="H274" s="1430"/>
      <c r="I274" s="1430"/>
      <c r="J274" s="1430"/>
      <c r="K274" s="1430"/>
      <c r="L274" s="1430"/>
      <c r="M274" s="1430"/>
      <c r="N274" s="1430"/>
      <c r="O274" s="1430"/>
      <c r="P274" s="1430"/>
      <c r="Q274" s="1430"/>
      <c r="R274" s="1430"/>
      <c r="S274" s="1430"/>
      <c r="T274" s="1430"/>
      <c r="U274" s="1430"/>
      <c r="V274" s="1430"/>
      <c r="W274" s="1430"/>
      <c r="X274" s="1430"/>
      <c r="Y274" s="1430"/>
      <c r="Z274" s="1430"/>
      <c r="AA274" s="1430"/>
      <c r="AB274" s="1430"/>
      <c r="AC274" s="1430"/>
      <c r="AD274" s="1430"/>
      <c r="AE274" s="1430"/>
      <c r="AF274" s="1430"/>
      <c r="AG274" s="1430"/>
      <c r="AH274" s="1430"/>
      <c r="AI274" s="1430"/>
      <c r="AJ274" s="1430"/>
      <c r="AK274" s="1430"/>
      <c r="AL274" s="1430"/>
      <c r="AM274" s="1430"/>
      <c r="AN274" s="1430"/>
      <c r="AO274" s="1430"/>
      <c r="AP274" s="1430"/>
      <c r="AQ274" s="1430"/>
      <c r="AR274" s="1430"/>
      <c r="AS274" s="1430"/>
      <c r="AT274" s="1430"/>
      <c r="AU274" s="1430"/>
      <c r="AV274" s="1430"/>
      <c r="AW274" s="1430"/>
      <c r="AX274" s="1430"/>
      <c r="AY274" s="1430"/>
      <c r="AZ274" s="1430"/>
      <c r="BA274" s="1430"/>
      <c r="BB274" s="1430"/>
      <c r="BC274" s="1430"/>
      <c r="BD274" s="1430"/>
    </row>
    <row r="275" spans="2:56">
      <c r="B275" s="1430"/>
      <c r="C275" s="1430"/>
      <c r="D275" s="1430"/>
      <c r="E275" s="1430"/>
      <c r="F275" s="1430"/>
      <c r="G275" s="1430"/>
      <c r="H275" s="1430"/>
      <c r="I275" s="1430"/>
      <c r="J275" s="1430"/>
      <c r="K275" s="1430"/>
      <c r="L275" s="1430"/>
      <c r="M275" s="1430"/>
      <c r="N275" s="1430"/>
      <c r="O275" s="1430"/>
      <c r="P275" s="1430"/>
      <c r="Q275" s="1430"/>
      <c r="R275" s="1430"/>
      <c r="S275" s="1430"/>
      <c r="T275" s="1430"/>
      <c r="U275" s="1430"/>
      <c r="V275" s="1430"/>
      <c r="W275" s="1430"/>
      <c r="X275" s="1430"/>
      <c r="Y275" s="1430"/>
      <c r="Z275" s="1430"/>
      <c r="AA275" s="1430"/>
      <c r="AB275" s="1430"/>
      <c r="AC275" s="1430"/>
      <c r="AD275" s="1430"/>
      <c r="AE275" s="1430"/>
      <c r="AF275" s="1430"/>
      <c r="AG275" s="1430"/>
      <c r="AH275" s="1430"/>
      <c r="AI275" s="1430"/>
      <c r="AJ275" s="1430"/>
      <c r="AK275" s="1430"/>
      <c r="AL275" s="1430"/>
      <c r="AM275" s="1430"/>
      <c r="AN275" s="1430"/>
      <c r="AO275" s="1430"/>
      <c r="AP275" s="1430"/>
      <c r="AQ275" s="1430"/>
      <c r="AR275" s="1430"/>
      <c r="AS275" s="1430"/>
      <c r="AT275" s="1430"/>
      <c r="AU275" s="1430"/>
      <c r="AV275" s="1430"/>
      <c r="AW275" s="1430"/>
      <c r="AX275" s="1430"/>
      <c r="AY275" s="1430"/>
      <c r="AZ275" s="1430"/>
      <c r="BA275" s="1430"/>
      <c r="BB275" s="1430"/>
      <c r="BC275" s="1430"/>
      <c r="BD275" s="1430"/>
    </row>
    <row r="276" spans="2:56">
      <c r="B276" s="1430"/>
      <c r="C276" s="1430"/>
      <c r="D276" s="1430"/>
      <c r="E276" s="1430"/>
      <c r="F276" s="1430"/>
      <c r="G276" s="1430"/>
      <c r="H276" s="1430"/>
      <c r="I276" s="1430"/>
      <c r="J276" s="1430"/>
      <c r="K276" s="1430"/>
      <c r="L276" s="1430"/>
      <c r="M276" s="1430"/>
      <c r="N276" s="1430"/>
      <c r="O276" s="1430"/>
      <c r="P276" s="1430"/>
      <c r="Q276" s="1430"/>
      <c r="R276" s="1430"/>
      <c r="S276" s="1430"/>
      <c r="T276" s="1430"/>
      <c r="U276" s="1430"/>
      <c r="V276" s="1430"/>
      <c r="W276" s="1430"/>
      <c r="X276" s="1430"/>
      <c r="Y276" s="1430"/>
      <c r="Z276" s="1430"/>
      <c r="AA276" s="1430"/>
      <c r="AB276" s="1430"/>
      <c r="AC276" s="1430"/>
      <c r="AD276" s="1430"/>
      <c r="AE276" s="1430"/>
      <c r="AF276" s="1430"/>
      <c r="AG276" s="1430"/>
      <c r="AH276" s="1430"/>
      <c r="AI276" s="1430"/>
      <c r="AJ276" s="1430"/>
      <c r="AK276" s="1430"/>
      <c r="AL276" s="1430"/>
      <c r="AM276" s="1430"/>
      <c r="AN276" s="1430"/>
      <c r="AO276" s="1430"/>
      <c r="AP276" s="1430"/>
      <c r="AQ276" s="1430"/>
      <c r="AR276" s="1430"/>
      <c r="AS276" s="1430"/>
      <c r="AT276" s="1430"/>
      <c r="AU276" s="1430"/>
      <c r="AV276" s="1430"/>
      <c r="AW276" s="1430"/>
      <c r="AX276" s="1430"/>
      <c r="AY276" s="1430"/>
      <c r="AZ276" s="1430"/>
      <c r="BA276" s="1430"/>
      <c r="BB276" s="1430"/>
      <c r="BC276" s="1430"/>
      <c r="BD276" s="1430"/>
    </row>
    <row r="277" spans="2:56">
      <c r="B277" s="1430"/>
      <c r="C277" s="1430"/>
      <c r="D277" s="1430"/>
      <c r="E277" s="1430"/>
      <c r="F277" s="1430"/>
      <c r="G277" s="1430"/>
      <c r="H277" s="1430"/>
      <c r="I277" s="1430"/>
      <c r="J277" s="1430"/>
      <c r="K277" s="1430"/>
      <c r="L277" s="1430"/>
      <c r="M277" s="1430"/>
      <c r="N277" s="1430"/>
      <c r="O277" s="1430"/>
      <c r="P277" s="1430"/>
      <c r="Q277" s="1430"/>
      <c r="R277" s="1430"/>
      <c r="S277" s="1430"/>
      <c r="T277" s="1430"/>
      <c r="U277" s="1430"/>
      <c r="V277" s="1430"/>
      <c r="W277" s="1430"/>
      <c r="X277" s="1430"/>
      <c r="Y277" s="1430"/>
      <c r="Z277" s="1430"/>
      <c r="AA277" s="1430"/>
      <c r="AB277" s="1430"/>
      <c r="AC277" s="1430"/>
      <c r="AD277" s="1430"/>
      <c r="AE277" s="1430"/>
      <c r="AF277" s="1430"/>
      <c r="AG277" s="1430"/>
      <c r="AH277" s="1430"/>
      <c r="AI277" s="1430"/>
      <c r="AJ277" s="1430"/>
      <c r="AK277" s="1430"/>
      <c r="AL277" s="1430"/>
      <c r="AM277" s="1430"/>
      <c r="AN277" s="1430"/>
      <c r="AO277" s="1430"/>
      <c r="AP277" s="1430"/>
      <c r="AQ277" s="1430"/>
      <c r="AR277" s="1430"/>
      <c r="AS277" s="1430"/>
      <c r="AT277" s="1430"/>
      <c r="AU277" s="1430"/>
      <c r="AV277" s="1430"/>
      <c r="AW277" s="1430"/>
      <c r="AX277" s="1430"/>
      <c r="AY277" s="1430"/>
      <c r="AZ277" s="1430"/>
      <c r="BA277" s="1430"/>
      <c r="BB277" s="1430"/>
      <c r="BC277" s="1430"/>
      <c r="BD277" s="1430"/>
    </row>
    <row r="278" spans="2:56">
      <c r="B278" s="1430"/>
      <c r="C278" s="1430"/>
      <c r="D278" s="1430"/>
      <c r="E278" s="1430"/>
      <c r="F278" s="1430"/>
      <c r="G278" s="1430"/>
      <c r="H278" s="1430"/>
      <c r="I278" s="1430"/>
      <c r="J278" s="1430"/>
      <c r="K278" s="1430"/>
      <c r="L278" s="1430"/>
      <c r="M278" s="1430"/>
      <c r="N278" s="1430"/>
      <c r="O278" s="1430"/>
      <c r="P278" s="1430"/>
      <c r="Q278" s="1430"/>
      <c r="R278" s="1430"/>
      <c r="S278" s="1430"/>
      <c r="T278" s="1430"/>
      <c r="U278" s="1430"/>
      <c r="V278" s="1430"/>
      <c r="W278" s="1430"/>
      <c r="X278" s="1430"/>
      <c r="Y278" s="1430"/>
      <c r="Z278" s="1430"/>
      <c r="AA278" s="1430"/>
      <c r="AB278" s="1430"/>
      <c r="AC278" s="1430"/>
      <c r="AD278" s="1430"/>
      <c r="AE278" s="1430"/>
      <c r="AF278" s="1430"/>
      <c r="AG278" s="1430"/>
      <c r="AH278" s="1430"/>
      <c r="AI278" s="1430"/>
      <c r="AJ278" s="1430"/>
      <c r="AK278" s="1430"/>
      <c r="AL278" s="1430"/>
      <c r="AM278" s="1430"/>
      <c r="AN278" s="1430"/>
      <c r="AO278" s="1430"/>
      <c r="AP278" s="1430"/>
      <c r="AQ278" s="1430"/>
      <c r="AR278" s="1430"/>
      <c r="AS278" s="1430"/>
      <c r="AT278" s="1430"/>
      <c r="AU278" s="1430"/>
      <c r="AV278" s="1430"/>
      <c r="AW278" s="1430"/>
      <c r="AX278" s="1430"/>
      <c r="AY278" s="1430"/>
      <c r="AZ278" s="1430"/>
      <c r="BA278" s="1430"/>
      <c r="BB278" s="1430"/>
      <c r="BC278" s="1430"/>
      <c r="BD278" s="1430"/>
    </row>
    <row r="279" spans="2:56">
      <c r="B279" s="1430"/>
      <c r="C279" s="1430"/>
      <c r="D279" s="1430"/>
      <c r="E279" s="1430"/>
      <c r="F279" s="1430"/>
      <c r="G279" s="1430"/>
      <c r="H279" s="1430"/>
      <c r="I279" s="1430"/>
      <c r="J279" s="1430"/>
      <c r="K279" s="1430"/>
      <c r="L279" s="1430"/>
      <c r="M279" s="1430"/>
      <c r="N279" s="1430"/>
      <c r="O279" s="1430"/>
      <c r="P279" s="1430"/>
      <c r="Q279" s="1430"/>
      <c r="R279" s="1430"/>
      <c r="S279" s="1430"/>
      <c r="T279" s="1430"/>
      <c r="U279" s="1430"/>
      <c r="V279" s="1430"/>
      <c r="W279" s="1430"/>
      <c r="X279" s="1430"/>
      <c r="Y279" s="1430"/>
      <c r="Z279" s="1430"/>
      <c r="AA279" s="1430"/>
      <c r="AB279" s="1430"/>
      <c r="AC279" s="1430"/>
      <c r="AD279" s="1430"/>
      <c r="AE279" s="1430"/>
      <c r="AF279" s="1430"/>
      <c r="AG279" s="1430"/>
      <c r="AH279" s="1430"/>
      <c r="AI279" s="1430"/>
      <c r="AJ279" s="1430"/>
      <c r="AK279" s="1430"/>
      <c r="AL279" s="1430"/>
      <c r="AM279" s="1430"/>
      <c r="AN279" s="1430"/>
      <c r="AO279" s="1430"/>
      <c r="AP279" s="1430"/>
      <c r="AQ279" s="1430"/>
      <c r="AR279" s="1430"/>
      <c r="AS279" s="1430"/>
      <c r="AT279" s="1430"/>
      <c r="AU279" s="1430"/>
      <c r="AV279" s="1430"/>
      <c r="AW279" s="1430"/>
      <c r="AX279" s="1430"/>
      <c r="AY279" s="1430"/>
      <c r="AZ279" s="1430"/>
      <c r="BA279" s="1430"/>
      <c r="BB279" s="1430"/>
      <c r="BC279" s="1430"/>
      <c r="BD279" s="1430"/>
    </row>
    <row r="280" spans="2:56">
      <c r="B280" s="1430"/>
      <c r="C280" s="1430"/>
      <c r="D280" s="1430"/>
      <c r="E280" s="1430"/>
      <c r="F280" s="1430"/>
      <c r="G280" s="1430"/>
      <c r="H280" s="1430"/>
      <c r="I280" s="1430"/>
      <c r="J280" s="1430"/>
      <c r="K280" s="1430"/>
      <c r="L280" s="1430"/>
      <c r="M280" s="1430"/>
      <c r="N280" s="1430"/>
      <c r="O280" s="1430"/>
      <c r="P280" s="1430"/>
      <c r="Q280" s="1430"/>
      <c r="R280" s="1430"/>
      <c r="S280" s="1430"/>
      <c r="T280" s="1430"/>
      <c r="U280" s="1430"/>
      <c r="V280" s="1430"/>
      <c r="W280" s="1430"/>
      <c r="X280" s="1430"/>
      <c r="Y280" s="1430"/>
      <c r="Z280" s="1430"/>
      <c r="AA280" s="1430"/>
      <c r="AB280" s="1430"/>
      <c r="AC280" s="1430"/>
      <c r="AD280" s="1430"/>
      <c r="AE280" s="1430"/>
      <c r="AF280" s="1430"/>
      <c r="AG280" s="1430"/>
      <c r="AH280" s="1430"/>
      <c r="AI280" s="1430"/>
      <c r="AJ280" s="1430"/>
      <c r="AK280" s="1430"/>
      <c r="AL280" s="1430"/>
      <c r="AM280" s="1430"/>
      <c r="AN280" s="1430"/>
      <c r="AO280" s="1430"/>
      <c r="AP280" s="1430"/>
      <c r="AQ280" s="1430"/>
      <c r="AR280" s="1430"/>
      <c r="AS280" s="1430"/>
      <c r="AT280" s="1430"/>
      <c r="AU280" s="1430"/>
      <c r="AV280" s="1430"/>
      <c r="AW280" s="1430"/>
      <c r="AX280" s="1430"/>
      <c r="AY280" s="1430"/>
      <c r="AZ280" s="1430"/>
      <c r="BA280" s="1430"/>
      <c r="BB280" s="1430"/>
      <c r="BC280" s="1430"/>
      <c r="BD280" s="1430"/>
    </row>
    <row r="281" spans="2:56">
      <c r="B281" s="1430"/>
      <c r="C281" s="1430"/>
      <c r="D281" s="1430"/>
      <c r="E281" s="1430"/>
      <c r="F281" s="1430"/>
      <c r="G281" s="1430"/>
      <c r="H281" s="1430"/>
      <c r="I281" s="1430"/>
      <c r="J281" s="1430"/>
      <c r="K281" s="1430"/>
      <c r="L281" s="1430"/>
      <c r="M281" s="1430"/>
      <c r="N281" s="1430"/>
      <c r="O281" s="1430"/>
      <c r="P281" s="1430"/>
      <c r="Q281" s="1430"/>
      <c r="R281" s="1430"/>
      <c r="S281" s="1430"/>
      <c r="T281" s="1430"/>
      <c r="U281" s="1430"/>
      <c r="V281" s="1430"/>
      <c r="W281" s="1430"/>
      <c r="X281" s="1430"/>
      <c r="Y281" s="1430"/>
      <c r="Z281" s="1430"/>
      <c r="AA281" s="1430"/>
      <c r="AB281" s="1430"/>
      <c r="AC281" s="1430"/>
      <c r="AD281" s="1430"/>
      <c r="AE281" s="1430"/>
      <c r="AF281" s="1430"/>
      <c r="AG281" s="1430"/>
      <c r="AH281" s="1430"/>
      <c r="AI281" s="1430"/>
      <c r="AJ281" s="1430"/>
      <c r="AK281" s="1430"/>
      <c r="AL281" s="1430"/>
      <c r="AM281" s="1430"/>
      <c r="AN281" s="1430"/>
      <c r="AO281" s="1430"/>
      <c r="AP281" s="1430"/>
      <c r="AQ281" s="1430"/>
      <c r="AR281" s="1430"/>
      <c r="AS281" s="1430"/>
      <c r="AT281" s="1430"/>
      <c r="AU281" s="1430"/>
      <c r="AV281" s="1430"/>
      <c r="AW281" s="1430"/>
      <c r="AX281" s="1430"/>
      <c r="AY281" s="1430"/>
      <c r="AZ281" s="1430"/>
      <c r="BA281" s="1430"/>
      <c r="BB281" s="1430"/>
      <c r="BC281" s="1430"/>
      <c r="BD281" s="1430"/>
    </row>
    <row r="282" spans="2:56">
      <c r="B282" s="1430"/>
      <c r="C282" s="1430"/>
      <c r="D282" s="1430"/>
      <c r="E282" s="1430"/>
      <c r="F282" s="1430"/>
      <c r="G282" s="1430"/>
      <c r="H282" s="1430"/>
      <c r="I282" s="1430"/>
      <c r="J282" s="1430"/>
      <c r="K282" s="1430"/>
      <c r="L282" s="1430"/>
      <c r="M282" s="1430"/>
      <c r="N282" s="1430"/>
      <c r="O282" s="1430"/>
      <c r="P282" s="1430"/>
      <c r="Q282" s="1430"/>
      <c r="R282" s="1430"/>
      <c r="S282" s="1430"/>
      <c r="T282" s="1430"/>
      <c r="U282" s="1430"/>
      <c r="V282" s="1430"/>
      <c r="W282" s="1430"/>
      <c r="X282" s="1430"/>
      <c r="Y282" s="1430"/>
      <c r="Z282" s="1430"/>
      <c r="AA282" s="1430"/>
      <c r="AB282" s="1430"/>
      <c r="AC282" s="1430"/>
      <c r="AD282" s="1430"/>
      <c r="AE282" s="1430"/>
      <c r="AF282" s="1430"/>
      <c r="AG282" s="1430"/>
      <c r="AH282" s="1430"/>
      <c r="AI282" s="1430"/>
      <c r="AJ282" s="1430"/>
      <c r="AK282" s="1430"/>
      <c r="AL282" s="1430"/>
      <c r="AM282" s="1430"/>
      <c r="AN282" s="1430"/>
      <c r="AO282" s="1430"/>
      <c r="AP282" s="1430"/>
      <c r="AQ282" s="1430"/>
      <c r="AR282" s="1430"/>
      <c r="AS282" s="1430"/>
      <c r="AT282" s="1430"/>
      <c r="AU282" s="1430"/>
      <c r="AV282" s="1430"/>
      <c r="AW282" s="1430"/>
      <c r="AX282" s="1430"/>
      <c r="AY282" s="1430"/>
      <c r="AZ282" s="1430"/>
      <c r="BA282" s="1430"/>
      <c r="BB282" s="1430"/>
      <c r="BC282" s="1430"/>
      <c r="BD282" s="1430"/>
    </row>
    <row r="283" spans="2:56">
      <c r="B283" s="1430"/>
      <c r="C283" s="1430"/>
      <c r="D283" s="1430"/>
      <c r="E283" s="1430"/>
      <c r="F283" s="1430"/>
      <c r="G283" s="1430"/>
      <c r="H283" s="1430"/>
      <c r="I283" s="1430"/>
      <c r="J283" s="1430"/>
      <c r="K283" s="1430"/>
      <c r="L283" s="1430"/>
      <c r="M283" s="1430"/>
      <c r="N283" s="1430"/>
      <c r="O283" s="1430"/>
      <c r="P283" s="1430"/>
      <c r="Q283" s="1430"/>
      <c r="R283" s="1430"/>
      <c r="S283" s="1430"/>
      <c r="T283" s="1430"/>
      <c r="U283" s="1430"/>
      <c r="V283" s="1430"/>
      <c r="W283" s="1430"/>
      <c r="X283" s="1430"/>
      <c r="Y283" s="1430"/>
      <c r="Z283" s="1430"/>
      <c r="AA283" s="1430"/>
      <c r="AB283" s="1430"/>
      <c r="AC283" s="1430"/>
      <c r="AD283" s="1430"/>
      <c r="AE283" s="1430"/>
      <c r="AF283" s="1430"/>
      <c r="AG283" s="1430"/>
      <c r="AH283" s="1430"/>
      <c r="AI283" s="1430"/>
      <c r="AJ283" s="1430"/>
      <c r="AK283" s="1430"/>
      <c r="AL283" s="1430"/>
      <c r="AM283" s="1430"/>
      <c r="AN283" s="1430"/>
      <c r="AO283" s="1430"/>
      <c r="AP283" s="1430"/>
      <c r="AQ283" s="1430"/>
      <c r="AR283" s="1430"/>
      <c r="AS283" s="1430"/>
      <c r="AT283" s="1430"/>
      <c r="AU283" s="1430"/>
      <c r="AV283" s="1430"/>
      <c r="AW283" s="1430"/>
      <c r="AX283" s="1430"/>
      <c r="AY283" s="1430"/>
      <c r="AZ283" s="1430"/>
      <c r="BA283" s="1430"/>
      <c r="BB283" s="1430"/>
      <c r="BC283" s="1430"/>
      <c r="BD283" s="1430"/>
    </row>
    <row r="284" spans="2:56">
      <c r="B284" s="1430"/>
      <c r="C284" s="1430"/>
      <c r="D284" s="1430"/>
      <c r="E284" s="1430"/>
      <c r="F284" s="1430"/>
      <c r="G284" s="1430"/>
      <c r="H284" s="1430"/>
      <c r="I284" s="1430"/>
      <c r="J284" s="1430"/>
      <c r="K284" s="1430"/>
      <c r="L284" s="1430"/>
      <c r="M284" s="1430"/>
      <c r="N284" s="1430"/>
      <c r="O284" s="1430"/>
      <c r="P284" s="1430"/>
      <c r="Q284" s="1430"/>
      <c r="R284" s="1430"/>
      <c r="S284" s="1430"/>
      <c r="T284" s="1430"/>
      <c r="U284" s="1430"/>
      <c r="V284" s="1430"/>
      <c r="W284" s="1430"/>
      <c r="X284" s="1430"/>
      <c r="Y284" s="1430"/>
      <c r="Z284" s="1430"/>
      <c r="AA284" s="1430"/>
      <c r="AB284" s="1430"/>
      <c r="AC284" s="1430"/>
      <c r="AD284" s="1430"/>
      <c r="AE284" s="1430"/>
      <c r="AF284" s="1430"/>
      <c r="AG284" s="1430"/>
      <c r="AH284" s="1430"/>
      <c r="AI284" s="1430"/>
      <c r="AJ284" s="1430"/>
      <c r="AK284" s="1430"/>
      <c r="AL284" s="1430"/>
      <c r="AM284" s="1430"/>
      <c r="AN284" s="1430"/>
      <c r="AO284" s="1430"/>
      <c r="AP284" s="1430"/>
      <c r="AQ284" s="1430"/>
      <c r="AR284" s="1430"/>
      <c r="AS284" s="1430"/>
      <c r="AT284" s="1430"/>
      <c r="AU284" s="1430"/>
      <c r="AV284" s="1430"/>
      <c r="AW284" s="1430"/>
      <c r="AX284" s="1430"/>
      <c r="AY284" s="1430"/>
      <c r="AZ284" s="1430"/>
      <c r="BA284" s="1430"/>
      <c r="BB284" s="1430"/>
      <c r="BC284" s="1430"/>
      <c r="BD284" s="1430"/>
    </row>
    <row r="285" spans="2:56">
      <c r="B285" s="1430"/>
      <c r="C285" s="1430"/>
      <c r="D285" s="1430"/>
      <c r="E285" s="1430"/>
      <c r="F285" s="1430"/>
      <c r="G285" s="1430"/>
      <c r="H285" s="1430"/>
      <c r="I285" s="1430"/>
      <c r="J285" s="1430"/>
      <c r="K285" s="1430"/>
      <c r="L285" s="1430"/>
      <c r="M285" s="1430"/>
      <c r="N285" s="1430"/>
      <c r="O285" s="1430"/>
      <c r="P285" s="1430"/>
      <c r="Q285" s="1430"/>
      <c r="R285" s="1430"/>
      <c r="S285" s="1430"/>
      <c r="T285" s="1430"/>
      <c r="U285" s="1430"/>
      <c r="V285" s="1430"/>
      <c r="W285" s="1430"/>
      <c r="X285" s="1430"/>
      <c r="Y285" s="1430"/>
      <c r="Z285" s="1430"/>
      <c r="AA285" s="1430"/>
      <c r="AB285" s="1430"/>
      <c r="AC285" s="1430"/>
      <c r="AD285" s="1430"/>
      <c r="AE285" s="1430"/>
      <c r="AF285" s="1430"/>
      <c r="AG285" s="1430"/>
      <c r="AH285" s="1430"/>
      <c r="AI285" s="1430"/>
      <c r="AJ285" s="1430"/>
      <c r="AK285" s="1430"/>
      <c r="AL285" s="1430"/>
      <c r="AM285" s="1430"/>
      <c r="AN285" s="1430"/>
      <c r="AO285" s="1430"/>
      <c r="AP285" s="1430"/>
      <c r="AQ285" s="1430"/>
      <c r="AR285" s="1430"/>
      <c r="AS285" s="1430"/>
      <c r="AT285" s="1430"/>
      <c r="AU285" s="1430"/>
      <c r="AV285" s="1430"/>
      <c r="AW285" s="1430"/>
      <c r="AX285" s="1430"/>
      <c r="AY285" s="1430"/>
      <c r="AZ285" s="1430"/>
      <c r="BA285" s="1430"/>
      <c r="BB285" s="1430"/>
      <c r="BC285" s="1430"/>
      <c r="BD285" s="1430"/>
    </row>
    <row r="286" spans="2:56">
      <c r="B286" s="1430"/>
      <c r="C286" s="1430"/>
      <c r="D286" s="1430"/>
      <c r="E286" s="1430"/>
      <c r="F286" s="1430"/>
      <c r="G286" s="1430"/>
      <c r="H286" s="1430"/>
      <c r="I286" s="1430"/>
      <c r="J286" s="1430"/>
      <c r="K286" s="1430"/>
      <c r="L286" s="1430"/>
      <c r="M286" s="1430"/>
      <c r="N286" s="1430"/>
      <c r="O286" s="1430"/>
      <c r="P286" s="1430"/>
      <c r="Q286" s="1430"/>
      <c r="R286" s="1430"/>
      <c r="S286" s="1430"/>
      <c r="T286" s="1430"/>
      <c r="U286" s="1430"/>
      <c r="V286" s="1430"/>
      <c r="W286" s="1430"/>
      <c r="X286" s="1430"/>
      <c r="Y286" s="1430"/>
      <c r="Z286" s="1430"/>
      <c r="AA286" s="1430"/>
      <c r="AB286" s="1430"/>
      <c r="AC286" s="1430"/>
      <c r="AD286" s="1430"/>
      <c r="AE286" s="1430"/>
      <c r="AF286" s="1430"/>
      <c r="AG286" s="1430"/>
      <c r="AH286" s="1430"/>
      <c r="AI286" s="1430"/>
      <c r="AJ286" s="1430"/>
      <c r="AK286" s="1430"/>
      <c r="AL286" s="1430"/>
      <c r="AM286" s="1430"/>
      <c r="AN286" s="1430"/>
      <c r="AO286" s="1430"/>
      <c r="AP286" s="1430"/>
      <c r="AQ286" s="1430"/>
      <c r="AR286" s="1430"/>
      <c r="AS286" s="1430"/>
      <c r="AT286" s="1430"/>
      <c r="AU286" s="1430"/>
      <c r="AV286" s="1430"/>
      <c r="AW286" s="1430"/>
      <c r="AX286" s="1430"/>
      <c r="AY286" s="1430"/>
      <c r="AZ286" s="1430"/>
      <c r="BA286" s="1430"/>
      <c r="BB286" s="1430"/>
      <c r="BC286" s="1430"/>
      <c r="BD286" s="1430"/>
    </row>
    <row r="287" spans="2:56">
      <c r="B287" s="1430"/>
      <c r="C287" s="1430"/>
      <c r="D287" s="1430"/>
      <c r="E287" s="1430"/>
      <c r="F287" s="1430"/>
      <c r="G287" s="1430"/>
      <c r="H287" s="1430"/>
      <c r="I287" s="1430"/>
      <c r="J287" s="1430"/>
      <c r="K287" s="1430"/>
      <c r="L287" s="1430"/>
      <c r="M287" s="1430"/>
      <c r="N287" s="1430"/>
      <c r="O287" s="1430"/>
      <c r="P287" s="1430"/>
      <c r="Q287" s="1430"/>
      <c r="R287" s="1430"/>
      <c r="S287" s="1430"/>
      <c r="T287" s="1430"/>
      <c r="U287" s="1430"/>
      <c r="V287" s="1430"/>
      <c r="W287" s="1430"/>
      <c r="X287" s="1430"/>
      <c r="Y287" s="1430"/>
      <c r="Z287" s="1430"/>
      <c r="AA287" s="1430"/>
      <c r="AB287" s="1430"/>
      <c r="AC287" s="1430"/>
      <c r="AD287" s="1430"/>
      <c r="AE287" s="1430"/>
      <c r="AF287" s="1430"/>
      <c r="AG287" s="1430"/>
      <c r="AH287" s="1430"/>
      <c r="AI287" s="1430"/>
      <c r="AJ287" s="1430"/>
      <c r="AK287" s="1430"/>
      <c r="AL287" s="1430"/>
      <c r="AM287" s="1430"/>
      <c r="AN287" s="1430"/>
      <c r="AO287" s="1430"/>
      <c r="AP287" s="1430"/>
      <c r="AQ287" s="1430"/>
      <c r="AR287" s="1430"/>
      <c r="AS287" s="1430"/>
      <c r="AT287" s="1430"/>
      <c r="AU287" s="1430"/>
      <c r="AV287" s="1430"/>
      <c r="AW287" s="1430"/>
      <c r="AX287" s="1430"/>
      <c r="AY287" s="1430"/>
      <c r="AZ287" s="1430"/>
      <c r="BA287" s="1430"/>
      <c r="BB287" s="1430"/>
      <c r="BC287" s="1430"/>
      <c r="BD287" s="1430"/>
    </row>
    <row r="288" spans="2:56">
      <c r="B288" s="1430"/>
      <c r="C288" s="1430"/>
      <c r="D288" s="1430"/>
      <c r="E288" s="1430"/>
      <c r="F288" s="1430"/>
      <c r="G288" s="1430"/>
      <c r="H288" s="1430"/>
      <c r="I288" s="1430"/>
      <c r="J288" s="1430"/>
      <c r="K288" s="1430"/>
      <c r="L288" s="1430"/>
      <c r="M288" s="1430"/>
      <c r="N288" s="1430"/>
      <c r="O288" s="1430"/>
      <c r="P288" s="1430"/>
      <c r="Q288" s="1430"/>
      <c r="R288" s="1430"/>
      <c r="S288" s="1430"/>
      <c r="T288" s="1430"/>
      <c r="U288" s="1430"/>
      <c r="V288" s="1430"/>
      <c r="W288" s="1430"/>
      <c r="X288" s="1430"/>
      <c r="Y288" s="1430"/>
      <c r="Z288" s="1430"/>
      <c r="AA288" s="1430"/>
      <c r="AB288" s="1430"/>
      <c r="AC288" s="1430"/>
      <c r="AD288" s="1430"/>
      <c r="AE288" s="1430"/>
      <c r="AF288" s="1430"/>
      <c r="AG288" s="1430"/>
      <c r="AH288" s="1430"/>
      <c r="AI288" s="1430"/>
      <c r="AJ288" s="1430"/>
      <c r="AK288" s="1430"/>
      <c r="AL288" s="1430"/>
      <c r="AM288" s="1430"/>
      <c r="AN288" s="1430"/>
      <c r="AO288" s="1430"/>
      <c r="AP288" s="1430"/>
      <c r="AQ288" s="1430"/>
      <c r="AR288" s="1430"/>
      <c r="AS288" s="1430"/>
      <c r="AT288" s="1430"/>
      <c r="AU288" s="1430"/>
      <c r="AV288" s="1430"/>
      <c r="AW288" s="1430"/>
      <c r="AX288" s="1430"/>
      <c r="AY288" s="1430"/>
      <c r="AZ288" s="1430"/>
      <c r="BA288" s="1430"/>
      <c r="BB288" s="1430"/>
      <c r="BC288" s="1430"/>
      <c r="BD288" s="1430"/>
    </row>
    <row r="289" spans="2:56">
      <c r="B289" s="1430"/>
      <c r="C289" s="1430"/>
      <c r="D289" s="1430"/>
      <c r="E289" s="1430"/>
      <c r="F289" s="1430"/>
      <c r="G289" s="1430"/>
      <c r="H289" s="1430"/>
      <c r="I289" s="1430"/>
      <c r="J289" s="1430"/>
      <c r="K289" s="1430"/>
      <c r="L289" s="1430"/>
      <c r="M289" s="1430"/>
      <c r="N289" s="1430"/>
      <c r="O289" s="1430"/>
      <c r="P289" s="1430"/>
      <c r="Q289" s="1430"/>
      <c r="R289" s="1430"/>
      <c r="S289" s="1430"/>
      <c r="T289" s="1430"/>
      <c r="U289" s="1430"/>
      <c r="V289" s="1430"/>
      <c r="W289" s="1430"/>
      <c r="X289" s="1430"/>
      <c r="Y289" s="1430"/>
      <c r="Z289" s="1430"/>
      <c r="AA289" s="1430"/>
      <c r="AB289" s="1430"/>
      <c r="AC289" s="1430"/>
      <c r="AD289" s="1430"/>
      <c r="AE289" s="1430"/>
      <c r="AF289" s="1430"/>
      <c r="AG289" s="1430"/>
      <c r="AH289" s="1430"/>
      <c r="AI289" s="1430"/>
      <c r="AJ289" s="1430"/>
      <c r="AK289" s="1430"/>
      <c r="AL289" s="1430"/>
      <c r="AM289" s="1430"/>
      <c r="AN289" s="1430"/>
      <c r="AO289" s="1430"/>
      <c r="AP289" s="1430"/>
      <c r="AQ289" s="1430"/>
      <c r="AR289" s="1430"/>
      <c r="AS289" s="1430"/>
      <c r="AT289" s="1430"/>
      <c r="AU289" s="1430"/>
      <c r="AV289" s="1430"/>
      <c r="AW289" s="1430"/>
      <c r="AX289" s="1430"/>
      <c r="AY289" s="1430"/>
      <c r="AZ289" s="1430"/>
      <c r="BA289" s="1430"/>
      <c r="BB289" s="1430"/>
      <c r="BC289" s="1430"/>
      <c r="BD289" s="1430"/>
    </row>
    <row r="290" spans="2:56">
      <c r="B290" s="1430"/>
      <c r="C290" s="1430"/>
      <c r="D290" s="1430"/>
      <c r="E290" s="1430"/>
      <c r="F290" s="1430"/>
      <c r="G290" s="1430"/>
      <c r="H290" s="1430"/>
      <c r="I290" s="1430"/>
      <c r="J290" s="1430"/>
      <c r="K290" s="1430"/>
      <c r="L290" s="1430"/>
      <c r="M290" s="1430"/>
      <c r="N290" s="1430"/>
      <c r="O290" s="1430"/>
      <c r="P290" s="1430"/>
      <c r="Q290" s="1430"/>
      <c r="R290" s="1430"/>
      <c r="S290" s="1430"/>
      <c r="T290" s="1430"/>
      <c r="U290" s="1430"/>
      <c r="V290" s="1430"/>
      <c r="W290" s="1430"/>
      <c r="X290" s="1430"/>
      <c r="Y290" s="1430"/>
      <c r="Z290" s="1430"/>
      <c r="AA290" s="1430"/>
      <c r="AB290" s="1430"/>
      <c r="AC290" s="1430"/>
      <c r="AD290" s="1430"/>
      <c r="AE290" s="1430"/>
      <c r="AF290" s="1430"/>
      <c r="AG290" s="1430"/>
      <c r="AH290" s="1430"/>
      <c r="AI290" s="1430"/>
      <c r="AJ290" s="1430"/>
      <c r="AK290" s="1430"/>
      <c r="AL290" s="1430"/>
      <c r="AM290" s="1430"/>
      <c r="AN290" s="1430"/>
      <c r="AO290" s="1430"/>
      <c r="AP290" s="1430"/>
      <c r="AQ290" s="1430"/>
      <c r="AR290" s="1430"/>
      <c r="AS290" s="1430"/>
      <c r="AT290" s="1430"/>
      <c r="AU290" s="1430"/>
      <c r="AV290" s="1430"/>
      <c r="AW290" s="1430"/>
      <c r="AX290" s="1430"/>
      <c r="AY290" s="1430"/>
      <c r="AZ290" s="1430"/>
      <c r="BA290" s="1430"/>
      <c r="BB290" s="1430"/>
      <c r="BC290" s="1430"/>
      <c r="BD290" s="1430"/>
    </row>
    <row r="291" spans="2:56">
      <c r="B291" s="1430"/>
      <c r="C291" s="1430"/>
      <c r="D291" s="1430"/>
      <c r="E291" s="1430"/>
      <c r="F291" s="1430"/>
      <c r="G291" s="1430"/>
      <c r="H291" s="1430"/>
      <c r="I291" s="1430"/>
      <c r="J291" s="1430"/>
      <c r="K291" s="1430"/>
      <c r="L291" s="1430"/>
      <c r="M291" s="1430"/>
      <c r="N291" s="1430"/>
      <c r="O291" s="1430"/>
      <c r="P291" s="1430"/>
      <c r="Q291" s="1430"/>
      <c r="R291" s="1430"/>
      <c r="S291" s="1430"/>
      <c r="T291" s="1430"/>
      <c r="U291" s="1430"/>
      <c r="V291" s="1430"/>
      <c r="W291" s="1430"/>
      <c r="X291" s="1430"/>
      <c r="Y291" s="1430"/>
      <c r="Z291" s="1430"/>
      <c r="AA291" s="1430"/>
      <c r="AB291" s="1430"/>
      <c r="AC291" s="1430"/>
      <c r="AD291" s="1430"/>
      <c r="AE291" s="1430"/>
      <c r="AF291" s="1430"/>
      <c r="AG291" s="1430"/>
      <c r="AH291" s="1430"/>
      <c r="AI291" s="1430"/>
      <c r="AJ291" s="1430"/>
      <c r="AK291" s="1430"/>
      <c r="AL291" s="1430"/>
      <c r="AM291" s="1430"/>
      <c r="AN291" s="1430"/>
      <c r="AO291" s="1430"/>
      <c r="AP291" s="1430"/>
      <c r="AQ291" s="1430"/>
      <c r="AR291" s="1430"/>
      <c r="AS291" s="1430"/>
      <c r="AT291" s="1430"/>
      <c r="AU291" s="1430"/>
      <c r="AV291" s="1430"/>
      <c r="AW291" s="1430"/>
      <c r="AX291" s="1430"/>
      <c r="AY291" s="1430"/>
      <c r="AZ291" s="1430"/>
      <c r="BA291" s="1430"/>
      <c r="BB291" s="1430"/>
      <c r="BC291" s="1430"/>
      <c r="BD291" s="1430"/>
    </row>
    <row r="292" spans="2:56">
      <c r="B292" s="1430"/>
      <c r="C292" s="1430"/>
      <c r="D292" s="1430"/>
      <c r="E292" s="1430"/>
      <c r="F292" s="1430"/>
      <c r="G292" s="1430"/>
      <c r="H292" s="1430"/>
      <c r="I292" s="1430"/>
      <c r="J292" s="1430"/>
      <c r="K292" s="1430"/>
      <c r="L292" s="1430"/>
      <c r="M292" s="1430"/>
      <c r="N292" s="1430"/>
      <c r="O292" s="1430"/>
      <c r="P292" s="1430"/>
      <c r="Q292" s="1430"/>
      <c r="R292" s="1430"/>
      <c r="S292" s="1430"/>
      <c r="T292" s="1430"/>
      <c r="U292" s="1430"/>
      <c r="V292" s="1430"/>
      <c r="W292" s="1430"/>
      <c r="X292" s="1430"/>
      <c r="Y292" s="1430"/>
      <c r="Z292" s="1430"/>
      <c r="AA292" s="1430"/>
      <c r="AB292" s="1430"/>
      <c r="AC292" s="1430"/>
      <c r="AD292" s="1430"/>
      <c r="AE292" s="1430"/>
      <c r="AF292" s="1430"/>
      <c r="AG292" s="1430"/>
      <c r="AH292" s="1430"/>
      <c r="AI292" s="1430"/>
      <c r="AJ292" s="1430"/>
      <c r="AK292" s="1430"/>
      <c r="AL292" s="1430"/>
      <c r="AM292" s="1430"/>
      <c r="AN292" s="1430"/>
      <c r="AO292" s="1430"/>
      <c r="AP292" s="1430"/>
      <c r="AQ292" s="1430"/>
      <c r="AR292" s="1430"/>
      <c r="AS292" s="1430"/>
      <c r="AT292" s="1430"/>
      <c r="AU292" s="1430"/>
      <c r="AV292" s="1430"/>
      <c r="AW292" s="1430"/>
      <c r="AX292" s="1430"/>
      <c r="AY292" s="1430"/>
      <c r="AZ292" s="1430"/>
      <c r="BA292" s="1430"/>
      <c r="BB292" s="1430"/>
      <c r="BC292" s="1430"/>
      <c r="BD292" s="1430"/>
    </row>
    <row r="293" spans="2:56">
      <c r="B293" s="1430"/>
      <c r="C293" s="1430"/>
      <c r="D293" s="1430"/>
      <c r="E293" s="1430"/>
      <c r="F293" s="1430"/>
      <c r="G293" s="1430"/>
      <c r="H293" s="1430"/>
      <c r="I293" s="1430"/>
      <c r="J293" s="1430"/>
      <c r="K293" s="1430"/>
      <c r="L293" s="1430"/>
      <c r="M293" s="1430"/>
      <c r="N293" s="1430"/>
      <c r="O293" s="1430"/>
      <c r="P293" s="1430"/>
      <c r="Q293" s="1430"/>
      <c r="R293" s="1430"/>
      <c r="S293" s="1430"/>
      <c r="T293" s="1430"/>
      <c r="U293" s="1430"/>
      <c r="V293" s="1430"/>
      <c r="W293" s="1430"/>
      <c r="X293" s="1430"/>
      <c r="Y293" s="1430"/>
      <c r="Z293" s="1430"/>
      <c r="AA293" s="1430"/>
      <c r="AB293" s="1430"/>
      <c r="AC293" s="1430"/>
      <c r="AD293" s="1430"/>
      <c r="AE293" s="1430"/>
      <c r="AF293" s="1430"/>
      <c r="AG293" s="1430"/>
      <c r="AH293" s="1430"/>
      <c r="AI293" s="1430"/>
      <c r="AJ293" s="1430"/>
      <c r="AK293" s="1430"/>
      <c r="AL293" s="1430"/>
      <c r="AM293" s="1430"/>
      <c r="AN293" s="1430"/>
      <c r="AO293" s="1430"/>
      <c r="AP293" s="1430"/>
      <c r="AQ293" s="1430"/>
      <c r="AR293" s="1430"/>
      <c r="AS293" s="1430"/>
      <c r="AT293" s="1430"/>
      <c r="AU293" s="1430"/>
      <c r="AV293" s="1430"/>
      <c r="AW293" s="1430"/>
      <c r="AX293" s="1430"/>
      <c r="AY293" s="1430"/>
      <c r="AZ293" s="1430"/>
      <c r="BA293" s="1430"/>
      <c r="BB293" s="1430"/>
      <c r="BC293" s="1430"/>
      <c r="BD293" s="1430"/>
    </row>
    <row r="294" spans="2:56">
      <c r="B294" s="1430"/>
      <c r="C294" s="1430"/>
      <c r="D294" s="1430"/>
      <c r="E294" s="1430"/>
      <c r="F294" s="1430"/>
      <c r="G294" s="1430"/>
      <c r="H294" s="1430"/>
      <c r="I294" s="1430"/>
      <c r="J294" s="1430"/>
      <c r="K294" s="1430"/>
      <c r="L294" s="1430"/>
      <c r="M294" s="1430"/>
      <c r="N294" s="1430"/>
      <c r="O294" s="1430"/>
      <c r="P294" s="1430"/>
      <c r="Q294" s="1430"/>
      <c r="R294" s="1430"/>
      <c r="S294" s="1430"/>
      <c r="T294" s="1430"/>
      <c r="U294" s="1430"/>
      <c r="V294" s="1430"/>
      <c r="W294" s="1430"/>
      <c r="X294" s="1430"/>
      <c r="Y294" s="1430"/>
      <c r="Z294" s="1430"/>
      <c r="AA294" s="1430"/>
      <c r="AB294" s="1430"/>
      <c r="AC294" s="1430"/>
      <c r="AD294" s="1430"/>
      <c r="AE294" s="1430"/>
      <c r="AF294" s="1430"/>
      <c r="AG294" s="1430"/>
      <c r="AH294" s="1430"/>
      <c r="AI294" s="1430"/>
      <c r="AJ294" s="1430"/>
      <c r="AK294" s="1430"/>
      <c r="AL294" s="1430"/>
      <c r="AM294" s="1430"/>
      <c r="AN294" s="1430"/>
      <c r="AO294" s="1430"/>
      <c r="AP294" s="1430"/>
      <c r="AQ294" s="1430"/>
      <c r="AR294" s="1430"/>
      <c r="AS294" s="1430"/>
      <c r="AT294" s="1430"/>
      <c r="AU294" s="1430"/>
      <c r="AV294" s="1430"/>
      <c r="AW294" s="1430"/>
      <c r="AX294" s="1430"/>
      <c r="AY294" s="1430"/>
      <c r="AZ294" s="1430"/>
      <c r="BA294" s="1430"/>
      <c r="BB294" s="1430"/>
      <c r="BC294" s="1430"/>
      <c r="BD294" s="1430"/>
    </row>
    <row r="295" spans="2:56">
      <c r="B295" s="1430"/>
      <c r="C295" s="1430"/>
      <c r="D295" s="1430"/>
      <c r="E295" s="1430"/>
      <c r="F295" s="1430"/>
      <c r="G295" s="1430"/>
      <c r="H295" s="1430"/>
      <c r="I295" s="1430"/>
      <c r="J295" s="1430"/>
      <c r="K295" s="1430"/>
      <c r="L295" s="1430"/>
      <c r="M295" s="1430"/>
      <c r="N295" s="1430"/>
      <c r="O295" s="1430"/>
      <c r="P295" s="1430"/>
      <c r="Q295" s="1430"/>
      <c r="R295" s="1430"/>
      <c r="S295" s="1430"/>
      <c r="T295" s="1430"/>
      <c r="U295" s="1430"/>
      <c r="V295" s="1430"/>
      <c r="W295" s="1430"/>
      <c r="X295" s="1430"/>
      <c r="Y295" s="1430"/>
      <c r="Z295" s="1430"/>
      <c r="AA295" s="1430"/>
      <c r="AB295" s="1430"/>
      <c r="AC295" s="1430"/>
      <c r="AD295" s="1430"/>
      <c r="AE295" s="1430"/>
      <c r="AF295" s="1430"/>
      <c r="AG295" s="1430"/>
      <c r="AH295" s="1430"/>
      <c r="AI295" s="1430"/>
      <c r="AJ295" s="1430"/>
      <c r="AK295" s="1430"/>
      <c r="AL295" s="1430"/>
      <c r="AM295" s="1430"/>
      <c r="AN295" s="1430"/>
      <c r="AO295" s="1430"/>
      <c r="AP295" s="1430"/>
      <c r="AQ295" s="1430"/>
      <c r="AR295" s="1430"/>
      <c r="AS295" s="1430"/>
      <c r="AT295" s="1430"/>
      <c r="AU295" s="1430"/>
      <c r="AV295" s="1430"/>
      <c r="AW295" s="1430"/>
      <c r="AX295" s="1430"/>
      <c r="AY295" s="1430"/>
      <c r="AZ295" s="1430"/>
      <c r="BA295" s="1430"/>
      <c r="BB295" s="1430"/>
      <c r="BC295" s="1430"/>
      <c r="BD295" s="1430"/>
    </row>
    <row r="296" spans="2:56">
      <c r="B296" s="1430"/>
      <c r="C296" s="1430"/>
      <c r="D296" s="1430"/>
      <c r="E296" s="1430"/>
      <c r="F296" s="1430"/>
      <c r="G296" s="1430"/>
      <c r="H296" s="1430"/>
      <c r="I296" s="1430"/>
      <c r="J296" s="1430"/>
      <c r="K296" s="1430"/>
      <c r="L296" s="1430"/>
      <c r="M296" s="1430"/>
      <c r="N296" s="1430"/>
      <c r="O296" s="1430"/>
      <c r="P296" s="1430"/>
      <c r="Q296" s="1430"/>
      <c r="R296" s="1430"/>
      <c r="S296" s="1430"/>
      <c r="T296" s="1430"/>
      <c r="U296" s="1430"/>
      <c r="V296" s="1430"/>
      <c r="W296" s="1430"/>
      <c r="X296" s="1430"/>
      <c r="Y296" s="1430"/>
      <c r="Z296" s="1430"/>
      <c r="AA296" s="1430"/>
      <c r="AB296" s="1430"/>
      <c r="AC296" s="1430"/>
      <c r="AD296" s="1430"/>
      <c r="AE296" s="1430"/>
      <c r="AF296" s="1430"/>
      <c r="AG296" s="1430"/>
      <c r="AH296" s="1430"/>
      <c r="AI296" s="1430"/>
      <c r="AJ296" s="1430"/>
      <c r="AK296" s="1430"/>
      <c r="AL296" s="1430"/>
      <c r="AM296" s="1430"/>
      <c r="AN296" s="1430"/>
      <c r="AO296" s="1430"/>
      <c r="AP296" s="1430"/>
      <c r="AQ296" s="1430"/>
      <c r="AR296" s="1430"/>
      <c r="AS296" s="1430"/>
      <c r="AT296" s="1430"/>
      <c r="AU296" s="1430"/>
      <c r="AV296" s="1430"/>
      <c r="AW296" s="1430"/>
      <c r="AX296" s="1430"/>
      <c r="AY296" s="1430"/>
      <c r="AZ296" s="1430"/>
      <c r="BA296" s="1430"/>
      <c r="BB296" s="1430"/>
      <c r="BC296" s="1430"/>
      <c r="BD296" s="1430"/>
    </row>
    <row r="297" spans="2:56">
      <c r="B297" s="1430"/>
      <c r="C297" s="1430"/>
      <c r="D297" s="1430"/>
      <c r="E297" s="1430"/>
      <c r="F297" s="1430"/>
      <c r="G297" s="1430"/>
      <c r="H297" s="1430"/>
      <c r="I297" s="1430"/>
      <c r="J297" s="1430"/>
      <c r="K297" s="1430"/>
      <c r="L297" s="1430"/>
      <c r="M297" s="1430"/>
      <c r="N297" s="1430"/>
      <c r="O297" s="1430"/>
      <c r="P297" s="1430"/>
      <c r="Q297" s="1430"/>
      <c r="R297" s="1430"/>
      <c r="S297" s="1430"/>
      <c r="T297" s="1430"/>
      <c r="U297" s="1430"/>
      <c r="V297" s="1430"/>
      <c r="W297" s="1430"/>
      <c r="X297" s="1430"/>
      <c r="Y297" s="1430"/>
      <c r="Z297" s="1430"/>
      <c r="AA297" s="1430"/>
      <c r="AB297" s="1430"/>
      <c r="AC297" s="1430"/>
      <c r="AD297" s="1430"/>
      <c r="AE297" s="1430"/>
      <c r="AF297" s="1430"/>
      <c r="AG297" s="1430"/>
      <c r="AH297" s="1430"/>
      <c r="AI297" s="1430"/>
      <c r="AJ297" s="1430"/>
      <c r="AK297" s="1430"/>
      <c r="AL297" s="1430"/>
      <c r="AM297" s="1430"/>
      <c r="AN297" s="1430"/>
      <c r="AO297" s="1430"/>
      <c r="AP297" s="1430"/>
      <c r="AQ297" s="1430"/>
      <c r="AR297" s="1430"/>
      <c r="AS297" s="1430"/>
      <c r="AT297" s="1430"/>
      <c r="AU297" s="1430"/>
      <c r="AV297" s="1430"/>
      <c r="AW297" s="1430"/>
      <c r="AX297" s="1430"/>
      <c r="AY297" s="1430"/>
      <c r="AZ297" s="1430"/>
      <c r="BA297" s="1430"/>
      <c r="BB297" s="1430"/>
      <c r="BC297" s="1430"/>
      <c r="BD297" s="1430"/>
    </row>
    <row r="298" spans="2:56">
      <c r="B298" s="1430"/>
      <c r="C298" s="1430"/>
      <c r="D298" s="1430"/>
      <c r="E298" s="1430"/>
      <c r="F298" s="1430"/>
      <c r="G298" s="1430"/>
      <c r="H298" s="1430"/>
      <c r="I298" s="1430"/>
      <c r="J298" s="1430"/>
      <c r="K298" s="1430"/>
      <c r="L298" s="1430"/>
      <c r="M298" s="1430"/>
      <c r="N298" s="1430"/>
      <c r="O298" s="1430"/>
      <c r="P298" s="1430"/>
      <c r="Q298" s="1430"/>
      <c r="R298" s="1430"/>
      <c r="S298" s="1430"/>
      <c r="T298" s="1430"/>
      <c r="U298" s="1430"/>
      <c r="V298" s="1430"/>
      <c r="W298" s="1430"/>
      <c r="X298" s="1430"/>
      <c r="Y298" s="1430"/>
      <c r="Z298" s="1430"/>
      <c r="AA298" s="1430"/>
      <c r="AB298" s="1430"/>
      <c r="AC298" s="1430"/>
      <c r="AD298" s="1430"/>
      <c r="AE298" s="1430"/>
      <c r="AF298" s="1430"/>
      <c r="AG298" s="1430"/>
      <c r="AH298" s="1430"/>
      <c r="AI298" s="1430"/>
      <c r="AJ298" s="1430"/>
      <c r="AK298" s="1430"/>
      <c r="AL298" s="1430"/>
      <c r="AM298" s="1430"/>
      <c r="AN298" s="1430"/>
      <c r="AO298" s="1430"/>
      <c r="AP298" s="1430"/>
      <c r="AQ298" s="1430"/>
      <c r="AR298" s="1430"/>
      <c r="AS298" s="1430"/>
      <c r="AT298" s="1430"/>
      <c r="AU298" s="1430"/>
      <c r="AV298" s="1430"/>
      <c r="AW298" s="1430"/>
      <c r="AX298" s="1430"/>
      <c r="AY298" s="1430"/>
      <c r="AZ298" s="1430"/>
      <c r="BA298" s="1430"/>
      <c r="BB298" s="1430"/>
      <c r="BC298" s="1430"/>
      <c r="BD298" s="1430"/>
    </row>
    <row r="299" spans="2:56">
      <c r="B299" s="1430"/>
      <c r="C299" s="1430"/>
      <c r="D299" s="1430"/>
      <c r="E299" s="1430"/>
      <c r="F299" s="1430"/>
      <c r="G299" s="1430"/>
      <c r="H299" s="1430"/>
      <c r="I299" s="1430"/>
      <c r="J299" s="1430"/>
      <c r="K299" s="1430"/>
      <c r="L299" s="1430"/>
      <c r="M299" s="1430"/>
      <c r="N299" s="1430"/>
      <c r="O299" s="1430"/>
      <c r="P299" s="1430"/>
      <c r="Q299" s="1430"/>
      <c r="R299" s="1430"/>
      <c r="S299" s="1430"/>
      <c r="T299" s="1430"/>
      <c r="U299" s="1430"/>
      <c r="V299" s="1430"/>
      <c r="W299" s="1430"/>
      <c r="X299" s="1430"/>
      <c r="Y299" s="1430"/>
      <c r="Z299" s="1430"/>
      <c r="AA299" s="1430"/>
      <c r="AB299" s="1430"/>
      <c r="AC299" s="1430"/>
      <c r="AD299" s="1430"/>
      <c r="AE299" s="1430"/>
      <c r="AF299" s="1430"/>
      <c r="AG299" s="1430"/>
      <c r="AH299" s="1430"/>
      <c r="AI299" s="1430"/>
      <c r="AJ299" s="1430"/>
      <c r="AK299" s="1430"/>
      <c r="AL299" s="1430"/>
      <c r="AM299" s="1430"/>
      <c r="AN299" s="1430"/>
      <c r="AO299" s="1430"/>
      <c r="AP299" s="1430"/>
      <c r="AQ299" s="1430"/>
      <c r="AR299" s="1430"/>
      <c r="AS299" s="1430"/>
      <c r="AT299" s="1430"/>
      <c r="AU299" s="1430"/>
      <c r="AV299" s="1430"/>
      <c r="AW299" s="1430"/>
      <c r="AX299" s="1430"/>
      <c r="AY299" s="1430"/>
      <c r="AZ299" s="1430"/>
      <c r="BA299" s="1430"/>
      <c r="BB299" s="1430"/>
      <c r="BC299" s="1430"/>
      <c r="BD299" s="1430"/>
    </row>
    <row r="300" spans="2:56">
      <c r="B300" s="1430"/>
      <c r="C300" s="1430"/>
      <c r="D300" s="1430"/>
      <c r="E300" s="1430"/>
      <c r="F300" s="1430"/>
      <c r="G300" s="1430"/>
      <c r="H300" s="1430"/>
      <c r="I300" s="1430"/>
      <c r="J300" s="1430"/>
      <c r="K300" s="1430"/>
      <c r="L300" s="1430"/>
      <c r="M300" s="1430"/>
      <c r="N300" s="1430"/>
      <c r="O300" s="1430"/>
      <c r="P300" s="1430"/>
      <c r="Q300" s="1430"/>
      <c r="R300" s="1430"/>
      <c r="S300" s="1430"/>
      <c r="T300" s="1430"/>
      <c r="U300" s="1430"/>
      <c r="V300" s="1430"/>
      <c r="W300" s="1430"/>
      <c r="X300" s="1430"/>
      <c r="Y300" s="1430"/>
      <c r="Z300" s="1430"/>
      <c r="AA300" s="1430"/>
      <c r="AB300" s="1430"/>
      <c r="AC300" s="1430"/>
      <c r="AD300" s="1430"/>
      <c r="AE300" s="1430"/>
      <c r="AF300" s="1430"/>
      <c r="AG300" s="1430"/>
      <c r="AH300" s="1430"/>
      <c r="AI300" s="1430"/>
      <c r="AJ300" s="1430"/>
      <c r="AK300" s="1430"/>
      <c r="AL300" s="1430"/>
      <c r="AM300" s="1430"/>
      <c r="AN300" s="1430"/>
      <c r="AO300" s="1430"/>
      <c r="AP300" s="1430"/>
      <c r="AQ300" s="1430"/>
      <c r="AR300" s="1430"/>
      <c r="AS300" s="1430"/>
      <c r="AT300" s="1430"/>
      <c r="AU300" s="1430"/>
      <c r="AV300" s="1430"/>
      <c r="AW300" s="1430"/>
      <c r="AX300" s="1430"/>
      <c r="AY300" s="1430"/>
      <c r="AZ300" s="1430"/>
      <c r="BA300" s="1430"/>
      <c r="BB300" s="1430"/>
      <c r="BC300" s="1430"/>
      <c r="BD300" s="1430"/>
    </row>
    <row r="301" spans="2:56">
      <c r="B301" s="1430"/>
      <c r="C301" s="1430"/>
      <c r="D301" s="1430"/>
      <c r="E301" s="1430"/>
      <c r="F301" s="1430"/>
      <c r="G301" s="1430"/>
      <c r="H301" s="1430"/>
      <c r="I301" s="1430"/>
      <c r="J301" s="1430"/>
      <c r="K301" s="1430"/>
      <c r="L301" s="1430"/>
      <c r="M301" s="1430"/>
      <c r="N301" s="1430"/>
      <c r="O301" s="1430"/>
      <c r="P301" s="1430"/>
      <c r="Q301" s="1430"/>
      <c r="R301" s="1430"/>
      <c r="S301" s="1430"/>
      <c r="T301" s="1430"/>
      <c r="U301" s="1430"/>
      <c r="V301" s="1430"/>
      <c r="W301" s="1430"/>
      <c r="X301" s="1430"/>
      <c r="Y301" s="1430"/>
      <c r="Z301" s="1430"/>
      <c r="AA301" s="1430"/>
      <c r="AB301" s="1430"/>
      <c r="AC301" s="1430"/>
      <c r="AD301" s="1430"/>
      <c r="AE301" s="1430"/>
      <c r="AF301" s="1430"/>
      <c r="AG301" s="1430"/>
      <c r="AH301" s="1430"/>
      <c r="AI301" s="1430"/>
      <c r="AJ301" s="1430"/>
      <c r="AK301" s="1430"/>
      <c r="AL301" s="1430"/>
      <c r="AM301" s="1430"/>
      <c r="AN301" s="1430"/>
      <c r="AO301" s="1430"/>
      <c r="AP301" s="1430"/>
      <c r="AQ301" s="1430"/>
      <c r="AR301" s="1430"/>
      <c r="AS301" s="1430"/>
      <c r="AT301" s="1430"/>
      <c r="AU301" s="1430"/>
      <c r="AV301" s="1430"/>
      <c r="AW301" s="1430"/>
      <c r="AX301" s="1430"/>
      <c r="AY301" s="1430"/>
      <c r="AZ301" s="1430"/>
      <c r="BA301" s="1430"/>
      <c r="BB301" s="1430"/>
      <c r="BC301" s="1430"/>
      <c r="BD301" s="1430"/>
    </row>
    <row r="302" spans="2:56">
      <c r="B302" s="1430"/>
      <c r="C302" s="1430"/>
      <c r="D302" s="1430"/>
      <c r="E302" s="1430"/>
      <c r="F302" s="1430"/>
      <c r="G302" s="1430"/>
      <c r="H302" s="1430"/>
      <c r="I302" s="1430"/>
      <c r="J302" s="1430"/>
      <c r="K302" s="1430"/>
      <c r="L302" s="1430"/>
      <c r="M302" s="1430"/>
      <c r="N302" s="1430"/>
      <c r="O302" s="1430"/>
      <c r="P302" s="1430"/>
      <c r="Q302" s="1430"/>
      <c r="R302" s="1430"/>
      <c r="S302" s="1430"/>
      <c r="T302" s="1430"/>
      <c r="U302" s="1430"/>
      <c r="V302" s="1430"/>
      <c r="W302" s="1430"/>
      <c r="X302" s="1430"/>
      <c r="Y302" s="1430"/>
      <c r="Z302" s="1430"/>
      <c r="AA302" s="1430"/>
      <c r="AB302" s="1430"/>
      <c r="AC302" s="1430"/>
      <c r="AD302" s="1430"/>
      <c r="AE302" s="1430"/>
      <c r="AF302" s="1430"/>
      <c r="AG302" s="1430"/>
      <c r="AH302" s="1430"/>
      <c r="AI302" s="1430"/>
      <c r="AJ302" s="1430"/>
      <c r="AK302" s="1430"/>
      <c r="AL302" s="1430"/>
      <c r="AM302" s="1430"/>
      <c r="AN302" s="1430"/>
      <c r="AO302" s="1430"/>
      <c r="AP302" s="1430"/>
      <c r="AQ302" s="1430"/>
      <c r="AR302" s="1430"/>
      <c r="AS302" s="1430"/>
      <c r="AT302" s="1430"/>
      <c r="AU302" s="1430"/>
      <c r="AV302" s="1430"/>
      <c r="AW302" s="1430"/>
      <c r="AX302" s="1430"/>
      <c r="AY302" s="1430"/>
      <c r="AZ302" s="1430"/>
      <c r="BA302" s="1430"/>
      <c r="BB302" s="1430"/>
      <c r="BC302" s="1430"/>
      <c r="BD302" s="1430"/>
    </row>
    <row r="303" spans="2:56">
      <c r="B303" s="1430"/>
      <c r="C303" s="1430"/>
      <c r="D303" s="1430"/>
      <c r="E303" s="1430"/>
      <c r="F303" s="1430"/>
      <c r="G303" s="1430"/>
      <c r="H303" s="1430"/>
      <c r="I303" s="1430"/>
      <c r="J303" s="1430"/>
      <c r="K303" s="1430"/>
      <c r="L303" s="1430"/>
      <c r="M303" s="1430"/>
      <c r="N303" s="1430"/>
      <c r="O303" s="1430"/>
      <c r="P303" s="1430"/>
      <c r="Q303" s="1430"/>
      <c r="R303" s="1430"/>
      <c r="S303" s="1430"/>
      <c r="T303" s="1430"/>
      <c r="U303" s="1430"/>
      <c r="V303" s="1430"/>
      <c r="W303" s="1430"/>
      <c r="X303" s="1430"/>
      <c r="Y303" s="1430"/>
      <c r="Z303" s="1430"/>
      <c r="AA303" s="1430"/>
      <c r="AB303" s="1430"/>
      <c r="AC303" s="1430"/>
      <c r="AD303" s="1430"/>
      <c r="AE303" s="1430"/>
      <c r="AF303" s="1430"/>
      <c r="AG303" s="1430"/>
      <c r="AH303" s="1430"/>
      <c r="AI303" s="1430"/>
      <c r="AJ303" s="1430"/>
      <c r="AK303" s="1430"/>
      <c r="AL303" s="1430"/>
      <c r="AM303" s="1430"/>
      <c r="AN303" s="1430"/>
      <c r="AO303" s="1430"/>
      <c r="AP303" s="1430"/>
      <c r="AQ303" s="1430"/>
      <c r="AR303" s="1430"/>
      <c r="AS303" s="1430"/>
      <c r="AT303" s="1430"/>
      <c r="AU303" s="1430"/>
      <c r="AV303" s="1430"/>
      <c r="AW303" s="1430"/>
      <c r="AX303" s="1430"/>
      <c r="AY303" s="1430"/>
      <c r="AZ303" s="1430"/>
      <c r="BA303" s="1430"/>
      <c r="BB303" s="1430"/>
      <c r="BC303" s="1430"/>
      <c r="BD303" s="1430"/>
    </row>
    <row r="304" spans="2:56">
      <c r="B304" s="1430"/>
      <c r="C304" s="1430"/>
      <c r="D304" s="1430"/>
      <c r="E304" s="1430"/>
      <c r="F304" s="1430"/>
      <c r="G304" s="1430"/>
      <c r="H304" s="1430"/>
      <c r="I304" s="1430"/>
      <c r="J304" s="1430"/>
      <c r="K304" s="1430"/>
      <c r="L304" s="1430"/>
      <c r="M304" s="1430"/>
      <c r="N304" s="1430"/>
      <c r="O304" s="1430"/>
      <c r="P304" s="1430"/>
      <c r="Q304" s="1430"/>
      <c r="R304" s="1430"/>
      <c r="S304" s="1430"/>
      <c r="T304" s="1430"/>
      <c r="U304" s="1430"/>
      <c r="V304" s="1430"/>
      <c r="W304" s="1430"/>
      <c r="X304" s="1430"/>
      <c r="Y304" s="1430"/>
      <c r="Z304" s="1430"/>
      <c r="AA304" s="1430"/>
      <c r="AB304" s="1430"/>
      <c r="AC304" s="1430"/>
      <c r="AD304" s="1430"/>
      <c r="AE304" s="1430"/>
      <c r="AF304" s="1430"/>
      <c r="AG304" s="1430"/>
      <c r="AH304" s="1430"/>
      <c r="AI304" s="1430"/>
      <c r="AJ304" s="1430"/>
      <c r="AK304" s="1430"/>
      <c r="AL304" s="1430"/>
      <c r="AM304" s="1430"/>
      <c r="AN304" s="1430"/>
      <c r="AO304" s="1430"/>
      <c r="AP304" s="1430"/>
      <c r="AQ304" s="1430"/>
      <c r="AR304" s="1430"/>
      <c r="AS304" s="1430"/>
      <c r="AT304" s="1430"/>
      <c r="AU304" s="1430"/>
      <c r="AV304" s="1430"/>
      <c r="AW304" s="1430"/>
      <c r="AX304" s="1430"/>
      <c r="AY304" s="1430"/>
      <c r="AZ304" s="1430"/>
      <c r="BA304" s="1430"/>
      <c r="BB304" s="1430"/>
      <c r="BC304" s="1430"/>
      <c r="BD304" s="1430"/>
    </row>
    <row r="305" spans="2:56">
      <c r="B305" s="1430"/>
      <c r="C305" s="1430"/>
      <c r="D305" s="1430"/>
      <c r="E305" s="1430"/>
      <c r="F305" s="1430"/>
      <c r="G305" s="1430"/>
      <c r="H305" s="1430"/>
      <c r="I305" s="1430"/>
      <c r="J305" s="1430"/>
      <c r="K305" s="1430"/>
      <c r="L305" s="1430"/>
      <c r="M305" s="1430"/>
      <c r="N305" s="1430"/>
      <c r="O305" s="1430"/>
      <c r="P305" s="1430"/>
      <c r="Q305" s="1430"/>
      <c r="R305" s="1430"/>
      <c r="S305" s="1430"/>
      <c r="T305" s="1430"/>
      <c r="U305" s="1430"/>
      <c r="V305" s="1430"/>
      <c r="W305" s="1430"/>
      <c r="X305" s="1430"/>
      <c r="Y305" s="1430"/>
      <c r="Z305" s="1430"/>
      <c r="AA305" s="1430"/>
      <c r="AB305" s="1430"/>
      <c r="AC305" s="1430"/>
      <c r="AD305" s="1430"/>
      <c r="AE305" s="1430"/>
      <c r="AF305" s="1430"/>
      <c r="AG305" s="1430"/>
      <c r="AH305" s="1430"/>
      <c r="AI305" s="1430"/>
      <c r="AJ305" s="1430"/>
      <c r="AK305" s="1430"/>
      <c r="AL305" s="1430"/>
      <c r="AM305" s="1430"/>
      <c r="AN305" s="1430"/>
      <c r="AO305" s="1430"/>
      <c r="AP305" s="1430"/>
      <c r="AQ305" s="1430"/>
      <c r="AR305" s="1430"/>
      <c r="AS305" s="1430"/>
      <c r="AT305" s="1430"/>
      <c r="AU305" s="1430"/>
      <c r="AV305" s="1430"/>
      <c r="AW305" s="1430"/>
      <c r="AX305" s="1430"/>
      <c r="AY305" s="1430"/>
      <c r="AZ305" s="1430"/>
      <c r="BA305" s="1430"/>
      <c r="BB305" s="1430"/>
      <c r="BC305" s="1430"/>
      <c r="BD305" s="1430"/>
    </row>
    <row r="306" spans="2:56">
      <c r="B306" s="1430"/>
      <c r="C306" s="1430"/>
      <c r="D306" s="1430"/>
      <c r="E306" s="1430"/>
      <c r="F306" s="1430"/>
      <c r="G306" s="1430"/>
      <c r="H306" s="1430"/>
      <c r="I306" s="1430"/>
      <c r="J306" s="1430"/>
      <c r="K306" s="1430"/>
      <c r="L306" s="1430"/>
      <c r="M306" s="1430"/>
      <c r="N306" s="1430"/>
      <c r="O306" s="1430"/>
      <c r="P306" s="1430"/>
      <c r="Q306" s="1430"/>
      <c r="R306" s="1430"/>
      <c r="S306" s="1430"/>
      <c r="T306" s="1430"/>
      <c r="U306" s="1430"/>
      <c r="V306" s="1430"/>
      <c r="W306" s="1430"/>
      <c r="X306" s="1430"/>
      <c r="Y306" s="1430"/>
      <c r="Z306" s="1430"/>
      <c r="AA306" s="1430"/>
      <c r="AB306" s="1430"/>
      <c r="AC306" s="1430"/>
      <c r="AD306" s="1430"/>
      <c r="AE306" s="1430"/>
      <c r="AF306" s="1430"/>
      <c r="AG306" s="1430"/>
      <c r="AH306" s="1430"/>
      <c r="AI306" s="1430"/>
      <c r="AJ306" s="1430"/>
      <c r="AK306" s="1430"/>
      <c r="AL306" s="1430"/>
      <c r="AM306" s="1430"/>
      <c r="AN306" s="1430"/>
      <c r="AO306" s="1430"/>
      <c r="AP306" s="1430"/>
      <c r="AQ306" s="1430"/>
      <c r="AR306" s="1430"/>
      <c r="AS306" s="1430"/>
      <c r="AT306" s="1430"/>
      <c r="AU306" s="1430"/>
      <c r="AV306" s="1430"/>
      <c r="AW306" s="1430"/>
      <c r="AX306" s="1430"/>
      <c r="AY306" s="1430"/>
      <c r="AZ306" s="1430"/>
      <c r="BA306" s="1430"/>
      <c r="BB306" s="1430"/>
      <c r="BC306" s="1430"/>
      <c r="BD306" s="1430"/>
    </row>
    <row r="307" spans="2:56">
      <c r="B307" s="1430"/>
      <c r="C307" s="1430"/>
      <c r="D307" s="1430"/>
      <c r="E307" s="1430"/>
      <c r="F307" s="1430"/>
      <c r="G307" s="1430"/>
      <c r="H307" s="1430"/>
      <c r="I307" s="1430"/>
      <c r="J307" s="1430"/>
      <c r="K307" s="1430"/>
      <c r="L307" s="1430"/>
      <c r="M307" s="1430"/>
      <c r="N307" s="1430"/>
      <c r="O307" s="1430"/>
      <c r="P307" s="1430"/>
      <c r="Q307" s="1430"/>
      <c r="R307" s="1430"/>
      <c r="S307" s="1430"/>
      <c r="T307" s="1430"/>
      <c r="U307" s="1430"/>
      <c r="V307" s="1430"/>
      <c r="W307" s="1430"/>
      <c r="X307" s="1430"/>
      <c r="Y307" s="1430"/>
      <c r="Z307" s="1430"/>
      <c r="AA307" s="1430"/>
      <c r="AB307" s="1430"/>
      <c r="AC307" s="1430"/>
      <c r="AD307" s="1430"/>
      <c r="AE307" s="1430"/>
      <c r="AF307" s="1430"/>
      <c r="AG307" s="1430"/>
      <c r="AH307" s="1430"/>
      <c r="AI307" s="1430"/>
      <c r="AJ307" s="1430"/>
      <c r="AK307" s="1430"/>
      <c r="AL307" s="1430"/>
      <c r="AM307" s="1430"/>
      <c r="AN307" s="1430"/>
      <c r="AO307" s="1430"/>
      <c r="AP307" s="1430"/>
      <c r="AQ307" s="1430"/>
      <c r="AR307" s="1430"/>
      <c r="AS307" s="1430"/>
      <c r="AT307" s="1430"/>
      <c r="AU307" s="1430"/>
      <c r="AV307" s="1430"/>
      <c r="AW307" s="1430"/>
      <c r="AX307" s="1430"/>
      <c r="AY307" s="1430"/>
      <c r="AZ307" s="1430"/>
      <c r="BA307" s="1430"/>
      <c r="BB307" s="1430"/>
      <c r="BC307" s="1430"/>
      <c r="BD307" s="1430"/>
    </row>
    <row r="308" spans="2:56">
      <c r="B308" s="1430"/>
      <c r="C308" s="1430"/>
      <c r="D308" s="1430"/>
      <c r="E308" s="1430"/>
      <c r="F308" s="1430"/>
      <c r="G308" s="1430"/>
      <c r="H308" s="1430"/>
      <c r="I308" s="1430"/>
      <c r="J308" s="1430"/>
      <c r="K308" s="1430"/>
      <c r="L308" s="1430"/>
      <c r="M308" s="1430"/>
      <c r="N308" s="1430"/>
      <c r="O308" s="1430"/>
      <c r="P308" s="1430"/>
      <c r="Q308" s="1430"/>
      <c r="R308" s="1430"/>
      <c r="S308" s="1430"/>
      <c r="T308" s="1430"/>
      <c r="U308" s="1430"/>
      <c r="V308" s="1430"/>
      <c r="W308" s="1430"/>
      <c r="X308" s="1430"/>
      <c r="Y308" s="1430"/>
      <c r="Z308" s="1430"/>
      <c r="AA308" s="1430"/>
      <c r="AB308" s="1430"/>
      <c r="AC308" s="1430"/>
      <c r="AD308" s="1430"/>
      <c r="AE308" s="1430"/>
      <c r="AF308" s="1430"/>
      <c r="AG308" s="1430"/>
      <c r="AH308" s="1430"/>
      <c r="AI308" s="1430"/>
      <c r="AJ308" s="1430"/>
      <c r="AK308" s="1430"/>
      <c r="AL308" s="1430"/>
      <c r="AM308" s="1430"/>
      <c r="AN308" s="1430"/>
      <c r="AO308" s="1430"/>
      <c r="AP308" s="1430"/>
      <c r="AQ308" s="1430"/>
      <c r="AR308" s="1430"/>
      <c r="AS308" s="1430"/>
      <c r="AT308" s="1430"/>
      <c r="AU308" s="1430"/>
      <c r="AV308" s="1430"/>
      <c r="AW308" s="1430"/>
      <c r="AX308" s="1430"/>
      <c r="AY308" s="1430"/>
      <c r="AZ308" s="1430"/>
      <c r="BA308" s="1430"/>
      <c r="BB308" s="1430"/>
      <c r="BC308" s="1430"/>
      <c r="BD308" s="1430"/>
    </row>
    <row r="309" spans="2:56">
      <c r="B309" s="1430"/>
      <c r="C309" s="1430"/>
      <c r="D309" s="1430"/>
      <c r="E309" s="1430"/>
      <c r="F309" s="1430"/>
      <c r="G309" s="1430"/>
      <c r="H309" s="1430"/>
      <c r="I309" s="1430"/>
      <c r="J309" s="1430"/>
      <c r="K309" s="1430"/>
      <c r="L309" s="1430"/>
      <c r="M309" s="1430"/>
      <c r="N309" s="1430"/>
      <c r="O309" s="1430"/>
      <c r="P309" s="1430"/>
      <c r="Q309" s="1430"/>
      <c r="R309" s="1430"/>
      <c r="S309" s="1430"/>
      <c r="T309" s="1430"/>
      <c r="U309" s="1430"/>
      <c r="V309" s="1430"/>
      <c r="W309" s="1430"/>
      <c r="X309" s="1430"/>
      <c r="Y309" s="1430"/>
      <c r="Z309" s="1430"/>
      <c r="AA309" s="1430"/>
      <c r="AB309" s="1430"/>
      <c r="AC309" s="1430"/>
      <c r="AD309" s="1430"/>
      <c r="AE309" s="1430"/>
      <c r="AF309" s="1430"/>
      <c r="AG309" s="1430"/>
      <c r="AH309" s="1430"/>
      <c r="AI309" s="1430"/>
      <c r="AJ309" s="1430"/>
      <c r="AK309" s="1430"/>
      <c r="AL309" s="1430"/>
      <c r="AM309" s="1430"/>
      <c r="AN309" s="1430"/>
      <c r="AO309" s="1430"/>
      <c r="AP309" s="1430"/>
      <c r="AQ309" s="1430"/>
      <c r="AR309" s="1430"/>
      <c r="AS309" s="1430"/>
      <c r="AT309" s="1430"/>
      <c r="AU309" s="1430"/>
      <c r="AV309" s="1430"/>
      <c r="AW309" s="1430"/>
      <c r="AX309" s="1430"/>
      <c r="AY309" s="1430"/>
      <c r="AZ309" s="1430"/>
      <c r="BA309" s="1430"/>
      <c r="BB309" s="1430"/>
      <c r="BC309" s="1430"/>
      <c r="BD309" s="1430"/>
    </row>
    <row r="310" spans="2:56">
      <c r="B310" s="1430"/>
      <c r="C310" s="1430"/>
      <c r="D310" s="1430"/>
      <c r="E310" s="1430"/>
      <c r="F310" s="1430"/>
      <c r="G310" s="1430"/>
      <c r="H310" s="1430"/>
      <c r="I310" s="1430"/>
      <c r="J310" s="1430"/>
      <c r="K310" s="1430"/>
      <c r="L310" s="1430"/>
      <c r="M310" s="1430"/>
      <c r="N310" s="1430"/>
      <c r="O310" s="1430"/>
      <c r="P310" s="1430"/>
      <c r="Q310" s="1430"/>
      <c r="R310" s="1430"/>
      <c r="S310" s="1430"/>
      <c r="T310" s="1430"/>
      <c r="U310" s="1430"/>
      <c r="V310" s="1430"/>
      <c r="W310" s="1430"/>
      <c r="X310" s="1430"/>
      <c r="Y310" s="1430"/>
      <c r="Z310" s="1430"/>
      <c r="AA310" s="1430"/>
      <c r="AB310" s="1430"/>
      <c r="AC310" s="1430"/>
      <c r="AD310" s="1430"/>
      <c r="AE310" s="1430"/>
      <c r="AF310" s="1430"/>
      <c r="AG310" s="1430"/>
      <c r="AH310" s="1430"/>
      <c r="AI310" s="1430"/>
      <c r="AJ310" s="1430"/>
      <c r="AK310" s="1430"/>
      <c r="AL310" s="1430"/>
      <c r="AM310" s="1430"/>
      <c r="AN310" s="1430"/>
      <c r="AO310" s="1430"/>
      <c r="AP310" s="1430"/>
      <c r="AQ310" s="1430"/>
      <c r="AR310" s="1430"/>
      <c r="AS310" s="1430"/>
      <c r="AT310" s="1430"/>
      <c r="AU310" s="1430"/>
      <c r="AV310" s="1430"/>
      <c r="AW310" s="1430"/>
      <c r="AX310" s="1430"/>
      <c r="AY310" s="1430"/>
      <c r="AZ310" s="1430"/>
      <c r="BA310" s="1430"/>
      <c r="BB310" s="1430"/>
      <c r="BC310" s="1430"/>
      <c r="BD310" s="1430"/>
    </row>
    <row r="311" spans="2:56">
      <c r="B311" s="1430"/>
      <c r="C311" s="1430"/>
      <c r="D311" s="1430"/>
      <c r="E311" s="1430"/>
      <c r="F311" s="1430"/>
      <c r="G311" s="1430"/>
      <c r="H311" s="1430"/>
      <c r="I311" s="1430"/>
      <c r="J311" s="1430"/>
      <c r="K311" s="1430"/>
      <c r="L311" s="1430"/>
      <c r="M311" s="1430"/>
      <c r="N311" s="1430"/>
      <c r="O311" s="1430"/>
      <c r="P311" s="1430"/>
      <c r="Q311" s="1430"/>
      <c r="R311" s="1430"/>
      <c r="S311" s="1430"/>
      <c r="T311" s="1430"/>
      <c r="U311" s="1430"/>
      <c r="V311" s="1430"/>
      <c r="W311" s="1430"/>
      <c r="X311" s="1430"/>
      <c r="Y311" s="1430"/>
      <c r="Z311" s="1430"/>
      <c r="AA311" s="1430"/>
      <c r="AB311" s="1430"/>
      <c r="AC311" s="1430"/>
      <c r="AD311" s="1430"/>
      <c r="AE311" s="1430"/>
      <c r="AF311" s="1430"/>
      <c r="AG311" s="1430"/>
      <c r="AH311" s="1430"/>
      <c r="AI311" s="1430"/>
      <c r="AJ311" s="1430"/>
      <c r="AK311" s="1430"/>
      <c r="AL311" s="1430"/>
      <c r="AM311" s="1430"/>
      <c r="AN311" s="1430"/>
      <c r="AO311" s="1430"/>
      <c r="AP311" s="1430"/>
      <c r="AQ311" s="1430"/>
      <c r="AR311" s="1430"/>
      <c r="AS311" s="1430"/>
      <c r="AT311" s="1430"/>
      <c r="AU311" s="1430"/>
      <c r="AV311" s="1430"/>
      <c r="AW311" s="1430"/>
      <c r="AX311" s="1430"/>
      <c r="AY311" s="1430"/>
      <c r="AZ311" s="1430"/>
      <c r="BA311" s="1430"/>
      <c r="BB311" s="1430"/>
      <c r="BC311" s="1430"/>
      <c r="BD311" s="1430"/>
    </row>
    <row r="312" spans="2:56">
      <c r="B312" s="1430"/>
      <c r="C312" s="1430"/>
      <c r="D312" s="1430"/>
      <c r="E312" s="1430"/>
      <c r="F312" s="1430"/>
      <c r="G312" s="1430"/>
      <c r="H312" s="1430"/>
      <c r="I312" s="1430"/>
      <c r="J312" s="1430"/>
      <c r="K312" s="1430"/>
      <c r="L312" s="1430"/>
      <c r="M312" s="1430"/>
      <c r="N312" s="1430"/>
      <c r="O312" s="1430"/>
      <c r="P312" s="1430"/>
      <c r="Q312" s="1430"/>
      <c r="R312" s="1430"/>
      <c r="S312" s="1430"/>
      <c r="T312" s="1430"/>
      <c r="U312" s="1430"/>
      <c r="V312" s="1430"/>
      <c r="W312" s="1430"/>
      <c r="X312" s="1430"/>
      <c r="Y312" s="1430"/>
      <c r="Z312" s="1430"/>
      <c r="AA312" s="1430"/>
      <c r="AB312" s="1430"/>
      <c r="AC312" s="1430"/>
      <c r="AD312" s="1430"/>
      <c r="AE312" s="1430"/>
      <c r="AF312" s="1430"/>
      <c r="AG312" s="1430"/>
      <c r="AH312" s="1430"/>
      <c r="AI312" s="1430"/>
      <c r="AJ312" s="1430"/>
      <c r="AK312" s="1430"/>
      <c r="AL312" s="1430"/>
      <c r="AM312" s="1430"/>
      <c r="AN312" s="1430"/>
      <c r="AO312" s="1430"/>
      <c r="AP312" s="1430"/>
      <c r="AQ312" s="1430"/>
      <c r="AR312" s="1430"/>
      <c r="AS312" s="1430"/>
      <c r="AT312" s="1430"/>
      <c r="AU312" s="1430"/>
      <c r="AV312" s="1430"/>
      <c r="AW312" s="1430"/>
      <c r="AX312" s="1430"/>
      <c r="AY312" s="1430"/>
      <c r="AZ312" s="1430"/>
      <c r="BA312" s="1430"/>
      <c r="BB312" s="1430"/>
      <c r="BC312" s="1430"/>
      <c r="BD312" s="1430"/>
    </row>
    <row r="313" spans="2:56">
      <c r="B313" s="1430"/>
      <c r="C313" s="1430"/>
      <c r="D313" s="1430"/>
      <c r="E313" s="1430"/>
      <c r="F313" s="1430"/>
      <c r="G313" s="1430"/>
      <c r="H313" s="1430"/>
      <c r="I313" s="1430"/>
      <c r="J313" s="1430"/>
      <c r="K313" s="1430"/>
      <c r="L313" s="1430"/>
      <c r="M313" s="1430"/>
      <c r="N313" s="1430"/>
      <c r="O313" s="1430"/>
      <c r="P313" s="1430"/>
      <c r="Q313" s="1430"/>
      <c r="R313" s="1430"/>
      <c r="S313" s="1430"/>
      <c r="T313" s="1430"/>
      <c r="U313" s="1430"/>
      <c r="V313" s="1430"/>
      <c r="W313" s="1430"/>
      <c r="X313" s="1430"/>
      <c r="Y313" s="1430"/>
      <c r="Z313" s="1430"/>
      <c r="AA313" s="1430"/>
      <c r="AB313" s="1430"/>
      <c r="AC313" s="1430"/>
      <c r="AD313" s="1430"/>
      <c r="AE313" s="1430"/>
      <c r="AF313" s="1430"/>
      <c r="AG313" s="1430"/>
      <c r="AH313" s="1430"/>
      <c r="AI313" s="1430"/>
      <c r="AJ313" s="1430"/>
      <c r="AK313" s="1430"/>
      <c r="AL313" s="1430"/>
      <c r="AM313" s="1430"/>
      <c r="AN313" s="1430"/>
      <c r="AO313" s="1430"/>
      <c r="AP313" s="1430"/>
      <c r="AQ313" s="1430"/>
      <c r="AR313" s="1430"/>
      <c r="AS313" s="1430"/>
      <c r="AT313" s="1430"/>
      <c r="AU313" s="1430"/>
      <c r="AV313" s="1430"/>
      <c r="AW313" s="1430"/>
      <c r="AX313" s="1430"/>
      <c r="AY313" s="1430"/>
      <c r="AZ313" s="1430"/>
      <c r="BA313" s="1430"/>
      <c r="BB313" s="1430"/>
      <c r="BC313" s="1430"/>
      <c r="BD313" s="1430"/>
    </row>
    <row r="314" spans="2:56">
      <c r="B314" s="1430"/>
      <c r="C314" s="1430"/>
      <c r="D314" s="1430"/>
      <c r="E314" s="1430"/>
      <c r="F314" s="1430"/>
      <c r="G314" s="1430"/>
      <c r="H314" s="1430"/>
      <c r="I314" s="1430"/>
      <c r="J314" s="1430"/>
      <c r="K314" s="1430"/>
      <c r="L314" s="1430"/>
      <c r="M314" s="1430"/>
      <c r="N314" s="1430"/>
      <c r="O314" s="1430"/>
      <c r="P314" s="1430"/>
      <c r="Q314" s="1430"/>
      <c r="R314" s="1430"/>
      <c r="S314" s="1430"/>
      <c r="T314" s="1430"/>
      <c r="U314" s="1430"/>
      <c r="V314" s="1430"/>
      <c r="W314" s="1430"/>
      <c r="X314" s="1430"/>
      <c r="Y314" s="1430"/>
      <c r="Z314" s="1430"/>
      <c r="AA314" s="1430"/>
      <c r="AB314" s="1430"/>
      <c r="AC314" s="1430"/>
      <c r="AD314" s="1430"/>
      <c r="AE314" s="1430"/>
      <c r="AF314" s="1430"/>
      <c r="AG314" s="1430"/>
      <c r="AH314" s="1430"/>
      <c r="AI314" s="1430"/>
      <c r="AJ314" s="1430"/>
      <c r="AK314" s="1430"/>
      <c r="AL314" s="1430"/>
      <c r="AM314" s="1430"/>
      <c r="AN314" s="1430"/>
      <c r="AO314" s="1430"/>
      <c r="AP314" s="1430"/>
      <c r="AQ314" s="1430"/>
      <c r="AR314" s="1430"/>
      <c r="AS314" s="1430"/>
      <c r="AT314" s="1430"/>
      <c r="AU314" s="1430"/>
      <c r="AV314" s="1430"/>
      <c r="AW314" s="1430"/>
      <c r="AX314" s="1430"/>
      <c r="AY314" s="1430"/>
      <c r="AZ314" s="1430"/>
      <c r="BA314" s="1430"/>
      <c r="BB314" s="1430"/>
      <c r="BC314" s="1430"/>
      <c r="BD314" s="1430"/>
    </row>
    <row r="315" spans="2:56">
      <c r="B315" s="1430"/>
      <c r="C315" s="1430"/>
      <c r="D315" s="1430"/>
      <c r="E315" s="1430"/>
      <c r="F315" s="1430"/>
      <c r="G315" s="1430"/>
      <c r="H315" s="1430"/>
      <c r="I315" s="1430"/>
      <c r="J315" s="1430"/>
      <c r="K315" s="1430"/>
      <c r="L315" s="1430"/>
      <c r="M315" s="1430"/>
      <c r="N315" s="1430"/>
      <c r="O315" s="1430"/>
      <c r="P315" s="1430"/>
      <c r="Q315" s="1430"/>
      <c r="R315" s="1430"/>
      <c r="S315" s="1430"/>
      <c r="T315" s="1430"/>
      <c r="U315" s="1430"/>
      <c r="V315" s="1430"/>
      <c r="W315" s="1430"/>
      <c r="X315" s="1430"/>
      <c r="Y315" s="1430"/>
      <c r="Z315" s="1430"/>
      <c r="AA315" s="1430"/>
      <c r="AB315" s="1430"/>
      <c r="AC315" s="1430"/>
      <c r="AD315" s="1430"/>
      <c r="AE315" s="1430"/>
      <c r="AF315" s="1430"/>
      <c r="AG315" s="1430"/>
      <c r="AH315" s="1430"/>
      <c r="AI315" s="1430"/>
      <c r="AJ315" s="1430"/>
      <c r="AK315" s="1430"/>
      <c r="AL315" s="1430"/>
      <c r="AM315" s="1430"/>
      <c r="AN315" s="1430"/>
      <c r="AO315" s="1430"/>
      <c r="AP315" s="1430"/>
      <c r="AQ315" s="1430"/>
      <c r="AR315" s="1430"/>
      <c r="AS315" s="1430"/>
      <c r="AT315" s="1430"/>
      <c r="AU315" s="1430"/>
      <c r="AV315" s="1430"/>
      <c r="AW315" s="1430"/>
      <c r="AX315" s="1430"/>
      <c r="AY315" s="1430"/>
      <c r="AZ315" s="1430"/>
      <c r="BA315" s="1430"/>
      <c r="BB315" s="1430"/>
      <c r="BC315" s="1430"/>
      <c r="BD315" s="1430"/>
    </row>
    <row r="316" spans="2:56">
      <c r="B316" s="1430"/>
      <c r="C316" s="1430"/>
      <c r="D316" s="1430"/>
      <c r="E316" s="1430"/>
      <c r="F316" s="1430"/>
      <c r="G316" s="1430"/>
      <c r="H316" s="1430"/>
      <c r="I316" s="1430"/>
      <c r="J316" s="1430"/>
      <c r="K316" s="1430"/>
      <c r="L316" s="1430"/>
      <c r="M316" s="1430"/>
      <c r="N316" s="1430"/>
      <c r="O316" s="1430"/>
      <c r="P316" s="1430"/>
      <c r="Q316" s="1430"/>
      <c r="R316" s="1430"/>
      <c r="S316" s="1430"/>
      <c r="T316" s="1430"/>
      <c r="U316" s="1430"/>
      <c r="V316" s="1430"/>
      <c r="W316" s="1430"/>
      <c r="X316" s="1430"/>
      <c r="Y316" s="1430"/>
      <c r="Z316" s="1430"/>
      <c r="AA316" s="1430"/>
      <c r="AB316" s="1430"/>
      <c r="AC316" s="1430"/>
      <c r="AD316" s="1430"/>
      <c r="AE316" s="1430"/>
      <c r="AF316" s="1430"/>
      <c r="AG316" s="1430"/>
      <c r="AH316" s="1430"/>
      <c r="AI316" s="1430"/>
      <c r="AJ316" s="1430"/>
      <c r="AK316" s="1430"/>
      <c r="AL316" s="1430"/>
      <c r="AM316" s="1430"/>
      <c r="AN316" s="1430"/>
      <c r="AO316" s="1430"/>
      <c r="AP316" s="1430"/>
      <c r="AQ316" s="1430"/>
      <c r="AR316" s="1430"/>
      <c r="AS316" s="1430"/>
      <c r="AT316" s="1430"/>
      <c r="AU316" s="1430"/>
      <c r="AV316" s="1430"/>
      <c r="AW316" s="1430"/>
      <c r="AX316" s="1430"/>
      <c r="AY316" s="1430"/>
      <c r="AZ316" s="1430"/>
      <c r="BA316" s="1430"/>
      <c r="BB316" s="1430"/>
      <c r="BC316" s="1430"/>
      <c r="BD316" s="1430"/>
    </row>
    <row r="317" spans="2:56">
      <c r="B317" s="1430"/>
      <c r="C317" s="1430"/>
      <c r="D317" s="1430"/>
      <c r="E317" s="1430"/>
      <c r="F317" s="1430"/>
      <c r="G317" s="1430"/>
      <c r="H317" s="1430"/>
      <c r="I317" s="1430"/>
      <c r="J317" s="1430"/>
      <c r="K317" s="1430"/>
      <c r="L317" s="1430"/>
      <c r="M317" s="1430"/>
      <c r="N317" s="1430"/>
      <c r="O317" s="1430"/>
      <c r="P317" s="1430"/>
      <c r="Q317" s="1430"/>
      <c r="R317" s="1430"/>
      <c r="S317" s="1430"/>
      <c r="T317" s="1430"/>
      <c r="U317" s="1430"/>
      <c r="V317" s="1430"/>
      <c r="W317" s="1430"/>
      <c r="X317" s="1430"/>
      <c r="Y317" s="1430"/>
      <c r="Z317" s="1430"/>
      <c r="AA317" s="1430"/>
      <c r="AB317" s="1430"/>
      <c r="AC317" s="1430"/>
      <c r="AD317" s="1430"/>
      <c r="AE317" s="1430"/>
      <c r="AF317" s="1430"/>
      <c r="AG317" s="1430"/>
      <c r="AH317" s="1430"/>
      <c r="AI317" s="1430"/>
      <c r="AJ317" s="1430"/>
      <c r="AK317" s="1430"/>
      <c r="AL317" s="1430"/>
      <c r="AM317" s="1430"/>
      <c r="AN317" s="1430"/>
      <c r="AO317" s="1430"/>
      <c r="AP317" s="1430"/>
      <c r="AQ317" s="1430"/>
      <c r="AR317" s="1430"/>
      <c r="AS317" s="1430"/>
      <c r="AT317" s="1430"/>
      <c r="AU317" s="1430"/>
      <c r="AV317" s="1430"/>
      <c r="AW317" s="1430"/>
      <c r="AX317" s="1430"/>
      <c r="AY317" s="1430"/>
      <c r="AZ317" s="1430"/>
      <c r="BA317" s="1430"/>
      <c r="BB317" s="1430"/>
      <c r="BC317" s="1430"/>
      <c r="BD317" s="1430"/>
    </row>
    <row r="318" spans="2:56">
      <c r="B318" s="1430"/>
      <c r="C318" s="1430"/>
      <c r="D318" s="1430"/>
      <c r="E318" s="1430"/>
      <c r="F318" s="1430"/>
      <c r="G318" s="1430"/>
      <c r="H318" s="1430"/>
      <c r="I318" s="1430"/>
      <c r="J318" s="1430"/>
      <c r="K318" s="1430"/>
      <c r="L318" s="1430"/>
      <c r="M318" s="1430"/>
      <c r="N318" s="1430"/>
      <c r="O318" s="1430"/>
      <c r="P318" s="1430"/>
      <c r="Q318" s="1430"/>
      <c r="R318" s="1430"/>
      <c r="S318" s="1430"/>
      <c r="T318" s="1430"/>
      <c r="U318" s="1430"/>
      <c r="V318" s="1430"/>
      <c r="W318" s="1430"/>
      <c r="X318" s="1430"/>
      <c r="Y318" s="1430"/>
      <c r="Z318" s="1430"/>
      <c r="AA318" s="1430"/>
      <c r="AB318" s="1430"/>
      <c r="AC318" s="1430"/>
      <c r="AD318" s="1430"/>
      <c r="AE318" s="1430"/>
      <c r="AF318" s="1430"/>
      <c r="AG318" s="1430"/>
      <c r="AH318" s="1430"/>
      <c r="AI318" s="1430"/>
      <c r="AJ318" s="1430"/>
      <c r="AK318" s="1430"/>
      <c r="AL318" s="1430"/>
      <c r="AM318" s="1430"/>
      <c r="AN318" s="1430"/>
      <c r="AO318" s="1430"/>
      <c r="AP318" s="1430"/>
      <c r="AQ318" s="1430"/>
      <c r="AR318" s="1430"/>
      <c r="AS318" s="1430"/>
      <c r="AT318" s="1430"/>
      <c r="AU318" s="1430"/>
      <c r="AV318" s="1430"/>
      <c r="AW318" s="1430"/>
      <c r="AX318" s="1430"/>
      <c r="AY318" s="1430"/>
      <c r="AZ318" s="1430"/>
      <c r="BA318" s="1430"/>
      <c r="BB318" s="1430"/>
      <c r="BC318" s="1430"/>
      <c r="BD318" s="1430"/>
    </row>
    <row r="319" spans="2:56">
      <c r="B319" s="1430"/>
      <c r="C319" s="1430"/>
      <c r="D319" s="1430"/>
      <c r="E319" s="1430"/>
      <c r="F319" s="1430"/>
      <c r="G319" s="1430"/>
      <c r="H319" s="1430"/>
      <c r="I319" s="1430"/>
      <c r="J319" s="1430"/>
      <c r="K319" s="1430"/>
      <c r="L319" s="1430"/>
      <c r="M319" s="1430"/>
      <c r="N319" s="1430"/>
      <c r="O319" s="1430"/>
      <c r="P319" s="1430"/>
      <c r="Q319" s="1430"/>
      <c r="R319" s="1430"/>
      <c r="S319" s="1430"/>
      <c r="T319" s="1430"/>
      <c r="U319" s="1430"/>
      <c r="V319" s="1430"/>
      <c r="W319" s="1430"/>
      <c r="X319" s="1430"/>
      <c r="Y319" s="1430"/>
      <c r="Z319" s="1430"/>
      <c r="AA319" s="1430"/>
      <c r="AB319" s="1430"/>
      <c r="AC319" s="1430"/>
      <c r="AD319" s="1430"/>
      <c r="AE319" s="1430"/>
      <c r="AF319" s="1430"/>
      <c r="AG319" s="1430"/>
      <c r="AH319" s="1430"/>
      <c r="AI319" s="1430"/>
      <c r="AJ319" s="1430"/>
      <c r="AK319" s="1430"/>
      <c r="AL319" s="1430"/>
      <c r="AM319" s="1430"/>
      <c r="AN319" s="1430"/>
      <c r="AO319" s="1430"/>
      <c r="AP319" s="1430"/>
      <c r="AQ319" s="1430"/>
      <c r="AR319" s="1430"/>
      <c r="AS319" s="1430"/>
      <c r="AT319" s="1430"/>
      <c r="AU319" s="1430"/>
      <c r="AV319" s="1430"/>
      <c r="AW319" s="1430"/>
      <c r="AX319" s="1430"/>
      <c r="AY319" s="1430"/>
      <c r="AZ319" s="1430"/>
      <c r="BA319" s="1430"/>
      <c r="BB319" s="1430"/>
      <c r="BC319" s="1430"/>
      <c r="BD319" s="1430"/>
    </row>
    <row r="320" spans="2:56">
      <c r="B320" s="1430"/>
      <c r="C320" s="1430"/>
      <c r="D320" s="1430"/>
      <c r="E320" s="1430"/>
      <c r="F320" s="1430"/>
      <c r="G320" s="1430"/>
      <c r="H320" s="1430"/>
      <c r="I320" s="1430"/>
      <c r="J320" s="1430"/>
      <c r="K320" s="1430"/>
      <c r="L320" s="1430"/>
      <c r="M320" s="1430"/>
      <c r="N320" s="1430"/>
      <c r="O320" s="1430"/>
      <c r="P320" s="1430"/>
      <c r="Q320" s="1430"/>
      <c r="R320" s="1430"/>
      <c r="S320" s="1430"/>
      <c r="T320" s="1430"/>
      <c r="U320" s="1430"/>
      <c r="V320" s="1430"/>
      <c r="W320" s="1430"/>
      <c r="X320" s="1430"/>
      <c r="Y320" s="1430"/>
      <c r="Z320" s="1430"/>
      <c r="AA320" s="1430"/>
      <c r="AB320" s="1430"/>
      <c r="AC320" s="1430"/>
      <c r="AD320" s="1430"/>
      <c r="AE320" s="1430"/>
      <c r="AF320" s="1430"/>
      <c r="AG320" s="1430"/>
      <c r="AH320" s="1430"/>
      <c r="AI320" s="1430"/>
      <c r="AJ320" s="1430"/>
      <c r="AK320" s="1430"/>
      <c r="AL320" s="1430"/>
      <c r="AM320" s="1430"/>
      <c r="AN320" s="1430"/>
      <c r="AO320" s="1430"/>
      <c r="AP320" s="1430"/>
      <c r="AQ320" s="1430"/>
      <c r="AR320" s="1430"/>
      <c r="AS320" s="1430"/>
      <c r="AT320" s="1430"/>
      <c r="AU320" s="1430"/>
      <c r="AV320" s="1430"/>
      <c r="AW320" s="1430"/>
      <c r="AX320" s="1430"/>
      <c r="AY320" s="1430"/>
      <c r="AZ320" s="1430"/>
      <c r="BA320" s="1430"/>
      <c r="BB320" s="1430"/>
      <c r="BC320" s="1430"/>
      <c r="BD320" s="1430"/>
    </row>
    <row r="321" spans="2:56">
      <c r="B321" s="1430"/>
      <c r="C321" s="1430"/>
      <c r="D321" s="1430"/>
      <c r="E321" s="1430"/>
      <c r="F321" s="1430"/>
      <c r="G321" s="1430"/>
      <c r="H321" s="1430"/>
      <c r="I321" s="1430"/>
      <c r="J321" s="1430"/>
      <c r="K321" s="1430"/>
      <c r="L321" s="1430"/>
      <c r="M321" s="1430"/>
      <c r="N321" s="1430"/>
      <c r="O321" s="1430"/>
      <c r="P321" s="1430"/>
      <c r="Q321" s="1430"/>
      <c r="R321" s="1430"/>
      <c r="S321" s="1430"/>
      <c r="T321" s="1430"/>
      <c r="U321" s="1430"/>
      <c r="V321" s="1430"/>
      <c r="W321" s="1430"/>
      <c r="X321" s="1430"/>
      <c r="Y321" s="1430"/>
      <c r="Z321" s="1430"/>
      <c r="AA321" s="1430"/>
      <c r="AB321" s="1430"/>
      <c r="AC321" s="1430"/>
      <c r="AD321" s="1430"/>
      <c r="AE321" s="1430"/>
      <c r="AF321" s="1430"/>
      <c r="AG321" s="1430"/>
      <c r="AH321" s="1430"/>
      <c r="AI321" s="1430"/>
      <c r="AJ321" s="1430"/>
      <c r="AK321" s="1430"/>
      <c r="AL321" s="1430"/>
      <c r="AM321" s="1430"/>
      <c r="AN321" s="1430"/>
      <c r="AO321" s="1430"/>
      <c r="AP321" s="1430"/>
      <c r="AQ321" s="1430"/>
      <c r="AR321" s="1430"/>
      <c r="AS321" s="1430"/>
      <c r="AT321" s="1430"/>
      <c r="AU321" s="1430"/>
      <c r="AV321" s="1430"/>
      <c r="AW321" s="1430"/>
      <c r="AX321" s="1430"/>
      <c r="AY321" s="1430"/>
      <c r="AZ321" s="1430"/>
      <c r="BA321" s="1430"/>
      <c r="BB321" s="1430"/>
      <c r="BC321" s="1430"/>
      <c r="BD321" s="1430"/>
    </row>
    <row r="322" spans="2:56">
      <c r="B322" s="1430"/>
      <c r="C322" s="1430"/>
      <c r="D322" s="1430"/>
      <c r="E322" s="1430"/>
      <c r="F322" s="1430"/>
      <c r="G322" s="1430"/>
      <c r="H322" s="1430"/>
      <c r="I322" s="1430"/>
      <c r="J322" s="1430"/>
      <c r="K322" s="1430"/>
      <c r="L322" s="1430"/>
      <c r="M322" s="1430"/>
      <c r="N322" s="1430"/>
      <c r="O322" s="1430"/>
      <c r="P322" s="1430"/>
      <c r="Q322" s="1430"/>
      <c r="R322" s="1430"/>
      <c r="S322" s="1430"/>
      <c r="T322" s="1430"/>
      <c r="U322" s="1430"/>
      <c r="V322" s="1430"/>
      <c r="W322" s="1430"/>
      <c r="X322" s="1430"/>
      <c r="Y322" s="1430"/>
      <c r="Z322" s="1430"/>
      <c r="AA322" s="1430"/>
      <c r="AB322" s="1430"/>
      <c r="AC322" s="1430"/>
      <c r="AD322" s="1430"/>
      <c r="AE322" s="1430"/>
      <c r="AF322" s="1430"/>
      <c r="AG322" s="1430"/>
      <c r="AH322" s="1430"/>
      <c r="AI322" s="1430"/>
      <c r="AJ322" s="1430"/>
      <c r="AK322" s="1430"/>
      <c r="AL322" s="1430"/>
      <c r="AM322" s="1430"/>
      <c r="AN322" s="1430"/>
      <c r="AO322" s="1430"/>
      <c r="AP322" s="1430"/>
      <c r="AQ322" s="1430"/>
      <c r="AR322" s="1430"/>
      <c r="AS322" s="1430"/>
      <c r="AT322" s="1430"/>
      <c r="AU322" s="1430"/>
      <c r="AV322" s="1430"/>
      <c r="AW322" s="1430"/>
      <c r="AX322" s="1430"/>
      <c r="AY322" s="1430"/>
      <c r="AZ322" s="1430"/>
      <c r="BA322" s="1430"/>
      <c r="BB322" s="1430"/>
      <c r="BC322" s="1430"/>
      <c r="BD322" s="1430"/>
    </row>
    <row r="323" spans="2:56">
      <c r="B323" s="1430"/>
      <c r="C323" s="1430"/>
      <c r="D323" s="1430"/>
      <c r="E323" s="1430"/>
      <c r="F323" s="1430"/>
      <c r="G323" s="1430"/>
      <c r="H323" s="1430"/>
      <c r="I323" s="1430"/>
      <c r="J323" s="1430"/>
      <c r="K323" s="1430"/>
      <c r="L323" s="1430"/>
      <c r="M323" s="1430"/>
      <c r="N323" s="1430"/>
      <c r="O323" s="1430"/>
      <c r="P323" s="1430"/>
      <c r="Q323" s="1430"/>
      <c r="R323" s="1430"/>
      <c r="S323" s="1430"/>
      <c r="T323" s="1430"/>
      <c r="U323" s="1430"/>
      <c r="V323" s="1430"/>
      <c r="W323" s="1430"/>
      <c r="X323" s="1430"/>
      <c r="Y323" s="1430"/>
      <c r="Z323" s="1430"/>
      <c r="AA323" s="1430"/>
      <c r="AB323" s="1430"/>
      <c r="AC323" s="1430"/>
      <c r="AD323" s="1430"/>
      <c r="AE323" s="1430"/>
      <c r="AF323" s="1430"/>
      <c r="AG323" s="1430"/>
      <c r="AH323" s="1430"/>
      <c r="AI323" s="1430"/>
      <c r="AJ323" s="1430"/>
      <c r="AK323" s="1430"/>
      <c r="AL323" s="1430"/>
      <c r="AM323" s="1430"/>
      <c r="AN323" s="1430"/>
      <c r="AO323" s="1430"/>
      <c r="AP323" s="1430"/>
      <c r="AQ323" s="1430"/>
      <c r="AR323" s="1430"/>
      <c r="AS323" s="1430"/>
      <c r="AT323" s="1430"/>
      <c r="AU323" s="1430"/>
      <c r="AV323" s="1430"/>
      <c r="AW323" s="1430"/>
      <c r="AX323" s="1430"/>
      <c r="AY323" s="1430"/>
      <c r="AZ323" s="1430"/>
      <c r="BA323" s="1430"/>
      <c r="BB323" s="1430"/>
      <c r="BC323" s="1430"/>
      <c r="BD323" s="1430"/>
    </row>
    <row r="324" spans="2:56">
      <c r="B324" s="1430"/>
      <c r="C324" s="1430"/>
      <c r="D324" s="1430"/>
      <c r="E324" s="1430"/>
      <c r="F324" s="1430"/>
      <c r="G324" s="1430"/>
      <c r="H324" s="1430"/>
      <c r="I324" s="1430"/>
      <c r="J324" s="1430"/>
      <c r="K324" s="1430"/>
      <c r="L324" s="1430"/>
      <c r="M324" s="1430"/>
      <c r="N324" s="1430"/>
      <c r="O324" s="1430"/>
      <c r="P324" s="1430"/>
      <c r="Q324" s="1430"/>
      <c r="R324" s="1430"/>
      <c r="S324" s="1430"/>
      <c r="T324" s="1430"/>
      <c r="U324" s="1430"/>
      <c r="V324" s="1430"/>
      <c r="W324" s="1430"/>
      <c r="X324" s="1430"/>
      <c r="Y324" s="1430"/>
      <c r="Z324" s="1430"/>
      <c r="AA324" s="1430"/>
      <c r="AB324" s="1430"/>
      <c r="AC324" s="1430"/>
      <c r="AD324" s="1430"/>
      <c r="AE324" s="1430"/>
      <c r="AF324" s="1430"/>
      <c r="AG324" s="1430"/>
      <c r="AH324" s="1430"/>
      <c r="AI324" s="1430"/>
      <c r="AJ324" s="1430"/>
      <c r="AK324" s="1430"/>
      <c r="AL324" s="1430"/>
      <c r="AM324" s="1430"/>
      <c r="AN324" s="1430"/>
      <c r="AO324" s="1430"/>
      <c r="AP324" s="1430"/>
      <c r="AQ324" s="1430"/>
      <c r="AR324" s="1430"/>
      <c r="AS324" s="1430"/>
      <c r="AT324" s="1430"/>
      <c r="AU324" s="1430"/>
      <c r="AV324" s="1430"/>
      <c r="AW324" s="1430"/>
      <c r="AX324" s="1430"/>
      <c r="AY324" s="1430"/>
      <c r="AZ324" s="1430"/>
      <c r="BA324" s="1430"/>
      <c r="BB324" s="1430"/>
      <c r="BC324" s="1430"/>
      <c r="BD324" s="1430"/>
    </row>
    <row r="325" spans="2:56">
      <c r="B325" s="1430"/>
      <c r="C325" s="1430"/>
      <c r="D325" s="1430"/>
      <c r="E325" s="1430"/>
      <c r="F325" s="1430"/>
      <c r="G325" s="1430"/>
      <c r="H325" s="1430"/>
      <c r="I325" s="1430"/>
      <c r="J325" s="1430"/>
      <c r="K325" s="1430"/>
      <c r="L325" s="1430"/>
      <c r="M325" s="1430"/>
      <c r="N325" s="1430"/>
      <c r="O325" s="1430"/>
      <c r="P325" s="1430"/>
      <c r="Q325" s="1430"/>
      <c r="R325" s="1430"/>
      <c r="S325" s="1430"/>
      <c r="T325" s="1430"/>
      <c r="U325" s="1430"/>
      <c r="V325" s="1430"/>
      <c r="W325" s="1430"/>
      <c r="X325" s="1430"/>
      <c r="Y325" s="1430"/>
      <c r="Z325" s="1430"/>
      <c r="AA325" s="1430"/>
      <c r="AB325" s="1430"/>
      <c r="AC325" s="1430"/>
      <c r="AD325" s="1430"/>
      <c r="AE325" s="1430"/>
      <c r="AF325" s="1430"/>
      <c r="AG325" s="1430"/>
      <c r="AH325" s="1430"/>
      <c r="AI325" s="1430"/>
      <c r="AJ325" s="1430"/>
      <c r="AK325" s="1430"/>
      <c r="AL325" s="1430"/>
      <c r="AM325" s="1430"/>
      <c r="AN325" s="1430"/>
      <c r="AO325" s="1430"/>
      <c r="AP325" s="1430"/>
      <c r="AQ325" s="1430"/>
      <c r="AR325" s="1430"/>
      <c r="AS325" s="1430"/>
      <c r="AT325" s="1430"/>
      <c r="AU325" s="1430"/>
      <c r="AV325" s="1430"/>
      <c r="AW325" s="1430"/>
      <c r="AX325" s="1430"/>
      <c r="AY325" s="1430"/>
      <c r="AZ325" s="1430"/>
      <c r="BA325" s="1430"/>
      <c r="BB325" s="1430"/>
      <c r="BC325" s="1430"/>
      <c r="BD325" s="1430"/>
    </row>
    <row r="326" spans="2:56">
      <c r="B326" s="1430"/>
      <c r="C326" s="1430"/>
      <c r="D326" s="1430"/>
      <c r="E326" s="1430"/>
      <c r="F326" s="1430"/>
      <c r="G326" s="1430"/>
      <c r="H326" s="1430"/>
      <c r="I326" s="1430"/>
      <c r="J326" s="1430"/>
      <c r="K326" s="1430"/>
      <c r="L326" s="1430"/>
      <c r="M326" s="1430"/>
      <c r="N326" s="1430"/>
      <c r="O326" s="1430"/>
      <c r="P326" s="1430"/>
      <c r="Q326" s="1430"/>
      <c r="R326" s="1430"/>
      <c r="S326" s="1430"/>
      <c r="T326" s="1430"/>
      <c r="U326" s="1430"/>
      <c r="V326" s="1430"/>
      <c r="W326" s="1430"/>
      <c r="X326" s="1430"/>
      <c r="Y326" s="1430"/>
      <c r="Z326" s="1430"/>
      <c r="AA326" s="1430"/>
      <c r="AB326" s="1430"/>
      <c r="AC326" s="1430"/>
      <c r="AD326" s="1430"/>
      <c r="AE326" s="1430"/>
      <c r="AF326" s="1430"/>
      <c r="AG326" s="1430"/>
      <c r="AH326" s="1430"/>
      <c r="AI326" s="1430"/>
      <c r="AJ326" s="1430"/>
      <c r="AK326" s="1430"/>
      <c r="AL326" s="1430"/>
      <c r="AM326" s="1430"/>
      <c r="AN326" s="1430"/>
      <c r="AO326" s="1430"/>
      <c r="AP326" s="1430"/>
      <c r="AQ326" s="1430"/>
      <c r="AR326" s="1430"/>
      <c r="AS326" s="1430"/>
      <c r="AT326" s="1430"/>
      <c r="AU326" s="1430"/>
      <c r="AV326" s="1430"/>
      <c r="AW326" s="1430"/>
      <c r="AX326" s="1430"/>
      <c r="AY326" s="1430"/>
      <c r="AZ326" s="1430"/>
      <c r="BA326" s="1430"/>
      <c r="BB326" s="1430"/>
      <c r="BC326" s="1430"/>
      <c r="BD326" s="1430"/>
    </row>
    <row r="327" spans="2:56">
      <c r="B327" s="1430"/>
      <c r="C327" s="1430"/>
      <c r="D327" s="1430"/>
      <c r="E327" s="1430"/>
      <c r="F327" s="1430"/>
      <c r="G327" s="1430"/>
      <c r="H327" s="1430"/>
      <c r="I327" s="1430"/>
      <c r="J327" s="1430"/>
      <c r="K327" s="1430"/>
      <c r="L327" s="1430"/>
      <c r="M327" s="1430"/>
      <c r="N327" s="1430"/>
      <c r="O327" s="1430"/>
      <c r="P327" s="1430"/>
      <c r="Q327" s="1430"/>
      <c r="R327" s="1430"/>
      <c r="S327" s="1430"/>
      <c r="T327" s="1430"/>
      <c r="U327" s="1430"/>
      <c r="V327" s="1430"/>
      <c r="W327" s="1430"/>
      <c r="X327" s="1430"/>
      <c r="Y327" s="1430"/>
      <c r="Z327" s="1430"/>
      <c r="AA327" s="1430"/>
      <c r="AB327" s="1430"/>
      <c r="AC327" s="1430"/>
      <c r="AD327" s="1430"/>
      <c r="AE327" s="1430"/>
      <c r="AF327" s="1430"/>
      <c r="AG327" s="1430"/>
      <c r="AH327" s="1430"/>
      <c r="AI327" s="1430"/>
      <c r="AJ327" s="1430"/>
      <c r="AK327" s="1430"/>
      <c r="AL327" s="1430"/>
      <c r="AM327" s="1430"/>
      <c r="AN327" s="1430"/>
      <c r="AO327" s="1430"/>
      <c r="AP327" s="1430"/>
      <c r="AQ327" s="1430"/>
      <c r="AR327" s="1430"/>
      <c r="AS327" s="1430"/>
      <c r="AT327" s="1430"/>
      <c r="AU327" s="1430"/>
      <c r="AV327" s="1430"/>
      <c r="AW327" s="1430"/>
      <c r="AX327" s="1430"/>
      <c r="AY327" s="1430"/>
      <c r="AZ327" s="1430"/>
      <c r="BA327" s="1430"/>
      <c r="BB327" s="1430"/>
      <c r="BC327" s="1430"/>
      <c r="BD327" s="1430"/>
    </row>
    <row r="328" spans="2:56">
      <c r="B328" s="1430"/>
      <c r="C328" s="1430"/>
      <c r="D328" s="1430"/>
      <c r="E328" s="1430"/>
      <c r="F328" s="1430"/>
      <c r="G328" s="1430"/>
      <c r="H328" s="1430"/>
      <c r="I328" s="1430"/>
      <c r="J328" s="1430"/>
      <c r="K328" s="1430"/>
      <c r="L328" s="1430"/>
      <c r="M328" s="1430"/>
      <c r="N328" s="1430"/>
      <c r="O328" s="1430"/>
      <c r="P328" s="1430"/>
      <c r="Q328" s="1430"/>
      <c r="R328" s="1430"/>
      <c r="S328" s="1430"/>
      <c r="T328" s="1430"/>
      <c r="U328" s="1430"/>
      <c r="V328" s="1430"/>
      <c r="W328" s="1430"/>
      <c r="X328" s="1430"/>
      <c r="Y328" s="1430"/>
      <c r="Z328" s="1430"/>
      <c r="AA328" s="1430"/>
      <c r="AB328" s="1430"/>
      <c r="AC328" s="1430"/>
      <c r="AD328" s="1430"/>
      <c r="AE328" s="1430"/>
      <c r="AF328" s="1430"/>
      <c r="AG328" s="1430"/>
      <c r="AH328" s="1430"/>
      <c r="AI328" s="1430"/>
      <c r="AJ328" s="1430"/>
      <c r="AK328" s="1430"/>
      <c r="AL328" s="1430"/>
      <c r="AM328" s="1430"/>
      <c r="AN328" s="1430"/>
      <c r="AO328" s="1430"/>
      <c r="AP328" s="1430"/>
      <c r="AQ328" s="1430"/>
      <c r="AR328" s="1430"/>
      <c r="AS328" s="1430"/>
      <c r="AT328" s="1430"/>
      <c r="AU328" s="1430"/>
      <c r="AV328" s="1430"/>
      <c r="AW328" s="1430"/>
      <c r="AX328" s="1430"/>
      <c r="AY328" s="1430"/>
      <c r="AZ328" s="1430"/>
      <c r="BA328" s="1430"/>
      <c r="BB328" s="1430"/>
      <c r="BC328" s="1430"/>
      <c r="BD328" s="1430"/>
    </row>
    <row r="329" spans="2:56">
      <c r="B329" s="1430"/>
      <c r="C329" s="1430"/>
      <c r="D329" s="1430"/>
      <c r="E329" s="1430"/>
      <c r="F329" s="1430"/>
      <c r="G329" s="1430"/>
      <c r="H329" s="1430"/>
      <c r="I329" s="1430"/>
      <c r="J329" s="1430"/>
      <c r="K329" s="1430"/>
      <c r="L329" s="1430"/>
      <c r="M329" s="1430"/>
      <c r="N329" s="1430"/>
      <c r="O329" s="1430"/>
      <c r="P329" s="1430"/>
      <c r="Q329" s="1430"/>
      <c r="R329" s="1430"/>
      <c r="S329" s="1430"/>
      <c r="T329" s="1430"/>
      <c r="U329" s="1430"/>
      <c r="V329" s="1430"/>
      <c r="W329" s="1430"/>
      <c r="X329" s="1430"/>
      <c r="Y329" s="1430"/>
      <c r="Z329" s="1430"/>
      <c r="AA329" s="1430"/>
      <c r="AB329" s="1430"/>
      <c r="AC329" s="1430"/>
      <c r="AD329" s="1430"/>
      <c r="AE329" s="1430"/>
      <c r="AF329" s="1430"/>
      <c r="AG329" s="1430"/>
      <c r="AH329" s="1430"/>
      <c r="AI329" s="1430"/>
      <c r="AJ329" s="1430"/>
      <c r="AK329" s="1430"/>
      <c r="AL329" s="1430"/>
      <c r="AM329" s="1430"/>
      <c r="AN329" s="1430"/>
      <c r="AO329" s="1430"/>
      <c r="AP329" s="1430"/>
      <c r="AQ329" s="1430"/>
      <c r="AR329" s="1430"/>
      <c r="AS329" s="1430"/>
      <c r="AT329" s="1430"/>
      <c r="AU329" s="1430"/>
      <c r="AV329" s="1430"/>
      <c r="AW329" s="1430"/>
      <c r="AX329" s="1430"/>
      <c r="AY329" s="1430"/>
      <c r="AZ329" s="1430"/>
      <c r="BA329" s="1430"/>
      <c r="BB329" s="1430"/>
      <c r="BC329" s="1430"/>
      <c r="BD329" s="1430"/>
    </row>
    <row r="330" spans="2:56">
      <c r="B330" s="1430"/>
      <c r="C330" s="1430"/>
      <c r="D330" s="1430"/>
      <c r="E330" s="1430"/>
      <c r="F330" s="1430"/>
      <c r="G330" s="1430"/>
      <c r="H330" s="1430"/>
      <c r="I330" s="1430"/>
      <c r="J330" s="1430"/>
      <c r="K330" s="1430"/>
      <c r="L330" s="1430"/>
      <c r="M330" s="1430"/>
      <c r="N330" s="1430"/>
      <c r="O330" s="1430"/>
      <c r="P330" s="1430"/>
      <c r="Q330" s="1430"/>
      <c r="R330" s="1430"/>
      <c r="S330" s="1430"/>
      <c r="T330" s="1430"/>
      <c r="U330" s="1430"/>
      <c r="V330" s="1430"/>
      <c r="W330" s="1430"/>
      <c r="X330" s="1430"/>
      <c r="Y330" s="1430"/>
      <c r="Z330" s="1430"/>
      <c r="AA330" s="1430"/>
      <c r="AB330" s="1430"/>
      <c r="AC330" s="1430"/>
      <c r="AD330" s="1430"/>
      <c r="AE330" s="1430"/>
      <c r="AF330" s="1430"/>
      <c r="AG330" s="1430"/>
      <c r="AH330" s="1430"/>
      <c r="AI330" s="1430"/>
      <c r="AJ330" s="1430"/>
      <c r="AK330" s="1430"/>
      <c r="AL330" s="1430"/>
      <c r="AM330" s="1430"/>
      <c r="AN330" s="1430"/>
      <c r="AO330" s="1430"/>
      <c r="AP330" s="1430"/>
      <c r="AQ330" s="1430"/>
      <c r="AR330" s="1430"/>
      <c r="AS330" s="1430"/>
      <c r="AT330" s="1430"/>
      <c r="AU330" s="1430"/>
      <c r="AV330" s="1430"/>
      <c r="AW330" s="1430"/>
      <c r="AX330" s="1430"/>
      <c r="AY330" s="1430"/>
      <c r="AZ330" s="1430"/>
      <c r="BA330" s="1430"/>
      <c r="BB330" s="1430"/>
      <c r="BC330" s="1430"/>
      <c r="BD330" s="1430"/>
    </row>
    <row r="331" spans="2:56">
      <c r="B331" s="1430"/>
      <c r="C331" s="1430"/>
      <c r="D331" s="1430"/>
      <c r="E331" s="1430"/>
      <c r="F331" s="1430"/>
      <c r="G331" s="1430"/>
      <c r="H331" s="1430"/>
      <c r="I331" s="1430"/>
      <c r="J331" s="1430"/>
      <c r="K331" s="1430"/>
      <c r="L331" s="1430"/>
      <c r="M331" s="1430"/>
      <c r="N331" s="1430"/>
      <c r="O331" s="1430"/>
      <c r="P331" s="1430"/>
      <c r="Q331" s="1430"/>
      <c r="R331" s="1430"/>
      <c r="S331" s="1430"/>
      <c r="T331" s="1430"/>
      <c r="U331" s="1430"/>
      <c r="V331" s="1430"/>
      <c r="W331" s="1430"/>
      <c r="X331" s="1430"/>
      <c r="Y331" s="1430"/>
      <c r="Z331" s="1430"/>
      <c r="AA331" s="1430"/>
      <c r="AB331" s="1430"/>
      <c r="AC331" s="1430"/>
      <c r="AD331" s="1430"/>
      <c r="AE331" s="1430"/>
      <c r="AF331" s="1430"/>
      <c r="AG331" s="1430"/>
      <c r="AH331" s="1430"/>
      <c r="AI331" s="1430"/>
      <c r="AJ331" s="1430"/>
      <c r="AK331" s="1430"/>
      <c r="AL331" s="1430"/>
      <c r="AM331" s="1430"/>
      <c r="AN331" s="1430"/>
      <c r="AO331" s="1430"/>
      <c r="AP331" s="1430"/>
      <c r="AQ331" s="1430"/>
      <c r="AR331" s="1430"/>
      <c r="AS331" s="1430"/>
      <c r="AT331" s="1430"/>
      <c r="AU331" s="1430"/>
      <c r="AV331" s="1430"/>
      <c r="AW331" s="1430"/>
      <c r="AX331" s="1430"/>
      <c r="AY331" s="1430"/>
      <c r="AZ331" s="1430"/>
      <c r="BA331" s="1430"/>
      <c r="BB331" s="1430"/>
      <c r="BC331" s="1430"/>
      <c r="BD331" s="1430"/>
    </row>
    <row r="332" spans="2:56">
      <c r="B332" s="1430"/>
      <c r="C332" s="1430"/>
      <c r="D332" s="1430"/>
      <c r="E332" s="1430"/>
      <c r="F332" s="1430"/>
      <c r="G332" s="1430"/>
      <c r="H332" s="1430"/>
      <c r="I332" s="1430"/>
      <c r="J332" s="1430"/>
      <c r="K332" s="1430"/>
      <c r="L332" s="1430"/>
      <c r="M332" s="1430"/>
      <c r="N332" s="1430"/>
      <c r="O332" s="1430"/>
      <c r="P332" s="1430"/>
      <c r="Q332" s="1430"/>
      <c r="R332" s="1430"/>
      <c r="S332" s="1430"/>
      <c r="T332" s="1430"/>
      <c r="U332" s="1430"/>
      <c r="V332" s="1430"/>
      <c r="W332" s="1430"/>
      <c r="X332" s="1430"/>
      <c r="Y332" s="1430"/>
      <c r="Z332" s="1430"/>
      <c r="AA332" s="1430"/>
      <c r="AB332" s="1430"/>
      <c r="AC332" s="1430"/>
      <c r="AD332" s="1430"/>
      <c r="AE332" s="1430"/>
      <c r="AF332" s="1430"/>
      <c r="AG332" s="1430"/>
      <c r="AH332" s="1430"/>
      <c r="AI332" s="1430"/>
      <c r="AJ332" s="1430"/>
      <c r="AK332" s="1430"/>
      <c r="AL332" s="1430"/>
      <c r="AM332" s="1430"/>
      <c r="AN332" s="1430"/>
      <c r="AO332" s="1430"/>
      <c r="AP332" s="1430"/>
      <c r="AQ332" s="1430"/>
      <c r="AR332" s="1430"/>
      <c r="AS332" s="1430"/>
      <c r="AT332" s="1430"/>
      <c r="AU332" s="1430"/>
      <c r="AV332" s="1430"/>
      <c r="AW332" s="1430"/>
      <c r="AX332" s="1430"/>
      <c r="AY332" s="1430"/>
      <c r="AZ332" s="1430"/>
      <c r="BA332" s="1430"/>
      <c r="BB332" s="1430"/>
      <c r="BC332" s="1430"/>
      <c r="BD332" s="1430"/>
    </row>
    <row r="333" spans="2:56">
      <c r="B333" s="1430"/>
      <c r="C333" s="1430"/>
      <c r="D333" s="1430"/>
      <c r="E333" s="1430"/>
      <c r="F333" s="1430"/>
      <c r="G333" s="1430"/>
      <c r="H333" s="1430"/>
      <c r="I333" s="1430"/>
      <c r="J333" s="1430"/>
      <c r="K333" s="1430"/>
      <c r="L333" s="1430"/>
      <c r="M333" s="1430"/>
      <c r="N333" s="1430"/>
      <c r="O333" s="1430"/>
      <c r="P333" s="1430"/>
      <c r="Q333" s="1430"/>
      <c r="R333" s="1430"/>
      <c r="S333" s="1430"/>
      <c r="T333" s="1430"/>
      <c r="U333" s="1430"/>
      <c r="V333" s="1430"/>
      <c r="W333" s="1430"/>
      <c r="X333" s="1430"/>
      <c r="Y333" s="1430"/>
      <c r="Z333" s="1430"/>
      <c r="AA333" s="1430"/>
      <c r="AB333" s="1430"/>
      <c r="AC333" s="1430"/>
      <c r="AD333" s="1430"/>
      <c r="AE333" s="1430"/>
      <c r="AF333" s="1430"/>
      <c r="AG333" s="1430"/>
      <c r="AH333" s="1430"/>
      <c r="AI333" s="1430"/>
      <c r="AJ333" s="1430"/>
      <c r="AK333" s="1430"/>
      <c r="AL333" s="1430"/>
      <c r="AM333" s="1430"/>
      <c r="AN333" s="1430"/>
      <c r="AO333" s="1430"/>
      <c r="AP333" s="1430"/>
      <c r="AQ333" s="1430"/>
      <c r="AR333" s="1430"/>
      <c r="AS333" s="1430"/>
      <c r="AT333" s="1430"/>
      <c r="AU333" s="1430"/>
      <c r="AV333" s="1430"/>
      <c r="AW333" s="1430"/>
      <c r="AX333" s="1430"/>
      <c r="AY333" s="1430"/>
      <c r="AZ333" s="1430"/>
      <c r="BA333" s="1430"/>
      <c r="BB333" s="1430"/>
      <c r="BC333" s="1430"/>
      <c r="BD333" s="1430"/>
    </row>
    <row r="334" spans="2:56">
      <c r="B334" s="1430"/>
      <c r="C334" s="1430"/>
      <c r="D334" s="1430"/>
      <c r="E334" s="1430"/>
      <c r="F334" s="1430"/>
      <c r="G334" s="1430"/>
      <c r="H334" s="1430"/>
      <c r="I334" s="1430"/>
      <c r="J334" s="1430"/>
      <c r="K334" s="1430"/>
      <c r="L334" s="1430"/>
      <c r="M334" s="1430"/>
      <c r="N334" s="1430"/>
      <c r="O334" s="1430"/>
      <c r="P334" s="1430"/>
      <c r="Q334" s="1430"/>
      <c r="R334" s="1430"/>
      <c r="S334" s="1430"/>
      <c r="T334" s="1430"/>
      <c r="U334" s="1430"/>
      <c r="V334" s="1430"/>
      <c r="W334" s="1430"/>
      <c r="X334" s="1430"/>
      <c r="Y334" s="1430"/>
      <c r="Z334" s="1430"/>
      <c r="AA334" s="1430"/>
      <c r="AB334" s="1430"/>
      <c r="AC334" s="1430"/>
      <c r="AD334" s="1430"/>
      <c r="AE334" s="1430"/>
      <c r="AF334" s="1430"/>
      <c r="AG334" s="1430"/>
      <c r="AH334" s="1430"/>
      <c r="AI334" s="1430"/>
      <c r="AJ334" s="1430"/>
      <c r="AK334" s="1430"/>
      <c r="AL334" s="1430"/>
      <c r="AM334" s="1430"/>
      <c r="AN334" s="1430"/>
      <c r="AO334" s="1430"/>
      <c r="AP334" s="1430"/>
      <c r="AQ334" s="1430"/>
      <c r="AR334" s="1430"/>
      <c r="AS334" s="1430"/>
      <c r="AT334" s="1430"/>
      <c r="AU334" s="1430"/>
      <c r="AV334" s="1430"/>
      <c r="AW334" s="1430"/>
      <c r="AX334" s="1430"/>
      <c r="AY334" s="1430"/>
      <c r="AZ334" s="1430"/>
      <c r="BA334" s="1430"/>
      <c r="BB334" s="1430"/>
      <c r="BC334" s="1430"/>
      <c r="BD334" s="1430"/>
    </row>
    <row r="335" spans="2:56">
      <c r="B335" s="1430"/>
      <c r="C335" s="1430"/>
      <c r="D335" s="1430"/>
      <c r="E335" s="1430"/>
      <c r="F335" s="1430"/>
      <c r="G335" s="1430"/>
      <c r="H335" s="1430"/>
      <c r="I335" s="1430"/>
      <c r="J335" s="1430"/>
      <c r="K335" s="1430"/>
      <c r="L335" s="1430"/>
      <c r="M335" s="1430"/>
      <c r="N335" s="1430"/>
      <c r="O335" s="1430"/>
      <c r="P335" s="1430"/>
      <c r="Q335" s="1430"/>
      <c r="R335" s="1430"/>
      <c r="S335" s="1430"/>
      <c r="T335" s="1430"/>
      <c r="U335" s="1430"/>
      <c r="V335" s="1430"/>
      <c r="W335" s="1430"/>
      <c r="X335" s="1430"/>
      <c r="Y335" s="1430"/>
      <c r="Z335" s="1430"/>
      <c r="AA335" s="1430"/>
      <c r="AB335" s="1430"/>
      <c r="AC335" s="1430"/>
      <c r="AD335" s="1430"/>
      <c r="AE335" s="1430"/>
      <c r="AF335" s="1430"/>
      <c r="AG335" s="1430"/>
      <c r="AH335" s="1430"/>
      <c r="AI335" s="1430"/>
      <c r="AJ335" s="1430"/>
      <c r="AK335" s="1430"/>
      <c r="AL335" s="1430"/>
      <c r="AM335" s="1430"/>
      <c r="AN335" s="1430"/>
      <c r="AO335" s="1430"/>
      <c r="AP335" s="1430"/>
      <c r="AQ335" s="1430"/>
      <c r="AR335" s="1430"/>
      <c r="AS335" s="1430"/>
      <c r="AT335" s="1430"/>
      <c r="AU335" s="1430"/>
      <c r="AV335" s="1430"/>
      <c r="AW335" s="1430"/>
      <c r="AX335" s="1430"/>
      <c r="AY335" s="1430"/>
      <c r="AZ335" s="1430"/>
      <c r="BA335" s="1430"/>
      <c r="BB335" s="1430"/>
      <c r="BC335" s="1430"/>
      <c r="BD335" s="1430"/>
    </row>
    <row r="336" spans="2:56">
      <c r="B336" s="1430"/>
      <c r="C336" s="1430"/>
      <c r="D336" s="1430"/>
      <c r="E336" s="1430"/>
      <c r="F336" s="1430"/>
      <c r="G336" s="1430"/>
      <c r="H336" s="1430"/>
      <c r="I336" s="1430"/>
      <c r="J336" s="1430"/>
      <c r="K336" s="1430"/>
      <c r="L336" s="1430"/>
      <c r="M336" s="1430"/>
      <c r="N336" s="1430"/>
      <c r="O336" s="1430"/>
      <c r="P336" s="1430"/>
      <c r="Q336" s="1430"/>
      <c r="R336" s="1430"/>
      <c r="S336" s="1430"/>
      <c r="T336" s="1430"/>
      <c r="U336" s="1430"/>
      <c r="V336" s="1430"/>
      <c r="W336" s="1430"/>
      <c r="X336" s="1430"/>
      <c r="Y336" s="1430"/>
      <c r="Z336" s="1430"/>
      <c r="AA336" s="1430"/>
      <c r="AB336" s="1430"/>
      <c r="AC336" s="1430"/>
      <c r="AD336" s="1430"/>
      <c r="AE336" s="1430"/>
      <c r="AF336" s="1430"/>
      <c r="AG336" s="1430"/>
      <c r="AH336" s="1430"/>
      <c r="AI336" s="1430"/>
      <c r="AJ336" s="1430"/>
      <c r="AK336" s="1430"/>
      <c r="AL336" s="1430"/>
      <c r="AM336" s="1430"/>
      <c r="AN336" s="1430"/>
      <c r="AO336" s="1430"/>
      <c r="AP336" s="1430"/>
      <c r="AQ336" s="1430"/>
      <c r="AR336" s="1430"/>
      <c r="AS336" s="1430"/>
      <c r="AT336" s="1430"/>
      <c r="AU336" s="1430"/>
      <c r="AV336" s="1430"/>
      <c r="AW336" s="1430"/>
      <c r="AX336" s="1430"/>
      <c r="AY336" s="1430"/>
      <c r="AZ336" s="1430"/>
      <c r="BA336" s="1430"/>
      <c r="BB336" s="1430"/>
      <c r="BC336" s="1430"/>
      <c r="BD336" s="1430"/>
    </row>
    <row r="337" spans="2:56">
      <c r="B337" s="1430"/>
      <c r="C337" s="1430"/>
      <c r="D337" s="1430"/>
      <c r="E337" s="1430"/>
      <c r="F337" s="1430"/>
      <c r="G337" s="1430"/>
      <c r="H337" s="1430"/>
      <c r="I337" s="1430"/>
      <c r="J337" s="1430"/>
      <c r="K337" s="1430"/>
      <c r="L337" s="1430"/>
      <c r="M337" s="1430"/>
      <c r="N337" s="1430"/>
      <c r="O337" s="1430"/>
      <c r="P337" s="1430"/>
      <c r="Q337" s="1430"/>
      <c r="R337" s="1430"/>
      <c r="S337" s="1430"/>
      <c r="T337" s="1430"/>
      <c r="U337" s="1430"/>
      <c r="V337" s="1430"/>
      <c r="W337" s="1430"/>
      <c r="X337" s="1430"/>
      <c r="Y337" s="1430"/>
      <c r="Z337" s="1430"/>
      <c r="AA337" s="1430"/>
      <c r="AB337" s="1430"/>
      <c r="AC337" s="1430"/>
      <c r="AD337" s="1430"/>
      <c r="AE337" s="1430"/>
      <c r="AF337" s="1430"/>
      <c r="AG337" s="1430"/>
      <c r="AH337" s="1430"/>
      <c r="AI337" s="1430"/>
      <c r="AJ337" s="1430"/>
      <c r="AK337" s="1430"/>
      <c r="AL337" s="1430"/>
      <c r="AM337" s="1430"/>
      <c r="AN337" s="1430"/>
      <c r="AO337" s="1430"/>
      <c r="AP337" s="1430"/>
      <c r="AQ337" s="1430"/>
      <c r="AR337" s="1430"/>
      <c r="AS337" s="1430"/>
      <c r="AT337" s="1430"/>
      <c r="AU337" s="1430"/>
      <c r="AV337" s="1430"/>
      <c r="AW337" s="1430"/>
      <c r="AX337" s="1430"/>
      <c r="AY337" s="1430"/>
      <c r="AZ337" s="1430"/>
      <c r="BA337" s="1430"/>
      <c r="BB337" s="1430"/>
      <c r="BC337" s="1430"/>
      <c r="BD337" s="1430"/>
    </row>
    <row r="338" spans="2:56">
      <c r="B338" s="1430"/>
      <c r="C338" s="1430"/>
      <c r="D338" s="1430"/>
      <c r="E338" s="1430"/>
      <c r="F338" s="1430"/>
      <c r="G338" s="1430"/>
      <c r="H338" s="1430"/>
      <c r="I338" s="1430"/>
      <c r="J338" s="1430"/>
      <c r="K338" s="1430"/>
      <c r="L338" s="1430"/>
      <c r="M338" s="1430"/>
      <c r="N338" s="1430"/>
      <c r="O338" s="1430"/>
      <c r="P338" s="1430"/>
      <c r="Q338" s="1430"/>
      <c r="R338" s="1430"/>
      <c r="S338" s="1430"/>
      <c r="T338" s="1430"/>
      <c r="U338" s="1430"/>
      <c r="V338" s="1430"/>
      <c r="W338" s="1430"/>
      <c r="X338" s="1430"/>
      <c r="Y338" s="1430"/>
      <c r="Z338" s="1430"/>
      <c r="AA338" s="1430"/>
      <c r="AB338" s="1430"/>
      <c r="AC338" s="1430"/>
      <c r="AD338" s="1430"/>
      <c r="AE338" s="1430"/>
      <c r="AF338" s="1430"/>
      <c r="AG338" s="1430"/>
      <c r="AH338" s="1430"/>
      <c r="AI338" s="1430"/>
      <c r="AJ338" s="1430"/>
      <c r="AK338" s="1430"/>
      <c r="AL338" s="1430"/>
      <c r="AM338" s="1430"/>
      <c r="AN338" s="1430"/>
      <c r="AO338" s="1430"/>
      <c r="AP338" s="1430"/>
      <c r="AQ338" s="1430"/>
      <c r="AR338" s="1430"/>
      <c r="AS338" s="1430"/>
      <c r="AT338" s="1430"/>
      <c r="AU338" s="1430"/>
      <c r="AV338" s="1430"/>
      <c r="AW338" s="1430"/>
      <c r="AX338" s="1430"/>
      <c r="AY338" s="1430"/>
      <c r="AZ338" s="1430"/>
      <c r="BA338" s="1430"/>
      <c r="BB338" s="1430"/>
      <c r="BC338" s="1430"/>
      <c r="BD338" s="1430"/>
    </row>
    <row r="339" spans="2:56">
      <c r="B339" s="1430"/>
      <c r="C339" s="1430"/>
      <c r="D339" s="1430"/>
      <c r="E339" s="1430"/>
      <c r="F339" s="1430"/>
      <c r="G339" s="1430"/>
      <c r="H339" s="1430"/>
      <c r="I339" s="1430"/>
      <c r="J339" s="1430"/>
      <c r="K339" s="1430"/>
      <c r="L339" s="1430"/>
      <c r="M339" s="1430"/>
      <c r="N339" s="1430"/>
      <c r="O339" s="1430"/>
      <c r="P339" s="1430"/>
      <c r="Q339" s="1430"/>
      <c r="R339" s="1430"/>
      <c r="S339" s="1430"/>
      <c r="T339" s="1430"/>
      <c r="U339" s="1430"/>
      <c r="V339" s="1430"/>
      <c r="W339" s="1430"/>
      <c r="X339" s="1430"/>
      <c r="Y339" s="1430"/>
      <c r="Z339" s="1430"/>
      <c r="AA339" s="1430"/>
      <c r="AB339" s="1430"/>
      <c r="AC339" s="1430"/>
      <c r="AD339" s="1430"/>
      <c r="AE339" s="1430"/>
      <c r="AF339" s="1430"/>
      <c r="AG339" s="1430"/>
      <c r="AH339" s="1430"/>
      <c r="AI339" s="1430"/>
      <c r="AJ339" s="1430"/>
      <c r="AK339" s="1430"/>
      <c r="AL339" s="1430"/>
      <c r="AM339" s="1430"/>
      <c r="AN339" s="1430"/>
      <c r="AO339" s="1430"/>
      <c r="AP339" s="1430"/>
      <c r="AQ339" s="1430"/>
      <c r="AR339" s="1430"/>
      <c r="AS339" s="1430"/>
      <c r="AT339" s="1430"/>
      <c r="AU339" s="1430"/>
      <c r="AV339" s="1430"/>
      <c r="AW339" s="1430"/>
      <c r="AX339" s="1430"/>
      <c r="AY339" s="1430"/>
      <c r="AZ339" s="1430"/>
      <c r="BA339" s="1430"/>
      <c r="BB339" s="1430"/>
      <c r="BC339" s="1430"/>
      <c r="BD339" s="1430"/>
    </row>
    <row r="340" spans="2:56">
      <c r="B340" s="1430"/>
      <c r="C340" s="1430"/>
      <c r="D340" s="1430"/>
      <c r="E340" s="1430"/>
      <c r="F340" s="1430"/>
      <c r="G340" s="1430"/>
      <c r="H340" s="1430"/>
      <c r="I340" s="1430"/>
      <c r="J340" s="1430"/>
      <c r="K340" s="1430"/>
      <c r="L340" s="1430"/>
      <c r="M340" s="1430"/>
      <c r="N340" s="1430"/>
      <c r="O340" s="1430"/>
      <c r="P340" s="1430"/>
      <c r="Q340" s="1430"/>
      <c r="R340" s="1430"/>
      <c r="S340" s="1430"/>
      <c r="T340" s="1430"/>
      <c r="U340" s="1430"/>
      <c r="V340" s="1430"/>
      <c r="W340" s="1430"/>
      <c r="X340" s="1430"/>
      <c r="Y340" s="1430"/>
      <c r="Z340" s="1430"/>
      <c r="AA340" s="1430"/>
      <c r="AB340" s="1430"/>
      <c r="AC340" s="1430"/>
      <c r="AD340" s="1430"/>
      <c r="AE340" s="1430"/>
      <c r="AF340" s="1430"/>
      <c r="AG340" s="1430"/>
      <c r="AH340" s="1430"/>
      <c r="AI340" s="1430"/>
      <c r="AJ340" s="1430"/>
      <c r="AK340" s="1430"/>
      <c r="AL340" s="1430"/>
      <c r="AM340" s="1430"/>
      <c r="AN340" s="1430"/>
      <c r="AO340" s="1430"/>
      <c r="AP340" s="1430"/>
      <c r="AQ340" s="1430"/>
      <c r="AR340" s="1430"/>
      <c r="AS340" s="1430"/>
      <c r="AT340" s="1430"/>
      <c r="AU340" s="1430"/>
      <c r="AV340" s="1430"/>
      <c r="AW340" s="1430"/>
      <c r="AX340" s="1430"/>
      <c r="AY340" s="1430"/>
      <c r="AZ340" s="1430"/>
      <c r="BA340" s="1430"/>
      <c r="BB340" s="1430"/>
      <c r="BC340" s="1430"/>
      <c r="BD340" s="1430"/>
    </row>
    <row r="341" spans="2:56">
      <c r="B341" s="1430"/>
      <c r="C341" s="1430"/>
      <c r="D341" s="1430"/>
      <c r="E341" s="1430"/>
      <c r="F341" s="1430"/>
      <c r="G341" s="1430"/>
      <c r="H341" s="1430"/>
      <c r="I341" s="1430"/>
      <c r="J341" s="1430"/>
      <c r="K341" s="1430"/>
      <c r="L341" s="1430"/>
      <c r="M341" s="1430"/>
      <c r="N341" s="1430"/>
      <c r="O341" s="1430"/>
      <c r="P341" s="1430"/>
      <c r="Q341" s="1430"/>
      <c r="R341" s="1430"/>
      <c r="S341" s="1430"/>
      <c r="T341" s="1430"/>
      <c r="U341" s="1430"/>
      <c r="V341" s="1430"/>
      <c r="W341" s="1430"/>
      <c r="X341" s="1430"/>
      <c r="Y341" s="1430"/>
      <c r="Z341" s="1430"/>
      <c r="AA341" s="1430"/>
      <c r="AB341" s="1430"/>
      <c r="AC341" s="1430"/>
      <c r="AD341" s="1430"/>
      <c r="AE341" s="1430"/>
      <c r="AF341" s="1430"/>
      <c r="AG341" s="1430"/>
      <c r="AH341" s="1430"/>
      <c r="AI341" s="1430"/>
      <c r="AJ341" s="1430"/>
      <c r="AK341" s="1430"/>
      <c r="AL341" s="1430"/>
      <c r="AM341" s="1430"/>
      <c r="AN341" s="1430"/>
      <c r="AO341" s="1430"/>
      <c r="AP341" s="1430"/>
      <c r="AQ341" s="1430"/>
      <c r="AR341" s="1430"/>
      <c r="AS341" s="1430"/>
      <c r="AT341" s="1430"/>
      <c r="AU341" s="1430"/>
      <c r="AV341" s="1430"/>
      <c r="AW341" s="1430"/>
      <c r="AX341" s="1430"/>
      <c r="AY341" s="1430"/>
      <c r="AZ341" s="1430"/>
      <c r="BA341" s="1430"/>
      <c r="BB341" s="1430"/>
      <c r="BC341" s="1430"/>
      <c r="BD341" s="1430"/>
    </row>
    <row r="342" spans="2:56">
      <c r="B342" s="1430"/>
      <c r="C342" s="1430"/>
      <c r="D342" s="1430"/>
      <c r="E342" s="1430"/>
      <c r="F342" s="1430"/>
      <c r="G342" s="1430"/>
      <c r="H342" s="1430"/>
      <c r="I342" s="1430"/>
      <c r="J342" s="1430"/>
      <c r="K342" s="1430"/>
      <c r="L342" s="1430"/>
      <c r="M342" s="1430"/>
      <c r="N342" s="1430"/>
      <c r="O342" s="1430"/>
      <c r="P342" s="1430"/>
      <c r="Q342" s="1430"/>
      <c r="R342" s="1430"/>
      <c r="S342" s="1430"/>
      <c r="T342" s="1430"/>
      <c r="U342" s="1430"/>
      <c r="V342" s="1430"/>
      <c r="W342" s="1430"/>
      <c r="X342" s="1430"/>
      <c r="Y342" s="1430"/>
      <c r="Z342" s="1430"/>
      <c r="AA342" s="1430"/>
      <c r="AB342" s="1430"/>
      <c r="AC342" s="1430"/>
      <c r="AD342" s="1430"/>
      <c r="AE342" s="1430"/>
      <c r="AF342" s="1430"/>
      <c r="AG342" s="1430"/>
      <c r="AH342" s="1430"/>
      <c r="AI342" s="1430"/>
      <c r="AJ342" s="1430"/>
      <c r="AK342" s="1430"/>
      <c r="AL342" s="1430"/>
      <c r="AM342" s="1430"/>
      <c r="AN342" s="1430"/>
      <c r="AO342" s="1430"/>
      <c r="AP342" s="1430"/>
      <c r="AQ342" s="1430"/>
      <c r="AR342" s="1430"/>
      <c r="AS342" s="1430"/>
      <c r="AT342" s="1430"/>
      <c r="AU342" s="1430"/>
      <c r="AV342" s="1430"/>
      <c r="AW342" s="1430"/>
      <c r="AX342" s="1430"/>
      <c r="AY342" s="1430"/>
      <c r="AZ342" s="1430"/>
      <c r="BA342" s="1430"/>
      <c r="BB342" s="1430"/>
      <c r="BC342" s="1430"/>
      <c r="BD342" s="1430"/>
    </row>
    <row r="343" spans="2:56">
      <c r="B343" s="1430"/>
      <c r="C343" s="1430"/>
      <c r="D343" s="1430"/>
      <c r="E343" s="1430"/>
      <c r="F343" s="1430"/>
      <c r="G343" s="1430"/>
      <c r="H343" s="1430"/>
      <c r="I343" s="1430"/>
      <c r="J343" s="1430"/>
      <c r="K343" s="1430"/>
      <c r="L343" s="1430"/>
      <c r="M343" s="1430"/>
      <c r="N343" s="1430"/>
      <c r="O343" s="1430"/>
      <c r="P343" s="1430"/>
      <c r="Q343" s="1430"/>
      <c r="R343" s="1430"/>
      <c r="S343" s="1430"/>
      <c r="T343" s="1430"/>
      <c r="U343" s="1430"/>
      <c r="V343" s="1430"/>
      <c r="W343" s="1430"/>
      <c r="X343" s="1430"/>
      <c r="Y343" s="1430"/>
      <c r="Z343" s="1430"/>
      <c r="AA343" s="1430"/>
      <c r="AB343" s="1430"/>
      <c r="AC343" s="1430"/>
      <c r="AD343" s="1430"/>
      <c r="AE343" s="1430"/>
      <c r="AF343" s="1430"/>
      <c r="AG343" s="1430"/>
      <c r="AH343" s="1430"/>
      <c r="AI343" s="1430"/>
      <c r="AJ343" s="1430"/>
      <c r="AK343" s="1430"/>
      <c r="AL343" s="1430"/>
      <c r="AM343" s="1430"/>
      <c r="AN343" s="1430"/>
      <c r="AO343" s="1430"/>
      <c r="AP343" s="1430"/>
      <c r="AQ343" s="1430"/>
      <c r="AR343" s="1430"/>
      <c r="AS343" s="1430"/>
      <c r="AT343" s="1430"/>
      <c r="AU343" s="1430"/>
      <c r="AV343" s="1430"/>
      <c r="AW343" s="1430"/>
      <c r="AX343" s="1430"/>
      <c r="AY343" s="1430"/>
      <c r="AZ343" s="1430"/>
      <c r="BA343" s="1430"/>
      <c r="BB343" s="1430"/>
      <c r="BC343" s="1430"/>
      <c r="BD343" s="1430"/>
    </row>
    <row r="344" spans="2:56">
      <c r="B344" s="1430"/>
      <c r="C344" s="1430"/>
      <c r="D344" s="1430"/>
      <c r="E344" s="1430"/>
      <c r="F344" s="1430"/>
      <c r="G344" s="1430"/>
      <c r="H344" s="1430"/>
      <c r="I344" s="1430"/>
      <c r="J344" s="1430"/>
      <c r="K344" s="1430"/>
      <c r="L344" s="1430"/>
      <c r="M344" s="1430"/>
      <c r="N344" s="1430"/>
      <c r="O344" s="1430"/>
      <c r="P344" s="1430"/>
      <c r="Q344" s="1430"/>
      <c r="R344" s="1430"/>
      <c r="S344" s="1430"/>
      <c r="T344" s="1430"/>
      <c r="U344" s="1430"/>
      <c r="V344" s="1430"/>
      <c r="W344" s="1430"/>
      <c r="X344" s="1430"/>
      <c r="Y344" s="1430"/>
      <c r="Z344" s="1430"/>
      <c r="AA344" s="1430"/>
      <c r="AB344" s="1430"/>
      <c r="AC344" s="1430"/>
      <c r="AD344" s="1430"/>
      <c r="AE344" s="1430"/>
      <c r="AF344" s="1430"/>
      <c r="AG344" s="1430"/>
      <c r="AH344" s="1430"/>
      <c r="AI344" s="1430"/>
      <c r="AJ344" s="1430"/>
      <c r="AK344" s="1430"/>
      <c r="AL344" s="1430"/>
      <c r="AM344" s="1430"/>
      <c r="AN344" s="1430"/>
      <c r="AO344" s="1430"/>
      <c r="AP344" s="1430"/>
      <c r="AQ344" s="1430"/>
      <c r="AR344" s="1430"/>
      <c r="AS344" s="1430"/>
      <c r="AT344" s="1430"/>
      <c r="AU344" s="1430"/>
      <c r="AV344" s="1430"/>
      <c r="AW344" s="1430"/>
      <c r="AX344" s="1430"/>
      <c r="AY344" s="1430"/>
      <c r="AZ344" s="1430"/>
      <c r="BA344" s="1430"/>
      <c r="BB344" s="1430"/>
      <c r="BC344" s="1430"/>
      <c r="BD344" s="1430"/>
    </row>
    <row r="345" spans="2:56">
      <c r="B345" s="1430"/>
      <c r="C345" s="1430"/>
      <c r="D345" s="1430"/>
      <c r="E345" s="1430"/>
      <c r="F345" s="1430"/>
      <c r="G345" s="1430"/>
      <c r="H345" s="1430"/>
      <c r="I345" s="1430"/>
      <c r="J345" s="1430"/>
      <c r="K345" s="1430"/>
      <c r="L345" s="1430"/>
      <c r="M345" s="1430"/>
      <c r="N345" s="1430"/>
      <c r="O345" s="1430"/>
      <c r="P345" s="1430"/>
      <c r="Q345" s="1430"/>
      <c r="R345" s="1430"/>
      <c r="S345" s="1430"/>
      <c r="T345" s="1430"/>
      <c r="U345" s="1430"/>
      <c r="V345" s="1430"/>
      <c r="W345" s="1430"/>
      <c r="X345" s="1430"/>
      <c r="Y345" s="1430"/>
      <c r="Z345" s="1430"/>
      <c r="AA345" s="1430"/>
      <c r="AB345" s="1430"/>
      <c r="AC345" s="1430"/>
      <c r="AD345" s="1430"/>
      <c r="AE345" s="1430"/>
      <c r="AF345" s="1430"/>
      <c r="AG345" s="1430"/>
      <c r="AH345" s="1430"/>
      <c r="AI345" s="1430"/>
      <c r="AJ345" s="1430"/>
      <c r="AK345" s="1430"/>
      <c r="AL345" s="1430"/>
      <c r="AM345" s="1430"/>
      <c r="AN345" s="1430"/>
      <c r="AO345" s="1430"/>
      <c r="AP345" s="1430"/>
      <c r="AQ345" s="1430"/>
      <c r="AR345" s="1430"/>
      <c r="AS345" s="1430"/>
      <c r="AT345" s="1430"/>
      <c r="AU345" s="1430"/>
      <c r="AV345" s="1430"/>
      <c r="AW345" s="1430"/>
      <c r="AX345" s="1430"/>
      <c r="AY345" s="1430"/>
      <c r="AZ345" s="1430"/>
      <c r="BA345" s="1430"/>
      <c r="BB345" s="1430"/>
      <c r="BC345" s="1430"/>
      <c r="BD345" s="1430"/>
    </row>
    <row r="346" spans="2:56">
      <c r="B346" s="1430"/>
      <c r="C346" s="1430"/>
      <c r="D346" s="1430"/>
      <c r="E346" s="1430"/>
      <c r="F346" s="1430"/>
      <c r="G346" s="1430"/>
      <c r="H346" s="1430"/>
      <c r="I346" s="1430"/>
      <c r="J346" s="1430"/>
      <c r="K346" s="1430"/>
      <c r="L346" s="1430"/>
      <c r="M346" s="1430"/>
      <c r="N346" s="1430"/>
      <c r="O346" s="1430"/>
      <c r="P346" s="1430"/>
      <c r="Q346" s="1430"/>
      <c r="R346" s="1430"/>
      <c r="S346" s="1430"/>
      <c r="T346" s="1430"/>
      <c r="U346" s="1430"/>
      <c r="V346" s="1430"/>
      <c r="W346" s="1430"/>
      <c r="X346" s="1430"/>
      <c r="Y346" s="1430"/>
      <c r="Z346" s="1430"/>
      <c r="AA346" s="1430"/>
      <c r="AB346" s="1430"/>
      <c r="AC346" s="1430"/>
      <c r="AD346" s="1430"/>
      <c r="AE346" s="1430"/>
      <c r="AF346" s="1430"/>
      <c r="AG346" s="1430"/>
      <c r="AH346" s="1430"/>
      <c r="AI346" s="1430"/>
      <c r="AJ346" s="1430"/>
      <c r="AK346" s="1430"/>
      <c r="AL346" s="1430"/>
      <c r="AM346" s="1430"/>
      <c r="AN346" s="1430"/>
      <c r="AO346" s="1430"/>
      <c r="AP346" s="1430"/>
      <c r="AQ346" s="1430"/>
      <c r="AR346" s="1430"/>
      <c r="AS346" s="1430"/>
      <c r="AT346" s="1430"/>
      <c r="AU346" s="1430"/>
      <c r="AV346" s="1430"/>
      <c r="AW346" s="1430"/>
      <c r="AX346" s="1430"/>
      <c r="AY346" s="1430"/>
      <c r="AZ346" s="1430"/>
      <c r="BA346" s="1430"/>
      <c r="BB346" s="1430"/>
      <c r="BC346" s="1430"/>
      <c r="BD346" s="1430"/>
    </row>
    <row r="347" spans="2:56">
      <c r="B347" s="1430"/>
      <c r="C347" s="1430"/>
      <c r="D347" s="1430"/>
      <c r="E347" s="1430"/>
      <c r="F347" s="1430"/>
      <c r="G347" s="1430"/>
      <c r="H347" s="1430"/>
      <c r="I347" s="1430"/>
      <c r="J347" s="1430"/>
      <c r="K347" s="1430"/>
      <c r="L347" s="1430"/>
      <c r="M347" s="1430"/>
      <c r="N347" s="1430"/>
      <c r="O347" s="1430"/>
      <c r="P347" s="1430"/>
      <c r="Q347" s="1430"/>
      <c r="R347" s="1430"/>
      <c r="S347" s="1430"/>
      <c r="T347" s="1430"/>
      <c r="U347" s="1430"/>
      <c r="V347" s="1430"/>
      <c r="W347" s="1430"/>
      <c r="X347" s="1430"/>
      <c r="Y347" s="1430"/>
      <c r="Z347" s="1430"/>
      <c r="AA347" s="1430"/>
      <c r="AB347" s="1430"/>
      <c r="AC347" s="1430"/>
      <c r="AD347" s="1430"/>
      <c r="AE347" s="1430"/>
      <c r="AF347" s="1430"/>
      <c r="AG347" s="1430"/>
      <c r="AH347" s="1430"/>
      <c r="AI347" s="1430"/>
      <c r="AJ347" s="1430"/>
      <c r="AK347" s="1430"/>
      <c r="AL347" s="1430"/>
      <c r="AM347" s="1430"/>
      <c r="AN347" s="1430"/>
      <c r="AO347" s="1430"/>
      <c r="AP347" s="1430"/>
      <c r="AQ347" s="1430"/>
      <c r="AR347" s="1430"/>
      <c r="AS347" s="1430"/>
      <c r="AT347" s="1430"/>
      <c r="AU347" s="1430"/>
      <c r="AV347" s="1430"/>
      <c r="AW347" s="1430"/>
      <c r="AX347" s="1430"/>
      <c r="AY347" s="1430"/>
      <c r="AZ347" s="1430"/>
      <c r="BA347" s="1430"/>
      <c r="BB347" s="1430"/>
      <c r="BC347" s="1430"/>
      <c r="BD347" s="1430"/>
    </row>
    <row r="348" spans="2:56">
      <c r="B348" s="1430"/>
      <c r="C348" s="1430"/>
      <c r="D348" s="1430"/>
      <c r="E348" s="1430"/>
      <c r="F348" s="1430"/>
      <c r="G348" s="1430"/>
      <c r="H348" s="1430"/>
      <c r="I348" s="1430"/>
      <c r="J348" s="1430"/>
      <c r="K348" s="1430"/>
      <c r="L348" s="1430"/>
      <c r="M348" s="1430"/>
      <c r="N348" s="1430"/>
      <c r="O348" s="1430"/>
      <c r="P348" s="1430"/>
      <c r="Q348" s="1430"/>
      <c r="R348" s="1430"/>
      <c r="S348" s="1430"/>
      <c r="T348" s="1430"/>
      <c r="U348" s="1430"/>
      <c r="V348" s="1430"/>
      <c r="W348" s="1430"/>
      <c r="X348" s="1430"/>
      <c r="Y348" s="1430"/>
      <c r="Z348" s="1430"/>
      <c r="AA348" s="1430"/>
      <c r="AB348" s="1430"/>
      <c r="AC348" s="1430"/>
      <c r="AD348" s="1430"/>
      <c r="AE348" s="1430"/>
      <c r="AF348" s="1430"/>
      <c r="AG348" s="1430"/>
      <c r="AH348" s="1430"/>
      <c r="AI348" s="1430"/>
      <c r="AJ348" s="1430"/>
      <c r="AK348" s="1430"/>
      <c r="AL348" s="1430"/>
      <c r="AM348" s="1430"/>
      <c r="AN348" s="1430"/>
      <c r="AO348" s="1430"/>
      <c r="AP348" s="1430"/>
      <c r="AQ348" s="1430"/>
      <c r="AR348" s="1430"/>
      <c r="AS348" s="1430"/>
      <c r="AT348" s="1430"/>
      <c r="AU348" s="1430"/>
      <c r="AV348" s="1430"/>
      <c r="AW348" s="1430"/>
      <c r="AX348" s="1430"/>
      <c r="AY348" s="1430"/>
      <c r="AZ348" s="1430"/>
      <c r="BA348" s="1430"/>
      <c r="BB348" s="1430"/>
      <c r="BC348" s="1430"/>
      <c r="BD348" s="1430"/>
    </row>
    <row r="349" spans="2:56">
      <c r="B349" s="1430"/>
      <c r="C349" s="1430"/>
      <c r="D349" s="1430"/>
      <c r="E349" s="1430"/>
      <c r="F349" s="1430"/>
      <c r="G349" s="1430"/>
      <c r="H349" s="1430"/>
      <c r="I349" s="1430"/>
      <c r="J349" s="1430"/>
      <c r="K349" s="1430"/>
      <c r="L349" s="1430"/>
      <c r="M349" s="1430"/>
      <c r="N349" s="1430"/>
      <c r="O349" s="1430"/>
      <c r="P349" s="1430"/>
      <c r="Q349" s="1430"/>
      <c r="R349" s="1430"/>
      <c r="S349" s="1430"/>
      <c r="T349" s="1430"/>
      <c r="U349" s="1430"/>
      <c r="V349" s="1430"/>
      <c r="W349" s="1430"/>
      <c r="X349" s="1430"/>
      <c r="Y349" s="1430"/>
      <c r="Z349" s="1430"/>
      <c r="AA349" s="1430"/>
      <c r="AB349" s="1430"/>
      <c r="AC349" s="1430"/>
      <c r="AD349" s="1430"/>
      <c r="AE349" s="1430"/>
      <c r="AF349" s="1430"/>
      <c r="AG349" s="1430"/>
      <c r="AH349" s="1430"/>
      <c r="AI349" s="1430"/>
      <c r="AJ349" s="1430"/>
      <c r="AK349" s="1430"/>
      <c r="AL349" s="1430"/>
      <c r="AM349" s="1430"/>
      <c r="AN349" s="1430"/>
      <c r="AO349" s="1430"/>
      <c r="AP349" s="1430"/>
      <c r="AQ349" s="1430"/>
      <c r="AR349" s="1430"/>
      <c r="AS349" s="1430"/>
      <c r="AT349" s="1430"/>
      <c r="AU349" s="1430"/>
      <c r="AV349" s="1430"/>
      <c r="AW349" s="1430"/>
      <c r="AX349" s="1430"/>
      <c r="AY349" s="1430"/>
      <c r="AZ349" s="1430"/>
      <c r="BA349" s="1430"/>
      <c r="BB349" s="1430"/>
      <c r="BC349" s="1430"/>
      <c r="BD349" s="1430"/>
    </row>
    <row r="350" spans="2:56">
      <c r="B350" s="1430"/>
      <c r="C350" s="1430"/>
      <c r="D350" s="1430"/>
      <c r="E350" s="1430"/>
      <c r="F350" s="1430"/>
      <c r="G350" s="1430"/>
      <c r="H350" s="1430"/>
      <c r="I350" s="1430"/>
      <c r="J350" s="1430"/>
      <c r="K350" s="1430"/>
      <c r="L350" s="1430"/>
      <c r="M350" s="1430"/>
      <c r="N350" s="1430"/>
      <c r="O350" s="1430"/>
      <c r="P350" s="1430"/>
      <c r="Q350" s="1430"/>
      <c r="R350" s="1430"/>
      <c r="S350" s="1430"/>
      <c r="T350" s="1430"/>
      <c r="U350" s="1430"/>
      <c r="V350" s="1430"/>
      <c r="W350" s="1430"/>
      <c r="X350" s="1430"/>
      <c r="Y350" s="1430"/>
      <c r="Z350" s="1430"/>
      <c r="AA350" s="1430"/>
      <c r="AB350" s="1430"/>
      <c r="AC350" s="1430"/>
      <c r="AD350" s="1430"/>
      <c r="AE350" s="1430"/>
      <c r="AF350" s="1430"/>
      <c r="AG350" s="1430"/>
      <c r="AH350" s="1430"/>
      <c r="AI350" s="1430"/>
      <c r="AJ350" s="1430"/>
      <c r="AK350" s="1430"/>
      <c r="AL350" s="1430"/>
      <c r="AM350" s="1430"/>
      <c r="AN350" s="1430"/>
      <c r="AO350" s="1430"/>
      <c r="AP350" s="1430"/>
      <c r="AQ350" s="1430"/>
      <c r="AR350" s="1430"/>
      <c r="AS350" s="1430"/>
      <c r="AT350" s="1430"/>
      <c r="AU350" s="1430"/>
      <c r="AV350" s="1430"/>
      <c r="AW350" s="1430"/>
      <c r="AX350" s="1430"/>
      <c r="AY350" s="1430"/>
      <c r="AZ350" s="1430"/>
      <c r="BA350" s="1430"/>
      <c r="BB350" s="1430"/>
      <c r="BC350" s="1430"/>
      <c r="BD350" s="1430"/>
    </row>
    <row r="351" spans="2:56">
      <c r="B351" s="1430"/>
      <c r="C351" s="1430"/>
      <c r="D351" s="1430"/>
      <c r="E351" s="1430"/>
      <c r="F351" s="1430"/>
      <c r="G351" s="1430"/>
      <c r="H351" s="1430"/>
      <c r="I351" s="1430"/>
      <c r="J351" s="1430"/>
      <c r="K351" s="1430"/>
      <c r="L351" s="1430"/>
      <c r="M351" s="1430"/>
      <c r="N351" s="1430"/>
      <c r="O351" s="1430"/>
      <c r="P351" s="1430"/>
      <c r="Q351" s="1430"/>
      <c r="R351" s="1430"/>
      <c r="S351" s="1430"/>
      <c r="T351" s="1430"/>
      <c r="U351" s="1430"/>
      <c r="V351" s="1430"/>
      <c r="W351" s="1430"/>
      <c r="X351" s="1430"/>
      <c r="Y351" s="1430"/>
      <c r="Z351" s="1430"/>
      <c r="AA351" s="1430"/>
      <c r="AB351" s="1430"/>
      <c r="AC351" s="1430"/>
      <c r="AD351" s="1430"/>
      <c r="AE351" s="1430"/>
      <c r="AF351" s="1430"/>
      <c r="AG351" s="1430"/>
      <c r="AH351" s="1430"/>
      <c r="AI351" s="1430"/>
      <c r="AJ351" s="1430"/>
      <c r="AK351" s="1430"/>
      <c r="AL351" s="1430"/>
      <c r="AM351" s="1430"/>
      <c r="AN351" s="1430"/>
      <c r="AO351" s="1430"/>
      <c r="AP351" s="1430"/>
      <c r="AQ351" s="1430"/>
      <c r="AR351" s="1430"/>
      <c r="AS351" s="1430"/>
      <c r="AT351" s="1430"/>
      <c r="AU351" s="1430"/>
      <c r="AV351" s="1430"/>
      <c r="AW351" s="1430"/>
      <c r="AX351" s="1430"/>
      <c r="AY351" s="1430"/>
      <c r="AZ351" s="1430"/>
      <c r="BA351" s="1430"/>
      <c r="BB351" s="1430"/>
      <c r="BC351" s="1430"/>
      <c r="BD351" s="1430"/>
    </row>
    <row r="352" spans="2:56">
      <c r="B352" s="1430"/>
      <c r="C352" s="1430"/>
      <c r="D352" s="1430"/>
      <c r="E352" s="1430"/>
      <c r="F352" s="1430"/>
      <c r="G352" s="1430"/>
      <c r="H352" s="1430"/>
      <c r="I352" s="1430"/>
      <c r="J352" s="1430"/>
      <c r="K352" s="1430"/>
      <c r="L352" s="1430"/>
      <c r="M352" s="1430"/>
      <c r="N352" s="1430"/>
      <c r="O352" s="1430"/>
      <c r="P352" s="1430"/>
      <c r="Q352" s="1430"/>
      <c r="R352" s="1430"/>
      <c r="S352" s="1430"/>
      <c r="T352" s="1430"/>
      <c r="U352" s="1430"/>
      <c r="V352" s="1430"/>
      <c r="W352" s="1430"/>
      <c r="X352" s="1430"/>
      <c r="Y352" s="1430"/>
      <c r="Z352" s="1430"/>
      <c r="AA352" s="1430"/>
      <c r="AB352" s="1430"/>
      <c r="AC352" s="1430"/>
      <c r="AD352" s="1430"/>
      <c r="AE352" s="1430"/>
      <c r="AF352" s="1430"/>
      <c r="AG352" s="1430"/>
      <c r="AH352" s="1430"/>
      <c r="AI352" s="1430"/>
      <c r="AJ352" s="1430"/>
      <c r="AK352" s="1430"/>
      <c r="AL352" s="1430"/>
      <c r="AM352" s="1430"/>
      <c r="AN352" s="1430"/>
      <c r="AO352" s="1430"/>
      <c r="AP352" s="1430"/>
      <c r="AQ352" s="1430"/>
      <c r="AR352" s="1430"/>
      <c r="AS352" s="1430"/>
      <c r="AT352" s="1430"/>
      <c r="AU352" s="1430"/>
      <c r="AV352" s="1430"/>
      <c r="AW352" s="1430"/>
      <c r="AX352" s="1430"/>
      <c r="AY352" s="1430"/>
      <c r="AZ352" s="1430"/>
      <c r="BA352" s="1430"/>
      <c r="BB352" s="1430"/>
      <c r="BC352" s="1430"/>
      <c r="BD352" s="1430"/>
    </row>
    <row r="353" spans="2:56">
      <c r="B353" s="1430"/>
      <c r="C353" s="1430"/>
      <c r="D353" s="1430"/>
      <c r="E353" s="1430"/>
      <c r="F353" s="1430"/>
      <c r="G353" s="1430"/>
      <c r="H353" s="1430"/>
      <c r="I353" s="1430"/>
      <c r="J353" s="1430"/>
      <c r="K353" s="1430"/>
      <c r="L353" s="1430"/>
      <c r="M353" s="1430"/>
      <c r="N353" s="1430"/>
      <c r="O353" s="1430"/>
      <c r="P353" s="1430"/>
      <c r="Q353" s="1430"/>
      <c r="R353" s="1430"/>
      <c r="S353" s="1430"/>
      <c r="T353" s="1430"/>
      <c r="U353" s="1430"/>
      <c r="V353" s="1430"/>
      <c r="W353" s="1430"/>
      <c r="X353" s="1430"/>
      <c r="Y353" s="1430"/>
      <c r="Z353" s="1430"/>
      <c r="AA353" s="1430"/>
      <c r="AB353" s="1430"/>
      <c r="AC353" s="1430"/>
      <c r="AD353" s="1430"/>
      <c r="AE353" s="1430"/>
      <c r="AF353" s="1430"/>
      <c r="AG353" s="1430"/>
      <c r="AH353" s="1430"/>
      <c r="AI353" s="1430"/>
      <c r="AJ353" s="1430"/>
      <c r="AK353" s="1430"/>
      <c r="AL353" s="1430"/>
      <c r="AM353" s="1430"/>
      <c r="AN353" s="1430"/>
      <c r="AO353" s="1430"/>
      <c r="AP353" s="1430"/>
      <c r="AQ353" s="1430"/>
      <c r="AR353" s="1430"/>
      <c r="AS353" s="1430"/>
      <c r="AT353" s="1430"/>
      <c r="AU353" s="1430"/>
      <c r="AV353" s="1430"/>
      <c r="AW353" s="1430"/>
      <c r="AX353" s="1430"/>
      <c r="AY353" s="1430"/>
      <c r="AZ353" s="1430"/>
      <c r="BA353" s="1430"/>
      <c r="BB353" s="1430"/>
      <c r="BC353" s="1430"/>
      <c r="BD353" s="1430"/>
    </row>
    <row r="354" spans="2:56">
      <c r="B354" s="1430"/>
      <c r="C354" s="1430"/>
      <c r="D354" s="1430"/>
      <c r="E354" s="1430"/>
      <c r="F354" s="1430"/>
      <c r="G354" s="1430"/>
      <c r="H354" s="1430"/>
      <c r="I354" s="1430"/>
      <c r="J354" s="1430"/>
      <c r="K354" s="1430"/>
      <c r="L354" s="1430"/>
      <c r="M354" s="1430"/>
      <c r="N354" s="1430"/>
      <c r="O354" s="1430"/>
      <c r="P354" s="1430"/>
      <c r="Q354" s="1430"/>
      <c r="R354" s="1430"/>
      <c r="S354" s="1430"/>
      <c r="T354" s="1430"/>
      <c r="U354" s="1430"/>
      <c r="V354" s="1430"/>
      <c r="W354" s="1430"/>
      <c r="X354" s="1430"/>
      <c r="Y354" s="1430"/>
      <c r="Z354" s="1430"/>
      <c r="AA354" s="1430"/>
      <c r="AB354" s="1430"/>
      <c r="AC354" s="1430"/>
      <c r="AD354" s="1430"/>
      <c r="AE354" s="1430"/>
      <c r="AF354" s="1430"/>
      <c r="AG354" s="1430"/>
      <c r="AH354" s="1430"/>
      <c r="AI354" s="1430"/>
      <c r="AJ354" s="1430"/>
      <c r="AK354" s="1430"/>
      <c r="AL354" s="1430"/>
      <c r="AM354" s="1430"/>
      <c r="AN354" s="1430"/>
      <c r="AO354" s="1430"/>
      <c r="AP354" s="1430"/>
      <c r="AQ354" s="1430"/>
      <c r="AR354" s="1430"/>
      <c r="AS354" s="1430"/>
      <c r="AT354" s="1430"/>
      <c r="AU354" s="1430"/>
      <c r="AV354" s="1430"/>
      <c r="AW354" s="1430"/>
      <c r="AX354" s="1430"/>
      <c r="AY354" s="1430"/>
      <c r="AZ354" s="1430"/>
      <c r="BA354" s="1430"/>
      <c r="BB354" s="1430"/>
      <c r="BC354" s="1430"/>
      <c r="BD354" s="1430"/>
    </row>
    <row r="355" spans="2:56">
      <c r="B355" s="1430"/>
      <c r="C355" s="1430"/>
      <c r="D355" s="1430"/>
      <c r="E355" s="1430"/>
      <c r="F355" s="1430"/>
      <c r="G355" s="1430"/>
      <c r="H355" s="1430"/>
      <c r="I355" s="1430"/>
      <c r="J355" s="1430"/>
      <c r="K355" s="1430"/>
      <c r="L355" s="1430"/>
      <c r="M355" s="1430"/>
      <c r="N355" s="1430"/>
      <c r="O355" s="1430"/>
      <c r="P355" s="1430"/>
      <c r="Q355" s="1430"/>
      <c r="R355" s="1430"/>
      <c r="S355" s="1430"/>
      <c r="T355" s="1430"/>
      <c r="U355" s="1430"/>
      <c r="V355" s="1430"/>
      <c r="W355" s="1430"/>
      <c r="X355" s="1430"/>
      <c r="Y355" s="1430"/>
      <c r="Z355" s="1430"/>
      <c r="AA355" s="1430"/>
      <c r="AB355" s="1430"/>
      <c r="AC355" s="1430"/>
      <c r="AD355" s="1430"/>
      <c r="AE355" s="1430"/>
      <c r="AF355" s="1430"/>
      <c r="AG355" s="1430"/>
      <c r="AH355" s="1430"/>
      <c r="AI355" s="1430"/>
      <c r="AJ355" s="1430"/>
      <c r="AK355" s="1430"/>
      <c r="AL355" s="1430"/>
      <c r="AM355" s="1430"/>
      <c r="AN355" s="1430"/>
      <c r="AO355" s="1430"/>
      <c r="AP355" s="1430"/>
      <c r="AQ355" s="1430"/>
      <c r="AR355" s="1430"/>
      <c r="AS355" s="1430"/>
      <c r="AT355" s="1430"/>
      <c r="AU355" s="1430"/>
      <c r="AV355" s="1430"/>
      <c r="AW355" s="1430"/>
      <c r="AX355" s="1430"/>
      <c r="AY355" s="1430"/>
      <c r="AZ355" s="1430"/>
      <c r="BA355" s="1430"/>
      <c r="BB355" s="1430"/>
      <c r="BC355" s="1430"/>
      <c r="BD355" s="1430"/>
    </row>
    <row r="356" spans="2:56">
      <c r="B356" s="1430"/>
      <c r="C356" s="1430"/>
      <c r="D356" s="1430"/>
      <c r="E356" s="1430"/>
      <c r="F356" s="1430"/>
      <c r="G356" s="1430"/>
      <c r="H356" s="1430"/>
      <c r="I356" s="1430"/>
      <c r="J356" s="1430"/>
      <c r="K356" s="1430"/>
      <c r="L356" s="1430"/>
      <c r="M356" s="1430"/>
      <c r="N356" s="1430"/>
      <c r="O356" s="1430"/>
      <c r="P356" s="1430"/>
      <c r="Q356" s="1430"/>
      <c r="R356" s="1430"/>
      <c r="S356" s="1430"/>
      <c r="T356" s="1430"/>
      <c r="U356" s="1430"/>
      <c r="V356" s="1430"/>
      <c r="W356" s="1430"/>
      <c r="X356" s="1430"/>
      <c r="Y356" s="1430"/>
      <c r="Z356" s="1430"/>
      <c r="AA356" s="1430"/>
      <c r="AB356" s="1430"/>
      <c r="AC356" s="1430"/>
      <c r="AD356" s="1430"/>
      <c r="AE356" s="1430"/>
      <c r="AF356" s="1430"/>
      <c r="AG356" s="1430"/>
      <c r="AH356" s="1430"/>
      <c r="AI356" s="1430"/>
      <c r="AJ356" s="1430"/>
      <c r="AK356" s="1430"/>
      <c r="AL356" s="1430"/>
      <c r="AM356" s="1430"/>
      <c r="AN356" s="1430"/>
      <c r="AO356" s="1430"/>
      <c r="AP356" s="1430"/>
      <c r="AQ356" s="1430"/>
      <c r="AR356" s="1430"/>
      <c r="AS356" s="1430"/>
      <c r="AT356" s="1430"/>
      <c r="AU356" s="1430"/>
      <c r="AV356" s="1430"/>
      <c r="AW356" s="1430"/>
      <c r="AX356" s="1430"/>
      <c r="AY356" s="1430"/>
      <c r="AZ356" s="1430"/>
      <c r="BA356" s="1430"/>
      <c r="BB356" s="1430"/>
      <c r="BC356" s="1430"/>
      <c r="BD356" s="1430"/>
    </row>
    <row r="357" spans="2:56">
      <c r="B357" s="1430"/>
      <c r="C357" s="1430"/>
      <c r="D357" s="1430"/>
      <c r="E357" s="1430"/>
      <c r="F357" s="1430"/>
      <c r="G357" s="1430"/>
      <c r="H357" s="1430"/>
      <c r="I357" s="1430"/>
      <c r="J357" s="1430"/>
      <c r="K357" s="1430"/>
      <c r="L357" s="1430"/>
      <c r="M357" s="1430"/>
      <c r="N357" s="1430"/>
      <c r="O357" s="1430"/>
      <c r="P357" s="1430"/>
      <c r="Q357" s="1430"/>
      <c r="R357" s="1430"/>
      <c r="S357" s="1430"/>
      <c r="T357" s="1430"/>
      <c r="U357" s="1430"/>
      <c r="V357" s="1430"/>
      <c r="W357" s="1430"/>
      <c r="X357" s="1430"/>
      <c r="Y357" s="1430"/>
      <c r="Z357" s="1430"/>
      <c r="AA357" s="1430"/>
      <c r="AB357" s="1430"/>
      <c r="AC357" s="1430"/>
      <c r="AD357" s="1430"/>
      <c r="AE357" s="1430"/>
      <c r="AF357" s="1430"/>
      <c r="AG357" s="1430"/>
      <c r="AH357" s="1430"/>
      <c r="AI357" s="1430"/>
      <c r="AJ357" s="1430"/>
      <c r="AK357" s="1430"/>
      <c r="AL357" s="1430"/>
      <c r="AM357" s="1430"/>
      <c r="AN357" s="1430"/>
      <c r="AO357" s="1430"/>
      <c r="AP357" s="1430"/>
      <c r="AQ357" s="1430"/>
      <c r="AR357" s="1430"/>
      <c r="AS357" s="1430"/>
      <c r="AT357" s="1430"/>
      <c r="AU357" s="1430"/>
      <c r="AV357" s="1430"/>
      <c r="AW357" s="1430"/>
      <c r="AX357" s="1430"/>
      <c r="AY357" s="1430"/>
      <c r="AZ357" s="1430"/>
      <c r="BA357" s="1430"/>
      <c r="BB357" s="1430"/>
      <c r="BC357" s="1430"/>
      <c r="BD357" s="1430"/>
    </row>
    <row r="358" spans="2:56">
      <c r="B358" s="1430"/>
      <c r="C358" s="1430"/>
      <c r="D358" s="1430"/>
      <c r="E358" s="1430"/>
      <c r="F358" s="1430"/>
      <c r="G358" s="1430"/>
      <c r="H358" s="1430"/>
      <c r="I358" s="1430"/>
      <c r="J358" s="1430"/>
      <c r="K358" s="1430"/>
      <c r="L358" s="1430"/>
      <c r="M358" s="1430"/>
      <c r="N358" s="1430"/>
      <c r="O358" s="1430"/>
      <c r="P358" s="1430"/>
      <c r="Q358" s="1430"/>
      <c r="R358" s="1430"/>
      <c r="S358" s="1430"/>
      <c r="T358" s="1430"/>
      <c r="U358" s="1430"/>
      <c r="V358" s="1430"/>
      <c r="W358" s="1430"/>
      <c r="X358" s="1430"/>
      <c r="Y358" s="1430"/>
      <c r="Z358" s="1430"/>
      <c r="AA358" s="1430"/>
      <c r="AB358" s="1430"/>
      <c r="AC358" s="1430"/>
      <c r="AD358" s="1430"/>
      <c r="AE358" s="1430"/>
      <c r="AF358" s="1430"/>
      <c r="AG358" s="1430"/>
      <c r="AH358" s="1430"/>
      <c r="AI358" s="1430"/>
      <c r="AJ358" s="1430"/>
      <c r="AK358" s="1430"/>
      <c r="AL358" s="1430"/>
      <c r="AM358" s="1430"/>
      <c r="AN358" s="1430"/>
      <c r="AO358" s="1430"/>
      <c r="AP358" s="1430"/>
      <c r="AQ358" s="1430"/>
      <c r="AR358" s="1430"/>
      <c r="AS358" s="1430"/>
      <c r="AT358" s="1430"/>
      <c r="AU358" s="1430"/>
      <c r="AV358" s="1430"/>
      <c r="AW358" s="1430"/>
      <c r="AX358" s="1430"/>
      <c r="AY358" s="1430"/>
      <c r="AZ358" s="1430"/>
      <c r="BA358" s="1430"/>
      <c r="BB358" s="1430"/>
      <c r="BC358" s="1430"/>
      <c r="BD358" s="1430"/>
    </row>
    <row r="359" spans="2:56">
      <c r="B359" s="1430"/>
      <c r="C359" s="1430"/>
      <c r="D359" s="1430"/>
      <c r="E359" s="1430"/>
      <c r="F359" s="1430"/>
      <c r="G359" s="1430"/>
      <c r="H359" s="1430"/>
      <c r="I359" s="1430"/>
      <c r="J359" s="1430"/>
      <c r="K359" s="1430"/>
      <c r="L359" s="1430"/>
      <c r="M359" s="1430"/>
      <c r="N359" s="1430"/>
      <c r="O359" s="1430"/>
      <c r="P359" s="1430"/>
      <c r="Q359" s="1430"/>
      <c r="R359" s="1430"/>
      <c r="S359" s="1430"/>
      <c r="T359" s="1430"/>
      <c r="U359" s="1430"/>
      <c r="V359" s="1430"/>
      <c r="W359" s="1430"/>
      <c r="X359" s="1430"/>
      <c r="Y359" s="1430"/>
      <c r="Z359" s="1430"/>
      <c r="AA359" s="1430"/>
      <c r="AB359" s="1430"/>
      <c r="AC359" s="1430"/>
      <c r="AD359" s="1430"/>
      <c r="AE359" s="1430"/>
      <c r="AF359" s="1430"/>
      <c r="AG359" s="1430"/>
      <c r="AH359" s="1430"/>
      <c r="AI359" s="1430"/>
      <c r="AJ359" s="1430"/>
      <c r="AK359" s="1430"/>
      <c r="AL359" s="1430"/>
      <c r="AM359" s="1430"/>
      <c r="AN359" s="1430"/>
      <c r="AO359" s="1430"/>
      <c r="AP359" s="1430"/>
      <c r="AQ359" s="1430"/>
      <c r="AR359" s="1430"/>
      <c r="AS359" s="1430"/>
      <c r="AT359" s="1430"/>
      <c r="AU359" s="1430"/>
      <c r="AV359" s="1430"/>
      <c r="AW359" s="1430"/>
      <c r="AX359" s="1430"/>
      <c r="AY359" s="1430"/>
      <c r="AZ359" s="1430"/>
      <c r="BA359" s="1430"/>
      <c r="BB359" s="1430"/>
      <c r="BC359" s="1430"/>
      <c r="BD359" s="1430"/>
    </row>
    <row r="360" spans="2:56">
      <c r="B360" s="1430"/>
      <c r="C360" s="1430"/>
      <c r="D360" s="1430"/>
      <c r="E360" s="1430"/>
      <c r="F360" s="1430"/>
      <c r="G360" s="1430"/>
      <c r="H360" s="1430"/>
      <c r="I360" s="1430"/>
      <c r="J360" s="1430"/>
      <c r="K360" s="1430"/>
      <c r="L360" s="1430"/>
      <c r="M360" s="1430"/>
      <c r="N360" s="1430"/>
      <c r="O360" s="1430"/>
      <c r="P360" s="1430"/>
      <c r="Q360" s="1430"/>
      <c r="R360" s="1430"/>
      <c r="S360" s="1430"/>
      <c r="T360" s="1430"/>
      <c r="U360" s="1430"/>
      <c r="V360" s="1430"/>
      <c r="W360" s="1430"/>
      <c r="X360" s="1430"/>
      <c r="Y360" s="1430"/>
      <c r="Z360" s="1430"/>
      <c r="AA360" s="1430"/>
      <c r="AB360" s="1430"/>
      <c r="AC360" s="1430"/>
      <c r="AD360" s="1430"/>
      <c r="AE360" s="1430"/>
      <c r="AF360" s="1430"/>
      <c r="AG360" s="1430"/>
      <c r="AH360" s="1430"/>
      <c r="AI360" s="1430"/>
      <c r="AJ360" s="1430"/>
      <c r="AK360" s="1430"/>
      <c r="AL360" s="1430"/>
      <c r="AM360" s="1430"/>
      <c r="AN360" s="1430"/>
      <c r="AO360" s="1430"/>
      <c r="AP360" s="1430"/>
      <c r="AQ360" s="1430"/>
      <c r="AR360" s="1430"/>
      <c r="AS360" s="1430"/>
      <c r="AT360" s="1430"/>
      <c r="AU360" s="1430"/>
      <c r="AV360" s="1430"/>
      <c r="AW360" s="1430"/>
      <c r="AX360" s="1430"/>
      <c r="AY360" s="1430"/>
      <c r="AZ360" s="1430"/>
      <c r="BA360" s="1430"/>
      <c r="BB360" s="1430"/>
      <c r="BC360" s="1430"/>
      <c r="BD360" s="1430"/>
    </row>
    <row r="361" spans="2:56">
      <c r="B361" s="1430"/>
      <c r="C361" s="1430"/>
      <c r="D361" s="1430"/>
      <c r="E361" s="1430"/>
      <c r="F361" s="1430"/>
      <c r="G361" s="1430"/>
      <c r="H361" s="1430"/>
      <c r="I361" s="1430"/>
      <c r="J361" s="1430"/>
      <c r="K361" s="1430"/>
      <c r="L361" s="1430"/>
      <c r="M361" s="1430"/>
      <c r="N361" s="1430"/>
      <c r="O361" s="1430"/>
      <c r="P361" s="1430"/>
      <c r="Q361" s="1430"/>
      <c r="R361" s="1430"/>
      <c r="S361" s="1430"/>
      <c r="T361" s="1430"/>
      <c r="U361" s="1430"/>
      <c r="V361" s="1430"/>
      <c r="W361" s="1430"/>
      <c r="X361" s="1430"/>
      <c r="Y361" s="1430"/>
      <c r="Z361" s="1430"/>
      <c r="AA361" s="1430"/>
      <c r="AB361" s="1430"/>
      <c r="AC361" s="1430"/>
      <c r="AD361" s="1430"/>
      <c r="AE361" s="1430"/>
      <c r="AF361" s="1430"/>
      <c r="AG361" s="1430"/>
      <c r="AH361" s="1430"/>
      <c r="AI361" s="1430"/>
      <c r="AJ361" s="1430"/>
      <c r="AK361" s="1430"/>
      <c r="AL361" s="1430"/>
      <c r="AM361" s="1430"/>
      <c r="AN361" s="1430"/>
      <c r="AO361" s="1430"/>
      <c r="AP361" s="1430"/>
      <c r="AQ361" s="1430"/>
      <c r="AR361" s="1430"/>
      <c r="AS361" s="1430"/>
      <c r="AT361" s="1430"/>
      <c r="AU361" s="1430"/>
      <c r="AV361" s="1430"/>
      <c r="AW361" s="1430"/>
      <c r="AX361" s="1430"/>
      <c r="AY361" s="1430"/>
      <c r="AZ361" s="1430"/>
      <c r="BA361" s="1430"/>
      <c r="BB361" s="1430"/>
      <c r="BC361" s="1430"/>
      <c r="BD361" s="1430"/>
    </row>
    <row r="362" spans="2:56">
      <c r="B362" s="1430"/>
      <c r="C362" s="1430"/>
      <c r="D362" s="1430"/>
      <c r="E362" s="1430"/>
      <c r="F362" s="1430"/>
      <c r="G362" s="1430"/>
      <c r="H362" s="1430"/>
      <c r="I362" s="1430"/>
      <c r="J362" s="1430"/>
      <c r="K362" s="1430"/>
      <c r="L362" s="1430"/>
      <c r="M362" s="1430"/>
      <c r="N362" s="1430"/>
      <c r="O362" s="1430"/>
      <c r="P362" s="1430"/>
      <c r="Q362" s="1430"/>
      <c r="R362" s="1430"/>
      <c r="S362" s="1430"/>
      <c r="T362" s="1430"/>
      <c r="U362" s="1430"/>
      <c r="V362" s="1430"/>
      <c r="W362" s="1430"/>
      <c r="X362" s="1430"/>
      <c r="Y362" s="1430"/>
      <c r="Z362" s="1430"/>
      <c r="AA362" s="1430"/>
      <c r="AB362" s="1430"/>
      <c r="AC362" s="1430"/>
      <c r="AD362" s="1430"/>
      <c r="AE362" s="1430"/>
      <c r="AF362" s="1430"/>
      <c r="AG362" s="1430"/>
      <c r="AH362" s="1430"/>
      <c r="AI362" s="1430"/>
      <c r="AJ362" s="1430"/>
      <c r="AK362" s="1430"/>
      <c r="AL362" s="1430"/>
      <c r="AM362" s="1430"/>
      <c r="AN362" s="1430"/>
      <c r="AO362" s="1430"/>
      <c r="AP362" s="1430"/>
      <c r="AQ362" s="1430"/>
      <c r="AR362" s="1430"/>
      <c r="AS362" s="1430"/>
      <c r="AT362" s="1430"/>
      <c r="AU362" s="1430"/>
      <c r="AV362" s="1430"/>
      <c r="AW362" s="1430"/>
      <c r="AX362" s="1430"/>
      <c r="AY362" s="1430"/>
      <c r="AZ362" s="1430"/>
      <c r="BA362" s="1430"/>
      <c r="BB362" s="1430"/>
      <c r="BC362" s="1430"/>
      <c r="BD362" s="1430"/>
    </row>
    <row r="363" spans="2:56">
      <c r="B363" s="1430"/>
      <c r="C363" s="1430"/>
      <c r="D363" s="1430"/>
      <c r="E363" s="1430"/>
      <c r="F363" s="1430"/>
      <c r="G363" s="1430"/>
      <c r="H363" s="1430"/>
      <c r="I363" s="1430"/>
      <c r="J363" s="1430"/>
      <c r="K363" s="1430"/>
      <c r="L363" s="1430"/>
      <c r="M363" s="1430"/>
      <c r="N363" s="1430"/>
      <c r="O363" s="1430"/>
      <c r="P363" s="1430"/>
      <c r="Q363" s="1430"/>
      <c r="R363" s="1430"/>
      <c r="S363" s="1430"/>
      <c r="T363" s="1430"/>
      <c r="U363" s="1430"/>
      <c r="V363" s="1430"/>
      <c r="W363" s="1430"/>
      <c r="X363" s="1430"/>
      <c r="Y363" s="1430"/>
      <c r="Z363" s="1430"/>
      <c r="AA363" s="1430"/>
      <c r="AB363" s="1430"/>
      <c r="AC363" s="1430"/>
      <c r="AD363" s="1430"/>
      <c r="AE363" s="1430"/>
      <c r="AF363" s="1430"/>
      <c r="AG363" s="1430"/>
      <c r="AH363" s="1430"/>
      <c r="AI363" s="1430"/>
      <c r="AJ363" s="1430"/>
      <c r="AK363" s="1430"/>
      <c r="AL363" s="1430"/>
      <c r="AM363" s="1430"/>
      <c r="AN363" s="1430"/>
      <c r="AO363" s="1430"/>
      <c r="AP363" s="1430"/>
      <c r="AQ363" s="1430"/>
      <c r="AR363" s="1430"/>
      <c r="AS363" s="1430"/>
      <c r="AT363" s="1430"/>
      <c r="AU363" s="1430"/>
      <c r="AV363" s="1430"/>
      <c r="AW363" s="1430"/>
      <c r="AX363" s="1430"/>
      <c r="AY363" s="1430"/>
      <c r="AZ363" s="1430"/>
      <c r="BA363" s="1430"/>
      <c r="BB363" s="1430"/>
      <c r="BC363" s="1430"/>
      <c r="BD363" s="1430"/>
    </row>
    <row r="364" spans="2:56">
      <c r="B364" s="1430"/>
      <c r="C364" s="1430"/>
      <c r="D364" s="1430"/>
      <c r="E364" s="1430"/>
      <c r="F364" s="1430"/>
      <c r="G364" s="1430"/>
      <c r="H364" s="1430"/>
      <c r="I364" s="1430"/>
      <c r="J364" s="1430"/>
      <c r="K364" s="1430"/>
      <c r="L364" s="1430"/>
      <c r="M364" s="1430"/>
      <c r="N364" s="1430"/>
      <c r="O364" s="1430"/>
      <c r="P364" s="1430"/>
      <c r="Q364" s="1430"/>
      <c r="R364" s="1430"/>
      <c r="S364" s="1430"/>
      <c r="T364" s="1430"/>
      <c r="U364" s="1430"/>
      <c r="V364" s="1430"/>
      <c r="W364" s="1430"/>
      <c r="X364" s="1430"/>
      <c r="Y364" s="1430"/>
      <c r="Z364" s="1430"/>
      <c r="AA364" s="1430"/>
      <c r="AB364" s="1430"/>
      <c r="AC364" s="1430"/>
      <c r="AD364" s="1430"/>
      <c r="AE364" s="1430"/>
      <c r="AF364" s="1430"/>
      <c r="AG364" s="1430"/>
      <c r="AH364" s="1430"/>
      <c r="AI364" s="1430"/>
      <c r="AJ364" s="1430"/>
      <c r="AK364" s="1430"/>
      <c r="AL364" s="1430"/>
      <c r="AM364" s="1430"/>
      <c r="AN364" s="1430"/>
      <c r="AO364" s="1430"/>
      <c r="AP364" s="1430"/>
      <c r="AQ364" s="1430"/>
      <c r="AR364" s="1430"/>
      <c r="AS364" s="1430"/>
      <c r="AT364" s="1430"/>
      <c r="AU364" s="1430"/>
      <c r="AV364" s="1430"/>
      <c r="AW364" s="1430"/>
      <c r="AX364" s="1430"/>
      <c r="AY364" s="1430"/>
      <c r="AZ364" s="1430"/>
      <c r="BA364" s="1430"/>
      <c r="BB364" s="1430"/>
      <c r="BC364" s="1430"/>
      <c r="BD364" s="1430"/>
    </row>
    <row r="365" spans="2:56">
      <c r="B365" s="1430"/>
      <c r="C365" s="1430"/>
      <c r="D365" s="1430"/>
      <c r="E365" s="1430"/>
      <c r="F365" s="1430"/>
      <c r="G365" s="1430"/>
      <c r="H365" s="1430"/>
      <c r="I365" s="1430"/>
      <c r="J365" s="1430"/>
      <c r="K365" s="1430"/>
      <c r="L365" s="1430"/>
      <c r="M365" s="1430"/>
      <c r="N365" s="1430"/>
      <c r="O365" s="1430"/>
      <c r="P365" s="1430"/>
      <c r="Q365" s="1430"/>
      <c r="R365" s="1430"/>
      <c r="S365" s="1430"/>
      <c r="T365" s="1430"/>
      <c r="U365" s="1430"/>
      <c r="V365" s="1430"/>
      <c r="W365" s="1430"/>
      <c r="X365" s="1430"/>
      <c r="Y365" s="1430"/>
      <c r="Z365" s="1430"/>
      <c r="AA365" s="1430"/>
      <c r="AB365" s="1430"/>
      <c r="AC365" s="1430"/>
      <c r="AD365" s="1430"/>
      <c r="AE365" s="1430"/>
      <c r="AF365" s="1430"/>
      <c r="AG365" s="1430"/>
      <c r="AH365" s="1430"/>
      <c r="AI365" s="1430"/>
      <c r="AJ365" s="1430"/>
      <c r="AK365" s="1430"/>
      <c r="AL365" s="1430"/>
      <c r="AM365" s="1430"/>
      <c r="AN365" s="1430"/>
      <c r="AO365" s="1430"/>
      <c r="AP365" s="1430"/>
      <c r="AQ365" s="1430"/>
      <c r="AR365" s="1430"/>
      <c r="AS365" s="1430"/>
      <c r="AT365" s="1430"/>
      <c r="AU365" s="1430"/>
      <c r="AV365" s="1430"/>
      <c r="AW365" s="1430"/>
      <c r="AX365" s="1430"/>
      <c r="AY365" s="1430"/>
      <c r="AZ365" s="1430"/>
      <c r="BA365" s="1430"/>
      <c r="BB365" s="1430"/>
      <c r="BC365" s="1430"/>
      <c r="BD365" s="1430"/>
    </row>
    <row r="366" spans="2:56">
      <c r="B366" s="1430"/>
      <c r="C366" s="1430"/>
      <c r="D366" s="1430"/>
      <c r="E366" s="1430"/>
      <c r="F366" s="1430"/>
      <c r="G366" s="1430"/>
      <c r="H366" s="1430"/>
      <c r="I366" s="1430"/>
      <c r="J366" s="1430"/>
      <c r="K366" s="1430"/>
      <c r="L366" s="1430"/>
      <c r="M366" s="1430"/>
      <c r="N366" s="1430"/>
      <c r="O366" s="1430"/>
      <c r="P366" s="1430"/>
      <c r="Q366" s="1430"/>
      <c r="R366" s="1430"/>
      <c r="S366" s="1430"/>
      <c r="T366" s="1430"/>
      <c r="U366" s="1430"/>
      <c r="V366" s="1430"/>
      <c r="W366" s="1430"/>
      <c r="X366" s="1430"/>
      <c r="Y366" s="1430"/>
      <c r="Z366" s="1430"/>
      <c r="AA366" s="1430"/>
      <c r="AB366" s="1430"/>
      <c r="AC366" s="1430"/>
      <c r="AD366" s="1430"/>
      <c r="AE366" s="1430"/>
      <c r="AF366" s="1430"/>
      <c r="AG366" s="1430"/>
      <c r="AH366" s="1430"/>
      <c r="AI366" s="1430"/>
      <c r="AJ366" s="1430"/>
      <c r="AK366" s="1430"/>
      <c r="AL366" s="1430"/>
      <c r="AM366" s="1430"/>
      <c r="AN366" s="1430"/>
      <c r="AO366" s="1430"/>
      <c r="AP366" s="1430"/>
      <c r="AQ366" s="1430"/>
      <c r="AR366" s="1430"/>
      <c r="AS366" s="1430"/>
      <c r="AT366" s="1430"/>
      <c r="AU366" s="1430"/>
      <c r="AV366" s="1430"/>
      <c r="AW366" s="1430"/>
      <c r="AX366" s="1430"/>
      <c r="AY366" s="1430"/>
      <c r="AZ366" s="1430"/>
      <c r="BA366" s="1430"/>
      <c r="BB366" s="1430"/>
      <c r="BC366" s="1430"/>
      <c r="BD366" s="1430"/>
    </row>
    <row r="367" spans="2:56">
      <c r="B367" s="1430"/>
      <c r="C367" s="1430"/>
      <c r="D367" s="1430"/>
      <c r="E367" s="1430"/>
      <c r="F367" s="1430"/>
      <c r="G367" s="1430"/>
      <c r="H367" s="1430"/>
      <c r="I367" s="1430"/>
      <c r="J367" s="1430"/>
      <c r="K367" s="1430"/>
      <c r="L367" s="1430"/>
      <c r="M367" s="1430"/>
      <c r="N367" s="1430"/>
      <c r="O367" s="1430"/>
      <c r="P367" s="1430"/>
      <c r="Q367" s="1430"/>
      <c r="R367" s="1430"/>
      <c r="S367" s="1430"/>
      <c r="T367" s="1430"/>
      <c r="U367" s="1430"/>
      <c r="V367" s="1430"/>
      <c r="W367" s="1430"/>
      <c r="X367" s="1430"/>
      <c r="Y367" s="1430"/>
      <c r="Z367" s="1430"/>
      <c r="AA367" s="1430"/>
      <c r="AB367" s="1430"/>
      <c r="AC367" s="1430"/>
      <c r="AD367" s="1430"/>
      <c r="AE367" s="1430"/>
      <c r="AF367" s="1430"/>
      <c r="AG367" s="1430"/>
      <c r="AH367" s="1430"/>
      <c r="AI367" s="1430"/>
      <c r="AJ367" s="1430"/>
      <c r="AK367" s="1430"/>
      <c r="AL367" s="1430"/>
      <c r="AM367" s="1430"/>
      <c r="AN367" s="1430"/>
      <c r="AO367" s="1430"/>
      <c r="AP367" s="1430"/>
      <c r="AQ367" s="1430"/>
      <c r="AR367" s="1430"/>
      <c r="AS367" s="1430"/>
      <c r="AT367" s="1430"/>
      <c r="AU367" s="1430"/>
      <c r="AV367" s="1430"/>
      <c r="AW367" s="1430"/>
      <c r="AX367" s="1430"/>
      <c r="AY367" s="1430"/>
      <c r="AZ367" s="1430"/>
      <c r="BA367" s="1430"/>
      <c r="BB367" s="1430"/>
      <c r="BC367" s="1430"/>
      <c r="BD367" s="1430"/>
    </row>
    <row r="368" spans="2:56">
      <c r="B368" s="1430"/>
      <c r="C368" s="1430"/>
      <c r="D368" s="1430"/>
      <c r="E368" s="1430"/>
      <c r="F368" s="1430"/>
      <c r="G368" s="1430"/>
      <c r="H368" s="1430"/>
      <c r="I368" s="1430"/>
      <c r="J368" s="1430"/>
      <c r="K368" s="1430"/>
      <c r="L368" s="1430"/>
      <c r="M368" s="1430"/>
      <c r="N368" s="1430"/>
      <c r="O368" s="1430"/>
      <c r="P368" s="1430"/>
      <c r="Q368" s="1430"/>
      <c r="R368" s="1430"/>
      <c r="S368" s="1430"/>
      <c r="T368" s="1430"/>
      <c r="U368" s="1430"/>
      <c r="V368" s="1430"/>
      <c r="W368" s="1430"/>
      <c r="X368" s="1430"/>
      <c r="Y368" s="1430"/>
      <c r="Z368" s="1430"/>
      <c r="AA368" s="1430"/>
      <c r="AB368" s="1430"/>
      <c r="AC368" s="1430"/>
      <c r="AD368" s="1430"/>
      <c r="AE368" s="1430"/>
      <c r="AF368" s="1430"/>
      <c r="AG368" s="1430"/>
      <c r="AH368" s="1430"/>
      <c r="AI368" s="1430"/>
      <c r="AJ368" s="1430"/>
      <c r="AK368" s="1430"/>
      <c r="AL368" s="1430"/>
      <c r="AM368" s="1430"/>
      <c r="AN368" s="1430"/>
      <c r="AO368" s="1430"/>
      <c r="AP368" s="1430"/>
      <c r="AQ368" s="1430"/>
      <c r="AR368" s="1430"/>
      <c r="AS368" s="1430"/>
      <c r="AT368" s="1430"/>
      <c r="AU368" s="1430"/>
      <c r="AV368" s="1430"/>
      <c r="AW368" s="1430"/>
      <c r="AX368" s="1430"/>
      <c r="AY368" s="1430"/>
      <c r="AZ368" s="1430"/>
      <c r="BA368" s="1430"/>
      <c r="BB368" s="1430"/>
      <c r="BC368" s="1430"/>
      <c r="BD368" s="1430"/>
    </row>
    <row r="369" spans="2:56">
      <c r="B369" s="1430"/>
      <c r="C369" s="1430"/>
      <c r="D369" s="1430"/>
      <c r="E369" s="1430"/>
      <c r="F369" s="1430"/>
      <c r="G369" s="1430"/>
      <c r="H369" s="1430"/>
      <c r="I369" s="1430"/>
      <c r="J369" s="1430"/>
      <c r="K369" s="1430"/>
      <c r="L369" s="1430"/>
      <c r="M369" s="1430"/>
      <c r="N369" s="1430"/>
      <c r="O369" s="1430"/>
      <c r="P369" s="1430"/>
      <c r="Q369" s="1430"/>
      <c r="R369" s="1430"/>
      <c r="S369" s="1430"/>
      <c r="T369" s="1430"/>
      <c r="U369" s="1430"/>
      <c r="V369" s="1430"/>
      <c r="W369" s="1430"/>
      <c r="X369" s="1430"/>
      <c r="Y369" s="1430"/>
      <c r="Z369" s="1430"/>
      <c r="AA369" s="1430"/>
      <c r="AB369" s="1430"/>
      <c r="AC369" s="1430"/>
      <c r="AD369" s="1430"/>
      <c r="AE369" s="1430"/>
      <c r="AF369" s="1430"/>
      <c r="AG369" s="1430"/>
      <c r="AH369" s="1430"/>
      <c r="AI369" s="1430"/>
      <c r="AJ369" s="1430"/>
      <c r="AK369" s="1430"/>
      <c r="AL369" s="1430"/>
      <c r="AM369" s="1430"/>
      <c r="AN369" s="1430"/>
      <c r="AO369" s="1430"/>
      <c r="AP369" s="1430"/>
      <c r="AQ369" s="1430"/>
      <c r="AR369" s="1430"/>
      <c r="AS369" s="1430"/>
      <c r="AT369" s="1430"/>
      <c r="AU369" s="1430"/>
      <c r="AV369" s="1430"/>
      <c r="AW369" s="1430"/>
      <c r="AX369" s="1430"/>
      <c r="AY369" s="1430"/>
      <c r="AZ369" s="1430"/>
      <c r="BA369" s="1430"/>
      <c r="BB369" s="1430"/>
      <c r="BC369" s="1430"/>
      <c r="BD369" s="1430"/>
    </row>
    <row r="370" spans="2:56">
      <c r="B370" s="1430"/>
      <c r="C370" s="1430"/>
      <c r="D370" s="1430"/>
      <c r="E370" s="1430"/>
      <c r="F370" s="1430"/>
      <c r="G370" s="1430"/>
      <c r="H370" s="1430"/>
      <c r="I370" s="1430"/>
      <c r="J370" s="1430"/>
      <c r="K370" s="1430"/>
      <c r="L370" s="1430"/>
      <c r="M370" s="1430"/>
      <c r="N370" s="1430"/>
      <c r="O370" s="1430"/>
      <c r="P370" s="1430"/>
      <c r="Q370" s="1430"/>
      <c r="R370" s="1430"/>
      <c r="S370" s="1430"/>
      <c r="T370" s="1430"/>
      <c r="U370" s="1430"/>
      <c r="V370" s="1430"/>
      <c r="W370" s="1430"/>
      <c r="X370" s="1430"/>
      <c r="Y370" s="1430"/>
      <c r="Z370" s="1430"/>
      <c r="AA370" s="1430"/>
      <c r="AB370" s="1430"/>
      <c r="AC370" s="1430"/>
      <c r="AD370" s="1430"/>
      <c r="AE370" s="1430"/>
      <c r="AF370" s="1430"/>
      <c r="AG370" s="1430"/>
      <c r="AH370" s="1430"/>
      <c r="AI370" s="1430"/>
      <c r="AJ370" s="1430"/>
      <c r="AK370" s="1430"/>
      <c r="AL370" s="1430"/>
      <c r="AM370" s="1430"/>
      <c r="AN370" s="1430"/>
      <c r="AO370" s="1430"/>
      <c r="AP370" s="1430"/>
      <c r="AQ370" s="1430"/>
      <c r="AR370" s="1430"/>
      <c r="AS370" s="1430"/>
      <c r="AT370" s="1430"/>
      <c r="AU370" s="1430"/>
      <c r="AV370" s="1430"/>
      <c r="AW370" s="1430"/>
      <c r="AX370" s="1430"/>
      <c r="AY370" s="1430"/>
      <c r="AZ370" s="1430"/>
      <c r="BA370" s="1430"/>
      <c r="BB370" s="1430"/>
      <c r="BC370" s="1430"/>
      <c r="BD370" s="1430"/>
    </row>
    <row r="371" spans="2:56">
      <c r="B371" s="1430"/>
      <c r="C371" s="1430"/>
      <c r="D371" s="1430"/>
      <c r="E371" s="1430"/>
      <c r="F371" s="1430"/>
      <c r="G371" s="1430"/>
      <c r="H371" s="1430"/>
      <c r="I371" s="1430"/>
      <c r="J371" s="1430"/>
      <c r="K371" s="1430"/>
      <c r="L371" s="1430"/>
      <c r="M371" s="1430"/>
      <c r="N371" s="1430"/>
      <c r="O371" s="1430"/>
      <c r="P371" s="1430"/>
      <c r="Q371" s="1430"/>
      <c r="R371" s="1430"/>
      <c r="S371" s="1430"/>
      <c r="T371" s="1430"/>
      <c r="U371" s="1430"/>
      <c r="V371" s="1430"/>
      <c r="W371" s="1430"/>
      <c r="X371" s="1430"/>
      <c r="Y371" s="1430"/>
      <c r="Z371" s="1430"/>
      <c r="AA371" s="1430"/>
      <c r="AB371" s="1430"/>
      <c r="AC371" s="1430"/>
      <c r="AD371" s="1430"/>
      <c r="AE371" s="1430"/>
      <c r="AF371" s="1430"/>
      <c r="AG371" s="1430"/>
      <c r="AH371" s="1430"/>
      <c r="AI371" s="1430"/>
      <c r="AJ371" s="1430"/>
      <c r="AK371" s="1430"/>
      <c r="AL371" s="1430"/>
      <c r="AM371" s="1430"/>
      <c r="AN371" s="1430"/>
      <c r="AO371" s="1430"/>
      <c r="AP371" s="1430"/>
      <c r="AQ371" s="1430"/>
      <c r="AR371" s="1430"/>
      <c r="AS371" s="1430"/>
      <c r="AT371" s="1430"/>
      <c r="AU371" s="1430"/>
      <c r="AV371" s="1430"/>
      <c r="AW371" s="1430"/>
      <c r="AX371" s="1430"/>
      <c r="AY371" s="1430"/>
      <c r="AZ371" s="1430"/>
      <c r="BA371" s="1430"/>
      <c r="BB371" s="1430"/>
      <c r="BC371" s="1430"/>
      <c r="BD371" s="1430"/>
    </row>
    <row r="372" spans="2:56">
      <c r="B372" s="1430"/>
      <c r="C372" s="1430"/>
      <c r="D372" s="1430"/>
      <c r="E372" s="1430"/>
      <c r="F372" s="1430"/>
      <c r="G372" s="1430"/>
      <c r="H372" s="1430"/>
      <c r="I372" s="1430"/>
      <c r="J372" s="1430"/>
      <c r="K372" s="1430"/>
      <c r="L372" s="1430"/>
      <c r="M372" s="1430"/>
      <c r="N372" s="1430"/>
      <c r="O372" s="1430"/>
      <c r="P372" s="1430"/>
      <c r="Q372" s="1430"/>
      <c r="R372" s="1430"/>
      <c r="S372" s="1430"/>
      <c r="T372" s="1430"/>
      <c r="U372" s="1430"/>
      <c r="V372" s="1430"/>
      <c r="W372" s="1430"/>
      <c r="X372" s="1430"/>
      <c r="Y372" s="1430"/>
      <c r="Z372" s="1430"/>
      <c r="AA372" s="1430"/>
      <c r="AB372" s="1430"/>
      <c r="AC372" s="1430"/>
      <c r="AD372" s="1430"/>
      <c r="AE372" s="1430"/>
      <c r="AF372" s="1430"/>
      <c r="AG372" s="1430"/>
      <c r="AH372" s="1430"/>
      <c r="AI372" s="1430"/>
      <c r="AJ372" s="1430"/>
      <c r="AK372" s="1430"/>
      <c r="AL372" s="1430"/>
      <c r="AM372" s="1430"/>
      <c r="AN372" s="1430"/>
      <c r="AO372" s="1430"/>
      <c r="AP372" s="1430"/>
      <c r="AQ372" s="1430"/>
      <c r="AR372" s="1430"/>
      <c r="AS372" s="1430"/>
      <c r="AT372" s="1430"/>
      <c r="AU372" s="1430"/>
      <c r="AV372" s="1430"/>
      <c r="AW372" s="1430"/>
      <c r="AX372" s="1430"/>
      <c r="AY372" s="1430"/>
      <c r="AZ372" s="1430"/>
      <c r="BA372" s="1430"/>
      <c r="BB372" s="1430"/>
      <c r="BC372" s="1430"/>
      <c r="BD372" s="1430"/>
    </row>
    <row r="373" spans="2:56">
      <c r="B373" s="1430"/>
      <c r="C373" s="1430"/>
      <c r="D373" s="1430"/>
      <c r="E373" s="1430"/>
      <c r="F373" s="1430"/>
      <c r="G373" s="1430"/>
      <c r="H373" s="1430"/>
      <c r="I373" s="1430"/>
      <c r="J373" s="1430"/>
      <c r="K373" s="1430"/>
      <c r="L373" s="1430"/>
      <c r="M373" s="1430"/>
      <c r="N373" s="1430"/>
      <c r="O373" s="1430"/>
      <c r="P373" s="1430"/>
      <c r="Q373" s="1430"/>
      <c r="R373" s="1430"/>
      <c r="S373" s="1430"/>
      <c r="T373" s="1430"/>
      <c r="U373" s="1430"/>
      <c r="V373" s="1430"/>
      <c r="W373" s="1430"/>
      <c r="X373" s="1430"/>
      <c r="Y373" s="1430"/>
      <c r="Z373" s="1430"/>
      <c r="AA373" s="1430"/>
      <c r="AB373" s="1430"/>
      <c r="AC373" s="1430"/>
      <c r="AD373" s="1430"/>
      <c r="AE373" s="1430"/>
      <c r="AF373" s="1430"/>
      <c r="AG373" s="1430"/>
      <c r="AH373" s="1430"/>
      <c r="AI373" s="1430"/>
      <c r="AJ373" s="1430"/>
      <c r="AK373" s="1430"/>
      <c r="AL373" s="1430"/>
      <c r="AM373" s="1430"/>
      <c r="AN373" s="1430"/>
      <c r="AO373" s="1430"/>
      <c r="AP373" s="1430"/>
      <c r="AQ373" s="1430"/>
      <c r="AR373" s="1430"/>
      <c r="AS373" s="1430"/>
      <c r="AT373" s="1430"/>
      <c r="AU373" s="1430"/>
      <c r="AV373" s="1430"/>
      <c r="AW373" s="1430"/>
      <c r="AX373" s="1430"/>
      <c r="AY373" s="1430"/>
      <c r="AZ373" s="1430"/>
      <c r="BA373" s="1430"/>
      <c r="BB373" s="1430"/>
      <c r="BC373" s="1430"/>
      <c r="BD373" s="1430"/>
    </row>
    <row r="374" spans="2:56">
      <c r="B374" s="1430"/>
      <c r="C374" s="1430"/>
      <c r="D374" s="1430"/>
      <c r="E374" s="1430"/>
      <c r="F374" s="1430"/>
      <c r="G374" s="1430"/>
      <c r="H374" s="1430"/>
      <c r="I374" s="1430"/>
      <c r="J374" s="1430"/>
      <c r="K374" s="1430"/>
      <c r="L374" s="1430"/>
      <c r="M374" s="1430"/>
      <c r="N374" s="1430"/>
      <c r="O374" s="1430"/>
      <c r="P374" s="1430"/>
      <c r="Q374" s="1430"/>
      <c r="R374" s="1430"/>
      <c r="S374" s="1430"/>
      <c r="T374" s="1430"/>
      <c r="U374" s="1430"/>
      <c r="V374" s="1430"/>
      <c r="W374" s="1430"/>
      <c r="X374" s="1430"/>
      <c r="Y374" s="1430"/>
      <c r="Z374" s="1430"/>
      <c r="AA374" s="1430"/>
      <c r="AB374" s="1430"/>
      <c r="AC374" s="1430"/>
      <c r="AD374" s="1430"/>
      <c r="AE374" s="1430"/>
      <c r="AF374" s="1430"/>
      <c r="AG374" s="1430"/>
      <c r="AH374" s="1430"/>
      <c r="AI374" s="1430"/>
      <c r="AJ374" s="1430"/>
      <c r="AK374" s="1430"/>
      <c r="AL374" s="1430"/>
      <c r="AM374" s="1430"/>
      <c r="AN374" s="1430"/>
      <c r="AO374" s="1430"/>
      <c r="AP374" s="1430"/>
      <c r="AQ374" s="1430"/>
      <c r="AR374" s="1430"/>
      <c r="AS374" s="1430"/>
      <c r="AT374" s="1430"/>
      <c r="AU374" s="1430"/>
      <c r="AV374" s="1430"/>
      <c r="AW374" s="1430"/>
      <c r="AX374" s="1430"/>
      <c r="AY374" s="1430"/>
      <c r="AZ374" s="1430"/>
      <c r="BA374" s="1430"/>
      <c r="BB374" s="1430"/>
      <c r="BC374" s="1430"/>
      <c r="BD374" s="1430"/>
    </row>
    <row r="375" spans="2:56">
      <c r="B375" s="1430"/>
      <c r="C375" s="1430"/>
      <c r="D375" s="1430"/>
      <c r="E375" s="1430"/>
      <c r="F375" s="1430"/>
      <c r="G375" s="1430"/>
      <c r="H375" s="1430"/>
      <c r="I375" s="1430"/>
      <c r="J375" s="1430"/>
      <c r="K375" s="1430"/>
      <c r="L375" s="1430"/>
      <c r="M375" s="1430"/>
      <c r="N375" s="1430"/>
      <c r="O375" s="1430"/>
      <c r="P375" s="1430"/>
      <c r="Q375" s="1430"/>
      <c r="R375" s="1430"/>
      <c r="S375" s="1430"/>
      <c r="T375" s="1430"/>
      <c r="U375" s="1430"/>
      <c r="V375" s="1430"/>
      <c r="W375" s="1430"/>
      <c r="X375" s="1430"/>
      <c r="Y375" s="1430"/>
      <c r="Z375" s="1430"/>
      <c r="AA375" s="1430"/>
      <c r="AB375" s="1430"/>
      <c r="AC375" s="1430"/>
      <c r="AD375" s="1430"/>
      <c r="AE375" s="1430"/>
      <c r="AF375" s="1430"/>
      <c r="AG375" s="1430"/>
      <c r="AH375" s="1430"/>
      <c r="AI375" s="1430"/>
      <c r="AJ375" s="1430"/>
      <c r="AK375" s="1430"/>
      <c r="AL375" s="1430"/>
      <c r="AM375" s="1430"/>
      <c r="AN375" s="1430"/>
      <c r="AO375" s="1430"/>
      <c r="AP375" s="1430"/>
      <c r="AQ375" s="1430"/>
      <c r="AR375" s="1430"/>
      <c r="AS375" s="1430"/>
      <c r="AT375" s="1430"/>
      <c r="AU375" s="1430"/>
      <c r="AV375" s="1430"/>
      <c r="AW375" s="1430"/>
      <c r="AX375" s="1430"/>
      <c r="AY375" s="1430"/>
      <c r="AZ375" s="1430"/>
      <c r="BA375" s="1430"/>
      <c r="BB375" s="1430"/>
      <c r="BC375" s="1430"/>
      <c r="BD375" s="1430"/>
    </row>
    <row r="376" spans="2:56">
      <c r="B376" s="1430"/>
      <c r="C376" s="1430"/>
      <c r="D376" s="1430"/>
      <c r="E376" s="1430"/>
      <c r="F376" s="1430"/>
      <c r="G376" s="1430"/>
      <c r="H376" s="1430"/>
      <c r="I376" s="1430"/>
      <c r="J376" s="1430"/>
      <c r="K376" s="1430"/>
      <c r="L376" s="1430"/>
      <c r="M376" s="1430"/>
      <c r="N376" s="1430"/>
      <c r="O376" s="1430"/>
      <c r="P376" s="1430"/>
      <c r="Q376" s="1430"/>
      <c r="R376" s="1430"/>
      <c r="S376" s="1430"/>
      <c r="T376" s="1430"/>
      <c r="U376" s="1430"/>
      <c r="V376" s="1430"/>
      <c r="W376" s="1430"/>
      <c r="X376" s="1430"/>
      <c r="Y376" s="1430"/>
      <c r="Z376" s="1430"/>
      <c r="AA376" s="1430"/>
      <c r="AB376" s="1430"/>
      <c r="AC376" s="1430"/>
      <c r="AD376" s="1430"/>
      <c r="AE376" s="1430"/>
      <c r="AF376" s="1430"/>
      <c r="AG376" s="1430"/>
      <c r="AH376" s="1430"/>
      <c r="AI376" s="1430"/>
      <c r="AJ376" s="1430"/>
      <c r="AK376" s="1430"/>
      <c r="AL376" s="1430"/>
      <c r="AM376" s="1430"/>
      <c r="AN376" s="1430"/>
      <c r="AO376" s="1430"/>
      <c r="AP376" s="1430"/>
      <c r="AQ376" s="1430"/>
      <c r="AR376" s="1430"/>
      <c r="AS376" s="1430"/>
      <c r="AT376" s="1430"/>
      <c r="AU376" s="1430"/>
      <c r="AV376" s="1430"/>
      <c r="AW376" s="1430"/>
      <c r="AX376" s="1430"/>
      <c r="AY376" s="1430"/>
      <c r="AZ376" s="1430"/>
      <c r="BA376" s="1430"/>
      <c r="BB376" s="1430"/>
      <c r="BC376" s="1430"/>
      <c r="BD376" s="1430"/>
    </row>
    <row r="377" spans="2:56">
      <c r="B377" s="1430"/>
      <c r="C377" s="1430"/>
      <c r="D377" s="1430"/>
      <c r="E377" s="1430"/>
      <c r="F377" s="1430"/>
      <c r="G377" s="1430"/>
      <c r="H377" s="1430"/>
      <c r="I377" s="1430"/>
      <c r="J377" s="1430"/>
      <c r="K377" s="1430"/>
      <c r="L377" s="1430"/>
      <c r="M377" s="1430"/>
      <c r="N377" s="1430"/>
      <c r="O377" s="1430"/>
      <c r="P377" s="1430"/>
      <c r="Q377" s="1430"/>
      <c r="R377" s="1430"/>
      <c r="S377" s="1430"/>
      <c r="T377" s="1430"/>
      <c r="U377" s="1430"/>
      <c r="V377" s="1430"/>
      <c r="W377" s="1430"/>
      <c r="X377" s="1430"/>
      <c r="Y377" s="1430"/>
      <c r="Z377" s="1430"/>
      <c r="AA377" s="1430"/>
      <c r="AB377" s="1430"/>
      <c r="AC377" s="1430"/>
      <c r="AD377" s="1430"/>
      <c r="AE377" s="1430"/>
      <c r="AF377" s="1430"/>
      <c r="AG377" s="1430"/>
      <c r="AH377" s="1430"/>
      <c r="AI377" s="1430"/>
      <c r="AJ377" s="1430"/>
      <c r="AK377" s="1430"/>
      <c r="AL377" s="1430"/>
      <c r="AM377" s="1430"/>
      <c r="AN377" s="1430"/>
      <c r="AO377" s="1430"/>
      <c r="AP377" s="1430"/>
      <c r="AQ377" s="1430"/>
      <c r="AR377" s="1430"/>
      <c r="AS377" s="1430"/>
      <c r="AT377" s="1430"/>
      <c r="AU377" s="1430"/>
      <c r="AV377" s="1430"/>
      <c r="AW377" s="1430"/>
      <c r="AX377" s="1430"/>
      <c r="AY377" s="1430"/>
      <c r="AZ377" s="1430"/>
      <c r="BA377" s="1430"/>
      <c r="BB377" s="1430"/>
      <c r="BC377" s="1430"/>
      <c r="BD377" s="1430"/>
    </row>
    <row r="378" spans="2:56">
      <c r="B378" s="1430"/>
      <c r="C378" s="1430"/>
      <c r="D378" s="1430"/>
      <c r="E378" s="1430"/>
      <c r="F378" s="1430"/>
      <c r="G378" s="1430"/>
      <c r="H378" s="1430"/>
      <c r="I378" s="1430"/>
      <c r="J378" s="1430"/>
      <c r="K378" s="1430"/>
      <c r="L378" s="1430"/>
      <c r="M378" s="1430"/>
      <c r="N378" s="1430"/>
      <c r="O378" s="1430"/>
      <c r="P378" s="1430"/>
      <c r="Q378" s="1430"/>
      <c r="R378" s="1430"/>
      <c r="S378" s="1430"/>
      <c r="T378" s="1430"/>
      <c r="U378" s="1430"/>
      <c r="V378" s="1430"/>
      <c r="W378" s="1430"/>
      <c r="X378" s="1430"/>
      <c r="Y378" s="1430"/>
      <c r="Z378" s="1430"/>
      <c r="AA378" s="1430"/>
      <c r="AB378" s="1430"/>
      <c r="AC378" s="1430"/>
      <c r="AD378" s="1430"/>
      <c r="AE378" s="1430"/>
      <c r="AF378" s="1430"/>
      <c r="AG378" s="1430"/>
      <c r="AH378" s="1430"/>
      <c r="AI378" s="1430"/>
      <c r="AJ378" s="1430"/>
      <c r="AK378" s="1430"/>
      <c r="AL378" s="1430"/>
      <c r="AM378" s="1430"/>
      <c r="AN378" s="1430"/>
      <c r="AO378" s="1430"/>
      <c r="AP378" s="1430"/>
      <c r="AQ378" s="1430"/>
      <c r="AR378" s="1430"/>
      <c r="AS378" s="1430"/>
      <c r="AT378" s="1430"/>
      <c r="AU378" s="1430"/>
      <c r="AV378" s="1430"/>
      <c r="AW378" s="1430"/>
      <c r="AX378" s="1430"/>
      <c r="AY378" s="1430"/>
      <c r="AZ378" s="1430"/>
      <c r="BA378" s="1430"/>
      <c r="BB378" s="1430"/>
      <c r="BC378" s="1430"/>
      <c r="BD378" s="1430"/>
    </row>
    <row r="379" spans="2:56">
      <c r="B379" s="1430"/>
      <c r="C379" s="1430"/>
      <c r="D379" s="1430"/>
      <c r="E379" s="1430"/>
      <c r="F379" s="1430"/>
      <c r="G379" s="1430"/>
      <c r="H379" s="1430"/>
      <c r="I379" s="1430"/>
      <c r="J379" s="1430"/>
      <c r="K379" s="1430"/>
      <c r="L379" s="1430"/>
      <c r="M379" s="1430"/>
      <c r="N379" s="1430"/>
      <c r="O379" s="1430"/>
      <c r="P379" s="1430"/>
      <c r="Q379" s="1430"/>
      <c r="R379" s="1430"/>
      <c r="S379" s="1430"/>
      <c r="T379" s="1430"/>
      <c r="U379" s="1430"/>
      <c r="V379" s="1430"/>
      <c r="W379" s="1430"/>
      <c r="X379" s="1430"/>
      <c r="Y379" s="1430"/>
      <c r="Z379" s="1430"/>
      <c r="AA379" s="1430"/>
      <c r="AB379" s="1430"/>
      <c r="AC379" s="1430"/>
      <c r="AD379" s="1430"/>
      <c r="AE379" s="1430"/>
      <c r="AF379" s="1430"/>
      <c r="AG379" s="1430"/>
      <c r="AH379" s="1430"/>
      <c r="AI379" s="1430"/>
      <c r="AJ379" s="1430"/>
      <c r="AK379" s="1430"/>
      <c r="AL379" s="1430"/>
      <c r="AM379" s="1430"/>
      <c r="AN379" s="1430"/>
      <c r="AO379" s="1430"/>
      <c r="AP379" s="1430"/>
      <c r="AQ379" s="1430"/>
      <c r="AR379" s="1430"/>
      <c r="AS379" s="1430"/>
      <c r="AT379" s="1430"/>
      <c r="AU379" s="1430"/>
      <c r="AV379" s="1430"/>
      <c r="AW379" s="1430"/>
      <c r="AX379" s="1430"/>
      <c r="AY379" s="1430"/>
      <c r="AZ379" s="1430"/>
      <c r="BA379" s="1430"/>
      <c r="BB379" s="1430"/>
      <c r="BC379" s="1430"/>
      <c r="BD379" s="1430"/>
    </row>
    <row r="380" spans="2:56">
      <c r="B380" s="1430"/>
      <c r="C380" s="1430"/>
      <c r="D380" s="1430"/>
      <c r="E380" s="1430"/>
      <c r="F380" s="1430"/>
      <c r="G380" s="1430"/>
      <c r="H380" s="1430"/>
      <c r="I380" s="1430"/>
      <c r="J380" s="1430"/>
      <c r="K380" s="1430"/>
      <c r="L380" s="1430"/>
      <c r="M380" s="1430"/>
      <c r="N380" s="1430"/>
      <c r="O380" s="1430"/>
      <c r="P380" s="1430"/>
      <c r="Q380" s="1430"/>
      <c r="R380" s="1430"/>
      <c r="S380" s="1430"/>
      <c r="T380" s="1430"/>
      <c r="U380" s="1430"/>
      <c r="V380" s="1430"/>
      <c r="W380" s="1430"/>
      <c r="X380" s="1430"/>
      <c r="Y380" s="1430"/>
      <c r="Z380" s="1430"/>
      <c r="AA380" s="1430"/>
      <c r="AB380" s="1430"/>
      <c r="AC380" s="1430"/>
      <c r="AD380" s="1430"/>
      <c r="AE380" s="1430"/>
      <c r="AF380" s="1430"/>
      <c r="AG380" s="1430"/>
      <c r="AH380" s="1430"/>
      <c r="AI380" s="1430"/>
      <c r="AJ380" s="1430"/>
      <c r="AK380" s="1430"/>
      <c r="AL380" s="1430"/>
      <c r="AM380" s="1430"/>
      <c r="AN380" s="1430"/>
      <c r="AO380" s="1430"/>
      <c r="AP380" s="1430"/>
      <c r="AQ380" s="1430"/>
      <c r="AR380" s="1430"/>
      <c r="AS380" s="1430"/>
      <c r="AT380" s="1430"/>
      <c r="AU380" s="1430"/>
      <c r="AV380" s="1430"/>
      <c r="AW380" s="1430"/>
      <c r="AX380" s="1430"/>
      <c r="AY380" s="1430"/>
      <c r="AZ380" s="1430"/>
      <c r="BA380" s="1430"/>
      <c r="BB380" s="1430"/>
      <c r="BC380" s="1430"/>
      <c r="BD380" s="1430"/>
    </row>
    <row r="381" spans="2:56">
      <c r="B381" s="1430"/>
      <c r="C381" s="1430"/>
      <c r="D381" s="1430"/>
      <c r="E381" s="1430"/>
      <c r="F381" s="1430"/>
      <c r="G381" s="1430"/>
      <c r="H381" s="1430"/>
      <c r="I381" s="1430"/>
      <c r="J381" s="1430"/>
      <c r="K381" s="1430"/>
      <c r="L381" s="1430"/>
      <c r="M381" s="1430"/>
      <c r="N381" s="1430"/>
      <c r="O381" s="1430"/>
      <c r="P381" s="1430"/>
      <c r="Q381" s="1430"/>
      <c r="R381" s="1430"/>
      <c r="S381" s="1430"/>
      <c r="T381" s="1430"/>
      <c r="U381" s="1430"/>
      <c r="V381" s="1430"/>
      <c r="W381" s="1430"/>
      <c r="X381" s="1430"/>
      <c r="Y381" s="1430"/>
      <c r="Z381" s="1430"/>
      <c r="AA381" s="1430"/>
      <c r="AB381" s="1430"/>
      <c r="AC381" s="1430"/>
      <c r="AD381" s="1430"/>
      <c r="AE381" s="1430"/>
      <c r="AF381" s="1430"/>
      <c r="AG381" s="1430"/>
      <c r="AH381" s="1430"/>
      <c r="AI381" s="1430"/>
      <c r="AJ381" s="1430"/>
      <c r="AK381" s="1430"/>
      <c r="AL381" s="1430"/>
      <c r="AM381" s="1430"/>
      <c r="AN381" s="1430"/>
      <c r="AO381" s="1430"/>
      <c r="AP381" s="1430"/>
      <c r="AQ381" s="1430"/>
      <c r="AR381" s="1430"/>
      <c r="AS381" s="1430"/>
      <c r="AT381" s="1430"/>
      <c r="AU381" s="1430"/>
      <c r="AV381" s="1430"/>
      <c r="AW381" s="1430"/>
      <c r="AX381" s="1430"/>
      <c r="AY381" s="1430"/>
      <c r="AZ381" s="1430"/>
      <c r="BA381" s="1430"/>
      <c r="BB381" s="1430"/>
      <c r="BC381" s="1430"/>
      <c r="BD381" s="1430"/>
    </row>
    <row r="382" spans="2:56">
      <c r="B382" s="1430"/>
      <c r="C382" s="1430"/>
      <c r="D382" s="1430"/>
      <c r="E382" s="1430"/>
      <c r="F382" s="1430"/>
      <c r="G382" s="1430"/>
      <c r="H382" s="1430"/>
      <c r="I382" s="1430"/>
      <c r="J382" s="1430"/>
      <c r="K382" s="1430"/>
      <c r="L382" s="1430"/>
      <c r="M382" s="1430"/>
      <c r="N382" s="1430"/>
      <c r="O382" s="1430"/>
      <c r="P382" s="1430"/>
      <c r="Q382" s="1430"/>
      <c r="R382" s="1430"/>
      <c r="S382" s="1430"/>
      <c r="T382" s="1430"/>
      <c r="U382" s="1430"/>
      <c r="V382" s="1430"/>
      <c r="W382" s="1430"/>
      <c r="X382" s="1430"/>
      <c r="Y382" s="1430"/>
      <c r="Z382" s="1430"/>
      <c r="AA382" s="1430"/>
      <c r="AB382" s="1430"/>
      <c r="AC382" s="1430"/>
      <c r="AD382" s="1430"/>
      <c r="AE382" s="1430"/>
      <c r="AF382" s="1430"/>
      <c r="AG382" s="1430"/>
      <c r="AH382" s="1430"/>
      <c r="AI382" s="1430"/>
      <c r="AJ382" s="1430"/>
      <c r="AK382" s="1430"/>
      <c r="AL382" s="1430"/>
      <c r="AM382" s="1430"/>
      <c r="AN382" s="1430"/>
      <c r="AO382" s="1430"/>
      <c r="AP382" s="1430"/>
      <c r="AQ382" s="1430"/>
      <c r="AR382" s="1430"/>
      <c r="AS382" s="1430"/>
      <c r="AT382" s="1430"/>
      <c r="AU382" s="1430"/>
      <c r="AV382" s="1430"/>
      <c r="AW382" s="1430"/>
      <c r="AX382" s="1430"/>
      <c r="AY382" s="1430"/>
      <c r="AZ382" s="1430"/>
      <c r="BA382" s="1430"/>
      <c r="BB382" s="1430"/>
      <c r="BC382" s="1430"/>
      <c r="BD382" s="1430"/>
    </row>
    <row r="383" spans="2:56">
      <c r="B383" s="1430"/>
      <c r="C383" s="1430"/>
      <c r="D383" s="1430"/>
      <c r="E383" s="1430"/>
      <c r="F383" s="1430"/>
      <c r="G383" s="1430"/>
      <c r="H383" s="1430"/>
      <c r="I383" s="1430"/>
      <c r="J383" s="1430"/>
      <c r="K383" s="1430"/>
      <c r="L383" s="1430"/>
      <c r="M383" s="1430"/>
      <c r="N383" s="1430"/>
      <c r="O383" s="1430"/>
      <c r="P383" s="1430"/>
      <c r="Q383" s="1430"/>
      <c r="R383" s="1430"/>
      <c r="S383" s="1430"/>
      <c r="T383" s="1430"/>
      <c r="U383" s="1430"/>
      <c r="V383" s="1430"/>
      <c r="W383" s="1430"/>
      <c r="X383" s="1430"/>
      <c r="Y383" s="1430"/>
      <c r="Z383" s="1430"/>
      <c r="AA383" s="1430"/>
      <c r="AB383" s="1430"/>
      <c r="AC383" s="1430"/>
      <c r="AD383" s="1430"/>
      <c r="AE383" s="1430"/>
      <c r="AF383" s="1430"/>
      <c r="AG383" s="1430"/>
      <c r="AH383" s="1430"/>
      <c r="AI383" s="1430"/>
      <c r="AJ383" s="1430"/>
      <c r="AK383" s="1430"/>
      <c r="AL383" s="1430"/>
      <c r="AM383" s="1430"/>
      <c r="AN383" s="1430"/>
      <c r="AO383" s="1430"/>
      <c r="AP383" s="1430"/>
      <c r="AQ383" s="1430"/>
      <c r="AR383" s="1430"/>
      <c r="AS383" s="1430"/>
      <c r="AT383" s="1430"/>
      <c r="AU383" s="1430"/>
      <c r="AV383" s="1430"/>
      <c r="AW383" s="1430"/>
      <c r="AX383" s="1430"/>
      <c r="AY383" s="1430"/>
      <c r="AZ383" s="1430"/>
      <c r="BA383" s="1430"/>
      <c r="BB383" s="1430"/>
      <c r="BC383" s="1430"/>
      <c r="BD383" s="1430"/>
    </row>
    <row r="384" spans="2:56">
      <c r="B384" s="1430"/>
      <c r="C384" s="1430"/>
      <c r="D384" s="1430"/>
      <c r="E384" s="1430"/>
      <c r="F384" s="1430"/>
      <c r="G384" s="1430"/>
      <c r="H384" s="1430"/>
      <c r="I384" s="1430"/>
      <c r="J384" s="1430"/>
      <c r="K384" s="1430"/>
      <c r="L384" s="1430"/>
      <c r="M384" s="1430"/>
      <c r="N384" s="1430"/>
      <c r="O384" s="1430"/>
      <c r="P384" s="1430"/>
      <c r="Q384" s="1430"/>
      <c r="R384" s="1430"/>
      <c r="S384" s="1430"/>
      <c r="T384" s="1430"/>
      <c r="U384" s="1430"/>
      <c r="V384" s="1430"/>
      <c r="W384" s="1430"/>
      <c r="X384" s="1430"/>
      <c r="Y384" s="1430"/>
      <c r="Z384" s="1430"/>
      <c r="AA384" s="1430"/>
      <c r="AB384" s="1430"/>
      <c r="AC384" s="1430"/>
      <c r="AD384" s="1430"/>
      <c r="AE384" s="1430"/>
      <c r="AF384" s="1430"/>
      <c r="AG384" s="1430"/>
      <c r="AH384" s="1430"/>
      <c r="AI384" s="1430"/>
      <c r="AJ384" s="1430"/>
      <c r="AK384" s="1430"/>
      <c r="AL384" s="1430"/>
      <c r="AM384" s="1430"/>
      <c r="AN384" s="1430"/>
      <c r="AO384" s="1430"/>
      <c r="AP384" s="1430"/>
      <c r="AQ384" s="1430"/>
      <c r="AR384" s="1430"/>
      <c r="AS384" s="1430"/>
      <c r="AT384" s="1430"/>
      <c r="AU384" s="1430"/>
      <c r="AV384" s="1430"/>
      <c r="AW384" s="1430"/>
      <c r="AX384" s="1430"/>
      <c r="AY384" s="1430"/>
      <c r="AZ384" s="1430"/>
      <c r="BA384" s="1430"/>
      <c r="BB384" s="1430"/>
      <c r="BC384" s="1430"/>
      <c r="BD384" s="1430"/>
    </row>
    <row r="385" spans="2:56">
      <c r="B385" s="1430"/>
      <c r="C385" s="1430"/>
      <c r="D385" s="1430"/>
      <c r="E385" s="1430"/>
      <c r="F385" s="1430"/>
      <c r="G385" s="1430"/>
      <c r="H385" s="1430"/>
      <c r="I385" s="1430"/>
      <c r="J385" s="1430"/>
      <c r="K385" s="1430"/>
      <c r="L385" s="1430"/>
      <c r="M385" s="1430"/>
      <c r="N385" s="1430"/>
      <c r="O385" s="1430"/>
      <c r="P385" s="1430"/>
      <c r="Q385" s="1430"/>
      <c r="R385" s="1430"/>
      <c r="S385" s="1430"/>
      <c r="T385" s="1430"/>
      <c r="U385" s="1430"/>
      <c r="V385" s="1430"/>
      <c r="W385" s="1430"/>
      <c r="X385" s="1430"/>
      <c r="Y385" s="1430"/>
      <c r="Z385" s="1430"/>
      <c r="AA385" s="1430"/>
      <c r="AB385" s="1430"/>
      <c r="AC385" s="1430"/>
      <c r="AD385" s="1430"/>
      <c r="AE385" s="1430"/>
      <c r="AF385" s="1430"/>
      <c r="AG385" s="1430"/>
      <c r="AH385" s="1430"/>
      <c r="AI385" s="1430"/>
      <c r="AJ385" s="1430"/>
      <c r="AK385" s="1430"/>
      <c r="AL385" s="1430"/>
      <c r="AM385" s="1430"/>
      <c r="AN385" s="1430"/>
      <c r="AO385" s="1430"/>
      <c r="AP385" s="1430"/>
      <c r="AQ385" s="1430"/>
      <c r="AR385" s="1430"/>
      <c r="AS385" s="1430"/>
      <c r="AT385" s="1430"/>
      <c r="AU385" s="1430"/>
      <c r="AV385" s="1430"/>
      <c r="AW385" s="1430"/>
      <c r="AX385" s="1430"/>
      <c r="AY385" s="1430"/>
      <c r="AZ385" s="1430"/>
      <c r="BA385" s="1430"/>
      <c r="BB385" s="1430"/>
      <c r="BC385" s="1430"/>
      <c r="BD385" s="1430"/>
    </row>
    <row r="386" spans="2:56">
      <c r="B386" s="1430"/>
      <c r="C386" s="1430"/>
      <c r="D386" s="1430"/>
      <c r="E386" s="1430"/>
      <c r="F386" s="1430"/>
      <c r="G386" s="1430"/>
      <c r="H386" s="1430"/>
      <c r="I386" s="1430"/>
      <c r="J386" s="1430"/>
      <c r="K386" s="1430"/>
      <c r="L386" s="1430"/>
      <c r="M386" s="1430"/>
      <c r="N386" s="1430"/>
      <c r="O386" s="1430"/>
      <c r="P386" s="1430"/>
      <c r="Q386" s="1430"/>
      <c r="R386" s="1430"/>
      <c r="S386" s="1430"/>
      <c r="T386" s="1430"/>
      <c r="U386" s="1430"/>
      <c r="V386" s="1430"/>
      <c r="W386" s="1430"/>
      <c r="X386" s="1430"/>
      <c r="Y386" s="1430"/>
      <c r="Z386" s="1430"/>
      <c r="AA386" s="1430"/>
      <c r="AB386" s="1430"/>
      <c r="AC386" s="1430"/>
      <c r="AD386" s="1430"/>
      <c r="AE386" s="1430"/>
      <c r="AF386" s="1430"/>
      <c r="AG386" s="1430"/>
      <c r="AH386" s="1430"/>
      <c r="AI386" s="1430"/>
      <c r="AJ386" s="1430"/>
      <c r="AK386" s="1430"/>
      <c r="AL386" s="1430"/>
      <c r="AM386" s="1430"/>
      <c r="AN386" s="1430"/>
      <c r="AO386" s="1430"/>
      <c r="AP386" s="1430"/>
      <c r="AQ386" s="1430"/>
      <c r="AR386" s="1430"/>
      <c r="AS386" s="1430"/>
      <c r="AT386" s="1430"/>
      <c r="AU386" s="1430"/>
      <c r="AV386" s="1430"/>
      <c r="AW386" s="1430"/>
      <c r="AX386" s="1430"/>
      <c r="AY386" s="1430"/>
      <c r="AZ386" s="1430"/>
      <c r="BA386" s="1430"/>
      <c r="BB386" s="1430"/>
      <c r="BC386" s="1430"/>
      <c r="BD386" s="1430"/>
    </row>
    <row r="387" spans="2:56">
      <c r="B387" s="1430"/>
      <c r="C387" s="1430"/>
      <c r="D387" s="1430"/>
      <c r="E387" s="1430"/>
      <c r="F387" s="1430"/>
      <c r="G387" s="1430"/>
      <c r="H387" s="1430"/>
      <c r="I387" s="1430"/>
      <c r="J387" s="1430"/>
      <c r="K387" s="1430"/>
      <c r="L387" s="1430"/>
      <c r="M387" s="1430"/>
      <c r="N387" s="1430"/>
      <c r="O387" s="1430"/>
      <c r="P387" s="1430"/>
      <c r="Q387" s="1430"/>
      <c r="R387" s="1430"/>
      <c r="S387" s="1430"/>
      <c r="T387" s="1430"/>
      <c r="U387" s="1430"/>
      <c r="V387" s="1430"/>
      <c r="W387" s="1430"/>
      <c r="X387" s="1430"/>
      <c r="Y387" s="1430"/>
      <c r="Z387" s="1430"/>
      <c r="AA387" s="1430"/>
      <c r="AB387" s="1430"/>
      <c r="AC387" s="1430"/>
      <c r="AD387" s="1430"/>
      <c r="AE387" s="1430"/>
      <c r="AF387" s="1430"/>
      <c r="AG387" s="1430"/>
      <c r="AH387" s="1430"/>
      <c r="AI387" s="1430"/>
      <c r="AJ387" s="1430"/>
      <c r="AK387" s="1430"/>
      <c r="AL387" s="1430"/>
      <c r="AM387" s="1430"/>
      <c r="AN387" s="1430"/>
      <c r="AO387" s="1430"/>
      <c r="AP387" s="1430"/>
      <c r="AQ387" s="1430"/>
      <c r="AR387" s="1430"/>
      <c r="AS387" s="1430"/>
      <c r="AT387" s="1430"/>
      <c r="AU387" s="1430"/>
      <c r="AV387" s="1430"/>
      <c r="AW387" s="1430"/>
      <c r="AX387" s="1430"/>
      <c r="AY387" s="1430"/>
      <c r="AZ387" s="1430"/>
      <c r="BA387" s="1430"/>
      <c r="BB387" s="1430"/>
      <c r="BC387" s="1430"/>
      <c r="BD387" s="1430"/>
    </row>
    <row r="388" spans="2:56">
      <c r="B388" s="1430"/>
      <c r="C388" s="1430"/>
      <c r="D388" s="1430"/>
      <c r="E388" s="1430"/>
      <c r="F388" s="1430"/>
      <c r="G388" s="1430"/>
      <c r="H388" s="1430"/>
      <c r="I388" s="1430"/>
      <c r="J388" s="1430"/>
      <c r="K388" s="1430"/>
      <c r="L388" s="1430"/>
      <c r="M388" s="1430"/>
      <c r="N388" s="1430"/>
      <c r="O388" s="1430"/>
      <c r="P388" s="1430"/>
      <c r="Q388" s="1430"/>
      <c r="R388" s="1430"/>
      <c r="S388" s="1430"/>
      <c r="T388" s="1430"/>
      <c r="U388" s="1430"/>
      <c r="V388" s="1430"/>
      <c r="W388" s="1430"/>
      <c r="X388" s="1430"/>
      <c r="Y388" s="1430"/>
      <c r="Z388" s="1430"/>
      <c r="AA388" s="1430"/>
      <c r="AB388" s="1430"/>
      <c r="AC388" s="1430"/>
      <c r="AD388" s="1430"/>
      <c r="AE388" s="1430"/>
      <c r="AF388" s="1430"/>
      <c r="AG388" s="1430"/>
      <c r="AH388" s="1430"/>
      <c r="AI388" s="1430"/>
      <c r="AJ388" s="1430"/>
      <c r="AK388" s="1430"/>
      <c r="AL388" s="1430"/>
      <c r="AM388" s="1430"/>
      <c r="AN388" s="1430"/>
      <c r="AO388" s="1430"/>
      <c r="AP388" s="1430"/>
      <c r="AQ388" s="1430"/>
      <c r="AR388" s="1430"/>
      <c r="AS388" s="1430"/>
      <c r="AT388" s="1430"/>
      <c r="AU388" s="1430"/>
      <c r="AV388" s="1430"/>
      <c r="AW388" s="1430"/>
      <c r="AX388" s="1430"/>
      <c r="AY388" s="1430"/>
      <c r="AZ388" s="1430"/>
      <c r="BA388" s="1430"/>
      <c r="BB388" s="1430"/>
      <c r="BC388" s="1430"/>
      <c r="BD388" s="1430"/>
    </row>
    <row r="389" spans="2:56">
      <c r="B389" s="1430"/>
      <c r="C389" s="1430"/>
      <c r="D389" s="1430"/>
      <c r="E389" s="1430"/>
      <c r="F389" s="1430"/>
      <c r="G389" s="1430"/>
      <c r="H389" s="1430"/>
      <c r="I389" s="1430"/>
      <c r="J389" s="1430"/>
      <c r="K389" s="1430"/>
      <c r="L389" s="1430"/>
      <c r="M389" s="1430"/>
      <c r="N389" s="1430"/>
      <c r="O389" s="1430"/>
      <c r="P389" s="1430"/>
      <c r="Q389" s="1430"/>
      <c r="R389" s="1430"/>
      <c r="S389" s="1430"/>
      <c r="T389" s="1430"/>
      <c r="U389" s="1430"/>
      <c r="V389" s="1430"/>
      <c r="W389" s="1430"/>
      <c r="X389" s="1430"/>
      <c r="Y389" s="1430"/>
      <c r="Z389" s="1430"/>
      <c r="AA389" s="1430"/>
      <c r="AB389" s="1430"/>
      <c r="AC389" s="1430"/>
      <c r="AD389" s="1430"/>
      <c r="AE389" s="1430"/>
      <c r="AF389" s="1430"/>
      <c r="AG389" s="1430"/>
      <c r="AH389" s="1430"/>
      <c r="AI389" s="1430"/>
      <c r="AJ389" s="1430"/>
      <c r="AK389" s="1430"/>
      <c r="AL389" s="1430"/>
      <c r="AM389" s="1430"/>
      <c r="AN389" s="1430"/>
      <c r="AO389" s="1430"/>
      <c r="AP389" s="1430"/>
      <c r="AQ389" s="1430"/>
      <c r="AR389" s="1430"/>
      <c r="AS389" s="1430"/>
      <c r="AT389" s="1430"/>
      <c r="AU389" s="1430"/>
      <c r="AV389" s="1430"/>
      <c r="AW389" s="1430"/>
      <c r="AX389" s="1430"/>
      <c r="AY389" s="1430"/>
      <c r="AZ389" s="1430"/>
      <c r="BA389" s="1430"/>
      <c r="BB389" s="1430"/>
      <c r="BC389" s="1430"/>
      <c r="BD389" s="1430"/>
    </row>
    <row r="390" spans="2:56">
      <c r="B390" s="1430"/>
      <c r="C390" s="1430"/>
      <c r="D390" s="1430"/>
      <c r="E390" s="1430"/>
      <c r="F390" s="1430"/>
      <c r="G390" s="1430"/>
      <c r="H390" s="1430"/>
      <c r="I390" s="1430"/>
      <c r="J390" s="1430"/>
      <c r="K390" s="1430"/>
      <c r="L390" s="1430"/>
      <c r="M390" s="1430"/>
      <c r="N390" s="1430"/>
      <c r="O390" s="1430"/>
      <c r="P390" s="1430"/>
      <c r="Q390" s="1430"/>
      <c r="R390" s="1430"/>
      <c r="S390" s="1430"/>
      <c r="T390" s="1430"/>
      <c r="U390" s="1430"/>
      <c r="V390" s="1430"/>
      <c r="W390" s="1430"/>
      <c r="X390" s="1430"/>
      <c r="Y390" s="1430"/>
      <c r="Z390" s="1430"/>
      <c r="AA390" s="1430"/>
      <c r="AB390" s="1430"/>
      <c r="AC390" s="1430"/>
      <c r="AD390" s="1430"/>
      <c r="AE390" s="1430"/>
      <c r="AF390" s="1430"/>
      <c r="AG390" s="1430"/>
      <c r="AH390" s="1430"/>
      <c r="AI390" s="1430"/>
      <c r="AJ390" s="1430"/>
      <c r="AK390" s="1430"/>
      <c r="AL390" s="1430"/>
      <c r="AM390" s="1430"/>
      <c r="AN390" s="1430"/>
      <c r="AO390" s="1430"/>
      <c r="AP390" s="1430"/>
      <c r="AQ390" s="1430"/>
      <c r="AR390" s="1430"/>
      <c r="AS390" s="1430"/>
      <c r="AT390" s="1430"/>
      <c r="AU390" s="1430"/>
      <c r="AV390" s="1430"/>
      <c r="AW390" s="1430"/>
      <c r="AX390" s="1430"/>
      <c r="AY390" s="1430"/>
      <c r="AZ390" s="1430"/>
      <c r="BA390" s="1430"/>
      <c r="BB390" s="1430"/>
      <c r="BC390" s="1430"/>
      <c r="BD390" s="1430"/>
    </row>
    <row r="391" spans="2:56">
      <c r="B391" s="1430"/>
      <c r="C391" s="1430"/>
      <c r="D391" s="1430"/>
      <c r="E391" s="1430"/>
      <c r="F391" s="1430"/>
      <c r="G391" s="1430"/>
      <c r="H391" s="1430"/>
      <c r="I391" s="1430"/>
      <c r="J391" s="1430"/>
      <c r="K391" s="1430"/>
      <c r="L391" s="1430"/>
      <c r="M391" s="1430"/>
      <c r="N391" s="1430"/>
      <c r="O391" s="1430"/>
      <c r="P391" s="1430"/>
      <c r="Q391" s="1430"/>
      <c r="R391" s="1430"/>
      <c r="S391" s="1430"/>
      <c r="T391" s="1430"/>
      <c r="U391" s="1430"/>
      <c r="V391" s="1430"/>
      <c r="W391" s="1430"/>
      <c r="X391" s="1430"/>
      <c r="Y391" s="1430"/>
      <c r="Z391" s="1430"/>
      <c r="AA391" s="1430"/>
      <c r="AB391" s="1430"/>
      <c r="AC391" s="1430"/>
      <c r="AD391" s="1430"/>
      <c r="AE391" s="1430"/>
      <c r="AF391" s="1430"/>
      <c r="AG391" s="1430"/>
      <c r="AH391" s="1430"/>
      <c r="AI391" s="1430"/>
      <c r="AJ391" s="1430"/>
      <c r="AK391" s="1430"/>
      <c r="AL391" s="1430"/>
      <c r="AM391" s="1430"/>
      <c r="AN391" s="1430"/>
      <c r="AO391" s="1430"/>
      <c r="AP391" s="1430"/>
      <c r="AQ391" s="1430"/>
      <c r="AR391" s="1430"/>
      <c r="AS391" s="1430"/>
      <c r="AT391" s="1430"/>
      <c r="AU391" s="1430"/>
      <c r="AV391" s="1430"/>
      <c r="AW391" s="1430"/>
      <c r="AX391" s="1430"/>
      <c r="AY391" s="1430"/>
      <c r="AZ391" s="1430"/>
      <c r="BA391" s="1430"/>
      <c r="BB391" s="1430"/>
      <c r="BC391" s="1430"/>
      <c r="BD391" s="1430"/>
    </row>
    <row r="392" spans="2:56">
      <c r="B392" s="1430"/>
      <c r="C392" s="1430"/>
      <c r="D392" s="1430"/>
      <c r="E392" s="1430"/>
      <c r="F392" s="1430"/>
      <c r="G392" s="1430"/>
      <c r="H392" s="1430"/>
      <c r="I392" s="1430"/>
      <c r="J392" s="1430"/>
      <c r="K392" s="1430"/>
      <c r="L392" s="1430"/>
      <c r="M392" s="1430"/>
      <c r="N392" s="1430"/>
      <c r="O392" s="1430"/>
      <c r="P392" s="1430"/>
      <c r="Q392" s="1430"/>
      <c r="R392" s="1430"/>
      <c r="S392" s="1430"/>
      <c r="T392" s="1430"/>
      <c r="U392" s="1430"/>
      <c r="V392" s="1430"/>
      <c r="W392" s="1430"/>
      <c r="X392" s="1430"/>
      <c r="Y392" s="1430"/>
      <c r="Z392" s="1430"/>
      <c r="AA392" s="1430"/>
      <c r="AB392" s="1430"/>
      <c r="AC392" s="1430"/>
      <c r="AD392" s="1430"/>
      <c r="AE392" s="1430"/>
      <c r="AF392" s="1430"/>
      <c r="AG392" s="1430"/>
      <c r="AH392" s="1430"/>
      <c r="AI392" s="1430"/>
      <c r="AJ392" s="1430"/>
      <c r="AK392" s="1430"/>
      <c r="AL392" s="1430"/>
      <c r="AM392" s="1430"/>
      <c r="AN392" s="1430"/>
      <c r="AO392" s="1430"/>
      <c r="AP392" s="1430"/>
      <c r="AQ392" s="1430"/>
      <c r="AR392" s="1430"/>
      <c r="AS392" s="1430"/>
      <c r="AT392" s="1430"/>
      <c r="AU392" s="1430"/>
      <c r="AV392" s="1430"/>
      <c r="AW392" s="1430"/>
      <c r="AX392" s="1430"/>
      <c r="AY392" s="1430"/>
      <c r="AZ392" s="1430"/>
      <c r="BA392" s="1430"/>
      <c r="BB392" s="1430"/>
      <c r="BC392" s="1430"/>
      <c r="BD392" s="1430"/>
    </row>
    <row r="393" spans="2:56">
      <c r="B393" s="1430"/>
      <c r="C393" s="1430"/>
      <c r="D393" s="1430"/>
      <c r="E393" s="1430"/>
      <c r="F393" s="1430"/>
      <c r="G393" s="1430"/>
      <c r="H393" s="1430"/>
      <c r="I393" s="1430"/>
      <c r="J393" s="1430"/>
      <c r="K393" s="1430"/>
      <c r="L393" s="1430"/>
      <c r="M393" s="1430"/>
      <c r="N393" s="1430"/>
      <c r="O393" s="1430"/>
      <c r="P393" s="1430"/>
      <c r="Q393" s="1430"/>
      <c r="R393" s="1430"/>
      <c r="S393" s="1430"/>
      <c r="T393" s="1430"/>
      <c r="U393" s="1430"/>
      <c r="V393" s="1430"/>
      <c r="W393" s="1430"/>
      <c r="X393" s="1430"/>
      <c r="Y393" s="1430"/>
      <c r="Z393" s="1430"/>
      <c r="AA393" s="1430"/>
      <c r="AB393" s="1430"/>
      <c r="AC393" s="1430"/>
      <c r="AD393" s="1430"/>
      <c r="AE393" s="1430"/>
      <c r="AF393" s="1430"/>
      <c r="AG393" s="1430"/>
      <c r="AH393" s="1430"/>
      <c r="AI393" s="1430"/>
      <c r="AJ393" s="1430"/>
      <c r="AK393" s="1430"/>
      <c r="AL393" s="1430"/>
      <c r="AM393" s="1430"/>
      <c r="AN393" s="1430"/>
      <c r="AO393" s="1430"/>
      <c r="AP393" s="1430"/>
      <c r="AQ393" s="1430"/>
      <c r="AR393" s="1430"/>
      <c r="AS393" s="1430"/>
      <c r="AT393" s="1430"/>
      <c r="AU393" s="1430"/>
      <c r="AV393" s="1430"/>
      <c r="AW393" s="1430"/>
      <c r="AX393" s="1430"/>
      <c r="AY393" s="1430"/>
      <c r="AZ393" s="1430"/>
      <c r="BA393" s="1430"/>
      <c r="BB393" s="1430"/>
      <c r="BC393" s="1430"/>
      <c r="BD393" s="1430"/>
    </row>
    <row r="394" spans="2:56">
      <c r="B394" s="1430"/>
      <c r="C394" s="1430"/>
      <c r="D394" s="1430"/>
      <c r="E394" s="1430"/>
      <c r="F394" s="1430"/>
      <c r="G394" s="1430"/>
      <c r="H394" s="1430"/>
      <c r="I394" s="1430"/>
      <c r="J394" s="1430"/>
      <c r="K394" s="1430"/>
      <c r="L394" s="1430"/>
      <c r="M394" s="1430"/>
      <c r="N394" s="1430"/>
      <c r="O394" s="1430"/>
      <c r="P394" s="1430"/>
      <c r="Q394" s="1430"/>
      <c r="R394" s="1430"/>
      <c r="S394" s="1430"/>
      <c r="T394" s="1430"/>
      <c r="U394" s="1430"/>
      <c r="V394" s="1430"/>
      <c r="W394" s="1430"/>
      <c r="X394" s="1430"/>
      <c r="Y394" s="1430"/>
      <c r="Z394" s="1430"/>
      <c r="AA394" s="1430"/>
      <c r="AB394" s="1430"/>
      <c r="AC394" s="1430"/>
      <c r="AD394" s="1430"/>
      <c r="AE394" s="1430"/>
      <c r="AF394" s="1430"/>
      <c r="AG394" s="1430"/>
      <c r="AH394" s="1430"/>
      <c r="AI394" s="1430"/>
      <c r="AJ394" s="1430"/>
      <c r="AK394" s="1430"/>
      <c r="AL394" s="1430"/>
      <c r="AM394" s="1430"/>
      <c r="AN394" s="1430"/>
      <c r="AO394" s="1430"/>
      <c r="AP394" s="1430"/>
      <c r="AQ394" s="1430"/>
      <c r="AR394" s="1430"/>
      <c r="AS394" s="1430"/>
      <c r="AT394" s="1430"/>
      <c r="AU394" s="1430"/>
      <c r="AV394" s="1430"/>
      <c r="AW394" s="1430"/>
      <c r="AX394" s="1430"/>
      <c r="AY394" s="1430"/>
      <c r="AZ394" s="1430"/>
      <c r="BA394" s="1430"/>
      <c r="BB394" s="1430"/>
      <c r="BC394" s="1430"/>
      <c r="BD394" s="1430"/>
    </row>
    <row r="395" spans="2:56">
      <c r="B395" s="1430"/>
      <c r="C395" s="1430"/>
      <c r="D395" s="1430"/>
      <c r="E395" s="1430"/>
      <c r="F395" s="1430"/>
      <c r="G395" s="1430"/>
      <c r="H395" s="1430"/>
      <c r="I395" s="1430"/>
      <c r="J395" s="1430"/>
      <c r="K395" s="1430"/>
      <c r="L395" s="1430"/>
      <c r="M395" s="1430"/>
      <c r="N395" s="1430"/>
      <c r="O395" s="1430"/>
      <c r="P395" s="1430"/>
      <c r="Q395" s="1430"/>
      <c r="R395" s="1430"/>
      <c r="S395" s="1430"/>
      <c r="T395" s="1430"/>
      <c r="U395" s="1430"/>
      <c r="V395" s="1430"/>
      <c r="W395" s="1430"/>
      <c r="X395" s="1430"/>
      <c r="Y395" s="1430"/>
      <c r="Z395" s="1430"/>
      <c r="AA395" s="1430"/>
      <c r="AB395" s="1430"/>
      <c r="AC395" s="1430"/>
      <c r="AD395" s="1430"/>
      <c r="AE395" s="1430"/>
      <c r="AF395" s="1430"/>
      <c r="AG395" s="1430"/>
      <c r="AH395" s="1430"/>
      <c r="AI395" s="1430"/>
      <c r="AJ395" s="1430"/>
      <c r="AK395" s="1430"/>
      <c r="AL395" s="1430"/>
      <c r="AM395" s="1430"/>
      <c r="AN395" s="1430"/>
      <c r="AO395" s="1430"/>
      <c r="AP395" s="1430"/>
      <c r="AQ395" s="1430"/>
      <c r="AR395" s="1430"/>
      <c r="AS395" s="1430"/>
      <c r="AT395" s="1430"/>
      <c r="AU395" s="1430"/>
      <c r="AV395" s="1430"/>
      <c r="AW395" s="1430"/>
      <c r="AX395" s="1430"/>
      <c r="AY395" s="1430"/>
      <c r="AZ395" s="1430"/>
      <c r="BA395" s="1430"/>
      <c r="BB395" s="1430"/>
      <c r="BC395" s="1430"/>
      <c r="BD395" s="1430"/>
    </row>
    <row r="396" spans="2:56">
      <c r="B396" s="1430"/>
      <c r="C396" s="1430"/>
      <c r="D396" s="1430"/>
      <c r="E396" s="1430"/>
      <c r="F396" s="1430"/>
      <c r="G396" s="1430"/>
      <c r="H396" s="1430"/>
      <c r="I396" s="1430"/>
      <c r="J396" s="1430"/>
      <c r="K396" s="1430"/>
      <c r="L396" s="1430"/>
      <c r="M396" s="1430"/>
      <c r="N396" s="1430"/>
      <c r="O396" s="1430"/>
      <c r="P396" s="1430"/>
      <c r="Q396" s="1430"/>
      <c r="R396" s="1430"/>
      <c r="S396" s="1430"/>
      <c r="T396" s="1430"/>
      <c r="U396" s="1430"/>
      <c r="V396" s="1430"/>
      <c r="W396" s="1430"/>
      <c r="X396" s="1430"/>
      <c r="Y396" s="1430"/>
      <c r="Z396" s="1430"/>
      <c r="AA396" s="1430"/>
      <c r="AB396" s="1430"/>
      <c r="AC396" s="1430"/>
      <c r="AD396" s="1430"/>
      <c r="AE396" s="1430"/>
      <c r="AF396" s="1430"/>
      <c r="AG396" s="1430"/>
      <c r="AH396" s="1430"/>
      <c r="AI396" s="1430"/>
      <c r="AJ396" s="1430"/>
      <c r="AK396" s="1430"/>
      <c r="AL396" s="1430"/>
      <c r="AM396" s="1430"/>
      <c r="AN396" s="1430"/>
      <c r="AO396" s="1430"/>
      <c r="AP396" s="1430"/>
      <c r="AQ396" s="1430"/>
      <c r="AR396" s="1430"/>
      <c r="AS396" s="1430"/>
      <c r="AT396" s="1430"/>
      <c r="AU396" s="1430"/>
      <c r="AV396" s="1430"/>
      <c r="AW396" s="1430"/>
      <c r="AX396" s="1430"/>
      <c r="AY396" s="1430"/>
      <c r="AZ396" s="1430"/>
      <c r="BA396" s="1430"/>
      <c r="BB396" s="1430"/>
      <c r="BC396" s="1430"/>
      <c r="BD396" s="1430"/>
    </row>
    <row r="397" spans="2:56">
      <c r="B397" s="1430"/>
      <c r="C397" s="1430"/>
      <c r="D397" s="1430"/>
      <c r="E397" s="1430"/>
      <c r="F397" s="1430"/>
      <c r="G397" s="1430"/>
      <c r="H397" s="1430"/>
      <c r="I397" s="1430"/>
      <c r="J397" s="1430"/>
      <c r="K397" s="1430"/>
      <c r="L397" s="1430"/>
      <c r="M397" s="1430"/>
      <c r="N397" s="1430"/>
      <c r="O397" s="1430"/>
      <c r="P397" s="1430"/>
      <c r="Q397" s="1430"/>
      <c r="R397" s="1430"/>
      <c r="S397" s="1430"/>
      <c r="T397" s="1430"/>
      <c r="U397" s="1430"/>
      <c r="V397" s="1430"/>
      <c r="W397" s="1430"/>
      <c r="X397" s="1430"/>
      <c r="Y397" s="1430"/>
      <c r="Z397" s="1430"/>
      <c r="AA397" s="1430"/>
      <c r="AB397" s="1430"/>
      <c r="AC397" s="1430"/>
      <c r="AD397" s="1430"/>
      <c r="AE397" s="1430"/>
      <c r="AF397" s="1430"/>
      <c r="AG397" s="1430"/>
      <c r="AH397" s="1430"/>
      <c r="AI397" s="1430"/>
      <c r="AJ397" s="1430"/>
      <c r="AK397" s="1430"/>
      <c r="AL397" s="1430"/>
      <c r="AM397" s="1430"/>
      <c r="AN397" s="1430"/>
      <c r="AO397" s="1430"/>
      <c r="AP397" s="1430"/>
      <c r="AQ397" s="1430"/>
      <c r="AR397" s="1430"/>
      <c r="AS397" s="1430"/>
      <c r="AT397" s="1430"/>
      <c r="AU397" s="1430"/>
      <c r="AV397" s="1430"/>
      <c r="AW397" s="1430"/>
      <c r="AX397" s="1430"/>
      <c r="AY397" s="1430"/>
      <c r="AZ397" s="1430"/>
      <c r="BA397" s="1430"/>
      <c r="BB397" s="1430"/>
      <c r="BC397" s="1430"/>
      <c r="BD397" s="1430"/>
    </row>
    <row r="398" spans="2:56">
      <c r="B398" s="1430"/>
      <c r="C398" s="1430"/>
      <c r="D398" s="1430"/>
      <c r="E398" s="1430"/>
      <c r="F398" s="1430"/>
      <c r="G398" s="1430"/>
      <c r="H398" s="1430"/>
      <c r="I398" s="1430"/>
      <c r="J398" s="1430"/>
      <c r="K398" s="1430"/>
      <c r="L398" s="1430"/>
      <c r="M398" s="1430"/>
      <c r="N398" s="1430"/>
      <c r="O398" s="1430"/>
      <c r="P398" s="1430"/>
      <c r="Q398" s="1430"/>
      <c r="R398" s="1430"/>
      <c r="S398" s="1430"/>
      <c r="T398" s="1430"/>
      <c r="U398" s="1430"/>
      <c r="V398" s="1430"/>
      <c r="W398" s="1430"/>
      <c r="X398" s="1430"/>
      <c r="Y398" s="1430"/>
      <c r="Z398" s="1430"/>
      <c r="AA398" s="1430"/>
      <c r="AB398" s="1430"/>
      <c r="AC398" s="1430"/>
      <c r="AD398" s="1430"/>
      <c r="AE398" s="1430"/>
      <c r="AF398" s="1430"/>
      <c r="AG398" s="1430"/>
      <c r="AH398" s="1430"/>
      <c r="AI398" s="1430"/>
      <c r="AJ398" s="1430"/>
      <c r="AK398" s="1430"/>
      <c r="AL398" s="1430"/>
      <c r="AM398" s="1430"/>
      <c r="AN398" s="1430"/>
      <c r="AO398" s="1430"/>
      <c r="AP398" s="1430"/>
      <c r="AQ398" s="1430"/>
      <c r="AR398" s="1430"/>
      <c r="AS398" s="1430"/>
      <c r="AT398" s="1430"/>
      <c r="AU398" s="1430"/>
      <c r="AV398" s="1430"/>
      <c r="AW398" s="1430"/>
      <c r="AX398" s="1430"/>
      <c r="AY398" s="1430"/>
      <c r="AZ398" s="1430"/>
      <c r="BA398" s="1430"/>
      <c r="BB398" s="1430"/>
      <c r="BC398" s="1430"/>
      <c r="BD398" s="1430"/>
    </row>
    <row r="399" spans="2:56">
      <c r="B399" s="1430"/>
      <c r="C399" s="1430"/>
      <c r="D399" s="1430"/>
      <c r="E399" s="1430"/>
      <c r="F399" s="1430"/>
      <c r="G399" s="1430"/>
      <c r="H399" s="1430"/>
      <c r="I399" s="1430"/>
      <c r="J399" s="1430"/>
      <c r="K399" s="1430"/>
      <c r="L399" s="1430"/>
      <c r="M399" s="1430"/>
      <c r="N399" s="1430"/>
      <c r="O399" s="1430"/>
      <c r="P399" s="1430"/>
      <c r="Q399" s="1430"/>
      <c r="R399" s="1430"/>
      <c r="S399" s="1430"/>
      <c r="T399" s="1430"/>
      <c r="U399" s="1430"/>
      <c r="V399" s="1430"/>
      <c r="W399" s="1430"/>
      <c r="X399" s="1430"/>
      <c r="Y399" s="1430"/>
      <c r="Z399" s="1430"/>
      <c r="AA399" s="1430"/>
      <c r="AB399" s="1430"/>
      <c r="AC399" s="1430"/>
      <c r="AD399" s="1430"/>
      <c r="AE399" s="1430"/>
      <c r="AF399" s="1430"/>
      <c r="AG399" s="1430"/>
      <c r="AH399" s="1430"/>
      <c r="AI399" s="1430"/>
      <c r="AJ399" s="1430"/>
      <c r="AK399" s="1430"/>
      <c r="AL399" s="1430"/>
      <c r="AM399" s="1430"/>
      <c r="AN399" s="1430"/>
      <c r="AO399" s="1430"/>
      <c r="AP399" s="1430"/>
      <c r="AQ399" s="1430"/>
      <c r="AR399" s="1430"/>
      <c r="AS399" s="1430"/>
      <c r="AT399" s="1430"/>
      <c r="AU399" s="1430"/>
      <c r="AV399" s="1430"/>
      <c r="AW399" s="1430"/>
      <c r="AX399" s="1430"/>
      <c r="AY399" s="1430"/>
      <c r="AZ399" s="1430"/>
      <c r="BA399" s="1430"/>
      <c r="BB399" s="1430"/>
      <c r="BC399" s="1430"/>
      <c r="BD399" s="1430"/>
    </row>
    <row r="400" spans="2:56">
      <c r="B400" s="1430"/>
      <c r="C400" s="1430"/>
      <c r="D400" s="1430"/>
      <c r="E400" s="1430"/>
      <c r="F400" s="1430"/>
      <c r="G400" s="1430"/>
      <c r="H400" s="1430"/>
      <c r="I400" s="1430"/>
      <c r="J400" s="1430"/>
      <c r="K400" s="1430"/>
      <c r="L400" s="1430"/>
      <c r="M400" s="1430"/>
      <c r="N400" s="1430"/>
      <c r="O400" s="1430"/>
      <c r="P400" s="1430"/>
      <c r="Q400" s="1430"/>
      <c r="R400" s="1430"/>
      <c r="S400" s="1430"/>
      <c r="T400" s="1430"/>
      <c r="U400" s="1430"/>
      <c r="V400" s="1430"/>
      <c r="W400" s="1430"/>
      <c r="X400" s="1430"/>
      <c r="Y400" s="1430"/>
      <c r="Z400" s="1430"/>
      <c r="AA400" s="1430"/>
      <c r="AB400" s="1430"/>
      <c r="AC400" s="1430"/>
      <c r="AD400" s="1430"/>
      <c r="AE400" s="1430"/>
      <c r="AF400" s="1430"/>
      <c r="AG400" s="1430"/>
      <c r="AH400" s="1430"/>
      <c r="AI400" s="1430"/>
      <c r="AJ400" s="1430"/>
      <c r="AK400" s="1430"/>
      <c r="AL400" s="1430"/>
      <c r="AM400" s="1430"/>
      <c r="AN400" s="1430"/>
      <c r="AO400" s="1430"/>
      <c r="AP400" s="1430"/>
      <c r="AQ400" s="1430"/>
      <c r="AR400" s="1430"/>
      <c r="AS400" s="1430"/>
      <c r="AT400" s="1430"/>
      <c r="AU400" s="1430"/>
      <c r="AV400" s="1430"/>
      <c r="AW400" s="1430"/>
      <c r="AX400" s="1430"/>
      <c r="AY400" s="1430"/>
      <c r="AZ400" s="1430"/>
      <c r="BA400" s="1430"/>
      <c r="BB400" s="1430"/>
      <c r="BC400" s="1430"/>
      <c r="BD400" s="1430"/>
    </row>
    <row r="401" spans="2:56">
      <c r="B401" s="1430"/>
      <c r="C401" s="1430"/>
      <c r="D401" s="1430"/>
      <c r="E401" s="1430"/>
      <c r="F401" s="1430"/>
      <c r="G401" s="1430"/>
      <c r="H401" s="1430"/>
      <c r="I401" s="1430"/>
      <c r="J401" s="1430"/>
      <c r="K401" s="1430"/>
      <c r="L401" s="1430"/>
      <c r="M401" s="1430"/>
      <c r="N401" s="1430"/>
      <c r="O401" s="1430"/>
      <c r="P401" s="1430"/>
      <c r="Q401" s="1430"/>
      <c r="R401" s="1430"/>
      <c r="S401" s="1430"/>
      <c r="T401" s="1430"/>
      <c r="U401" s="1430"/>
      <c r="V401" s="1430"/>
      <c r="W401" s="1430"/>
      <c r="X401" s="1430"/>
      <c r="Y401" s="1430"/>
      <c r="Z401" s="1430"/>
      <c r="AA401" s="1430"/>
      <c r="AB401" s="1430"/>
      <c r="AC401" s="1430"/>
      <c r="AD401" s="1430"/>
      <c r="AE401" s="1430"/>
      <c r="AF401" s="1430"/>
      <c r="AG401" s="1430"/>
      <c r="AH401" s="1430"/>
      <c r="AI401" s="1430"/>
      <c r="AJ401" s="1430"/>
      <c r="AK401" s="1430"/>
      <c r="AL401" s="1430"/>
      <c r="AM401" s="1430"/>
      <c r="AN401" s="1430"/>
      <c r="AO401" s="1430"/>
      <c r="AP401" s="1430"/>
      <c r="AQ401" s="1430"/>
      <c r="AR401" s="1430"/>
      <c r="AS401" s="1430"/>
      <c r="AT401" s="1430"/>
      <c r="AU401" s="1430"/>
      <c r="AV401" s="1430"/>
      <c r="AW401" s="1430"/>
      <c r="AX401" s="1430"/>
      <c r="AY401" s="1430"/>
      <c r="AZ401" s="1430"/>
      <c r="BA401" s="1430"/>
      <c r="BB401" s="1430"/>
      <c r="BC401" s="1430"/>
      <c r="BD401" s="1430"/>
    </row>
    <row r="402" spans="2:56">
      <c r="B402" s="1430"/>
      <c r="C402" s="1430"/>
      <c r="D402" s="1430"/>
      <c r="E402" s="1430"/>
      <c r="F402" s="1430"/>
      <c r="G402" s="1430"/>
      <c r="H402" s="1430"/>
      <c r="I402" s="1430"/>
      <c r="J402" s="1430"/>
      <c r="K402" s="1430"/>
      <c r="L402" s="1430"/>
      <c r="M402" s="1430"/>
      <c r="N402" s="1430"/>
      <c r="O402" s="1430"/>
      <c r="P402" s="1430"/>
      <c r="Q402" s="1430"/>
      <c r="R402" s="1430"/>
      <c r="S402" s="1430"/>
      <c r="T402" s="1430"/>
      <c r="U402" s="1430"/>
      <c r="V402" s="1430"/>
      <c r="W402" s="1430"/>
      <c r="X402" s="1430"/>
      <c r="Y402" s="1430"/>
      <c r="Z402" s="1430"/>
      <c r="AA402" s="1430"/>
      <c r="AB402" s="1430"/>
      <c r="AC402" s="1430"/>
      <c r="AD402" s="1430"/>
      <c r="AE402" s="1430"/>
      <c r="AF402" s="1430"/>
      <c r="AG402" s="1430"/>
      <c r="AH402" s="1430"/>
      <c r="AI402" s="1430"/>
      <c r="AJ402" s="1430"/>
      <c r="AK402" s="1430"/>
      <c r="AL402" s="1430"/>
      <c r="AM402" s="1430"/>
      <c r="AN402" s="1430"/>
      <c r="AO402" s="1430"/>
      <c r="AP402" s="1430"/>
      <c r="AQ402" s="1430"/>
      <c r="AR402" s="1430"/>
      <c r="AS402" s="1430"/>
      <c r="AT402" s="1430"/>
      <c r="AU402" s="1430"/>
      <c r="AV402" s="1430"/>
      <c r="AW402" s="1430"/>
      <c r="AX402" s="1430"/>
      <c r="AY402" s="1430"/>
      <c r="AZ402" s="1430"/>
      <c r="BA402" s="1430"/>
      <c r="BB402" s="1430"/>
      <c r="BC402" s="1430"/>
      <c r="BD402" s="1430"/>
    </row>
    <row r="403" spans="2:56">
      <c r="B403" s="1430"/>
      <c r="C403" s="1430"/>
      <c r="D403" s="1430"/>
      <c r="E403" s="1430"/>
      <c r="F403" s="1430"/>
      <c r="G403" s="1430"/>
      <c r="H403" s="1430"/>
      <c r="I403" s="1430"/>
      <c r="J403" s="1430"/>
      <c r="K403" s="1430"/>
      <c r="L403" s="1430"/>
      <c r="M403" s="1430"/>
      <c r="N403" s="1430"/>
      <c r="O403" s="1430"/>
      <c r="P403" s="1430"/>
      <c r="Q403" s="1430"/>
      <c r="R403" s="1430"/>
      <c r="S403" s="1430"/>
      <c r="T403" s="1430"/>
      <c r="U403" s="1430"/>
      <c r="V403" s="1430"/>
      <c r="W403" s="1430"/>
      <c r="X403" s="1430"/>
      <c r="Y403" s="1430"/>
      <c r="Z403" s="1430"/>
      <c r="AA403" s="1430"/>
      <c r="AB403" s="1430"/>
      <c r="AC403" s="1430"/>
      <c r="AD403" s="1430"/>
      <c r="AE403" s="1430"/>
      <c r="AF403" s="1430"/>
      <c r="AG403" s="1430"/>
      <c r="AH403" s="1430"/>
      <c r="AI403" s="1430"/>
      <c r="AJ403" s="1430"/>
      <c r="AK403" s="1430"/>
      <c r="AL403" s="1430"/>
      <c r="AM403" s="1430"/>
      <c r="AN403" s="1430"/>
      <c r="AO403" s="1430"/>
      <c r="AP403" s="1430"/>
      <c r="AQ403" s="1430"/>
      <c r="AR403" s="1430"/>
      <c r="AS403" s="1430"/>
      <c r="AT403" s="1430"/>
      <c r="AU403" s="1430"/>
      <c r="AV403" s="1430"/>
      <c r="AW403" s="1430"/>
      <c r="AX403" s="1430"/>
      <c r="AY403" s="1430"/>
      <c r="AZ403" s="1430"/>
      <c r="BA403" s="1430"/>
      <c r="BB403" s="1430"/>
      <c r="BC403" s="1430"/>
      <c r="BD403" s="1430"/>
    </row>
    <row r="404" spans="2:56">
      <c r="B404" s="1430"/>
      <c r="C404" s="1430"/>
      <c r="D404" s="1430"/>
      <c r="E404" s="1430"/>
      <c r="F404" s="1430"/>
      <c r="G404" s="1430"/>
      <c r="H404" s="1430"/>
      <c r="I404" s="1430"/>
      <c r="J404" s="1430"/>
      <c r="K404" s="1430"/>
      <c r="L404" s="1430"/>
      <c r="M404" s="1430"/>
      <c r="N404" s="1430"/>
      <c r="O404" s="1430"/>
      <c r="P404" s="1430"/>
      <c r="Q404" s="1430"/>
      <c r="R404" s="1430"/>
      <c r="S404" s="1430"/>
      <c r="T404" s="1430"/>
      <c r="U404" s="1430"/>
      <c r="V404" s="1430"/>
      <c r="W404" s="1430"/>
      <c r="X404" s="1430"/>
      <c r="Y404" s="1430"/>
      <c r="Z404" s="1430"/>
      <c r="AA404" s="1430"/>
      <c r="AB404" s="1430"/>
      <c r="AC404" s="1430"/>
      <c r="AD404" s="1430"/>
      <c r="AE404" s="1430"/>
      <c r="AF404" s="1430"/>
      <c r="AG404" s="1430"/>
      <c r="AH404" s="1430"/>
      <c r="AI404" s="1430"/>
      <c r="AJ404" s="1430"/>
      <c r="AK404" s="1430"/>
      <c r="AL404" s="1430"/>
      <c r="AM404" s="1430"/>
      <c r="AN404" s="1430"/>
      <c r="AO404" s="1430"/>
      <c r="AP404" s="1430"/>
      <c r="AQ404" s="1430"/>
      <c r="AR404" s="1430"/>
      <c r="AS404" s="1430"/>
      <c r="AT404" s="1430"/>
      <c r="AU404" s="1430"/>
      <c r="AV404" s="1430"/>
      <c r="AW404" s="1430"/>
      <c r="AX404" s="1430"/>
      <c r="AY404" s="1430"/>
      <c r="AZ404" s="1430"/>
      <c r="BA404" s="1430"/>
      <c r="BB404" s="1430"/>
      <c r="BC404" s="1430"/>
      <c r="BD404" s="1430"/>
    </row>
    <row r="405" spans="2:56">
      <c r="B405" s="1430"/>
      <c r="C405" s="1430"/>
      <c r="D405" s="1430"/>
      <c r="E405" s="1430"/>
      <c r="F405" s="1430"/>
      <c r="G405" s="1430"/>
      <c r="H405" s="1430"/>
      <c r="I405" s="1430"/>
      <c r="J405" s="1430"/>
      <c r="K405" s="1430"/>
      <c r="L405" s="1430"/>
      <c r="M405" s="1430"/>
      <c r="N405" s="1430"/>
      <c r="O405" s="1430"/>
      <c r="P405" s="1430"/>
      <c r="Q405" s="1430"/>
      <c r="R405" s="1430"/>
      <c r="S405" s="1430"/>
      <c r="T405" s="1430"/>
      <c r="U405" s="1430"/>
      <c r="V405" s="1430"/>
      <c r="W405" s="1430"/>
      <c r="X405" s="1430"/>
      <c r="Y405" s="1430"/>
      <c r="Z405" s="1430"/>
      <c r="AA405" s="1430"/>
      <c r="AB405" s="1430"/>
      <c r="AC405" s="1430"/>
      <c r="AD405" s="1430"/>
      <c r="AE405" s="1430"/>
      <c r="AF405" s="1430"/>
      <c r="AG405" s="1430"/>
      <c r="AH405" s="1430"/>
      <c r="AI405" s="1430"/>
      <c r="AJ405" s="1430"/>
      <c r="AK405" s="1430"/>
      <c r="AL405" s="1430"/>
      <c r="AM405" s="1430"/>
      <c r="AN405" s="1430"/>
      <c r="AO405" s="1430"/>
      <c r="AP405" s="1430"/>
      <c r="AQ405" s="1430"/>
      <c r="AR405" s="1430"/>
      <c r="AS405" s="1430"/>
      <c r="AT405" s="1430"/>
      <c r="AU405" s="1430"/>
      <c r="AV405" s="1430"/>
      <c r="AW405" s="1430"/>
      <c r="AX405" s="1430"/>
      <c r="AY405" s="1430"/>
      <c r="AZ405" s="1430"/>
      <c r="BA405" s="1430"/>
      <c r="BB405" s="1430"/>
      <c r="BC405" s="1430"/>
      <c r="BD405" s="1430"/>
    </row>
    <row r="406" spans="2:56">
      <c r="B406" s="1430"/>
      <c r="C406" s="1430"/>
      <c r="D406" s="1430"/>
      <c r="E406" s="1430"/>
      <c r="F406" s="1430"/>
      <c r="G406" s="1430"/>
      <c r="H406" s="1430"/>
      <c r="I406" s="1430"/>
      <c r="J406" s="1430"/>
      <c r="K406" s="1430"/>
      <c r="L406" s="1430"/>
      <c r="M406" s="1430"/>
      <c r="N406" s="1430"/>
      <c r="O406" s="1430"/>
      <c r="P406" s="1430"/>
      <c r="Q406" s="1430"/>
      <c r="R406" s="1430"/>
      <c r="S406" s="1430"/>
      <c r="T406" s="1430"/>
      <c r="U406" s="1430"/>
      <c r="V406" s="1430"/>
      <c r="W406" s="1430"/>
      <c r="X406" s="1430"/>
      <c r="Y406" s="1430"/>
      <c r="Z406" s="1430"/>
      <c r="AA406" s="1430"/>
      <c r="AB406" s="1430"/>
      <c r="AC406" s="1430"/>
      <c r="AD406" s="1430"/>
      <c r="AE406" s="1430"/>
      <c r="AF406" s="1430"/>
      <c r="AG406" s="1430"/>
      <c r="AH406" s="1430"/>
      <c r="AI406" s="1430"/>
      <c r="AJ406" s="1430"/>
      <c r="AK406" s="1430"/>
      <c r="AL406" s="1430"/>
      <c r="AM406" s="1430"/>
      <c r="AN406" s="1430"/>
      <c r="AO406" s="1430"/>
      <c r="AP406" s="1430"/>
      <c r="AQ406" s="1430"/>
      <c r="AR406" s="1430"/>
      <c r="AS406" s="1430"/>
      <c r="AT406" s="1430"/>
      <c r="AU406" s="1430"/>
      <c r="AV406" s="1430"/>
      <c r="AW406" s="1430"/>
      <c r="AX406" s="1430"/>
      <c r="AY406" s="1430"/>
      <c r="AZ406" s="1430"/>
      <c r="BA406" s="1430"/>
      <c r="BB406" s="1430"/>
      <c r="BC406" s="1430"/>
      <c r="BD406" s="1430"/>
    </row>
    <row r="407" spans="2:56">
      <c r="B407" s="1430"/>
      <c r="C407" s="1430"/>
      <c r="D407" s="1430"/>
      <c r="E407" s="1430"/>
      <c r="F407" s="1430"/>
      <c r="G407" s="1430"/>
      <c r="H407" s="1430"/>
      <c r="I407" s="1430"/>
      <c r="J407" s="1430"/>
      <c r="K407" s="1430"/>
      <c r="L407" s="1430"/>
      <c r="M407" s="1430"/>
      <c r="N407" s="1430"/>
      <c r="O407" s="1430"/>
      <c r="P407" s="1430"/>
      <c r="Q407" s="1430"/>
      <c r="R407" s="1430"/>
      <c r="S407" s="1430"/>
      <c r="T407" s="1430"/>
      <c r="U407" s="1430"/>
      <c r="V407" s="1430"/>
      <c r="W407" s="1430"/>
      <c r="X407" s="1430"/>
      <c r="Y407" s="1430"/>
      <c r="Z407" s="1430"/>
      <c r="AA407" s="1430"/>
      <c r="AB407" s="1430"/>
      <c r="AC407" s="1430"/>
      <c r="AD407" s="1430"/>
      <c r="AE407" s="1430"/>
      <c r="AF407" s="1430"/>
      <c r="AG407" s="1430"/>
      <c r="AH407" s="1430"/>
      <c r="AI407" s="1430"/>
      <c r="AJ407" s="1430"/>
      <c r="AK407" s="1430"/>
      <c r="AL407" s="1430"/>
      <c r="AM407" s="1430"/>
      <c r="AN407" s="1430"/>
      <c r="AO407" s="1430"/>
      <c r="AP407" s="1430"/>
      <c r="AQ407" s="1430"/>
      <c r="AR407" s="1430"/>
      <c r="AS407" s="1430"/>
      <c r="AT407" s="1430"/>
      <c r="AU407" s="1430"/>
      <c r="AV407" s="1430"/>
      <c r="AW407" s="1430"/>
      <c r="AX407" s="1430"/>
      <c r="AY407" s="1430"/>
      <c r="AZ407" s="1430"/>
      <c r="BA407" s="1430"/>
      <c r="BB407" s="1430"/>
      <c r="BC407" s="1430"/>
      <c r="BD407" s="1430"/>
    </row>
    <row r="408" spans="2:56">
      <c r="B408" s="1430"/>
      <c r="C408" s="1430"/>
      <c r="D408" s="1430"/>
      <c r="E408" s="1430"/>
      <c r="F408" s="1430"/>
      <c r="G408" s="1430"/>
      <c r="H408" s="1430"/>
      <c r="I408" s="1430"/>
      <c r="J408" s="1430"/>
      <c r="K408" s="1430"/>
      <c r="L408" s="1430"/>
      <c r="M408" s="1430"/>
      <c r="N408" s="1430"/>
      <c r="O408" s="1430"/>
      <c r="P408" s="1430"/>
      <c r="Q408" s="1430"/>
      <c r="R408" s="1430"/>
      <c r="S408" s="1430"/>
      <c r="T408" s="1430"/>
      <c r="U408" s="1430"/>
      <c r="V408" s="1430"/>
      <c r="W408" s="1430"/>
      <c r="X408" s="1430"/>
      <c r="Y408" s="1430"/>
      <c r="Z408" s="1430"/>
      <c r="AA408" s="1430"/>
      <c r="AB408" s="1430"/>
      <c r="AC408" s="1430"/>
      <c r="AD408" s="1430"/>
      <c r="AE408" s="1430"/>
      <c r="AF408" s="1430"/>
      <c r="AG408" s="1430"/>
      <c r="AH408" s="1430"/>
      <c r="AI408" s="1430"/>
      <c r="AJ408" s="1430"/>
      <c r="AK408" s="1430"/>
      <c r="AL408" s="1430"/>
      <c r="AM408" s="1430"/>
      <c r="AN408" s="1430"/>
      <c r="AO408" s="1430"/>
      <c r="AP408" s="1430"/>
      <c r="AQ408" s="1430"/>
      <c r="AR408" s="1430"/>
      <c r="AS408" s="1430"/>
      <c r="AT408" s="1430"/>
      <c r="AU408" s="1430"/>
      <c r="AV408" s="1430"/>
      <c r="AW408" s="1430"/>
      <c r="AX408" s="1430"/>
      <c r="AY408" s="1430"/>
      <c r="AZ408" s="1430"/>
      <c r="BA408" s="1430"/>
      <c r="BB408" s="1430"/>
      <c r="BC408" s="1430"/>
      <c r="BD408" s="1430"/>
    </row>
    <row r="409" spans="2:56">
      <c r="B409" s="1430"/>
      <c r="C409" s="1430"/>
      <c r="D409" s="1430"/>
      <c r="E409" s="1430"/>
      <c r="F409" s="1430"/>
      <c r="G409" s="1430"/>
      <c r="H409" s="1430"/>
      <c r="I409" s="1430"/>
      <c r="J409" s="1430"/>
      <c r="K409" s="1430"/>
      <c r="L409" s="1430"/>
      <c r="M409" s="1430"/>
      <c r="N409" s="1430"/>
      <c r="O409" s="1430"/>
      <c r="P409" s="1430"/>
      <c r="Q409" s="1430"/>
      <c r="R409" s="1430"/>
      <c r="S409" s="1430"/>
      <c r="T409" s="1430"/>
      <c r="U409" s="1430"/>
      <c r="V409" s="1430"/>
      <c r="W409" s="1430"/>
      <c r="X409" s="1430"/>
      <c r="Y409" s="1430"/>
      <c r="Z409" s="1430"/>
      <c r="AA409" s="1430"/>
      <c r="AB409" s="1430"/>
      <c r="AC409" s="1430"/>
      <c r="AD409" s="1430"/>
      <c r="AE409" s="1430"/>
      <c r="AF409" s="1430"/>
      <c r="AG409" s="1430"/>
      <c r="AH409" s="1430"/>
      <c r="AI409" s="1430"/>
      <c r="AJ409" s="1430"/>
      <c r="AK409" s="1430"/>
      <c r="AL409" s="1430"/>
      <c r="AM409" s="1430"/>
      <c r="AN409" s="1430"/>
      <c r="AO409" s="1430"/>
      <c r="AP409" s="1430"/>
      <c r="AQ409" s="1430"/>
      <c r="AR409" s="1430"/>
      <c r="AS409" s="1430"/>
      <c r="AT409" s="1430"/>
      <c r="AU409" s="1430"/>
      <c r="AV409" s="1430"/>
      <c r="AW409" s="1430"/>
      <c r="AX409" s="1430"/>
      <c r="AY409" s="1430"/>
      <c r="AZ409" s="1430"/>
      <c r="BA409" s="1430"/>
      <c r="BB409" s="1430"/>
      <c r="BC409" s="1430"/>
      <c r="BD409" s="1430"/>
    </row>
    <row r="410" spans="2:56">
      <c r="B410" s="1430"/>
      <c r="C410" s="1430"/>
      <c r="D410" s="1430"/>
      <c r="E410" s="1430"/>
      <c r="F410" s="1430"/>
      <c r="G410" s="1430"/>
      <c r="H410" s="1430"/>
      <c r="I410" s="1430"/>
      <c r="J410" s="1430"/>
      <c r="K410" s="1430"/>
      <c r="L410" s="1430"/>
      <c r="M410" s="1430"/>
      <c r="N410" s="1430"/>
      <c r="O410" s="1430"/>
      <c r="P410" s="1430"/>
      <c r="Q410" s="1430"/>
      <c r="R410" s="1430"/>
      <c r="S410" s="1430"/>
      <c r="T410" s="1430"/>
      <c r="U410" s="1430"/>
      <c r="V410" s="1430"/>
      <c r="W410" s="1430"/>
      <c r="X410" s="1430"/>
      <c r="Y410" s="1430"/>
      <c r="Z410" s="1430"/>
      <c r="AA410" s="1430"/>
      <c r="AB410" s="1430"/>
      <c r="AC410" s="1430"/>
      <c r="AD410" s="1430"/>
      <c r="AE410" s="1430"/>
      <c r="AF410" s="1430"/>
      <c r="AG410" s="1430"/>
      <c r="AH410" s="1430"/>
      <c r="AI410" s="1430"/>
      <c r="AJ410" s="1430"/>
      <c r="AK410" s="1430"/>
      <c r="AL410" s="1430"/>
      <c r="AM410" s="1430"/>
      <c r="AN410" s="1430"/>
      <c r="AO410" s="1430"/>
      <c r="AP410" s="1430"/>
      <c r="AQ410" s="1430"/>
      <c r="AR410" s="1430"/>
      <c r="AS410" s="1430"/>
      <c r="AT410" s="1430"/>
      <c r="AU410" s="1430"/>
      <c r="AV410" s="1430"/>
      <c r="AW410" s="1430"/>
      <c r="AX410" s="1430"/>
      <c r="AY410" s="1430"/>
      <c r="AZ410" s="1430"/>
      <c r="BA410" s="1430"/>
      <c r="BB410" s="1430"/>
      <c r="BC410" s="1430"/>
      <c r="BD410" s="1430"/>
    </row>
    <row r="411" spans="2:56">
      <c r="B411" s="1430"/>
      <c r="C411" s="1430"/>
      <c r="D411" s="1430"/>
      <c r="E411" s="1430"/>
      <c r="F411" s="1430"/>
      <c r="G411" s="1430"/>
      <c r="H411" s="1430"/>
      <c r="I411" s="1430"/>
      <c r="J411" s="1430"/>
      <c r="K411" s="1430"/>
      <c r="L411" s="1430"/>
      <c r="M411" s="1430"/>
      <c r="N411" s="1430"/>
      <c r="O411" s="1430"/>
      <c r="P411" s="1430"/>
      <c r="Q411" s="1430"/>
      <c r="R411" s="1430"/>
      <c r="S411" s="1430"/>
      <c r="T411" s="1430"/>
      <c r="U411" s="1430"/>
      <c r="V411" s="1430"/>
      <c r="W411" s="1430"/>
      <c r="X411" s="1430"/>
      <c r="Y411" s="1430"/>
      <c r="Z411" s="1430"/>
      <c r="AA411" s="1430"/>
      <c r="AB411" s="1430"/>
      <c r="AC411" s="1430"/>
      <c r="AD411" s="1430"/>
      <c r="AE411" s="1430"/>
      <c r="AF411" s="1430"/>
      <c r="AG411" s="1430"/>
      <c r="AH411" s="1430"/>
      <c r="AI411" s="1430"/>
      <c r="AJ411" s="1430"/>
      <c r="AK411" s="1430"/>
      <c r="AL411" s="1430"/>
      <c r="AM411" s="1430"/>
      <c r="AN411" s="1430"/>
      <c r="AO411" s="1430"/>
      <c r="AP411" s="1430"/>
      <c r="AQ411" s="1430"/>
      <c r="AR411" s="1430"/>
      <c r="AS411" s="1430"/>
      <c r="AT411" s="1430"/>
      <c r="AU411" s="1430"/>
      <c r="AV411" s="1430"/>
      <c r="AW411" s="1430"/>
      <c r="AX411" s="1430"/>
      <c r="AY411" s="1430"/>
      <c r="AZ411" s="1430"/>
      <c r="BA411" s="1430"/>
      <c r="BB411" s="1430"/>
      <c r="BC411" s="1430"/>
      <c r="BD411" s="1430"/>
    </row>
    <row r="412" spans="2:56">
      <c r="B412" s="1430"/>
      <c r="C412" s="1430"/>
      <c r="D412" s="1430"/>
      <c r="E412" s="1430"/>
      <c r="F412" s="1430"/>
      <c r="G412" s="1430"/>
      <c r="H412" s="1430"/>
      <c r="I412" s="1430"/>
      <c r="J412" s="1430"/>
      <c r="K412" s="1430"/>
      <c r="L412" s="1430"/>
      <c r="M412" s="1430"/>
      <c r="N412" s="1430"/>
      <c r="O412" s="1430"/>
      <c r="P412" s="1430"/>
      <c r="Q412" s="1430"/>
      <c r="R412" s="1430"/>
      <c r="S412" s="1430"/>
      <c r="T412" s="1430"/>
      <c r="U412" s="1430"/>
      <c r="V412" s="1430"/>
      <c r="W412" s="1430"/>
      <c r="X412" s="1430"/>
      <c r="Y412" s="1430"/>
      <c r="Z412" s="1430"/>
      <c r="AA412" s="1430"/>
      <c r="AB412" s="1430"/>
      <c r="AC412" s="1430"/>
      <c r="AD412" s="1430"/>
      <c r="AE412" s="1430"/>
      <c r="AF412" s="1430"/>
      <c r="AG412" s="1430"/>
      <c r="AH412" s="1430"/>
      <c r="AI412" s="1430"/>
      <c r="AJ412" s="1430"/>
      <c r="AK412" s="1430"/>
      <c r="AL412" s="1430"/>
      <c r="AM412" s="1430"/>
      <c r="AN412" s="1430"/>
      <c r="AO412" s="1430"/>
      <c r="AP412" s="1430"/>
      <c r="AQ412" s="1430"/>
      <c r="AR412" s="1430"/>
      <c r="AS412" s="1430"/>
      <c r="AT412" s="1430"/>
      <c r="AU412" s="1430"/>
      <c r="AV412" s="1430"/>
      <c r="AW412" s="1430"/>
      <c r="AX412" s="1430"/>
      <c r="AY412" s="1430"/>
      <c r="AZ412" s="1430"/>
      <c r="BA412" s="1430"/>
      <c r="BB412" s="1430"/>
      <c r="BC412" s="1430"/>
      <c r="BD412" s="1430"/>
    </row>
    <row r="413" spans="2:56">
      <c r="B413" s="1430"/>
      <c r="C413" s="1430"/>
      <c r="D413" s="1430"/>
      <c r="E413" s="1430"/>
      <c r="F413" s="1430"/>
      <c r="G413" s="1430"/>
      <c r="H413" s="1430"/>
      <c r="I413" s="1430"/>
      <c r="J413" s="1430"/>
      <c r="K413" s="1430"/>
      <c r="L413" s="1430"/>
      <c r="M413" s="1430"/>
      <c r="N413" s="1430"/>
      <c r="O413" s="1430"/>
      <c r="P413" s="1430"/>
      <c r="Q413" s="1430"/>
      <c r="R413" s="1430"/>
      <c r="S413" s="1430"/>
      <c r="T413" s="1430"/>
      <c r="U413" s="1430"/>
      <c r="V413" s="1430"/>
      <c r="W413" s="1430"/>
      <c r="X413" s="1430"/>
      <c r="Y413" s="1430"/>
      <c r="Z413" s="1430"/>
      <c r="AA413" s="1430"/>
      <c r="AB413" s="1430"/>
      <c r="AC413" s="1430"/>
      <c r="AD413" s="1430"/>
      <c r="AE413" s="1430"/>
      <c r="AF413" s="1430"/>
      <c r="AG413" s="1430"/>
      <c r="AH413" s="1430"/>
      <c r="AI413" s="1430"/>
      <c r="AJ413" s="1430"/>
      <c r="AK413" s="1430"/>
      <c r="AL413" s="1430"/>
      <c r="AM413" s="1430"/>
      <c r="AN413" s="1430"/>
      <c r="AO413" s="1430"/>
      <c r="AP413" s="1430"/>
      <c r="AQ413" s="1430"/>
      <c r="AR413" s="1430"/>
      <c r="AS413" s="1430"/>
      <c r="AT413" s="1430"/>
      <c r="AU413" s="1430"/>
      <c r="AV413" s="1430"/>
      <c r="AW413" s="1430"/>
      <c r="AX413" s="1430"/>
      <c r="AY413" s="1430"/>
      <c r="AZ413" s="1430"/>
      <c r="BA413" s="1430"/>
      <c r="BB413" s="1430"/>
      <c r="BC413" s="1430"/>
      <c r="BD413" s="1430"/>
    </row>
    <row r="414" spans="2:56">
      <c r="B414" s="1430"/>
      <c r="C414" s="1430"/>
      <c r="D414" s="1430"/>
      <c r="E414" s="1430"/>
      <c r="F414" s="1430"/>
      <c r="G414" s="1430"/>
      <c r="H414" s="1430"/>
      <c r="I414" s="1430"/>
      <c r="J414" s="1430"/>
      <c r="K414" s="1430"/>
      <c r="L414" s="1430"/>
      <c r="M414" s="1430"/>
      <c r="N414" s="1430"/>
      <c r="O414" s="1430"/>
      <c r="P414" s="1430"/>
      <c r="Q414" s="1430"/>
      <c r="R414" s="1430"/>
      <c r="S414" s="1430"/>
      <c r="T414" s="1430"/>
      <c r="U414" s="1430"/>
      <c r="V414" s="1430"/>
      <c r="W414" s="1430"/>
      <c r="X414" s="1430"/>
      <c r="Y414" s="1430"/>
      <c r="Z414" s="1430"/>
      <c r="AA414" s="1430"/>
      <c r="AB414" s="1430"/>
      <c r="AC414" s="1430"/>
      <c r="AD414" s="1430"/>
      <c r="AE414" s="1430"/>
      <c r="AF414" s="1430"/>
      <c r="AG414" s="1430"/>
      <c r="AH414" s="1430"/>
      <c r="AI414" s="1430"/>
      <c r="AJ414" s="1430"/>
      <c r="AK414" s="1430"/>
      <c r="AL414" s="1430"/>
      <c r="AM414" s="1430"/>
      <c r="AN414" s="1430"/>
      <c r="AO414" s="1430"/>
      <c r="AP414" s="1430"/>
      <c r="AQ414" s="1430"/>
      <c r="AR414" s="1430"/>
      <c r="AS414" s="1430"/>
      <c r="AT414" s="1430"/>
      <c r="AU414" s="1430"/>
      <c r="AV414" s="1430"/>
      <c r="AW414" s="1430"/>
      <c r="AX414" s="1430"/>
      <c r="AY414" s="1430"/>
      <c r="AZ414" s="1430"/>
      <c r="BA414" s="1430"/>
      <c r="BB414" s="1430"/>
      <c r="BC414" s="1430"/>
      <c r="BD414" s="1430"/>
    </row>
    <row r="415" spans="2:56">
      <c r="B415" s="1430"/>
      <c r="C415" s="1430"/>
      <c r="D415" s="1430"/>
      <c r="E415" s="1430"/>
      <c r="F415" s="1430"/>
      <c r="G415" s="1430"/>
      <c r="H415" s="1430"/>
      <c r="I415" s="1430"/>
      <c r="J415" s="1430"/>
      <c r="K415" s="1430"/>
      <c r="L415" s="1430"/>
      <c r="M415" s="1430"/>
      <c r="N415" s="1430"/>
      <c r="O415" s="1430"/>
      <c r="P415" s="1430"/>
      <c r="Q415" s="1430"/>
      <c r="R415" s="1430"/>
      <c r="S415" s="1430"/>
      <c r="T415" s="1430"/>
      <c r="U415" s="1430"/>
      <c r="V415" s="1430"/>
      <c r="W415" s="1430"/>
      <c r="X415" s="1430"/>
      <c r="Y415" s="1430"/>
      <c r="Z415" s="1430"/>
      <c r="AA415" s="1430"/>
      <c r="AB415" s="1430"/>
      <c r="AC415" s="1430"/>
      <c r="AD415" s="1430"/>
      <c r="AE415" s="1430"/>
      <c r="AF415" s="1430"/>
      <c r="AG415" s="1430"/>
      <c r="AH415" s="1430"/>
      <c r="AI415" s="1430"/>
      <c r="AJ415" s="1430"/>
      <c r="AK415" s="1430"/>
      <c r="AL415" s="1430"/>
      <c r="AM415" s="1430"/>
      <c r="AN415" s="1430"/>
      <c r="AO415" s="1430"/>
      <c r="AP415" s="1430"/>
      <c r="AQ415" s="1430"/>
      <c r="AR415" s="1430"/>
      <c r="AS415" s="1430"/>
      <c r="AT415" s="1430"/>
      <c r="AU415" s="1430"/>
      <c r="AV415" s="1430"/>
      <c r="AW415" s="1430"/>
      <c r="AX415" s="1430"/>
      <c r="AY415" s="1430"/>
      <c r="AZ415" s="1430"/>
      <c r="BA415" s="1430"/>
      <c r="BB415" s="1430"/>
      <c r="BC415" s="1430"/>
      <c r="BD415" s="1430"/>
    </row>
    <row r="416" spans="2:56">
      <c r="B416" s="1430"/>
      <c r="C416" s="1430"/>
      <c r="D416" s="1430"/>
      <c r="E416" s="1430"/>
      <c r="F416" s="1430"/>
      <c r="G416" s="1430"/>
      <c r="H416" s="1430"/>
      <c r="I416" s="1430"/>
      <c r="J416" s="1430"/>
      <c r="K416" s="1430"/>
      <c r="L416" s="1430"/>
      <c r="M416" s="1430"/>
      <c r="N416" s="1430"/>
      <c r="O416" s="1430"/>
      <c r="P416" s="1430"/>
      <c r="Q416" s="1430"/>
      <c r="R416" s="1430"/>
      <c r="S416" s="1430"/>
      <c r="T416" s="1430"/>
      <c r="U416" s="1430"/>
      <c r="V416" s="1430"/>
      <c r="W416" s="1430"/>
      <c r="X416" s="1430"/>
      <c r="Y416" s="1430"/>
      <c r="Z416" s="1430"/>
      <c r="AA416" s="1430"/>
      <c r="AB416" s="1430"/>
      <c r="AC416" s="1430"/>
      <c r="AD416" s="1430"/>
      <c r="AE416" s="1430"/>
      <c r="AF416" s="1430"/>
      <c r="AG416" s="1430"/>
      <c r="AH416" s="1430"/>
      <c r="AI416" s="1430"/>
      <c r="AJ416" s="1430"/>
      <c r="AK416" s="1430"/>
      <c r="AL416" s="1430"/>
      <c r="AM416" s="1430"/>
      <c r="AN416" s="1430"/>
      <c r="AO416" s="1430"/>
      <c r="AP416" s="1430"/>
      <c r="AQ416" s="1430"/>
      <c r="AR416" s="1430"/>
      <c r="AS416" s="1430"/>
      <c r="AT416" s="1430"/>
      <c r="AU416" s="1430"/>
      <c r="AV416" s="1430"/>
      <c r="AW416" s="1430"/>
      <c r="AX416" s="1430"/>
      <c r="AY416" s="1430"/>
      <c r="AZ416" s="1430"/>
      <c r="BA416" s="1430"/>
      <c r="BB416" s="1430"/>
      <c r="BC416" s="1430"/>
      <c r="BD416" s="1430"/>
    </row>
    <row r="417" spans="2:56">
      <c r="B417" s="1430"/>
      <c r="C417" s="1430"/>
      <c r="D417" s="1430"/>
      <c r="E417" s="1430"/>
      <c r="F417" s="1430"/>
      <c r="G417" s="1430"/>
      <c r="H417" s="1430"/>
      <c r="I417" s="1430"/>
      <c r="J417" s="1430"/>
      <c r="K417" s="1430"/>
      <c r="L417" s="1430"/>
      <c r="M417" s="1430"/>
      <c r="N417" s="1430"/>
      <c r="O417" s="1430"/>
      <c r="P417" s="1430"/>
      <c r="Q417" s="1430"/>
      <c r="R417" s="1430"/>
      <c r="S417" s="1430"/>
      <c r="T417" s="1430"/>
      <c r="U417" s="1430"/>
      <c r="V417" s="1430"/>
      <c r="W417" s="1430"/>
      <c r="X417" s="1430"/>
      <c r="Y417" s="1430"/>
      <c r="Z417" s="1430"/>
      <c r="AA417" s="1430"/>
      <c r="AB417" s="1430"/>
      <c r="AC417" s="1430"/>
      <c r="AD417" s="1430"/>
      <c r="AE417" s="1430"/>
      <c r="AF417" s="1430"/>
      <c r="AG417" s="1430"/>
      <c r="AH417" s="1430"/>
      <c r="AI417" s="1430"/>
      <c r="AJ417" s="1430"/>
      <c r="AK417" s="1430"/>
      <c r="AL417" s="1430"/>
      <c r="AM417" s="1430"/>
      <c r="AN417" s="1430"/>
      <c r="AO417" s="1430"/>
      <c r="AP417" s="1430"/>
      <c r="AQ417" s="1430"/>
      <c r="AR417" s="1430"/>
      <c r="AS417" s="1430"/>
      <c r="AT417" s="1430"/>
      <c r="AU417" s="1430"/>
      <c r="AV417" s="1430"/>
      <c r="AW417" s="1430"/>
      <c r="AX417" s="1430"/>
      <c r="AY417" s="1430"/>
      <c r="AZ417" s="1430"/>
      <c r="BA417" s="1430"/>
      <c r="BB417" s="1430"/>
      <c r="BC417" s="1430"/>
      <c r="BD417" s="1430"/>
    </row>
    <row r="418" spans="2:56">
      <c r="B418" s="1430"/>
      <c r="C418" s="1430"/>
      <c r="D418" s="1430"/>
      <c r="E418" s="1430"/>
      <c r="F418" s="1430"/>
      <c r="G418" s="1430"/>
      <c r="H418" s="1430"/>
      <c r="I418" s="1430"/>
      <c r="J418" s="1430"/>
      <c r="K418" s="1430"/>
      <c r="L418" s="1430"/>
      <c r="M418" s="1430"/>
      <c r="N418" s="1430"/>
      <c r="O418" s="1430"/>
      <c r="P418" s="1430"/>
      <c r="Q418" s="1430"/>
      <c r="R418" s="1430"/>
      <c r="S418" s="1430"/>
      <c r="T418" s="1430"/>
      <c r="U418" s="1430"/>
      <c r="V418" s="1430"/>
      <c r="W418" s="1430"/>
      <c r="X418" s="1430"/>
      <c r="Y418" s="1430"/>
      <c r="Z418" s="1430"/>
      <c r="AA418" s="1430"/>
      <c r="AB418" s="1430"/>
      <c r="AC418" s="1430"/>
      <c r="AD418" s="1430"/>
      <c r="AE418" s="1430"/>
      <c r="AF418" s="1430"/>
      <c r="AG418" s="1430"/>
      <c r="AH418" s="1430"/>
      <c r="AI418" s="1430"/>
      <c r="AJ418" s="1430"/>
      <c r="AK418" s="1430"/>
      <c r="AL418" s="1430"/>
      <c r="AM418" s="1430"/>
      <c r="AN418" s="1430"/>
      <c r="AO418" s="1430"/>
      <c r="AP418" s="1430"/>
      <c r="AQ418" s="1430"/>
      <c r="AR418" s="1430"/>
      <c r="AS418" s="1430"/>
      <c r="AT418" s="1430"/>
      <c r="AU418" s="1430"/>
      <c r="AV418" s="1430"/>
      <c r="AW418" s="1430"/>
      <c r="AX418" s="1430"/>
      <c r="AY418" s="1430"/>
      <c r="AZ418" s="1430"/>
      <c r="BA418" s="1430"/>
      <c r="BB418" s="1430"/>
      <c r="BC418" s="1430"/>
      <c r="BD418" s="1430"/>
    </row>
    <row r="419" spans="2:56">
      <c r="B419" s="1430"/>
      <c r="C419" s="1430"/>
      <c r="D419" s="1430"/>
      <c r="E419" s="1430"/>
      <c r="F419" s="1430"/>
      <c r="G419" s="1430"/>
      <c r="H419" s="1430"/>
      <c r="I419" s="1430"/>
      <c r="J419" s="1430"/>
      <c r="K419" s="1430"/>
      <c r="L419" s="1430"/>
      <c r="M419" s="1430"/>
      <c r="N419" s="1430"/>
      <c r="O419" s="1430"/>
      <c r="P419" s="1430"/>
      <c r="Q419" s="1430"/>
      <c r="R419" s="1430"/>
      <c r="S419" s="1430"/>
      <c r="T419" s="1430"/>
      <c r="U419" s="1430"/>
      <c r="V419" s="1430"/>
      <c r="W419" s="1430"/>
      <c r="X419" s="1430"/>
      <c r="Y419" s="1430"/>
      <c r="Z419" s="1430"/>
      <c r="AA419" s="1430"/>
      <c r="AB419" s="1430"/>
      <c r="AC419" s="1430"/>
      <c r="AD419" s="1430"/>
      <c r="AE419" s="1430"/>
      <c r="AF419" s="1430"/>
      <c r="AG419" s="1430"/>
      <c r="AH419" s="1430"/>
      <c r="AI419" s="1430"/>
      <c r="AJ419" s="1430"/>
      <c r="AK419" s="1430"/>
      <c r="AL419" s="1430"/>
      <c r="AM419" s="1430"/>
      <c r="AN419" s="1430"/>
      <c r="AO419" s="1430"/>
      <c r="AP419" s="1430"/>
      <c r="AQ419" s="1430"/>
      <c r="AR419" s="1430"/>
      <c r="AS419" s="1430"/>
      <c r="AT419" s="1430"/>
      <c r="AU419" s="1430"/>
      <c r="AV419" s="1430"/>
      <c r="AW419" s="1430"/>
      <c r="AX419" s="1430"/>
      <c r="AY419" s="1430"/>
      <c r="AZ419" s="1430"/>
      <c r="BA419" s="1430"/>
      <c r="BB419" s="1430"/>
      <c r="BC419" s="1430"/>
      <c r="BD419" s="1430"/>
    </row>
    <row r="420" spans="2:56">
      <c r="B420" s="1430"/>
      <c r="C420" s="1430"/>
      <c r="D420" s="1430"/>
      <c r="E420" s="1430"/>
      <c r="F420" s="1430"/>
      <c r="G420" s="1430"/>
      <c r="H420" s="1430"/>
      <c r="I420" s="1430"/>
      <c r="J420" s="1430"/>
      <c r="K420" s="1430"/>
      <c r="L420" s="1430"/>
      <c r="M420" s="1430"/>
      <c r="N420" s="1430"/>
      <c r="O420" s="1430"/>
      <c r="P420" s="1430"/>
      <c r="Q420" s="1430"/>
      <c r="R420" s="1430"/>
      <c r="S420" s="1430"/>
      <c r="T420" s="1430"/>
      <c r="U420" s="1430"/>
      <c r="V420" s="1430"/>
      <c r="W420" s="1430"/>
      <c r="X420" s="1430"/>
      <c r="Y420" s="1430"/>
      <c r="Z420" s="1430"/>
      <c r="AA420" s="1430"/>
      <c r="AB420" s="1430"/>
      <c r="AC420" s="1430"/>
      <c r="AD420" s="1430"/>
      <c r="AE420" s="1430"/>
      <c r="AF420" s="1430"/>
      <c r="AG420" s="1430"/>
      <c r="AH420" s="1430"/>
      <c r="AI420" s="1430"/>
      <c r="AJ420" s="1430"/>
      <c r="AK420" s="1430"/>
      <c r="AL420" s="1430"/>
      <c r="AM420" s="1430"/>
      <c r="AN420" s="1430"/>
      <c r="AO420" s="1430"/>
      <c r="AP420" s="1430"/>
      <c r="AQ420" s="1430"/>
      <c r="AR420" s="1430"/>
      <c r="AS420" s="1430"/>
      <c r="AT420" s="1430"/>
      <c r="AU420" s="1430"/>
      <c r="AV420" s="1430"/>
      <c r="AW420" s="1430"/>
      <c r="AX420" s="1430"/>
      <c r="AY420" s="1430"/>
      <c r="AZ420" s="1430"/>
      <c r="BA420" s="1430"/>
      <c r="BB420" s="1430"/>
      <c r="BC420" s="1430"/>
      <c r="BD420" s="1430"/>
    </row>
    <row r="421" spans="2:56">
      <c r="B421" s="1430"/>
      <c r="C421" s="1430"/>
      <c r="D421" s="1430"/>
      <c r="E421" s="1430"/>
      <c r="F421" s="1430"/>
      <c r="G421" s="1430"/>
      <c r="H421" s="1430"/>
      <c r="I421" s="1430"/>
      <c r="J421" s="1430"/>
      <c r="K421" s="1430"/>
      <c r="L421" s="1430"/>
      <c r="M421" s="1430"/>
      <c r="N421" s="1430"/>
      <c r="O421" s="1430"/>
      <c r="P421" s="1430"/>
      <c r="Q421" s="1430"/>
      <c r="R421" s="1430"/>
      <c r="S421" s="1430"/>
      <c r="T421" s="1430"/>
      <c r="U421" s="1430"/>
      <c r="V421" s="1430"/>
      <c r="W421" s="1430"/>
      <c r="X421" s="1430"/>
      <c r="Y421" s="1430"/>
      <c r="Z421" s="1430"/>
      <c r="AA421" s="1430"/>
      <c r="AB421" s="1430"/>
      <c r="AC421" s="1430"/>
      <c r="AD421" s="1430"/>
      <c r="AE421" s="1430"/>
      <c r="AF421" s="1430"/>
      <c r="AG421" s="1430"/>
      <c r="AH421" s="1430"/>
      <c r="AI421" s="1430"/>
      <c r="AJ421" s="1430"/>
      <c r="AK421" s="1430"/>
      <c r="AL421" s="1430"/>
      <c r="AM421" s="1430"/>
      <c r="AN421" s="1430"/>
      <c r="AO421" s="1430"/>
      <c r="AP421" s="1430"/>
      <c r="AQ421" s="1430"/>
      <c r="AR421" s="1430"/>
      <c r="AS421" s="1430"/>
      <c r="AT421" s="1430"/>
      <c r="AU421" s="1430"/>
      <c r="AV421" s="1430"/>
      <c r="AW421" s="1430"/>
      <c r="AX421" s="1430"/>
      <c r="AY421" s="1430"/>
      <c r="AZ421" s="1430"/>
      <c r="BA421" s="1430"/>
      <c r="BB421" s="1430"/>
      <c r="BC421" s="1430"/>
      <c r="BD421" s="1430"/>
    </row>
    <row r="422" spans="2:56">
      <c r="B422" s="1430"/>
      <c r="C422" s="1430"/>
      <c r="D422" s="1430"/>
      <c r="E422" s="1430"/>
      <c r="F422" s="1430"/>
      <c r="G422" s="1430"/>
      <c r="H422" s="1430"/>
      <c r="I422" s="1430"/>
      <c r="J422" s="1430"/>
      <c r="K422" s="1430"/>
      <c r="L422" s="1430"/>
      <c r="M422" s="1430"/>
      <c r="N422" s="1430"/>
      <c r="O422" s="1430"/>
      <c r="P422" s="1430"/>
      <c r="Q422" s="1430"/>
      <c r="R422" s="1430"/>
      <c r="S422" s="1430"/>
      <c r="T422" s="1430"/>
      <c r="U422" s="1430"/>
      <c r="V422" s="1430"/>
      <c r="W422" s="1430"/>
      <c r="X422" s="1430"/>
      <c r="Y422" s="1430"/>
      <c r="Z422" s="1430"/>
      <c r="AA422" s="1430"/>
      <c r="AB422" s="1430"/>
      <c r="AC422" s="1430"/>
      <c r="AD422" s="1430"/>
      <c r="AE422" s="1430"/>
      <c r="AF422" s="1430"/>
      <c r="AG422" s="1430"/>
      <c r="AH422" s="1430"/>
      <c r="AI422" s="1430"/>
      <c r="AJ422" s="1430"/>
      <c r="AK422" s="1430"/>
      <c r="AL422" s="1430"/>
      <c r="AM422" s="1430"/>
      <c r="AN422" s="1430"/>
      <c r="AO422" s="1430"/>
      <c r="AP422" s="1430"/>
      <c r="AQ422" s="1430"/>
      <c r="AR422" s="1430"/>
      <c r="AS422" s="1430"/>
      <c r="AT422" s="1430"/>
      <c r="AU422" s="1430"/>
      <c r="AV422" s="1430"/>
      <c r="AW422" s="1430"/>
      <c r="AX422" s="1430"/>
      <c r="AY422" s="1430"/>
      <c r="AZ422" s="1430"/>
      <c r="BA422" s="1430"/>
      <c r="BB422" s="1430"/>
      <c r="BC422" s="1430"/>
      <c r="BD422" s="1430"/>
    </row>
    <row r="423" spans="2:56">
      <c r="B423" s="1430"/>
      <c r="C423" s="1430"/>
      <c r="D423" s="1430"/>
      <c r="E423" s="1430"/>
      <c r="F423" s="1430"/>
      <c r="G423" s="1430"/>
      <c r="H423" s="1430"/>
      <c r="I423" s="1430"/>
      <c r="J423" s="1430"/>
      <c r="K423" s="1430"/>
      <c r="L423" s="1430"/>
      <c r="M423" s="1430"/>
      <c r="N423" s="1430"/>
      <c r="O423" s="1430"/>
      <c r="P423" s="1430"/>
      <c r="Q423" s="1430"/>
      <c r="R423" s="1430"/>
      <c r="S423" s="1430"/>
      <c r="T423" s="1430"/>
      <c r="U423" s="1430"/>
      <c r="V423" s="1430"/>
      <c r="W423" s="1430"/>
      <c r="X423" s="1430"/>
      <c r="Y423" s="1430"/>
      <c r="Z423" s="1430"/>
      <c r="AA423" s="1430"/>
      <c r="AB423" s="1430"/>
      <c r="AC423" s="1430"/>
      <c r="AD423" s="1430"/>
      <c r="AE423" s="1430"/>
      <c r="AF423" s="1430"/>
      <c r="AG423" s="1430"/>
      <c r="AH423" s="1430"/>
      <c r="AI423" s="1430"/>
      <c r="AJ423" s="1430"/>
      <c r="AK423" s="1430"/>
      <c r="AL423" s="1430"/>
      <c r="AM423" s="1430"/>
      <c r="AN423" s="1430"/>
      <c r="AO423" s="1430"/>
      <c r="AP423" s="1430"/>
      <c r="AQ423" s="1430"/>
      <c r="AR423" s="1430"/>
      <c r="AS423" s="1430"/>
      <c r="AT423" s="1430"/>
      <c r="AU423" s="1430"/>
      <c r="AV423" s="1430"/>
      <c r="AW423" s="1430"/>
      <c r="AX423" s="1430"/>
      <c r="AY423" s="1430"/>
      <c r="AZ423" s="1430"/>
      <c r="BA423" s="1430"/>
      <c r="BB423" s="1430"/>
      <c r="BC423" s="1430"/>
      <c r="BD423" s="1430"/>
    </row>
    <row r="424" spans="2:56">
      <c r="B424" s="1430"/>
      <c r="C424" s="1430"/>
      <c r="D424" s="1430"/>
      <c r="E424" s="1430"/>
      <c r="F424" s="1430"/>
      <c r="G424" s="1430"/>
      <c r="H424" s="1430"/>
      <c r="I424" s="1430"/>
      <c r="J424" s="1430"/>
      <c r="K424" s="1430"/>
      <c r="L424" s="1430"/>
      <c r="M424" s="1430"/>
      <c r="N424" s="1430"/>
      <c r="O424" s="1430"/>
      <c r="P424" s="1430"/>
      <c r="Q424" s="1430"/>
      <c r="R424" s="1430"/>
      <c r="S424" s="1430"/>
      <c r="T424" s="1430"/>
      <c r="U424" s="1430"/>
      <c r="V424" s="1430"/>
      <c r="W424" s="1430"/>
      <c r="X424" s="1430"/>
      <c r="Y424" s="1430"/>
      <c r="Z424" s="1430"/>
      <c r="AA424" s="1430"/>
      <c r="AB424" s="1430"/>
      <c r="AC424" s="1430"/>
      <c r="AD424" s="1430"/>
      <c r="AE424" s="1430"/>
      <c r="AF424" s="1430"/>
      <c r="AG424" s="1430"/>
      <c r="AH424" s="1430"/>
      <c r="AI424" s="1430"/>
      <c r="AJ424" s="1430"/>
      <c r="AK424" s="1430"/>
      <c r="AL424" s="1430"/>
      <c r="AM424" s="1430"/>
      <c r="AN424" s="1430"/>
      <c r="AO424" s="1430"/>
      <c r="AP424" s="1430"/>
      <c r="AQ424" s="1430"/>
      <c r="AR424" s="1430"/>
      <c r="AS424" s="1430"/>
      <c r="AT424" s="1430"/>
      <c r="AU424" s="1430"/>
      <c r="AV424" s="1430"/>
      <c r="AW424" s="1430"/>
      <c r="AX424" s="1430"/>
      <c r="AY424" s="1430"/>
      <c r="AZ424" s="1430"/>
      <c r="BA424" s="1430"/>
      <c r="BB424" s="1430"/>
      <c r="BC424" s="1430"/>
      <c r="BD424" s="1430"/>
    </row>
    <row r="425" spans="2:56">
      <c r="B425" s="1430"/>
      <c r="C425" s="1430"/>
      <c r="D425" s="1430"/>
      <c r="E425" s="1430"/>
      <c r="F425" s="1430"/>
      <c r="G425" s="1430"/>
      <c r="H425" s="1430"/>
      <c r="I425" s="1430"/>
      <c r="J425" s="1430"/>
      <c r="K425" s="1430"/>
      <c r="L425" s="1430"/>
      <c r="M425" s="1430"/>
      <c r="N425" s="1430"/>
      <c r="O425" s="1430"/>
      <c r="P425" s="1430"/>
      <c r="Q425" s="1430"/>
      <c r="R425" s="1430"/>
      <c r="S425" s="1430"/>
      <c r="T425" s="1430"/>
      <c r="U425" s="1430"/>
      <c r="V425" s="1430"/>
      <c r="W425" s="1430"/>
      <c r="X425" s="1430"/>
      <c r="Y425" s="1430"/>
      <c r="Z425" s="1430"/>
      <c r="AA425" s="1430"/>
      <c r="AB425" s="1430"/>
      <c r="AC425" s="1430"/>
      <c r="AD425" s="1430"/>
      <c r="AE425" s="1430"/>
      <c r="AF425" s="1430"/>
      <c r="AG425" s="1430"/>
      <c r="AH425" s="1430"/>
      <c r="AI425" s="1430"/>
      <c r="AJ425" s="1430"/>
      <c r="AK425" s="1430"/>
      <c r="AL425" s="1430"/>
      <c r="AM425" s="1430"/>
      <c r="AN425" s="1430"/>
      <c r="AO425" s="1430"/>
      <c r="AP425" s="1430"/>
      <c r="AQ425" s="1430"/>
      <c r="AR425" s="1430"/>
      <c r="AS425" s="1430"/>
      <c r="AT425" s="1430"/>
      <c r="AU425" s="1430"/>
      <c r="AV425" s="1430"/>
      <c r="AW425" s="1430"/>
      <c r="AX425" s="1430"/>
      <c r="AY425" s="1430"/>
      <c r="AZ425" s="1430"/>
      <c r="BA425" s="1430"/>
      <c r="BB425" s="1430"/>
      <c r="BC425" s="1430"/>
      <c r="BD425" s="1430"/>
    </row>
    <row r="426" spans="2:56">
      <c r="B426" s="1430"/>
      <c r="C426" s="1430"/>
      <c r="D426" s="1430"/>
      <c r="E426" s="1430"/>
      <c r="F426" s="1430"/>
      <c r="G426" s="1430"/>
      <c r="H426" s="1430"/>
      <c r="I426" s="1430"/>
      <c r="J426" s="1430"/>
      <c r="K426" s="1430"/>
      <c r="L426" s="1430"/>
      <c r="M426" s="1430"/>
      <c r="N426" s="1430"/>
      <c r="O426" s="1430"/>
      <c r="P426" s="1430"/>
      <c r="Q426" s="1430"/>
      <c r="R426" s="1430"/>
      <c r="S426" s="1430"/>
      <c r="T426" s="1430"/>
      <c r="U426" s="1430"/>
      <c r="V426" s="1430"/>
      <c r="W426" s="1430"/>
      <c r="X426" s="1430"/>
      <c r="Y426" s="1430"/>
      <c r="Z426" s="1430"/>
      <c r="AA426" s="1430"/>
      <c r="AB426" s="1430"/>
      <c r="AC426" s="1430"/>
      <c r="AD426" s="1430"/>
      <c r="AE426" s="1430"/>
      <c r="AF426" s="1430"/>
      <c r="AG426" s="1430"/>
      <c r="AH426" s="1430"/>
      <c r="AI426" s="1430"/>
      <c r="AJ426" s="1430"/>
      <c r="AK426" s="1430"/>
      <c r="AL426" s="1430"/>
      <c r="AM426" s="1430"/>
      <c r="AN426" s="1430"/>
      <c r="AO426" s="1430"/>
      <c r="AP426" s="1430"/>
      <c r="AQ426" s="1430"/>
      <c r="AR426" s="1430"/>
      <c r="AS426" s="1430"/>
      <c r="AT426" s="1430"/>
      <c r="AU426" s="1430"/>
      <c r="AV426" s="1430"/>
      <c r="AW426" s="1430"/>
      <c r="AX426" s="1430"/>
      <c r="AY426" s="1430"/>
      <c r="AZ426" s="1430"/>
      <c r="BA426" s="1430"/>
      <c r="BB426" s="1430"/>
      <c r="BC426" s="1430"/>
      <c r="BD426" s="1430"/>
    </row>
    <row r="427" spans="2:56">
      <c r="B427" s="1430"/>
      <c r="C427" s="1430"/>
      <c r="D427" s="1430"/>
      <c r="E427" s="1430"/>
      <c r="F427" s="1430"/>
      <c r="G427" s="1430"/>
      <c r="H427" s="1430"/>
      <c r="I427" s="1430"/>
      <c r="J427" s="1430"/>
      <c r="K427" s="1430"/>
      <c r="L427" s="1430"/>
      <c r="M427" s="1430"/>
      <c r="N427" s="1430"/>
      <c r="O427" s="1430"/>
      <c r="P427" s="1430"/>
      <c r="Q427" s="1430"/>
      <c r="R427" s="1430"/>
      <c r="S427" s="1430"/>
      <c r="T427" s="1430"/>
      <c r="U427" s="1430"/>
      <c r="V427" s="1430"/>
      <c r="W427" s="1430"/>
      <c r="X427" s="1430"/>
      <c r="Y427" s="1430"/>
      <c r="Z427" s="1430"/>
      <c r="AA427" s="1430"/>
      <c r="AB427" s="1430"/>
      <c r="AC427" s="1430"/>
      <c r="AD427" s="1430"/>
      <c r="AE427" s="1430"/>
      <c r="AF427" s="1430"/>
      <c r="AG427" s="1430"/>
      <c r="AH427" s="1430"/>
      <c r="AI427" s="1430"/>
      <c r="AJ427" s="1430"/>
      <c r="AK427" s="1430"/>
      <c r="AL427" s="1430"/>
      <c r="AM427" s="1430"/>
      <c r="AN427" s="1430"/>
      <c r="AO427" s="1430"/>
      <c r="AP427" s="1430"/>
      <c r="AQ427" s="1430"/>
      <c r="AR427" s="1430"/>
      <c r="AS427" s="1430"/>
      <c r="AT427" s="1430"/>
      <c r="AU427" s="1430"/>
      <c r="AV427" s="1430"/>
      <c r="AW427" s="1430"/>
      <c r="AX427" s="1430"/>
      <c r="AY427" s="1430"/>
      <c r="AZ427" s="1430"/>
      <c r="BA427" s="1430"/>
      <c r="BB427" s="1430"/>
      <c r="BC427" s="1430"/>
      <c r="BD427" s="1430"/>
    </row>
    <row r="428" spans="2:56">
      <c r="B428" s="1430"/>
      <c r="C428" s="1430"/>
      <c r="D428" s="1430"/>
      <c r="E428" s="1430"/>
      <c r="F428" s="1430"/>
      <c r="G428" s="1430"/>
      <c r="H428" s="1430"/>
      <c r="I428" s="1430"/>
      <c r="J428" s="1430"/>
      <c r="K428" s="1430"/>
      <c r="L428" s="1430"/>
      <c r="M428" s="1430"/>
      <c r="N428" s="1430"/>
      <c r="O428" s="1430"/>
      <c r="P428" s="1430"/>
      <c r="Q428" s="1430"/>
      <c r="R428" s="1430"/>
      <c r="S428" s="1430"/>
      <c r="T428" s="1430"/>
      <c r="U428" s="1430"/>
      <c r="V428" s="1430"/>
      <c r="W428" s="1430"/>
      <c r="X428" s="1430"/>
      <c r="Y428" s="1430"/>
      <c r="Z428" s="1430"/>
      <c r="AA428" s="1430"/>
      <c r="AB428" s="1430"/>
      <c r="AC428" s="1430"/>
      <c r="AD428" s="1430"/>
      <c r="AE428" s="1430"/>
      <c r="AF428" s="1430"/>
      <c r="AG428" s="1430"/>
      <c r="AH428" s="1430"/>
      <c r="AI428" s="1430"/>
      <c r="AJ428" s="1430"/>
      <c r="AK428" s="1430"/>
      <c r="AL428" s="1430"/>
      <c r="AM428" s="1430"/>
      <c r="AN428" s="1430"/>
      <c r="AO428" s="1430"/>
      <c r="AP428" s="1430"/>
      <c r="AQ428" s="1430"/>
      <c r="AR428" s="1430"/>
      <c r="AS428" s="1430"/>
      <c r="AT428" s="1430"/>
      <c r="AU428" s="1430"/>
      <c r="AV428" s="1430"/>
      <c r="AW428" s="1430"/>
      <c r="AX428" s="1430"/>
      <c r="AY428" s="1430"/>
      <c r="AZ428" s="1430"/>
      <c r="BA428" s="1430"/>
      <c r="BB428" s="1430"/>
      <c r="BC428" s="1430"/>
      <c r="BD428" s="1430"/>
    </row>
    <row r="429" spans="2:56">
      <c r="B429" s="1430"/>
      <c r="C429" s="1430"/>
      <c r="D429" s="1430"/>
      <c r="E429" s="1430"/>
      <c r="F429" s="1430"/>
      <c r="G429" s="1430"/>
      <c r="H429" s="1430"/>
      <c r="I429" s="1430"/>
      <c r="J429" s="1430"/>
      <c r="K429" s="1430"/>
      <c r="L429" s="1430"/>
      <c r="M429" s="1430"/>
      <c r="N429" s="1430"/>
      <c r="O429" s="1430"/>
      <c r="P429" s="1430"/>
      <c r="Q429" s="1430"/>
      <c r="R429" s="1430"/>
      <c r="S429" s="1430"/>
      <c r="T429" s="1430"/>
      <c r="U429" s="1430"/>
      <c r="V429" s="1430"/>
      <c r="W429" s="1430"/>
      <c r="X429" s="1430"/>
      <c r="Y429" s="1430"/>
      <c r="Z429" s="1430"/>
      <c r="AA429" s="1430"/>
      <c r="AB429" s="1430"/>
      <c r="AC429" s="1430"/>
      <c r="AD429" s="1430"/>
      <c r="AE429" s="1430"/>
      <c r="AF429" s="1430"/>
      <c r="AG429" s="1430"/>
      <c r="AH429" s="1430"/>
      <c r="AI429" s="1430"/>
      <c r="AJ429" s="1430"/>
      <c r="AK429" s="1430"/>
      <c r="AL429" s="1430"/>
      <c r="AM429" s="1430"/>
      <c r="AN429" s="1430"/>
      <c r="AO429" s="1430"/>
      <c r="AP429" s="1430"/>
      <c r="AQ429" s="1430"/>
      <c r="AR429" s="1430"/>
      <c r="AS429" s="1430"/>
      <c r="AT429" s="1430"/>
      <c r="AU429" s="1430"/>
      <c r="AV429" s="1430"/>
      <c r="AW429" s="1430"/>
      <c r="AX429" s="1430"/>
      <c r="AY429" s="1430"/>
      <c r="AZ429" s="1430"/>
      <c r="BA429" s="1430"/>
      <c r="BB429" s="1430"/>
      <c r="BC429" s="1430"/>
      <c r="BD429" s="1430"/>
    </row>
    <row r="430" spans="2:56">
      <c r="B430" s="1430"/>
      <c r="C430" s="1430"/>
      <c r="D430" s="1430"/>
      <c r="E430" s="1430"/>
      <c r="F430" s="1430"/>
      <c r="G430" s="1430"/>
      <c r="H430" s="1430"/>
      <c r="I430" s="1430"/>
      <c r="J430" s="1430"/>
      <c r="K430" s="1430"/>
      <c r="L430" s="1430"/>
      <c r="M430" s="1430"/>
      <c r="N430" s="1430"/>
      <c r="O430" s="1430"/>
      <c r="P430" s="1430"/>
      <c r="Q430" s="1430"/>
      <c r="R430" s="1430"/>
      <c r="S430" s="1430"/>
      <c r="T430" s="1430"/>
      <c r="U430" s="1430"/>
      <c r="V430" s="1430"/>
      <c r="W430" s="1430"/>
      <c r="X430" s="1430"/>
      <c r="Y430" s="1430"/>
      <c r="Z430" s="1430"/>
      <c r="AA430" s="1430"/>
      <c r="AB430" s="1430"/>
      <c r="AC430" s="1430"/>
      <c r="AD430" s="1430"/>
      <c r="AE430" s="1430"/>
      <c r="AF430" s="1430"/>
      <c r="AG430" s="1430"/>
      <c r="AH430" s="1430"/>
      <c r="AI430" s="1430"/>
      <c r="AJ430" s="1430"/>
      <c r="AK430" s="1430"/>
      <c r="AL430" s="1430"/>
      <c r="AM430" s="1430"/>
      <c r="AN430" s="1430"/>
      <c r="AO430" s="1430"/>
      <c r="AP430" s="1430"/>
      <c r="AQ430" s="1430"/>
      <c r="AR430" s="1430"/>
      <c r="AS430" s="1430"/>
      <c r="AT430" s="1430"/>
      <c r="AU430" s="1430"/>
      <c r="AV430" s="1430"/>
      <c r="AW430" s="1430"/>
      <c r="AX430" s="1430"/>
      <c r="AY430" s="1430"/>
      <c r="AZ430" s="1430"/>
      <c r="BA430" s="1430"/>
      <c r="BB430" s="1430"/>
      <c r="BC430" s="1430"/>
      <c r="BD430" s="1430"/>
    </row>
    <row r="431" spans="2:56">
      <c r="B431" s="1430"/>
      <c r="C431" s="1430"/>
      <c r="D431" s="1430"/>
      <c r="E431" s="1430"/>
      <c r="F431" s="1430"/>
      <c r="G431" s="1430"/>
      <c r="H431" s="1430"/>
      <c r="I431" s="1430"/>
      <c r="J431" s="1430"/>
      <c r="K431" s="1430"/>
      <c r="L431" s="1430"/>
      <c r="M431" s="1430"/>
      <c r="N431" s="1430"/>
      <c r="O431" s="1430"/>
      <c r="P431" s="1430"/>
      <c r="Q431" s="1430"/>
      <c r="R431" s="1430"/>
      <c r="S431" s="1430"/>
      <c r="T431" s="1430"/>
      <c r="U431" s="1430"/>
      <c r="V431" s="1430"/>
      <c r="W431" s="1430"/>
      <c r="X431" s="1430"/>
      <c r="Y431" s="1430"/>
      <c r="Z431" s="1430"/>
      <c r="AA431" s="1430"/>
      <c r="AB431" s="1430"/>
      <c r="AC431" s="1430"/>
      <c r="AD431" s="1430"/>
      <c r="AE431" s="1430"/>
      <c r="AF431" s="1430"/>
      <c r="AG431" s="1430"/>
      <c r="AH431" s="1430"/>
      <c r="AI431" s="1430"/>
      <c r="AJ431" s="1430"/>
      <c r="AK431" s="1430"/>
      <c r="AL431" s="1430"/>
      <c r="AM431" s="1430"/>
      <c r="AN431" s="1430"/>
      <c r="AO431" s="1430"/>
      <c r="AP431" s="1430"/>
      <c r="AQ431" s="1430"/>
      <c r="AR431" s="1430"/>
      <c r="AS431" s="1430"/>
      <c r="AT431" s="1430"/>
      <c r="AU431" s="1430"/>
      <c r="AV431" s="1430"/>
      <c r="AW431" s="1430"/>
      <c r="AX431" s="1430"/>
      <c r="AY431" s="1430"/>
      <c r="AZ431" s="1430"/>
      <c r="BA431" s="1430"/>
      <c r="BB431" s="1430"/>
      <c r="BC431" s="1430"/>
      <c r="BD431" s="1430"/>
    </row>
    <row r="432" spans="2:56">
      <c r="B432" s="1430"/>
      <c r="C432" s="1430"/>
      <c r="D432" s="1430"/>
      <c r="E432" s="1430"/>
      <c r="F432" s="1430"/>
      <c r="G432" s="1430"/>
      <c r="H432" s="1430"/>
      <c r="I432" s="1430"/>
      <c r="J432" s="1430"/>
      <c r="K432" s="1430"/>
      <c r="L432" s="1430"/>
      <c r="M432" s="1430"/>
      <c r="N432" s="1430"/>
      <c r="O432" s="1430"/>
      <c r="P432" s="1430"/>
      <c r="Q432" s="1430"/>
      <c r="R432" s="1430"/>
      <c r="S432" s="1430"/>
      <c r="T432" s="1430"/>
      <c r="U432" s="1430"/>
      <c r="V432" s="1430"/>
      <c r="W432" s="1430"/>
      <c r="X432" s="1430"/>
      <c r="Y432" s="1430"/>
      <c r="Z432" s="1430"/>
      <c r="AA432" s="1430"/>
      <c r="AB432" s="1430"/>
      <c r="AC432" s="1430"/>
      <c r="AD432" s="1430"/>
      <c r="AE432" s="1430"/>
      <c r="AF432" s="1430"/>
      <c r="AG432" s="1430"/>
      <c r="AH432" s="1430"/>
      <c r="AI432" s="1430"/>
      <c r="AJ432" s="1430"/>
      <c r="AK432" s="1430"/>
      <c r="AL432" s="1430"/>
      <c r="AM432" s="1430"/>
      <c r="AN432" s="1430"/>
      <c r="AO432" s="1430"/>
      <c r="AP432" s="1430"/>
      <c r="AQ432" s="1430"/>
      <c r="AR432" s="1430"/>
      <c r="AS432" s="1430"/>
      <c r="AT432" s="1430"/>
      <c r="AU432" s="1430"/>
      <c r="AV432" s="1430"/>
      <c r="AW432" s="1430"/>
      <c r="AX432" s="1430"/>
      <c r="AY432" s="1430"/>
      <c r="AZ432" s="1430"/>
      <c r="BA432" s="1430"/>
      <c r="BB432" s="1430"/>
      <c r="BC432" s="1430"/>
      <c r="BD432" s="1430"/>
    </row>
    <row r="433" spans="2:56">
      <c r="B433" s="1430"/>
      <c r="C433" s="1430"/>
      <c r="D433" s="1430"/>
      <c r="E433" s="1430"/>
      <c r="F433" s="1430"/>
      <c r="G433" s="1430"/>
      <c r="H433" s="1430"/>
      <c r="I433" s="1430"/>
      <c r="J433" s="1430"/>
      <c r="K433" s="1430"/>
      <c r="L433" s="1430"/>
      <c r="M433" s="1430"/>
      <c r="N433" s="1430"/>
      <c r="O433" s="1430"/>
      <c r="P433" s="1430"/>
      <c r="Q433" s="1430"/>
      <c r="R433" s="1430"/>
      <c r="S433" s="1430"/>
      <c r="T433" s="1430"/>
      <c r="U433" s="1430"/>
      <c r="V433" s="1430"/>
      <c r="W433" s="1430"/>
      <c r="X433" s="1430"/>
      <c r="Y433" s="1430"/>
      <c r="Z433" s="1430"/>
      <c r="AA433" s="1430"/>
      <c r="AB433" s="1430"/>
      <c r="AC433" s="1430"/>
      <c r="AD433" s="1430"/>
      <c r="AE433" s="1430"/>
      <c r="AF433" s="1430"/>
      <c r="AG433" s="1430"/>
      <c r="AH433" s="1430"/>
      <c r="AI433" s="1430"/>
      <c r="AJ433" s="1430"/>
      <c r="AK433" s="1430"/>
      <c r="AL433" s="1430"/>
      <c r="AM433" s="1430"/>
      <c r="AN433" s="1430"/>
      <c r="AO433" s="1430"/>
      <c r="AP433" s="1430"/>
      <c r="AQ433" s="1430"/>
      <c r="AR433" s="1430"/>
      <c r="AS433" s="1430"/>
      <c r="AT433" s="1430"/>
      <c r="AU433" s="1430"/>
      <c r="AV433" s="1430"/>
      <c r="AW433" s="1430"/>
      <c r="AX433" s="1430"/>
      <c r="AY433" s="1430"/>
      <c r="AZ433" s="1430"/>
      <c r="BA433" s="1430"/>
      <c r="BB433" s="1430"/>
      <c r="BC433" s="1430"/>
      <c r="BD433" s="1430"/>
    </row>
    <row r="434" spans="2:56">
      <c r="B434" s="1430"/>
      <c r="C434" s="1430"/>
      <c r="D434" s="1430"/>
      <c r="E434" s="1430"/>
      <c r="F434" s="1430"/>
      <c r="G434" s="1430"/>
      <c r="H434" s="1430"/>
      <c r="I434" s="1430"/>
      <c r="J434" s="1430"/>
      <c r="K434" s="1430"/>
      <c r="L434" s="1430"/>
      <c r="M434" s="1430"/>
      <c r="N434" s="1430"/>
      <c r="O434" s="1430"/>
      <c r="P434" s="1430"/>
      <c r="Q434" s="1430"/>
      <c r="R434" s="1430"/>
      <c r="S434" s="1430"/>
      <c r="T434" s="1430"/>
      <c r="U434" s="1430"/>
      <c r="V434" s="1430"/>
      <c r="W434" s="1430"/>
      <c r="X434" s="1430"/>
      <c r="Y434" s="1430"/>
      <c r="Z434" s="1430"/>
      <c r="AA434" s="1430"/>
      <c r="AB434" s="1430"/>
      <c r="AC434" s="1430"/>
      <c r="AD434" s="1430"/>
      <c r="AE434" s="1430"/>
      <c r="AF434" s="1430"/>
      <c r="AG434" s="1430"/>
      <c r="AH434" s="1430"/>
      <c r="AI434" s="1430"/>
      <c r="AJ434" s="1430"/>
      <c r="AK434" s="1430"/>
      <c r="AL434" s="1430"/>
      <c r="AM434" s="1430"/>
      <c r="AN434" s="1430"/>
      <c r="AO434" s="1430"/>
      <c r="AP434" s="1430"/>
      <c r="AQ434" s="1430"/>
      <c r="AR434" s="1430"/>
      <c r="AS434" s="1430"/>
      <c r="AT434" s="1430"/>
      <c r="AU434" s="1430"/>
      <c r="AV434" s="1430"/>
      <c r="AW434" s="1430"/>
      <c r="AX434" s="1430"/>
      <c r="AY434" s="1430"/>
      <c r="AZ434" s="1430"/>
      <c r="BA434" s="1430"/>
      <c r="BB434" s="1430"/>
      <c r="BC434" s="1430"/>
      <c r="BD434" s="1430"/>
    </row>
    <row r="435" spans="2:56">
      <c r="B435" s="1430"/>
      <c r="C435" s="1430"/>
      <c r="D435" s="1430"/>
      <c r="E435" s="1430"/>
      <c r="F435" s="1430"/>
      <c r="G435" s="1430"/>
      <c r="H435" s="1430"/>
      <c r="I435" s="1430"/>
      <c r="J435" s="1430"/>
      <c r="K435" s="1430"/>
      <c r="L435" s="1430"/>
      <c r="M435" s="1430"/>
      <c r="N435" s="1430"/>
      <c r="O435" s="1430"/>
      <c r="P435" s="1430"/>
      <c r="Q435" s="1430"/>
      <c r="R435" s="1430"/>
      <c r="S435" s="1430"/>
      <c r="T435" s="1430"/>
      <c r="U435" s="1430"/>
      <c r="V435" s="1430"/>
      <c r="W435" s="1430"/>
      <c r="X435" s="1430"/>
      <c r="Y435" s="1430"/>
      <c r="Z435" s="1430"/>
      <c r="AA435" s="1430"/>
      <c r="AB435" s="1430"/>
      <c r="AC435" s="1430"/>
      <c r="AD435" s="1430"/>
      <c r="AE435" s="1430"/>
      <c r="AF435" s="1430"/>
      <c r="AG435" s="1430"/>
      <c r="AH435" s="1430"/>
      <c r="AI435" s="1430"/>
      <c r="AJ435" s="1430"/>
      <c r="AK435" s="1430"/>
      <c r="AL435" s="1430"/>
      <c r="AM435" s="1430"/>
      <c r="AN435" s="1430"/>
      <c r="AO435" s="1430"/>
      <c r="AP435" s="1430"/>
      <c r="AQ435" s="1430"/>
      <c r="AR435" s="1430"/>
      <c r="AS435" s="1430"/>
      <c r="AT435" s="1430"/>
      <c r="AU435" s="1430"/>
      <c r="AV435" s="1430"/>
      <c r="AW435" s="1430"/>
      <c r="AX435" s="1430"/>
      <c r="AY435" s="1430"/>
      <c r="AZ435" s="1430"/>
      <c r="BA435" s="1430"/>
      <c r="BB435" s="1430"/>
      <c r="BC435" s="1430"/>
      <c r="BD435" s="1430"/>
    </row>
    <row r="436" spans="2:56">
      <c r="B436" s="1430"/>
      <c r="C436" s="1430"/>
      <c r="D436" s="1430"/>
      <c r="E436" s="1430"/>
      <c r="F436" s="1430"/>
      <c r="G436" s="1430"/>
      <c r="H436" s="1430"/>
      <c r="I436" s="1430"/>
      <c r="J436" s="1430"/>
      <c r="K436" s="1430"/>
      <c r="L436" s="1430"/>
      <c r="M436" s="1430"/>
      <c r="N436" s="1430"/>
      <c r="O436" s="1430"/>
      <c r="P436" s="1430"/>
      <c r="Q436" s="1430"/>
      <c r="R436" s="1430"/>
      <c r="S436" s="1430"/>
      <c r="T436" s="1430"/>
      <c r="U436" s="1430"/>
      <c r="V436" s="1430"/>
      <c r="W436" s="1430"/>
      <c r="X436" s="1430"/>
      <c r="Y436" s="1430"/>
      <c r="Z436" s="1430"/>
      <c r="AA436" s="1430"/>
      <c r="AB436" s="1430"/>
      <c r="AC436" s="1430"/>
      <c r="AD436" s="1430"/>
      <c r="AE436" s="1430"/>
      <c r="AF436" s="1430"/>
      <c r="AG436" s="1430"/>
      <c r="AH436" s="1430"/>
      <c r="AI436" s="1430"/>
      <c r="AJ436" s="1430"/>
      <c r="AK436" s="1430"/>
      <c r="AL436" s="1430"/>
      <c r="AM436" s="1430"/>
      <c r="AN436" s="1430"/>
      <c r="AO436" s="1430"/>
      <c r="AP436" s="1430"/>
      <c r="AQ436" s="1430"/>
      <c r="AR436" s="1430"/>
      <c r="AS436" s="1430"/>
      <c r="AT436" s="1430"/>
      <c r="AU436" s="1430"/>
      <c r="AV436" s="1430"/>
      <c r="AW436" s="1430"/>
      <c r="AX436" s="1430"/>
      <c r="AY436" s="1430"/>
      <c r="AZ436" s="1430"/>
      <c r="BA436" s="1430"/>
      <c r="BB436" s="1430"/>
      <c r="BC436" s="1430"/>
      <c r="BD436" s="1430"/>
    </row>
    <row r="437" spans="2:56">
      <c r="B437" s="1430"/>
      <c r="C437" s="1430"/>
      <c r="D437" s="1430"/>
      <c r="E437" s="1430"/>
      <c r="F437" s="1430"/>
      <c r="G437" s="1430"/>
      <c r="H437" s="1430"/>
      <c r="I437" s="1430"/>
      <c r="J437" s="1430"/>
      <c r="K437" s="1430"/>
      <c r="L437" s="1430"/>
      <c r="M437" s="1430"/>
      <c r="N437" s="1430"/>
      <c r="O437" s="1430"/>
      <c r="P437" s="1430"/>
      <c r="Q437" s="1430"/>
      <c r="R437" s="1430"/>
      <c r="S437" s="1430"/>
      <c r="T437" s="1430"/>
      <c r="U437" s="1430"/>
      <c r="V437" s="1430"/>
      <c r="W437" s="1430"/>
      <c r="X437" s="1430"/>
      <c r="Y437" s="1430"/>
      <c r="Z437" s="1430"/>
      <c r="AA437" s="1430"/>
      <c r="AB437" s="1430"/>
      <c r="AC437" s="1430"/>
      <c r="AD437" s="1430"/>
      <c r="AE437" s="1430"/>
      <c r="AF437" s="1430"/>
      <c r="AG437" s="1430"/>
      <c r="AH437" s="1430"/>
      <c r="AI437" s="1430"/>
      <c r="AJ437" s="1430"/>
      <c r="AK437" s="1430"/>
      <c r="AL437" s="1430"/>
      <c r="AM437" s="1430"/>
      <c r="AN437" s="1430"/>
      <c r="AO437" s="1430"/>
      <c r="AP437" s="1430"/>
      <c r="AQ437" s="1430"/>
      <c r="AR437" s="1430"/>
      <c r="AS437" s="1430"/>
      <c r="AT437" s="1430"/>
      <c r="AU437" s="1430"/>
      <c r="AV437" s="1430"/>
      <c r="AW437" s="1430"/>
      <c r="AX437" s="1430"/>
      <c r="AY437" s="1430"/>
      <c r="AZ437" s="1430"/>
      <c r="BA437" s="1430"/>
      <c r="BB437" s="1430"/>
      <c r="BC437" s="1430"/>
      <c r="BD437" s="1430"/>
    </row>
    <row r="438" spans="2:56">
      <c r="B438" s="1430"/>
      <c r="C438" s="1430"/>
      <c r="D438" s="1430"/>
      <c r="E438" s="1430"/>
      <c r="F438" s="1430"/>
      <c r="G438" s="1430"/>
      <c r="H438" s="1430"/>
      <c r="I438" s="1430"/>
      <c r="J438" s="1430"/>
      <c r="K438" s="1430"/>
      <c r="L438" s="1430"/>
      <c r="M438" s="1430"/>
      <c r="N438" s="1430"/>
      <c r="O438" s="1430"/>
      <c r="P438" s="1430"/>
      <c r="Q438" s="1430"/>
      <c r="R438" s="1430"/>
      <c r="S438" s="1430"/>
      <c r="T438" s="1430"/>
      <c r="U438" s="1430"/>
      <c r="V438" s="1430"/>
      <c r="W438" s="1430"/>
      <c r="X438" s="1430"/>
      <c r="Y438" s="1430"/>
      <c r="Z438" s="1430"/>
      <c r="AA438" s="1430"/>
      <c r="AB438" s="1430"/>
      <c r="AC438" s="1430"/>
      <c r="AD438" s="1430"/>
      <c r="AE438" s="1430"/>
      <c r="AF438" s="1430"/>
      <c r="AG438" s="1430"/>
      <c r="AH438" s="1430"/>
      <c r="AI438" s="1430"/>
      <c r="AJ438" s="1430"/>
      <c r="AK438" s="1430"/>
      <c r="AL438" s="1430"/>
      <c r="AM438" s="1430"/>
      <c r="AN438" s="1430"/>
      <c r="AO438" s="1430"/>
      <c r="AP438" s="1430"/>
      <c r="AQ438" s="1430"/>
      <c r="AR438" s="1430"/>
      <c r="AS438" s="1430"/>
      <c r="AT438" s="1430"/>
      <c r="AU438" s="1430"/>
      <c r="AV438" s="1430"/>
      <c r="AW438" s="1430"/>
      <c r="AX438" s="1430"/>
      <c r="AY438" s="1430"/>
      <c r="AZ438" s="1430"/>
      <c r="BA438" s="1430"/>
      <c r="BB438" s="1430"/>
      <c r="BC438" s="1430"/>
      <c r="BD438" s="1430"/>
    </row>
    <row r="439" spans="2:56">
      <c r="B439" s="1430"/>
      <c r="C439" s="1430"/>
      <c r="D439" s="1430"/>
      <c r="E439" s="1430"/>
      <c r="F439" s="1430"/>
      <c r="G439" s="1430"/>
      <c r="H439" s="1430"/>
      <c r="I439" s="1430"/>
      <c r="J439" s="1430"/>
      <c r="K439" s="1430"/>
      <c r="L439" s="1430"/>
      <c r="M439" s="1430"/>
      <c r="N439" s="1430"/>
      <c r="O439" s="1430"/>
      <c r="P439" s="1430"/>
      <c r="Q439" s="1430"/>
      <c r="R439" s="1430"/>
      <c r="S439" s="1430"/>
      <c r="T439" s="1430"/>
      <c r="U439" s="1430"/>
      <c r="V439" s="1430"/>
      <c r="W439" s="1430"/>
      <c r="X439" s="1430"/>
      <c r="Y439" s="1430"/>
      <c r="Z439" s="1430"/>
      <c r="AA439" s="1430"/>
      <c r="AB439" s="1430"/>
      <c r="AC439" s="1430"/>
      <c r="AD439" s="1430"/>
      <c r="AE439" s="1430"/>
      <c r="AF439" s="1430"/>
      <c r="AG439" s="1430"/>
      <c r="AH439" s="1430"/>
      <c r="AI439" s="1430"/>
      <c r="AJ439" s="1430"/>
      <c r="AK439" s="1430"/>
      <c r="AL439" s="1430"/>
      <c r="AM439" s="1430"/>
      <c r="AN439" s="1430"/>
      <c r="AO439" s="1430"/>
      <c r="AP439" s="1430"/>
      <c r="AQ439" s="1430"/>
      <c r="AR439" s="1430"/>
      <c r="AS439" s="1430"/>
      <c r="AT439" s="1430"/>
      <c r="AU439" s="1430"/>
      <c r="AV439" s="1430"/>
      <c r="AW439" s="1430"/>
      <c r="AX439" s="1430"/>
      <c r="AY439" s="1430"/>
      <c r="AZ439" s="1430"/>
      <c r="BA439" s="1430"/>
      <c r="BB439" s="1430"/>
      <c r="BC439" s="1430"/>
      <c r="BD439" s="1430"/>
    </row>
    <row r="440" spans="2:56">
      <c r="B440" s="1430"/>
      <c r="C440" s="1430"/>
      <c r="D440" s="1430"/>
      <c r="E440" s="1430"/>
      <c r="F440" s="1430"/>
      <c r="G440" s="1430"/>
      <c r="H440" s="1430"/>
      <c r="I440" s="1430"/>
      <c r="J440" s="1430"/>
      <c r="K440" s="1430"/>
      <c r="L440" s="1430"/>
      <c r="M440" s="1430"/>
      <c r="N440" s="1430"/>
      <c r="O440" s="1430"/>
      <c r="P440" s="1430"/>
      <c r="Q440" s="1430"/>
      <c r="R440" s="1430"/>
      <c r="S440" s="1430"/>
      <c r="T440" s="1430"/>
      <c r="U440" s="1430"/>
      <c r="V440" s="1430"/>
      <c r="W440" s="1430"/>
      <c r="X440" s="1430"/>
      <c r="Y440" s="1430"/>
      <c r="Z440" s="1430"/>
      <c r="AA440" s="1430"/>
      <c r="AB440" s="1430"/>
      <c r="AC440" s="1430"/>
      <c r="AD440" s="1430"/>
      <c r="AE440" s="1430"/>
      <c r="AF440" s="1430"/>
      <c r="AG440" s="1430"/>
      <c r="AH440" s="1430"/>
      <c r="AI440" s="1430"/>
      <c r="AJ440" s="1430"/>
      <c r="AK440" s="1430"/>
      <c r="AL440" s="1430"/>
      <c r="AM440" s="1430"/>
      <c r="AN440" s="1430"/>
      <c r="AO440" s="1430"/>
      <c r="AP440" s="1430"/>
      <c r="AQ440" s="1430"/>
      <c r="AR440" s="1430"/>
      <c r="AS440" s="1430"/>
      <c r="AT440" s="1430"/>
      <c r="AU440" s="1430"/>
      <c r="AV440" s="1430"/>
      <c r="AW440" s="1430"/>
      <c r="AX440" s="1430"/>
      <c r="AY440" s="1430"/>
      <c r="AZ440" s="1430"/>
      <c r="BA440" s="1430"/>
      <c r="BB440" s="1430"/>
      <c r="BC440" s="1430"/>
      <c r="BD440" s="1430"/>
    </row>
    <row r="441" spans="2:56">
      <c r="B441" s="1430"/>
      <c r="C441" s="1430"/>
      <c r="D441" s="1430"/>
      <c r="E441" s="1430"/>
      <c r="F441" s="1430"/>
      <c r="G441" s="1430"/>
      <c r="H441" s="1430"/>
      <c r="I441" s="1430"/>
      <c r="J441" s="1430"/>
      <c r="K441" s="1430"/>
      <c r="L441" s="1430"/>
      <c r="M441" s="1430"/>
      <c r="N441" s="1430"/>
      <c r="O441" s="1430"/>
      <c r="P441" s="1430"/>
      <c r="Q441" s="1430"/>
      <c r="R441" s="1430"/>
      <c r="S441" s="1430"/>
      <c r="T441" s="1430"/>
      <c r="U441" s="1430"/>
      <c r="V441" s="1430"/>
      <c r="W441" s="1430"/>
      <c r="X441" s="1430"/>
      <c r="Y441" s="1430"/>
      <c r="Z441" s="1430"/>
      <c r="AA441" s="1430"/>
      <c r="AB441" s="1430"/>
      <c r="AC441" s="1430"/>
      <c r="AD441" s="1430"/>
      <c r="AE441" s="1430"/>
      <c r="AF441" s="1430"/>
      <c r="AG441" s="1430"/>
      <c r="AH441" s="1430"/>
      <c r="AI441" s="1430"/>
      <c r="AJ441" s="1430"/>
      <c r="AK441" s="1430"/>
      <c r="AL441" s="1430"/>
      <c r="AM441" s="1430"/>
      <c r="AN441" s="1430"/>
      <c r="AO441" s="1430"/>
      <c r="AP441" s="1430"/>
      <c r="AQ441" s="1430"/>
      <c r="AR441" s="1430"/>
      <c r="AS441" s="1430"/>
      <c r="AT441" s="1430"/>
      <c r="AU441" s="1430"/>
      <c r="AV441" s="1430"/>
      <c r="AW441" s="1430"/>
      <c r="AX441" s="1430"/>
      <c r="AY441" s="1430"/>
      <c r="AZ441" s="1430"/>
      <c r="BA441" s="1430"/>
      <c r="BB441" s="1430"/>
      <c r="BC441" s="1430"/>
      <c r="BD441" s="1430"/>
    </row>
    <row r="442" spans="2:56">
      <c r="B442" s="1430"/>
      <c r="C442" s="1430"/>
      <c r="D442" s="1430"/>
      <c r="E442" s="1430"/>
      <c r="F442" s="1430"/>
      <c r="G442" s="1430"/>
      <c r="H442" s="1430"/>
      <c r="I442" s="1430"/>
      <c r="J442" s="1430"/>
      <c r="K442" s="1430"/>
      <c r="L442" s="1430"/>
      <c r="M442" s="1430"/>
      <c r="N442" s="1430"/>
      <c r="O442" s="1430"/>
      <c r="P442" s="1430"/>
      <c r="Q442" s="1430"/>
      <c r="R442" s="1430"/>
      <c r="S442" s="1430"/>
      <c r="T442" s="1430"/>
      <c r="U442" s="1430"/>
      <c r="V442" s="1430"/>
      <c r="W442" s="1430"/>
      <c r="X442" s="1430"/>
      <c r="Y442" s="1430"/>
      <c r="Z442" s="1430"/>
      <c r="AA442" s="1430"/>
      <c r="AB442" s="1430"/>
      <c r="AC442" s="1430"/>
      <c r="AD442" s="1430"/>
      <c r="AE442" s="1430"/>
      <c r="AF442" s="1430"/>
      <c r="AG442" s="1430"/>
      <c r="AH442" s="1430"/>
      <c r="AI442" s="1430"/>
      <c r="AJ442" s="1430"/>
      <c r="AK442" s="1430"/>
      <c r="AL442" s="1430"/>
      <c r="AM442" s="1430"/>
      <c r="AN442" s="1430"/>
      <c r="AO442" s="1430"/>
      <c r="AP442" s="1430"/>
      <c r="AQ442" s="1430"/>
      <c r="AR442" s="1430"/>
      <c r="AS442" s="1430"/>
      <c r="AT442" s="1430"/>
      <c r="AU442" s="1430"/>
      <c r="AV442" s="1430"/>
      <c r="AW442" s="1430"/>
      <c r="AX442" s="1430"/>
      <c r="AY442" s="1430"/>
      <c r="AZ442" s="1430"/>
      <c r="BA442" s="1430"/>
      <c r="BB442" s="1430"/>
      <c r="BC442" s="1430"/>
      <c r="BD442" s="1430"/>
    </row>
    <row r="443" spans="2:56">
      <c r="B443" s="1430"/>
      <c r="C443" s="1430"/>
      <c r="D443" s="1430"/>
      <c r="E443" s="1430"/>
      <c r="F443" s="1430"/>
      <c r="G443" s="1430"/>
      <c r="H443" s="1430"/>
      <c r="I443" s="1430"/>
      <c r="J443" s="1430"/>
      <c r="K443" s="1430"/>
      <c r="L443" s="1430"/>
      <c r="M443" s="1430"/>
      <c r="N443" s="1430"/>
      <c r="O443" s="1430"/>
      <c r="P443" s="1430"/>
      <c r="Q443" s="1430"/>
      <c r="R443" s="1430"/>
      <c r="S443" s="1430"/>
      <c r="T443" s="1430"/>
      <c r="U443" s="1430"/>
      <c r="V443" s="1430"/>
      <c r="W443" s="1430"/>
      <c r="X443" s="1430"/>
      <c r="Y443" s="1430"/>
      <c r="Z443" s="1430"/>
      <c r="AA443" s="1430"/>
      <c r="AB443" s="1430"/>
      <c r="AC443" s="1430"/>
      <c r="AD443" s="1430"/>
      <c r="AE443" s="1430"/>
      <c r="AF443" s="1430"/>
      <c r="AG443" s="1430"/>
      <c r="AH443" s="1430"/>
      <c r="AI443" s="1430"/>
      <c r="AJ443" s="1430"/>
      <c r="AK443" s="1430"/>
      <c r="AL443" s="1430"/>
      <c r="AM443" s="1430"/>
      <c r="AN443" s="1430"/>
      <c r="AO443" s="1430"/>
      <c r="AP443" s="1430"/>
      <c r="AQ443" s="1430"/>
      <c r="AR443" s="1430"/>
      <c r="AS443" s="1430"/>
      <c r="AT443" s="1430"/>
      <c r="AU443" s="1430"/>
      <c r="AV443" s="1430"/>
      <c r="AW443" s="1430"/>
      <c r="AX443" s="1430"/>
      <c r="AY443" s="1430"/>
      <c r="AZ443" s="1430"/>
      <c r="BA443" s="1430"/>
      <c r="BB443" s="1430"/>
      <c r="BC443" s="1430"/>
      <c r="BD443" s="1430"/>
    </row>
    <row r="444" spans="2:56">
      <c r="B444" s="1430"/>
      <c r="C444" s="1430"/>
      <c r="D444" s="1430"/>
      <c r="E444" s="1430"/>
      <c r="F444" s="1430"/>
      <c r="G444" s="1430"/>
      <c r="H444" s="1430"/>
      <c r="I444" s="1430"/>
      <c r="J444" s="1430"/>
      <c r="K444" s="1430"/>
      <c r="L444" s="1430"/>
      <c r="M444" s="1430"/>
      <c r="N444" s="1430"/>
      <c r="O444" s="1430"/>
      <c r="P444" s="1430"/>
      <c r="Q444" s="1430"/>
      <c r="R444" s="1430"/>
      <c r="S444" s="1430"/>
      <c r="T444" s="1430"/>
      <c r="U444" s="1430"/>
      <c r="V444" s="1430"/>
      <c r="W444" s="1430"/>
      <c r="X444" s="1430"/>
      <c r="Y444" s="1430"/>
      <c r="Z444" s="1430"/>
      <c r="AA444" s="1430"/>
      <c r="AB444" s="1430"/>
      <c r="AC444" s="1430"/>
      <c r="AD444" s="1430"/>
      <c r="AE444" s="1430"/>
      <c r="AF444" s="1430"/>
      <c r="AG444" s="1430"/>
      <c r="AH444" s="1430"/>
      <c r="AI444" s="1430"/>
      <c r="AJ444" s="1430"/>
      <c r="AK444" s="1430"/>
      <c r="AL444" s="1430"/>
      <c r="AM444" s="1430"/>
      <c r="AN444" s="1430"/>
      <c r="AO444" s="1430"/>
      <c r="AP444" s="1430"/>
      <c r="AQ444" s="1430"/>
      <c r="AR444" s="1430"/>
      <c r="AS444" s="1430"/>
      <c r="AT444" s="1430"/>
      <c r="AU444" s="1430"/>
      <c r="AV444" s="1430"/>
      <c r="AW444" s="1430"/>
      <c r="AX444" s="1430"/>
      <c r="AY444" s="1430"/>
      <c r="AZ444" s="1430"/>
      <c r="BA444" s="1430"/>
      <c r="BB444" s="1430"/>
      <c r="BC444" s="1430"/>
      <c r="BD444" s="1430"/>
    </row>
    <row r="445" spans="2:56">
      <c r="B445" s="1430"/>
      <c r="C445" s="1430"/>
      <c r="D445" s="1430"/>
      <c r="E445" s="1430"/>
      <c r="F445" s="1430"/>
      <c r="G445" s="1430"/>
      <c r="H445" s="1430"/>
      <c r="I445" s="1430"/>
      <c r="J445" s="1430"/>
      <c r="K445" s="1430"/>
      <c r="L445" s="1430"/>
      <c r="M445" s="1430"/>
      <c r="N445" s="1430"/>
      <c r="O445" s="1430"/>
      <c r="P445" s="1430"/>
      <c r="Q445" s="1430"/>
      <c r="R445" s="1430"/>
      <c r="S445" s="1430"/>
      <c r="T445" s="1430"/>
      <c r="U445" s="1430"/>
      <c r="V445" s="1430"/>
      <c r="W445" s="1430"/>
      <c r="X445" s="1430"/>
      <c r="Y445" s="1430"/>
      <c r="Z445" s="1430"/>
      <c r="AA445" s="1430"/>
      <c r="AB445" s="1430"/>
      <c r="AC445" s="1430"/>
      <c r="AD445" s="1430"/>
      <c r="AE445" s="1430"/>
      <c r="AF445" s="1430"/>
      <c r="AG445" s="1430"/>
      <c r="AH445" s="1430"/>
      <c r="AI445" s="1430"/>
      <c r="AJ445" s="1430"/>
      <c r="AK445" s="1430"/>
      <c r="AL445" s="1430"/>
      <c r="AM445" s="1430"/>
      <c r="AN445" s="1430"/>
      <c r="AO445" s="1430"/>
      <c r="AP445" s="1430"/>
      <c r="AQ445" s="1430"/>
      <c r="AR445" s="1430"/>
      <c r="AS445" s="1430"/>
      <c r="AT445" s="1430"/>
      <c r="AU445" s="1430"/>
      <c r="AV445" s="1430"/>
      <c r="AW445" s="1430"/>
      <c r="AX445" s="1430"/>
      <c r="AY445" s="1430"/>
      <c r="AZ445" s="1430"/>
      <c r="BA445" s="1430"/>
      <c r="BB445" s="1430"/>
      <c r="BC445" s="1430"/>
      <c r="BD445" s="1430"/>
    </row>
    <row r="446" spans="2:56">
      <c r="B446" s="1430"/>
      <c r="C446" s="1430"/>
      <c r="D446" s="1430"/>
      <c r="E446" s="1430"/>
      <c r="F446" s="1430"/>
      <c r="G446" s="1430"/>
      <c r="H446" s="1430"/>
      <c r="I446" s="1430"/>
      <c r="J446" s="1430"/>
      <c r="K446" s="1430"/>
      <c r="L446" s="1430"/>
      <c r="M446" s="1430"/>
      <c r="N446" s="1430"/>
      <c r="O446" s="1430"/>
      <c r="P446" s="1430"/>
      <c r="Q446" s="1430"/>
      <c r="R446" s="1430"/>
      <c r="S446" s="1430"/>
      <c r="T446" s="1430"/>
      <c r="U446" s="1430"/>
      <c r="V446" s="1430"/>
      <c r="W446" s="1430"/>
      <c r="X446" s="1430"/>
      <c r="Y446" s="1430"/>
      <c r="Z446" s="1430"/>
      <c r="AA446" s="1430"/>
      <c r="AB446" s="1430"/>
      <c r="AC446" s="1430"/>
      <c r="AD446" s="1430"/>
      <c r="AE446" s="1430"/>
      <c r="AF446" s="1430"/>
      <c r="AG446" s="1430"/>
      <c r="AH446" s="1430"/>
      <c r="AI446" s="1430"/>
      <c r="AJ446" s="1430"/>
      <c r="AK446" s="1430"/>
      <c r="AL446" s="1430"/>
      <c r="AM446" s="1430"/>
      <c r="AN446" s="1430"/>
      <c r="AO446" s="1430"/>
      <c r="AP446" s="1430"/>
      <c r="AQ446" s="1430"/>
      <c r="AR446" s="1430"/>
      <c r="AS446" s="1430"/>
      <c r="AT446" s="1430"/>
      <c r="AU446" s="1430"/>
      <c r="AV446" s="1430"/>
      <c r="AW446" s="1430"/>
      <c r="AX446" s="1430"/>
      <c r="AY446" s="1430"/>
      <c r="AZ446" s="1430"/>
      <c r="BA446" s="1430"/>
      <c r="BB446" s="1430"/>
      <c r="BC446" s="1430"/>
      <c r="BD446" s="1430"/>
    </row>
    <row r="447" spans="2:56">
      <c r="B447" s="1430"/>
      <c r="C447" s="1430"/>
      <c r="D447" s="1430"/>
      <c r="E447" s="1430"/>
      <c r="F447" s="1430"/>
      <c r="G447" s="1430"/>
      <c r="H447" s="1430"/>
      <c r="I447" s="1430"/>
      <c r="J447" s="1430"/>
      <c r="K447" s="1430"/>
      <c r="L447" s="1430"/>
      <c r="M447" s="1430"/>
      <c r="N447" s="1430"/>
      <c r="O447" s="1430"/>
      <c r="P447" s="1430"/>
      <c r="Q447" s="1430"/>
      <c r="R447" s="1430"/>
      <c r="S447" s="1430"/>
      <c r="T447" s="1430"/>
      <c r="U447" s="1430"/>
      <c r="V447" s="1430"/>
      <c r="W447" s="1430"/>
      <c r="X447" s="1430"/>
      <c r="Y447" s="1430"/>
      <c r="Z447" s="1430"/>
      <c r="AA447" s="1430"/>
      <c r="AB447" s="1430"/>
      <c r="AC447" s="1430"/>
      <c r="AD447" s="1430"/>
      <c r="AE447" s="1430"/>
      <c r="AF447" s="1430"/>
      <c r="AG447" s="1430"/>
      <c r="AH447" s="1430"/>
      <c r="AI447" s="1430"/>
      <c r="AJ447" s="1430"/>
      <c r="AK447" s="1430"/>
      <c r="AL447" s="1430"/>
      <c r="AM447" s="1430"/>
      <c r="AN447" s="1430"/>
      <c r="AO447" s="1430"/>
      <c r="AP447" s="1430"/>
      <c r="AQ447" s="1430"/>
      <c r="AR447" s="1430"/>
      <c r="AS447" s="1430"/>
      <c r="AT447" s="1430"/>
      <c r="AU447" s="1430"/>
      <c r="AV447" s="1430"/>
      <c r="AW447" s="1430"/>
      <c r="AX447" s="1430"/>
      <c r="AY447" s="1430"/>
      <c r="AZ447" s="1430"/>
      <c r="BA447" s="1430"/>
      <c r="BB447" s="1430"/>
      <c r="BC447" s="1430"/>
      <c r="BD447" s="1430"/>
    </row>
    <row r="448" spans="2:56">
      <c r="B448" s="1430"/>
      <c r="C448" s="1430"/>
      <c r="D448" s="1430"/>
      <c r="E448" s="1430"/>
      <c r="F448" s="1430"/>
      <c r="G448" s="1430"/>
      <c r="H448" s="1430"/>
      <c r="I448" s="1430"/>
      <c r="J448" s="1430"/>
      <c r="K448" s="1430"/>
      <c r="L448" s="1430"/>
      <c r="M448" s="1430"/>
      <c r="N448" s="1430"/>
      <c r="O448" s="1430"/>
      <c r="P448" s="1430"/>
      <c r="Q448" s="1430"/>
      <c r="R448" s="1430"/>
      <c r="S448" s="1430"/>
      <c r="T448" s="1430"/>
      <c r="U448" s="1430"/>
      <c r="V448" s="1430"/>
      <c r="W448" s="1430"/>
      <c r="X448" s="1430"/>
      <c r="Y448" s="1430"/>
      <c r="Z448" s="1430"/>
      <c r="AA448" s="1430"/>
      <c r="AB448" s="1430"/>
      <c r="AC448" s="1430"/>
      <c r="AD448" s="1430"/>
      <c r="AE448" s="1430"/>
      <c r="AF448" s="1430"/>
      <c r="AG448" s="1430"/>
      <c r="AH448" s="1430"/>
      <c r="AI448" s="1430"/>
      <c r="AJ448" s="1430"/>
      <c r="AK448" s="1430"/>
      <c r="AL448" s="1430"/>
      <c r="AM448" s="1430"/>
      <c r="AN448" s="1430"/>
      <c r="AO448" s="1430"/>
      <c r="AP448" s="1430"/>
      <c r="AQ448" s="1430"/>
      <c r="AR448" s="1430"/>
      <c r="AS448" s="1430"/>
      <c r="AT448" s="1430"/>
      <c r="AU448" s="1430"/>
      <c r="AV448" s="1430"/>
      <c r="AW448" s="1430"/>
      <c r="AX448" s="1430"/>
      <c r="AY448" s="1430"/>
      <c r="AZ448" s="1430"/>
      <c r="BA448" s="1430"/>
      <c r="BB448" s="1430"/>
      <c r="BC448" s="1430"/>
      <c r="BD448" s="1430"/>
    </row>
    <row r="449" spans="2:56">
      <c r="B449" s="1430"/>
      <c r="C449" s="1430"/>
      <c r="D449" s="1430"/>
      <c r="E449" s="1430"/>
      <c r="F449" s="1430"/>
      <c r="G449" s="1430"/>
      <c r="H449" s="1430"/>
      <c r="I449" s="1430"/>
      <c r="J449" s="1430"/>
      <c r="K449" s="1430"/>
      <c r="L449" s="1430"/>
      <c r="M449" s="1430"/>
      <c r="N449" s="1430"/>
      <c r="O449" s="1430"/>
      <c r="P449" s="1430"/>
      <c r="Q449" s="1430"/>
      <c r="R449" s="1430"/>
      <c r="S449" s="1430"/>
      <c r="T449" s="1430"/>
      <c r="U449" s="1430"/>
      <c r="V449" s="1430"/>
      <c r="W449" s="1430"/>
      <c r="X449" s="1430"/>
      <c r="Y449" s="1430"/>
      <c r="Z449" s="1430"/>
      <c r="AA449" s="1430"/>
      <c r="AB449" s="1430"/>
      <c r="AC449" s="1430"/>
      <c r="AD449" s="1430"/>
      <c r="AE449" s="1430"/>
      <c r="AF449" s="1430"/>
      <c r="AG449" s="1430"/>
      <c r="AH449" s="1430"/>
      <c r="AI449" s="1430"/>
      <c r="AJ449" s="1430"/>
      <c r="AK449" s="1430"/>
      <c r="AL449" s="1430"/>
      <c r="AM449" s="1430"/>
      <c r="AN449" s="1430"/>
      <c r="AO449" s="1430"/>
      <c r="AP449" s="1430"/>
      <c r="AQ449" s="1430"/>
      <c r="AR449" s="1430"/>
      <c r="AS449" s="1430"/>
      <c r="AT449" s="1430"/>
      <c r="AU449" s="1430"/>
      <c r="AV449" s="1430"/>
      <c r="AW449" s="1430"/>
      <c r="AX449" s="1430"/>
      <c r="AY449" s="1430"/>
      <c r="AZ449" s="1430"/>
      <c r="BA449" s="1430"/>
      <c r="BB449" s="1430"/>
      <c r="BC449" s="1430"/>
      <c r="BD449" s="1430"/>
    </row>
    <row r="450" spans="2:56">
      <c r="B450" s="1430"/>
      <c r="C450" s="1430"/>
      <c r="D450" s="1430"/>
      <c r="E450" s="1430"/>
      <c r="F450" s="1430"/>
      <c r="G450" s="1430"/>
      <c r="H450" s="1430"/>
      <c r="I450" s="1430"/>
      <c r="J450" s="1430"/>
      <c r="K450" s="1430"/>
      <c r="L450" s="1430"/>
      <c r="M450" s="1430"/>
      <c r="N450" s="1430"/>
      <c r="O450" s="1430"/>
      <c r="P450" s="1430"/>
      <c r="Q450" s="1430"/>
      <c r="R450" s="1430"/>
      <c r="S450" s="1430"/>
      <c r="T450" s="1430"/>
      <c r="U450" s="1430"/>
      <c r="V450" s="1430"/>
      <c r="W450" s="1430"/>
      <c r="X450" s="1430"/>
      <c r="Y450" s="1430"/>
      <c r="Z450" s="1430"/>
      <c r="AA450" s="1430"/>
      <c r="AB450" s="1430"/>
      <c r="AC450" s="1430"/>
      <c r="AD450" s="1430"/>
      <c r="AE450" s="1430"/>
      <c r="AF450" s="1430"/>
      <c r="AG450" s="1430"/>
      <c r="AH450" s="1430"/>
      <c r="AI450" s="1430"/>
      <c r="AJ450" s="1430"/>
      <c r="AK450" s="1430"/>
      <c r="AL450" s="1430"/>
      <c r="AM450" s="1430"/>
      <c r="AN450" s="1430"/>
      <c r="AO450" s="1430"/>
      <c r="AP450" s="1430"/>
      <c r="AQ450" s="1430"/>
      <c r="AR450" s="1430"/>
      <c r="AS450" s="1430"/>
      <c r="AT450" s="1430"/>
      <c r="AU450" s="1430"/>
      <c r="AV450" s="1430"/>
      <c r="AW450" s="1430"/>
      <c r="AX450" s="1430"/>
      <c r="AY450" s="1430"/>
      <c r="AZ450" s="1430"/>
      <c r="BA450" s="1430"/>
      <c r="BB450" s="1430"/>
      <c r="BC450" s="1430"/>
      <c r="BD450" s="1430"/>
    </row>
    <row r="451" spans="2:56">
      <c r="B451" s="1430"/>
      <c r="C451" s="1430"/>
      <c r="D451" s="1430"/>
      <c r="E451" s="1430"/>
      <c r="F451" s="1430"/>
      <c r="G451" s="1430"/>
      <c r="H451" s="1430"/>
      <c r="I451" s="1430"/>
      <c r="J451" s="1430"/>
      <c r="K451" s="1430"/>
      <c r="L451" s="1430"/>
      <c r="M451" s="1430"/>
      <c r="N451" s="1430"/>
      <c r="O451" s="1430"/>
      <c r="P451" s="1430"/>
      <c r="Q451" s="1430"/>
      <c r="R451" s="1430"/>
      <c r="S451" s="1430"/>
      <c r="T451" s="1430"/>
      <c r="U451" s="1430"/>
      <c r="V451" s="1430"/>
      <c r="W451" s="1430"/>
      <c r="X451" s="1430"/>
      <c r="Y451" s="1430"/>
      <c r="Z451" s="1430"/>
      <c r="AA451" s="1430"/>
      <c r="AB451" s="1430"/>
      <c r="AC451" s="1430"/>
      <c r="AD451" s="1430"/>
      <c r="AE451" s="1430"/>
      <c r="AF451" s="1430"/>
      <c r="AG451" s="1430"/>
      <c r="AH451" s="1430"/>
      <c r="AI451" s="1430"/>
      <c r="AJ451" s="1430"/>
      <c r="AK451" s="1430"/>
      <c r="AL451" s="1430"/>
      <c r="AM451" s="1430"/>
      <c r="AN451" s="1430"/>
      <c r="AO451" s="1430"/>
      <c r="AP451" s="1430"/>
      <c r="AQ451" s="1430"/>
      <c r="AR451" s="1430"/>
      <c r="AS451" s="1430"/>
      <c r="AT451" s="1430"/>
      <c r="AU451" s="1430"/>
      <c r="AV451" s="1430"/>
      <c r="AW451" s="1430"/>
      <c r="AX451" s="1430"/>
      <c r="AY451" s="1430"/>
      <c r="AZ451" s="1430"/>
      <c r="BA451" s="1430"/>
      <c r="BB451" s="1430"/>
      <c r="BC451" s="1430"/>
      <c r="BD451" s="1430"/>
    </row>
    <row r="452" spans="2:56">
      <c r="B452" s="1430"/>
      <c r="C452" s="1430"/>
      <c r="D452" s="1430"/>
      <c r="E452" s="1430"/>
      <c r="F452" s="1430"/>
      <c r="G452" s="1430"/>
      <c r="H452" s="1430"/>
      <c r="I452" s="1430"/>
      <c r="J452" s="1430"/>
      <c r="K452" s="1430"/>
      <c r="L452" s="1430"/>
      <c r="M452" s="1430"/>
      <c r="N452" s="1430"/>
      <c r="O452" s="1430"/>
      <c r="P452" s="1430"/>
      <c r="Q452" s="1430"/>
      <c r="R452" s="1430"/>
      <c r="S452" s="1430"/>
      <c r="T452" s="1430"/>
      <c r="U452" s="1430"/>
      <c r="V452" s="1430"/>
      <c r="W452" s="1430"/>
      <c r="X452" s="1430"/>
      <c r="Y452" s="1430"/>
      <c r="Z452" s="1430"/>
      <c r="AA452" s="1430"/>
      <c r="AB452" s="1430"/>
      <c r="AC452" s="1430"/>
      <c r="AD452" s="1430"/>
      <c r="AE452" s="1430"/>
      <c r="AF452" s="1430"/>
      <c r="AG452" s="1430"/>
      <c r="AH452" s="1430"/>
      <c r="AI452" s="1430"/>
      <c r="AJ452" s="1430"/>
      <c r="AK452" s="1430"/>
      <c r="AL452" s="1430"/>
      <c r="AM452" s="1430"/>
      <c r="AN452" s="1430"/>
      <c r="AO452" s="1430"/>
      <c r="AP452" s="1430"/>
      <c r="AQ452" s="1430"/>
      <c r="AR452" s="1430"/>
      <c r="AS452" s="1430"/>
      <c r="AT452" s="1430"/>
      <c r="AU452" s="1430"/>
      <c r="AV452" s="1430"/>
      <c r="AW452" s="1430"/>
      <c r="AX452" s="1430"/>
      <c r="AY452" s="1430"/>
      <c r="AZ452" s="1430"/>
      <c r="BA452" s="1430"/>
      <c r="BB452" s="1430"/>
      <c r="BC452" s="1430"/>
      <c r="BD452" s="1430"/>
    </row>
    <row r="453" spans="2:56">
      <c r="B453" s="1430"/>
      <c r="C453" s="1430"/>
      <c r="D453" s="1430"/>
      <c r="E453" s="1430"/>
      <c r="F453" s="1430"/>
      <c r="G453" s="1430"/>
      <c r="H453" s="1430"/>
      <c r="I453" s="1430"/>
      <c r="J453" s="1430"/>
      <c r="K453" s="1430"/>
      <c r="L453" s="1430"/>
      <c r="M453" s="1430"/>
      <c r="N453" s="1430"/>
      <c r="O453" s="1430"/>
      <c r="P453" s="1430"/>
      <c r="Q453" s="1430"/>
      <c r="R453" s="1430"/>
      <c r="S453" s="1430"/>
      <c r="T453" s="1430"/>
      <c r="U453" s="1430"/>
      <c r="V453" s="1430"/>
      <c r="W453" s="1430"/>
      <c r="X453" s="1430"/>
      <c r="Y453" s="1430"/>
      <c r="Z453" s="1430"/>
      <c r="AA453" s="1430"/>
      <c r="AB453" s="1430"/>
      <c r="AC453" s="1430"/>
      <c r="AD453" s="1430"/>
      <c r="AE453" s="1430"/>
      <c r="AF453" s="1430"/>
      <c r="AG453" s="1430"/>
      <c r="AH453" s="1430"/>
      <c r="AI453" s="1430"/>
      <c r="AJ453" s="1430"/>
      <c r="AK453" s="1430"/>
      <c r="AL453" s="1430"/>
      <c r="AM453" s="1430"/>
      <c r="AN453" s="1430"/>
      <c r="AO453" s="1430"/>
      <c r="AP453" s="1430"/>
      <c r="AQ453" s="1430"/>
      <c r="AR453" s="1430"/>
      <c r="AS453" s="1430"/>
      <c r="AT453" s="1430"/>
      <c r="AU453" s="1430"/>
      <c r="AV453" s="1430"/>
      <c r="AW453" s="1430"/>
      <c r="AX453" s="1430"/>
      <c r="AY453" s="1430"/>
      <c r="AZ453" s="1430"/>
      <c r="BA453" s="1430"/>
      <c r="BB453" s="1430"/>
      <c r="BC453" s="1430"/>
      <c r="BD453" s="1430"/>
    </row>
    <row r="454" spans="2:56">
      <c r="B454" s="1430"/>
      <c r="C454" s="1430"/>
      <c r="D454" s="1430"/>
      <c r="E454" s="1430"/>
      <c r="F454" s="1430"/>
      <c r="G454" s="1430"/>
      <c r="H454" s="1430"/>
      <c r="I454" s="1430"/>
      <c r="J454" s="1430"/>
      <c r="K454" s="1430"/>
      <c r="L454" s="1430"/>
      <c r="M454" s="1430"/>
      <c r="N454" s="1430"/>
      <c r="O454" s="1430"/>
      <c r="P454" s="1430"/>
      <c r="Q454" s="1430"/>
      <c r="R454" s="1430"/>
      <c r="S454" s="1430"/>
      <c r="T454" s="1430"/>
      <c r="U454" s="1430"/>
      <c r="V454" s="1430"/>
      <c r="W454" s="1430"/>
      <c r="X454" s="1430"/>
      <c r="Y454" s="1430"/>
      <c r="Z454" s="1430"/>
      <c r="AA454" s="1430"/>
      <c r="AB454" s="1430"/>
      <c r="AC454" s="1430"/>
      <c r="AD454" s="1430"/>
      <c r="AE454" s="1430"/>
      <c r="AF454" s="1430"/>
      <c r="AG454" s="1430"/>
      <c r="AH454" s="1430"/>
      <c r="AI454" s="1430"/>
      <c r="AJ454" s="1430"/>
      <c r="AK454" s="1430"/>
      <c r="AL454" s="1430"/>
      <c r="AM454" s="1430"/>
      <c r="AN454" s="1430"/>
      <c r="AO454" s="1430"/>
      <c r="AP454" s="1430"/>
      <c r="AQ454" s="1430"/>
      <c r="AR454" s="1430"/>
      <c r="AS454" s="1430"/>
      <c r="AT454" s="1430"/>
      <c r="AU454" s="1430"/>
      <c r="AV454" s="1430"/>
      <c r="AW454" s="1430"/>
      <c r="AX454" s="1430"/>
      <c r="AY454" s="1430"/>
      <c r="AZ454" s="1430"/>
      <c r="BA454" s="1430"/>
      <c r="BB454" s="1430"/>
      <c r="BC454" s="1430"/>
      <c r="BD454" s="1430"/>
    </row>
    <row r="455" spans="2:56">
      <c r="B455" s="1430"/>
      <c r="C455" s="1430"/>
      <c r="D455" s="1430"/>
      <c r="E455" s="1430"/>
      <c r="F455" s="1430"/>
      <c r="G455" s="1430"/>
      <c r="H455" s="1430"/>
      <c r="I455" s="1430"/>
      <c r="J455" s="1430"/>
      <c r="K455" s="1430"/>
      <c r="L455" s="1430"/>
      <c r="M455" s="1430"/>
      <c r="N455" s="1430"/>
      <c r="O455" s="1430"/>
      <c r="P455" s="1430"/>
      <c r="Q455" s="1430"/>
      <c r="R455" s="1430"/>
      <c r="S455" s="1430"/>
      <c r="T455" s="1430"/>
      <c r="U455" s="1430"/>
      <c r="V455" s="1430"/>
      <c r="W455" s="1430"/>
      <c r="X455" s="1430"/>
      <c r="Y455" s="1430"/>
      <c r="Z455" s="1430"/>
      <c r="AA455" s="1430"/>
      <c r="AB455" s="1430"/>
      <c r="AC455" s="1430"/>
      <c r="AD455" s="1430"/>
      <c r="AE455" s="1430"/>
      <c r="AF455" s="1430"/>
      <c r="AG455" s="1430"/>
      <c r="AH455" s="1430"/>
      <c r="AI455" s="1430"/>
      <c r="AJ455" s="1430"/>
      <c r="AK455" s="1430"/>
      <c r="AL455" s="1430"/>
      <c r="AM455" s="1430"/>
      <c r="AN455" s="1430"/>
      <c r="AO455" s="1430"/>
      <c r="AP455" s="1430"/>
      <c r="AQ455" s="1430"/>
      <c r="AR455" s="1430"/>
      <c r="AS455" s="1430"/>
      <c r="AT455" s="1430"/>
      <c r="AU455" s="1430"/>
      <c r="AV455" s="1430"/>
      <c r="AW455" s="1430"/>
      <c r="AX455" s="1430"/>
      <c r="AY455" s="1430"/>
      <c r="AZ455" s="1430"/>
      <c r="BA455" s="1430"/>
      <c r="BB455" s="1430"/>
      <c r="BC455" s="1430"/>
      <c r="BD455" s="1430"/>
    </row>
    <row r="456" spans="2:56">
      <c r="B456" s="1430"/>
      <c r="C456" s="1430"/>
      <c r="D456" s="1430"/>
      <c r="E456" s="1430"/>
      <c r="F456" s="1430"/>
      <c r="G456" s="1430"/>
      <c r="H456" s="1430"/>
      <c r="I456" s="1430"/>
      <c r="J456" s="1430"/>
      <c r="K456" s="1430"/>
      <c r="L456" s="1430"/>
      <c r="M456" s="1430"/>
      <c r="N456" s="1430"/>
      <c r="O456" s="1430"/>
      <c r="P456" s="1430"/>
      <c r="Q456" s="1430"/>
      <c r="R456" s="1430"/>
      <c r="S456" s="1430"/>
      <c r="T456" s="1430"/>
      <c r="U456" s="1430"/>
      <c r="V456" s="1430"/>
      <c r="W456" s="1430"/>
      <c r="X456" s="1430"/>
      <c r="Y456" s="1430"/>
      <c r="Z456" s="1430"/>
      <c r="AA456" s="1430"/>
      <c r="AB456" s="1430"/>
      <c r="AC456" s="1430"/>
      <c r="AD456" s="1430"/>
      <c r="AE456" s="1430"/>
      <c r="AF456" s="1430"/>
      <c r="AG456" s="1430"/>
      <c r="AH456" s="1430"/>
      <c r="AI456" s="1430"/>
      <c r="AJ456" s="1430"/>
      <c r="AK456" s="1430"/>
      <c r="AL456" s="1430"/>
      <c r="AM456" s="1430"/>
      <c r="AN456" s="1430"/>
      <c r="AO456" s="1430"/>
      <c r="AP456" s="1430"/>
      <c r="AQ456" s="1430"/>
      <c r="AR456" s="1430"/>
      <c r="AS456" s="1430"/>
      <c r="AT456" s="1430"/>
      <c r="AU456" s="1430"/>
      <c r="AV456" s="1430"/>
      <c r="AW456" s="1430"/>
      <c r="AX456" s="1430"/>
      <c r="AY456" s="1430"/>
      <c r="AZ456" s="1430"/>
      <c r="BA456" s="1430"/>
      <c r="BB456" s="1430"/>
      <c r="BC456" s="1430"/>
      <c r="BD456" s="1430"/>
    </row>
    <row r="457" spans="2:56">
      <c r="B457" s="1430"/>
      <c r="C457" s="1430"/>
      <c r="D457" s="1430"/>
      <c r="E457" s="1430"/>
      <c r="F457" s="1430"/>
      <c r="G457" s="1430"/>
      <c r="H457" s="1430"/>
      <c r="I457" s="1430"/>
      <c r="J457" s="1430"/>
      <c r="K457" s="1430"/>
      <c r="L457" s="1430"/>
      <c r="M457" s="1430"/>
      <c r="N457" s="1430"/>
      <c r="O457" s="1430"/>
      <c r="P457" s="1430"/>
      <c r="Q457" s="1430"/>
      <c r="R457" s="1430"/>
      <c r="S457" s="1430"/>
      <c r="T457" s="1430"/>
      <c r="U457" s="1430"/>
      <c r="V457" s="1430"/>
      <c r="W457" s="1430"/>
      <c r="X457" s="1430"/>
      <c r="Y457" s="1430"/>
      <c r="Z457" s="1430"/>
      <c r="AA457" s="1430"/>
      <c r="AB457" s="1430"/>
      <c r="AC457" s="1430"/>
      <c r="AD457" s="1430"/>
      <c r="AE457" s="1430"/>
      <c r="AF457" s="1430"/>
      <c r="AG457" s="1430"/>
      <c r="AH457" s="1430"/>
      <c r="AI457" s="1430"/>
      <c r="AJ457" s="1430"/>
      <c r="AK457" s="1430"/>
      <c r="AL457" s="1430"/>
      <c r="AM457" s="1430"/>
      <c r="AN457" s="1430"/>
      <c r="AO457" s="1430"/>
      <c r="AP457" s="1430"/>
      <c r="AQ457" s="1430"/>
      <c r="AR457" s="1430"/>
      <c r="AS457" s="1430"/>
      <c r="AT457" s="1430"/>
      <c r="AU457" s="1430"/>
      <c r="AV457" s="1430"/>
      <c r="AW457" s="1430"/>
      <c r="AX457" s="1430"/>
      <c r="AY457" s="1430"/>
      <c r="AZ457" s="1430"/>
      <c r="BA457" s="1430"/>
      <c r="BB457" s="1430"/>
      <c r="BC457" s="1430"/>
      <c r="BD457" s="1430"/>
    </row>
    <row r="458" spans="2:56">
      <c r="B458" s="1430"/>
      <c r="C458" s="1430"/>
      <c r="D458" s="1430"/>
      <c r="E458" s="1430"/>
      <c r="F458" s="1430"/>
      <c r="G458" s="1430"/>
      <c r="H458" s="1430"/>
      <c r="I458" s="1430"/>
      <c r="J458" s="1430"/>
      <c r="K458" s="1430"/>
      <c r="L458" s="1430"/>
      <c r="M458" s="1430"/>
      <c r="N458" s="1430"/>
      <c r="O458" s="1430"/>
      <c r="P458" s="1430"/>
      <c r="Q458" s="1430"/>
      <c r="R458" s="1430"/>
      <c r="S458" s="1430"/>
      <c r="T458" s="1430"/>
      <c r="U458" s="1430"/>
      <c r="V458" s="1430"/>
      <c r="W458" s="1430"/>
      <c r="X458" s="1430"/>
      <c r="Y458" s="1430"/>
      <c r="Z458" s="1430"/>
      <c r="AA458" s="1430"/>
      <c r="AB458" s="1430"/>
      <c r="AC458" s="1430"/>
      <c r="AD458" s="1430"/>
      <c r="AE458" s="1430"/>
      <c r="AF458" s="1430"/>
      <c r="AG458" s="1430"/>
      <c r="AH458" s="1430"/>
      <c r="AI458" s="1430"/>
      <c r="AJ458" s="1430"/>
      <c r="AK458" s="1430"/>
      <c r="AL458" s="1430"/>
      <c r="AM458" s="1430"/>
      <c r="AN458" s="1430"/>
      <c r="AO458" s="1430"/>
      <c r="AP458" s="1430"/>
      <c r="AQ458" s="1430"/>
      <c r="AR458" s="1430"/>
      <c r="AS458" s="1430"/>
      <c r="AT458" s="1430"/>
      <c r="AU458" s="1430"/>
      <c r="AV458" s="1430"/>
      <c r="AW458" s="1430"/>
      <c r="AX458" s="1430"/>
      <c r="AY458" s="1430"/>
      <c r="AZ458" s="1430"/>
      <c r="BA458" s="1430"/>
      <c r="BB458" s="1430"/>
      <c r="BC458" s="1430"/>
      <c r="BD458" s="1430"/>
    </row>
    <row r="459" spans="2:56">
      <c r="B459" s="1430"/>
      <c r="C459" s="1430"/>
      <c r="D459" s="1430"/>
      <c r="E459" s="1430"/>
      <c r="F459" s="1430"/>
      <c r="G459" s="1430"/>
      <c r="H459" s="1430"/>
      <c r="I459" s="1430"/>
      <c r="J459" s="1430"/>
      <c r="K459" s="1430"/>
      <c r="L459" s="1430"/>
      <c r="M459" s="1430"/>
      <c r="N459" s="1430"/>
      <c r="O459" s="1430"/>
      <c r="P459" s="1430"/>
      <c r="Q459" s="1430"/>
      <c r="R459" s="1430"/>
      <c r="S459" s="1430"/>
      <c r="T459" s="1430"/>
      <c r="U459" s="1430"/>
      <c r="V459" s="1430"/>
      <c r="W459" s="1430"/>
      <c r="X459" s="1430"/>
      <c r="Y459" s="1430"/>
      <c r="Z459" s="1430"/>
      <c r="AA459" s="1430"/>
      <c r="AB459" s="1430"/>
      <c r="AC459" s="1430"/>
      <c r="AD459" s="1430"/>
      <c r="AE459" s="1430"/>
      <c r="AF459" s="1430"/>
      <c r="AG459" s="1430"/>
      <c r="AH459" s="1430"/>
      <c r="AI459" s="1430"/>
      <c r="AJ459" s="1430"/>
      <c r="AK459" s="1430"/>
      <c r="AL459" s="1430"/>
      <c r="AM459" s="1430"/>
      <c r="AN459" s="1430"/>
      <c r="AO459" s="1430"/>
      <c r="AP459" s="1430"/>
      <c r="AQ459" s="1430"/>
      <c r="AR459" s="1430"/>
      <c r="AS459" s="1430"/>
      <c r="AT459" s="1430"/>
      <c r="AU459" s="1430"/>
      <c r="AV459" s="1430"/>
      <c r="AW459" s="1430"/>
      <c r="AX459" s="1430"/>
      <c r="AY459" s="1430"/>
      <c r="AZ459" s="1430"/>
      <c r="BA459" s="1430"/>
      <c r="BB459" s="1430"/>
      <c r="BC459" s="1430"/>
      <c r="BD459" s="1430"/>
    </row>
    <row r="460" spans="2:56">
      <c r="B460" s="1430"/>
      <c r="C460" s="1430"/>
      <c r="D460" s="1430"/>
      <c r="E460" s="1430"/>
      <c r="F460" s="1430"/>
      <c r="G460" s="1430"/>
      <c r="H460" s="1430"/>
      <c r="I460" s="1430"/>
      <c r="J460" s="1430"/>
      <c r="K460" s="1430"/>
      <c r="L460" s="1430"/>
      <c r="M460" s="1430"/>
      <c r="N460" s="1430"/>
      <c r="O460" s="1430"/>
      <c r="P460" s="1430"/>
      <c r="Q460" s="1430"/>
      <c r="R460" s="1430"/>
      <c r="S460" s="1430"/>
      <c r="T460" s="1430"/>
      <c r="U460" s="1430"/>
      <c r="V460" s="1430"/>
      <c r="W460" s="1430"/>
      <c r="X460" s="1430"/>
      <c r="Y460" s="1430"/>
      <c r="Z460" s="1430"/>
      <c r="AA460" s="1430"/>
      <c r="AB460" s="1430"/>
      <c r="AC460" s="1430"/>
      <c r="AD460" s="1430"/>
      <c r="AE460" s="1430"/>
      <c r="AF460" s="1430"/>
      <c r="AG460" s="1430"/>
      <c r="AH460" s="1430"/>
      <c r="AI460" s="1430"/>
      <c r="AJ460" s="1430"/>
      <c r="AK460" s="1430"/>
      <c r="AL460" s="1430"/>
      <c r="AM460" s="1430"/>
      <c r="AN460" s="1430"/>
      <c r="AO460" s="1430"/>
      <c r="AP460" s="1430"/>
      <c r="AQ460" s="1430"/>
      <c r="AR460" s="1430"/>
      <c r="AS460" s="1430"/>
      <c r="AT460" s="1430"/>
      <c r="AU460" s="1430"/>
      <c r="AV460" s="1430"/>
      <c r="AW460" s="1430"/>
      <c r="AX460" s="1430"/>
      <c r="AY460" s="1430"/>
      <c r="AZ460" s="1430"/>
      <c r="BA460" s="1430"/>
      <c r="BB460" s="1430"/>
      <c r="BC460" s="1430"/>
      <c r="BD460" s="1430"/>
    </row>
    <row r="461" spans="2:56">
      <c r="B461" s="1430"/>
      <c r="C461" s="1430"/>
      <c r="D461" s="1430"/>
      <c r="E461" s="1430"/>
      <c r="F461" s="1430"/>
      <c r="G461" s="1430"/>
      <c r="H461" s="1430"/>
      <c r="I461" s="1430"/>
      <c r="J461" s="1430"/>
      <c r="K461" s="1430"/>
      <c r="L461" s="1430"/>
      <c r="M461" s="1430"/>
      <c r="N461" s="1430"/>
      <c r="O461" s="1430"/>
      <c r="P461" s="1430"/>
      <c r="Q461" s="1430"/>
      <c r="R461" s="1430"/>
      <c r="S461" s="1430"/>
      <c r="T461" s="1430"/>
      <c r="U461" s="1430"/>
      <c r="V461" s="1430"/>
      <c r="W461" s="1430"/>
      <c r="X461" s="1430"/>
      <c r="Y461" s="1430"/>
      <c r="Z461" s="1430"/>
      <c r="AA461" s="1430"/>
      <c r="AB461" s="1430"/>
      <c r="AC461" s="1430"/>
      <c r="AD461" s="1430"/>
      <c r="AE461" s="1430"/>
      <c r="AF461" s="1430"/>
      <c r="AG461" s="1430"/>
      <c r="AH461" s="1430"/>
      <c r="AI461" s="1430"/>
      <c r="AJ461" s="1430"/>
      <c r="AK461" s="1430"/>
      <c r="AL461" s="1430"/>
      <c r="AM461" s="1430"/>
      <c r="AN461" s="1430"/>
      <c r="AO461" s="1430"/>
      <c r="AP461" s="1430"/>
      <c r="AQ461" s="1430"/>
      <c r="AR461" s="1430"/>
      <c r="AS461" s="1430"/>
      <c r="AT461" s="1430"/>
      <c r="AU461" s="1430"/>
      <c r="AV461" s="1430"/>
      <c r="AW461" s="1430"/>
      <c r="AX461" s="1430"/>
      <c r="AY461" s="1430"/>
      <c r="AZ461" s="1430"/>
      <c r="BA461" s="1430"/>
      <c r="BB461" s="1430"/>
      <c r="BC461" s="1430"/>
      <c r="BD461" s="1430"/>
    </row>
    <row r="462" spans="2:56">
      <c r="B462" s="1430"/>
      <c r="C462" s="1430"/>
      <c r="D462" s="1430"/>
      <c r="E462" s="1430"/>
      <c r="F462" s="1430"/>
      <c r="G462" s="1430"/>
      <c r="H462" s="1430"/>
      <c r="I462" s="1430"/>
      <c r="J462" s="1430"/>
      <c r="K462" s="1430"/>
      <c r="L462" s="1430"/>
      <c r="M462" s="1430"/>
      <c r="N462" s="1430"/>
      <c r="O462" s="1430"/>
      <c r="P462" s="1430"/>
      <c r="Q462" s="1430"/>
      <c r="R462" s="1430"/>
      <c r="S462" s="1430"/>
      <c r="T462" s="1430"/>
      <c r="U462" s="1430"/>
      <c r="V462" s="1430"/>
      <c r="W462" s="1430"/>
      <c r="X462" s="1430"/>
      <c r="Y462" s="1430"/>
      <c r="Z462" s="1430"/>
      <c r="AA462" s="1430"/>
      <c r="AB462" s="1430"/>
      <c r="AC462" s="1430"/>
      <c r="AD462" s="1430"/>
      <c r="AE462" s="1430"/>
      <c r="AF462" s="1430"/>
      <c r="AG462" s="1430"/>
      <c r="AH462" s="1430"/>
      <c r="AI462" s="1430"/>
      <c r="AJ462" s="1430"/>
      <c r="AK462" s="1430"/>
      <c r="AL462" s="1430"/>
      <c r="AM462" s="1430"/>
      <c r="AN462" s="1430"/>
      <c r="AO462" s="1430"/>
      <c r="AP462" s="1430"/>
      <c r="AQ462" s="1430"/>
      <c r="AR462" s="1430"/>
      <c r="AS462" s="1430"/>
      <c r="AT462" s="1430"/>
      <c r="AU462" s="1430"/>
      <c r="AV462" s="1430"/>
      <c r="AW462" s="1430"/>
      <c r="AX462" s="1430"/>
      <c r="AY462" s="1430"/>
      <c r="AZ462" s="1430"/>
      <c r="BA462" s="1430"/>
      <c r="BB462" s="1430"/>
      <c r="BC462" s="1430"/>
      <c r="BD462" s="1430"/>
    </row>
    <row r="463" spans="2:56">
      <c r="B463" s="1430"/>
      <c r="C463" s="1430"/>
      <c r="D463" s="1430"/>
      <c r="E463" s="1430"/>
      <c r="F463" s="1430"/>
      <c r="G463" s="1430"/>
      <c r="H463" s="1430"/>
      <c r="I463" s="1430"/>
      <c r="J463" s="1430"/>
      <c r="K463" s="1430"/>
      <c r="L463" s="1430"/>
      <c r="M463" s="1430"/>
      <c r="N463" s="1430"/>
      <c r="O463" s="1430"/>
      <c r="P463" s="1430"/>
      <c r="Q463" s="1430"/>
      <c r="R463" s="1430"/>
      <c r="S463" s="1430"/>
      <c r="T463" s="1430"/>
      <c r="U463" s="1430"/>
      <c r="V463" s="1430"/>
      <c r="W463" s="1430"/>
      <c r="X463" s="1430"/>
      <c r="Y463" s="1430"/>
      <c r="Z463" s="1430"/>
      <c r="AA463" s="1430"/>
      <c r="AB463" s="1430"/>
      <c r="AC463" s="1430"/>
      <c r="AD463" s="1430"/>
      <c r="AE463" s="1430"/>
      <c r="AF463" s="1430"/>
      <c r="AG463" s="1430"/>
      <c r="AH463" s="1430"/>
      <c r="AI463" s="1430"/>
      <c r="AJ463" s="1430"/>
      <c r="AK463" s="1430"/>
      <c r="AL463" s="1430"/>
      <c r="AM463" s="1430"/>
      <c r="AN463" s="1430"/>
      <c r="AO463" s="1430"/>
      <c r="AP463" s="1430"/>
      <c r="AQ463" s="1430"/>
      <c r="AR463" s="1430"/>
      <c r="AS463" s="1430"/>
      <c r="AT463" s="1430"/>
      <c r="AU463" s="1430"/>
      <c r="AV463" s="1430"/>
      <c r="AW463" s="1430"/>
      <c r="AX463" s="1430"/>
      <c r="AY463" s="1430"/>
      <c r="AZ463" s="1430"/>
      <c r="BA463" s="1430"/>
      <c r="BB463" s="1430"/>
      <c r="BC463" s="1430"/>
      <c r="BD463" s="1430"/>
    </row>
    <row r="464" spans="2:56">
      <c r="B464" s="1430"/>
      <c r="C464" s="1430"/>
      <c r="D464" s="1430"/>
      <c r="E464" s="1430"/>
      <c r="F464" s="1430"/>
      <c r="G464" s="1430"/>
      <c r="H464" s="1430"/>
      <c r="I464" s="1430"/>
      <c r="J464" s="1430"/>
      <c r="K464" s="1430"/>
      <c r="L464" s="1430"/>
      <c r="M464" s="1430"/>
      <c r="N464" s="1430"/>
      <c r="O464" s="1430"/>
      <c r="P464" s="1430"/>
      <c r="Q464" s="1430"/>
      <c r="R464" s="1430"/>
      <c r="S464" s="1430"/>
      <c r="T464" s="1430"/>
      <c r="U464" s="1430"/>
      <c r="V464" s="1430"/>
      <c r="W464" s="1430"/>
      <c r="X464" s="1430"/>
      <c r="Y464" s="1430"/>
      <c r="Z464" s="1430"/>
      <c r="AA464" s="1430"/>
      <c r="AB464" s="1430"/>
      <c r="AC464" s="1430"/>
      <c r="AD464" s="1430"/>
      <c r="AE464" s="1430"/>
      <c r="AF464" s="1430"/>
      <c r="AG464" s="1430"/>
      <c r="AH464" s="1430"/>
      <c r="AI464" s="1430"/>
      <c r="AJ464" s="1430"/>
      <c r="AK464" s="1430"/>
      <c r="AL464" s="1430"/>
      <c r="AM464" s="1430"/>
      <c r="AN464" s="1430"/>
      <c r="AO464" s="1430"/>
      <c r="AP464" s="1430"/>
      <c r="AQ464" s="1430"/>
      <c r="AR464" s="1430"/>
      <c r="AS464" s="1430"/>
      <c r="AT464" s="1430"/>
      <c r="AU464" s="1430"/>
      <c r="AV464" s="1430"/>
      <c r="AW464" s="1430"/>
      <c r="AX464" s="1430"/>
      <c r="AY464" s="1430"/>
      <c r="AZ464" s="1430"/>
      <c r="BA464" s="1430"/>
      <c r="BB464" s="1430"/>
      <c r="BC464" s="1430"/>
      <c r="BD464" s="1430"/>
    </row>
    <row r="465" spans="2:56">
      <c r="B465" s="1430"/>
      <c r="C465" s="1430"/>
      <c r="D465" s="1430"/>
      <c r="E465" s="1430"/>
      <c r="F465" s="1430"/>
      <c r="G465" s="1430"/>
      <c r="H465" s="1430"/>
      <c r="I465" s="1430"/>
      <c r="J465" s="1430"/>
      <c r="K465" s="1430"/>
      <c r="L465" s="1430"/>
      <c r="M465" s="1430"/>
      <c r="N465" s="1430"/>
      <c r="O465" s="1430"/>
      <c r="P465" s="1430"/>
      <c r="Q465" s="1430"/>
      <c r="R465" s="1430"/>
      <c r="S465" s="1430"/>
      <c r="T465" s="1430"/>
      <c r="U465" s="1430"/>
      <c r="V465" s="1430"/>
      <c r="W465" s="1430"/>
      <c r="X465" s="1430"/>
      <c r="Y465" s="1430"/>
      <c r="Z465" s="1430"/>
      <c r="AA465" s="1430"/>
      <c r="AB465" s="1430"/>
      <c r="AC465" s="1430"/>
      <c r="AD465" s="1430"/>
      <c r="AE465" s="1430"/>
      <c r="AF465" s="1430"/>
      <c r="AG465" s="1430"/>
      <c r="AH465" s="1430"/>
      <c r="AI465" s="1430"/>
      <c r="AJ465" s="1430"/>
      <c r="AK465" s="1430"/>
      <c r="AL465" s="1430"/>
      <c r="AM465" s="1430"/>
      <c r="AN465" s="1430"/>
      <c r="AO465" s="1430"/>
      <c r="AP465" s="1430"/>
      <c r="AQ465" s="1430"/>
      <c r="AR465" s="1430"/>
      <c r="AS465" s="1430"/>
      <c r="AT465" s="1430"/>
      <c r="AU465" s="1430"/>
      <c r="AV465" s="1430"/>
      <c r="AW465" s="1430"/>
      <c r="AX465" s="1430"/>
      <c r="AY465" s="1430"/>
      <c r="AZ465" s="1430"/>
      <c r="BA465" s="1430"/>
      <c r="BB465" s="1430"/>
      <c r="BC465" s="1430"/>
      <c r="BD465" s="1430"/>
    </row>
    <row r="466" spans="2:56">
      <c r="B466" s="1430"/>
      <c r="C466" s="1430"/>
      <c r="D466" s="1430"/>
      <c r="E466" s="1430"/>
      <c r="F466" s="1430"/>
      <c r="G466" s="1430"/>
      <c r="H466" s="1430"/>
      <c r="I466" s="1430"/>
      <c r="J466" s="1430"/>
      <c r="K466" s="1430"/>
      <c r="L466" s="1430"/>
      <c r="M466" s="1430"/>
      <c r="N466" s="1430"/>
      <c r="O466" s="1430"/>
      <c r="P466" s="1430"/>
      <c r="Q466" s="1430"/>
      <c r="R466" s="1430"/>
      <c r="S466" s="1430"/>
      <c r="T466" s="1430"/>
      <c r="U466" s="1430"/>
      <c r="V466" s="1430"/>
      <c r="W466" s="1430"/>
      <c r="X466" s="1430"/>
      <c r="Y466" s="1430"/>
      <c r="Z466" s="1430"/>
      <c r="AA466" s="1430"/>
      <c r="AB466" s="1430"/>
      <c r="AC466" s="1430"/>
      <c r="AD466" s="1430"/>
      <c r="AE466" s="1430"/>
      <c r="AF466" s="1430"/>
      <c r="AG466" s="1430"/>
      <c r="AH466" s="1430"/>
      <c r="AI466" s="1430"/>
      <c r="AJ466" s="1430"/>
      <c r="AK466" s="1430"/>
      <c r="AL466" s="1430"/>
      <c r="AM466" s="1430"/>
      <c r="AN466" s="1430"/>
      <c r="AO466" s="1430"/>
      <c r="AP466" s="1430"/>
      <c r="AQ466" s="1430"/>
      <c r="AR466" s="1430"/>
      <c r="AS466" s="1430"/>
      <c r="AT466" s="1430"/>
      <c r="AU466" s="1430"/>
      <c r="AV466" s="1430"/>
      <c r="AW466" s="1430"/>
      <c r="AX466" s="1430"/>
      <c r="AY466" s="1430"/>
      <c r="AZ466" s="1430"/>
      <c r="BA466" s="1430"/>
      <c r="BB466" s="1430"/>
      <c r="BC466" s="1430"/>
      <c r="BD466" s="1430"/>
    </row>
    <row r="467" spans="2:56">
      <c r="B467" s="1430"/>
      <c r="C467" s="1430"/>
      <c r="D467" s="1430"/>
      <c r="E467" s="1430"/>
      <c r="F467" s="1430"/>
      <c r="G467" s="1430"/>
      <c r="H467" s="1430"/>
      <c r="I467" s="1430"/>
      <c r="J467" s="1430"/>
      <c r="K467" s="1430"/>
      <c r="L467" s="1430"/>
      <c r="M467" s="1430"/>
      <c r="N467" s="1430"/>
      <c r="O467" s="1430"/>
      <c r="P467" s="1430"/>
      <c r="Q467" s="1430"/>
      <c r="R467" s="1430"/>
      <c r="S467" s="1430"/>
      <c r="T467" s="1430"/>
      <c r="U467" s="1430"/>
      <c r="V467" s="1430"/>
      <c r="W467" s="1430"/>
      <c r="X467" s="1430"/>
      <c r="Y467" s="1430"/>
      <c r="Z467" s="1430"/>
      <c r="AA467" s="1430"/>
      <c r="AB467" s="1430"/>
      <c r="AC467" s="1430"/>
      <c r="AD467" s="1430"/>
      <c r="AE467" s="1430"/>
      <c r="AF467" s="1430"/>
      <c r="AG467" s="1430"/>
      <c r="AH467" s="1430"/>
      <c r="AI467" s="1430"/>
      <c r="AJ467" s="1430"/>
      <c r="AK467" s="1430"/>
      <c r="AL467" s="1430"/>
      <c r="AM467" s="1430"/>
      <c r="AN467" s="1430"/>
      <c r="AO467" s="1430"/>
      <c r="AP467" s="1430"/>
      <c r="AQ467" s="1430"/>
      <c r="AR467" s="1430"/>
      <c r="AS467" s="1430"/>
      <c r="AT467" s="1430"/>
      <c r="AU467" s="1430"/>
      <c r="AV467" s="1430"/>
      <c r="AW467" s="1430"/>
      <c r="AX467" s="1430"/>
      <c r="AY467" s="1430"/>
      <c r="AZ467" s="1430"/>
      <c r="BA467" s="1430"/>
      <c r="BB467" s="1430"/>
      <c r="BC467" s="1430"/>
      <c r="BD467" s="1430"/>
    </row>
    <row r="468" spans="2:56">
      <c r="B468" s="1430"/>
      <c r="C468" s="1430"/>
      <c r="D468" s="1430"/>
      <c r="E468" s="1430"/>
      <c r="F468" s="1430"/>
      <c r="G468" s="1430"/>
      <c r="H468" s="1430"/>
      <c r="I468" s="1430"/>
      <c r="J468" s="1430"/>
      <c r="K468" s="1430"/>
      <c r="L468" s="1430"/>
      <c r="M468" s="1430"/>
      <c r="N468" s="1430"/>
      <c r="O468" s="1430"/>
      <c r="P468" s="1430"/>
      <c r="Q468" s="1430"/>
      <c r="R468" s="1430"/>
      <c r="S468" s="1430"/>
      <c r="T468" s="1430"/>
      <c r="U468" s="1430"/>
      <c r="V468" s="1430"/>
      <c r="W468" s="1430"/>
      <c r="X468" s="1430"/>
      <c r="Y468" s="1430"/>
      <c r="Z468" s="1430"/>
      <c r="AA468" s="1430"/>
      <c r="AB468" s="1430"/>
      <c r="AC468" s="1430"/>
      <c r="AD468" s="1430"/>
      <c r="AE468" s="1430"/>
      <c r="AF468" s="1430"/>
      <c r="AG468" s="1430"/>
      <c r="AH468" s="1430"/>
      <c r="AI468" s="1430"/>
      <c r="AJ468" s="1430"/>
      <c r="AK468" s="1430"/>
      <c r="AL468" s="1430"/>
      <c r="AM468" s="1430"/>
      <c r="AN468" s="1430"/>
      <c r="AO468" s="1430"/>
      <c r="AP468" s="1430"/>
      <c r="AQ468" s="1430"/>
      <c r="AR468" s="1430"/>
      <c r="AS468" s="1430"/>
      <c r="AT468" s="1430"/>
      <c r="AU468" s="1430"/>
      <c r="AV468" s="1430"/>
      <c r="AW468" s="1430"/>
      <c r="AX468" s="1430"/>
      <c r="AY468" s="1430"/>
      <c r="AZ468" s="1430"/>
      <c r="BA468" s="1430"/>
      <c r="BB468" s="1430"/>
      <c r="BC468" s="1430"/>
      <c r="BD468" s="1430"/>
    </row>
    <row r="469" spans="2:56">
      <c r="B469" s="1430"/>
      <c r="C469" s="1430"/>
      <c r="D469" s="1430"/>
      <c r="E469" s="1430"/>
      <c r="F469" s="1430"/>
      <c r="G469" s="1430"/>
      <c r="H469" s="1430"/>
      <c r="I469" s="1430"/>
      <c r="J469" s="1430"/>
      <c r="K469" s="1430"/>
      <c r="L469" s="1430"/>
      <c r="M469" s="1430"/>
      <c r="N469" s="1430"/>
      <c r="O469" s="1430"/>
      <c r="P469" s="1430"/>
      <c r="Q469" s="1430"/>
      <c r="R469" s="1430"/>
      <c r="S469" s="1430"/>
      <c r="T469" s="1430"/>
      <c r="U469" s="1430"/>
      <c r="V469" s="1430"/>
      <c r="W469" s="1430"/>
      <c r="X469" s="1430"/>
      <c r="Y469" s="1430"/>
      <c r="Z469" s="1430"/>
      <c r="AA469" s="1430"/>
      <c r="AB469" s="1430"/>
      <c r="AC469" s="1430"/>
      <c r="AD469" s="1430"/>
      <c r="AE469" s="1430"/>
      <c r="AF469" s="1430"/>
      <c r="AG469" s="1430"/>
      <c r="AH469" s="1430"/>
      <c r="AI469" s="1430"/>
      <c r="AJ469" s="1430"/>
      <c r="AK469" s="1430"/>
      <c r="AL469" s="1430"/>
      <c r="AM469" s="1430"/>
      <c r="AN469" s="1430"/>
      <c r="AO469" s="1430"/>
      <c r="AP469" s="1430"/>
      <c r="AQ469" s="1430"/>
      <c r="AR469" s="1430"/>
      <c r="AS469" s="1430"/>
      <c r="AT469" s="1430"/>
      <c r="AU469" s="1430"/>
      <c r="AV469" s="1430"/>
      <c r="AW469" s="1430"/>
      <c r="AX469" s="1430"/>
      <c r="AY469" s="1430"/>
      <c r="AZ469" s="1430"/>
      <c r="BA469" s="1430"/>
      <c r="BB469" s="1430"/>
      <c r="BC469" s="1430"/>
      <c r="BD469" s="1430"/>
    </row>
    <row r="470" spans="2:56">
      <c r="B470" s="1430"/>
      <c r="C470" s="1430"/>
      <c r="D470" s="1430"/>
      <c r="E470" s="1430"/>
      <c r="F470" s="1430"/>
      <c r="G470" s="1430"/>
      <c r="H470" s="1430"/>
      <c r="I470" s="1430"/>
      <c r="J470" s="1430"/>
      <c r="K470" s="1430"/>
      <c r="L470" s="1430"/>
      <c r="M470" s="1430"/>
      <c r="N470" s="1430"/>
      <c r="O470" s="1430"/>
      <c r="P470" s="1430"/>
      <c r="Q470" s="1430"/>
      <c r="R470" s="1430"/>
      <c r="S470" s="1430"/>
      <c r="T470" s="1430"/>
      <c r="U470" s="1430"/>
      <c r="V470" s="1430"/>
      <c r="W470" s="1430"/>
      <c r="X470" s="1430"/>
      <c r="Y470" s="1430"/>
      <c r="Z470" s="1430"/>
      <c r="AA470" s="1430"/>
      <c r="AB470" s="1430"/>
      <c r="AC470" s="1430"/>
      <c r="AD470" s="1430"/>
      <c r="AE470" s="1430"/>
      <c r="AF470" s="1430"/>
      <c r="AG470" s="1430"/>
      <c r="AH470" s="1430"/>
      <c r="AI470" s="1430"/>
      <c r="AJ470" s="1430"/>
      <c r="AK470" s="1430"/>
      <c r="AL470" s="1430"/>
      <c r="AM470" s="1430"/>
      <c r="AN470" s="1430"/>
      <c r="AO470" s="1430"/>
      <c r="AP470" s="1430"/>
      <c r="AQ470" s="1430"/>
      <c r="AR470" s="1430"/>
      <c r="AS470" s="1430"/>
      <c r="AT470" s="1430"/>
      <c r="AU470" s="1430"/>
      <c r="AV470" s="1430"/>
      <c r="AW470" s="1430"/>
      <c r="AX470" s="1430"/>
      <c r="AY470" s="1430"/>
      <c r="AZ470" s="1430"/>
      <c r="BA470" s="1430"/>
      <c r="BB470" s="1430"/>
      <c r="BC470" s="1430"/>
      <c r="BD470" s="1430"/>
    </row>
    <row r="471" spans="2:56">
      <c r="B471" s="1430"/>
      <c r="C471" s="1430"/>
      <c r="D471" s="1430"/>
      <c r="E471" s="1430"/>
      <c r="F471" s="1430"/>
      <c r="G471" s="1430"/>
      <c r="H471" s="1430"/>
      <c r="I471" s="1430"/>
      <c r="J471" s="1430"/>
      <c r="K471" s="1430"/>
      <c r="L471" s="1430"/>
      <c r="M471" s="1430"/>
      <c r="N471" s="1430"/>
      <c r="O471" s="1430"/>
      <c r="P471" s="1430"/>
      <c r="Q471" s="1430"/>
      <c r="R471" s="1430"/>
      <c r="S471" s="1430"/>
      <c r="T471" s="1430"/>
      <c r="U471" s="1430"/>
      <c r="V471" s="1430"/>
      <c r="W471" s="1430"/>
      <c r="X471" s="1430"/>
      <c r="Y471" s="1430"/>
      <c r="Z471" s="1430"/>
      <c r="AA471" s="1430"/>
      <c r="AB471" s="1430"/>
      <c r="AC471" s="1430"/>
      <c r="AD471" s="1430"/>
      <c r="AE471" s="1430"/>
      <c r="AF471" s="1430"/>
      <c r="AG471" s="1430"/>
      <c r="AH471" s="1430"/>
      <c r="AI471" s="1430"/>
      <c r="AJ471" s="1430"/>
      <c r="AK471" s="1430"/>
      <c r="AL471" s="1430"/>
      <c r="AM471" s="1430"/>
      <c r="AN471" s="1430"/>
      <c r="AO471" s="1430"/>
      <c r="AP471" s="1430"/>
      <c r="AQ471" s="1430"/>
      <c r="AR471" s="1430"/>
      <c r="AS471" s="1430"/>
      <c r="AT471" s="1430"/>
      <c r="AU471" s="1430"/>
      <c r="AV471" s="1430"/>
      <c r="AW471" s="1430"/>
      <c r="AX471" s="1430"/>
      <c r="AY471" s="1430"/>
      <c r="AZ471" s="1430"/>
      <c r="BA471" s="1430"/>
      <c r="BB471" s="1430"/>
      <c r="BC471" s="1430"/>
      <c r="BD471" s="1430"/>
    </row>
    <row r="472" spans="2:56">
      <c r="B472" s="1430"/>
      <c r="C472" s="1430"/>
      <c r="D472" s="1430"/>
      <c r="E472" s="1430"/>
      <c r="F472" s="1430"/>
      <c r="G472" s="1430"/>
      <c r="H472" s="1430"/>
      <c r="I472" s="1430"/>
      <c r="J472" s="1430"/>
      <c r="K472" s="1430"/>
      <c r="L472" s="1430"/>
      <c r="M472" s="1430"/>
      <c r="N472" s="1430"/>
      <c r="O472" s="1430"/>
      <c r="P472" s="1430"/>
      <c r="Q472" s="1430"/>
      <c r="R472" s="1430"/>
      <c r="S472" s="1430"/>
      <c r="T472" s="1430"/>
      <c r="U472" s="1430"/>
      <c r="V472" s="1430"/>
      <c r="W472" s="1430"/>
      <c r="X472" s="1430"/>
      <c r="Y472" s="1430"/>
      <c r="Z472" s="1430"/>
      <c r="AA472" s="1430"/>
      <c r="AB472" s="1430"/>
      <c r="AC472" s="1430"/>
      <c r="AD472" s="1430"/>
      <c r="AE472" s="1430"/>
      <c r="AF472" s="1430"/>
      <c r="AG472" s="1430"/>
      <c r="AH472" s="1430"/>
      <c r="AI472" s="1430"/>
      <c r="AJ472" s="1430"/>
      <c r="AK472" s="1430"/>
      <c r="AL472" s="1430"/>
      <c r="AM472" s="1430"/>
      <c r="AN472" s="1430"/>
      <c r="AO472" s="1430"/>
      <c r="AP472" s="1430"/>
      <c r="AQ472" s="1430"/>
      <c r="AR472" s="1430"/>
      <c r="AS472" s="1430"/>
      <c r="AT472" s="1430"/>
      <c r="AU472" s="1430"/>
      <c r="AV472" s="1430"/>
      <c r="AW472" s="1430"/>
      <c r="AX472" s="1430"/>
      <c r="AY472" s="1430"/>
      <c r="AZ472" s="1430"/>
      <c r="BA472" s="1430"/>
      <c r="BB472" s="1430"/>
      <c r="BC472" s="1430"/>
      <c r="BD472" s="1430"/>
    </row>
    <row r="473" spans="2:56">
      <c r="B473" s="1430"/>
      <c r="C473" s="1430"/>
      <c r="D473" s="1430"/>
      <c r="E473" s="1430"/>
      <c r="F473" s="1430"/>
      <c r="G473" s="1430"/>
      <c r="H473" s="1430"/>
      <c r="I473" s="1430"/>
      <c r="J473" s="1430"/>
      <c r="K473" s="1430"/>
      <c r="L473" s="1430"/>
      <c r="M473" s="1430"/>
      <c r="N473" s="1430"/>
      <c r="O473" s="1430"/>
      <c r="P473" s="1430"/>
      <c r="Q473" s="1430"/>
      <c r="R473" s="1430"/>
      <c r="S473" s="1430"/>
      <c r="T473" s="1430"/>
      <c r="U473" s="1430"/>
      <c r="V473" s="1430"/>
      <c r="W473" s="1430"/>
      <c r="X473" s="1430"/>
      <c r="Y473" s="1430"/>
      <c r="Z473" s="1430"/>
      <c r="AA473" s="1430"/>
      <c r="AB473" s="1430"/>
      <c r="AC473" s="1430"/>
      <c r="AD473" s="1430"/>
      <c r="AE473" s="1430"/>
      <c r="AF473" s="1430"/>
      <c r="AG473" s="1430"/>
      <c r="AH473" s="1430"/>
      <c r="AI473" s="1430"/>
      <c r="AJ473" s="1430"/>
      <c r="AK473" s="1430"/>
      <c r="AL473" s="1430"/>
      <c r="AM473" s="1430"/>
      <c r="AN473" s="1430"/>
      <c r="AO473" s="1430"/>
      <c r="AP473" s="1430"/>
      <c r="AQ473" s="1430"/>
      <c r="AR473" s="1430"/>
      <c r="AS473" s="1430"/>
      <c r="AT473" s="1430"/>
      <c r="AU473" s="1430"/>
      <c r="AV473" s="1430"/>
      <c r="AW473" s="1430"/>
      <c r="AX473" s="1430"/>
      <c r="AY473" s="1430"/>
      <c r="AZ473" s="1430"/>
      <c r="BA473" s="1430"/>
      <c r="BB473" s="1430"/>
      <c r="BC473" s="1430"/>
      <c r="BD473" s="1430"/>
    </row>
    <row r="474" spans="2:56">
      <c r="B474" s="1430"/>
      <c r="C474" s="1430"/>
      <c r="D474" s="1430"/>
      <c r="E474" s="1430"/>
      <c r="F474" s="1430"/>
      <c r="G474" s="1430"/>
      <c r="H474" s="1430"/>
      <c r="I474" s="1430"/>
      <c r="J474" s="1430"/>
      <c r="K474" s="1430"/>
      <c r="L474" s="1430"/>
      <c r="M474" s="1430"/>
      <c r="N474" s="1430"/>
      <c r="O474" s="1430"/>
      <c r="P474" s="1430"/>
      <c r="Q474" s="1430"/>
      <c r="R474" s="1430"/>
      <c r="S474" s="1430"/>
      <c r="T474" s="1430"/>
      <c r="U474" s="1430"/>
      <c r="V474" s="1430"/>
      <c r="W474" s="1430"/>
      <c r="X474" s="1430"/>
      <c r="Y474" s="1430"/>
      <c r="Z474" s="1430"/>
      <c r="AA474" s="1430"/>
      <c r="AB474" s="1430"/>
      <c r="AC474" s="1430"/>
      <c r="AD474" s="1430"/>
      <c r="AE474" s="1430"/>
      <c r="AF474" s="1430"/>
      <c r="AG474" s="1430"/>
      <c r="AH474" s="1430"/>
      <c r="AI474" s="1430"/>
      <c r="AJ474" s="1430"/>
      <c r="AK474" s="1430"/>
      <c r="AL474" s="1430"/>
      <c r="AM474" s="1430"/>
      <c r="AN474" s="1430"/>
      <c r="AO474" s="1430"/>
      <c r="AP474" s="1430"/>
      <c r="AQ474" s="1430"/>
      <c r="AR474" s="1430"/>
      <c r="AS474" s="1430"/>
      <c r="AT474" s="1430"/>
      <c r="AU474" s="1430"/>
      <c r="AV474" s="1430"/>
      <c r="AW474" s="1430"/>
      <c r="AX474" s="1430"/>
      <c r="AY474" s="1430"/>
      <c r="AZ474" s="1430"/>
      <c r="BA474" s="1430"/>
      <c r="BB474" s="1430"/>
      <c r="BC474" s="1430"/>
      <c r="BD474" s="1430"/>
    </row>
    <row r="475" spans="2:56">
      <c r="B475" s="1430"/>
      <c r="C475" s="1430"/>
      <c r="D475" s="1430"/>
      <c r="E475" s="1430"/>
      <c r="F475" s="1430"/>
      <c r="G475" s="1430"/>
      <c r="H475" s="1430"/>
      <c r="I475" s="1430"/>
      <c r="J475" s="1430"/>
      <c r="K475" s="1430"/>
      <c r="L475" s="1430"/>
      <c r="M475" s="1430"/>
      <c r="N475" s="1430"/>
      <c r="O475" s="1430"/>
      <c r="P475" s="1430"/>
      <c r="Q475" s="1430"/>
      <c r="R475" s="1430"/>
      <c r="S475" s="1430"/>
      <c r="T475" s="1430"/>
      <c r="U475" s="1430"/>
      <c r="V475" s="1430"/>
      <c r="W475" s="1430"/>
      <c r="X475" s="1430"/>
      <c r="Y475" s="1430"/>
      <c r="Z475" s="1430"/>
      <c r="AA475" s="1430"/>
      <c r="AB475" s="1430"/>
      <c r="AC475" s="1430"/>
      <c r="AD475" s="1430"/>
      <c r="AE475" s="1430"/>
      <c r="AF475" s="1430"/>
      <c r="AG475" s="1430"/>
      <c r="AH475" s="1430"/>
      <c r="AI475" s="1430"/>
      <c r="AJ475" s="1430"/>
      <c r="AK475" s="1430"/>
      <c r="AL475" s="1430"/>
      <c r="AM475" s="1430"/>
      <c r="AN475" s="1430"/>
      <c r="AO475" s="1430"/>
      <c r="AP475" s="1430"/>
      <c r="AQ475" s="1430"/>
      <c r="AR475" s="1430"/>
      <c r="AS475" s="1430"/>
      <c r="AT475" s="1430"/>
      <c r="AU475" s="1430"/>
      <c r="AV475" s="1430"/>
      <c r="AW475" s="1430"/>
      <c r="AX475" s="1430"/>
      <c r="AY475" s="1430"/>
      <c r="AZ475" s="1430"/>
      <c r="BA475" s="1430"/>
      <c r="BB475" s="1430"/>
      <c r="BC475" s="1430"/>
      <c r="BD475" s="1430"/>
    </row>
    <row r="476" spans="2:56">
      <c r="B476" s="1430"/>
      <c r="C476" s="1430"/>
      <c r="D476" s="1430"/>
      <c r="E476" s="1430"/>
      <c r="F476" s="1430"/>
      <c r="G476" s="1430"/>
      <c r="H476" s="1430"/>
      <c r="I476" s="1430"/>
      <c r="J476" s="1430"/>
      <c r="K476" s="1430"/>
      <c r="L476" s="1430"/>
      <c r="M476" s="1430"/>
      <c r="N476" s="1430"/>
      <c r="O476" s="1430"/>
      <c r="P476" s="1430"/>
      <c r="Q476" s="1430"/>
      <c r="R476" s="1430"/>
      <c r="S476" s="1430"/>
      <c r="T476" s="1430"/>
      <c r="U476" s="1430"/>
      <c r="V476" s="1430"/>
      <c r="W476" s="1430"/>
      <c r="X476" s="1430"/>
      <c r="Y476" s="1430"/>
      <c r="Z476" s="1430"/>
      <c r="AA476" s="1430"/>
      <c r="AB476" s="1430"/>
      <c r="AC476" s="1430"/>
      <c r="AD476" s="1430"/>
      <c r="AE476" s="1430"/>
      <c r="AF476" s="1430"/>
      <c r="AG476" s="1430"/>
      <c r="AH476" s="1430"/>
      <c r="AI476" s="1430"/>
      <c r="AJ476" s="1430"/>
      <c r="AK476" s="1430"/>
      <c r="AL476" s="1430"/>
      <c r="AM476" s="1430"/>
      <c r="AN476" s="1430"/>
      <c r="AO476" s="1430"/>
      <c r="AP476" s="1430"/>
      <c r="AQ476" s="1430"/>
      <c r="AR476" s="1430"/>
      <c r="AS476" s="1430"/>
      <c r="AT476" s="1430"/>
      <c r="AU476" s="1430"/>
      <c r="AV476" s="1430"/>
      <c r="AW476" s="1430"/>
      <c r="AX476" s="1430"/>
      <c r="AY476" s="1430"/>
      <c r="AZ476" s="1430"/>
      <c r="BA476" s="1430"/>
      <c r="BB476" s="1430"/>
      <c r="BC476" s="1430"/>
      <c r="BD476" s="1430"/>
    </row>
    <row r="477" spans="2:56">
      <c r="B477" s="1430"/>
      <c r="C477" s="1430"/>
      <c r="D477" s="1430"/>
      <c r="E477" s="1430"/>
      <c r="F477" s="1430"/>
      <c r="G477" s="1430"/>
      <c r="H477" s="1430"/>
      <c r="I477" s="1430"/>
      <c r="J477" s="1430"/>
      <c r="K477" s="1430"/>
      <c r="L477" s="1430"/>
      <c r="M477" s="1430"/>
      <c r="N477" s="1430"/>
      <c r="O477" s="1430"/>
      <c r="P477" s="1430"/>
      <c r="Q477" s="1430"/>
      <c r="R477" s="1430"/>
      <c r="S477" s="1430"/>
      <c r="T477" s="1430"/>
      <c r="U477" s="1430"/>
      <c r="V477" s="1430"/>
      <c r="W477" s="1430"/>
      <c r="X477" s="1430"/>
      <c r="Y477" s="1430"/>
      <c r="Z477" s="1430"/>
      <c r="AA477" s="1430"/>
      <c r="AB477" s="1430"/>
      <c r="AC477" s="1430"/>
      <c r="AD477" s="1430"/>
      <c r="AE477" s="1430"/>
      <c r="AF477" s="1430"/>
      <c r="AG477" s="1430"/>
      <c r="AH477" s="1430"/>
      <c r="AI477" s="1430"/>
      <c r="AJ477" s="1430"/>
      <c r="AK477" s="1430"/>
      <c r="AL477" s="1430"/>
      <c r="AM477" s="1430"/>
      <c r="AN477" s="1430"/>
      <c r="AO477" s="1430"/>
      <c r="AP477" s="1430"/>
      <c r="AQ477" s="1430"/>
      <c r="AR477" s="1430"/>
      <c r="AS477" s="1430"/>
      <c r="AT477" s="1430"/>
      <c r="AU477" s="1430"/>
      <c r="AV477" s="1430"/>
      <c r="AW477" s="1430"/>
      <c r="AX477" s="1430"/>
      <c r="AY477" s="1430"/>
      <c r="AZ477" s="1430"/>
      <c r="BA477" s="1430"/>
      <c r="BB477" s="1430"/>
      <c r="BC477" s="1430"/>
      <c r="BD477" s="1430"/>
    </row>
    <row r="478" spans="2:56">
      <c r="B478" s="1430"/>
      <c r="C478" s="1430"/>
      <c r="D478" s="1430"/>
      <c r="E478" s="1430"/>
      <c r="F478" s="1430"/>
      <c r="G478" s="1430"/>
      <c r="H478" s="1430"/>
      <c r="I478" s="1430"/>
      <c r="J478" s="1430"/>
      <c r="K478" s="1430"/>
      <c r="L478" s="1430"/>
      <c r="M478" s="1430"/>
      <c r="N478" s="1430"/>
      <c r="O478" s="1430"/>
      <c r="P478" s="1430"/>
      <c r="Q478" s="1430"/>
      <c r="R478" s="1430"/>
      <c r="S478" s="1430"/>
      <c r="T478" s="1430"/>
      <c r="U478" s="1430"/>
      <c r="V478" s="1430"/>
      <c r="W478" s="1430"/>
      <c r="X478" s="1430"/>
      <c r="Y478" s="1430"/>
      <c r="Z478" s="1430"/>
      <c r="AA478" s="1430"/>
      <c r="AB478" s="1430"/>
      <c r="AC478" s="1430"/>
      <c r="AD478" s="1430"/>
      <c r="AE478" s="1430"/>
      <c r="AF478" s="1430"/>
      <c r="AG478" s="1430"/>
      <c r="AH478" s="1430"/>
      <c r="AI478" s="1430"/>
      <c r="AJ478" s="1430"/>
      <c r="AK478" s="1430"/>
      <c r="AL478" s="1430"/>
      <c r="AM478" s="1430"/>
      <c r="AN478" s="1430"/>
      <c r="AO478" s="1430"/>
      <c r="AP478" s="1430"/>
      <c r="AQ478" s="1430"/>
      <c r="AR478" s="1430"/>
      <c r="AS478" s="1430"/>
      <c r="AT478" s="1430"/>
      <c r="AU478" s="1430"/>
      <c r="AV478" s="1430"/>
      <c r="AW478" s="1430"/>
      <c r="AX478" s="1430"/>
      <c r="AY478" s="1430"/>
      <c r="AZ478" s="1430"/>
      <c r="BA478" s="1430"/>
      <c r="BB478" s="1430"/>
      <c r="BC478" s="1430"/>
      <c r="BD478" s="1430"/>
    </row>
    <row r="479" spans="2:56">
      <c r="B479" s="1430"/>
      <c r="C479" s="1430"/>
      <c r="D479" s="1430"/>
      <c r="E479" s="1430"/>
      <c r="F479" s="1430"/>
      <c r="G479" s="1430"/>
      <c r="H479" s="1430"/>
      <c r="I479" s="1430"/>
      <c r="J479" s="1430"/>
      <c r="K479" s="1430"/>
      <c r="L479" s="1430"/>
      <c r="M479" s="1430"/>
      <c r="N479" s="1430"/>
      <c r="O479" s="1430"/>
      <c r="P479" s="1430"/>
      <c r="Q479" s="1430"/>
      <c r="R479" s="1430"/>
      <c r="S479" s="1430"/>
      <c r="T479" s="1430"/>
      <c r="U479" s="1430"/>
      <c r="V479" s="1430"/>
      <c r="W479" s="1430"/>
      <c r="X479" s="1430"/>
      <c r="Y479" s="1430"/>
      <c r="Z479" s="1430"/>
      <c r="AA479" s="1430"/>
      <c r="AB479" s="1430"/>
      <c r="AC479" s="1430"/>
      <c r="AD479" s="1430"/>
      <c r="AE479" s="1430"/>
      <c r="AF479" s="1430"/>
      <c r="AG479" s="1430"/>
      <c r="AH479" s="1430"/>
      <c r="AI479" s="1430"/>
      <c r="AJ479" s="1430"/>
      <c r="AK479" s="1430"/>
      <c r="AL479" s="1430"/>
      <c r="AM479" s="1430"/>
      <c r="AN479" s="1430"/>
      <c r="AO479" s="1430"/>
      <c r="AP479" s="1430"/>
      <c r="AQ479" s="1430"/>
      <c r="AR479" s="1430"/>
      <c r="AS479" s="1430"/>
      <c r="AT479" s="1430"/>
      <c r="AU479" s="1430"/>
      <c r="AV479" s="1430"/>
      <c r="AW479" s="1430"/>
      <c r="AX479" s="1430"/>
      <c r="AY479" s="1430"/>
      <c r="AZ479" s="1430"/>
      <c r="BA479" s="1430"/>
      <c r="BB479" s="1430"/>
      <c r="BC479" s="1430"/>
      <c r="BD479" s="1430"/>
    </row>
    <row r="480" spans="2:56">
      <c r="B480" s="1430"/>
      <c r="C480" s="1430"/>
      <c r="D480" s="1430"/>
      <c r="E480" s="1430"/>
      <c r="F480" s="1430"/>
      <c r="G480" s="1430"/>
      <c r="H480" s="1430"/>
      <c r="I480" s="1430"/>
      <c r="J480" s="1430"/>
      <c r="K480" s="1430"/>
      <c r="L480" s="1430"/>
      <c r="M480" s="1430"/>
      <c r="N480" s="1430"/>
      <c r="O480" s="1430"/>
      <c r="P480" s="1430"/>
      <c r="Q480" s="1430"/>
      <c r="R480" s="1430"/>
      <c r="S480" s="1430"/>
      <c r="T480" s="1430"/>
      <c r="U480" s="1430"/>
      <c r="V480" s="1430"/>
      <c r="W480" s="1430"/>
      <c r="X480" s="1430"/>
      <c r="Y480" s="1430"/>
      <c r="Z480" s="1430"/>
      <c r="AA480" s="1430"/>
      <c r="AB480" s="1430"/>
      <c r="AC480" s="1430"/>
      <c r="AD480" s="1430"/>
      <c r="AE480" s="1430"/>
      <c r="AF480" s="1430"/>
      <c r="AG480" s="1430"/>
      <c r="AH480" s="1430"/>
      <c r="AI480" s="1430"/>
      <c r="AJ480" s="1430"/>
      <c r="AK480" s="1430"/>
      <c r="AL480" s="1430"/>
      <c r="AM480" s="1430"/>
      <c r="AN480" s="1430"/>
      <c r="AO480" s="1430"/>
      <c r="AP480" s="1430"/>
      <c r="AQ480" s="1430"/>
      <c r="AR480" s="1430"/>
      <c r="AS480" s="1430"/>
      <c r="AT480" s="1430"/>
      <c r="AU480" s="1430"/>
      <c r="AV480" s="1430"/>
      <c r="AW480" s="1430"/>
      <c r="AX480" s="1430"/>
      <c r="AY480" s="1430"/>
      <c r="AZ480" s="1430"/>
      <c r="BA480" s="1430"/>
      <c r="BB480" s="1430"/>
      <c r="BC480" s="1430"/>
      <c r="BD480" s="1430"/>
    </row>
    <row r="481" spans="2:56">
      <c r="B481" s="1430"/>
      <c r="C481" s="1430"/>
      <c r="D481" s="1430"/>
      <c r="E481" s="1430"/>
      <c r="F481" s="1430"/>
      <c r="G481" s="1430"/>
      <c r="H481" s="1430"/>
      <c r="I481" s="1430"/>
      <c r="J481" s="1430"/>
      <c r="K481" s="1430"/>
      <c r="L481" s="1430"/>
      <c r="M481" s="1430"/>
      <c r="N481" s="1430"/>
      <c r="O481" s="1430"/>
      <c r="P481" s="1430"/>
      <c r="Q481" s="1430"/>
      <c r="R481" s="1430"/>
      <c r="S481" s="1430"/>
      <c r="T481" s="1430"/>
      <c r="U481" s="1430"/>
      <c r="V481" s="1430"/>
      <c r="W481" s="1430"/>
      <c r="X481" s="1430"/>
      <c r="Y481" s="1430"/>
      <c r="Z481" s="1430"/>
      <c r="AA481" s="1430"/>
      <c r="AB481" s="1430"/>
      <c r="AC481" s="1430"/>
      <c r="AD481" s="1430"/>
      <c r="AE481" s="1430"/>
      <c r="AF481" s="1430"/>
      <c r="AG481" s="1430"/>
      <c r="AH481" s="1430"/>
      <c r="AI481" s="1430"/>
      <c r="AJ481" s="1430"/>
      <c r="AK481" s="1430"/>
      <c r="AL481" s="1430"/>
      <c r="AM481" s="1430"/>
      <c r="AN481" s="1430"/>
      <c r="AO481" s="1430"/>
      <c r="AP481" s="1430"/>
      <c r="AQ481" s="1430"/>
      <c r="AR481" s="1430"/>
      <c r="AS481" s="1430"/>
      <c r="AT481" s="1430"/>
      <c r="AU481" s="1430"/>
      <c r="AV481" s="1430"/>
      <c r="AW481" s="1430"/>
      <c r="AX481" s="1430"/>
      <c r="AY481" s="1430"/>
      <c r="AZ481" s="1430"/>
      <c r="BA481" s="1430"/>
      <c r="BB481" s="1430"/>
      <c r="BC481" s="1430"/>
      <c r="BD481" s="1430"/>
    </row>
    <row r="482" spans="2:56">
      <c r="B482" s="1430"/>
      <c r="C482" s="1430"/>
      <c r="D482" s="1430"/>
      <c r="E482" s="1430"/>
      <c r="F482" s="1430"/>
      <c r="G482" s="1430"/>
      <c r="H482" s="1430"/>
      <c r="I482" s="1430"/>
      <c r="J482" s="1430"/>
      <c r="K482" s="1430"/>
      <c r="L482" s="1430"/>
      <c r="M482" s="1430"/>
      <c r="N482" s="1430"/>
      <c r="O482" s="1430"/>
      <c r="P482" s="1430"/>
      <c r="Q482" s="1430"/>
      <c r="R482" s="1430"/>
      <c r="S482" s="1430"/>
      <c r="T482" s="1430"/>
      <c r="U482" s="1430"/>
      <c r="V482" s="1430"/>
      <c r="W482" s="1430"/>
      <c r="X482" s="1430"/>
      <c r="Y482" s="1430"/>
      <c r="Z482" s="1430"/>
      <c r="AA482" s="1430"/>
      <c r="AB482" s="1430"/>
      <c r="AC482" s="1430"/>
      <c r="AD482" s="1430"/>
      <c r="AE482" s="1430"/>
      <c r="AF482" s="1430"/>
      <c r="AG482" s="1430"/>
      <c r="AH482" s="1430"/>
      <c r="AI482" s="1430"/>
      <c r="AJ482" s="1430"/>
      <c r="AK482" s="1430"/>
      <c r="AL482" s="1430"/>
      <c r="AM482" s="1430"/>
      <c r="AN482" s="1430"/>
      <c r="AO482" s="1430"/>
      <c r="AP482" s="1430"/>
      <c r="AQ482" s="1430"/>
      <c r="AR482" s="1430"/>
      <c r="AS482" s="1430"/>
      <c r="AT482" s="1430"/>
      <c r="AU482" s="1430"/>
      <c r="AV482" s="1430"/>
      <c r="AW482" s="1430"/>
      <c r="AX482" s="1430"/>
      <c r="AY482" s="1430"/>
      <c r="AZ482" s="1430"/>
      <c r="BA482" s="1430"/>
      <c r="BB482" s="1430"/>
      <c r="BC482" s="1430"/>
      <c r="BD482" s="1430"/>
    </row>
    <row r="483" spans="2:56">
      <c r="B483" s="1430"/>
      <c r="C483" s="1430"/>
      <c r="D483" s="1430"/>
      <c r="E483" s="1430"/>
      <c r="F483" s="1430"/>
      <c r="G483" s="1430"/>
      <c r="H483" s="1430"/>
      <c r="I483" s="1430"/>
      <c r="J483" s="1430"/>
      <c r="K483" s="1430"/>
      <c r="L483" s="1430"/>
      <c r="M483" s="1430"/>
      <c r="N483" s="1430"/>
      <c r="O483" s="1430"/>
      <c r="P483" s="1430"/>
      <c r="Q483" s="1430"/>
      <c r="R483" s="1430"/>
      <c r="S483" s="1430"/>
      <c r="T483" s="1430"/>
      <c r="U483" s="1430"/>
      <c r="V483" s="1430"/>
      <c r="W483" s="1430"/>
      <c r="X483" s="1430"/>
      <c r="Y483" s="1430"/>
      <c r="Z483" s="1430"/>
      <c r="AA483" s="1430"/>
      <c r="AB483" s="1430"/>
      <c r="AC483" s="1430"/>
      <c r="AD483" s="1430"/>
      <c r="AE483" s="1430"/>
      <c r="AF483" s="1430"/>
      <c r="AG483" s="1430"/>
      <c r="AH483" s="1430"/>
      <c r="AI483" s="1430"/>
      <c r="AJ483" s="1430"/>
      <c r="AK483" s="1430"/>
      <c r="AL483" s="1430"/>
      <c r="AM483" s="1430"/>
      <c r="AN483" s="1430"/>
      <c r="AO483" s="1430"/>
      <c r="AP483" s="1430"/>
      <c r="AQ483" s="1430"/>
      <c r="AR483" s="1430"/>
      <c r="AS483" s="1430"/>
      <c r="AT483" s="1430"/>
      <c r="AU483" s="1430"/>
      <c r="AV483" s="1430"/>
      <c r="AW483" s="1430"/>
      <c r="AX483" s="1430"/>
      <c r="AY483" s="1430"/>
      <c r="AZ483" s="1430"/>
      <c r="BA483" s="1430"/>
      <c r="BB483" s="1430"/>
      <c r="BC483" s="1430"/>
      <c r="BD483" s="1430"/>
    </row>
    <row r="484" spans="2:56">
      <c r="B484" s="1430"/>
      <c r="C484" s="1430"/>
      <c r="D484" s="1430"/>
      <c r="E484" s="1430"/>
      <c r="F484" s="1430"/>
      <c r="G484" s="1430"/>
      <c r="H484" s="1430"/>
      <c r="I484" s="1430"/>
      <c r="J484" s="1430"/>
      <c r="K484" s="1430"/>
      <c r="L484" s="1430"/>
      <c r="M484" s="1430"/>
      <c r="N484" s="1430"/>
      <c r="O484" s="1430"/>
      <c r="P484" s="1430"/>
      <c r="Q484" s="1430"/>
      <c r="R484" s="1430"/>
      <c r="S484" s="1430"/>
      <c r="T484" s="1430"/>
      <c r="U484" s="1430"/>
      <c r="V484" s="1430"/>
      <c r="W484" s="1430"/>
      <c r="X484" s="1430"/>
      <c r="Y484" s="1430"/>
      <c r="Z484" s="1430"/>
      <c r="AA484" s="1430"/>
      <c r="AB484" s="1430"/>
      <c r="AC484" s="1430"/>
      <c r="AD484" s="1430"/>
      <c r="AE484" s="1430"/>
      <c r="AF484" s="1430"/>
      <c r="AG484" s="1430"/>
      <c r="AH484" s="1430"/>
      <c r="AI484" s="1430"/>
      <c r="AJ484" s="1430"/>
      <c r="AK484" s="1430"/>
      <c r="AL484" s="1430"/>
      <c r="AM484" s="1430"/>
      <c r="AN484" s="1430"/>
      <c r="AO484" s="1430"/>
      <c r="AP484" s="1430"/>
      <c r="AQ484" s="1430"/>
      <c r="AR484" s="1430"/>
      <c r="AS484" s="1430"/>
      <c r="AT484" s="1430"/>
      <c r="AU484" s="1430"/>
      <c r="AV484" s="1430"/>
      <c r="AW484" s="1430"/>
      <c r="AX484" s="1430"/>
      <c r="AY484" s="1430"/>
      <c r="AZ484" s="1430"/>
      <c r="BA484" s="1430"/>
      <c r="BB484" s="1430"/>
      <c r="BC484" s="1430"/>
      <c r="BD484" s="1430"/>
    </row>
    <row r="485" spans="2:56">
      <c r="B485" s="1430"/>
      <c r="C485" s="1430"/>
      <c r="D485" s="1430"/>
      <c r="E485" s="1430"/>
      <c r="F485" s="1430"/>
      <c r="G485" s="1430"/>
      <c r="H485" s="1430"/>
      <c r="I485" s="1430"/>
      <c r="J485" s="1430"/>
      <c r="K485" s="1430"/>
      <c r="L485" s="1430"/>
      <c r="M485" s="1430"/>
      <c r="N485" s="1430"/>
      <c r="O485" s="1430"/>
      <c r="P485" s="1430"/>
      <c r="Q485" s="1430"/>
      <c r="R485" s="1430"/>
      <c r="S485" s="1430"/>
      <c r="T485" s="1430"/>
      <c r="U485" s="1430"/>
      <c r="V485" s="1430"/>
      <c r="W485" s="1430"/>
      <c r="X485" s="1430"/>
      <c r="Y485" s="1430"/>
      <c r="Z485" s="1430"/>
      <c r="AA485" s="1430"/>
      <c r="AB485" s="1430"/>
      <c r="AC485" s="1430"/>
      <c r="AD485" s="1430"/>
      <c r="AE485" s="1430"/>
      <c r="AF485" s="1430"/>
      <c r="AG485" s="1430"/>
      <c r="AH485" s="1430"/>
      <c r="AI485" s="1430"/>
      <c r="AJ485" s="1430"/>
      <c r="AK485" s="1430"/>
      <c r="AL485" s="1430"/>
      <c r="AM485" s="1430"/>
      <c r="AN485" s="1430"/>
      <c r="AO485" s="1430"/>
      <c r="AP485" s="1430"/>
      <c r="AQ485" s="1430"/>
      <c r="AR485" s="1430"/>
      <c r="AS485" s="1430"/>
      <c r="AT485" s="1430"/>
      <c r="AU485" s="1430"/>
      <c r="AV485" s="1430"/>
      <c r="AW485" s="1430"/>
      <c r="AX485" s="1430"/>
      <c r="AY485" s="1430"/>
      <c r="AZ485" s="1430"/>
      <c r="BA485" s="1430"/>
      <c r="BB485" s="1430"/>
      <c r="BC485" s="1430"/>
      <c r="BD485" s="1430"/>
    </row>
    <row r="486" spans="2:56">
      <c r="B486" s="1430"/>
      <c r="C486" s="1430"/>
      <c r="D486" s="1430"/>
      <c r="E486" s="1430"/>
      <c r="F486" s="1430"/>
      <c r="G486" s="1430"/>
      <c r="H486" s="1430"/>
      <c r="I486" s="1430"/>
      <c r="J486" s="1430"/>
      <c r="K486" s="1430"/>
      <c r="L486" s="1430"/>
      <c r="M486" s="1430"/>
      <c r="N486" s="1430"/>
      <c r="O486" s="1430"/>
      <c r="P486" s="1430"/>
      <c r="Q486" s="1430"/>
      <c r="R486" s="1430"/>
      <c r="S486" s="1430"/>
      <c r="T486" s="1430"/>
      <c r="U486" s="1430"/>
      <c r="V486" s="1430"/>
      <c r="W486" s="1430"/>
      <c r="X486" s="1430"/>
      <c r="Y486" s="1430"/>
      <c r="Z486" s="1430"/>
      <c r="AA486" s="1430"/>
      <c r="AB486" s="1430"/>
      <c r="AC486" s="1430"/>
      <c r="AD486" s="1430"/>
      <c r="AE486" s="1430"/>
      <c r="AF486" s="1430"/>
      <c r="AG486" s="1430"/>
      <c r="AH486" s="1430"/>
      <c r="AI486" s="1430"/>
      <c r="AJ486" s="1430"/>
      <c r="AK486" s="1430"/>
      <c r="AL486" s="1430"/>
      <c r="AM486" s="1430"/>
      <c r="AN486" s="1430"/>
      <c r="AO486" s="1430"/>
      <c r="AP486" s="1430"/>
      <c r="AQ486" s="1430"/>
      <c r="AR486" s="1430"/>
      <c r="AS486" s="1430"/>
      <c r="AT486" s="1430"/>
      <c r="AU486" s="1430"/>
      <c r="AV486" s="1430"/>
      <c r="AW486" s="1430"/>
      <c r="AX486" s="1430"/>
      <c r="AY486" s="1430"/>
      <c r="AZ486" s="1430"/>
      <c r="BA486" s="1430"/>
      <c r="BB486" s="1430"/>
      <c r="BC486" s="1430"/>
      <c r="BD486" s="1430"/>
    </row>
    <row r="487" spans="2:56">
      <c r="B487" s="1430"/>
      <c r="C487" s="1430"/>
      <c r="D487" s="1430"/>
      <c r="E487" s="1430"/>
      <c r="F487" s="1430"/>
      <c r="G487" s="1430"/>
      <c r="H487" s="1430"/>
      <c r="I487" s="1430"/>
      <c r="J487" s="1430"/>
      <c r="K487" s="1430"/>
      <c r="L487" s="1430"/>
      <c r="M487" s="1430"/>
      <c r="N487" s="1430"/>
      <c r="O487" s="1430"/>
      <c r="P487" s="1430"/>
      <c r="Q487" s="1430"/>
      <c r="R487" s="1430"/>
      <c r="S487" s="1430"/>
      <c r="T487" s="1430"/>
      <c r="U487" s="1430"/>
      <c r="V487" s="1430"/>
      <c r="W487" s="1430"/>
      <c r="X487" s="1430"/>
      <c r="Y487" s="1430"/>
      <c r="Z487" s="1430"/>
      <c r="AA487" s="1430"/>
      <c r="AB487" s="1430"/>
      <c r="AC487" s="1430"/>
      <c r="AD487" s="1430"/>
      <c r="AE487" s="1430"/>
      <c r="AF487" s="1430"/>
      <c r="AG487" s="1430"/>
      <c r="AH487" s="1430"/>
      <c r="AI487" s="1430"/>
      <c r="AJ487" s="1430"/>
      <c r="AK487" s="1430"/>
      <c r="AL487" s="1430"/>
      <c r="AM487" s="1430"/>
      <c r="AN487" s="1430"/>
      <c r="AO487" s="1430"/>
      <c r="AP487" s="1430"/>
      <c r="AQ487" s="1430"/>
      <c r="AR487" s="1430"/>
      <c r="AS487" s="1430"/>
      <c r="AT487" s="1430"/>
      <c r="AU487" s="1430"/>
      <c r="AV487" s="1430"/>
      <c r="AW487" s="1430"/>
      <c r="AX487" s="1430"/>
      <c r="AY487" s="1430"/>
      <c r="AZ487" s="1430"/>
      <c r="BA487" s="1430"/>
      <c r="BB487" s="1430"/>
      <c r="BC487" s="1430"/>
      <c r="BD487" s="1430"/>
    </row>
    <row r="488" spans="2:56">
      <c r="B488" s="1430"/>
      <c r="C488" s="1430"/>
      <c r="D488" s="1430"/>
      <c r="E488" s="1430"/>
      <c r="F488" s="1430"/>
      <c r="G488" s="1430"/>
      <c r="H488" s="1430"/>
      <c r="I488" s="1430"/>
      <c r="J488" s="1430"/>
      <c r="K488" s="1430"/>
      <c r="L488" s="1430"/>
      <c r="M488" s="1430"/>
      <c r="N488" s="1430"/>
      <c r="O488" s="1430"/>
      <c r="P488" s="1430"/>
      <c r="Q488" s="1430"/>
      <c r="R488" s="1430"/>
      <c r="S488" s="1430"/>
      <c r="T488" s="1430"/>
      <c r="U488" s="1430"/>
      <c r="V488" s="1430"/>
      <c r="W488" s="1430"/>
      <c r="X488" s="1430"/>
      <c r="Y488" s="1430"/>
      <c r="Z488" s="1430"/>
      <c r="AA488" s="1430"/>
      <c r="AB488" s="1430"/>
      <c r="AC488" s="1430"/>
      <c r="AD488" s="1430"/>
      <c r="AE488" s="1430"/>
      <c r="AF488" s="1430"/>
      <c r="AG488" s="1430"/>
      <c r="AH488" s="1430"/>
      <c r="AI488" s="1430"/>
      <c r="AJ488" s="1430"/>
      <c r="AK488" s="1430"/>
      <c r="AL488" s="1430"/>
      <c r="AM488" s="1430"/>
      <c r="AN488" s="1430"/>
      <c r="AO488" s="1430"/>
      <c r="AP488" s="1430"/>
      <c r="AQ488" s="1430"/>
      <c r="AR488" s="1430"/>
      <c r="AS488" s="1430"/>
      <c r="AT488" s="1430"/>
      <c r="AU488" s="1430"/>
      <c r="AV488" s="1430"/>
      <c r="AW488" s="1430"/>
      <c r="AX488" s="1430"/>
      <c r="AY488" s="1430"/>
      <c r="AZ488" s="1430"/>
      <c r="BA488" s="1430"/>
      <c r="BB488" s="1430"/>
      <c r="BC488" s="1430"/>
      <c r="BD488" s="1430"/>
    </row>
    <row r="489" spans="2:56">
      <c r="B489" s="1430"/>
      <c r="C489" s="1430"/>
      <c r="D489" s="1430"/>
      <c r="E489" s="1430"/>
      <c r="F489" s="1430"/>
      <c r="G489" s="1430"/>
      <c r="H489" s="1430"/>
      <c r="I489" s="1430"/>
      <c r="J489" s="1430"/>
      <c r="K489" s="1430"/>
      <c r="L489" s="1430"/>
      <c r="M489" s="1430"/>
      <c r="N489" s="1430"/>
      <c r="O489" s="1430"/>
      <c r="P489" s="1430"/>
      <c r="Q489" s="1430"/>
      <c r="R489" s="1430"/>
      <c r="S489" s="1430"/>
      <c r="T489" s="1430"/>
      <c r="U489" s="1430"/>
      <c r="V489" s="1430"/>
      <c r="W489" s="1430"/>
      <c r="X489" s="1430"/>
      <c r="Y489" s="1430"/>
      <c r="Z489" s="1430"/>
      <c r="AA489" s="1430"/>
      <c r="AB489" s="1430"/>
      <c r="AC489" s="1430"/>
      <c r="AD489" s="1430"/>
      <c r="AE489" s="1430"/>
      <c r="AF489" s="1430"/>
      <c r="AG489" s="1430"/>
      <c r="AH489" s="1430"/>
      <c r="AI489" s="1430"/>
      <c r="AJ489" s="1430"/>
      <c r="AK489" s="1430"/>
      <c r="AL489" s="1430"/>
      <c r="AM489" s="1430"/>
      <c r="AN489" s="1430"/>
      <c r="AO489" s="1430"/>
      <c r="AP489" s="1430"/>
      <c r="AQ489" s="1430"/>
      <c r="AR489" s="1430"/>
      <c r="AS489" s="1430"/>
      <c r="AT489" s="1430"/>
      <c r="AU489" s="1430"/>
      <c r="AV489" s="1430"/>
      <c r="AW489" s="1430"/>
      <c r="AX489" s="1430"/>
      <c r="AY489" s="1430"/>
      <c r="AZ489" s="1430"/>
      <c r="BA489" s="1430"/>
      <c r="BB489" s="1430"/>
      <c r="BC489" s="1430"/>
      <c r="BD489" s="1430"/>
    </row>
    <row r="490" spans="2:56">
      <c r="B490" s="1430"/>
      <c r="C490" s="1430"/>
      <c r="D490" s="1430"/>
      <c r="E490" s="1430"/>
      <c r="F490" s="1430"/>
      <c r="G490" s="1430"/>
      <c r="H490" s="1430"/>
      <c r="I490" s="1430"/>
      <c r="J490" s="1430"/>
      <c r="K490" s="1430"/>
      <c r="L490" s="1430"/>
      <c r="M490" s="1430"/>
      <c r="N490" s="1430"/>
      <c r="O490" s="1430"/>
      <c r="P490" s="1430"/>
      <c r="Q490" s="1430"/>
      <c r="R490" s="1430"/>
      <c r="S490" s="1430"/>
      <c r="T490" s="1430"/>
      <c r="U490" s="1430"/>
      <c r="V490" s="1430"/>
      <c r="W490" s="1430"/>
      <c r="X490" s="1430"/>
      <c r="Y490" s="1430"/>
      <c r="Z490" s="1430"/>
      <c r="AA490" s="1430"/>
      <c r="AB490" s="1430"/>
      <c r="AC490" s="1430"/>
      <c r="AD490" s="1430"/>
      <c r="AE490" s="1430"/>
      <c r="AF490" s="1430"/>
      <c r="AG490" s="1430"/>
      <c r="AH490" s="1430"/>
      <c r="AI490" s="1430"/>
      <c r="AJ490" s="1430"/>
      <c r="AK490" s="1430"/>
      <c r="AL490" s="1430"/>
      <c r="AM490" s="1430"/>
      <c r="AN490" s="1430"/>
      <c r="AO490" s="1430"/>
      <c r="AP490" s="1430"/>
      <c r="AQ490" s="1430"/>
      <c r="AR490" s="1430"/>
      <c r="AS490" s="1430"/>
      <c r="AT490" s="1430"/>
      <c r="AU490" s="1430"/>
      <c r="AV490" s="1430"/>
      <c r="AW490" s="1430"/>
      <c r="AX490" s="1430"/>
      <c r="AY490" s="1430"/>
      <c r="AZ490" s="1430"/>
      <c r="BA490" s="1430"/>
      <c r="BB490" s="1430"/>
      <c r="BC490" s="1430"/>
      <c r="BD490" s="1430"/>
    </row>
    <row r="491" spans="2:56">
      <c r="B491" s="1430"/>
      <c r="C491" s="1430"/>
      <c r="D491" s="1430"/>
      <c r="E491" s="1430"/>
      <c r="F491" s="1430"/>
      <c r="G491" s="1430"/>
      <c r="H491" s="1430"/>
      <c r="I491" s="1430"/>
      <c r="J491" s="1430"/>
      <c r="K491" s="1430"/>
      <c r="L491" s="1430"/>
      <c r="M491" s="1430"/>
      <c r="N491" s="1430"/>
      <c r="O491" s="1430"/>
      <c r="P491" s="1430"/>
      <c r="Q491" s="1430"/>
      <c r="R491" s="1430"/>
      <c r="S491" s="1430"/>
      <c r="T491" s="1430"/>
      <c r="U491" s="1430"/>
      <c r="V491" s="1430"/>
      <c r="W491" s="1430"/>
      <c r="X491" s="1430"/>
      <c r="Y491" s="1430"/>
      <c r="Z491" s="1430"/>
      <c r="AA491" s="1430"/>
      <c r="AB491" s="1430"/>
      <c r="AC491" s="1430"/>
      <c r="AD491" s="1430"/>
      <c r="AE491" s="1430"/>
      <c r="AF491" s="1430"/>
      <c r="AG491" s="1430"/>
      <c r="AH491" s="1430"/>
      <c r="AI491" s="1430"/>
      <c r="AJ491" s="1430"/>
      <c r="AK491" s="1430"/>
      <c r="AL491" s="1430"/>
      <c r="AM491" s="1430"/>
      <c r="AN491" s="1430"/>
      <c r="AO491" s="1430"/>
      <c r="AP491" s="1430"/>
      <c r="AQ491" s="1430"/>
      <c r="AR491" s="1430"/>
      <c r="AS491" s="1430"/>
      <c r="AT491" s="1430"/>
      <c r="AU491" s="1430"/>
      <c r="AV491" s="1430"/>
      <c r="AW491" s="1430"/>
      <c r="AX491" s="1430"/>
      <c r="AY491" s="1430"/>
      <c r="AZ491" s="1430"/>
      <c r="BA491" s="1430"/>
      <c r="BB491" s="1430"/>
      <c r="BC491" s="1430"/>
      <c r="BD491" s="1430"/>
    </row>
    <row r="492" spans="2:56">
      <c r="B492" s="1430"/>
      <c r="C492" s="1430"/>
      <c r="D492" s="1430"/>
      <c r="E492" s="1430"/>
      <c r="F492" s="1430"/>
      <c r="G492" s="1430"/>
      <c r="H492" s="1430"/>
      <c r="I492" s="1430"/>
      <c r="J492" s="1430"/>
      <c r="K492" s="1430"/>
      <c r="L492" s="1430"/>
      <c r="M492" s="1430"/>
      <c r="N492" s="1430"/>
      <c r="O492" s="1430"/>
      <c r="P492" s="1430"/>
      <c r="Q492" s="1430"/>
      <c r="R492" s="1430"/>
      <c r="S492" s="1430"/>
      <c r="T492" s="1430"/>
      <c r="U492" s="1430"/>
      <c r="V492" s="1430"/>
      <c r="W492" s="1430"/>
      <c r="X492" s="1430"/>
      <c r="Y492" s="1430"/>
      <c r="Z492" s="1430"/>
      <c r="AA492" s="1430"/>
      <c r="AB492" s="1430"/>
      <c r="AC492" s="1430"/>
      <c r="AD492" s="1430"/>
      <c r="AE492" s="1430"/>
      <c r="AF492" s="1430"/>
      <c r="AG492" s="1430"/>
      <c r="AH492" s="1430"/>
      <c r="AI492" s="1430"/>
      <c r="AJ492" s="1430"/>
      <c r="AK492" s="1430"/>
      <c r="AL492" s="1430"/>
      <c r="AM492" s="1430"/>
      <c r="AN492" s="1430"/>
      <c r="AO492" s="1430"/>
      <c r="AP492" s="1430"/>
      <c r="AQ492" s="1430"/>
      <c r="AR492" s="1430"/>
      <c r="AS492" s="1430"/>
      <c r="AT492" s="1430"/>
      <c r="AU492" s="1430"/>
      <c r="AV492" s="1430"/>
      <c r="AW492" s="1430"/>
      <c r="AX492" s="1430"/>
      <c r="AY492" s="1430"/>
      <c r="AZ492" s="1430"/>
      <c r="BA492" s="1430"/>
      <c r="BB492" s="1430"/>
      <c r="BC492" s="1430"/>
      <c r="BD492" s="1430"/>
    </row>
    <row r="493" spans="2:56">
      <c r="B493" s="1430"/>
      <c r="C493" s="1430"/>
      <c r="D493" s="1430"/>
      <c r="E493" s="1430"/>
      <c r="F493" s="1430"/>
      <c r="G493" s="1430"/>
      <c r="H493" s="1430"/>
      <c r="I493" s="1430"/>
      <c r="J493" s="1430"/>
      <c r="K493" s="1430"/>
      <c r="L493" s="1430"/>
      <c r="M493" s="1430"/>
      <c r="N493" s="1430"/>
      <c r="O493" s="1430"/>
      <c r="P493" s="1430"/>
      <c r="Q493" s="1430"/>
      <c r="R493" s="1430"/>
      <c r="S493" s="1430"/>
      <c r="T493" s="1430"/>
      <c r="U493" s="1430"/>
      <c r="V493" s="1430"/>
      <c r="W493" s="1430"/>
      <c r="X493" s="1430"/>
      <c r="Y493" s="1430"/>
      <c r="Z493" s="1430"/>
      <c r="AA493" s="1430"/>
      <c r="AB493" s="1430"/>
      <c r="AC493" s="1430"/>
      <c r="AD493" s="1430"/>
      <c r="AE493" s="1430"/>
      <c r="AF493" s="1430"/>
      <c r="AG493" s="1430"/>
      <c r="AH493" s="1430"/>
      <c r="AI493" s="1430"/>
      <c r="AJ493" s="1430"/>
      <c r="AK493" s="1430"/>
      <c r="AL493" s="1430"/>
      <c r="AM493" s="1430"/>
      <c r="AN493" s="1430"/>
      <c r="AO493" s="1430"/>
      <c r="AP493" s="1430"/>
      <c r="AQ493" s="1430"/>
      <c r="AR493" s="1430"/>
      <c r="AS493" s="1430"/>
      <c r="AT493" s="1430"/>
      <c r="AU493" s="1430"/>
      <c r="AV493" s="1430"/>
      <c r="AW493" s="1430"/>
      <c r="AX493" s="1430"/>
      <c r="AY493" s="1430"/>
      <c r="AZ493" s="1430"/>
      <c r="BA493" s="1430"/>
      <c r="BB493" s="1430"/>
      <c r="BC493" s="1430"/>
      <c r="BD493" s="1430"/>
    </row>
    <row r="494" spans="2:56">
      <c r="B494" s="1430"/>
      <c r="C494" s="1430"/>
      <c r="D494" s="1430"/>
      <c r="E494" s="1430"/>
      <c r="F494" s="1430"/>
      <c r="G494" s="1430"/>
      <c r="H494" s="1430"/>
      <c r="I494" s="1430"/>
      <c r="J494" s="1430"/>
      <c r="K494" s="1430"/>
      <c r="L494" s="1430"/>
      <c r="M494" s="1430"/>
      <c r="N494" s="1430"/>
      <c r="O494" s="1430"/>
      <c r="P494" s="1430"/>
      <c r="Q494" s="1430"/>
      <c r="R494" s="1430"/>
      <c r="S494" s="1430"/>
      <c r="T494" s="1430"/>
      <c r="U494" s="1430"/>
      <c r="V494" s="1430"/>
      <c r="W494" s="1430"/>
      <c r="X494" s="1430"/>
      <c r="Y494" s="1430"/>
      <c r="Z494" s="1430"/>
      <c r="AA494" s="1430"/>
      <c r="AB494" s="1430"/>
      <c r="AC494" s="1430"/>
      <c r="AD494" s="1430"/>
      <c r="AE494" s="1430"/>
      <c r="AF494" s="1430"/>
      <c r="AG494" s="1430"/>
      <c r="AH494" s="1430"/>
      <c r="AI494" s="1430"/>
      <c r="AJ494" s="1430"/>
      <c r="AK494" s="1430"/>
      <c r="AL494" s="1430"/>
      <c r="AM494" s="1430"/>
      <c r="AN494" s="1430"/>
      <c r="AO494" s="1430"/>
      <c r="AP494" s="1430"/>
      <c r="AQ494" s="1430"/>
      <c r="AR494" s="1430"/>
      <c r="AS494" s="1430"/>
      <c r="AT494" s="1430"/>
      <c r="AU494" s="1430"/>
      <c r="AV494" s="1430"/>
      <c r="AW494" s="1430"/>
      <c r="AX494" s="1430"/>
      <c r="AY494" s="1430"/>
      <c r="AZ494" s="1430"/>
      <c r="BA494" s="1430"/>
      <c r="BB494" s="1430"/>
      <c r="BC494" s="1430"/>
      <c r="BD494" s="1430"/>
    </row>
    <row r="495" spans="2:56">
      <c r="B495" s="1430"/>
      <c r="C495" s="1430"/>
      <c r="D495" s="1430"/>
      <c r="E495" s="1430"/>
      <c r="F495" s="1430"/>
      <c r="G495" s="1430"/>
      <c r="H495" s="1430"/>
      <c r="I495" s="1430"/>
      <c r="J495" s="1430"/>
      <c r="K495" s="1430"/>
      <c r="L495" s="1430"/>
      <c r="M495" s="1430"/>
      <c r="N495" s="1430"/>
      <c r="O495" s="1430"/>
      <c r="P495" s="1430"/>
      <c r="Q495" s="1430"/>
      <c r="R495" s="1430"/>
      <c r="S495" s="1430"/>
      <c r="T495" s="1430"/>
      <c r="U495" s="1430"/>
      <c r="V495" s="1430"/>
      <c r="W495" s="1430"/>
      <c r="X495" s="1430"/>
      <c r="Y495" s="1430"/>
      <c r="Z495" s="1430"/>
      <c r="AA495" s="1430"/>
      <c r="AB495" s="1430"/>
      <c r="AC495" s="1430"/>
      <c r="AD495" s="1430"/>
      <c r="AE495" s="1430"/>
      <c r="AF495" s="1430"/>
      <c r="AG495" s="1430"/>
      <c r="AH495" s="1430"/>
      <c r="AI495" s="1430"/>
      <c r="AJ495" s="1430"/>
      <c r="AK495" s="1430"/>
      <c r="AL495" s="1430"/>
      <c r="AM495" s="1430"/>
      <c r="AN495" s="1430"/>
      <c r="AO495" s="1430"/>
      <c r="AP495" s="1430"/>
      <c r="AQ495" s="1430"/>
      <c r="AR495" s="1430"/>
      <c r="AS495" s="1430"/>
      <c r="AT495" s="1430"/>
      <c r="AU495" s="1430"/>
      <c r="AV495" s="1430"/>
      <c r="AW495" s="1430"/>
      <c r="AX495" s="1430"/>
      <c r="AY495" s="1430"/>
      <c r="AZ495" s="1430"/>
      <c r="BA495" s="1430"/>
      <c r="BB495" s="1430"/>
      <c r="BC495" s="1430"/>
      <c r="BD495" s="1430"/>
    </row>
    <row r="496" spans="2:56">
      <c r="B496" s="1430"/>
      <c r="C496" s="1430"/>
      <c r="D496" s="1430"/>
      <c r="E496" s="1430"/>
      <c r="F496" s="1430"/>
      <c r="G496" s="1430"/>
      <c r="H496" s="1430"/>
      <c r="I496" s="1430"/>
      <c r="J496" s="1430"/>
      <c r="K496" s="1430"/>
      <c r="L496" s="1430"/>
      <c r="M496" s="1430"/>
      <c r="N496" s="1430"/>
      <c r="O496" s="1430"/>
      <c r="P496" s="1430"/>
      <c r="Q496" s="1430"/>
      <c r="R496" s="1430"/>
      <c r="S496" s="1430"/>
      <c r="T496" s="1430"/>
      <c r="U496" s="1430"/>
      <c r="V496" s="1430"/>
      <c r="W496" s="1430"/>
      <c r="X496" s="1430"/>
      <c r="Y496" s="1430"/>
      <c r="Z496" s="1430"/>
      <c r="AA496" s="1430"/>
      <c r="AB496" s="1430"/>
      <c r="AC496" s="1430"/>
      <c r="AD496" s="1430"/>
      <c r="AE496" s="1430"/>
      <c r="AF496" s="1430"/>
      <c r="AG496" s="1430"/>
      <c r="AH496" s="1430"/>
      <c r="AI496" s="1430"/>
      <c r="AJ496" s="1430"/>
      <c r="AK496" s="1430"/>
      <c r="AL496" s="1430"/>
      <c r="AM496" s="1430"/>
      <c r="AN496" s="1430"/>
      <c r="AO496" s="1430"/>
      <c r="AP496" s="1430"/>
      <c r="AQ496" s="1430"/>
      <c r="AR496" s="1430"/>
      <c r="AS496" s="1430"/>
      <c r="AT496" s="1430"/>
      <c r="AU496" s="1430"/>
      <c r="AV496" s="1430"/>
      <c r="AW496" s="1430"/>
      <c r="AX496" s="1430"/>
      <c r="AY496" s="1430"/>
      <c r="AZ496" s="1430"/>
      <c r="BA496" s="1430"/>
      <c r="BB496" s="1430"/>
      <c r="BC496" s="1430"/>
      <c r="BD496" s="1430"/>
    </row>
    <row r="497" spans="2:56">
      <c r="B497" s="1430"/>
      <c r="C497" s="1430"/>
      <c r="D497" s="1430"/>
      <c r="E497" s="1430"/>
      <c r="F497" s="1430"/>
      <c r="G497" s="1430"/>
      <c r="H497" s="1430"/>
      <c r="I497" s="1430"/>
      <c r="J497" s="1430"/>
      <c r="K497" s="1430"/>
      <c r="L497" s="1430"/>
      <c r="M497" s="1430"/>
      <c r="N497" s="1430"/>
      <c r="O497" s="1430"/>
      <c r="P497" s="1430"/>
      <c r="Q497" s="1430"/>
      <c r="R497" s="1430"/>
      <c r="S497" s="1430"/>
      <c r="T497" s="1430"/>
      <c r="U497" s="1430"/>
      <c r="V497" s="1430"/>
      <c r="W497" s="1430"/>
      <c r="X497" s="1430"/>
      <c r="Y497" s="1430"/>
      <c r="Z497" s="1430"/>
      <c r="AA497" s="1430"/>
      <c r="AB497" s="1430"/>
      <c r="AC497" s="1430"/>
      <c r="AD497" s="1430"/>
      <c r="AE497" s="1430"/>
      <c r="AF497" s="1430"/>
      <c r="AG497" s="1430"/>
      <c r="AH497" s="1430"/>
      <c r="AI497" s="1430"/>
      <c r="AJ497" s="1430"/>
      <c r="AK497" s="1430"/>
      <c r="AL497" s="1430"/>
      <c r="AM497" s="1430"/>
      <c r="AN497" s="1430"/>
      <c r="AO497" s="1430"/>
      <c r="AP497" s="1430"/>
      <c r="AQ497" s="1430"/>
      <c r="AR497" s="1430"/>
      <c r="AS497" s="1430"/>
      <c r="AT497" s="1430"/>
      <c r="AU497" s="1430"/>
      <c r="AV497" s="1430"/>
      <c r="AW497" s="1430"/>
      <c r="AX497" s="1430"/>
      <c r="AY497" s="1430"/>
      <c r="AZ497" s="1430"/>
      <c r="BA497" s="1430"/>
      <c r="BB497" s="1430"/>
      <c r="BC497" s="1430"/>
      <c r="BD497" s="1430"/>
    </row>
    <row r="498" spans="2:56">
      <c r="B498" s="1430"/>
      <c r="C498" s="1430"/>
      <c r="D498" s="1430"/>
      <c r="E498" s="1430"/>
      <c r="F498" s="1430"/>
      <c r="G498" s="1430"/>
      <c r="H498" s="1430"/>
      <c r="I498" s="1430"/>
      <c r="J498" s="1430"/>
      <c r="K498" s="1430"/>
      <c r="L498" s="1430"/>
      <c r="M498" s="1430"/>
      <c r="N498" s="1430"/>
      <c r="O498" s="1430"/>
      <c r="P498" s="1430"/>
      <c r="Q498" s="1430"/>
      <c r="R498" s="1430"/>
      <c r="S498" s="1430"/>
      <c r="T498" s="1430"/>
      <c r="U498" s="1430"/>
      <c r="V498" s="1430"/>
      <c r="W498" s="1430"/>
      <c r="X498" s="1430"/>
      <c r="Y498" s="1430"/>
      <c r="Z498" s="1430"/>
      <c r="AA498" s="1430"/>
      <c r="AB498" s="1430"/>
      <c r="AC498" s="1430"/>
      <c r="AD498" s="1430"/>
      <c r="AE498" s="1430"/>
      <c r="AF498" s="1430"/>
      <c r="AG498" s="1430"/>
      <c r="AH498" s="1430"/>
      <c r="AI498" s="1430"/>
      <c r="AJ498" s="1430"/>
      <c r="AK498" s="1430"/>
      <c r="AL498" s="1430"/>
      <c r="AM498" s="1430"/>
      <c r="AN498" s="1430"/>
      <c r="AO498" s="1430"/>
      <c r="AP498" s="1430"/>
      <c r="AQ498" s="1430"/>
      <c r="AR498" s="1430"/>
      <c r="AS498" s="1430"/>
      <c r="AT498" s="1430"/>
      <c r="AU498" s="1430"/>
      <c r="AV498" s="1430"/>
      <c r="AW498" s="1430"/>
      <c r="AX498" s="1430"/>
      <c r="AY498" s="1430"/>
      <c r="AZ498" s="1430"/>
      <c r="BA498" s="1430"/>
      <c r="BB498" s="1430"/>
      <c r="BC498" s="1430"/>
      <c r="BD498" s="1430"/>
    </row>
    <row r="499" spans="2:56">
      <c r="B499" s="1430"/>
      <c r="C499" s="1430"/>
      <c r="D499" s="1430"/>
      <c r="E499" s="1430"/>
      <c r="F499" s="1430"/>
      <c r="G499" s="1430"/>
      <c r="H499" s="1430"/>
      <c r="I499" s="1430"/>
      <c r="J499" s="1430"/>
      <c r="K499" s="1430"/>
      <c r="L499" s="1430"/>
      <c r="M499" s="1430"/>
      <c r="N499" s="1430"/>
      <c r="O499" s="1430"/>
      <c r="P499" s="1430"/>
      <c r="Q499" s="1430"/>
      <c r="R499" s="1430"/>
      <c r="S499" s="1430"/>
      <c r="T499" s="1430"/>
      <c r="U499" s="1430"/>
      <c r="V499" s="1430"/>
      <c r="W499" s="1430"/>
      <c r="X499" s="1430"/>
      <c r="Y499" s="1430"/>
      <c r="Z499" s="1430"/>
      <c r="AA499" s="1430"/>
      <c r="AB499" s="1430"/>
      <c r="AC499" s="1430"/>
      <c r="AD499" s="1430"/>
      <c r="AE499" s="1430"/>
      <c r="AF499" s="1430"/>
      <c r="AG499" s="1430"/>
      <c r="AH499" s="1430"/>
      <c r="AI499" s="1430"/>
      <c r="AJ499" s="1430"/>
      <c r="AK499" s="1430"/>
      <c r="AL499" s="1430"/>
      <c r="AM499" s="1430"/>
      <c r="AN499" s="1430"/>
      <c r="AO499" s="1430"/>
      <c r="AP499" s="1430"/>
      <c r="AQ499" s="1430"/>
      <c r="AR499" s="1430"/>
      <c r="AS499" s="1430"/>
      <c r="AT499" s="1430"/>
      <c r="AU499" s="1430"/>
      <c r="AV499" s="1430"/>
      <c r="AW499" s="1430"/>
      <c r="AX499" s="1430"/>
      <c r="AY499" s="1430"/>
      <c r="AZ499" s="1430"/>
      <c r="BA499" s="1430"/>
      <c r="BB499" s="1430"/>
      <c r="BC499" s="1430"/>
      <c r="BD499" s="1430"/>
    </row>
    <row r="500" spans="2:56">
      <c r="B500" s="1430"/>
      <c r="C500" s="1430"/>
      <c r="D500" s="1430"/>
      <c r="E500" s="1430"/>
      <c r="F500" s="1430"/>
      <c r="G500" s="1430"/>
      <c r="H500" s="1430"/>
      <c r="I500" s="1430"/>
      <c r="J500" s="1430"/>
      <c r="K500" s="1430"/>
      <c r="L500" s="1430"/>
      <c r="M500" s="1430"/>
      <c r="N500" s="1430"/>
      <c r="O500" s="1430"/>
      <c r="P500" s="1430"/>
      <c r="Q500" s="1430"/>
      <c r="R500" s="1430"/>
      <c r="S500" s="1430"/>
      <c r="T500" s="1430"/>
      <c r="U500" s="1430"/>
      <c r="V500" s="1430"/>
      <c r="W500" s="1430"/>
      <c r="X500" s="1430"/>
      <c r="Y500" s="1430"/>
      <c r="Z500" s="1430"/>
      <c r="AA500" s="1430"/>
      <c r="AB500" s="1430"/>
      <c r="AC500" s="1430"/>
      <c r="AD500" s="1430"/>
      <c r="AE500" s="1430"/>
      <c r="AF500" s="1430"/>
      <c r="AG500" s="1430"/>
      <c r="AH500" s="1430"/>
      <c r="AI500" s="1430"/>
      <c r="AJ500" s="1430"/>
      <c r="AK500" s="1430"/>
      <c r="AL500" s="1430"/>
      <c r="AM500" s="1430"/>
      <c r="AN500" s="1430"/>
      <c r="AO500" s="1430"/>
      <c r="AP500" s="1430"/>
      <c r="AQ500" s="1430"/>
      <c r="AR500" s="1430"/>
      <c r="AS500" s="1430"/>
      <c r="AT500" s="1430"/>
      <c r="AU500" s="1430"/>
      <c r="AV500" s="1430"/>
      <c r="AW500" s="1430"/>
      <c r="AX500" s="1430"/>
      <c r="AY500" s="1430"/>
      <c r="AZ500" s="1430"/>
      <c r="BA500" s="1430"/>
      <c r="BB500" s="1430"/>
      <c r="BC500" s="1430"/>
      <c r="BD500" s="1430"/>
    </row>
    <row r="501" spans="2:56">
      <c r="B501" s="1430"/>
      <c r="C501" s="1430"/>
      <c r="D501" s="1430"/>
      <c r="E501" s="1430"/>
      <c r="F501" s="1430"/>
      <c r="G501" s="1430"/>
      <c r="H501" s="1430"/>
      <c r="I501" s="1430"/>
      <c r="J501" s="1430"/>
      <c r="K501" s="1430"/>
      <c r="L501" s="1430"/>
      <c r="M501" s="1430"/>
      <c r="N501" s="1430"/>
      <c r="O501" s="1430"/>
      <c r="P501" s="1430"/>
      <c r="Q501" s="1430"/>
      <c r="R501" s="1430"/>
      <c r="S501" s="1430"/>
      <c r="T501" s="1430"/>
      <c r="U501" s="1430"/>
      <c r="V501" s="1430"/>
      <c r="W501" s="1430"/>
      <c r="X501" s="1430"/>
      <c r="Y501" s="1430"/>
      <c r="Z501" s="1430"/>
      <c r="AA501" s="1430"/>
      <c r="AB501" s="1430"/>
      <c r="AC501" s="1430"/>
      <c r="AD501" s="1430"/>
      <c r="AE501" s="1430"/>
      <c r="AF501" s="1430"/>
      <c r="AG501" s="1430"/>
      <c r="AH501" s="1430"/>
      <c r="AI501" s="1430"/>
      <c r="AJ501" s="1430"/>
      <c r="AK501" s="1430"/>
      <c r="AL501" s="1430"/>
      <c r="AM501" s="1430"/>
      <c r="AN501" s="1430"/>
      <c r="AO501" s="1430"/>
      <c r="AP501" s="1430"/>
      <c r="AQ501" s="1430"/>
      <c r="AR501" s="1430"/>
      <c r="AS501" s="1430"/>
      <c r="AT501" s="1430"/>
      <c r="AU501" s="1430"/>
      <c r="AV501" s="1430"/>
      <c r="AW501" s="1430"/>
      <c r="AX501" s="1430"/>
      <c r="AY501" s="1430"/>
      <c r="AZ501" s="1430"/>
      <c r="BA501" s="1430"/>
      <c r="BB501" s="1430"/>
      <c r="BC501" s="1430"/>
      <c r="BD501" s="1430"/>
    </row>
    <row r="502" spans="2:56">
      <c r="B502" s="1430"/>
      <c r="C502" s="1430"/>
      <c r="D502" s="1430"/>
      <c r="E502" s="1430"/>
      <c r="F502" s="1430"/>
      <c r="G502" s="1430"/>
      <c r="H502" s="1430"/>
      <c r="I502" s="1430"/>
      <c r="J502" s="1430"/>
      <c r="K502" s="1430"/>
      <c r="L502" s="1430"/>
      <c r="M502" s="1430"/>
      <c r="N502" s="1430"/>
      <c r="O502" s="1430"/>
      <c r="P502" s="1430"/>
      <c r="Q502" s="1430"/>
      <c r="R502" s="1430"/>
      <c r="S502" s="1430"/>
      <c r="T502" s="1430"/>
      <c r="U502" s="1430"/>
      <c r="V502" s="1430"/>
      <c r="W502" s="1430"/>
      <c r="X502" s="1430"/>
      <c r="Y502" s="1430"/>
      <c r="Z502" s="1430"/>
      <c r="AA502" s="1430"/>
      <c r="AB502" s="1430"/>
      <c r="AC502" s="1430"/>
      <c r="AD502" s="1430"/>
      <c r="AE502" s="1430"/>
      <c r="AF502" s="1430"/>
      <c r="AG502" s="1430"/>
      <c r="AH502" s="1430"/>
      <c r="AI502" s="1430"/>
      <c r="AJ502" s="1430"/>
      <c r="AK502" s="1430"/>
      <c r="AL502" s="1430"/>
      <c r="AM502" s="1430"/>
      <c r="AN502" s="1430"/>
      <c r="AO502" s="1430"/>
      <c r="AP502" s="1430"/>
      <c r="AQ502" s="1430"/>
      <c r="AR502" s="1430"/>
      <c r="AS502" s="1430"/>
      <c r="AT502" s="1430"/>
      <c r="AU502" s="1430"/>
      <c r="AV502" s="1430"/>
      <c r="AW502" s="1430"/>
      <c r="AX502" s="1430"/>
      <c r="AY502" s="1430"/>
      <c r="AZ502" s="1430"/>
      <c r="BA502" s="1430"/>
      <c r="BB502" s="1430"/>
      <c r="BC502" s="1430"/>
      <c r="BD502" s="1430"/>
    </row>
    <row r="503" spans="2:56">
      <c r="B503" s="1430"/>
      <c r="C503" s="1430"/>
      <c r="D503" s="1430"/>
      <c r="E503" s="1430"/>
      <c r="F503" s="1430"/>
      <c r="G503" s="1430"/>
      <c r="H503" s="1430"/>
      <c r="I503" s="1430"/>
      <c r="J503" s="1430"/>
      <c r="K503" s="1430"/>
      <c r="L503" s="1430"/>
      <c r="M503" s="1430"/>
      <c r="N503" s="1430"/>
      <c r="O503" s="1430"/>
      <c r="P503" s="1430"/>
      <c r="Q503" s="1430"/>
      <c r="R503" s="1430"/>
      <c r="S503" s="1430"/>
      <c r="T503" s="1430"/>
      <c r="U503" s="1430"/>
      <c r="V503" s="1430"/>
      <c r="W503" s="1430"/>
      <c r="X503" s="1430"/>
      <c r="Y503" s="1430"/>
      <c r="Z503" s="1430"/>
      <c r="AA503" s="1430"/>
      <c r="AB503" s="1430"/>
      <c r="AC503" s="1430"/>
      <c r="AD503" s="1430"/>
      <c r="AE503" s="1430"/>
      <c r="AF503" s="1430"/>
      <c r="AG503" s="1430"/>
      <c r="AH503" s="1430"/>
      <c r="AI503" s="1430"/>
      <c r="AJ503" s="1430"/>
      <c r="AK503" s="1430"/>
      <c r="AL503" s="1430"/>
      <c r="AM503" s="1430"/>
      <c r="AN503" s="1430"/>
      <c r="AO503" s="1430"/>
      <c r="AP503" s="1430"/>
      <c r="AQ503" s="1430"/>
      <c r="AR503" s="1430"/>
      <c r="AS503" s="1430"/>
      <c r="AT503" s="1430"/>
      <c r="AU503" s="1430"/>
      <c r="AV503" s="1430"/>
      <c r="AW503" s="1430"/>
      <c r="AX503" s="1430"/>
      <c r="AY503" s="1430"/>
      <c r="AZ503" s="1430"/>
      <c r="BA503" s="1430"/>
      <c r="BB503" s="1430"/>
      <c r="BC503" s="1430"/>
      <c r="BD503" s="1430"/>
    </row>
    <row r="504" spans="2:56">
      <c r="B504" s="1430"/>
      <c r="C504" s="1430"/>
      <c r="D504" s="1430"/>
      <c r="E504" s="1430"/>
      <c r="F504" s="1430"/>
      <c r="G504" s="1430"/>
      <c r="H504" s="1430"/>
      <c r="I504" s="1430"/>
      <c r="J504" s="1430"/>
      <c r="K504" s="1430"/>
      <c r="L504" s="1430"/>
      <c r="M504" s="1430"/>
      <c r="N504" s="1430"/>
      <c r="O504" s="1430"/>
      <c r="P504" s="1430"/>
      <c r="Q504" s="1430"/>
      <c r="R504" s="1430"/>
      <c r="S504" s="1430"/>
      <c r="T504" s="1430"/>
      <c r="U504" s="1430"/>
      <c r="V504" s="1430"/>
      <c r="W504" s="1430"/>
      <c r="X504" s="1430"/>
      <c r="Y504" s="1430"/>
      <c r="Z504" s="1430"/>
      <c r="AA504" s="1430"/>
      <c r="AB504" s="1430"/>
      <c r="AC504" s="1430"/>
      <c r="AD504" s="1430"/>
      <c r="AE504" s="1430"/>
      <c r="AF504" s="1430"/>
      <c r="AG504" s="1430"/>
      <c r="AH504" s="1430"/>
      <c r="AI504" s="1430"/>
      <c r="AJ504" s="1430"/>
      <c r="AK504" s="1430"/>
      <c r="AL504" s="1430"/>
      <c r="AM504" s="1430"/>
      <c r="AN504" s="1430"/>
      <c r="AO504" s="1430"/>
      <c r="AP504" s="1430"/>
      <c r="AQ504" s="1430"/>
      <c r="AR504" s="1430"/>
      <c r="AS504" s="1430"/>
      <c r="AT504" s="1430"/>
      <c r="AU504" s="1430"/>
      <c r="AV504" s="1430"/>
      <c r="AW504" s="1430"/>
      <c r="AX504" s="1430"/>
      <c r="AY504" s="1430"/>
      <c r="AZ504" s="1430"/>
      <c r="BA504" s="1430"/>
      <c r="BB504" s="1430"/>
      <c r="BC504" s="1430"/>
      <c r="BD504" s="1430"/>
    </row>
    <row r="505" spans="2:56">
      <c r="B505" s="1430"/>
      <c r="C505" s="1430"/>
      <c r="D505" s="1430"/>
      <c r="E505" s="1430"/>
      <c r="F505" s="1430"/>
      <c r="G505" s="1430"/>
      <c r="H505" s="1430"/>
      <c r="I505" s="1430"/>
      <c r="J505" s="1430"/>
      <c r="K505" s="1430"/>
      <c r="L505" s="1430"/>
      <c r="M505" s="1430"/>
      <c r="N505" s="1430"/>
      <c r="O505" s="1430"/>
      <c r="P505" s="1430"/>
      <c r="Q505" s="1430"/>
      <c r="R505" s="1430"/>
      <c r="S505" s="1430"/>
      <c r="T505" s="1430"/>
      <c r="U505" s="1430"/>
      <c r="V505" s="1430"/>
      <c r="W505" s="1430"/>
      <c r="X505" s="1430"/>
      <c r="Y505" s="1430"/>
      <c r="Z505" s="1430"/>
      <c r="AA505" s="1430"/>
      <c r="AB505" s="1430"/>
      <c r="AC505" s="1430"/>
      <c r="AD505" s="1430"/>
      <c r="AE505" s="1430"/>
      <c r="AF505" s="1430"/>
      <c r="AG505" s="1430"/>
      <c r="AH505" s="1430"/>
      <c r="AI505" s="1430"/>
      <c r="AJ505" s="1430"/>
      <c r="AK505" s="1430"/>
      <c r="AL505" s="1430"/>
      <c r="AM505" s="1430"/>
      <c r="AN505" s="1430"/>
      <c r="AO505" s="1430"/>
      <c r="AP505" s="1430"/>
      <c r="AQ505" s="1430"/>
      <c r="AR505" s="1430"/>
      <c r="AS505" s="1430"/>
      <c r="AT505" s="1430"/>
      <c r="AU505" s="1430"/>
      <c r="AV505" s="1430"/>
      <c r="AW505" s="1430"/>
      <c r="AX505" s="1430"/>
      <c r="AY505" s="1430"/>
      <c r="AZ505" s="1430"/>
      <c r="BA505" s="1430"/>
      <c r="BB505" s="1430"/>
      <c r="BC505" s="1430"/>
      <c r="BD505" s="1430"/>
    </row>
    <row r="506" spans="2:56">
      <c r="B506" s="1430"/>
      <c r="C506" s="1430"/>
      <c r="D506" s="1430"/>
      <c r="E506" s="1430"/>
      <c r="F506" s="1430"/>
      <c r="G506" s="1430"/>
      <c r="H506" s="1430"/>
      <c r="I506" s="1430"/>
      <c r="J506" s="1430"/>
      <c r="K506" s="1430"/>
      <c r="L506" s="1430"/>
      <c r="M506" s="1430"/>
      <c r="N506" s="1430"/>
      <c r="O506" s="1430"/>
      <c r="P506" s="1430"/>
      <c r="Q506" s="1430"/>
      <c r="R506" s="1430"/>
      <c r="S506" s="1430"/>
      <c r="T506" s="1430"/>
      <c r="U506" s="1430"/>
      <c r="V506" s="1430"/>
      <c r="W506" s="1430"/>
      <c r="X506" s="1430"/>
      <c r="Y506" s="1430"/>
      <c r="Z506" s="1430"/>
      <c r="AA506" s="1430"/>
      <c r="AB506" s="1430"/>
      <c r="AC506" s="1430"/>
      <c r="AD506" s="1430"/>
      <c r="AE506" s="1430"/>
      <c r="AF506" s="1430"/>
      <c r="AG506" s="1430"/>
      <c r="AH506" s="1430"/>
      <c r="AI506" s="1430"/>
      <c r="AJ506" s="1430"/>
      <c r="AK506" s="1430"/>
      <c r="AL506" s="1430"/>
      <c r="AM506" s="1430"/>
      <c r="AN506" s="1430"/>
      <c r="AO506" s="1430"/>
      <c r="AP506" s="1430"/>
      <c r="AQ506" s="1430"/>
      <c r="AR506" s="1430"/>
      <c r="AS506" s="1430"/>
      <c r="AT506" s="1430"/>
      <c r="AU506" s="1430"/>
      <c r="AV506" s="1430"/>
      <c r="AW506" s="1430"/>
      <c r="AX506" s="1430"/>
      <c r="AY506" s="1430"/>
      <c r="AZ506" s="1430"/>
      <c r="BA506" s="1430"/>
      <c r="BB506" s="1430"/>
      <c r="BC506" s="1430"/>
      <c r="BD506" s="1430"/>
    </row>
    <row r="507" spans="2:56">
      <c r="B507" s="1430"/>
      <c r="C507" s="1430"/>
      <c r="D507" s="1430"/>
      <c r="E507" s="1430"/>
      <c r="F507" s="1430"/>
      <c r="G507" s="1430"/>
      <c r="H507" s="1430"/>
      <c r="I507" s="1430"/>
      <c r="J507" s="1430"/>
      <c r="K507" s="1430"/>
      <c r="L507" s="1430"/>
      <c r="M507" s="1430"/>
      <c r="N507" s="1430"/>
      <c r="O507" s="1430"/>
      <c r="P507" s="1430"/>
      <c r="Q507" s="1430"/>
      <c r="R507" s="1430"/>
      <c r="S507" s="1430"/>
      <c r="T507" s="1430"/>
      <c r="U507" s="1430"/>
      <c r="V507" s="1430"/>
      <c r="W507" s="1430"/>
      <c r="X507" s="1430"/>
      <c r="Y507" s="1430"/>
      <c r="Z507" s="1430"/>
      <c r="AA507" s="1430"/>
      <c r="AB507" s="1430"/>
      <c r="AC507" s="1430"/>
      <c r="AD507" s="1430"/>
      <c r="AE507" s="1430"/>
      <c r="AF507" s="1430"/>
      <c r="AG507" s="1430"/>
      <c r="AH507" s="1430"/>
      <c r="AI507" s="1430"/>
      <c r="AJ507" s="1430"/>
      <c r="AK507" s="1430"/>
      <c r="AL507" s="1430"/>
      <c r="AM507" s="1430"/>
      <c r="AN507" s="1430"/>
      <c r="AO507" s="1430"/>
      <c r="AP507" s="1430"/>
      <c r="AQ507" s="1430"/>
      <c r="AR507" s="1430"/>
      <c r="AS507" s="1430"/>
      <c r="AT507" s="1430"/>
      <c r="AU507" s="1430"/>
      <c r="AV507" s="1430"/>
      <c r="AW507" s="1430"/>
      <c r="AX507" s="1430"/>
      <c r="AY507" s="1430"/>
      <c r="AZ507" s="1430"/>
      <c r="BA507" s="1430"/>
      <c r="BB507" s="1430"/>
      <c r="BC507" s="1430"/>
      <c r="BD507" s="1430"/>
    </row>
    <row r="508" spans="2:56">
      <c r="B508" s="1430"/>
      <c r="C508" s="1430"/>
      <c r="D508" s="1430"/>
      <c r="E508" s="1430"/>
      <c r="F508" s="1430"/>
      <c r="G508" s="1430"/>
      <c r="H508" s="1430"/>
      <c r="I508" s="1430"/>
      <c r="J508" s="1430"/>
      <c r="K508" s="1430"/>
      <c r="L508" s="1430"/>
      <c r="M508" s="1430"/>
      <c r="N508" s="1430"/>
      <c r="O508" s="1430"/>
      <c r="P508" s="1430"/>
      <c r="Q508" s="1430"/>
      <c r="R508" s="1430"/>
      <c r="S508" s="1430"/>
      <c r="T508" s="1430"/>
      <c r="U508" s="1430"/>
      <c r="V508" s="1430"/>
      <c r="W508" s="1430"/>
      <c r="X508" s="1430"/>
      <c r="Y508" s="1430"/>
      <c r="Z508" s="1430"/>
      <c r="AA508" s="1430"/>
      <c r="AB508" s="1430"/>
      <c r="AC508" s="1430"/>
      <c r="AD508" s="1430"/>
      <c r="AE508" s="1430"/>
      <c r="AF508" s="1430"/>
      <c r="AG508" s="1430"/>
      <c r="AH508" s="1430"/>
      <c r="AI508" s="1430"/>
      <c r="AJ508" s="1430"/>
      <c r="AK508" s="1430"/>
      <c r="AL508" s="1430"/>
      <c r="AM508" s="1430"/>
      <c r="AN508" s="1430"/>
      <c r="AO508" s="1430"/>
      <c r="AP508" s="1430"/>
      <c r="AQ508" s="1430"/>
      <c r="AR508" s="1430"/>
      <c r="AS508" s="1430"/>
      <c r="AT508" s="1430"/>
      <c r="AU508" s="1430"/>
      <c r="AV508" s="1430"/>
      <c r="AW508" s="1430"/>
      <c r="AX508" s="1430"/>
      <c r="AY508" s="1430"/>
      <c r="AZ508" s="1430"/>
      <c r="BA508" s="1430"/>
      <c r="BB508" s="1430"/>
      <c r="BC508" s="1430"/>
      <c r="BD508" s="1430"/>
    </row>
    <row r="509" spans="2:56">
      <c r="B509" s="1430"/>
      <c r="C509" s="1430"/>
      <c r="D509" s="1430"/>
      <c r="E509" s="1430"/>
      <c r="F509" s="1430"/>
      <c r="G509" s="1430"/>
      <c r="H509" s="1430"/>
      <c r="I509" s="1430"/>
      <c r="J509" s="1430"/>
      <c r="K509" s="1430"/>
      <c r="L509" s="1430"/>
      <c r="M509" s="1430"/>
      <c r="N509" s="1430"/>
      <c r="O509" s="1430"/>
      <c r="P509" s="1430"/>
      <c r="Q509" s="1430"/>
      <c r="R509" s="1430"/>
      <c r="S509" s="1430"/>
      <c r="T509" s="1430"/>
      <c r="U509" s="1430"/>
      <c r="V509" s="1430"/>
      <c r="W509" s="1430"/>
      <c r="X509" s="1430"/>
      <c r="Y509" s="1430"/>
      <c r="Z509" s="1430"/>
      <c r="AA509" s="1430"/>
      <c r="AB509" s="1430"/>
      <c r="AC509" s="1430"/>
      <c r="AD509" s="1430"/>
      <c r="AE509" s="1430"/>
      <c r="AF509" s="1430"/>
      <c r="AG509" s="1430"/>
      <c r="AH509" s="1430"/>
      <c r="AI509" s="1430"/>
      <c r="AJ509" s="1430"/>
      <c r="AK509" s="1430"/>
      <c r="AL509" s="1430"/>
      <c r="AM509" s="1430"/>
      <c r="AN509" s="1430"/>
      <c r="AO509" s="1430"/>
      <c r="AP509" s="1430"/>
      <c r="AQ509" s="1430"/>
      <c r="AR509" s="1430"/>
      <c r="AS509" s="1430"/>
      <c r="AT509" s="1430"/>
      <c r="AU509" s="1430"/>
      <c r="AV509" s="1430"/>
      <c r="AW509" s="1430"/>
      <c r="AX509" s="1430"/>
      <c r="AY509" s="1430"/>
      <c r="AZ509" s="1430"/>
      <c r="BA509" s="1430"/>
      <c r="BB509" s="1430"/>
      <c r="BC509" s="1430"/>
      <c r="BD509" s="1430"/>
    </row>
    <row r="510" spans="2:56">
      <c r="B510" s="1430"/>
      <c r="C510" s="1430"/>
      <c r="D510" s="1430"/>
      <c r="E510" s="1430"/>
      <c r="F510" s="1430"/>
      <c r="G510" s="1430"/>
      <c r="H510" s="1430"/>
      <c r="I510" s="1430"/>
      <c r="J510" s="1430"/>
      <c r="K510" s="1430"/>
      <c r="L510" s="1430"/>
      <c r="M510" s="1430"/>
      <c r="N510" s="1430"/>
      <c r="O510" s="1430"/>
      <c r="P510" s="1430"/>
      <c r="Q510" s="1430"/>
      <c r="R510" s="1430"/>
      <c r="S510" s="1430"/>
      <c r="T510" s="1430"/>
      <c r="U510" s="1430"/>
      <c r="V510" s="1430"/>
      <c r="W510" s="1430"/>
      <c r="X510" s="1430"/>
      <c r="Y510" s="1430"/>
      <c r="Z510" s="1430"/>
      <c r="AA510" s="1430"/>
      <c r="AB510" s="1430"/>
      <c r="AC510" s="1430"/>
      <c r="AD510" s="1430"/>
      <c r="AE510" s="1430"/>
      <c r="AF510" s="1430"/>
      <c r="AG510" s="1430"/>
      <c r="AH510" s="1430"/>
      <c r="AI510" s="1430"/>
      <c r="AJ510" s="1430"/>
      <c r="AK510" s="1430"/>
      <c r="AL510" s="1430"/>
      <c r="AM510" s="1430"/>
      <c r="AN510" s="1430"/>
      <c r="AO510" s="1430"/>
      <c r="AP510" s="1430"/>
      <c r="AQ510" s="1430"/>
      <c r="AR510" s="1430"/>
      <c r="AS510" s="1430"/>
      <c r="AT510" s="1430"/>
      <c r="AU510" s="1430"/>
      <c r="AV510" s="1430"/>
      <c r="AW510" s="1430"/>
      <c r="AX510" s="1430"/>
      <c r="AY510" s="1430"/>
      <c r="AZ510" s="1430"/>
      <c r="BA510" s="1430"/>
      <c r="BB510" s="1430"/>
      <c r="BC510" s="1430"/>
      <c r="BD510" s="1430"/>
    </row>
    <row r="511" spans="2:56">
      <c r="B511" s="1430"/>
      <c r="C511" s="1430"/>
      <c r="D511" s="1430"/>
      <c r="E511" s="1430"/>
      <c r="F511" s="1430"/>
      <c r="G511" s="1430"/>
      <c r="H511" s="1430"/>
      <c r="I511" s="1430"/>
      <c r="J511" s="1430"/>
      <c r="K511" s="1430"/>
      <c r="L511" s="1430"/>
      <c r="M511" s="1430"/>
      <c r="N511" s="1430"/>
      <c r="O511" s="1430"/>
      <c r="P511" s="1430"/>
      <c r="Q511" s="1430"/>
      <c r="R511" s="1430"/>
      <c r="S511" s="1430"/>
      <c r="T511" s="1430"/>
      <c r="U511" s="1430"/>
      <c r="V511" s="1430"/>
      <c r="W511" s="1430"/>
      <c r="X511" s="1430"/>
      <c r="Y511" s="1430"/>
      <c r="Z511" s="1430"/>
      <c r="AA511" s="1430"/>
      <c r="AB511" s="1430"/>
      <c r="AC511" s="1430"/>
      <c r="AD511" s="1430"/>
      <c r="AE511" s="1430"/>
      <c r="AF511" s="1430"/>
      <c r="AG511" s="1430"/>
      <c r="AH511" s="1430"/>
      <c r="AI511" s="1430"/>
      <c r="AJ511" s="1430"/>
      <c r="AK511" s="1430"/>
      <c r="AL511" s="1430"/>
      <c r="AM511" s="1430"/>
      <c r="AN511" s="1430"/>
      <c r="AO511" s="1430"/>
      <c r="AP511" s="1430"/>
      <c r="AQ511" s="1430"/>
      <c r="AR511" s="1430"/>
      <c r="AS511" s="1430"/>
      <c r="AT511" s="1430"/>
      <c r="AU511" s="1430"/>
      <c r="AV511" s="1430"/>
      <c r="AW511" s="1430"/>
      <c r="AX511" s="1430"/>
      <c r="AY511" s="1430"/>
      <c r="AZ511" s="1430"/>
      <c r="BA511" s="1430"/>
      <c r="BB511" s="1430"/>
      <c r="BC511" s="1430"/>
      <c r="BD511" s="1430"/>
    </row>
    <row r="512" spans="2:56">
      <c r="B512" s="1430"/>
      <c r="C512" s="1430"/>
      <c r="D512" s="1430"/>
      <c r="E512" s="1430"/>
      <c r="F512" s="1430"/>
      <c r="G512" s="1430"/>
      <c r="H512" s="1430"/>
      <c r="I512" s="1430"/>
      <c r="J512" s="1430"/>
      <c r="K512" s="1430"/>
      <c r="L512" s="1430"/>
      <c r="M512" s="1430"/>
      <c r="N512" s="1430"/>
      <c r="O512" s="1430"/>
      <c r="P512" s="1430"/>
      <c r="Q512" s="1430"/>
      <c r="R512" s="1430"/>
      <c r="S512" s="1430"/>
      <c r="T512" s="1430"/>
      <c r="U512" s="1430"/>
      <c r="V512" s="1430"/>
      <c r="W512" s="1430"/>
      <c r="X512" s="1430"/>
      <c r="Y512" s="1430"/>
      <c r="Z512" s="1430"/>
      <c r="AA512" s="1430"/>
      <c r="AB512" s="1430"/>
      <c r="AC512" s="1430"/>
      <c r="AD512" s="1430"/>
      <c r="AE512" s="1430"/>
      <c r="AF512" s="1430"/>
      <c r="AG512" s="1430"/>
      <c r="AH512" s="1430"/>
      <c r="AI512" s="1430"/>
      <c r="AJ512" s="1430"/>
      <c r="AK512" s="1430"/>
      <c r="AL512" s="1430"/>
      <c r="AM512" s="1430"/>
      <c r="AN512" s="1430"/>
      <c r="AO512" s="1430"/>
      <c r="AP512" s="1430"/>
      <c r="AQ512" s="1430"/>
      <c r="AR512" s="1430"/>
      <c r="AS512" s="1430"/>
      <c r="AT512" s="1430"/>
      <c r="AU512" s="1430"/>
      <c r="AV512" s="1430"/>
      <c r="AW512" s="1430"/>
      <c r="AX512" s="1430"/>
      <c r="AY512" s="1430"/>
      <c r="AZ512" s="1430"/>
      <c r="BA512" s="1430"/>
      <c r="BB512" s="1430"/>
      <c r="BC512" s="1430"/>
      <c r="BD512" s="1430"/>
    </row>
    <row r="513" spans="2:56">
      <c r="B513" s="1430"/>
      <c r="C513" s="1430"/>
      <c r="D513" s="1430"/>
      <c r="E513" s="1430"/>
      <c r="F513" s="1430"/>
      <c r="G513" s="1430"/>
      <c r="H513" s="1430"/>
      <c r="I513" s="1430"/>
      <c r="J513" s="1430"/>
      <c r="K513" s="1430"/>
      <c r="L513" s="1430"/>
      <c r="M513" s="1430"/>
      <c r="N513" s="1430"/>
      <c r="O513" s="1430"/>
      <c r="P513" s="1430"/>
      <c r="Q513" s="1430"/>
      <c r="R513" s="1430"/>
      <c r="S513" s="1430"/>
      <c r="T513" s="1430"/>
      <c r="U513" s="1430"/>
      <c r="V513" s="1430"/>
      <c r="W513" s="1430"/>
      <c r="X513" s="1430"/>
      <c r="Y513" s="1430"/>
      <c r="Z513" s="1430"/>
      <c r="AA513" s="1430"/>
      <c r="AB513" s="1430"/>
      <c r="AC513" s="1430"/>
      <c r="AD513" s="1430"/>
      <c r="AE513" s="1430"/>
      <c r="AF513" s="1430"/>
      <c r="AG513" s="1430"/>
      <c r="AH513" s="1430"/>
      <c r="AI513" s="1430"/>
      <c r="AJ513" s="1430"/>
      <c r="AK513" s="1430"/>
      <c r="AL513" s="1430"/>
      <c r="AM513" s="1430"/>
      <c r="AN513" s="1430"/>
      <c r="AO513" s="1430"/>
      <c r="AP513" s="1430"/>
      <c r="AQ513" s="1430"/>
      <c r="AR513" s="1430"/>
      <c r="AS513" s="1430"/>
      <c r="AT513" s="1430"/>
      <c r="AU513" s="1430"/>
      <c r="AV513" s="1430"/>
      <c r="AW513" s="1430"/>
      <c r="AX513" s="1430"/>
      <c r="AY513" s="1430"/>
      <c r="AZ513" s="1430"/>
      <c r="BA513" s="1430"/>
      <c r="BB513" s="1430"/>
      <c r="BC513" s="1430"/>
      <c r="BD513" s="1430"/>
    </row>
    <row r="514" spans="2:56">
      <c r="B514" s="1430"/>
      <c r="C514" s="1430"/>
      <c r="D514" s="1430"/>
      <c r="E514" s="1430"/>
      <c r="F514" s="1430"/>
      <c r="G514" s="1430"/>
      <c r="H514" s="1430"/>
      <c r="I514" s="1430"/>
      <c r="J514" s="1430"/>
      <c r="K514" s="1430"/>
      <c r="L514" s="1430"/>
      <c r="M514" s="1430"/>
      <c r="N514" s="1430"/>
      <c r="O514" s="1430"/>
      <c r="P514" s="1430"/>
      <c r="Q514" s="1430"/>
      <c r="R514" s="1430"/>
      <c r="S514" s="1430"/>
      <c r="T514" s="1430"/>
      <c r="U514" s="1430"/>
      <c r="V514" s="1430"/>
      <c r="W514" s="1430"/>
      <c r="X514" s="1430"/>
      <c r="Y514" s="1430"/>
      <c r="Z514" s="1430"/>
      <c r="AA514" s="1430"/>
      <c r="AB514" s="1430"/>
      <c r="AC514" s="1430"/>
      <c r="AD514" s="1430"/>
      <c r="AE514" s="1430"/>
      <c r="AF514" s="1430"/>
      <c r="AG514" s="1430"/>
      <c r="AH514" s="1430"/>
      <c r="AI514" s="1430"/>
      <c r="AJ514" s="1430"/>
      <c r="AK514" s="1430"/>
      <c r="AL514" s="1430"/>
      <c r="AM514" s="1430"/>
      <c r="AN514" s="1430"/>
      <c r="AO514" s="1430"/>
      <c r="AP514" s="1430"/>
      <c r="AQ514" s="1430"/>
      <c r="AR514" s="1430"/>
      <c r="AS514" s="1430"/>
      <c r="AT514" s="1430"/>
      <c r="AU514" s="1430"/>
      <c r="AV514" s="1430"/>
      <c r="AW514" s="1430"/>
      <c r="AX514" s="1430"/>
      <c r="AY514" s="1430"/>
      <c r="AZ514" s="1430"/>
      <c r="BA514" s="1430"/>
      <c r="BB514" s="1430"/>
      <c r="BC514" s="1430"/>
      <c r="BD514" s="1430"/>
    </row>
    <row r="515" spans="2:56">
      <c r="B515" s="1430"/>
      <c r="C515" s="1430"/>
      <c r="D515" s="1430"/>
      <c r="E515" s="1430"/>
      <c r="F515" s="1430"/>
      <c r="G515" s="1430"/>
      <c r="H515" s="1430"/>
      <c r="I515" s="1430"/>
      <c r="J515" s="1430"/>
      <c r="K515" s="1430"/>
      <c r="L515" s="1430"/>
      <c r="M515" s="1430"/>
      <c r="N515" s="1430"/>
      <c r="O515" s="1430"/>
      <c r="P515" s="1430"/>
      <c r="Q515" s="1430"/>
      <c r="R515" s="1430"/>
      <c r="S515" s="1430"/>
      <c r="T515" s="1430"/>
      <c r="U515" s="1430"/>
      <c r="V515" s="1430"/>
      <c r="W515" s="1430"/>
      <c r="X515" s="1430"/>
      <c r="Y515" s="1430"/>
      <c r="Z515" s="1430"/>
      <c r="AA515" s="1430"/>
      <c r="AB515" s="1430"/>
      <c r="AC515" s="1430"/>
      <c r="AD515" s="1430"/>
      <c r="AE515" s="1430"/>
      <c r="AF515" s="1430"/>
      <c r="AG515" s="1430"/>
      <c r="AH515" s="1430"/>
      <c r="AI515" s="1430"/>
      <c r="AJ515" s="1430"/>
      <c r="AK515" s="1430"/>
      <c r="AL515" s="1430"/>
      <c r="AM515" s="1430"/>
      <c r="AN515" s="1430"/>
      <c r="AO515" s="1430"/>
      <c r="AP515" s="1430"/>
      <c r="AQ515" s="1430"/>
      <c r="AR515" s="1430"/>
      <c r="AS515" s="1430"/>
      <c r="AT515" s="1430"/>
      <c r="AU515" s="1430"/>
      <c r="AV515" s="1430"/>
      <c r="AW515" s="1430"/>
      <c r="AX515" s="1430"/>
      <c r="AY515" s="1430"/>
      <c r="AZ515" s="1430"/>
      <c r="BA515" s="1430"/>
      <c r="BB515" s="1430"/>
      <c r="BC515" s="1430"/>
      <c r="BD515" s="1430"/>
    </row>
    <row r="516" spans="2:56">
      <c r="B516" s="1430"/>
      <c r="C516" s="1430"/>
      <c r="D516" s="1430"/>
      <c r="E516" s="1430"/>
      <c r="F516" s="1430"/>
      <c r="G516" s="1430"/>
      <c r="H516" s="1430"/>
      <c r="I516" s="1430"/>
      <c r="J516" s="1430"/>
      <c r="K516" s="1430"/>
      <c r="L516" s="1430"/>
      <c r="M516" s="1430"/>
      <c r="N516" s="1430"/>
      <c r="O516" s="1430"/>
      <c r="P516" s="1430"/>
      <c r="Q516" s="1430"/>
      <c r="R516" s="1430"/>
      <c r="S516" s="1430"/>
      <c r="T516" s="1430"/>
      <c r="U516" s="1430"/>
      <c r="V516" s="1430"/>
      <c r="W516" s="1430"/>
      <c r="X516" s="1430"/>
      <c r="Y516" s="1430"/>
      <c r="Z516" s="1430"/>
      <c r="AA516" s="1430"/>
      <c r="AB516" s="1430"/>
      <c r="AC516" s="1430"/>
      <c r="AD516" s="1430"/>
      <c r="AE516" s="1430"/>
      <c r="AF516" s="1430"/>
      <c r="AG516" s="1430"/>
      <c r="AH516" s="1430"/>
      <c r="AI516" s="1430"/>
      <c r="AJ516" s="1430"/>
      <c r="AK516" s="1430"/>
      <c r="AL516" s="1430"/>
      <c r="AM516" s="1430"/>
      <c r="AN516" s="1430"/>
      <c r="AO516" s="1430"/>
      <c r="AP516" s="1430"/>
      <c r="AQ516" s="1430"/>
      <c r="AR516" s="1430"/>
      <c r="AS516" s="1430"/>
      <c r="AT516" s="1430"/>
      <c r="AU516" s="1430"/>
      <c r="AV516" s="1430"/>
      <c r="AW516" s="1430"/>
      <c r="AX516" s="1430"/>
      <c r="AY516" s="1430"/>
      <c r="AZ516" s="1430"/>
      <c r="BA516" s="1430"/>
      <c r="BB516" s="1430"/>
      <c r="BC516" s="1430"/>
      <c r="BD516" s="1430"/>
    </row>
    <row r="517" spans="2:56">
      <c r="B517" s="1430"/>
      <c r="C517" s="1430"/>
      <c r="D517" s="1430"/>
      <c r="E517" s="1430"/>
      <c r="F517" s="1430"/>
      <c r="G517" s="1430"/>
      <c r="H517" s="1430"/>
      <c r="I517" s="1430"/>
      <c r="J517" s="1430"/>
      <c r="K517" s="1430"/>
      <c r="L517" s="1430"/>
      <c r="M517" s="1430"/>
      <c r="N517" s="1430"/>
      <c r="O517" s="1430"/>
      <c r="P517" s="1430"/>
      <c r="Q517" s="1430"/>
      <c r="R517" s="1430"/>
      <c r="S517" s="1430"/>
      <c r="T517" s="1430"/>
      <c r="U517" s="1430"/>
      <c r="V517" s="1430"/>
      <c r="W517" s="1430"/>
      <c r="X517" s="1430"/>
      <c r="Y517" s="1430"/>
      <c r="Z517" s="1430"/>
      <c r="AA517" s="1430"/>
      <c r="AB517" s="1430"/>
      <c r="AC517" s="1430"/>
      <c r="AD517" s="1430"/>
      <c r="AE517" s="1430"/>
      <c r="AF517" s="1430"/>
      <c r="AG517" s="1430"/>
      <c r="AH517" s="1430"/>
      <c r="AI517" s="1430"/>
      <c r="AJ517" s="1430"/>
      <c r="AK517" s="1430"/>
      <c r="AL517" s="1430"/>
      <c r="AM517" s="1430"/>
      <c r="AN517" s="1430"/>
      <c r="AO517" s="1430"/>
      <c r="AP517" s="1430"/>
      <c r="AQ517" s="1430"/>
      <c r="AR517" s="1430"/>
      <c r="AS517" s="1430"/>
      <c r="AT517" s="1430"/>
      <c r="AU517" s="1430"/>
      <c r="AV517" s="1430"/>
      <c r="AW517" s="1430"/>
      <c r="AX517" s="1430"/>
      <c r="AY517" s="1430"/>
      <c r="AZ517" s="1430"/>
      <c r="BA517" s="1430"/>
      <c r="BB517" s="1430"/>
      <c r="BC517" s="1430"/>
      <c r="BD517" s="1430"/>
    </row>
    <row r="518" spans="2:56">
      <c r="B518" s="1430"/>
      <c r="C518" s="1430"/>
      <c r="D518" s="1430"/>
      <c r="E518" s="1430"/>
      <c r="F518" s="1430"/>
      <c r="G518" s="1430"/>
      <c r="H518" s="1430"/>
      <c r="I518" s="1430"/>
      <c r="J518" s="1430"/>
      <c r="K518" s="1430"/>
      <c r="L518" s="1430"/>
      <c r="M518" s="1430"/>
      <c r="N518" s="1430"/>
      <c r="O518" s="1430"/>
      <c r="P518" s="1430"/>
      <c r="Q518" s="1430"/>
      <c r="R518" s="1430"/>
      <c r="S518" s="1430"/>
      <c r="T518" s="1430"/>
      <c r="U518" s="1430"/>
      <c r="V518" s="1430"/>
      <c r="W518" s="1430"/>
      <c r="X518" s="1430"/>
      <c r="Y518" s="1430"/>
      <c r="Z518" s="1430"/>
      <c r="AA518" s="1430"/>
      <c r="AB518" s="1430"/>
      <c r="AC518" s="1430"/>
      <c r="AD518" s="1430"/>
      <c r="AE518" s="1430"/>
      <c r="AF518" s="1430"/>
      <c r="AG518" s="1430"/>
      <c r="AH518" s="1430"/>
      <c r="AI518" s="1430"/>
      <c r="AJ518" s="1430"/>
      <c r="AK518" s="1430"/>
      <c r="AL518" s="1430"/>
      <c r="AM518" s="1430"/>
      <c r="AN518" s="1430"/>
      <c r="AO518" s="1430"/>
      <c r="AP518" s="1430"/>
      <c r="AQ518" s="1430"/>
      <c r="AR518" s="1430"/>
      <c r="AS518" s="1430"/>
      <c r="AT518" s="1430"/>
      <c r="AU518" s="1430"/>
      <c r="AV518" s="1430"/>
      <c r="AW518" s="1430"/>
      <c r="AX518" s="1430"/>
      <c r="AY518" s="1430"/>
      <c r="AZ518" s="1430"/>
      <c r="BA518" s="1430"/>
      <c r="BB518" s="1430"/>
      <c r="BC518" s="1430"/>
      <c r="BD518" s="1430"/>
    </row>
    <row r="519" spans="2:56">
      <c r="B519" s="1430"/>
      <c r="C519" s="1430"/>
      <c r="D519" s="1430"/>
      <c r="E519" s="1430"/>
      <c r="F519" s="1430"/>
      <c r="G519" s="1430"/>
      <c r="H519" s="1430"/>
      <c r="I519" s="1430"/>
      <c r="J519" s="1430"/>
      <c r="K519" s="1430"/>
      <c r="L519" s="1430"/>
      <c r="M519" s="1430"/>
      <c r="N519" s="1430"/>
      <c r="O519" s="1430"/>
      <c r="P519" s="1430"/>
      <c r="Q519" s="1430"/>
      <c r="R519" s="1430"/>
      <c r="S519" s="1430"/>
      <c r="T519" s="1430"/>
      <c r="U519" s="1430"/>
      <c r="V519" s="1430"/>
      <c r="W519" s="1430"/>
      <c r="X519" s="1430"/>
      <c r="Y519" s="1430"/>
      <c r="Z519" s="1430"/>
      <c r="AA519" s="1430"/>
      <c r="AB519" s="1430"/>
      <c r="AC519" s="1430"/>
      <c r="AD519" s="1430"/>
      <c r="AE519" s="1430"/>
      <c r="AF519" s="1430"/>
      <c r="AG519" s="1430"/>
      <c r="AH519" s="1430"/>
      <c r="AI519" s="1430"/>
      <c r="AJ519" s="1430"/>
      <c r="AK519" s="1430"/>
      <c r="AL519" s="1430"/>
      <c r="AM519" s="1430"/>
      <c r="AN519" s="1430"/>
      <c r="AO519" s="1430"/>
      <c r="AP519" s="1430"/>
      <c r="AQ519" s="1430"/>
      <c r="AR519" s="1430"/>
      <c r="AS519" s="1430"/>
      <c r="AT519" s="1430"/>
      <c r="AU519" s="1430"/>
      <c r="AV519" s="1430"/>
      <c r="AW519" s="1430"/>
      <c r="AX519" s="1430"/>
      <c r="AY519" s="1430"/>
      <c r="AZ519" s="1430"/>
      <c r="BA519" s="1430"/>
      <c r="BB519" s="1430"/>
      <c r="BC519" s="1430"/>
      <c r="BD519" s="1430"/>
    </row>
    <row r="520" spans="2:56">
      <c r="B520" s="1430"/>
      <c r="C520" s="1430"/>
      <c r="D520" s="1430"/>
      <c r="E520" s="1430"/>
      <c r="F520" s="1430"/>
      <c r="G520" s="1430"/>
      <c r="H520" s="1430"/>
      <c r="I520" s="1430"/>
      <c r="J520" s="1430"/>
      <c r="K520" s="1430"/>
      <c r="L520" s="1430"/>
      <c r="M520" s="1430"/>
      <c r="N520" s="1430"/>
      <c r="O520" s="1430"/>
      <c r="P520" s="1430"/>
      <c r="Q520" s="1430"/>
      <c r="R520" s="1430"/>
      <c r="S520" s="1430"/>
      <c r="T520" s="1430"/>
      <c r="U520" s="1430"/>
      <c r="V520" s="1430"/>
      <c r="W520" s="1430"/>
      <c r="X520" s="1430"/>
      <c r="Y520" s="1430"/>
      <c r="Z520" s="1430"/>
      <c r="AA520" s="1430"/>
      <c r="AB520" s="1430"/>
      <c r="AC520" s="1430"/>
      <c r="AD520" s="1430"/>
      <c r="AE520" s="1430"/>
      <c r="AF520" s="1430"/>
      <c r="AG520" s="1430"/>
      <c r="AH520" s="1430"/>
      <c r="AI520" s="1430"/>
      <c r="AJ520" s="1430"/>
      <c r="AK520" s="1430"/>
      <c r="AL520" s="1430"/>
      <c r="AM520" s="1430"/>
      <c r="AN520" s="1430"/>
      <c r="AO520" s="1430"/>
      <c r="AP520" s="1430"/>
      <c r="AQ520" s="1430"/>
      <c r="AR520" s="1430"/>
      <c r="AS520" s="1430"/>
      <c r="AT520" s="1430"/>
      <c r="AU520" s="1430"/>
      <c r="AV520" s="1430"/>
      <c r="AW520" s="1430"/>
      <c r="AX520" s="1430"/>
      <c r="AY520" s="1430"/>
      <c r="AZ520" s="1430"/>
      <c r="BA520" s="1430"/>
      <c r="BB520" s="1430"/>
      <c r="BC520" s="1430"/>
      <c r="BD520" s="1430"/>
    </row>
    <row r="521" spans="2:56">
      <c r="B521" s="1430"/>
      <c r="C521" s="1430"/>
      <c r="D521" s="1430"/>
      <c r="E521" s="1430"/>
      <c r="F521" s="1430"/>
      <c r="G521" s="1430"/>
      <c r="H521" s="1430"/>
      <c r="I521" s="1430"/>
      <c r="J521" s="1430"/>
      <c r="K521" s="1430"/>
      <c r="L521" s="1430"/>
      <c r="M521" s="1430"/>
      <c r="N521" s="1430"/>
      <c r="O521" s="1430"/>
      <c r="P521" s="1430"/>
      <c r="Q521" s="1430"/>
      <c r="R521" s="1430"/>
      <c r="S521" s="1430"/>
      <c r="T521" s="1430"/>
      <c r="U521" s="1430"/>
      <c r="V521" s="1430"/>
      <c r="W521" s="1430"/>
      <c r="X521" s="1430"/>
      <c r="Y521" s="1430"/>
      <c r="Z521" s="1430"/>
      <c r="AA521" s="1430"/>
      <c r="AB521" s="1430"/>
      <c r="AC521" s="1430"/>
      <c r="AD521" s="1430"/>
      <c r="AE521" s="1430"/>
      <c r="AF521" s="1430"/>
      <c r="AG521" s="1430"/>
      <c r="AH521" s="1430"/>
      <c r="AI521" s="1430"/>
      <c r="AJ521" s="1430"/>
      <c r="AK521" s="1430"/>
      <c r="AL521" s="1430"/>
      <c r="AM521" s="1430"/>
      <c r="AN521" s="1430"/>
      <c r="AO521" s="1430"/>
      <c r="AP521" s="1430"/>
      <c r="AQ521" s="1430"/>
      <c r="AR521" s="1430"/>
      <c r="AS521" s="1430"/>
      <c r="AT521" s="1430"/>
      <c r="AU521" s="1430"/>
      <c r="AV521" s="1430"/>
      <c r="AW521" s="1430"/>
      <c r="AX521" s="1430"/>
      <c r="AY521" s="1430"/>
      <c r="AZ521" s="1430"/>
      <c r="BA521" s="1430"/>
      <c r="BB521" s="1430"/>
      <c r="BC521" s="1430"/>
      <c r="BD521" s="1430"/>
    </row>
    <row r="522" spans="2:56">
      <c r="B522" s="1430"/>
      <c r="C522" s="1430"/>
      <c r="D522" s="1430"/>
      <c r="E522" s="1430"/>
      <c r="F522" s="1430"/>
      <c r="G522" s="1430"/>
      <c r="H522" s="1430"/>
      <c r="I522" s="1430"/>
      <c r="J522" s="1430"/>
      <c r="K522" s="1430"/>
      <c r="L522" s="1430"/>
      <c r="M522" s="1430"/>
      <c r="N522" s="1430"/>
      <c r="O522" s="1430"/>
      <c r="P522" s="1430"/>
      <c r="Q522" s="1430"/>
      <c r="R522" s="1430"/>
      <c r="S522" s="1430"/>
      <c r="T522" s="1430"/>
      <c r="U522" s="1430"/>
      <c r="V522" s="1430"/>
      <c r="W522" s="1430"/>
      <c r="X522" s="1430"/>
      <c r="Y522" s="1430"/>
      <c r="Z522" s="1430"/>
      <c r="AA522" s="1430"/>
      <c r="AB522" s="1430"/>
      <c r="AC522" s="1430"/>
      <c r="AD522" s="1430"/>
      <c r="AE522" s="1430"/>
      <c r="AF522" s="1430"/>
      <c r="AG522" s="1430"/>
      <c r="AH522" s="1430"/>
      <c r="AI522" s="1430"/>
      <c r="AJ522" s="1430"/>
      <c r="AK522" s="1430"/>
      <c r="AL522" s="1430"/>
      <c r="AM522" s="1430"/>
      <c r="AN522" s="1430"/>
      <c r="AO522" s="1430"/>
      <c r="AP522" s="1430"/>
      <c r="AQ522" s="1430"/>
      <c r="AR522" s="1430"/>
      <c r="AS522" s="1430"/>
      <c r="AT522" s="1430"/>
      <c r="AU522" s="1430"/>
      <c r="AV522" s="1430"/>
      <c r="AW522" s="1430"/>
      <c r="AX522" s="1430"/>
      <c r="AY522" s="1430"/>
      <c r="AZ522" s="1430"/>
      <c r="BA522" s="1430"/>
      <c r="BB522" s="1430"/>
      <c r="BC522" s="1430"/>
      <c r="BD522" s="1430"/>
    </row>
    <row r="523" spans="2:56">
      <c r="B523" s="1430"/>
      <c r="C523" s="1430"/>
      <c r="D523" s="1430"/>
      <c r="E523" s="1430"/>
      <c r="F523" s="1430"/>
      <c r="G523" s="1430"/>
      <c r="H523" s="1430"/>
      <c r="I523" s="1430"/>
      <c r="J523" s="1430"/>
      <c r="K523" s="1430"/>
      <c r="L523" s="1430"/>
      <c r="M523" s="1430"/>
      <c r="N523" s="1430"/>
      <c r="O523" s="1430"/>
      <c r="P523" s="1430"/>
      <c r="Q523" s="1430"/>
      <c r="R523" s="1430"/>
      <c r="S523" s="1430"/>
      <c r="T523" s="1430"/>
      <c r="U523" s="1430"/>
      <c r="V523" s="1430"/>
      <c r="W523" s="1430"/>
      <c r="X523" s="1430"/>
      <c r="Y523" s="1430"/>
      <c r="Z523" s="1430"/>
      <c r="AA523" s="1430"/>
      <c r="AB523" s="1430"/>
      <c r="AC523" s="1430"/>
      <c r="AD523" s="1430"/>
      <c r="AE523" s="1430"/>
      <c r="AF523" s="1430"/>
      <c r="AG523" s="1430"/>
      <c r="AH523" s="1430"/>
      <c r="AI523" s="1430"/>
      <c r="AJ523" s="1430"/>
      <c r="AK523" s="1430"/>
      <c r="AL523" s="1430"/>
      <c r="AM523" s="1430"/>
      <c r="AN523" s="1430"/>
      <c r="AO523" s="1430"/>
      <c r="AP523" s="1430"/>
      <c r="AQ523" s="1430"/>
      <c r="AR523" s="1430"/>
      <c r="AS523" s="1430"/>
      <c r="AT523" s="1430"/>
      <c r="AU523" s="1430"/>
      <c r="AV523" s="1430"/>
      <c r="AW523" s="1430"/>
      <c r="AX523" s="1430"/>
      <c r="AY523" s="1430"/>
      <c r="AZ523" s="1430"/>
      <c r="BA523" s="1430"/>
      <c r="BB523" s="1430"/>
      <c r="BC523" s="1430"/>
      <c r="BD523" s="1430"/>
    </row>
    <row r="524" spans="2:56">
      <c r="B524" s="1430"/>
      <c r="C524" s="1430"/>
      <c r="D524" s="1430"/>
      <c r="E524" s="1430"/>
      <c r="F524" s="1430"/>
      <c r="G524" s="1430"/>
      <c r="H524" s="1430"/>
      <c r="I524" s="1430"/>
      <c r="J524" s="1430"/>
      <c r="K524" s="1430"/>
      <c r="L524" s="1430"/>
      <c r="M524" s="1430"/>
      <c r="N524" s="1430"/>
      <c r="O524" s="1430"/>
      <c r="P524" s="1430"/>
      <c r="Q524" s="1430"/>
      <c r="R524" s="1430"/>
      <c r="S524" s="1430"/>
      <c r="T524" s="1430"/>
      <c r="U524" s="1430"/>
      <c r="V524" s="1430"/>
      <c r="W524" s="1430"/>
      <c r="X524" s="1430"/>
      <c r="Y524" s="1430"/>
      <c r="Z524" s="1430"/>
      <c r="AA524" s="1430"/>
      <c r="AB524" s="1430"/>
      <c r="AC524" s="1430"/>
      <c r="AD524" s="1430"/>
      <c r="AE524" s="1430"/>
      <c r="AF524" s="1430"/>
      <c r="AG524" s="1430"/>
      <c r="AH524" s="1430"/>
      <c r="AI524" s="1430"/>
      <c r="AJ524" s="1430"/>
      <c r="AK524" s="1430"/>
      <c r="AL524" s="1430"/>
      <c r="AM524" s="1430"/>
      <c r="AN524" s="1430"/>
      <c r="AO524" s="1430"/>
      <c r="AP524" s="1430"/>
      <c r="AQ524" s="1430"/>
      <c r="AR524" s="1430"/>
      <c r="AS524" s="1430"/>
      <c r="AT524" s="1430"/>
      <c r="AU524" s="1430"/>
      <c r="AV524" s="1430"/>
      <c r="AW524" s="1430"/>
      <c r="AX524" s="1430"/>
      <c r="AY524" s="1430"/>
      <c r="AZ524" s="1430"/>
      <c r="BA524" s="1430"/>
      <c r="BB524" s="1430"/>
      <c r="BC524" s="1430"/>
      <c r="BD524" s="1430"/>
    </row>
    <row r="525" spans="2:56">
      <c r="B525" s="1430"/>
      <c r="C525" s="1430"/>
      <c r="D525" s="1430"/>
      <c r="E525" s="1430"/>
      <c r="F525" s="1430"/>
      <c r="G525" s="1430"/>
      <c r="H525" s="1430"/>
      <c r="I525" s="1430"/>
      <c r="J525" s="1430"/>
      <c r="K525" s="1430"/>
      <c r="L525" s="1430"/>
      <c r="M525" s="1430"/>
      <c r="N525" s="1430"/>
      <c r="O525" s="1430"/>
      <c r="P525" s="1430"/>
      <c r="Q525" s="1430"/>
      <c r="R525" s="1430"/>
      <c r="S525" s="1430"/>
      <c r="T525" s="1430"/>
      <c r="U525" s="1430"/>
      <c r="V525" s="1430"/>
      <c r="W525" s="1430"/>
      <c r="X525" s="1430"/>
      <c r="Y525" s="1430"/>
      <c r="Z525" s="1430"/>
      <c r="AA525" s="1430"/>
      <c r="AB525" s="1430"/>
      <c r="AC525" s="1430"/>
      <c r="AD525" s="1430"/>
      <c r="AE525" s="1430"/>
      <c r="AF525" s="1430"/>
      <c r="AG525" s="1430"/>
      <c r="AH525" s="1430"/>
      <c r="AI525" s="1430"/>
      <c r="AJ525" s="1430"/>
      <c r="AK525" s="1430"/>
      <c r="AL525" s="1430"/>
      <c r="AM525" s="1430"/>
      <c r="AN525" s="1430"/>
      <c r="AO525" s="1430"/>
      <c r="AP525" s="1430"/>
      <c r="AQ525" s="1430"/>
      <c r="AR525" s="1430"/>
      <c r="AS525" s="1430"/>
      <c r="AT525" s="1430"/>
      <c r="AU525" s="1430"/>
      <c r="AV525" s="1430"/>
      <c r="AW525" s="1430"/>
      <c r="AX525" s="1430"/>
      <c r="AY525" s="1430"/>
      <c r="AZ525" s="1430"/>
      <c r="BA525" s="1430"/>
      <c r="BB525" s="1430"/>
      <c r="BC525" s="1430"/>
      <c r="BD525" s="1430"/>
    </row>
    <row r="526" spans="2:56">
      <c r="B526" s="1430"/>
      <c r="C526" s="1430"/>
      <c r="D526" s="1430"/>
      <c r="E526" s="1430"/>
      <c r="F526" s="1430"/>
      <c r="G526" s="1430"/>
      <c r="H526" s="1430"/>
      <c r="I526" s="1430"/>
      <c r="J526" s="1430"/>
      <c r="K526" s="1430"/>
      <c r="L526" s="1430"/>
      <c r="M526" s="1430"/>
      <c r="N526" s="1430"/>
      <c r="O526" s="1430"/>
      <c r="P526" s="1430"/>
      <c r="Q526" s="1430"/>
      <c r="R526" s="1430"/>
      <c r="S526" s="1430"/>
      <c r="T526" s="1430"/>
      <c r="U526" s="1430"/>
      <c r="V526" s="1430"/>
      <c r="W526" s="1430"/>
      <c r="X526" s="1430"/>
      <c r="Y526" s="1430"/>
      <c r="Z526" s="1430"/>
      <c r="AA526" s="1430"/>
      <c r="AB526" s="1430"/>
      <c r="AC526" s="1430"/>
      <c r="AD526" s="1430"/>
      <c r="AE526" s="1430"/>
      <c r="AF526" s="1430"/>
      <c r="AG526" s="1430"/>
      <c r="AH526" s="1430"/>
      <c r="AI526" s="1430"/>
      <c r="AJ526" s="1430"/>
      <c r="AK526" s="1430"/>
      <c r="AL526" s="1430"/>
      <c r="AM526" s="1430"/>
      <c r="AN526" s="1430"/>
      <c r="AO526" s="1430"/>
      <c r="AP526" s="1430"/>
      <c r="AQ526" s="1430"/>
      <c r="AR526" s="1430"/>
      <c r="AS526" s="1430"/>
      <c r="AT526" s="1430"/>
      <c r="AU526" s="1430"/>
      <c r="AV526" s="1430"/>
      <c r="AW526" s="1430"/>
      <c r="AX526" s="1430"/>
      <c r="AY526" s="1430"/>
      <c r="AZ526" s="1430"/>
      <c r="BA526" s="1430"/>
      <c r="BB526" s="1430"/>
      <c r="BC526" s="1430"/>
      <c r="BD526" s="1430"/>
    </row>
    <row r="527" spans="2:56">
      <c r="B527" s="1430"/>
      <c r="C527" s="1430"/>
      <c r="D527" s="1430"/>
      <c r="E527" s="1430"/>
      <c r="F527" s="1430"/>
      <c r="G527" s="1430"/>
      <c r="H527" s="1430"/>
      <c r="I527" s="1430"/>
      <c r="J527" s="1430"/>
      <c r="K527" s="1430"/>
      <c r="L527" s="1430"/>
      <c r="M527" s="1430"/>
      <c r="N527" s="1430"/>
      <c r="O527" s="1430"/>
      <c r="P527" s="1430"/>
      <c r="Q527" s="1430"/>
      <c r="R527" s="1430"/>
      <c r="S527" s="1430"/>
      <c r="T527" s="1430"/>
      <c r="U527" s="1430"/>
      <c r="V527" s="1430"/>
      <c r="W527" s="1430"/>
      <c r="X527" s="1430"/>
      <c r="Y527" s="1430"/>
      <c r="Z527" s="1430"/>
      <c r="AA527" s="1430"/>
      <c r="AB527" s="1430"/>
      <c r="AC527" s="1430"/>
      <c r="AD527" s="1430"/>
      <c r="AE527" s="1430"/>
      <c r="AF527" s="1430"/>
      <c r="AG527" s="1430"/>
      <c r="AH527" s="1430"/>
      <c r="AI527" s="1430"/>
      <c r="AJ527" s="1430"/>
      <c r="AK527" s="1430"/>
      <c r="AL527" s="1430"/>
      <c r="AM527" s="1430"/>
      <c r="AN527" s="1430"/>
      <c r="AO527" s="1430"/>
      <c r="AP527" s="1430"/>
      <c r="AQ527" s="1430"/>
      <c r="AR527" s="1430"/>
      <c r="AS527" s="1430"/>
      <c r="AT527" s="1430"/>
      <c r="AU527" s="1430"/>
      <c r="AV527" s="1430"/>
      <c r="AW527" s="1430"/>
      <c r="AX527" s="1430"/>
      <c r="AY527" s="1430"/>
      <c r="AZ527" s="1430"/>
      <c r="BA527" s="1430"/>
      <c r="BB527" s="1430"/>
      <c r="BC527" s="1430"/>
      <c r="BD527" s="1430"/>
    </row>
    <row r="528" spans="2:56">
      <c r="B528" s="1430"/>
      <c r="C528" s="1430"/>
      <c r="D528" s="1430"/>
      <c r="E528" s="1430"/>
      <c r="F528" s="1430"/>
      <c r="G528" s="1430"/>
      <c r="H528" s="1430"/>
      <c r="I528" s="1430"/>
      <c r="J528" s="1430"/>
      <c r="K528" s="1430"/>
      <c r="L528" s="1430"/>
      <c r="M528" s="1430"/>
      <c r="N528" s="1430"/>
      <c r="O528" s="1430"/>
      <c r="P528" s="1430"/>
      <c r="Q528" s="1430"/>
      <c r="R528" s="1430"/>
      <c r="S528" s="1430"/>
      <c r="T528" s="1430"/>
      <c r="U528" s="1430"/>
      <c r="V528" s="1430"/>
      <c r="W528" s="1430"/>
      <c r="X528" s="1430"/>
      <c r="Y528" s="1430"/>
      <c r="Z528" s="1430"/>
      <c r="AA528" s="1430"/>
      <c r="AB528" s="1430"/>
      <c r="AC528" s="1430"/>
      <c r="AD528" s="1430"/>
      <c r="AE528" s="1430"/>
      <c r="AF528" s="1430"/>
      <c r="AG528" s="1430"/>
      <c r="AH528" s="1430"/>
      <c r="AI528" s="1430"/>
      <c r="AJ528" s="1430"/>
      <c r="AK528" s="1430"/>
      <c r="AL528" s="1430"/>
      <c r="AM528" s="1430"/>
      <c r="AN528" s="1430"/>
      <c r="AO528" s="1430"/>
      <c r="AP528" s="1430"/>
      <c r="AQ528" s="1430"/>
      <c r="AR528" s="1430"/>
      <c r="AS528" s="1430"/>
      <c r="AT528" s="1430"/>
      <c r="AU528" s="1430"/>
      <c r="AV528" s="1430"/>
      <c r="AW528" s="1430"/>
      <c r="AX528" s="1430"/>
      <c r="AY528" s="1430"/>
      <c r="AZ528" s="1430"/>
      <c r="BA528" s="1430"/>
      <c r="BB528" s="1430"/>
      <c r="BC528" s="1430"/>
      <c r="BD528" s="1430"/>
    </row>
    <row r="529" spans="2:56">
      <c r="B529" s="1430"/>
      <c r="C529" s="1430"/>
      <c r="D529" s="1430"/>
      <c r="E529" s="1430"/>
      <c r="F529" s="1430"/>
      <c r="G529" s="1430"/>
      <c r="H529" s="1430"/>
      <c r="I529" s="1430"/>
      <c r="J529" s="1430"/>
      <c r="K529" s="1430"/>
      <c r="L529" s="1430"/>
      <c r="M529" s="1430"/>
      <c r="N529" s="1430"/>
      <c r="O529" s="1430"/>
      <c r="P529" s="1430"/>
      <c r="Q529" s="1430"/>
      <c r="R529" s="1430"/>
      <c r="S529" s="1430"/>
      <c r="T529" s="1430"/>
      <c r="U529" s="1430"/>
      <c r="V529" s="1430"/>
      <c r="W529" s="1430"/>
      <c r="X529" s="1430"/>
      <c r="Y529" s="1430"/>
      <c r="Z529" s="1430"/>
      <c r="AA529" s="1430"/>
      <c r="AB529" s="1430"/>
      <c r="AC529" s="1430"/>
      <c r="AD529" s="1430"/>
      <c r="AE529" s="1430"/>
      <c r="AF529" s="1430"/>
      <c r="AG529" s="1430"/>
      <c r="AH529" s="1430"/>
      <c r="AI529" s="1430"/>
      <c r="AJ529" s="1430"/>
      <c r="AK529" s="1430"/>
      <c r="AL529" s="1430"/>
      <c r="AM529" s="1430"/>
      <c r="AN529" s="1430"/>
      <c r="AO529" s="1430"/>
      <c r="AP529" s="1430"/>
      <c r="AQ529" s="1430"/>
      <c r="AR529" s="1430"/>
      <c r="AS529" s="1430"/>
      <c r="AT529" s="1430"/>
      <c r="AU529" s="1430"/>
      <c r="AV529" s="1430"/>
      <c r="AW529" s="1430"/>
      <c r="AX529" s="1430"/>
      <c r="AY529" s="1430"/>
      <c r="AZ529" s="1430"/>
      <c r="BA529" s="1430"/>
      <c r="BB529" s="1430"/>
      <c r="BC529" s="1430"/>
      <c r="BD529" s="1430"/>
    </row>
    <row r="530" spans="2:56">
      <c r="B530" s="1430"/>
      <c r="C530" s="1430"/>
      <c r="D530" s="1430"/>
      <c r="E530" s="1430"/>
      <c r="F530" s="1430"/>
      <c r="G530" s="1430"/>
      <c r="H530" s="1430"/>
      <c r="I530" s="1430"/>
      <c r="J530" s="1430"/>
      <c r="K530" s="1430"/>
      <c r="L530" s="1430"/>
      <c r="M530" s="1430"/>
      <c r="N530" s="1430"/>
      <c r="O530" s="1430"/>
      <c r="P530" s="1430"/>
      <c r="Q530" s="1430"/>
      <c r="R530" s="1430"/>
      <c r="S530" s="1430"/>
      <c r="T530" s="1430"/>
      <c r="U530" s="1430"/>
      <c r="V530" s="1430"/>
      <c r="W530" s="1430"/>
      <c r="X530" s="1430"/>
      <c r="Y530" s="1430"/>
      <c r="Z530" s="1430"/>
      <c r="AA530" s="1430"/>
      <c r="AB530" s="1430"/>
      <c r="AC530" s="1430"/>
      <c r="AD530" s="1430"/>
      <c r="AE530" s="1430"/>
      <c r="AF530" s="1430"/>
      <c r="AG530" s="1430"/>
      <c r="AH530" s="1430"/>
      <c r="AI530" s="1430"/>
      <c r="AJ530" s="1430"/>
      <c r="AK530" s="1430"/>
      <c r="AL530" s="1430"/>
      <c r="AM530" s="1430"/>
      <c r="AN530" s="1430"/>
      <c r="AO530" s="1430"/>
      <c r="AP530" s="1430"/>
      <c r="AQ530" s="1430"/>
      <c r="AR530" s="1430"/>
      <c r="AS530" s="1430"/>
      <c r="AT530" s="1430"/>
      <c r="AU530" s="1430"/>
      <c r="AV530" s="1430"/>
      <c r="AW530" s="1430"/>
      <c r="AX530" s="1430"/>
      <c r="AY530" s="1430"/>
      <c r="AZ530" s="1430"/>
      <c r="BA530" s="1430"/>
      <c r="BB530" s="1430"/>
      <c r="BC530" s="1430"/>
      <c r="BD530" s="1430"/>
    </row>
    <row r="531" spans="2:56">
      <c r="B531" s="1430"/>
      <c r="C531" s="1430"/>
      <c r="D531" s="1430"/>
      <c r="E531" s="1430"/>
      <c r="F531" s="1430"/>
      <c r="G531" s="1430"/>
      <c r="H531" s="1430"/>
      <c r="I531" s="1430"/>
      <c r="J531" s="1430"/>
      <c r="K531" s="1430"/>
      <c r="L531" s="1430"/>
      <c r="M531" s="1430"/>
      <c r="N531" s="1430"/>
      <c r="O531" s="1430"/>
      <c r="P531" s="1430"/>
      <c r="Q531" s="1430"/>
      <c r="R531" s="1430"/>
      <c r="S531" s="1430"/>
      <c r="T531" s="1430"/>
      <c r="U531" s="1430"/>
      <c r="V531" s="1430"/>
      <c r="W531" s="1430"/>
      <c r="X531" s="1430"/>
      <c r="Y531" s="1430"/>
      <c r="Z531" s="1430"/>
      <c r="AA531" s="1430"/>
      <c r="AB531" s="1430"/>
      <c r="AC531" s="1430"/>
      <c r="AD531" s="1430"/>
      <c r="AE531" s="1430"/>
      <c r="AF531" s="1430"/>
      <c r="AG531" s="1430"/>
      <c r="AH531" s="1430"/>
      <c r="AI531" s="1430"/>
      <c r="AJ531" s="1430"/>
      <c r="AK531" s="1430"/>
      <c r="AL531" s="1430"/>
      <c r="AM531" s="1430"/>
      <c r="AN531" s="1430"/>
      <c r="AO531" s="1430"/>
      <c r="AP531" s="1430"/>
      <c r="AQ531" s="1430"/>
      <c r="AR531" s="1430"/>
      <c r="AS531" s="1430"/>
      <c r="AT531" s="1430"/>
      <c r="AU531" s="1430"/>
      <c r="AV531" s="1430"/>
      <c r="AW531" s="1430"/>
      <c r="AX531" s="1430"/>
      <c r="AY531" s="1430"/>
      <c r="AZ531" s="1430"/>
      <c r="BA531" s="1430"/>
      <c r="BB531" s="1430"/>
      <c r="BC531" s="1430"/>
      <c r="BD531" s="1430"/>
    </row>
    <row r="532" spans="2:56">
      <c r="B532" s="1430"/>
      <c r="C532" s="1430"/>
      <c r="D532" s="1430"/>
      <c r="E532" s="1430"/>
      <c r="F532" s="1430"/>
      <c r="G532" s="1430"/>
      <c r="H532" s="1430"/>
      <c r="I532" s="1430"/>
      <c r="J532" s="1430"/>
      <c r="K532" s="1430"/>
      <c r="L532" s="1430"/>
      <c r="M532" s="1430"/>
      <c r="N532" s="1430"/>
      <c r="O532" s="1430"/>
      <c r="P532" s="1430"/>
      <c r="Q532" s="1430"/>
      <c r="R532" s="1430"/>
      <c r="S532" s="1430"/>
      <c r="T532" s="1430"/>
      <c r="U532" s="1430"/>
      <c r="V532" s="1430"/>
      <c r="W532" s="1430"/>
      <c r="X532" s="1430"/>
      <c r="Y532" s="1430"/>
      <c r="Z532" s="1430"/>
      <c r="AA532" s="1430"/>
      <c r="AB532" s="1430"/>
      <c r="AC532" s="1430"/>
      <c r="AD532" s="1430"/>
      <c r="AE532" s="1430"/>
      <c r="AF532" s="1430"/>
      <c r="AG532" s="1430"/>
      <c r="AH532" s="1430"/>
      <c r="AI532" s="1430"/>
      <c r="AJ532" s="1430"/>
      <c r="AK532" s="1430"/>
      <c r="AL532" s="1430"/>
      <c r="AM532" s="1430"/>
      <c r="AN532" s="1430"/>
      <c r="AO532" s="1430"/>
      <c r="AP532" s="1430"/>
      <c r="AQ532" s="1430"/>
      <c r="AR532" s="1430"/>
      <c r="AS532" s="1430"/>
      <c r="AT532" s="1430"/>
      <c r="AU532" s="1430"/>
      <c r="AV532" s="1430"/>
      <c r="AW532" s="1430"/>
      <c r="AX532" s="1430"/>
      <c r="AY532" s="1430"/>
      <c r="AZ532" s="1430"/>
      <c r="BA532" s="1430"/>
      <c r="BB532" s="1430"/>
      <c r="BC532" s="1430"/>
      <c r="BD532" s="1430"/>
    </row>
    <row r="533" spans="2:56">
      <c r="B533" s="1430"/>
      <c r="C533" s="1430"/>
      <c r="D533" s="1430"/>
      <c r="E533" s="1430"/>
      <c r="F533" s="1430"/>
      <c r="G533" s="1430"/>
      <c r="H533" s="1430"/>
      <c r="I533" s="1430"/>
      <c r="J533" s="1430"/>
      <c r="K533" s="1430"/>
      <c r="L533" s="1430"/>
      <c r="M533" s="1430"/>
      <c r="N533" s="1430"/>
      <c r="O533" s="1430"/>
      <c r="P533" s="1430"/>
      <c r="Q533" s="1430"/>
      <c r="R533" s="1430"/>
      <c r="S533" s="1430"/>
      <c r="T533" s="1430"/>
      <c r="U533" s="1430"/>
      <c r="V533" s="1430"/>
      <c r="W533" s="1430"/>
      <c r="X533" s="1430"/>
      <c r="Y533" s="1430"/>
      <c r="Z533" s="1430"/>
      <c r="AA533" s="1430"/>
      <c r="AB533" s="1430"/>
      <c r="AC533" s="1430"/>
      <c r="AD533" s="1430"/>
      <c r="AE533" s="1430"/>
      <c r="AF533" s="1430"/>
      <c r="AG533" s="1430"/>
      <c r="AH533" s="1430"/>
      <c r="AI533" s="1430"/>
      <c r="AJ533" s="1430"/>
      <c r="AK533" s="1430"/>
      <c r="AL533" s="1430"/>
      <c r="AM533" s="1430"/>
      <c r="AN533" s="1430"/>
      <c r="AO533" s="1430"/>
      <c r="AP533" s="1430"/>
      <c r="AQ533" s="1430"/>
      <c r="AR533" s="1430"/>
      <c r="AS533" s="1430"/>
      <c r="AT533" s="1430"/>
      <c r="AU533" s="1430"/>
      <c r="AV533" s="1430"/>
      <c r="AW533" s="1430"/>
      <c r="AX533" s="1430"/>
      <c r="AY533" s="1430"/>
      <c r="AZ533" s="1430"/>
      <c r="BA533" s="1430"/>
      <c r="BB533" s="1430"/>
      <c r="BC533" s="1430"/>
      <c r="BD533" s="1430"/>
    </row>
    <row r="534" spans="2:56">
      <c r="B534" s="1430"/>
      <c r="C534" s="1430"/>
      <c r="D534" s="1430"/>
      <c r="E534" s="1430"/>
      <c r="F534" s="1430"/>
      <c r="G534" s="1430"/>
      <c r="H534" s="1430"/>
      <c r="I534" s="1430"/>
      <c r="J534" s="1430"/>
      <c r="K534" s="1430"/>
      <c r="L534" s="1430"/>
      <c r="M534" s="1430"/>
      <c r="N534" s="1430"/>
      <c r="O534" s="1430"/>
      <c r="P534" s="1430"/>
      <c r="Q534" s="1430"/>
      <c r="R534" s="1430"/>
      <c r="S534" s="1430"/>
      <c r="T534" s="1430"/>
      <c r="U534" s="1430"/>
      <c r="V534" s="1430"/>
      <c r="W534" s="1430"/>
      <c r="X534" s="1430"/>
      <c r="Y534" s="1430"/>
      <c r="Z534" s="1430"/>
      <c r="AA534" s="1430"/>
      <c r="AB534" s="1430"/>
      <c r="AC534" s="1430"/>
      <c r="AD534" s="1430"/>
      <c r="AE534" s="1430"/>
      <c r="AF534" s="1430"/>
      <c r="AG534" s="1430"/>
      <c r="AH534" s="1430"/>
      <c r="AI534" s="1430"/>
      <c r="AJ534" s="1430"/>
      <c r="AK534" s="1430"/>
      <c r="AL534" s="1430"/>
      <c r="AM534" s="1430"/>
      <c r="AN534" s="1430"/>
      <c r="AO534" s="1430"/>
      <c r="AP534" s="1430"/>
      <c r="AQ534" s="1430"/>
      <c r="AR534" s="1430"/>
      <c r="AS534" s="1430"/>
      <c r="AT534" s="1430"/>
      <c r="AU534" s="1430"/>
      <c r="AV534" s="1430"/>
      <c r="AW534" s="1430"/>
      <c r="AX534" s="1430"/>
      <c r="AY534" s="1430"/>
      <c r="AZ534" s="1430"/>
      <c r="BA534" s="1430"/>
      <c r="BB534" s="1430"/>
      <c r="BC534" s="1430"/>
      <c r="BD534" s="1430"/>
    </row>
    <row r="535" spans="2:56">
      <c r="B535" s="1430"/>
      <c r="C535" s="1430"/>
      <c r="D535" s="1430"/>
      <c r="E535" s="1430"/>
      <c r="F535" s="1430"/>
      <c r="G535" s="1430"/>
      <c r="H535" s="1430"/>
      <c r="I535" s="1430"/>
      <c r="J535" s="1430"/>
      <c r="K535" s="1430"/>
      <c r="L535" s="1430"/>
      <c r="M535" s="1430"/>
      <c r="N535" s="1430"/>
      <c r="O535" s="1430"/>
      <c r="P535" s="1430"/>
      <c r="Q535" s="1430"/>
      <c r="R535" s="1430"/>
      <c r="S535" s="1430"/>
      <c r="T535" s="1430"/>
      <c r="U535" s="1430"/>
      <c r="V535" s="1430"/>
      <c r="W535" s="1430"/>
      <c r="X535" s="1430"/>
      <c r="Y535" s="1430"/>
      <c r="Z535" s="1430"/>
      <c r="AA535" s="1430"/>
      <c r="AB535" s="1430"/>
      <c r="AC535" s="1430"/>
      <c r="AD535" s="1430"/>
      <c r="AE535" s="1430"/>
      <c r="AF535" s="1430"/>
      <c r="AG535" s="1430"/>
      <c r="AH535" s="1430"/>
      <c r="AI535" s="1430"/>
      <c r="AJ535" s="1430"/>
      <c r="AK535" s="1430"/>
      <c r="AL535" s="1430"/>
      <c r="AM535" s="1430"/>
      <c r="AN535" s="1430"/>
      <c r="AO535" s="1430"/>
      <c r="AP535" s="1430"/>
      <c r="AQ535" s="1430"/>
      <c r="AR535" s="1430"/>
      <c r="AS535" s="1430"/>
      <c r="AT535" s="1430"/>
      <c r="AU535" s="1430"/>
      <c r="AV535" s="1430"/>
      <c r="AW535" s="1430"/>
      <c r="AX535" s="1430"/>
      <c r="AY535" s="1430"/>
      <c r="AZ535" s="1430"/>
      <c r="BA535" s="1430"/>
      <c r="BB535" s="1430"/>
      <c r="BC535" s="1430"/>
      <c r="BD535" s="1430"/>
    </row>
    <row r="536" spans="2:56">
      <c r="B536" s="1430"/>
      <c r="C536" s="1430"/>
      <c r="D536" s="1430"/>
      <c r="E536" s="1430"/>
      <c r="F536" s="1430"/>
      <c r="G536" s="1430"/>
      <c r="H536" s="1430"/>
      <c r="I536" s="1430"/>
      <c r="J536" s="1430"/>
      <c r="K536" s="1430"/>
      <c r="L536" s="1430"/>
      <c r="M536" s="1430"/>
      <c r="N536" s="1430"/>
      <c r="O536" s="1430"/>
      <c r="P536" s="1430"/>
      <c r="Q536" s="1430"/>
      <c r="R536" s="1430"/>
      <c r="S536" s="1430"/>
      <c r="T536" s="1430"/>
      <c r="U536" s="1430"/>
      <c r="V536" s="1430"/>
      <c r="W536" s="1430"/>
      <c r="X536" s="1430"/>
      <c r="Y536" s="1430"/>
      <c r="Z536" s="1430"/>
      <c r="AA536" s="1430"/>
      <c r="AB536" s="1430"/>
      <c r="AC536" s="1430"/>
      <c r="AD536" s="1430"/>
      <c r="AE536" s="1430"/>
      <c r="AF536" s="1430"/>
      <c r="AG536" s="1430"/>
      <c r="AH536" s="1430"/>
      <c r="AI536" s="1430"/>
      <c r="AJ536" s="1430"/>
      <c r="AK536" s="1430"/>
      <c r="AL536" s="1430"/>
      <c r="AM536" s="1430"/>
      <c r="AN536" s="1430"/>
      <c r="AO536" s="1430"/>
      <c r="AP536" s="1430"/>
      <c r="AQ536" s="1430"/>
      <c r="AR536" s="1430"/>
      <c r="AS536" s="1430"/>
      <c r="AT536" s="1430"/>
      <c r="AU536" s="1430"/>
      <c r="AV536" s="1430"/>
      <c r="AW536" s="1430"/>
      <c r="AX536" s="1430"/>
      <c r="AY536" s="1430"/>
      <c r="AZ536" s="1430"/>
      <c r="BA536" s="1430"/>
      <c r="BB536" s="1430"/>
      <c r="BC536" s="1430"/>
      <c r="BD536" s="1430"/>
    </row>
    <row r="537" spans="2:56">
      <c r="B537" s="1430"/>
      <c r="C537" s="1430"/>
      <c r="D537" s="1430"/>
      <c r="E537" s="1430"/>
      <c r="F537" s="1430"/>
      <c r="G537" s="1430"/>
      <c r="H537" s="1430"/>
      <c r="I537" s="1430"/>
      <c r="J537" s="1430"/>
      <c r="K537" s="1430"/>
      <c r="L537" s="1430"/>
      <c r="M537" s="1430"/>
      <c r="N537" s="1430"/>
      <c r="O537" s="1430"/>
      <c r="P537" s="1430"/>
      <c r="Q537" s="1430"/>
      <c r="R537" s="1430"/>
      <c r="S537" s="1430"/>
      <c r="T537" s="1430"/>
      <c r="U537" s="1430"/>
      <c r="V537" s="1430"/>
      <c r="W537" s="1430"/>
      <c r="X537" s="1430"/>
      <c r="Y537" s="1430"/>
      <c r="Z537" s="1430"/>
      <c r="AA537" s="1430"/>
      <c r="AB537" s="1430"/>
      <c r="AC537" s="1430"/>
      <c r="AD537" s="1430"/>
      <c r="AE537" s="1430"/>
      <c r="AF537" s="1430"/>
      <c r="AG537" s="1430"/>
      <c r="AH537" s="1430"/>
      <c r="AI537" s="1430"/>
      <c r="AJ537" s="1430"/>
      <c r="AK537" s="1430"/>
      <c r="AL537" s="1430"/>
      <c r="AM537" s="1430"/>
      <c r="AN537" s="1430"/>
      <c r="AO537" s="1430"/>
      <c r="AP537" s="1430"/>
      <c r="AQ537" s="1430"/>
      <c r="AR537" s="1430"/>
      <c r="AS537" s="1430"/>
      <c r="AT537" s="1430"/>
      <c r="AU537" s="1430"/>
      <c r="AV537" s="1430"/>
      <c r="AW537" s="1430"/>
      <c r="AX537" s="1430"/>
      <c r="AY537" s="1430"/>
      <c r="AZ537" s="1430"/>
      <c r="BA537" s="1430"/>
      <c r="BB537" s="1430"/>
      <c r="BC537" s="1430"/>
      <c r="BD537" s="1430"/>
    </row>
    <row r="538" spans="2:56">
      <c r="B538" s="1430"/>
      <c r="C538" s="1430"/>
      <c r="D538" s="1430"/>
      <c r="E538" s="1430"/>
      <c r="F538" s="1430"/>
      <c r="G538" s="1430"/>
      <c r="H538" s="1430"/>
      <c r="I538" s="1430"/>
      <c r="J538" s="1430"/>
      <c r="K538" s="1430"/>
      <c r="L538" s="1430"/>
      <c r="M538" s="1430"/>
      <c r="N538" s="1430"/>
      <c r="O538" s="1430"/>
      <c r="P538" s="1430"/>
      <c r="Q538" s="1430"/>
      <c r="R538" s="1430"/>
      <c r="S538" s="1430"/>
      <c r="T538" s="1430"/>
      <c r="U538" s="1430"/>
      <c r="V538" s="1430"/>
      <c r="W538" s="1430"/>
      <c r="X538" s="1430"/>
      <c r="Y538" s="1430"/>
      <c r="Z538" s="1430"/>
      <c r="AA538" s="1430"/>
      <c r="AB538" s="1430"/>
      <c r="AC538" s="1430"/>
      <c r="AD538" s="1430"/>
      <c r="AE538" s="1430"/>
      <c r="AF538" s="1430"/>
      <c r="AG538" s="1430"/>
      <c r="AH538" s="1430"/>
      <c r="AI538" s="1430"/>
      <c r="AJ538" s="1430"/>
      <c r="AK538" s="1430"/>
      <c r="AL538" s="1430"/>
      <c r="AM538" s="1430"/>
      <c r="AN538" s="1430"/>
      <c r="AO538" s="1430"/>
      <c r="AP538" s="1430"/>
      <c r="AQ538" s="1430"/>
      <c r="AR538" s="1430"/>
      <c r="AS538" s="1430"/>
      <c r="AT538" s="1430"/>
      <c r="AU538" s="1430"/>
      <c r="AV538" s="1430"/>
      <c r="AW538" s="1430"/>
      <c r="AX538" s="1430"/>
      <c r="AY538" s="1430"/>
      <c r="AZ538" s="1430"/>
      <c r="BA538" s="1430"/>
      <c r="BB538" s="1430"/>
      <c r="BC538" s="1430"/>
      <c r="BD538" s="1430"/>
    </row>
    <row r="539" spans="2:56">
      <c r="B539" s="1430"/>
      <c r="C539" s="1430"/>
      <c r="D539" s="1430"/>
      <c r="E539" s="1430"/>
      <c r="F539" s="1430"/>
      <c r="G539" s="1430"/>
      <c r="H539" s="1430"/>
      <c r="I539" s="1430"/>
      <c r="J539" s="1430"/>
      <c r="K539" s="1430"/>
      <c r="L539" s="1430"/>
      <c r="M539" s="1430"/>
      <c r="N539" s="1430"/>
      <c r="O539" s="1430"/>
      <c r="P539" s="1430"/>
      <c r="Q539" s="1430"/>
      <c r="R539" s="1430"/>
      <c r="S539" s="1430"/>
      <c r="T539" s="1430"/>
      <c r="U539" s="1430"/>
      <c r="V539" s="1430"/>
      <c r="W539" s="1430"/>
      <c r="X539" s="1430"/>
      <c r="Y539" s="1430"/>
      <c r="Z539" s="1430"/>
      <c r="AA539" s="1430"/>
      <c r="AB539" s="1430"/>
      <c r="AC539" s="1430"/>
      <c r="AD539" s="1430"/>
      <c r="AE539" s="1430"/>
      <c r="AF539" s="1430"/>
      <c r="AG539" s="1430"/>
      <c r="AH539" s="1430"/>
      <c r="AI539" s="1430"/>
      <c r="AJ539" s="1430"/>
      <c r="AK539" s="1430"/>
      <c r="AL539" s="1430"/>
      <c r="AM539" s="1430"/>
      <c r="AN539" s="1430"/>
      <c r="AO539" s="1430"/>
      <c r="AP539" s="1430"/>
      <c r="AQ539" s="1430"/>
      <c r="AR539" s="1430"/>
      <c r="AS539" s="1430"/>
      <c r="AT539" s="1430"/>
      <c r="AU539" s="1430"/>
      <c r="AV539" s="1430"/>
      <c r="AW539" s="1430"/>
      <c r="AX539" s="1430"/>
      <c r="AY539" s="1430"/>
      <c r="AZ539" s="1430"/>
      <c r="BA539" s="1430"/>
      <c r="BB539" s="1430"/>
      <c r="BC539" s="1430"/>
      <c r="BD539" s="1430"/>
    </row>
    <row r="540" spans="2:56">
      <c r="B540" s="1430"/>
      <c r="C540" s="1430"/>
      <c r="D540" s="1430"/>
      <c r="E540" s="1430"/>
      <c r="F540" s="1430"/>
      <c r="G540" s="1430"/>
      <c r="H540" s="1430"/>
      <c r="I540" s="1430"/>
      <c r="J540" s="1430"/>
      <c r="K540" s="1430"/>
      <c r="L540" s="1430"/>
      <c r="M540" s="1430"/>
      <c r="N540" s="1430"/>
      <c r="O540" s="1430"/>
      <c r="P540" s="1430"/>
      <c r="Q540" s="1430"/>
      <c r="R540" s="1430"/>
      <c r="S540" s="1430"/>
      <c r="T540" s="1430"/>
      <c r="U540" s="1430"/>
      <c r="V540" s="1430"/>
      <c r="W540" s="1430"/>
      <c r="X540" s="1430"/>
      <c r="Y540" s="1430"/>
      <c r="Z540" s="1430"/>
      <c r="AA540" s="1430"/>
      <c r="AB540" s="1430"/>
      <c r="AC540" s="1430"/>
      <c r="AD540" s="1430"/>
      <c r="AE540" s="1430"/>
      <c r="AF540" s="1430"/>
      <c r="AG540" s="1430"/>
      <c r="AH540" s="1430"/>
      <c r="AI540" s="1430"/>
      <c r="AJ540" s="1430"/>
      <c r="AK540" s="1430"/>
      <c r="AL540" s="1430"/>
      <c r="AM540" s="1430"/>
      <c r="AN540" s="1430"/>
      <c r="AO540" s="1430"/>
      <c r="AP540" s="1430"/>
      <c r="AQ540" s="1430"/>
      <c r="AR540" s="1430"/>
      <c r="AS540" s="1430"/>
      <c r="AT540" s="1430"/>
      <c r="AU540" s="1430"/>
      <c r="AV540" s="1430"/>
      <c r="AW540" s="1430"/>
      <c r="AX540" s="1430"/>
      <c r="AY540" s="1430"/>
      <c r="AZ540" s="1430"/>
      <c r="BA540" s="1430"/>
      <c r="BB540" s="1430"/>
      <c r="BC540" s="1430"/>
      <c r="BD540" s="1430"/>
    </row>
    <row r="541" spans="2:56">
      <c r="B541" s="1430"/>
      <c r="C541" s="1430"/>
      <c r="D541" s="1430"/>
      <c r="E541" s="1430"/>
      <c r="F541" s="1430"/>
      <c r="G541" s="1430"/>
      <c r="H541" s="1430"/>
      <c r="I541" s="1430"/>
      <c r="J541" s="1430"/>
      <c r="K541" s="1430"/>
      <c r="L541" s="1430"/>
      <c r="M541" s="1430"/>
      <c r="N541" s="1430"/>
      <c r="O541" s="1430"/>
      <c r="P541" s="1430"/>
      <c r="Q541" s="1430"/>
      <c r="R541" s="1430"/>
      <c r="S541" s="1430"/>
      <c r="T541" s="1430"/>
      <c r="U541" s="1430"/>
      <c r="V541" s="1430"/>
      <c r="W541" s="1430"/>
      <c r="X541" s="1430"/>
      <c r="Y541" s="1430"/>
      <c r="Z541" s="1430"/>
      <c r="AA541" s="1430"/>
      <c r="AB541" s="1430"/>
      <c r="AC541" s="1430"/>
      <c r="AD541" s="1430"/>
      <c r="AE541" s="1430"/>
      <c r="AF541" s="1430"/>
      <c r="AG541" s="1430"/>
      <c r="AH541" s="1430"/>
      <c r="AI541" s="1430"/>
      <c r="AJ541" s="1430"/>
      <c r="AK541" s="1430"/>
      <c r="AL541" s="1430"/>
      <c r="AM541" s="1430"/>
      <c r="AN541" s="1430"/>
      <c r="AO541" s="1430"/>
      <c r="AP541" s="1430"/>
      <c r="AQ541" s="1430"/>
      <c r="AR541" s="1430"/>
      <c r="AS541" s="1430"/>
      <c r="AT541" s="1430"/>
      <c r="AU541" s="1430"/>
      <c r="AV541" s="1430"/>
      <c r="AW541" s="1430"/>
      <c r="AX541" s="1430"/>
      <c r="AY541" s="1430"/>
      <c r="AZ541" s="1430"/>
      <c r="BA541" s="1430"/>
      <c r="BB541" s="1430"/>
      <c r="BC541" s="1430"/>
      <c r="BD541" s="1430"/>
    </row>
    <row r="542" spans="2:56">
      <c r="B542" s="1430"/>
      <c r="C542" s="1430"/>
      <c r="D542" s="1430"/>
      <c r="E542" s="1430"/>
      <c r="F542" s="1430"/>
      <c r="G542" s="1430"/>
      <c r="H542" s="1430"/>
      <c r="I542" s="1430"/>
      <c r="J542" s="1430"/>
      <c r="K542" s="1430"/>
      <c r="L542" s="1430"/>
      <c r="M542" s="1430"/>
      <c r="N542" s="1430"/>
      <c r="O542" s="1430"/>
      <c r="P542" s="1430"/>
      <c r="Q542" s="1430"/>
      <c r="R542" s="1430"/>
      <c r="S542" s="1430"/>
      <c r="T542" s="1430"/>
      <c r="U542" s="1430"/>
      <c r="V542" s="1430"/>
      <c r="W542" s="1430"/>
      <c r="X542" s="1430"/>
      <c r="Y542" s="1430"/>
      <c r="Z542" s="1430"/>
      <c r="AA542" s="1430"/>
      <c r="AB542" s="1430"/>
      <c r="AC542" s="1430"/>
      <c r="AD542" s="1430"/>
      <c r="AE542" s="1430"/>
      <c r="AF542" s="1430"/>
      <c r="AG542" s="1430"/>
      <c r="AH542" s="1430"/>
      <c r="AI542" s="1430"/>
      <c r="AJ542" s="1430"/>
      <c r="AK542" s="1430"/>
      <c r="AL542" s="1430"/>
      <c r="AM542" s="1430"/>
      <c r="AN542" s="1430"/>
      <c r="AO542" s="1430"/>
      <c r="AP542" s="1430"/>
      <c r="AQ542" s="1430"/>
      <c r="AR542" s="1430"/>
      <c r="AS542" s="1430"/>
      <c r="AT542" s="1430"/>
      <c r="AU542" s="1430"/>
      <c r="AV542" s="1430"/>
      <c r="AW542" s="1430"/>
      <c r="AX542" s="1430"/>
      <c r="AY542" s="1430"/>
      <c r="AZ542" s="1430"/>
      <c r="BA542" s="1430"/>
      <c r="BB542" s="1430"/>
      <c r="BC542" s="1430"/>
      <c r="BD542" s="1430"/>
    </row>
    <row r="543" spans="2:56">
      <c r="B543" s="1430"/>
      <c r="C543" s="1430"/>
      <c r="D543" s="1430"/>
      <c r="E543" s="1430"/>
      <c r="F543" s="1430"/>
      <c r="G543" s="1430"/>
      <c r="H543" s="1430"/>
      <c r="I543" s="1430"/>
      <c r="J543" s="1430"/>
      <c r="K543" s="1430"/>
      <c r="L543" s="1430"/>
      <c r="M543" s="1430"/>
      <c r="N543" s="1430"/>
      <c r="O543" s="1430"/>
      <c r="P543" s="1430"/>
      <c r="Q543" s="1430"/>
      <c r="R543" s="1430"/>
      <c r="S543" s="1430"/>
      <c r="T543" s="1430"/>
      <c r="U543" s="1430"/>
      <c r="V543" s="1430"/>
      <c r="W543" s="1430"/>
      <c r="X543" s="1430"/>
      <c r="Y543" s="1430"/>
      <c r="Z543" s="1430"/>
      <c r="AA543" s="1430"/>
      <c r="AB543" s="1430"/>
      <c r="AC543" s="1430"/>
      <c r="AD543" s="1430"/>
      <c r="AE543" s="1430"/>
      <c r="AF543" s="1430"/>
      <c r="AG543" s="1430"/>
      <c r="AH543" s="1430"/>
      <c r="AI543" s="1430"/>
      <c r="AJ543" s="1430"/>
      <c r="AK543" s="1430"/>
      <c r="AL543" s="1430"/>
      <c r="AM543" s="1430"/>
      <c r="AN543" s="1430"/>
      <c r="AO543" s="1430"/>
      <c r="AP543" s="1430"/>
      <c r="AQ543" s="1430"/>
      <c r="AR543" s="1430"/>
      <c r="AS543" s="1430"/>
      <c r="AT543" s="1430"/>
      <c r="AU543" s="1430"/>
      <c r="AV543" s="1430"/>
      <c r="AW543" s="1430"/>
      <c r="AX543" s="1430"/>
      <c r="AY543" s="1430"/>
      <c r="AZ543" s="1430"/>
      <c r="BA543" s="1430"/>
      <c r="BB543" s="1430"/>
      <c r="BC543" s="1430"/>
      <c r="BD543" s="1430"/>
    </row>
    <row r="544" spans="2:56">
      <c r="B544" s="1430"/>
      <c r="C544" s="1430"/>
      <c r="D544" s="1430"/>
      <c r="E544" s="1430"/>
      <c r="F544" s="1430"/>
      <c r="G544" s="1430"/>
      <c r="H544" s="1430"/>
      <c r="I544" s="1430"/>
      <c r="J544" s="1430"/>
      <c r="K544" s="1430"/>
      <c r="L544" s="1430"/>
      <c r="M544" s="1430"/>
      <c r="N544" s="1430"/>
      <c r="O544" s="1430"/>
      <c r="P544" s="1430"/>
      <c r="Q544" s="1430"/>
      <c r="R544" s="1430"/>
      <c r="S544" s="1430"/>
      <c r="T544" s="1430"/>
      <c r="U544" s="1430"/>
      <c r="V544" s="1430"/>
      <c r="W544" s="1430"/>
      <c r="X544" s="1430"/>
      <c r="Y544" s="1430"/>
      <c r="Z544" s="1430"/>
      <c r="AA544" s="1430"/>
      <c r="AB544" s="1430"/>
      <c r="AC544" s="1430"/>
      <c r="AD544" s="1430"/>
      <c r="AE544" s="1430"/>
      <c r="AF544" s="1430"/>
      <c r="AG544" s="1430"/>
      <c r="AH544" s="1430"/>
      <c r="AI544" s="1430"/>
      <c r="AJ544" s="1430"/>
      <c r="AK544" s="1430"/>
      <c r="AL544" s="1430"/>
      <c r="AM544" s="1430"/>
      <c r="AN544" s="1430"/>
      <c r="AO544" s="1430"/>
      <c r="AP544" s="1430"/>
      <c r="AQ544" s="1430"/>
      <c r="AR544" s="1430"/>
      <c r="AS544" s="1430"/>
      <c r="AT544" s="1430"/>
      <c r="AU544" s="1430"/>
      <c r="AV544" s="1430"/>
      <c r="AW544" s="1430"/>
      <c r="AX544" s="1430"/>
      <c r="AY544" s="1430"/>
      <c r="AZ544" s="1430"/>
      <c r="BA544" s="1430"/>
      <c r="BB544" s="1430"/>
      <c r="BC544" s="1430"/>
      <c r="BD544" s="1430"/>
    </row>
    <row r="545" spans="2:56">
      <c r="B545" s="1430"/>
      <c r="C545" s="1430"/>
      <c r="D545" s="1430"/>
      <c r="E545" s="1430"/>
      <c r="F545" s="1430"/>
      <c r="G545" s="1430"/>
      <c r="H545" s="1430"/>
      <c r="I545" s="1430"/>
      <c r="J545" s="1430"/>
      <c r="K545" s="1430"/>
      <c r="L545" s="1430"/>
      <c r="M545" s="1430"/>
      <c r="N545" s="1430"/>
      <c r="O545" s="1430"/>
      <c r="P545" s="1430"/>
      <c r="Q545" s="1430"/>
      <c r="R545" s="1430"/>
      <c r="S545" s="1430"/>
      <c r="T545" s="1430"/>
      <c r="U545" s="1430"/>
      <c r="V545" s="1430"/>
      <c r="W545" s="1430"/>
      <c r="X545" s="1430"/>
      <c r="Y545" s="1430"/>
      <c r="Z545" s="1430"/>
      <c r="AA545" s="1430"/>
      <c r="AB545" s="1430"/>
      <c r="AC545" s="1430"/>
      <c r="AD545" s="1430"/>
      <c r="AE545" s="1430"/>
      <c r="AF545" s="1430"/>
      <c r="AG545" s="1430"/>
      <c r="AH545" s="1430"/>
      <c r="AI545" s="1430"/>
      <c r="AJ545" s="1430"/>
      <c r="AK545" s="1430"/>
      <c r="AL545" s="1430"/>
      <c r="AM545" s="1430"/>
      <c r="AN545" s="1430"/>
      <c r="AO545" s="1430"/>
      <c r="AP545" s="1430"/>
      <c r="AQ545" s="1430"/>
      <c r="AR545" s="1430"/>
      <c r="AS545" s="1430"/>
      <c r="AT545" s="1430"/>
      <c r="AU545" s="1430"/>
      <c r="AV545" s="1430"/>
      <c r="AW545" s="1430"/>
      <c r="AX545" s="1430"/>
      <c r="AY545" s="1430"/>
      <c r="AZ545" s="1430"/>
      <c r="BA545" s="1430"/>
      <c r="BB545" s="1430"/>
      <c r="BC545" s="1430"/>
      <c r="BD545" s="1430"/>
    </row>
    <row r="546" spans="2:56">
      <c r="B546" s="1430"/>
      <c r="C546" s="1430"/>
      <c r="D546" s="1430"/>
      <c r="E546" s="1430"/>
      <c r="F546" s="1430"/>
      <c r="G546" s="1430"/>
      <c r="H546" s="1430"/>
      <c r="I546" s="1430"/>
      <c r="J546" s="1430"/>
      <c r="K546" s="1430"/>
      <c r="L546" s="1430"/>
      <c r="M546" s="1430"/>
      <c r="N546" s="1430"/>
      <c r="O546" s="1430"/>
      <c r="P546" s="1430"/>
      <c r="Q546" s="1430"/>
      <c r="R546" s="1430"/>
      <c r="S546" s="1430"/>
      <c r="T546" s="1430"/>
      <c r="U546" s="1430"/>
      <c r="V546" s="1430"/>
      <c r="W546" s="1430"/>
      <c r="X546" s="1430"/>
      <c r="Y546" s="1430"/>
      <c r="Z546" s="1430"/>
      <c r="AA546" s="1430"/>
      <c r="AB546" s="1430"/>
      <c r="AC546" s="1430"/>
      <c r="AD546" s="1430"/>
      <c r="AE546" s="1430"/>
      <c r="AF546" s="1430"/>
      <c r="AG546" s="1430"/>
      <c r="AH546" s="1430"/>
      <c r="AI546" s="1430"/>
      <c r="AJ546" s="1430"/>
      <c r="AK546" s="1430"/>
      <c r="AL546" s="1430"/>
      <c r="AM546" s="1430"/>
      <c r="AN546" s="1430"/>
      <c r="AO546" s="1430"/>
      <c r="AP546" s="1430"/>
      <c r="AQ546" s="1430"/>
      <c r="AR546" s="1430"/>
      <c r="AS546" s="1430"/>
      <c r="AT546" s="1430"/>
      <c r="AU546" s="1430"/>
      <c r="AV546" s="1430"/>
      <c r="AW546" s="1430"/>
      <c r="AX546" s="1430"/>
      <c r="AY546" s="1430"/>
      <c r="AZ546" s="1430"/>
      <c r="BA546" s="1430"/>
      <c r="BB546" s="1430"/>
      <c r="BC546" s="1430"/>
      <c r="BD546" s="1430"/>
    </row>
    <row r="547" spans="2:56">
      <c r="B547" s="1430"/>
      <c r="C547" s="1430"/>
      <c r="D547" s="1430"/>
      <c r="E547" s="1430"/>
      <c r="F547" s="1430"/>
      <c r="G547" s="1430"/>
      <c r="H547" s="1430"/>
      <c r="I547" s="1430"/>
      <c r="J547" s="1430"/>
      <c r="K547" s="1430"/>
      <c r="L547" s="1430"/>
      <c r="M547" s="1430"/>
      <c r="N547" s="1430"/>
      <c r="O547" s="1430"/>
      <c r="P547" s="1430"/>
      <c r="Q547" s="1430"/>
      <c r="R547" s="1430"/>
      <c r="S547" s="1430"/>
      <c r="T547" s="1430"/>
      <c r="U547" s="1430"/>
      <c r="V547" s="1430"/>
      <c r="W547" s="1430"/>
      <c r="X547" s="1430"/>
      <c r="Y547" s="1430"/>
      <c r="Z547" s="1430"/>
      <c r="AA547" s="1430"/>
      <c r="AB547" s="1430"/>
      <c r="AC547" s="1430"/>
      <c r="AD547" s="1430"/>
      <c r="AE547" s="1430"/>
      <c r="AF547" s="1430"/>
      <c r="AG547" s="1430"/>
      <c r="AH547" s="1430"/>
      <c r="AI547" s="1430"/>
      <c r="AJ547" s="1430"/>
      <c r="AK547" s="1430"/>
      <c r="AL547" s="1430"/>
      <c r="AM547" s="1430"/>
      <c r="AN547" s="1430"/>
      <c r="AO547" s="1430"/>
      <c r="AP547" s="1430"/>
      <c r="AQ547" s="1430"/>
      <c r="AR547" s="1430"/>
      <c r="AS547" s="1430"/>
      <c r="AT547" s="1430"/>
      <c r="AU547" s="1430"/>
      <c r="AV547" s="1430"/>
      <c r="AW547" s="1430"/>
      <c r="AX547" s="1430"/>
      <c r="AY547" s="1430"/>
      <c r="AZ547" s="1430"/>
      <c r="BA547" s="1430"/>
      <c r="BB547" s="1430"/>
      <c r="BC547" s="1430"/>
      <c r="BD547" s="1430"/>
    </row>
    <row r="548" spans="2:56">
      <c r="B548" s="1430"/>
      <c r="C548" s="1430"/>
      <c r="D548" s="1430"/>
      <c r="E548" s="1430"/>
      <c r="F548" s="1430"/>
      <c r="G548" s="1430"/>
      <c r="H548" s="1430"/>
      <c r="I548" s="1430"/>
      <c r="J548" s="1430"/>
      <c r="K548" s="1430"/>
      <c r="L548" s="1430"/>
      <c r="M548" s="1430"/>
      <c r="N548" s="1430"/>
      <c r="O548" s="1430"/>
      <c r="P548" s="1430"/>
      <c r="Q548" s="1430"/>
      <c r="R548" s="1430"/>
      <c r="S548" s="1430"/>
      <c r="T548" s="1430"/>
      <c r="U548" s="1430"/>
      <c r="V548" s="1430"/>
      <c r="W548" s="1430"/>
      <c r="X548" s="1430"/>
      <c r="Y548" s="1430"/>
      <c r="Z548" s="1430"/>
      <c r="AA548" s="1430"/>
      <c r="AB548" s="1430"/>
      <c r="AC548" s="1430"/>
      <c r="AD548" s="1430"/>
      <c r="AE548" s="1430"/>
      <c r="AF548" s="1430"/>
      <c r="AG548" s="1430"/>
      <c r="AH548" s="1430"/>
      <c r="AI548" s="1430"/>
      <c r="AJ548" s="1430"/>
      <c r="AK548" s="1430"/>
      <c r="AL548" s="1430"/>
      <c r="AM548" s="1430"/>
      <c r="AN548" s="1430"/>
      <c r="AO548" s="1430"/>
      <c r="AP548" s="1430"/>
      <c r="AQ548" s="1430"/>
      <c r="AR548" s="1430"/>
      <c r="AS548" s="1430"/>
      <c r="AT548" s="1430"/>
      <c r="AU548" s="1430"/>
      <c r="AV548" s="1430"/>
      <c r="AW548" s="1430"/>
      <c r="AX548" s="1430"/>
      <c r="AY548" s="1430"/>
      <c r="AZ548" s="1430"/>
      <c r="BA548" s="1430"/>
      <c r="BB548" s="1430"/>
      <c r="BC548" s="1430"/>
      <c r="BD548" s="1430"/>
    </row>
    <row r="549" spans="2:56">
      <c r="B549" s="1430"/>
      <c r="C549" s="1430"/>
      <c r="D549" s="1430"/>
      <c r="E549" s="1430"/>
      <c r="F549" s="1430"/>
      <c r="G549" s="1430"/>
      <c r="H549" s="1430"/>
      <c r="I549" s="1430"/>
      <c r="J549" s="1430"/>
      <c r="K549" s="1430"/>
      <c r="L549" s="1430"/>
      <c r="M549" s="1430"/>
      <c r="N549" s="1430"/>
      <c r="O549" s="1430"/>
      <c r="P549" s="1430"/>
      <c r="Q549" s="1430"/>
      <c r="R549" s="1430"/>
      <c r="S549" s="1430"/>
      <c r="T549" s="1430"/>
      <c r="U549" s="1430"/>
      <c r="V549" s="1430"/>
      <c r="W549" s="1430"/>
      <c r="X549" s="1430"/>
      <c r="Y549" s="1430"/>
      <c r="Z549" s="1430"/>
      <c r="AA549" s="1430"/>
      <c r="AB549" s="1430"/>
      <c r="AC549" s="1430"/>
      <c r="AD549" s="1430"/>
      <c r="AE549" s="1430"/>
      <c r="AF549" s="1430"/>
      <c r="AG549" s="1430"/>
      <c r="AH549" s="1430"/>
      <c r="AI549" s="1430"/>
      <c r="AJ549" s="1430"/>
      <c r="AK549" s="1430"/>
      <c r="AL549" s="1430"/>
      <c r="AM549" s="1430"/>
      <c r="AN549" s="1430"/>
      <c r="AO549" s="1430"/>
      <c r="AP549" s="1430"/>
      <c r="AQ549" s="1430"/>
      <c r="AR549" s="1430"/>
      <c r="AS549" s="1430"/>
      <c r="AT549" s="1430"/>
      <c r="AU549" s="1430"/>
      <c r="AV549" s="1430"/>
      <c r="AW549" s="1430"/>
      <c r="AX549" s="1430"/>
      <c r="AY549" s="1430"/>
      <c r="AZ549" s="1430"/>
      <c r="BA549" s="1430"/>
      <c r="BB549" s="1430"/>
      <c r="BC549" s="1430"/>
      <c r="BD549" s="1430"/>
    </row>
    <row r="550" spans="2:56">
      <c r="B550" s="1430"/>
      <c r="C550" s="1430"/>
      <c r="D550" s="1430"/>
      <c r="E550" s="1430"/>
      <c r="F550" s="1430"/>
      <c r="G550" s="1430"/>
      <c r="H550" s="1430"/>
      <c r="I550" s="1430"/>
      <c r="J550" s="1430"/>
      <c r="K550" s="1430"/>
      <c r="L550" s="1430"/>
      <c r="M550" s="1430"/>
      <c r="N550" s="1430"/>
      <c r="O550" s="1430"/>
      <c r="P550" s="1430"/>
      <c r="Q550" s="1430"/>
      <c r="R550" s="1430"/>
      <c r="S550" s="1430"/>
      <c r="T550" s="1430"/>
      <c r="U550" s="1430"/>
      <c r="V550" s="1430"/>
      <c r="W550" s="1430"/>
      <c r="X550" s="1430"/>
      <c r="Y550" s="1430"/>
      <c r="Z550" s="1430"/>
      <c r="AA550" s="1430"/>
      <c r="AB550" s="1430"/>
      <c r="AC550" s="1430"/>
      <c r="AD550" s="1430"/>
      <c r="AE550" s="1430"/>
      <c r="AF550" s="1430"/>
      <c r="AG550" s="1430"/>
      <c r="AH550" s="1430"/>
      <c r="AI550" s="1430"/>
      <c r="AJ550" s="1430"/>
      <c r="AK550" s="1430"/>
      <c r="AL550" s="1430"/>
      <c r="AM550" s="1430"/>
      <c r="AN550" s="1430"/>
      <c r="AO550" s="1430"/>
      <c r="AP550" s="1430"/>
      <c r="AQ550" s="1430"/>
      <c r="AR550" s="1430"/>
      <c r="AS550" s="1430"/>
      <c r="AT550" s="1430"/>
      <c r="AU550" s="1430"/>
      <c r="AV550" s="1430"/>
      <c r="AW550" s="1430"/>
      <c r="AX550" s="1430"/>
      <c r="AY550" s="1430"/>
      <c r="AZ550" s="1430"/>
      <c r="BA550" s="1430"/>
      <c r="BB550" s="1430"/>
      <c r="BC550" s="1430"/>
      <c r="BD550" s="1430"/>
    </row>
    <row r="551" spans="2:56">
      <c r="B551" s="1430"/>
      <c r="C551" s="1430"/>
      <c r="D551" s="1430"/>
      <c r="E551" s="1430"/>
      <c r="F551" s="1430"/>
      <c r="G551" s="1430"/>
      <c r="H551" s="1430"/>
      <c r="I551" s="1430"/>
      <c r="J551" s="1430"/>
      <c r="K551" s="1430"/>
      <c r="L551" s="1430"/>
      <c r="M551" s="1430"/>
      <c r="N551" s="1430"/>
      <c r="O551" s="1430"/>
      <c r="P551" s="1430"/>
      <c r="Q551" s="1430"/>
      <c r="R551" s="1430"/>
      <c r="S551" s="1430"/>
      <c r="T551" s="1430"/>
      <c r="U551" s="1430"/>
      <c r="V551" s="1430"/>
      <c r="W551" s="1430"/>
      <c r="X551" s="1430"/>
      <c r="Y551" s="1430"/>
      <c r="Z551" s="1430"/>
      <c r="AA551" s="1430"/>
      <c r="AB551" s="1430"/>
      <c r="AC551" s="1430"/>
      <c r="AD551" s="1430"/>
      <c r="AE551" s="1430"/>
      <c r="AF551" s="1430"/>
      <c r="AG551" s="1430"/>
      <c r="AH551" s="1430"/>
      <c r="AI551" s="1430"/>
      <c r="AJ551" s="1430"/>
      <c r="AK551" s="1430"/>
      <c r="AL551" s="1430"/>
      <c r="AM551" s="1430"/>
      <c r="AN551" s="1430"/>
      <c r="AO551" s="1430"/>
      <c r="AP551" s="1430"/>
      <c r="AQ551" s="1430"/>
      <c r="AR551" s="1430"/>
      <c r="AS551" s="1430"/>
      <c r="AT551" s="1430"/>
      <c r="AU551" s="1430"/>
      <c r="AV551" s="1430"/>
      <c r="AW551" s="1430"/>
      <c r="AX551" s="1430"/>
      <c r="AY551" s="1430"/>
      <c r="AZ551" s="1430"/>
      <c r="BA551" s="1430"/>
      <c r="BB551" s="1430"/>
      <c r="BC551" s="1430"/>
      <c r="BD551" s="1430"/>
    </row>
    <row r="552" spans="2:56">
      <c r="B552" s="1430"/>
      <c r="C552" s="1430"/>
      <c r="D552" s="1430"/>
      <c r="E552" s="1430"/>
      <c r="F552" s="1430"/>
      <c r="G552" s="1430"/>
      <c r="H552" s="1430"/>
      <c r="I552" s="1430"/>
      <c r="J552" s="1430"/>
      <c r="K552" s="1430"/>
      <c r="L552" s="1430"/>
      <c r="M552" s="1430"/>
      <c r="N552" s="1430"/>
      <c r="O552" s="1430"/>
      <c r="P552" s="1430"/>
      <c r="Q552" s="1430"/>
      <c r="R552" s="1430"/>
      <c r="S552" s="1430"/>
      <c r="T552" s="1430"/>
      <c r="U552" s="1430"/>
      <c r="V552" s="1430"/>
      <c r="W552" s="1430"/>
      <c r="X552" s="1430"/>
      <c r="Y552" s="1430"/>
      <c r="Z552" s="1430"/>
      <c r="AA552" s="1430"/>
      <c r="AB552" s="1430"/>
      <c r="AC552" s="1430"/>
      <c r="AD552" s="1430"/>
      <c r="AE552" s="1430"/>
      <c r="AF552" s="1430"/>
      <c r="AG552" s="1430"/>
      <c r="AH552" s="1430"/>
      <c r="AI552" s="1430"/>
      <c r="AJ552" s="1430"/>
      <c r="AK552" s="1430"/>
      <c r="AL552" s="1430"/>
      <c r="AM552" s="1430"/>
      <c r="AN552" s="1430"/>
      <c r="AO552" s="1430"/>
      <c r="AP552" s="1430"/>
      <c r="AQ552" s="1430"/>
      <c r="AR552" s="1430"/>
      <c r="AS552" s="1430"/>
      <c r="AT552" s="1430"/>
      <c r="AU552" s="1430"/>
      <c r="AV552" s="1430"/>
      <c r="AW552" s="1430"/>
      <c r="AX552" s="1430"/>
      <c r="AY552" s="1430"/>
      <c r="AZ552" s="1430"/>
      <c r="BA552" s="1430"/>
      <c r="BB552" s="1430"/>
      <c r="BC552" s="1430"/>
      <c r="BD552" s="1430"/>
    </row>
    <row r="553" spans="2:56">
      <c r="B553" s="1430"/>
      <c r="C553" s="1430"/>
      <c r="D553" s="1430"/>
      <c r="E553" s="1430"/>
      <c r="F553" s="1430"/>
      <c r="G553" s="1430"/>
      <c r="H553" s="1430"/>
      <c r="I553" s="1430"/>
      <c r="J553" s="1430"/>
      <c r="K553" s="1430"/>
      <c r="L553" s="1430"/>
      <c r="M553" s="1430"/>
      <c r="N553" s="1430"/>
      <c r="O553" s="1430"/>
      <c r="P553" s="1430"/>
      <c r="Q553" s="1430"/>
      <c r="R553" s="1430"/>
      <c r="S553" s="1430"/>
      <c r="T553" s="1430"/>
      <c r="U553" s="1430"/>
      <c r="V553" s="1430"/>
      <c r="W553" s="1430"/>
      <c r="X553" s="1430"/>
      <c r="Y553" s="1430"/>
      <c r="Z553" s="1430"/>
      <c r="AA553" s="1430"/>
      <c r="AB553" s="1430"/>
      <c r="AC553" s="1430"/>
      <c r="AD553" s="1430"/>
      <c r="AE553" s="1430"/>
      <c r="AF553" s="1430"/>
      <c r="AG553" s="1430"/>
      <c r="AH553" s="1430"/>
      <c r="AI553" s="1430"/>
      <c r="AJ553" s="1430"/>
      <c r="AK553" s="1430"/>
      <c r="AL553" s="1430"/>
      <c r="AM553" s="1430"/>
      <c r="AN553" s="1430"/>
      <c r="AO553" s="1430"/>
      <c r="AP553" s="1430"/>
      <c r="AQ553" s="1430"/>
      <c r="AR553" s="1430"/>
      <c r="AS553" s="1430"/>
      <c r="AT553" s="1430"/>
      <c r="AU553" s="1430"/>
      <c r="AV553" s="1430"/>
      <c r="AW553" s="1430"/>
      <c r="AX553" s="1430"/>
      <c r="AY553" s="1430"/>
      <c r="AZ553" s="1430"/>
      <c r="BA553" s="1430"/>
      <c r="BB553" s="1430"/>
      <c r="BC553" s="1430"/>
      <c r="BD553" s="1430"/>
    </row>
    <row r="554" spans="2:56">
      <c r="B554" s="1430"/>
      <c r="C554" s="1430"/>
      <c r="D554" s="1430"/>
      <c r="E554" s="1430"/>
      <c r="F554" s="1430"/>
      <c r="G554" s="1430"/>
      <c r="H554" s="1430"/>
      <c r="I554" s="1430"/>
      <c r="J554" s="1430"/>
      <c r="K554" s="1430"/>
      <c r="L554" s="1430"/>
      <c r="M554" s="1430"/>
      <c r="N554" s="1430"/>
      <c r="O554" s="1430"/>
      <c r="P554" s="1430"/>
      <c r="Q554" s="1430"/>
      <c r="R554" s="1430"/>
      <c r="S554" s="1430"/>
      <c r="T554" s="1430"/>
      <c r="U554" s="1430"/>
      <c r="V554" s="1430"/>
      <c r="W554" s="1430"/>
      <c r="X554" s="1430"/>
      <c r="Y554" s="1430"/>
      <c r="Z554" s="1430"/>
      <c r="AA554" s="1430"/>
      <c r="AB554" s="1430"/>
      <c r="AC554" s="1430"/>
      <c r="AD554" s="1430"/>
      <c r="AE554" s="1430"/>
      <c r="AF554" s="1430"/>
      <c r="AG554" s="1430"/>
      <c r="AH554" s="1430"/>
      <c r="AI554" s="1430"/>
      <c r="AJ554" s="1430"/>
      <c r="AK554" s="1430"/>
      <c r="AL554" s="1430"/>
      <c r="AM554" s="1430"/>
      <c r="AN554" s="1430"/>
      <c r="AO554" s="1430"/>
      <c r="AP554" s="1430"/>
      <c r="AQ554" s="1430"/>
      <c r="AR554" s="1430"/>
      <c r="AS554" s="1430"/>
      <c r="AT554" s="1430"/>
      <c r="AU554" s="1430"/>
      <c r="AV554" s="1430"/>
      <c r="AW554" s="1430"/>
      <c r="AX554" s="1430"/>
      <c r="AY554" s="1430"/>
      <c r="AZ554" s="1430"/>
      <c r="BA554" s="1430"/>
      <c r="BB554" s="1430"/>
      <c r="BC554" s="1430"/>
      <c r="BD554" s="1430"/>
    </row>
    <row r="555" spans="2:56">
      <c r="B555" s="1430"/>
      <c r="C555" s="1430"/>
      <c r="D555" s="1430"/>
      <c r="E555" s="1430"/>
      <c r="F555" s="1430"/>
      <c r="G555" s="1430"/>
      <c r="H555" s="1430"/>
      <c r="I555" s="1430"/>
      <c r="J555" s="1430"/>
      <c r="K555" s="1430"/>
      <c r="L555" s="1430"/>
      <c r="M555" s="1430"/>
      <c r="N555" s="1430"/>
      <c r="O555" s="1430"/>
      <c r="P555" s="1430"/>
      <c r="Q555" s="1430"/>
      <c r="R555" s="1430"/>
      <c r="S555" s="1430"/>
      <c r="T555" s="1430"/>
      <c r="U555" s="1430"/>
      <c r="V555" s="1430"/>
      <c r="W555" s="1430"/>
      <c r="X555" s="1430"/>
      <c r="Y555" s="1430"/>
      <c r="Z555" s="1430"/>
      <c r="AA555" s="1430"/>
      <c r="AB555" s="1430"/>
      <c r="AC555" s="1430"/>
      <c r="AD555" s="1430"/>
      <c r="AE555" s="1430"/>
      <c r="AF555" s="1430"/>
      <c r="AG555" s="1430"/>
      <c r="AH555" s="1430"/>
      <c r="AI555" s="1430"/>
      <c r="AJ555" s="1430"/>
      <c r="AK555" s="1430"/>
      <c r="AL555" s="1430"/>
      <c r="AM555" s="1430"/>
      <c r="AN555" s="1430"/>
      <c r="AO555" s="1430"/>
      <c r="AP555" s="1430"/>
      <c r="AQ555" s="1430"/>
      <c r="AR555" s="1430"/>
      <c r="AS555" s="1430"/>
      <c r="AT555" s="1430"/>
      <c r="AU555" s="1430"/>
      <c r="AV555" s="1430"/>
      <c r="AW555" s="1430"/>
      <c r="AX555" s="1430"/>
      <c r="AY555" s="1430"/>
      <c r="AZ555" s="1430"/>
      <c r="BA555" s="1430"/>
      <c r="BB555" s="1430"/>
      <c r="BC555" s="1430"/>
      <c r="BD555" s="1430"/>
    </row>
    <row r="556" spans="2:56">
      <c r="B556" s="1430"/>
      <c r="C556" s="1430"/>
      <c r="D556" s="1430"/>
      <c r="E556" s="1430"/>
      <c r="F556" s="1430"/>
      <c r="G556" s="1430"/>
      <c r="H556" s="1430"/>
      <c r="I556" s="1430"/>
      <c r="J556" s="1430"/>
      <c r="K556" s="1430"/>
      <c r="L556" s="1430"/>
      <c r="M556" s="1430"/>
      <c r="N556" s="1430"/>
      <c r="O556" s="1430"/>
      <c r="P556" s="1430"/>
      <c r="Q556" s="1430"/>
      <c r="R556" s="1430"/>
      <c r="S556" s="1430"/>
      <c r="T556" s="1430"/>
      <c r="U556" s="1430"/>
      <c r="V556" s="1430"/>
      <c r="W556" s="1430"/>
      <c r="X556" s="1430"/>
      <c r="Y556" s="1430"/>
      <c r="Z556" s="1430"/>
      <c r="AA556" s="1430"/>
      <c r="AB556" s="1430"/>
      <c r="AC556" s="1430"/>
      <c r="AD556" s="1430"/>
      <c r="AE556" s="1430"/>
      <c r="AF556" s="1430"/>
      <c r="AG556" s="1430"/>
      <c r="AH556" s="1430"/>
      <c r="AI556" s="1430"/>
      <c r="AJ556" s="1430"/>
      <c r="AK556" s="1430"/>
      <c r="AL556" s="1430"/>
      <c r="AM556" s="1430"/>
      <c r="AN556" s="1430"/>
      <c r="AO556" s="1430"/>
      <c r="AP556" s="1430"/>
      <c r="AQ556" s="1430"/>
      <c r="AR556" s="1430"/>
      <c r="AS556" s="1430"/>
      <c r="AT556" s="1430"/>
      <c r="AU556" s="1430"/>
      <c r="AV556" s="1430"/>
      <c r="AW556" s="1430"/>
      <c r="AX556" s="1430"/>
      <c r="AY556" s="1430"/>
      <c r="AZ556" s="1430"/>
      <c r="BA556" s="1430"/>
      <c r="BB556" s="1430"/>
      <c r="BC556" s="1430"/>
      <c r="BD556" s="1430"/>
    </row>
    <row r="557" spans="2:56">
      <c r="B557" s="1430"/>
      <c r="C557" s="1430"/>
      <c r="D557" s="1430"/>
      <c r="E557" s="1430"/>
      <c r="F557" s="1430"/>
      <c r="G557" s="1430"/>
      <c r="H557" s="1430"/>
      <c r="I557" s="1430"/>
      <c r="J557" s="1430"/>
      <c r="K557" s="1430"/>
      <c r="L557" s="1430"/>
      <c r="M557" s="1430"/>
      <c r="N557" s="1430"/>
      <c r="O557" s="1430"/>
      <c r="P557" s="1430"/>
      <c r="Q557" s="1430"/>
      <c r="R557" s="1430"/>
      <c r="S557" s="1430"/>
      <c r="T557" s="1430"/>
      <c r="U557" s="1430"/>
      <c r="V557" s="1430"/>
      <c r="W557" s="1430"/>
      <c r="X557" s="1430"/>
      <c r="Y557" s="1430"/>
      <c r="Z557" s="1430"/>
      <c r="AA557" s="1430"/>
      <c r="AB557" s="1430"/>
      <c r="AC557" s="1430"/>
      <c r="AD557" s="1430"/>
      <c r="AE557" s="1430"/>
      <c r="AF557" s="1430"/>
      <c r="AG557" s="1430"/>
      <c r="AH557" s="1430"/>
      <c r="AI557" s="1430"/>
      <c r="AJ557" s="1430"/>
      <c r="AK557" s="1430"/>
      <c r="AL557" s="1430"/>
      <c r="AM557" s="1430"/>
      <c r="AN557" s="1430"/>
      <c r="AO557" s="1430"/>
      <c r="AP557" s="1430"/>
      <c r="AQ557" s="1430"/>
      <c r="AR557" s="1430"/>
      <c r="AS557" s="1430"/>
      <c r="AT557" s="1430"/>
      <c r="AU557" s="1430"/>
      <c r="AV557" s="1430"/>
      <c r="AW557" s="1430"/>
      <c r="AX557" s="1430"/>
      <c r="AY557" s="1430"/>
      <c r="AZ557" s="1430"/>
      <c r="BA557" s="1430"/>
      <c r="BB557" s="1430"/>
      <c r="BC557" s="1430"/>
      <c r="BD557" s="1430"/>
    </row>
    <row r="558" spans="2:56">
      <c r="B558" s="1430"/>
      <c r="C558" s="1430"/>
      <c r="D558" s="1430"/>
      <c r="E558" s="1430"/>
      <c r="F558" s="1430"/>
      <c r="G558" s="1430"/>
      <c r="H558" s="1430"/>
      <c r="I558" s="1430"/>
      <c r="J558" s="1430"/>
      <c r="K558" s="1430"/>
      <c r="L558" s="1430"/>
      <c r="M558" s="1430"/>
      <c r="N558" s="1430"/>
      <c r="O558" s="1430"/>
      <c r="P558" s="1430"/>
      <c r="Q558" s="1430"/>
      <c r="R558" s="1430"/>
      <c r="S558" s="1430"/>
      <c r="T558" s="1430"/>
      <c r="U558" s="1430"/>
      <c r="V558" s="1430"/>
      <c r="W558" s="1430"/>
      <c r="X558" s="1430"/>
      <c r="Y558" s="1430"/>
      <c r="Z558" s="1430"/>
      <c r="AA558" s="1430"/>
      <c r="AB558" s="1430"/>
      <c r="AC558" s="1430"/>
      <c r="AD558" s="1430"/>
      <c r="AE558" s="1430"/>
      <c r="AF558" s="1430"/>
      <c r="AG558" s="1430"/>
      <c r="AH558" s="1430"/>
      <c r="AI558" s="1430"/>
      <c r="AJ558" s="1430"/>
      <c r="AK558" s="1430"/>
      <c r="AL558" s="1430"/>
      <c r="AM558" s="1430"/>
      <c r="AN558" s="1430"/>
      <c r="AO558" s="1430"/>
      <c r="AP558" s="1430"/>
      <c r="AQ558" s="1430"/>
      <c r="AR558" s="1430"/>
      <c r="AS558" s="1430"/>
      <c r="AT558" s="1430"/>
      <c r="AU558" s="1430"/>
      <c r="AV558" s="1430"/>
      <c r="AW558" s="1430"/>
      <c r="AX558" s="1430"/>
      <c r="AY558" s="1430"/>
      <c r="AZ558" s="1430"/>
      <c r="BA558" s="1430"/>
      <c r="BB558" s="1430"/>
      <c r="BC558" s="1430"/>
      <c r="BD558" s="1430"/>
    </row>
    <row r="559" spans="2:56">
      <c r="B559" s="1430"/>
      <c r="C559" s="1430"/>
      <c r="D559" s="1430"/>
      <c r="E559" s="1430"/>
      <c r="F559" s="1430"/>
      <c r="G559" s="1430"/>
      <c r="H559" s="1430"/>
      <c r="I559" s="1430"/>
      <c r="J559" s="1430"/>
      <c r="K559" s="1430"/>
      <c r="L559" s="1430"/>
      <c r="M559" s="1430"/>
      <c r="N559" s="1430"/>
      <c r="O559" s="1430"/>
      <c r="P559" s="1430"/>
      <c r="Q559" s="1430"/>
      <c r="R559" s="1430"/>
      <c r="S559" s="1430"/>
      <c r="T559" s="1430"/>
      <c r="U559" s="1430"/>
      <c r="V559" s="1430"/>
      <c r="W559" s="1430"/>
      <c r="X559" s="1430"/>
      <c r="Y559" s="1430"/>
      <c r="Z559" s="1430"/>
      <c r="AA559" s="1430"/>
      <c r="AB559" s="1430"/>
      <c r="AC559" s="1430"/>
      <c r="AD559" s="1430"/>
      <c r="AE559" s="1430"/>
      <c r="AF559" s="1430"/>
      <c r="AG559" s="1430"/>
      <c r="AH559" s="1430"/>
      <c r="AI559" s="1430"/>
      <c r="AJ559" s="1430"/>
      <c r="AK559" s="1430"/>
      <c r="AL559" s="1430"/>
      <c r="AM559" s="1430"/>
      <c r="AN559" s="1430"/>
      <c r="AO559" s="1430"/>
      <c r="AP559" s="1430"/>
      <c r="AQ559" s="1430"/>
      <c r="AR559" s="1430"/>
      <c r="AS559" s="1430"/>
      <c r="AT559" s="1430"/>
      <c r="AU559" s="1430"/>
      <c r="AV559" s="1430"/>
      <c r="AW559" s="1430"/>
      <c r="AX559" s="1430"/>
      <c r="AY559" s="1430"/>
      <c r="AZ559" s="1430"/>
      <c r="BA559" s="1430"/>
      <c r="BB559" s="1430"/>
      <c r="BC559" s="1430"/>
      <c r="BD559" s="1430"/>
    </row>
    <row r="560" spans="2:56">
      <c r="B560" s="1430"/>
      <c r="C560" s="1430"/>
      <c r="D560" s="1430"/>
      <c r="E560" s="1430"/>
      <c r="F560" s="1430"/>
      <c r="G560" s="1430"/>
      <c r="H560" s="1430"/>
      <c r="I560" s="1430"/>
      <c r="J560" s="1430"/>
      <c r="K560" s="1430"/>
      <c r="L560" s="1430"/>
      <c r="M560" s="1430"/>
      <c r="N560" s="1430"/>
      <c r="O560" s="1430"/>
      <c r="P560" s="1430"/>
      <c r="Q560" s="1430"/>
      <c r="R560" s="1430"/>
      <c r="S560" s="1430"/>
      <c r="T560" s="1430"/>
      <c r="U560" s="1430"/>
      <c r="V560" s="1430"/>
      <c r="W560" s="1430"/>
      <c r="X560" s="1430"/>
      <c r="Y560" s="1430"/>
      <c r="Z560" s="1430"/>
      <c r="AA560" s="1430"/>
      <c r="AB560" s="1430"/>
      <c r="AC560" s="1430"/>
      <c r="AD560" s="1430"/>
      <c r="AE560" s="1430"/>
      <c r="AF560" s="1430"/>
      <c r="AG560" s="1430"/>
      <c r="AH560" s="1430"/>
      <c r="AI560" s="1430"/>
      <c r="AJ560" s="1430"/>
      <c r="AK560" s="1430"/>
      <c r="AL560" s="1430"/>
      <c r="AM560" s="1430"/>
      <c r="AN560" s="1430"/>
      <c r="AO560" s="1430"/>
      <c r="AP560" s="1430"/>
      <c r="AQ560" s="1430"/>
      <c r="AR560" s="1430"/>
      <c r="AS560" s="1430"/>
      <c r="AT560" s="1430"/>
      <c r="AU560" s="1430"/>
      <c r="AV560" s="1430"/>
      <c r="AW560" s="1430"/>
      <c r="AX560" s="1430"/>
      <c r="AY560" s="1430"/>
      <c r="AZ560" s="1430"/>
      <c r="BA560" s="1430"/>
      <c r="BB560" s="1430"/>
      <c r="BC560" s="1430"/>
      <c r="BD560" s="1430"/>
    </row>
    <row r="561" spans="2:56">
      <c r="B561" s="1430"/>
      <c r="C561" s="1430"/>
      <c r="D561" s="1430"/>
      <c r="E561" s="1430"/>
      <c r="F561" s="1430"/>
      <c r="G561" s="1430"/>
      <c r="H561" s="1430"/>
      <c r="I561" s="1430"/>
      <c r="J561" s="1430"/>
      <c r="K561" s="1430"/>
      <c r="L561" s="1430"/>
      <c r="M561" s="1430"/>
      <c r="N561" s="1430"/>
      <c r="O561" s="1430"/>
      <c r="P561" s="1430"/>
      <c r="Q561" s="1430"/>
      <c r="R561" s="1430"/>
      <c r="S561" s="1430"/>
      <c r="T561" s="1430"/>
      <c r="U561" s="1430"/>
      <c r="V561" s="1430"/>
      <c r="W561" s="1430"/>
      <c r="X561" s="1430"/>
      <c r="Y561" s="1430"/>
      <c r="Z561" s="1430"/>
      <c r="AA561" s="1430"/>
      <c r="AB561" s="1430"/>
      <c r="AC561" s="1430"/>
      <c r="AD561" s="1430"/>
      <c r="AE561" s="1430"/>
      <c r="AF561" s="1430"/>
      <c r="AG561" s="1430"/>
      <c r="AH561" s="1430"/>
      <c r="AI561" s="1430"/>
      <c r="AJ561" s="1430"/>
      <c r="AK561" s="1430"/>
      <c r="AL561" s="1430"/>
      <c r="AM561" s="1430"/>
      <c r="AN561" s="1430"/>
      <c r="AO561" s="1430"/>
      <c r="AP561" s="1430"/>
      <c r="AQ561" s="1430"/>
      <c r="AR561" s="1430"/>
      <c r="AS561" s="1430"/>
      <c r="AT561" s="1430"/>
      <c r="AU561" s="1430"/>
      <c r="AV561" s="1430"/>
      <c r="AW561" s="1430"/>
      <c r="AX561" s="1430"/>
      <c r="AY561" s="1430"/>
      <c r="AZ561" s="1430"/>
      <c r="BA561" s="1430"/>
      <c r="BB561" s="1430"/>
      <c r="BC561" s="1430"/>
      <c r="BD561" s="1430"/>
    </row>
    <row r="562" spans="2:56">
      <c r="B562" s="1430"/>
      <c r="C562" s="1430"/>
      <c r="D562" s="1430"/>
      <c r="E562" s="1430"/>
      <c r="F562" s="1430"/>
      <c r="G562" s="1430"/>
      <c r="H562" s="1430"/>
      <c r="I562" s="1430"/>
      <c r="J562" s="1430"/>
      <c r="K562" s="1430"/>
      <c r="L562" s="1430"/>
      <c r="M562" s="1430"/>
      <c r="N562" s="1430"/>
      <c r="O562" s="1430"/>
      <c r="P562" s="1430"/>
      <c r="Q562" s="1430"/>
      <c r="R562" s="1430"/>
      <c r="S562" s="1430"/>
      <c r="T562" s="1430"/>
      <c r="U562" s="1430"/>
      <c r="V562" s="1430"/>
      <c r="W562" s="1430"/>
      <c r="X562" s="1430"/>
      <c r="Y562" s="1430"/>
      <c r="Z562" s="1430"/>
      <c r="AA562" s="1430"/>
      <c r="AB562" s="1430"/>
      <c r="AC562" s="1430"/>
      <c r="AD562" s="1430"/>
      <c r="AE562" s="1430"/>
      <c r="AF562" s="1430"/>
      <c r="AG562" s="1430"/>
      <c r="AH562" s="1430"/>
      <c r="AI562" s="1430"/>
      <c r="AJ562" s="1430"/>
      <c r="AK562" s="1430"/>
      <c r="AL562" s="1430"/>
      <c r="AM562" s="1430"/>
      <c r="AN562" s="1430"/>
      <c r="AO562" s="1430"/>
      <c r="AP562" s="1430"/>
      <c r="AQ562" s="1430"/>
      <c r="AR562" s="1430"/>
      <c r="AS562" s="1430"/>
      <c r="AT562" s="1430"/>
      <c r="AU562" s="1430"/>
      <c r="AV562" s="1430"/>
      <c r="AW562" s="1430"/>
      <c r="AX562" s="1430"/>
      <c r="AY562" s="1430"/>
      <c r="AZ562" s="1430"/>
      <c r="BA562" s="1430"/>
      <c r="BB562" s="1430"/>
      <c r="BC562" s="1430"/>
      <c r="BD562" s="1430"/>
    </row>
    <row r="563" spans="2:56">
      <c r="B563" s="1430"/>
      <c r="C563" s="1430"/>
      <c r="D563" s="1430"/>
      <c r="E563" s="1430"/>
      <c r="F563" s="1430"/>
      <c r="G563" s="1430"/>
      <c r="H563" s="1430"/>
      <c r="I563" s="1430"/>
      <c r="J563" s="1430"/>
      <c r="K563" s="1430"/>
      <c r="L563" s="1430"/>
      <c r="M563" s="1430"/>
      <c r="N563" s="1430"/>
      <c r="O563" s="1430"/>
      <c r="P563" s="1430"/>
      <c r="Q563" s="1430"/>
      <c r="R563" s="1430"/>
      <c r="S563" s="1430"/>
      <c r="T563" s="1430"/>
      <c r="U563" s="1430"/>
      <c r="V563" s="1430"/>
      <c r="W563" s="1430"/>
      <c r="X563" s="1430"/>
      <c r="Y563" s="1430"/>
      <c r="Z563" s="1430"/>
      <c r="AA563" s="1430"/>
      <c r="AB563" s="1430"/>
      <c r="AC563" s="1430"/>
      <c r="AD563" s="1430"/>
      <c r="AE563" s="1430"/>
      <c r="AF563" s="1430"/>
      <c r="AG563" s="1430"/>
      <c r="AH563" s="1430"/>
      <c r="AI563" s="1430"/>
      <c r="AJ563" s="1430"/>
      <c r="AK563" s="1430"/>
      <c r="AL563" s="1430"/>
      <c r="AM563" s="1430"/>
      <c r="AN563" s="1430"/>
      <c r="AO563" s="1430"/>
      <c r="AP563" s="1430"/>
      <c r="AQ563" s="1430"/>
      <c r="AR563" s="1430"/>
      <c r="AS563" s="1430"/>
      <c r="AT563" s="1430"/>
      <c r="AU563" s="1430"/>
      <c r="AV563" s="1430"/>
      <c r="AW563" s="1430"/>
      <c r="AX563" s="1430"/>
      <c r="AY563" s="1430"/>
      <c r="AZ563" s="1430"/>
      <c r="BA563" s="1430"/>
      <c r="BB563" s="1430"/>
      <c r="BC563" s="1430"/>
      <c r="BD563" s="1430"/>
    </row>
    <row r="564" spans="2:56">
      <c r="B564" s="1430"/>
      <c r="C564" s="1430"/>
      <c r="D564" s="1430"/>
      <c r="E564" s="1430"/>
      <c r="F564" s="1430"/>
      <c r="G564" s="1430"/>
      <c r="H564" s="1430"/>
      <c r="I564" s="1430"/>
      <c r="J564" s="1430"/>
      <c r="K564" s="1430"/>
      <c r="L564" s="1430"/>
      <c r="M564" s="1430"/>
      <c r="N564" s="1430"/>
      <c r="O564" s="1430"/>
      <c r="P564" s="1430"/>
      <c r="Q564" s="1430"/>
      <c r="R564" s="1430"/>
      <c r="S564" s="1430"/>
      <c r="T564" s="1430"/>
      <c r="U564" s="1430"/>
      <c r="V564" s="1430"/>
      <c r="W564" s="1430"/>
      <c r="X564" s="1430"/>
      <c r="Y564" s="1430"/>
      <c r="Z564" s="1430"/>
      <c r="AA564" s="1430"/>
      <c r="AB564" s="1430"/>
      <c r="AC564" s="1430"/>
      <c r="AD564" s="1430"/>
      <c r="AE564" s="1430"/>
      <c r="AF564" s="1430"/>
      <c r="AG564" s="1430"/>
      <c r="AH564" s="1430"/>
      <c r="AI564" s="1430"/>
      <c r="AJ564" s="1430"/>
      <c r="AK564" s="1430"/>
      <c r="AL564" s="1430"/>
      <c r="AM564" s="1430"/>
      <c r="AN564" s="1430"/>
      <c r="AO564" s="1430"/>
      <c r="AP564" s="1430"/>
      <c r="AQ564" s="1430"/>
      <c r="AR564" s="1430"/>
      <c r="AS564" s="1430"/>
      <c r="AT564" s="1430"/>
      <c r="AU564" s="1430"/>
      <c r="AV564" s="1430"/>
      <c r="AW564" s="1430"/>
      <c r="AX564" s="1430"/>
      <c r="AY564" s="1430"/>
      <c r="AZ564" s="1430"/>
      <c r="BA564" s="1430"/>
      <c r="BB564" s="1430"/>
      <c r="BC564" s="1430"/>
      <c r="BD564" s="1430"/>
    </row>
    <row r="565" spans="2:56">
      <c r="B565" s="1430"/>
      <c r="C565" s="1430"/>
      <c r="D565" s="1430"/>
      <c r="E565" s="1430"/>
      <c r="F565" s="1430"/>
      <c r="G565" s="1430"/>
      <c r="H565" s="1430"/>
      <c r="I565" s="1430"/>
      <c r="J565" s="1430"/>
      <c r="K565" s="1430"/>
      <c r="L565" s="1430"/>
      <c r="M565" s="1430"/>
      <c r="N565" s="1430"/>
      <c r="O565" s="1430"/>
      <c r="P565" s="1430"/>
      <c r="Q565" s="1430"/>
      <c r="R565" s="1430"/>
      <c r="S565" s="1430"/>
      <c r="T565" s="1430"/>
      <c r="U565" s="1430"/>
      <c r="V565" s="1430"/>
      <c r="W565" s="1430"/>
      <c r="X565" s="1430"/>
      <c r="Y565" s="1430"/>
      <c r="Z565" s="1430"/>
      <c r="AA565" s="1430"/>
      <c r="AB565" s="1430"/>
      <c r="AC565" s="1430"/>
      <c r="AD565" s="1430"/>
      <c r="AE565" s="1430"/>
      <c r="AF565" s="1430"/>
      <c r="AG565" s="1430"/>
      <c r="AH565" s="1430"/>
      <c r="AI565" s="1430"/>
      <c r="AJ565" s="1430"/>
      <c r="AK565" s="1430"/>
      <c r="AL565" s="1430"/>
      <c r="AM565" s="1430"/>
      <c r="AN565" s="1430"/>
      <c r="AO565" s="1430"/>
      <c r="AP565" s="1430"/>
      <c r="AQ565" s="1430"/>
      <c r="AR565" s="1430"/>
      <c r="AS565" s="1430"/>
      <c r="AT565" s="1430"/>
      <c r="AU565" s="1430"/>
      <c r="AV565" s="1430"/>
      <c r="AW565" s="1430"/>
      <c r="AX565" s="1430"/>
      <c r="AY565" s="1430"/>
      <c r="AZ565" s="1430"/>
      <c r="BA565" s="1430"/>
      <c r="BB565" s="1430"/>
      <c r="BC565" s="1430"/>
      <c r="BD565" s="1430"/>
    </row>
    <row r="566" spans="2:56">
      <c r="B566" s="1430"/>
      <c r="C566" s="1430"/>
      <c r="D566" s="1430"/>
      <c r="E566" s="1430"/>
      <c r="F566" s="1430"/>
      <c r="G566" s="1430"/>
      <c r="H566" s="1430"/>
      <c r="I566" s="1430"/>
      <c r="J566" s="1430"/>
      <c r="K566" s="1430"/>
      <c r="L566" s="1430"/>
      <c r="M566" s="1430"/>
      <c r="N566" s="1430"/>
      <c r="O566" s="1430"/>
      <c r="P566" s="1430"/>
      <c r="Q566" s="1430"/>
      <c r="R566" s="1430"/>
      <c r="S566" s="1430"/>
      <c r="T566" s="1430"/>
      <c r="U566" s="1430"/>
      <c r="V566" s="1430"/>
      <c r="W566" s="1430"/>
      <c r="X566" s="1430"/>
      <c r="Y566" s="1430"/>
      <c r="Z566" s="1430"/>
      <c r="AA566" s="1430"/>
      <c r="AB566" s="1430"/>
      <c r="AC566" s="1430"/>
      <c r="AD566" s="1430"/>
      <c r="AE566" s="1430"/>
      <c r="AF566" s="1430"/>
      <c r="AG566" s="1430"/>
      <c r="AH566" s="1430"/>
      <c r="AI566" s="1430"/>
      <c r="AJ566" s="1430"/>
      <c r="AK566" s="1430"/>
      <c r="AL566" s="1430"/>
      <c r="AM566" s="1430"/>
      <c r="AN566" s="1430"/>
      <c r="AO566" s="1430"/>
      <c r="AP566" s="1430"/>
      <c r="AQ566" s="1430"/>
      <c r="AR566" s="1430"/>
      <c r="AS566" s="1430"/>
      <c r="AT566" s="1430"/>
      <c r="AU566" s="1430"/>
      <c r="AV566" s="1430"/>
      <c r="AW566" s="1430"/>
      <c r="AX566" s="1430"/>
      <c r="AY566" s="1430"/>
      <c r="AZ566" s="1430"/>
      <c r="BA566" s="1430"/>
      <c r="BB566" s="1430"/>
      <c r="BC566" s="1430"/>
      <c r="BD566" s="1430"/>
    </row>
    <row r="567" spans="2:56">
      <c r="B567" s="1430"/>
      <c r="C567" s="1430"/>
      <c r="D567" s="1430"/>
      <c r="E567" s="1430"/>
      <c r="F567" s="1430"/>
      <c r="G567" s="1430"/>
      <c r="H567" s="1430"/>
      <c r="I567" s="1430"/>
      <c r="J567" s="1430"/>
      <c r="K567" s="1430"/>
      <c r="L567" s="1430"/>
      <c r="M567" s="1430"/>
      <c r="N567" s="1430"/>
      <c r="O567" s="1430"/>
      <c r="P567" s="1430"/>
      <c r="Q567" s="1430"/>
      <c r="R567" s="1430"/>
      <c r="S567" s="1430"/>
      <c r="T567" s="1430"/>
      <c r="U567" s="1430"/>
      <c r="V567" s="1430"/>
      <c r="W567" s="1430"/>
      <c r="X567" s="1430"/>
      <c r="Y567" s="1430"/>
      <c r="Z567" s="1430"/>
      <c r="AA567" s="1430"/>
      <c r="AB567" s="1430"/>
      <c r="AC567" s="1430"/>
      <c r="AD567" s="1430"/>
      <c r="AE567" s="1430"/>
      <c r="AF567" s="1430"/>
      <c r="AG567" s="1430"/>
      <c r="AH567" s="1430"/>
      <c r="AI567" s="1430"/>
      <c r="AJ567" s="1430"/>
      <c r="AK567" s="1430"/>
      <c r="AL567" s="1430"/>
      <c r="AM567" s="1430"/>
      <c r="AN567" s="1430"/>
      <c r="AO567" s="1430"/>
      <c r="AP567" s="1430"/>
      <c r="AQ567" s="1430"/>
      <c r="AR567" s="1430"/>
      <c r="AS567" s="1430"/>
      <c r="AT567" s="1430"/>
      <c r="AU567" s="1430"/>
      <c r="AV567" s="1430"/>
      <c r="AW567" s="1430"/>
      <c r="AX567" s="1430"/>
      <c r="AY567" s="1430"/>
      <c r="AZ567" s="1430"/>
      <c r="BA567" s="1430"/>
      <c r="BB567" s="1430"/>
      <c r="BC567" s="1430"/>
      <c r="BD567" s="1430"/>
    </row>
    <row r="568" spans="2:56">
      <c r="B568" s="1430"/>
      <c r="C568" s="1430"/>
      <c r="D568" s="1430"/>
      <c r="E568" s="1430"/>
      <c r="F568" s="1430"/>
      <c r="G568" s="1430"/>
      <c r="H568" s="1430"/>
      <c r="I568" s="1430"/>
      <c r="J568" s="1430"/>
      <c r="K568" s="1430"/>
      <c r="L568" s="1430"/>
      <c r="M568" s="1430"/>
      <c r="N568" s="1430"/>
      <c r="O568" s="1430"/>
      <c r="P568" s="1430"/>
      <c r="Q568" s="1430"/>
      <c r="R568" s="1430"/>
      <c r="S568" s="1430"/>
      <c r="T568" s="1430"/>
      <c r="U568" s="1430"/>
      <c r="V568" s="1430"/>
      <c r="W568" s="1430"/>
      <c r="X568" s="1430"/>
      <c r="Y568" s="1430"/>
      <c r="Z568" s="1430"/>
      <c r="AA568" s="1430"/>
      <c r="AB568" s="1430"/>
      <c r="AC568" s="1430"/>
      <c r="AD568" s="1430"/>
      <c r="AE568" s="1430"/>
      <c r="AF568" s="1430"/>
      <c r="AG568" s="1430"/>
      <c r="AH568" s="1430"/>
      <c r="AI568" s="1430"/>
      <c r="AJ568" s="1430"/>
      <c r="AK568" s="1430"/>
      <c r="AL568" s="1430"/>
      <c r="AM568" s="1430"/>
      <c r="AN568" s="1430"/>
      <c r="AO568" s="1430"/>
      <c r="AP568" s="1430"/>
      <c r="AQ568" s="1430"/>
      <c r="AR568" s="1430"/>
      <c r="AS568" s="1430"/>
      <c r="AT568" s="1430"/>
      <c r="AU568" s="1430"/>
      <c r="AV568" s="1430"/>
      <c r="AW568" s="1430"/>
      <c r="AX568" s="1430"/>
      <c r="AY568" s="1430"/>
      <c r="AZ568" s="1430"/>
      <c r="BA568" s="1430"/>
      <c r="BB568" s="1430"/>
      <c r="BC568" s="1430"/>
      <c r="BD568" s="1430"/>
    </row>
    <row r="569" spans="2:56">
      <c r="B569" s="1430"/>
      <c r="C569" s="1430"/>
      <c r="D569" s="1430"/>
      <c r="E569" s="1430"/>
      <c r="F569" s="1430"/>
      <c r="G569" s="1430"/>
      <c r="H569" s="1430"/>
      <c r="I569" s="1430"/>
      <c r="J569" s="1430"/>
      <c r="K569" s="1430"/>
      <c r="L569" s="1430"/>
      <c r="M569" s="1430"/>
      <c r="N569" s="1430"/>
      <c r="O569" s="1430"/>
      <c r="P569" s="1430"/>
      <c r="Q569" s="1430"/>
      <c r="R569" s="1430"/>
      <c r="S569" s="1430"/>
      <c r="T569" s="1430"/>
      <c r="U569" s="1430"/>
      <c r="V569" s="1430"/>
      <c r="W569" s="1430"/>
      <c r="X569" s="1430"/>
      <c r="Y569" s="1430"/>
      <c r="Z569" s="1430"/>
      <c r="AA569" s="1430"/>
      <c r="AB569" s="1430"/>
      <c r="AC569" s="1430"/>
      <c r="AD569" s="1430"/>
      <c r="AE569" s="1430"/>
      <c r="AF569" s="1430"/>
      <c r="AG569" s="1430"/>
      <c r="AH569" s="1430"/>
      <c r="AI569" s="1430"/>
      <c r="AJ569" s="1430"/>
      <c r="AK569" s="1430"/>
      <c r="AL569" s="1430"/>
      <c r="AM569" s="1430"/>
      <c r="AN569" s="1430"/>
      <c r="AO569" s="1430"/>
      <c r="AP569" s="1430"/>
      <c r="AQ569" s="1430"/>
      <c r="AR569" s="1430"/>
      <c r="AS569" s="1430"/>
      <c r="AT569" s="1430"/>
      <c r="AU569" s="1430"/>
      <c r="AV569" s="1430"/>
      <c r="AW569" s="1430"/>
      <c r="AX569" s="1430"/>
      <c r="AY569" s="1430"/>
      <c r="AZ569" s="1430"/>
      <c r="BA569" s="1430"/>
      <c r="BB569" s="1430"/>
      <c r="BC569" s="1430"/>
      <c r="BD569" s="1430"/>
    </row>
    <row r="570" spans="2:56">
      <c r="B570" s="1430"/>
      <c r="C570" s="1430"/>
      <c r="D570" s="1430"/>
      <c r="E570" s="1430"/>
      <c r="F570" s="1430"/>
      <c r="G570" s="1430"/>
      <c r="H570" s="1430"/>
      <c r="I570" s="1430"/>
      <c r="J570" s="1430"/>
      <c r="K570" s="1430"/>
      <c r="L570" s="1430"/>
      <c r="M570" s="1430"/>
      <c r="N570" s="1430"/>
      <c r="O570" s="1430"/>
      <c r="P570" s="1430"/>
      <c r="Q570" s="1430"/>
      <c r="R570" s="1430"/>
      <c r="S570" s="1430"/>
      <c r="T570" s="1430"/>
      <c r="U570" s="1430"/>
      <c r="V570" s="1430"/>
      <c r="W570" s="1430"/>
      <c r="X570" s="1430"/>
      <c r="Y570" s="1430"/>
      <c r="Z570" s="1430"/>
      <c r="AA570" s="1430"/>
      <c r="AB570" s="1430"/>
      <c r="AC570" s="1430"/>
      <c r="AD570" s="1430"/>
      <c r="AE570" s="1430"/>
      <c r="AF570" s="1430"/>
      <c r="AG570" s="1430"/>
      <c r="AH570" s="1430"/>
      <c r="AI570" s="1430"/>
      <c r="AJ570" s="1430"/>
      <c r="AK570" s="1430"/>
      <c r="AL570" s="1430"/>
      <c r="AM570" s="1430"/>
      <c r="AN570" s="1430"/>
      <c r="AO570" s="1430"/>
      <c r="AP570" s="1430"/>
      <c r="AQ570" s="1430"/>
      <c r="AR570" s="1430"/>
      <c r="AS570" s="1430"/>
      <c r="AT570" s="1430"/>
      <c r="AU570" s="1430"/>
      <c r="AV570" s="1430"/>
      <c r="AW570" s="1430"/>
      <c r="AX570" s="1430"/>
      <c r="AY570" s="1430"/>
      <c r="AZ570" s="1430"/>
      <c r="BA570" s="1430"/>
      <c r="BB570" s="1430"/>
      <c r="BC570" s="1430"/>
      <c r="BD570" s="1430"/>
    </row>
    <row r="571" spans="2:56">
      <c r="B571" s="1430"/>
      <c r="C571" s="1430"/>
      <c r="D571" s="1430"/>
      <c r="E571" s="1430"/>
      <c r="F571" s="1430"/>
      <c r="G571" s="1430"/>
      <c r="H571" s="1430"/>
      <c r="I571" s="1430"/>
      <c r="J571" s="1430"/>
      <c r="K571" s="1430"/>
      <c r="L571" s="1430"/>
      <c r="M571" s="1430"/>
      <c r="N571" s="1430"/>
      <c r="O571" s="1430"/>
      <c r="P571" s="1430"/>
      <c r="Q571" s="1430"/>
      <c r="R571" s="1430"/>
      <c r="S571" s="1430"/>
      <c r="T571" s="1430"/>
      <c r="U571" s="1430"/>
      <c r="V571" s="1430"/>
      <c r="W571" s="1430"/>
      <c r="X571" s="1430"/>
      <c r="Y571" s="1430"/>
      <c r="Z571" s="1430"/>
      <c r="AA571" s="1430"/>
      <c r="AB571" s="1430"/>
      <c r="AC571" s="1430"/>
      <c r="AD571" s="1430"/>
      <c r="AE571" s="1430"/>
      <c r="AF571" s="1430"/>
      <c r="AG571" s="1430"/>
      <c r="AH571" s="1430"/>
      <c r="AI571" s="1430"/>
      <c r="AJ571" s="1430"/>
      <c r="AK571" s="1430"/>
      <c r="AL571" s="1430"/>
      <c r="AM571" s="1430"/>
      <c r="AN571" s="1430"/>
      <c r="AO571" s="1430"/>
      <c r="AP571" s="1430"/>
      <c r="AQ571" s="1430"/>
      <c r="AR571" s="1430"/>
      <c r="AS571" s="1430"/>
      <c r="AT571" s="1430"/>
      <c r="AU571" s="1430"/>
      <c r="AV571" s="1430"/>
      <c r="AW571" s="1430"/>
      <c r="AX571" s="1430"/>
      <c r="AY571" s="1430"/>
      <c r="AZ571" s="1430"/>
      <c r="BA571" s="1430"/>
      <c r="BB571" s="1430"/>
      <c r="BC571" s="1430"/>
      <c r="BD571" s="1430"/>
    </row>
    <row r="572" spans="2:56">
      <c r="B572" s="1430"/>
      <c r="C572" s="1430"/>
      <c r="D572" s="1430"/>
      <c r="E572" s="1430"/>
      <c r="F572" s="1430"/>
      <c r="G572" s="1430"/>
      <c r="H572" s="1430"/>
      <c r="I572" s="1430"/>
      <c r="J572" s="1430"/>
      <c r="K572" s="1430"/>
      <c r="L572" s="1430"/>
      <c r="M572" s="1430"/>
      <c r="N572" s="1430"/>
      <c r="O572" s="1430"/>
      <c r="P572" s="1430"/>
      <c r="Q572" s="1430"/>
      <c r="R572" s="1430"/>
      <c r="S572" s="1430"/>
      <c r="T572" s="1430"/>
      <c r="U572" s="1430"/>
      <c r="V572" s="1430"/>
      <c r="W572" s="1430"/>
      <c r="X572" s="1430"/>
      <c r="Y572" s="1430"/>
      <c r="Z572" s="1430"/>
      <c r="AA572" s="1430"/>
      <c r="AB572" s="1430"/>
      <c r="AC572" s="1430"/>
      <c r="AD572" s="1430"/>
      <c r="AE572" s="1430"/>
      <c r="AF572" s="1430"/>
      <c r="AG572" s="1430"/>
      <c r="AH572" s="1430"/>
      <c r="AI572" s="1430"/>
      <c r="AJ572" s="1430"/>
      <c r="AK572" s="1430"/>
      <c r="AL572" s="1430"/>
      <c r="AM572" s="1430"/>
      <c r="AN572" s="1430"/>
      <c r="AO572" s="1430"/>
      <c r="AP572" s="1430"/>
      <c r="AQ572" s="1430"/>
      <c r="AR572" s="1430"/>
      <c r="AS572" s="1430"/>
      <c r="AT572" s="1430"/>
      <c r="AU572" s="1430"/>
      <c r="AV572" s="1430"/>
      <c r="AW572" s="1430"/>
      <c r="AX572" s="1430"/>
      <c r="AY572" s="1430"/>
      <c r="AZ572" s="1430"/>
      <c r="BA572" s="1430"/>
      <c r="BB572" s="1430"/>
      <c r="BC572" s="1430"/>
      <c r="BD572" s="1430"/>
    </row>
    <row r="573" spans="2:56">
      <c r="B573" s="1430"/>
      <c r="C573" s="1430"/>
      <c r="D573" s="1430"/>
      <c r="E573" s="1430"/>
      <c r="F573" s="1430"/>
      <c r="G573" s="1430"/>
      <c r="H573" s="1430"/>
      <c r="I573" s="1430"/>
      <c r="J573" s="1430"/>
      <c r="K573" s="1430"/>
      <c r="L573" s="1430"/>
      <c r="M573" s="1430"/>
      <c r="N573" s="1430"/>
      <c r="O573" s="1430"/>
      <c r="P573" s="1430"/>
      <c r="Q573" s="1430"/>
      <c r="R573" s="1430"/>
      <c r="S573" s="1430"/>
      <c r="T573" s="1430"/>
      <c r="U573" s="1430"/>
      <c r="V573" s="1430"/>
      <c r="W573" s="1430"/>
      <c r="X573" s="1430"/>
      <c r="Y573" s="1430"/>
      <c r="Z573" s="1430"/>
      <c r="AA573" s="1430"/>
      <c r="AB573" s="1430"/>
      <c r="AC573" s="1430"/>
      <c r="AD573" s="1430"/>
      <c r="AE573" s="1430"/>
      <c r="AF573" s="1430"/>
      <c r="AG573" s="1430"/>
      <c r="AH573" s="1430"/>
      <c r="AI573" s="1430"/>
      <c r="AJ573" s="1430"/>
      <c r="AK573" s="1430"/>
      <c r="AL573" s="1430"/>
      <c r="AM573" s="1430"/>
      <c r="AN573" s="1430"/>
      <c r="AO573" s="1430"/>
      <c r="AP573" s="1430"/>
      <c r="AQ573" s="1430"/>
      <c r="AR573" s="1430"/>
      <c r="AS573" s="1430"/>
      <c r="AT573" s="1430"/>
      <c r="AU573" s="1430"/>
      <c r="AV573" s="1430"/>
      <c r="AW573" s="1430"/>
      <c r="AX573" s="1430"/>
      <c r="AY573" s="1430"/>
      <c r="AZ573" s="1430"/>
      <c r="BA573" s="1430"/>
      <c r="BB573" s="1430"/>
      <c r="BC573" s="1430"/>
      <c r="BD573" s="1430"/>
    </row>
    <row r="574" spans="2:56">
      <c r="B574" s="1430"/>
      <c r="C574" s="1430"/>
      <c r="D574" s="1430"/>
      <c r="E574" s="1430"/>
      <c r="F574" s="1430"/>
      <c r="G574" s="1430"/>
      <c r="H574" s="1430"/>
      <c r="I574" s="1430"/>
      <c r="J574" s="1430"/>
      <c r="K574" s="1430"/>
      <c r="L574" s="1430"/>
      <c r="M574" s="1430"/>
      <c r="N574" s="1430"/>
      <c r="O574" s="1430"/>
      <c r="P574" s="1430"/>
      <c r="Q574" s="1430"/>
      <c r="R574" s="1430"/>
      <c r="S574" s="1430"/>
      <c r="T574" s="1430"/>
      <c r="U574" s="1430"/>
      <c r="V574" s="1430"/>
      <c r="W574" s="1430"/>
      <c r="X574" s="1430"/>
      <c r="Y574" s="1430"/>
      <c r="Z574" s="1430"/>
      <c r="AA574" s="1430"/>
      <c r="AB574" s="1430"/>
      <c r="AC574" s="1430"/>
      <c r="AD574" s="1430"/>
      <c r="AE574" s="1430"/>
      <c r="AF574" s="1430"/>
      <c r="AG574" s="1430"/>
      <c r="AH574" s="1430"/>
      <c r="AI574" s="1430"/>
      <c r="AJ574" s="1430"/>
      <c r="AK574" s="1430"/>
      <c r="AL574" s="1430"/>
      <c r="AM574" s="1430"/>
      <c r="AN574" s="1430"/>
      <c r="AO574" s="1430"/>
      <c r="AP574" s="1430"/>
      <c r="AQ574" s="1430"/>
      <c r="AR574" s="1430"/>
      <c r="AS574" s="1430"/>
      <c r="AT574" s="1430"/>
      <c r="AU574" s="1430"/>
      <c r="AV574" s="1430"/>
      <c r="AW574" s="1430"/>
      <c r="AX574" s="1430"/>
      <c r="AY574" s="1430"/>
      <c r="AZ574" s="1430"/>
      <c r="BA574" s="1430"/>
      <c r="BB574" s="1430"/>
      <c r="BC574" s="1430"/>
      <c r="BD574" s="1430"/>
    </row>
    <row r="575" spans="2:56">
      <c r="B575" s="1430"/>
      <c r="C575" s="1430"/>
      <c r="D575" s="1430"/>
      <c r="E575" s="1430"/>
      <c r="F575" s="1430"/>
      <c r="G575" s="1430"/>
      <c r="H575" s="1430"/>
      <c r="I575" s="1430"/>
      <c r="J575" s="1430"/>
      <c r="K575" s="1430"/>
      <c r="L575" s="1430"/>
      <c r="M575" s="1430"/>
      <c r="N575" s="1430"/>
      <c r="O575" s="1430"/>
      <c r="P575" s="1430"/>
      <c r="Q575" s="1430"/>
      <c r="R575" s="1430"/>
      <c r="S575" s="1430"/>
      <c r="T575" s="1430"/>
      <c r="U575" s="1430"/>
      <c r="V575" s="1430"/>
      <c r="W575" s="1430"/>
      <c r="X575" s="1430"/>
      <c r="Y575" s="1430"/>
      <c r="Z575" s="1430"/>
      <c r="AA575" s="1430"/>
      <c r="AB575" s="1430"/>
      <c r="AC575" s="1430"/>
      <c r="AD575" s="1430"/>
      <c r="AE575" s="1430"/>
      <c r="AF575" s="1430"/>
      <c r="AG575" s="1430"/>
      <c r="AH575" s="1430"/>
      <c r="AI575" s="1430"/>
      <c r="AJ575" s="1430"/>
      <c r="AK575" s="1430"/>
      <c r="AL575" s="1430"/>
      <c r="AM575" s="1430"/>
      <c r="AN575" s="1430"/>
      <c r="AO575" s="1430"/>
      <c r="AP575" s="1430"/>
      <c r="AQ575" s="1430"/>
      <c r="AR575" s="1430"/>
      <c r="AS575" s="1430"/>
      <c r="AT575" s="1430"/>
      <c r="AU575" s="1430"/>
      <c r="AV575" s="1430"/>
      <c r="AW575" s="1430"/>
      <c r="AX575" s="1430"/>
      <c r="AY575" s="1430"/>
      <c r="AZ575" s="1430"/>
      <c r="BA575" s="1430"/>
      <c r="BB575" s="1430"/>
      <c r="BC575" s="1430"/>
      <c r="BD575" s="1430"/>
    </row>
    <row r="576" spans="2:56">
      <c r="B576" s="1430"/>
      <c r="C576" s="1430"/>
      <c r="D576" s="1430"/>
      <c r="E576" s="1430"/>
      <c r="F576" s="1430"/>
      <c r="G576" s="1430"/>
      <c r="H576" s="1430"/>
      <c r="I576" s="1430"/>
      <c r="J576" s="1430"/>
      <c r="K576" s="1430"/>
      <c r="L576" s="1430"/>
      <c r="M576" s="1430"/>
      <c r="N576" s="1430"/>
      <c r="O576" s="1430"/>
      <c r="P576" s="1430"/>
      <c r="Q576" s="1430"/>
      <c r="R576" s="1430"/>
      <c r="S576" s="1430"/>
      <c r="T576" s="1430"/>
      <c r="U576" s="1430"/>
      <c r="V576" s="1430"/>
      <c r="W576" s="1430"/>
      <c r="X576" s="1430"/>
      <c r="Y576" s="1430"/>
      <c r="Z576" s="1430"/>
      <c r="AA576" s="1430"/>
      <c r="AB576" s="1430"/>
      <c r="AC576" s="1430"/>
      <c r="AD576" s="1430"/>
      <c r="AE576" s="1430"/>
      <c r="AF576" s="1430"/>
      <c r="AG576" s="1430"/>
      <c r="AH576" s="1430"/>
      <c r="AI576" s="1430"/>
      <c r="AJ576" s="1430"/>
      <c r="AK576" s="1430"/>
      <c r="AL576" s="1430"/>
      <c r="AM576" s="1430"/>
      <c r="AN576" s="1430"/>
      <c r="AO576" s="1430"/>
      <c r="AP576" s="1430"/>
      <c r="AQ576" s="1430"/>
      <c r="AR576" s="1430"/>
      <c r="AS576" s="1430"/>
      <c r="AT576" s="1430"/>
      <c r="AU576" s="1430"/>
      <c r="AV576" s="1430"/>
      <c r="AW576" s="1430"/>
      <c r="AX576" s="1430"/>
      <c r="AY576" s="1430"/>
      <c r="AZ576" s="1430"/>
      <c r="BA576" s="1430"/>
      <c r="BB576" s="1430"/>
      <c r="BC576" s="1430"/>
      <c r="BD576" s="1430"/>
    </row>
    <row r="577" spans="2:56">
      <c r="B577" s="1430"/>
      <c r="C577" s="1430"/>
      <c r="D577" s="1430"/>
      <c r="E577" s="1430"/>
      <c r="F577" s="1430"/>
      <c r="G577" s="1430"/>
      <c r="H577" s="1430"/>
      <c r="I577" s="1430"/>
      <c r="J577" s="1430"/>
      <c r="K577" s="1430"/>
      <c r="L577" s="1430"/>
      <c r="M577" s="1430"/>
      <c r="N577" s="1430"/>
      <c r="O577" s="1430"/>
      <c r="P577" s="1430"/>
      <c r="Q577" s="1430"/>
      <c r="R577" s="1430"/>
      <c r="S577" s="1430"/>
      <c r="T577" s="1430"/>
      <c r="U577" s="1430"/>
      <c r="V577" s="1430"/>
      <c r="W577" s="1430"/>
      <c r="X577" s="1430"/>
      <c r="Y577" s="1430"/>
      <c r="Z577" s="1430"/>
      <c r="AA577" s="1430"/>
      <c r="AB577" s="1430"/>
      <c r="AC577" s="1430"/>
      <c r="AD577" s="1430"/>
      <c r="AE577" s="1430"/>
      <c r="AF577" s="1430"/>
      <c r="AG577" s="1430"/>
      <c r="AH577" s="1430"/>
      <c r="AI577" s="1430"/>
      <c r="AJ577" s="1430"/>
      <c r="AK577" s="1430"/>
      <c r="AL577" s="1430"/>
      <c r="AM577" s="1430"/>
      <c r="AN577" s="1430"/>
      <c r="AO577" s="1430"/>
      <c r="AP577" s="1430"/>
      <c r="AQ577" s="1430"/>
      <c r="AR577" s="1430"/>
      <c r="AS577" s="1430"/>
      <c r="AT577" s="1430"/>
      <c r="AU577" s="1430"/>
      <c r="AV577" s="1430"/>
      <c r="AW577" s="1430"/>
      <c r="AX577" s="1430"/>
      <c r="AY577" s="1430"/>
      <c r="AZ577" s="1430"/>
      <c r="BA577" s="1430"/>
      <c r="BB577" s="1430"/>
      <c r="BC577" s="1430"/>
      <c r="BD577" s="1430"/>
    </row>
    <row r="578" spans="2:56">
      <c r="B578" s="1430"/>
      <c r="C578" s="1430"/>
      <c r="D578" s="1430"/>
      <c r="E578" s="1430"/>
      <c r="F578" s="1430"/>
      <c r="G578" s="1430"/>
      <c r="H578" s="1430"/>
      <c r="I578" s="1430"/>
      <c r="J578" s="1430"/>
      <c r="K578" s="1430"/>
      <c r="L578" s="1430"/>
      <c r="M578" s="1430"/>
      <c r="N578" s="1430"/>
      <c r="O578" s="1430"/>
      <c r="P578" s="1430"/>
      <c r="Q578" s="1430"/>
      <c r="R578" s="1430"/>
      <c r="S578" s="1430"/>
      <c r="T578" s="1430"/>
      <c r="U578" s="1430"/>
      <c r="V578" s="1430"/>
      <c r="W578" s="1430"/>
      <c r="X578" s="1430"/>
      <c r="Y578" s="1430"/>
      <c r="Z578" s="1430"/>
      <c r="AA578" s="1430"/>
      <c r="AB578" s="1430"/>
      <c r="AC578" s="1430"/>
      <c r="AD578" s="1430"/>
      <c r="AE578" s="1430"/>
      <c r="AF578" s="1430"/>
      <c r="AG578" s="1430"/>
      <c r="AH578" s="1430"/>
      <c r="AI578" s="1430"/>
      <c r="AJ578" s="1430"/>
      <c r="AK578" s="1430"/>
      <c r="AL578" s="1430"/>
      <c r="AM578" s="1430"/>
      <c r="AN578" s="1430"/>
      <c r="AO578" s="1430"/>
      <c r="AP578" s="1430"/>
      <c r="AQ578" s="1430"/>
      <c r="AR578" s="1430"/>
      <c r="AS578" s="1430"/>
      <c r="AT578" s="1430"/>
      <c r="AU578" s="1430"/>
      <c r="AV578" s="1430"/>
      <c r="AW578" s="1430"/>
      <c r="AX578" s="1430"/>
      <c r="AY578" s="1430"/>
      <c r="AZ578" s="1430"/>
      <c r="BA578" s="1430"/>
      <c r="BB578" s="1430"/>
      <c r="BC578" s="1430"/>
      <c r="BD578" s="1430"/>
    </row>
    <row r="579" spans="2:56">
      <c r="B579" s="1430"/>
      <c r="C579" s="1430"/>
      <c r="D579" s="1430"/>
      <c r="E579" s="1430"/>
      <c r="F579" s="1430"/>
      <c r="G579" s="1430"/>
      <c r="H579" s="1430"/>
      <c r="I579" s="1430"/>
      <c r="J579" s="1430"/>
      <c r="K579" s="1430"/>
      <c r="L579" s="1430"/>
      <c r="M579" s="1430"/>
      <c r="N579" s="1430"/>
      <c r="O579" s="1430"/>
      <c r="P579" s="1430"/>
      <c r="Q579" s="1430"/>
      <c r="R579" s="1430"/>
      <c r="S579" s="1430"/>
      <c r="T579" s="1430"/>
      <c r="U579" s="1430"/>
      <c r="V579" s="1430"/>
      <c r="W579" s="1430"/>
      <c r="X579" s="1430"/>
      <c r="Y579" s="1430"/>
      <c r="Z579" s="1430"/>
      <c r="AA579" s="1430"/>
      <c r="AB579" s="1430"/>
      <c r="AC579" s="1430"/>
      <c r="AD579" s="1430"/>
      <c r="AE579" s="1430"/>
      <c r="AF579" s="1430"/>
      <c r="AG579" s="1430"/>
      <c r="AH579" s="1430"/>
      <c r="AI579" s="1430"/>
      <c r="AJ579" s="1430"/>
      <c r="AK579" s="1430"/>
      <c r="AL579" s="1430"/>
      <c r="AM579" s="1430"/>
      <c r="AN579" s="1430"/>
      <c r="AO579" s="1430"/>
      <c r="AP579" s="1430"/>
      <c r="AQ579" s="1430"/>
      <c r="AR579" s="1430"/>
      <c r="AS579" s="1430"/>
      <c r="AT579" s="1430"/>
      <c r="AU579" s="1430"/>
      <c r="AV579" s="1430"/>
      <c r="AW579" s="1430"/>
      <c r="AX579" s="1430"/>
      <c r="AY579" s="1430"/>
      <c r="AZ579" s="1430"/>
      <c r="BA579" s="1430"/>
      <c r="BB579" s="1430"/>
      <c r="BC579" s="1430"/>
      <c r="BD579" s="1430"/>
    </row>
    <row r="580" spans="2:56">
      <c r="B580" s="1430"/>
      <c r="C580" s="1430"/>
      <c r="D580" s="1430"/>
      <c r="E580" s="1430"/>
      <c r="F580" s="1430"/>
      <c r="G580" s="1430"/>
      <c r="H580" s="1430"/>
      <c r="I580" s="1430"/>
      <c r="J580" s="1430"/>
      <c r="K580" s="1430"/>
      <c r="L580" s="1430"/>
      <c r="M580" s="1430"/>
      <c r="N580" s="1430"/>
      <c r="O580" s="1430"/>
      <c r="P580" s="1430"/>
      <c r="Q580" s="1430"/>
      <c r="R580" s="1430"/>
      <c r="S580" s="1430"/>
      <c r="T580" s="1430"/>
      <c r="U580" s="1430"/>
      <c r="V580" s="1430"/>
      <c r="W580" s="1430"/>
      <c r="X580" s="1430"/>
      <c r="Y580" s="1430"/>
      <c r="Z580" s="1430"/>
      <c r="AA580" s="1430"/>
      <c r="AB580" s="1430"/>
      <c r="AC580" s="1430"/>
      <c r="AD580" s="1430"/>
      <c r="AE580" s="1430"/>
      <c r="AF580" s="1430"/>
      <c r="AG580" s="1430"/>
      <c r="AH580" s="1430"/>
      <c r="AI580" s="1430"/>
      <c r="AJ580" s="1430"/>
      <c r="AK580" s="1430"/>
      <c r="AL580" s="1430"/>
      <c r="AM580" s="1430"/>
      <c r="AN580" s="1430"/>
      <c r="AO580" s="1430"/>
      <c r="AP580" s="1430"/>
      <c r="AQ580" s="1430"/>
      <c r="AR580" s="1430"/>
      <c r="AS580" s="1430"/>
      <c r="AT580" s="1430"/>
      <c r="AU580" s="1430"/>
      <c r="AV580" s="1430"/>
      <c r="AW580" s="1430"/>
      <c r="AX580" s="1430"/>
      <c r="AY580" s="1430"/>
      <c r="AZ580" s="1430"/>
      <c r="BA580" s="1430"/>
      <c r="BB580" s="1430"/>
      <c r="BC580" s="1430"/>
      <c r="BD580" s="1430"/>
    </row>
    <row r="581" spans="2:56">
      <c r="B581" s="1430"/>
      <c r="C581" s="1430"/>
      <c r="D581" s="1430"/>
      <c r="E581" s="1430"/>
      <c r="F581" s="1430"/>
      <c r="G581" s="1430"/>
      <c r="H581" s="1430"/>
      <c r="I581" s="1430"/>
      <c r="J581" s="1430"/>
      <c r="K581" s="1430"/>
      <c r="L581" s="1430"/>
      <c r="M581" s="1430"/>
      <c r="N581" s="1430"/>
      <c r="O581" s="1430"/>
      <c r="P581" s="1430"/>
      <c r="Q581" s="1430"/>
      <c r="R581" s="1430"/>
      <c r="S581" s="1430"/>
      <c r="T581" s="1430"/>
      <c r="U581" s="1430"/>
      <c r="V581" s="1430"/>
      <c r="W581" s="1430"/>
      <c r="X581" s="1430"/>
      <c r="Y581" s="1430"/>
      <c r="Z581" s="1430"/>
      <c r="AA581" s="1430"/>
      <c r="AB581" s="1430"/>
      <c r="AC581" s="1430"/>
      <c r="AD581" s="1430"/>
      <c r="AE581" s="1430"/>
      <c r="AF581" s="1430"/>
      <c r="AG581" s="1430"/>
      <c r="AH581" s="1430"/>
      <c r="AI581" s="1430"/>
      <c r="AJ581" s="1430"/>
      <c r="AK581" s="1430"/>
      <c r="AL581" s="1430"/>
      <c r="AM581" s="1430"/>
      <c r="AN581" s="1430"/>
      <c r="AO581" s="1430"/>
      <c r="AP581" s="1430"/>
      <c r="AQ581" s="1430"/>
      <c r="AR581" s="1430"/>
      <c r="AS581" s="1430"/>
      <c r="AT581" s="1430"/>
      <c r="AU581" s="1430"/>
      <c r="AV581" s="1430"/>
      <c r="AW581" s="1430"/>
      <c r="AX581" s="1430"/>
      <c r="AY581" s="1430"/>
      <c r="AZ581" s="1430"/>
      <c r="BA581" s="1430"/>
      <c r="BB581" s="1430"/>
      <c r="BC581" s="1430"/>
      <c r="BD581" s="1430"/>
    </row>
    <row r="582" spans="2:56">
      <c r="B582" s="1430"/>
      <c r="C582" s="1430"/>
      <c r="D582" s="1430"/>
      <c r="E582" s="1430"/>
      <c r="F582" s="1430"/>
      <c r="G582" s="1430"/>
      <c r="H582" s="1430"/>
      <c r="I582" s="1430"/>
      <c r="J582" s="1430"/>
      <c r="K582" s="1430"/>
      <c r="L582" s="1430"/>
      <c r="M582" s="1430"/>
      <c r="N582" s="1430"/>
      <c r="O582" s="1430"/>
      <c r="P582" s="1430"/>
      <c r="Q582" s="1430"/>
      <c r="R582" s="1430"/>
      <c r="S582" s="1430"/>
      <c r="T582" s="1430"/>
      <c r="U582" s="1430"/>
      <c r="V582" s="1430"/>
      <c r="W582" s="1430"/>
      <c r="X582" s="1430"/>
      <c r="Y582" s="1430"/>
      <c r="Z582" s="1430"/>
      <c r="AA582" s="1430"/>
      <c r="AB582" s="1430"/>
      <c r="AC582" s="1430"/>
      <c r="AD582" s="1430"/>
      <c r="AE582" s="1430"/>
      <c r="AF582" s="1430"/>
      <c r="AG582" s="1430"/>
      <c r="AH582" s="1430"/>
      <c r="AI582" s="1430"/>
      <c r="AJ582" s="1430"/>
      <c r="AK582" s="1430"/>
      <c r="AL582" s="1430"/>
      <c r="AM582" s="1430"/>
      <c r="AN582" s="1430"/>
      <c r="AO582" s="1430"/>
      <c r="AP582" s="1430"/>
      <c r="AQ582" s="1430"/>
      <c r="AR582" s="1430"/>
      <c r="AS582" s="1430"/>
      <c r="AT582" s="1430"/>
      <c r="AU582" s="1430"/>
      <c r="AV582" s="1430"/>
      <c r="AW582" s="1430"/>
      <c r="AX582" s="1430"/>
      <c r="AY582" s="1430"/>
      <c r="AZ582" s="1430"/>
      <c r="BA582" s="1430"/>
      <c r="BB582" s="1430"/>
      <c r="BC582" s="1430"/>
      <c r="BD582" s="1430"/>
    </row>
    <row r="583" spans="2:56">
      <c r="B583" s="1430"/>
      <c r="C583" s="1430"/>
      <c r="D583" s="1430"/>
      <c r="E583" s="1430"/>
      <c r="F583" s="1430"/>
      <c r="G583" s="1430"/>
      <c r="H583" s="1430"/>
      <c r="I583" s="1430"/>
      <c r="J583" s="1430"/>
      <c r="K583" s="1430"/>
      <c r="L583" s="1430"/>
      <c r="M583" s="1430"/>
      <c r="N583" s="1430"/>
      <c r="O583" s="1430"/>
      <c r="P583" s="1430"/>
      <c r="Q583" s="1430"/>
      <c r="R583" s="1430"/>
      <c r="S583" s="1430"/>
      <c r="T583" s="1430"/>
      <c r="U583" s="1430"/>
      <c r="V583" s="1430"/>
      <c r="W583" s="1430"/>
      <c r="X583" s="1430"/>
      <c r="Y583" s="1430"/>
      <c r="Z583" s="1430"/>
      <c r="AA583" s="1430"/>
      <c r="AB583" s="1430"/>
      <c r="AC583" s="1430"/>
      <c r="AD583" s="1430"/>
      <c r="AE583" s="1430"/>
      <c r="AF583" s="1430"/>
      <c r="AG583" s="1430"/>
      <c r="AH583" s="1430"/>
      <c r="AI583" s="1430"/>
      <c r="AJ583" s="1430"/>
      <c r="AK583" s="1430"/>
      <c r="AL583" s="1430"/>
      <c r="AM583" s="1430"/>
      <c r="AN583" s="1430"/>
      <c r="AO583" s="1430"/>
      <c r="AP583" s="1430"/>
      <c r="AQ583" s="1430"/>
      <c r="AR583" s="1430"/>
      <c r="AS583" s="1430"/>
      <c r="AT583" s="1430"/>
      <c r="AU583" s="1430"/>
      <c r="AV583" s="1430"/>
      <c r="AW583" s="1430"/>
      <c r="AX583" s="1430"/>
      <c r="AY583" s="1430"/>
      <c r="AZ583" s="1430"/>
      <c r="BA583" s="1430"/>
      <c r="BB583" s="1430"/>
      <c r="BC583" s="1430"/>
      <c r="BD583" s="1430"/>
    </row>
    <row r="584" spans="2:56">
      <c r="B584" s="1430"/>
      <c r="C584" s="1430"/>
      <c r="D584" s="1430"/>
      <c r="E584" s="1430"/>
      <c r="F584" s="1430"/>
      <c r="G584" s="1430"/>
      <c r="H584" s="1430"/>
      <c r="I584" s="1430"/>
      <c r="J584" s="1430"/>
      <c r="K584" s="1430"/>
      <c r="L584" s="1430"/>
      <c r="M584" s="1430"/>
      <c r="N584" s="1430"/>
      <c r="O584" s="1430"/>
      <c r="P584" s="1430"/>
      <c r="Q584" s="1430"/>
      <c r="R584" s="1430"/>
      <c r="S584" s="1430"/>
      <c r="T584" s="1430"/>
      <c r="U584" s="1430"/>
      <c r="V584" s="1430"/>
      <c r="W584" s="1430"/>
      <c r="X584" s="1430"/>
      <c r="Y584" s="1430"/>
      <c r="Z584" s="1430"/>
      <c r="AA584" s="1430"/>
      <c r="AB584" s="1430"/>
      <c r="AC584" s="1430"/>
      <c r="AD584" s="1430"/>
      <c r="AE584" s="1430"/>
      <c r="AF584" s="1430"/>
      <c r="AG584" s="1430"/>
      <c r="AH584" s="1430"/>
      <c r="AI584" s="1430"/>
      <c r="AJ584" s="1430"/>
      <c r="AK584" s="1430"/>
      <c r="AL584" s="1430"/>
      <c r="AM584" s="1430"/>
      <c r="AN584" s="1430"/>
      <c r="AO584" s="1430"/>
      <c r="AP584" s="1430"/>
      <c r="AQ584" s="1430"/>
      <c r="AR584" s="1430"/>
      <c r="AS584" s="1430"/>
      <c r="AT584" s="1430"/>
      <c r="AU584" s="1430"/>
      <c r="AV584" s="1430"/>
      <c r="AW584" s="1430"/>
      <c r="AX584" s="1430"/>
      <c r="AY584" s="1430"/>
      <c r="AZ584" s="1430"/>
      <c r="BA584" s="1430"/>
      <c r="BB584" s="1430"/>
      <c r="BC584" s="1430"/>
      <c r="BD584" s="1430"/>
    </row>
    <row r="585" spans="2:56">
      <c r="B585" s="1430"/>
      <c r="C585" s="1430"/>
      <c r="D585" s="1430"/>
      <c r="E585" s="1430"/>
      <c r="F585" s="1430"/>
      <c r="G585" s="1430"/>
      <c r="H585" s="1430"/>
      <c r="I585" s="1430"/>
      <c r="J585" s="1430"/>
      <c r="K585" s="1430"/>
      <c r="L585" s="1430"/>
      <c r="M585" s="1430"/>
      <c r="N585" s="1430"/>
      <c r="O585" s="1430"/>
      <c r="P585" s="1430"/>
      <c r="Q585" s="1430"/>
      <c r="R585" s="1430"/>
      <c r="S585" s="1430"/>
      <c r="T585" s="1430"/>
      <c r="U585" s="1430"/>
      <c r="V585" s="1430"/>
      <c r="W585" s="1430"/>
      <c r="X585" s="1430"/>
      <c r="Y585" s="1430"/>
      <c r="Z585" s="1430"/>
      <c r="AA585" s="1430"/>
      <c r="AB585" s="1430"/>
      <c r="AC585" s="1430"/>
      <c r="AD585" s="1430"/>
      <c r="AE585" s="1430"/>
      <c r="AF585" s="1430"/>
      <c r="AG585" s="1430"/>
      <c r="AH585" s="1430"/>
      <c r="AI585" s="1430"/>
      <c r="AJ585" s="1430"/>
      <c r="AK585" s="1430"/>
      <c r="AL585" s="1430"/>
      <c r="AM585" s="1430"/>
      <c r="AN585" s="1430"/>
      <c r="AO585" s="1430"/>
      <c r="AP585" s="1430"/>
      <c r="AQ585" s="1430"/>
      <c r="AR585" s="1430"/>
      <c r="AS585" s="1430"/>
      <c r="AT585" s="1430"/>
      <c r="AU585" s="1430"/>
      <c r="AV585" s="1430"/>
      <c r="AW585" s="1430"/>
      <c r="AX585" s="1430"/>
      <c r="AY585" s="1430"/>
      <c r="AZ585" s="1430"/>
      <c r="BA585" s="1430"/>
      <c r="BB585" s="1430"/>
      <c r="BC585" s="1430"/>
      <c r="BD585" s="1430"/>
    </row>
    <row r="586" spans="2:56">
      <c r="B586" s="1430"/>
      <c r="C586" s="1430"/>
      <c r="D586" s="1430"/>
      <c r="E586" s="1430"/>
      <c r="F586" s="1430"/>
      <c r="G586" s="1430"/>
      <c r="H586" s="1430"/>
      <c r="I586" s="1430"/>
      <c r="J586" s="1430"/>
      <c r="K586" s="1430"/>
      <c r="L586" s="1430"/>
      <c r="M586" s="1430"/>
      <c r="N586" s="1430"/>
      <c r="O586" s="1430"/>
      <c r="P586" s="1430"/>
      <c r="Q586" s="1430"/>
      <c r="R586" s="1430"/>
      <c r="S586" s="1430"/>
      <c r="T586" s="1430"/>
      <c r="U586" s="1430"/>
      <c r="V586" s="1430"/>
      <c r="W586" s="1430"/>
      <c r="X586" s="1430"/>
      <c r="Y586" s="1430"/>
      <c r="Z586" s="1430"/>
      <c r="AA586" s="1430"/>
      <c r="AB586" s="1430"/>
      <c r="AC586" s="1430"/>
      <c r="AD586" s="1430"/>
      <c r="AE586" s="1430"/>
      <c r="AF586" s="1430"/>
      <c r="AG586" s="1430"/>
      <c r="AH586" s="1430"/>
      <c r="AI586" s="1430"/>
      <c r="AJ586" s="1430"/>
      <c r="AK586" s="1430"/>
      <c r="AL586" s="1430"/>
      <c r="AM586" s="1430"/>
      <c r="AN586" s="1430"/>
      <c r="AO586" s="1430"/>
      <c r="AP586" s="1430"/>
      <c r="AQ586" s="1430"/>
      <c r="AR586" s="1430"/>
      <c r="AS586" s="1430"/>
      <c r="AT586" s="1430"/>
      <c r="AU586" s="1430"/>
      <c r="AV586" s="1430"/>
      <c r="AW586" s="1430"/>
      <c r="AX586" s="1430"/>
      <c r="AY586" s="1430"/>
      <c r="AZ586" s="1430"/>
      <c r="BA586" s="1430"/>
      <c r="BB586" s="1430"/>
      <c r="BC586" s="1430"/>
      <c r="BD586" s="1430"/>
    </row>
    <row r="587" spans="2:56">
      <c r="B587" s="1430"/>
      <c r="C587" s="1430"/>
      <c r="D587" s="1430"/>
      <c r="E587" s="1430"/>
      <c r="F587" s="1430"/>
      <c r="G587" s="1430"/>
      <c r="H587" s="1430"/>
      <c r="I587" s="1430"/>
      <c r="J587" s="1430"/>
      <c r="K587" s="1430"/>
      <c r="L587" s="1430"/>
      <c r="M587" s="1430"/>
      <c r="N587" s="1430"/>
      <c r="O587" s="1430"/>
      <c r="P587" s="1430"/>
      <c r="Q587" s="1430"/>
      <c r="R587" s="1430"/>
      <c r="S587" s="1430"/>
      <c r="T587" s="1430"/>
      <c r="U587" s="1430"/>
      <c r="V587" s="1430"/>
      <c r="W587" s="1430"/>
      <c r="X587" s="1430"/>
      <c r="Y587" s="1430"/>
      <c r="Z587" s="1430"/>
      <c r="AA587" s="1430"/>
      <c r="AB587" s="1430"/>
      <c r="AC587" s="1430"/>
      <c r="AD587" s="1430"/>
      <c r="AE587" s="1430"/>
      <c r="AF587" s="1430"/>
      <c r="AG587" s="1430"/>
      <c r="AH587" s="1430"/>
      <c r="AI587" s="1430"/>
      <c r="AJ587" s="1430"/>
      <c r="AK587" s="1430"/>
      <c r="AL587" s="1430"/>
      <c r="AM587" s="1430"/>
      <c r="AN587" s="1430"/>
      <c r="AO587" s="1430"/>
      <c r="AP587" s="1430"/>
      <c r="AQ587" s="1430"/>
      <c r="AR587" s="1430"/>
      <c r="AS587" s="1430"/>
      <c r="AT587" s="1430"/>
      <c r="AU587" s="1430"/>
      <c r="AV587" s="1430"/>
      <c r="AW587" s="1430"/>
      <c r="AX587" s="1430"/>
      <c r="AY587" s="1430"/>
      <c r="AZ587" s="1430"/>
      <c r="BA587" s="1430"/>
      <c r="BB587" s="1430"/>
      <c r="BC587" s="1430"/>
      <c r="BD587" s="1430"/>
    </row>
    <row r="588" spans="2:56">
      <c r="B588" s="1430"/>
      <c r="C588" s="1430"/>
      <c r="D588" s="1430"/>
      <c r="E588" s="1430"/>
      <c r="F588" s="1430"/>
      <c r="G588" s="1430"/>
      <c r="H588" s="1430"/>
      <c r="I588" s="1430"/>
      <c r="J588" s="1430"/>
      <c r="K588" s="1430"/>
      <c r="L588" s="1430"/>
      <c r="M588" s="1430"/>
      <c r="N588" s="1430"/>
      <c r="O588" s="1430"/>
      <c r="P588" s="1430"/>
      <c r="Q588" s="1430"/>
      <c r="R588" s="1430"/>
      <c r="S588" s="1430"/>
      <c r="T588" s="1430"/>
      <c r="U588" s="1430"/>
      <c r="V588" s="1430"/>
      <c r="W588" s="1430"/>
      <c r="X588" s="1430"/>
      <c r="Y588" s="1430"/>
      <c r="Z588" s="1430"/>
      <c r="AA588" s="1430"/>
      <c r="AB588" s="1430"/>
      <c r="AC588" s="1430"/>
      <c r="AD588" s="1430"/>
      <c r="AE588" s="1430"/>
      <c r="AF588" s="1430"/>
      <c r="AG588" s="1430"/>
      <c r="AH588" s="1430"/>
      <c r="AI588" s="1430"/>
      <c r="AJ588" s="1430"/>
      <c r="AK588" s="1430"/>
      <c r="AL588" s="1430"/>
      <c r="AM588" s="1430"/>
      <c r="AN588" s="1430"/>
      <c r="AO588" s="1430"/>
      <c r="AP588" s="1430"/>
      <c r="AQ588" s="1430"/>
      <c r="AR588" s="1430"/>
      <c r="AS588" s="1430"/>
      <c r="AT588" s="1430"/>
      <c r="AU588" s="1430"/>
      <c r="AV588" s="1430"/>
      <c r="AW588" s="1430"/>
      <c r="AX588" s="1430"/>
      <c r="AY588" s="1430"/>
      <c r="AZ588" s="1430"/>
      <c r="BA588" s="1430"/>
      <c r="BB588" s="1430"/>
      <c r="BC588" s="1430"/>
      <c r="BD588" s="1430"/>
    </row>
    <row r="589" spans="2:56">
      <c r="B589" s="1430"/>
      <c r="C589" s="1430"/>
      <c r="D589" s="1430"/>
      <c r="E589" s="1430"/>
      <c r="F589" s="1430"/>
      <c r="G589" s="1430"/>
      <c r="H589" s="1430"/>
      <c r="I589" s="1430"/>
      <c r="J589" s="1430"/>
      <c r="K589" s="1430"/>
      <c r="L589" s="1430"/>
      <c r="M589" s="1430"/>
      <c r="N589" s="1430"/>
      <c r="O589" s="1430"/>
      <c r="P589" s="1430"/>
      <c r="Q589" s="1430"/>
      <c r="R589" s="1430"/>
      <c r="S589" s="1430"/>
      <c r="T589" s="1430"/>
      <c r="U589" s="1430"/>
      <c r="V589" s="1430"/>
      <c r="W589" s="1430"/>
      <c r="X589" s="1430"/>
      <c r="Y589" s="1430"/>
      <c r="Z589" s="1430"/>
      <c r="AA589" s="1430"/>
      <c r="AB589" s="1430"/>
      <c r="AC589" s="1430"/>
      <c r="AD589" s="1430"/>
      <c r="AE589" s="1430"/>
      <c r="AF589" s="1430"/>
      <c r="AG589" s="1430"/>
      <c r="AH589" s="1430"/>
      <c r="AI589" s="1430"/>
      <c r="AJ589" s="1430"/>
      <c r="AK589" s="1430"/>
      <c r="AL589" s="1430"/>
      <c r="AM589" s="1430"/>
      <c r="AN589" s="1430"/>
      <c r="AO589" s="1430"/>
      <c r="AP589" s="1430"/>
      <c r="AQ589" s="1430"/>
      <c r="AR589" s="1430"/>
      <c r="AS589" s="1430"/>
      <c r="AT589" s="1430"/>
      <c r="AU589" s="1430"/>
      <c r="AV589" s="1430"/>
      <c r="AW589" s="1430"/>
      <c r="AX589" s="1430"/>
      <c r="AY589" s="1430"/>
      <c r="AZ589" s="1430"/>
      <c r="BA589" s="1430"/>
      <c r="BB589" s="1430"/>
      <c r="BC589" s="1430"/>
      <c r="BD589" s="1430"/>
    </row>
    <row r="590" spans="2:56">
      <c r="B590" s="1430"/>
      <c r="C590" s="1430"/>
      <c r="D590" s="1430"/>
      <c r="E590" s="1430"/>
      <c r="F590" s="1430"/>
      <c r="G590" s="1430"/>
      <c r="H590" s="1430"/>
      <c r="I590" s="1430"/>
      <c r="J590" s="1430"/>
      <c r="K590" s="1430"/>
      <c r="L590" s="1430"/>
      <c r="M590" s="1430"/>
      <c r="N590" s="1430"/>
      <c r="O590" s="1430"/>
      <c r="P590" s="1430"/>
      <c r="Q590" s="1430"/>
      <c r="R590" s="1430"/>
      <c r="S590" s="1430"/>
      <c r="T590" s="1430"/>
      <c r="U590" s="1430"/>
      <c r="V590" s="1430"/>
      <c r="W590" s="1430"/>
      <c r="X590" s="1430"/>
      <c r="Y590" s="1430"/>
      <c r="Z590" s="1430"/>
      <c r="AA590" s="1430"/>
      <c r="AB590" s="1430"/>
      <c r="AC590" s="1430"/>
      <c r="AD590" s="1430"/>
      <c r="AE590" s="1430"/>
      <c r="AF590" s="1430"/>
      <c r="AG590" s="1430"/>
      <c r="AH590" s="1430"/>
      <c r="AI590" s="1430"/>
      <c r="AJ590" s="1430"/>
      <c r="AK590" s="1430"/>
      <c r="AL590" s="1430"/>
      <c r="AM590" s="1430"/>
      <c r="AN590" s="1430"/>
      <c r="AO590" s="1430"/>
      <c r="AP590" s="1430"/>
      <c r="AQ590" s="1430"/>
      <c r="AR590" s="1430"/>
      <c r="AS590" s="1430"/>
      <c r="AT590" s="1430"/>
      <c r="AU590" s="1430"/>
      <c r="AV590" s="1430"/>
      <c r="AW590" s="1430"/>
      <c r="AX590" s="1430"/>
      <c r="AY590" s="1430"/>
      <c r="AZ590" s="1430"/>
      <c r="BA590" s="1430"/>
      <c r="BB590" s="1430"/>
      <c r="BC590" s="1430"/>
      <c r="BD590" s="1430"/>
    </row>
    <row r="591" spans="2:56">
      <c r="B591" s="1430"/>
      <c r="C591" s="1430"/>
      <c r="D591" s="1430"/>
      <c r="E591" s="1430"/>
      <c r="F591" s="1430"/>
      <c r="G591" s="1430"/>
      <c r="H591" s="1430"/>
      <c r="I591" s="1430"/>
      <c r="J591" s="1430"/>
      <c r="K591" s="1430"/>
      <c r="L591" s="1430"/>
      <c r="M591" s="1430"/>
      <c r="N591" s="1430"/>
      <c r="O591" s="1430"/>
      <c r="P591" s="1430"/>
      <c r="Q591" s="1430"/>
      <c r="R591" s="1430"/>
      <c r="S591" s="1430"/>
      <c r="T591" s="1430"/>
      <c r="U591" s="1430"/>
      <c r="V591" s="1430"/>
      <c r="W591" s="1430"/>
      <c r="X591" s="1430"/>
      <c r="Y591" s="1430"/>
      <c r="Z591" s="1430"/>
      <c r="AA591" s="1430"/>
      <c r="AB591" s="1430"/>
      <c r="AC591" s="1430"/>
      <c r="AD591" s="1430"/>
      <c r="AE591" s="1430"/>
      <c r="AF591" s="1430"/>
      <c r="AG591" s="1430"/>
      <c r="AH591" s="1430"/>
      <c r="AI591" s="1430"/>
      <c r="AJ591" s="1430"/>
      <c r="AK591" s="1430"/>
      <c r="AL591" s="1430"/>
      <c r="AM591" s="1430"/>
      <c r="AN591" s="1430"/>
      <c r="AO591" s="1430"/>
      <c r="AP591" s="1430"/>
      <c r="AQ591" s="1430"/>
      <c r="AR591" s="1430"/>
      <c r="AS591" s="1430"/>
      <c r="AT591" s="1430"/>
      <c r="AU591" s="1430"/>
      <c r="AV591" s="1430"/>
      <c r="AW591" s="1430"/>
      <c r="AX591" s="1430"/>
      <c r="AY591" s="1430"/>
      <c r="AZ591" s="1430"/>
      <c r="BA591" s="1430"/>
      <c r="BB591" s="1430"/>
      <c r="BC591" s="1430"/>
      <c r="BD591" s="1430"/>
    </row>
    <row r="592" spans="2:56">
      <c r="B592" s="1430"/>
      <c r="C592" s="1430"/>
      <c r="D592" s="1430"/>
      <c r="E592" s="1430"/>
      <c r="F592" s="1430"/>
      <c r="G592" s="1430"/>
      <c r="H592" s="1430"/>
      <c r="I592" s="1430"/>
      <c r="J592" s="1430"/>
      <c r="K592" s="1430"/>
      <c r="L592" s="1430"/>
      <c r="M592" s="1430"/>
      <c r="N592" s="1430"/>
      <c r="O592" s="1430"/>
      <c r="P592" s="1430"/>
      <c r="Q592" s="1430"/>
      <c r="R592" s="1430"/>
      <c r="S592" s="1430"/>
      <c r="T592" s="1430"/>
      <c r="U592" s="1430"/>
      <c r="V592" s="1430"/>
      <c r="W592" s="1430"/>
      <c r="X592" s="1430"/>
      <c r="Y592" s="1430"/>
      <c r="Z592" s="1430"/>
      <c r="AA592" s="1430"/>
      <c r="AB592" s="1430"/>
      <c r="AC592" s="1430"/>
      <c r="AD592" s="1430"/>
      <c r="AE592" s="1430"/>
      <c r="AF592" s="1430"/>
      <c r="AG592" s="1430"/>
      <c r="AH592" s="1430"/>
      <c r="AI592" s="1430"/>
      <c r="AJ592" s="1430"/>
      <c r="AK592" s="1430"/>
      <c r="AL592" s="1430"/>
      <c r="AM592" s="1430"/>
      <c r="AN592" s="1430"/>
      <c r="AO592" s="1430"/>
      <c r="AP592" s="1430"/>
      <c r="AQ592" s="1430"/>
      <c r="AR592" s="1430"/>
      <c r="AS592" s="1430"/>
      <c r="AT592" s="1430"/>
      <c r="AU592" s="1430"/>
      <c r="AV592" s="1430"/>
      <c r="AW592" s="1430"/>
      <c r="AX592" s="1430"/>
      <c r="AY592" s="1430"/>
      <c r="AZ592" s="1430"/>
      <c r="BA592" s="1430"/>
      <c r="BB592" s="1430"/>
      <c r="BC592" s="1430"/>
      <c r="BD592" s="1430"/>
    </row>
    <row r="593" spans="2:56">
      <c r="B593" s="1430"/>
      <c r="C593" s="1430"/>
      <c r="D593" s="1430"/>
      <c r="E593" s="1430"/>
      <c r="F593" s="1430"/>
      <c r="G593" s="1430"/>
      <c r="H593" s="1430"/>
      <c r="I593" s="1430"/>
      <c r="J593" s="1430"/>
      <c r="K593" s="1430"/>
      <c r="L593" s="1430"/>
      <c r="M593" s="1430"/>
      <c r="N593" s="1430"/>
      <c r="O593" s="1430"/>
      <c r="P593" s="1430"/>
      <c r="Q593" s="1430"/>
      <c r="R593" s="1430"/>
      <c r="S593" s="1430"/>
      <c r="T593" s="1430"/>
      <c r="U593" s="1430"/>
      <c r="V593" s="1430"/>
      <c r="W593" s="1430"/>
      <c r="X593" s="1430"/>
      <c r="Y593" s="1430"/>
      <c r="Z593" s="1430"/>
      <c r="AA593" s="1430"/>
      <c r="AB593" s="1430"/>
      <c r="AC593" s="1430"/>
      <c r="AD593" s="1430"/>
      <c r="AE593" s="1430"/>
      <c r="AF593" s="1430"/>
      <c r="AG593" s="1430"/>
      <c r="AH593" s="1430"/>
      <c r="AI593" s="1430"/>
      <c r="AJ593" s="1430"/>
      <c r="AK593" s="1430"/>
      <c r="AL593" s="1430"/>
      <c r="AM593" s="1430"/>
      <c r="AN593" s="1430"/>
      <c r="AO593" s="1430"/>
      <c r="AP593" s="1430"/>
      <c r="AQ593" s="1430"/>
      <c r="AR593" s="1430"/>
      <c r="AS593" s="1430"/>
      <c r="AT593" s="1430"/>
      <c r="AU593" s="1430"/>
      <c r="AV593" s="1430"/>
      <c r="AW593" s="1430"/>
      <c r="AX593" s="1430"/>
      <c r="AY593" s="1430"/>
      <c r="AZ593" s="1430"/>
      <c r="BA593" s="1430"/>
      <c r="BB593" s="1430"/>
      <c r="BC593" s="1430"/>
      <c r="BD593" s="1430"/>
    </row>
    <row r="594" spans="2:56">
      <c r="B594" s="1430"/>
      <c r="C594" s="1430"/>
      <c r="D594" s="1430"/>
      <c r="E594" s="1430"/>
      <c r="F594" s="1430"/>
      <c r="G594" s="1430"/>
      <c r="H594" s="1430"/>
      <c r="I594" s="1430"/>
      <c r="J594" s="1430"/>
      <c r="K594" s="1430"/>
      <c r="L594" s="1430"/>
      <c r="M594" s="1430"/>
      <c r="N594" s="1430"/>
      <c r="O594" s="1430"/>
      <c r="P594" s="1430"/>
      <c r="Q594" s="1430"/>
      <c r="R594" s="1430"/>
      <c r="S594" s="1430"/>
      <c r="T594" s="1430"/>
      <c r="U594" s="1430"/>
      <c r="V594" s="1430"/>
      <c r="W594" s="1430"/>
      <c r="X594" s="1430"/>
      <c r="Y594" s="1430"/>
      <c r="Z594" s="1430"/>
      <c r="AA594" s="1430"/>
      <c r="AB594" s="1430"/>
      <c r="AC594" s="1430"/>
      <c r="AD594" s="1430"/>
      <c r="AE594" s="1430"/>
      <c r="AF594" s="1430"/>
      <c r="AG594" s="1430"/>
      <c r="AH594" s="1430"/>
      <c r="AI594" s="1430"/>
      <c r="AJ594" s="1430"/>
      <c r="AK594" s="1430"/>
      <c r="AL594" s="1430"/>
      <c r="AM594" s="1430"/>
      <c r="AN594" s="1430"/>
      <c r="AO594" s="1430"/>
      <c r="AP594" s="1430"/>
      <c r="AQ594" s="1430"/>
      <c r="AR594" s="1430"/>
      <c r="AS594" s="1430"/>
      <c r="AT594" s="1430"/>
      <c r="AU594" s="1430"/>
      <c r="AV594" s="1430"/>
      <c r="AW594" s="1430"/>
      <c r="AX594" s="1430"/>
      <c r="AY594" s="1430"/>
      <c r="AZ594" s="1430"/>
      <c r="BA594" s="1430"/>
      <c r="BB594" s="1430"/>
      <c r="BC594" s="1430"/>
      <c r="BD594" s="1430"/>
    </row>
    <row r="595" spans="2:56">
      <c r="B595" s="1430"/>
      <c r="C595" s="1430"/>
      <c r="D595" s="1430"/>
      <c r="E595" s="1430"/>
      <c r="F595" s="1430"/>
      <c r="G595" s="1430"/>
      <c r="H595" s="1430"/>
      <c r="I595" s="1430"/>
      <c r="J595" s="1430"/>
      <c r="K595" s="1430"/>
      <c r="L595" s="1430"/>
      <c r="M595" s="1430"/>
      <c r="N595" s="1430"/>
      <c r="O595" s="1430"/>
      <c r="P595" s="1430"/>
      <c r="Q595" s="1430"/>
      <c r="R595" s="1430"/>
      <c r="S595" s="1430"/>
      <c r="T595" s="1430"/>
      <c r="U595" s="1430"/>
      <c r="V595" s="1430"/>
      <c r="W595" s="1430"/>
      <c r="X595" s="1430"/>
      <c r="Y595" s="1430"/>
      <c r="Z595" s="1430"/>
      <c r="AA595" s="1430"/>
      <c r="AB595" s="1430"/>
      <c r="AC595" s="1430"/>
      <c r="AD595" s="1430"/>
      <c r="AE595" s="1430"/>
      <c r="AF595" s="1430"/>
      <c r="AG595" s="1430"/>
      <c r="AH595" s="1430"/>
      <c r="AI595" s="1430"/>
      <c r="AJ595" s="1430"/>
      <c r="AK595" s="1430"/>
      <c r="AL595" s="1430"/>
      <c r="AM595" s="1430"/>
      <c r="AN595" s="1430"/>
      <c r="AO595" s="1430"/>
      <c r="AP595" s="1430"/>
      <c r="AQ595" s="1430"/>
      <c r="AR595" s="1430"/>
      <c r="AS595" s="1430"/>
      <c r="AT595" s="1430"/>
      <c r="AU595" s="1430"/>
      <c r="AV595" s="1430"/>
      <c r="AW595" s="1430"/>
      <c r="AX595" s="1430"/>
      <c r="AY595" s="1430"/>
      <c r="AZ595" s="1430"/>
      <c r="BA595" s="1430"/>
      <c r="BB595" s="1430"/>
      <c r="BC595" s="1430"/>
      <c r="BD595" s="1430"/>
    </row>
    <row r="596" spans="2:56">
      <c r="B596" s="1430"/>
      <c r="C596" s="1430"/>
      <c r="D596" s="1430"/>
      <c r="E596" s="1430"/>
      <c r="F596" s="1430"/>
      <c r="G596" s="1430"/>
      <c r="H596" s="1430"/>
      <c r="I596" s="1430"/>
      <c r="J596" s="1430"/>
      <c r="K596" s="1430"/>
      <c r="L596" s="1430"/>
      <c r="M596" s="1430"/>
      <c r="N596" s="1430"/>
      <c r="O596" s="1430"/>
      <c r="P596" s="1430"/>
      <c r="Q596" s="1430"/>
      <c r="R596" s="1430"/>
      <c r="S596" s="1430"/>
      <c r="T596" s="1430"/>
      <c r="U596" s="1430"/>
      <c r="V596" s="1430"/>
      <c r="W596" s="1430"/>
      <c r="X596" s="1430"/>
      <c r="Y596" s="1430"/>
      <c r="Z596" s="1430"/>
      <c r="AA596" s="1430"/>
      <c r="AB596" s="1430"/>
      <c r="AC596" s="1430"/>
      <c r="AD596" s="1430"/>
      <c r="AE596" s="1430"/>
      <c r="AF596" s="1430"/>
      <c r="AG596" s="1430"/>
      <c r="AH596" s="1430"/>
      <c r="AI596" s="1430"/>
      <c r="AJ596" s="1430"/>
      <c r="AK596" s="1430"/>
      <c r="AL596" s="1430"/>
      <c r="AM596" s="1430"/>
      <c r="AN596" s="1430"/>
      <c r="AO596" s="1430"/>
      <c r="AP596" s="1430"/>
      <c r="AQ596" s="1430"/>
      <c r="AR596" s="1430"/>
      <c r="AS596" s="1430"/>
      <c r="AT596" s="1430"/>
      <c r="AU596" s="1430"/>
      <c r="AV596" s="1430"/>
      <c r="AW596" s="1430"/>
      <c r="AX596" s="1430"/>
      <c r="AY596" s="1430"/>
      <c r="AZ596" s="1430"/>
      <c r="BA596" s="1430"/>
      <c r="BB596" s="1430"/>
      <c r="BC596" s="1430"/>
      <c r="BD596" s="1430"/>
    </row>
    <row r="597" spans="2:56">
      <c r="B597" s="1430"/>
      <c r="C597" s="1430"/>
      <c r="D597" s="1430"/>
      <c r="E597" s="1430"/>
      <c r="F597" s="1430"/>
      <c r="G597" s="1430"/>
      <c r="H597" s="1430"/>
      <c r="I597" s="1430"/>
      <c r="J597" s="1430"/>
      <c r="K597" s="1430"/>
      <c r="L597" s="1430"/>
      <c r="M597" s="1430"/>
      <c r="N597" s="1430"/>
      <c r="O597" s="1430"/>
      <c r="P597" s="1430"/>
      <c r="Q597" s="1430"/>
      <c r="R597" s="1430"/>
      <c r="S597" s="1430"/>
      <c r="T597" s="1430"/>
      <c r="U597" s="1430"/>
      <c r="V597" s="1430"/>
      <c r="W597" s="1430"/>
      <c r="X597" s="1430"/>
      <c r="Y597" s="1430"/>
      <c r="Z597" s="1430"/>
      <c r="AA597" s="1430"/>
      <c r="AB597" s="1430"/>
      <c r="AC597" s="1430"/>
      <c r="AD597" s="1430"/>
      <c r="AE597" s="1430"/>
      <c r="AF597" s="1430"/>
      <c r="AG597" s="1430"/>
      <c r="AH597" s="1430"/>
      <c r="AI597" s="1430"/>
      <c r="AJ597" s="1430"/>
      <c r="AK597" s="1430"/>
      <c r="AL597" s="1430"/>
      <c r="AM597" s="1430"/>
      <c r="AN597" s="1430"/>
      <c r="AO597" s="1430"/>
      <c r="AP597" s="1430"/>
      <c r="AQ597" s="1430"/>
      <c r="AR597" s="1430"/>
      <c r="AS597" s="1430"/>
      <c r="AT597" s="1430"/>
      <c r="AU597" s="1430"/>
      <c r="AV597" s="1430"/>
      <c r="AW597" s="1430"/>
      <c r="AX597" s="1430"/>
      <c r="AY597" s="1430"/>
      <c r="AZ597" s="1430"/>
      <c r="BA597" s="1430"/>
      <c r="BB597" s="1430"/>
      <c r="BC597" s="1430"/>
      <c r="BD597" s="1430"/>
    </row>
    <row r="598" spans="2:56">
      <c r="B598" s="1430"/>
      <c r="C598" s="1430"/>
      <c r="D598" s="1430"/>
      <c r="E598" s="1430"/>
      <c r="F598" s="1430"/>
      <c r="G598" s="1430"/>
      <c r="H598" s="1430"/>
      <c r="I598" s="1430"/>
      <c r="J598" s="1430"/>
      <c r="K598" s="1430"/>
      <c r="L598" s="1430"/>
      <c r="M598" s="1430"/>
      <c r="N598" s="1430"/>
      <c r="O598" s="1430"/>
      <c r="P598" s="1430"/>
      <c r="Q598" s="1430"/>
      <c r="R598" s="1430"/>
      <c r="S598" s="1430"/>
      <c r="T598" s="1430"/>
      <c r="U598" s="1430"/>
      <c r="V598" s="1430"/>
      <c r="W598" s="1430"/>
      <c r="X598" s="1430"/>
      <c r="Y598" s="1430"/>
      <c r="Z598" s="1430"/>
      <c r="AA598" s="1430"/>
      <c r="AB598" s="1430"/>
      <c r="AC598" s="1430"/>
      <c r="AD598" s="1430"/>
      <c r="AE598" s="1430"/>
      <c r="AF598" s="1430"/>
      <c r="AG598" s="1430"/>
      <c r="AH598" s="1430"/>
      <c r="AI598" s="1430"/>
      <c r="AJ598" s="1430"/>
      <c r="AK598" s="1430"/>
      <c r="AL598" s="1430"/>
      <c r="AM598" s="1430"/>
      <c r="AN598" s="1430"/>
      <c r="AO598" s="1430"/>
      <c r="AP598" s="1430"/>
      <c r="AQ598" s="1430"/>
      <c r="AR598" s="1430"/>
      <c r="AS598" s="1430"/>
      <c r="AT598" s="1430"/>
      <c r="AU598" s="1430"/>
      <c r="AV598" s="1430"/>
      <c r="AW598" s="1430"/>
      <c r="AX598" s="1430"/>
      <c r="AY598" s="1430"/>
      <c r="AZ598" s="1430"/>
      <c r="BA598" s="1430"/>
      <c r="BB598" s="1430"/>
      <c r="BC598" s="1430"/>
      <c r="BD598" s="1430"/>
    </row>
    <row r="599" spans="2:56">
      <c r="B599" s="1430"/>
      <c r="C599" s="1430"/>
      <c r="D599" s="1430"/>
      <c r="E599" s="1430"/>
      <c r="F599" s="1430"/>
      <c r="G599" s="1430"/>
      <c r="H599" s="1430"/>
      <c r="I599" s="1430"/>
      <c r="J599" s="1430"/>
      <c r="K599" s="1430"/>
      <c r="L599" s="1430"/>
      <c r="M599" s="1430"/>
      <c r="N599" s="1430"/>
      <c r="O599" s="1430"/>
      <c r="P599" s="1430"/>
      <c r="Q599" s="1430"/>
      <c r="R599" s="1430"/>
      <c r="S599" s="1430"/>
      <c r="T599" s="1430"/>
      <c r="U599" s="1430"/>
      <c r="V599" s="1430"/>
      <c r="W599" s="1430"/>
      <c r="X599" s="1430"/>
      <c r="Y599" s="1430"/>
      <c r="Z599" s="1430"/>
      <c r="AA599" s="1430"/>
      <c r="AB599" s="1430"/>
      <c r="AC599" s="1430"/>
      <c r="AD599" s="1430"/>
      <c r="AE599" s="1430"/>
      <c r="AF599" s="1430"/>
      <c r="AG599" s="1430"/>
      <c r="AH599" s="1430"/>
      <c r="AI599" s="1430"/>
      <c r="AJ599" s="1430"/>
      <c r="AK599" s="1430"/>
      <c r="AL599" s="1430"/>
      <c r="AM599" s="1430"/>
      <c r="AN599" s="1430"/>
      <c r="AO599" s="1430"/>
      <c r="AP599" s="1430"/>
      <c r="AQ599" s="1430"/>
      <c r="AR599" s="1430"/>
      <c r="AS599" s="1430"/>
      <c r="AT599" s="1430"/>
      <c r="AU599" s="1430"/>
      <c r="AV599" s="1430"/>
      <c r="AW599" s="1430"/>
      <c r="AX599" s="1430"/>
      <c r="AY599" s="1430"/>
      <c r="AZ599" s="1430"/>
      <c r="BA599" s="1430"/>
      <c r="BB599" s="1430"/>
      <c r="BC599" s="1430"/>
      <c r="BD599" s="1430"/>
    </row>
    <row r="600" spans="2:56">
      <c r="B600" s="1430"/>
      <c r="C600" s="1430"/>
      <c r="D600" s="1430"/>
      <c r="E600" s="1430"/>
      <c r="F600" s="1430"/>
      <c r="G600" s="1430"/>
      <c r="H600" s="1430"/>
      <c r="I600" s="1430"/>
      <c r="J600" s="1430"/>
      <c r="K600" s="1430"/>
      <c r="L600" s="1430"/>
      <c r="M600" s="1430"/>
      <c r="N600" s="1430"/>
      <c r="O600" s="1430"/>
      <c r="P600" s="1430"/>
      <c r="Q600" s="1430"/>
      <c r="R600" s="1430"/>
      <c r="S600" s="1430"/>
      <c r="T600" s="1430"/>
      <c r="U600" s="1430"/>
      <c r="V600" s="1430"/>
      <c r="W600" s="1430"/>
      <c r="X600" s="1430"/>
      <c r="Y600" s="1430"/>
      <c r="Z600" s="1430"/>
      <c r="AA600" s="1430"/>
      <c r="AB600" s="1430"/>
      <c r="AC600" s="1430"/>
      <c r="AD600" s="1430"/>
      <c r="AE600" s="1430"/>
      <c r="AF600" s="1430"/>
      <c r="AG600" s="1430"/>
      <c r="AH600" s="1430"/>
      <c r="AI600" s="1430"/>
      <c r="AJ600" s="1430"/>
      <c r="AK600" s="1430"/>
      <c r="AL600" s="1430"/>
      <c r="AM600" s="1430"/>
      <c r="AN600" s="1430"/>
      <c r="AO600" s="1430"/>
      <c r="AP600" s="1430"/>
      <c r="AQ600" s="1430"/>
      <c r="AR600" s="1430"/>
      <c r="AS600" s="1430"/>
      <c r="AT600" s="1430"/>
      <c r="AU600" s="1430"/>
      <c r="AV600" s="1430"/>
      <c r="AW600" s="1430"/>
      <c r="AX600" s="1430"/>
      <c r="AY600" s="1430"/>
      <c r="AZ600" s="1430"/>
      <c r="BA600" s="1430"/>
      <c r="BB600" s="1430"/>
      <c r="BC600" s="1430"/>
      <c r="BD600" s="1430"/>
    </row>
    <row r="601" spans="2:56">
      <c r="B601" s="1430"/>
      <c r="C601" s="1430"/>
      <c r="D601" s="1430"/>
      <c r="E601" s="1430"/>
      <c r="F601" s="1430"/>
      <c r="G601" s="1430"/>
      <c r="H601" s="1430"/>
      <c r="I601" s="1430"/>
      <c r="J601" s="1430"/>
      <c r="K601" s="1430"/>
      <c r="L601" s="1430"/>
      <c r="M601" s="1430"/>
      <c r="N601" s="1430"/>
      <c r="O601" s="1430"/>
      <c r="P601" s="1430"/>
      <c r="Q601" s="1430"/>
      <c r="R601" s="1430"/>
      <c r="S601" s="1430"/>
      <c r="T601" s="1430"/>
      <c r="U601" s="1430"/>
      <c r="V601" s="1430"/>
      <c r="W601" s="1430"/>
      <c r="X601" s="1430"/>
      <c r="Y601" s="1430"/>
      <c r="Z601" s="1430"/>
      <c r="AA601" s="1430"/>
      <c r="AB601" s="1430"/>
      <c r="AC601" s="1430"/>
      <c r="AD601" s="1430"/>
      <c r="AE601" s="1430"/>
      <c r="AF601" s="1430"/>
      <c r="AG601" s="1430"/>
      <c r="AH601" s="1430"/>
      <c r="AI601" s="1430"/>
      <c r="AJ601" s="1430"/>
      <c r="AK601" s="1430"/>
      <c r="AL601" s="1430"/>
      <c r="AM601" s="1430"/>
      <c r="AN601" s="1430"/>
      <c r="AO601" s="1430"/>
      <c r="AP601" s="1430"/>
      <c r="AQ601" s="1430"/>
      <c r="AR601" s="1430"/>
      <c r="AS601" s="1430"/>
      <c r="AT601" s="1430"/>
      <c r="AU601" s="1430"/>
      <c r="AV601" s="1430"/>
      <c r="AW601" s="1430"/>
      <c r="AX601" s="1430"/>
      <c r="AY601" s="1430"/>
      <c r="AZ601" s="1430"/>
      <c r="BA601" s="1430"/>
      <c r="BB601" s="1430"/>
      <c r="BC601" s="1430"/>
      <c r="BD601" s="1430"/>
    </row>
    <row r="602" spans="2:56">
      <c r="B602" s="1430"/>
      <c r="C602" s="1430"/>
      <c r="D602" s="1430"/>
      <c r="E602" s="1430"/>
      <c r="F602" s="1430"/>
      <c r="G602" s="1430"/>
      <c r="H602" s="1430"/>
      <c r="I602" s="1430"/>
      <c r="J602" s="1430"/>
      <c r="K602" s="1430"/>
      <c r="L602" s="1430"/>
      <c r="M602" s="1430"/>
      <c r="N602" s="1430"/>
      <c r="O602" s="1430"/>
      <c r="P602" s="1430"/>
      <c r="Q602" s="1430"/>
      <c r="R602" s="1430"/>
      <c r="S602" s="1430"/>
      <c r="T602" s="1430"/>
      <c r="U602" s="1430"/>
      <c r="V602" s="1430"/>
      <c r="W602" s="1430"/>
      <c r="X602" s="1430"/>
      <c r="Y602" s="1430"/>
      <c r="Z602" s="1430"/>
      <c r="AA602" s="1430"/>
      <c r="AB602" s="1430"/>
      <c r="AC602" s="1430"/>
      <c r="AD602" s="1430"/>
      <c r="AE602" s="1430"/>
      <c r="AF602" s="1430"/>
      <c r="AG602" s="1430"/>
      <c r="AH602" s="1430"/>
      <c r="AI602" s="1430"/>
      <c r="AJ602" s="1430"/>
      <c r="AK602" s="1430"/>
      <c r="AL602" s="1430"/>
      <c r="AM602" s="1430"/>
      <c r="AN602" s="1430"/>
      <c r="AO602" s="1430"/>
      <c r="AP602" s="1430"/>
      <c r="AQ602" s="1430"/>
      <c r="AR602" s="1430"/>
      <c r="AS602" s="1430"/>
      <c r="AT602" s="1430"/>
      <c r="AU602" s="1430"/>
      <c r="AV602" s="1430"/>
      <c r="AW602" s="1430"/>
      <c r="AX602" s="1430"/>
      <c r="AY602" s="1430"/>
      <c r="AZ602" s="1430"/>
      <c r="BA602" s="1430"/>
      <c r="BB602" s="1430"/>
      <c r="BC602" s="1430"/>
      <c r="BD602" s="1430"/>
    </row>
    <row r="603" spans="2:56">
      <c r="B603" s="1430"/>
      <c r="C603" s="1430"/>
      <c r="D603" s="1430"/>
      <c r="E603" s="1430"/>
      <c r="F603" s="1430"/>
      <c r="G603" s="1430"/>
      <c r="H603" s="1430"/>
      <c r="I603" s="1430"/>
      <c r="J603" s="1430"/>
      <c r="K603" s="1430"/>
      <c r="L603" s="1430"/>
      <c r="M603" s="1430"/>
      <c r="N603" s="1430"/>
      <c r="O603" s="1430"/>
      <c r="P603" s="1430"/>
      <c r="Q603" s="1430"/>
      <c r="R603" s="1430"/>
      <c r="S603" s="1430"/>
      <c r="T603" s="1430"/>
      <c r="U603" s="1430"/>
      <c r="V603" s="1430"/>
      <c r="W603" s="1430"/>
      <c r="X603" s="1430"/>
      <c r="Y603" s="1430"/>
      <c r="Z603" s="1430"/>
      <c r="AA603" s="1430"/>
      <c r="AB603" s="1430"/>
      <c r="AC603" s="1430"/>
      <c r="AD603" s="1430"/>
      <c r="AE603" s="1430"/>
      <c r="AF603" s="1430"/>
      <c r="AG603" s="1430"/>
      <c r="AH603" s="1430"/>
      <c r="AI603" s="1430"/>
      <c r="AJ603" s="1430"/>
      <c r="AK603" s="1430"/>
      <c r="AL603" s="1430"/>
      <c r="AM603" s="1430"/>
      <c r="AN603" s="1430"/>
      <c r="AO603" s="1430"/>
      <c r="AP603" s="1430"/>
      <c r="AQ603" s="1430"/>
      <c r="AR603" s="1430"/>
      <c r="AS603" s="1430"/>
      <c r="AT603" s="1430"/>
      <c r="AU603" s="1430"/>
      <c r="AV603" s="1430"/>
      <c r="AW603" s="1430"/>
      <c r="AX603" s="1430"/>
      <c r="AY603" s="1430"/>
      <c r="AZ603" s="1430"/>
      <c r="BA603" s="1430"/>
      <c r="BB603" s="1430"/>
      <c r="BC603" s="1430"/>
      <c r="BD603" s="1430"/>
    </row>
    <row r="604" spans="2:56">
      <c r="B604" s="1430"/>
      <c r="C604" s="1430"/>
      <c r="D604" s="1430"/>
      <c r="E604" s="1430"/>
      <c r="F604" s="1430"/>
      <c r="G604" s="1430"/>
      <c r="H604" s="1430"/>
      <c r="I604" s="1430"/>
      <c r="J604" s="1430"/>
      <c r="K604" s="1430"/>
      <c r="L604" s="1430"/>
      <c r="M604" s="1430"/>
      <c r="N604" s="1430"/>
      <c r="O604" s="1430"/>
      <c r="P604" s="1430"/>
      <c r="Q604" s="1430"/>
      <c r="R604" s="1430"/>
      <c r="S604" s="1430"/>
      <c r="T604" s="1430"/>
      <c r="U604" s="1430"/>
      <c r="V604" s="1430"/>
      <c r="W604" s="1430"/>
      <c r="X604" s="1430"/>
      <c r="Y604" s="1430"/>
      <c r="Z604" s="1430"/>
      <c r="AA604" s="1430"/>
      <c r="AB604" s="1430"/>
      <c r="AC604" s="1430"/>
      <c r="AD604" s="1430"/>
      <c r="AE604" s="1430"/>
      <c r="AF604" s="1430"/>
      <c r="AG604" s="1430"/>
      <c r="AH604" s="1430"/>
      <c r="AI604" s="1430"/>
      <c r="AJ604" s="1430"/>
      <c r="AK604" s="1430"/>
      <c r="AL604" s="1430"/>
      <c r="AM604" s="1430"/>
      <c r="AN604" s="1430"/>
      <c r="AO604" s="1430"/>
      <c r="AP604" s="1430"/>
      <c r="AQ604" s="1430"/>
      <c r="AR604" s="1430"/>
      <c r="AS604" s="1430"/>
      <c r="AT604" s="1430"/>
      <c r="AU604" s="1430"/>
      <c r="AV604" s="1430"/>
      <c r="AW604" s="1430"/>
      <c r="AX604" s="1430"/>
      <c r="AY604" s="1430"/>
      <c r="AZ604" s="1430"/>
      <c r="BA604" s="1430"/>
      <c r="BB604" s="1430"/>
      <c r="BC604" s="1430"/>
      <c r="BD604" s="1430"/>
    </row>
    <row r="605" spans="2:56">
      <c r="B605" s="1430"/>
      <c r="C605" s="1430"/>
      <c r="D605" s="1430"/>
      <c r="E605" s="1430"/>
      <c r="F605" s="1430"/>
      <c r="G605" s="1430"/>
      <c r="H605" s="1430"/>
      <c r="I605" s="1430"/>
      <c r="J605" s="1430"/>
      <c r="K605" s="1430"/>
      <c r="L605" s="1430"/>
      <c r="M605" s="1430"/>
      <c r="N605" s="1430"/>
      <c r="O605" s="1430"/>
      <c r="P605" s="1430"/>
      <c r="Q605" s="1430"/>
      <c r="R605" s="1430"/>
      <c r="S605" s="1430"/>
      <c r="T605" s="1430"/>
      <c r="U605" s="1430"/>
      <c r="V605" s="1430"/>
      <c r="W605" s="1430"/>
      <c r="X605" s="1430"/>
      <c r="Y605" s="1430"/>
      <c r="Z605" s="1430"/>
      <c r="AA605" s="1430"/>
      <c r="AB605" s="1430"/>
      <c r="AC605" s="1430"/>
      <c r="AD605" s="1430"/>
      <c r="AE605" s="1430"/>
      <c r="AF605" s="1430"/>
      <c r="AG605" s="1430"/>
      <c r="AH605" s="1430"/>
      <c r="AI605" s="1430"/>
      <c r="AJ605" s="1430"/>
      <c r="AK605" s="1430"/>
      <c r="AL605" s="1430"/>
      <c r="AM605" s="1430"/>
      <c r="AN605" s="1430"/>
      <c r="AO605" s="1430"/>
      <c r="AP605" s="1430"/>
      <c r="AQ605" s="1430"/>
      <c r="AR605" s="1430"/>
      <c r="AS605" s="1430"/>
      <c r="AT605" s="1430"/>
      <c r="AU605" s="1430"/>
      <c r="AV605" s="1430"/>
      <c r="AW605" s="1430"/>
      <c r="AX605" s="1430"/>
      <c r="AY605" s="1430"/>
      <c r="AZ605" s="1430"/>
      <c r="BA605" s="1430"/>
      <c r="BB605" s="1430"/>
      <c r="BC605" s="1430"/>
      <c r="BD605" s="1430"/>
    </row>
    <row r="606" spans="2:56">
      <c r="B606" s="1430"/>
      <c r="C606" s="1430"/>
      <c r="D606" s="1430"/>
      <c r="E606" s="1430"/>
      <c r="F606" s="1430"/>
      <c r="G606" s="1430"/>
      <c r="H606" s="1430"/>
      <c r="I606" s="1430"/>
      <c r="J606" s="1430"/>
      <c r="K606" s="1430"/>
      <c r="L606" s="1430"/>
      <c r="M606" s="1430"/>
      <c r="N606" s="1430"/>
      <c r="O606" s="1430"/>
      <c r="P606" s="1430"/>
      <c r="Q606" s="1430"/>
      <c r="R606" s="1430"/>
      <c r="S606" s="1430"/>
      <c r="T606" s="1430"/>
      <c r="U606" s="1430"/>
      <c r="V606" s="1430"/>
      <c r="W606" s="1430"/>
      <c r="X606" s="1430"/>
      <c r="Y606" s="1430"/>
      <c r="Z606" s="1430"/>
      <c r="AA606" s="1430"/>
      <c r="AB606" s="1430"/>
      <c r="AC606" s="1430"/>
      <c r="AD606" s="1430"/>
      <c r="AE606" s="1430"/>
      <c r="AF606" s="1430"/>
      <c r="AG606" s="1430"/>
      <c r="AH606" s="1430"/>
      <c r="AI606" s="1430"/>
      <c r="AJ606" s="1430"/>
      <c r="AK606" s="1430"/>
      <c r="AL606" s="1430"/>
      <c r="AM606" s="1430"/>
      <c r="AN606" s="1430"/>
      <c r="AO606" s="1430"/>
      <c r="AP606" s="1430"/>
      <c r="AQ606" s="1430"/>
      <c r="AR606" s="1430"/>
      <c r="AS606" s="1430"/>
      <c r="AT606" s="1430"/>
      <c r="AU606" s="1430"/>
      <c r="AV606" s="1430"/>
      <c r="AW606" s="1430"/>
      <c r="AX606" s="1430"/>
      <c r="AY606" s="1430"/>
      <c r="AZ606" s="1430"/>
      <c r="BA606" s="1430"/>
      <c r="BB606" s="1430"/>
      <c r="BC606" s="1430"/>
      <c r="BD606" s="1430"/>
    </row>
    <row r="607" spans="2:56">
      <c r="B607" s="1430"/>
      <c r="C607" s="1430"/>
      <c r="D607" s="1430"/>
      <c r="E607" s="1430"/>
      <c r="F607" s="1430"/>
      <c r="G607" s="1430"/>
      <c r="H607" s="1430"/>
      <c r="I607" s="1430"/>
      <c r="J607" s="1430"/>
      <c r="K607" s="1430"/>
      <c r="L607" s="1430"/>
      <c r="M607" s="1430"/>
      <c r="N607" s="1430"/>
      <c r="O607" s="1430"/>
      <c r="P607" s="1430"/>
      <c r="Q607" s="1430"/>
      <c r="R607" s="1430"/>
      <c r="S607" s="1430"/>
      <c r="T607" s="1430"/>
      <c r="U607" s="1430"/>
      <c r="V607" s="1430"/>
      <c r="W607" s="1430"/>
      <c r="X607" s="1430"/>
      <c r="Y607" s="1430"/>
      <c r="Z607" s="1430"/>
      <c r="AA607" s="1430"/>
      <c r="AB607" s="1430"/>
      <c r="AC607" s="1430"/>
      <c r="AD607" s="1430"/>
      <c r="AE607" s="1430"/>
      <c r="AF607" s="1430"/>
      <c r="AG607" s="1430"/>
      <c r="AH607" s="1430"/>
      <c r="AI607" s="1430"/>
      <c r="AJ607" s="1430"/>
      <c r="AK607" s="1430"/>
      <c r="AL607" s="1430"/>
      <c r="AM607" s="1430"/>
      <c r="AN607" s="1430"/>
      <c r="AO607" s="1430"/>
      <c r="AP607" s="1430"/>
      <c r="AQ607" s="1430"/>
      <c r="AR607" s="1430"/>
      <c r="AS607" s="1430"/>
      <c r="AT607" s="1430"/>
      <c r="AU607" s="1430"/>
      <c r="AV607" s="1430"/>
      <c r="AW607" s="1430"/>
      <c r="AX607" s="1430"/>
      <c r="AY607" s="1430"/>
      <c r="AZ607" s="1430"/>
      <c r="BA607" s="1430"/>
      <c r="BB607" s="1430"/>
      <c r="BC607" s="1430"/>
      <c r="BD607" s="1430"/>
    </row>
    <row r="608" spans="2:56">
      <c r="B608" s="1430"/>
      <c r="C608" s="1430"/>
      <c r="D608" s="1430"/>
      <c r="E608" s="1430"/>
      <c r="F608" s="1430"/>
      <c r="G608" s="1430"/>
      <c r="H608" s="1430"/>
      <c r="I608" s="1430"/>
      <c r="J608" s="1430"/>
      <c r="K608" s="1430"/>
      <c r="L608" s="1430"/>
      <c r="M608" s="1430"/>
      <c r="N608" s="1430"/>
      <c r="O608" s="1430"/>
      <c r="P608" s="1430"/>
      <c r="Q608" s="1430"/>
      <c r="R608" s="1430"/>
      <c r="S608" s="1430"/>
      <c r="T608" s="1430"/>
      <c r="U608" s="1430"/>
      <c r="V608" s="1430"/>
      <c r="W608" s="1430"/>
      <c r="X608" s="1430"/>
      <c r="Y608" s="1430"/>
      <c r="Z608" s="1430"/>
      <c r="AA608" s="1430"/>
      <c r="AB608" s="1430"/>
      <c r="AC608" s="1430"/>
      <c r="AD608" s="1430"/>
      <c r="AE608" s="1430"/>
      <c r="AF608" s="1430"/>
      <c r="AG608" s="1430"/>
      <c r="AH608" s="1430"/>
      <c r="AI608" s="1430"/>
      <c r="AJ608" s="1430"/>
      <c r="AK608" s="1430"/>
      <c r="AL608" s="1430"/>
      <c r="AM608" s="1430"/>
      <c r="AN608" s="1430"/>
      <c r="AO608" s="1430"/>
      <c r="AP608" s="1430"/>
      <c r="AQ608" s="1430"/>
      <c r="AR608" s="1430"/>
      <c r="AS608" s="1430"/>
      <c r="AT608" s="1430"/>
      <c r="AU608" s="1430"/>
      <c r="AV608" s="1430"/>
      <c r="AW608" s="1430"/>
      <c r="AX608" s="1430"/>
      <c r="AY608" s="1430"/>
      <c r="AZ608" s="1430"/>
      <c r="BA608" s="1430"/>
      <c r="BB608" s="1430"/>
      <c r="BC608" s="1430"/>
      <c r="BD608" s="1430"/>
    </row>
    <row r="609" spans="2:56">
      <c r="B609" s="1430"/>
      <c r="C609" s="1430"/>
      <c r="D609" s="1430"/>
      <c r="E609" s="1430"/>
      <c r="F609" s="1430"/>
      <c r="G609" s="1430"/>
      <c r="H609" s="1430"/>
      <c r="I609" s="1430"/>
      <c r="J609" s="1430"/>
      <c r="K609" s="1430"/>
      <c r="L609" s="1430"/>
      <c r="M609" s="1430"/>
      <c r="N609" s="1430"/>
      <c r="O609" s="1430"/>
      <c r="P609" s="1430"/>
      <c r="Q609" s="1430"/>
      <c r="R609" s="1430"/>
      <c r="S609" s="1430"/>
      <c r="T609" s="1430"/>
      <c r="U609" s="1430"/>
      <c r="V609" s="1430"/>
      <c r="W609" s="1430"/>
      <c r="X609" s="1430"/>
      <c r="Y609" s="1430"/>
      <c r="Z609" s="1430"/>
      <c r="AA609" s="1430"/>
      <c r="AB609" s="1430"/>
      <c r="AC609" s="1430"/>
      <c r="AD609" s="1430"/>
      <c r="AE609" s="1430"/>
      <c r="AF609" s="1430"/>
      <c r="AG609" s="1430"/>
      <c r="AH609" s="1430"/>
      <c r="AI609" s="1430"/>
      <c r="AJ609" s="1430"/>
      <c r="AK609" s="1430"/>
      <c r="AL609" s="1430"/>
      <c r="AM609" s="1430"/>
      <c r="AN609" s="1430"/>
      <c r="AO609" s="1430"/>
      <c r="AP609" s="1430"/>
      <c r="AQ609" s="1430"/>
      <c r="AR609" s="1430"/>
      <c r="AS609" s="1430"/>
      <c r="AT609" s="1430"/>
      <c r="AU609" s="1430"/>
      <c r="AV609" s="1430"/>
      <c r="AW609" s="1430"/>
      <c r="AX609" s="1430"/>
      <c r="AY609" s="1430"/>
      <c r="AZ609" s="1430"/>
      <c r="BA609" s="1430"/>
      <c r="BB609" s="1430"/>
      <c r="BC609" s="1430"/>
      <c r="BD609" s="1430"/>
    </row>
    <row r="610" spans="2:56">
      <c r="B610" s="1430"/>
      <c r="C610" s="1430"/>
      <c r="D610" s="1430"/>
      <c r="E610" s="1430"/>
      <c r="F610" s="1430"/>
      <c r="G610" s="1430"/>
      <c r="H610" s="1430"/>
      <c r="I610" s="1430"/>
      <c r="J610" s="1430"/>
      <c r="K610" s="1430"/>
      <c r="L610" s="1430"/>
      <c r="M610" s="1430"/>
      <c r="N610" s="1430"/>
      <c r="O610" s="1430"/>
      <c r="P610" s="1430"/>
      <c r="Q610" s="1430"/>
      <c r="R610" s="1430"/>
      <c r="S610" s="1430"/>
      <c r="T610" s="1430"/>
      <c r="U610" s="1430"/>
      <c r="V610" s="1430"/>
      <c r="W610" s="1430"/>
      <c r="X610" s="1430"/>
      <c r="Y610" s="1430"/>
      <c r="Z610" s="1430"/>
      <c r="AA610" s="1430"/>
      <c r="AB610" s="1430"/>
      <c r="AC610" s="1430"/>
      <c r="AD610" s="1430"/>
      <c r="AE610" s="1430"/>
      <c r="AF610" s="1430"/>
      <c r="AG610" s="1430"/>
      <c r="AH610" s="1430"/>
      <c r="AI610" s="1430"/>
      <c r="AJ610" s="1430"/>
      <c r="AK610" s="1430"/>
      <c r="AL610" s="1430"/>
      <c r="AM610" s="1430"/>
      <c r="AN610" s="1430"/>
      <c r="AO610" s="1430"/>
      <c r="AP610" s="1430"/>
      <c r="AQ610" s="1430"/>
      <c r="AR610" s="1430"/>
      <c r="AS610" s="1430"/>
      <c r="AT610" s="1430"/>
      <c r="AU610" s="1430"/>
      <c r="AV610" s="1430"/>
      <c r="AW610" s="1430"/>
      <c r="AX610" s="1430"/>
      <c r="AY610" s="1430"/>
      <c r="AZ610" s="1430"/>
      <c r="BA610" s="1430"/>
      <c r="BB610" s="1430"/>
      <c r="BC610" s="1430"/>
      <c r="BD610" s="1430"/>
    </row>
    <row r="611" spans="2:56">
      <c r="B611" s="1430"/>
      <c r="C611" s="1430"/>
      <c r="D611" s="1430"/>
      <c r="E611" s="1430"/>
      <c r="F611" s="1430"/>
      <c r="G611" s="1430"/>
      <c r="H611" s="1430"/>
      <c r="I611" s="1430"/>
      <c r="J611" s="1430"/>
      <c r="K611" s="1430"/>
      <c r="L611" s="1430"/>
      <c r="M611" s="1430"/>
      <c r="N611" s="1430"/>
      <c r="O611" s="1430"/>
      <c r="P611" s="1430"/>
      <c r="Q611" s="1430"/>
      <c r="R611" s="1430"/>
      <c r="S611" s="1430"/>
      <c r="T611" s="1430"/>
      <c r="U611" s="1430"/>
      <c r="V611" s="1430"/>
      <c r="W611" s="1430"/>
      <c r="X611" s="1430"/>
      <c r="Y611" s="1430"/>
      <c r="Z611" s="1430"/>
      <c r="AA611" s="1430"/>
      <c r="AB611" s="1430"/>
      <c r="AC611" s="1430"/>
      <c r="AD611" s="1430"/>
      <c r="AE611" s="1430"/>
      <c r="AF611" s="1430"/>
      <c r="AG611" s="1430"/>
      <c r="AH611" s="1430"/>
      <c r="AI611" s="1430"/>
      <c r="AJ611" s="1430"/>
      <c r="AK611" s="1430"/>
      <c r="AL611" s="1430"/>
      <c r="AM611" s="1430"/>
      <c r="AN611" s="1430"/>
      <c r="AO611" s="1430"/>
      <c r="AP611" s="1430"/>
      <c r="AQ611" s="1430"/>
      <c r="AR611" s="1430"/>
      <c r="AS611" s="1430"/>
      <c r="AT611" s="1430"/>
      <c r="AU611" s="1430"/>
      <c r="AV611" s="1430"/>
      <c r="AW611" s="1430"/>
      <c r="AX611" s="1430"/>
      <c r="AY611" s="1430"/>
      <c r="AZ611" s="1430"/>
      <c r="BA611" s="1430"/>
      <c r="BB611" s="1430"/>
      <c r="BC611" s="1430"/>
      <c r="BD611" s="1430"/>
    </row>
    <row r="612" spans="2:56">
      <c r="B612" s="1430"/>
      <c r="C612" s="1430"/>
      <c r="D612" s="1430"/>
      <c r="E612" s="1430"/>
      <c r="F612" s="1430"/>
      <c r="G612" s="1430"/>
      <c r="H612" s="1430"/>
      <c r="I612" s="1430"/>
      <c r="J612" s="1430"/>
      <c r="K612" s="1430"/>
      <c r="L612" s="1430"/>
      <c r="M612" s="1430"/>
      <c r="N612" s="1430"/>
      <c r="O612" s="1430"/>
      <c r="P612" s="1430"/>
      <c r="Q612" s="1430"/>
      <c r="R612" s="1430"/>
      <c r="S612" s="1430"/>
      <c r="T612" s="1430"/>
      <c r="U612" s="1430"/>
      <c r="V612" s="1430"/>
      <c r="W612" s="1430"/>
      <c r="X612" s="1430"/>
      <c r="Y612" s="1430"/>
      <c r="Z612" s="1430"/>
      <c r="AA612" s="1430"/>
      <c r="AB612" s="1430"/>
      <c r="AC612" s="1430"/>
      <c r="AD612" s="1430"/>
      <c r="AE612" s="1430"/>
      <c r="AF612" s="1430"/>
      <c r="AG612" s="1430"/>
      <c r="AH612" s="1430"/>
      <c r="AI612" s="1430"/>
      <c r="AJ612" s="1430"/>
      <c r="AK612" s="1430"/>
      <c r="AL612" s="1430"/>
      <c r="AM612" s="1430"/>
      <c r="AN612" s="1430"/>
      <c r="AO612" s="1430"/>
      <c r="AP612" s="1430"/>
      <c r="AQ612" s="1430"/>
      <c r="AR612" s="1430"/>
      <c r="AS612" s="1430"/>
      <c r="AT612" s="1430"/>
      <c r="AU612" s="1430"/>
      <c r="AV612" s="1430"/>
      <c r="AW612" s="1430"/>
      <c r="AX612" s="1430"/>
      <c r="AY612" s="1430"/>
      <c r="AZ612" s="1430"/>
      <c r="BA612" s="1430"/>
      <c r="BB612" s="1430"/>
      <c r="BC612" s="1430"/>
      <c r="BD612" s="1430"/>
    </row>
    <row r="613" spans="2:56">
      <c r="B613" s="1430"/>
      <c r="C613" s="1430"/>
      <c r="D613" s="1430"/>
      <c r="E613" s="1430"/>
      <c r="F613" s="1430"/>
      <c r="G613" s="1430"/>
      <c r="H613" s="1430"/>
      <c r="I613" s="1430"/>
      <c r="J613" s="1430"/>
      <c r="K613" s="1430"/>
      <c r="L613" s="1430"/>
      <c r="M613" s="1430"/>
      <c r="N613" s="1430"/>
      <c r="O613" s="1430"/>
      <c r="P613" s="1430"/>
      <c r="Q613" s="1430"/>
      <c r="R613" s="1430"/>
      <c r="S613" s="1430"/>
      <c r="T613" s="1430"/>
      <c r="U613" s="1430"/>
      <c r="V613" s="1430"/>
      <c r="W613" s="1430"/>
      <c r="X613" s="1430"/>
      <c r="Y613" s="1430"/>
      <c r="Z613" s="1430"/>
      <c r="AA613" s="1430"/>
      <c r="AB613" s="1430"/>
      <c r="AC613" s="1430"/>
      <c r="AD613" s="1430"/>
      <c r="AE613" s="1430"/>
      <c r="AF613" s="1430"/>
      <c r="AG613" s="1430"/>
      <c r="AH613" s="1430"/>
      <c r="AI613" s="1430"/>
      <c r="AJ613" s="1430"/>
      <c r="AK613" s="1430"/>
      <c r="AL613" s="1430"/>
      <c r="AM613" s="1430"/>
      <c r="AN613" s="1430"/>
      <c r="AO613" s="1430"/>
      <c r="AP613" s="1430"/>
      <c r="AQ613" s="1430"/>
      <c r="AR613" s="1430"/>
      <c r="AS613" s="1430"/>
      <c r="AT613" s="1430"/>
      <c r="AU613" s="1430"/>
      <c r="AV613" s="1430"/>
      <c r="AW613" s="1430"/>
      <c r="AX613" s="1430"/>
      <c r="AY613" s="1430"/>
      <c r="AZ613" s="1430"/>
      <c r="BA613" s="1430"/>
      <c r="BB613" s="1430"/>
      <c r="BC613" s="1430"/>
      <c r="BD613" s="1430"/>
    </row>
    <row r="614" spans="2:56">
      <c r="B614" s="1430"/>
      <c r="C614" s="1430"/>
      <c r="D614" s="1430"/>
      <c r="E614" s="1430"/>
      <c r="F614" s="1430"/>
      <c r="G614" s="1430"/>
      <c r="H614" s="1430"/>
      <c r="I614" s="1430"/>
      <c r="J614" s="1430"/>
      <c r="K614" s="1430"/>
      <c r="L614" s="1430"/>
      <c r="M614" s="1430"/>
      <c r="N614" s="1430"/>
      <c r="O614" s="1430"/>
      <c r="P614" s="1430"/>
      <c r="Q614" s="1430"/>
      <c r="R614" s="1430"/>
      <c r="S614" s="1430"/>
      <c r="T614" s="1430"/>
      <c r="U614" s="1430"/>
      <c r="V614" s="1430"/>
      <c r="W614" s="1430"/>
      <c r="X614" s="1430"/>
      <c r="Y614" s="1430"/>
      <c r="Z614" s="1430"/>
      <c r="AA614" s="1430"/>
      <c r="AB614" s="1430"/>
      <c r="AC614" s="1430"/>
      <c r="AD614" s="1430"/>
      <c r="AE614" s="1430"/>
      <c r="AF614" s="1430"/>
      <c r="AG614" s="1430"/>
      <c r="AH614" s="1430"/>
      <c r="AI614" s="1430"/>
      <c r="AJ614" s="1430"/>
      <c r="AK614" s="1430"/>
      <c r="AL614" s="1430"/>
      <c r="AM614" s="1430"/>
      <c r="AN614" s="1430"/>
      <c r="AO614" s="1430"/>
      <c r="AP614" s="1430"/>
      <c r="AQ614" s="1430"/>
      <c r="AR614" s="1430"/>
      <c r="AS614" s="1430"/>
      <c r="AT614" s="1430"/>
      <c r="AU614" s="1430"/>
      <c r="AV614" s="1430"/>
      <c r="AW614" s="1430"/>
      <c r="AX614" s="1430"/>
      <c r="AY614" s="1430"/>
      <c r="AZ614" s="1430"/>
      <c r="BA614" s="1430"/>
      <c r="BB614" s="1430"/>
      <c r="BC614" s="1430"/>
      <c r="BD614" s="1430"/>
    </row>
    <row r="615" spans="2:56">
      <c r="B615" s="1430"/>
      <c r="C615" s="1430"/>
      <c r="D615" s="1430"/>
      <c r="E615" s="1430"/>
      <c r="F615" s="1430"/>
      <c r="G615" s="1430"/>
      <c r="H615" s="1430"/>
      <c r="I615" s="1430"/>
      <c r="J615" s="1430"/>
      <c r="K615" s="1430"/>
      <c r="L615" s="1430"/>
      <c r="M615" s="1430"/>
      <c r="N615" s="1430"/>
      <c r="O615" s="1430"/>
      <c r="P615" s="1430"/>
      <c r="Q615" s="1430"/>
      <c r="R615" s="1430"/>
      <c r="S615" s="1430"/>
      <c r="T615" s="1430"/>
      <c r="U615" s="1430"/>
      <c r="V615" s="1430"/>
      <c r="W615" s="1430"/>
      <c r="X615" s="1430"/>
      <c r="Y615" s="1430"/>
      <c r="Z615" s="1430"/>
      <c r="AA615" s="1430"/>
      <c r="AB615" s="1430"/>
      <c r="AC615" s="1430"/>
      <c r="AD615" s="1430"/>
      <c r="AE615" s="1430"/>
      <c r="AF615" s="1430"/>
      <c r="AG615" s="1430"/>
      <c r="AH615" s="1430"/>
      <c r="AI615" s="1430"/>
      <c r="AJ615" s="1430"/>
      <c r="AK615" s="1430"/>
      <c r="AL615" s="1430"/>
      <c r="AM615" s="1430"/>
      <c r="AN615" s="1430"/>
      <c r="AO615" s="1430"/>
      <c r="AP615" s="1430"/>
      <c r="AQ615" s="1430"/>
      <c r="AR615" s="1430"/>
      <c r="AS615" s="1430"/>
      <c r="AT615" s="1430"/>
      <c r="AU615" s="1430"/>
      <c r="AV615" s="1430"/>
      <c r="AW615" s="1430"/>
      <c r="AX615" s="1430"/>
      <c r="AY615" s="1430"/>
      <c r="AZ615" s="1430"/>
      <c r="BA615" s="1430"/>
      <c r="BB615" s="1430"/>
      <c r="BC615" s="1430"/>
      <c r="BD615" s="1430"/>
    </row>
    <row r="616" spans="2:56">
      <c r="B616" s="1430"/>
      <c r="C616" s="1430"/>
      <c r="D616" s="1430"/>
      <c r="E616" s="1430"/>
      <c r="F616" s="1430"/>
      <c r="G616" s="1430"/>
      <c r="H616" s="1430"/>
      <c r="I616" s="1430"/>
      <c r="J616" s="1430"/>
      <c r="K616" s="1430"/>
      <c r="L616" s="1430"/>
      <c r="M616" s="1430"/>
      <c r="N616" s="1430"/>
      <c r="O616" s="1430"/>
      <c r="P616" s="1430"/>
      <c r="Q616" s="1430"/>
      <c r="R616" s="1430"/>
      <c r="S616" s="1430"/>
      <c r="T616" s="1430"/>
      <c r="U616" s="1430"/>
      <c r="V616" s="1430"/>
      <c r="W616" s="1430"/>
      <c r="X616" s="1430"/>
      <c r="Y616" s="1430"/>
      <c r="Z616" s="1430"/>
      <c r="AA616" s="1430"/>
      <c r="AB616" s="1430"/>
      <c r="AC616" s="1430"/>
      <c r="AD616" s="1430"/>
      <c r="AE616" s="1430"/>
      <c r="AF616" s="1430"/>
      <c r="AG616" s="1430"/>
      <c r="AH616" s="1430"/>
      <c r="AI616" s="1430"/>
      <c r="AJ616" s="1430"/>
      <c r="AK616" s="1430"/>
      <c r="AL616" s="1430"/>
      <c r="AM616" s="1430"/>
      <c r="AN616" s="1430"/>
      <c r="AO616" s="1430"/>
      <c r="AP616" s="1430"/>
      <c r="AQ616" s="1430"/>
      <c r="AR616" s="1430"/>
      <c r="AS616" s="1430"/>
      <c r="AT616" s="1430"/>
      <c r="AU616" s="1430"/>
      <c r="AV616" s="1430"/>
      <c r="AW616" s="1430"/>
      <c r="AX616" s="1430"/>
      <c r="AY616" s="1430"/>
      <c r="AZ616" s="1430"/>
      <c r="BA616" s="1430"/>
      <c r="BB616" s="1430"/>
      <c r="BC616" s="1430"/>
      <c r="BD616" s="1430"/>
    </row>
    <row r="617" spans="2:56">
      <c r="B617" s="1430"/>
      <c r="C617" s="1430"/>
      <c r="D617" s="1430"/>
      <c r="E617" s="1430"/>
      <c r="F617" s="1430"/>
      <c r="G617" s="1430"/>
      <c r="H617" s="1430"/>
      <c r="I617" s="1430"/>
      <c r="J617" s="1430"/>
      <c r="K617" s="1430"/>
      <c r="L617" s="1430"/>
      <c r="M617" s="1430"/>
      <c r="N617" s="1430"/>
      <c r="O617" s="1430"/>
      <c r="P617" s="1430"/>
      <c r="Q617" s="1430"/>
      <c r="R617" s="1430"/>
      <c r="S617" s="1430"/>
      <c r="T617" s="1430"/>
      <c r="U617" s="1430"/>
      <c r="V617" s="1430"/>
      <c r="W617" s="1430"/>
      <c r="X617" s="1430"/>
      <c r="Y617" s="1430"/>
      <c r="Z617" s="1430"/>
      <c r="AA617" s="1430"/>
      <c r="AB617" s="1430"/>
      <c r="AC617" s="1430"/>
      <c r="AD617" s="1430"/>
      <c r="AE617" s="1430"/>
      <c r="AF617" s="1430"/>
      <c r="AG617" s="1430"/>
      <c r="AH617" s="1430"/>
      <c r="AI617" s="1430"/>
      <c r="AJ617" s="1430"/>
      <c r="AK617" s="1430"/>
      <c r="AL617" s="1430"/>
      <c r="AM617" s="1430"/>
      <c r="AN617" s="1430"/>
      <c r="AO617" s="1430"/>
      <c r="AP617" s="1430"/>
      <c r="AQ617" s="1430"/>
      <c r="AR617" s="1430"/>
      <c r="AS617" s="1430"/>
      <c r="AT617" s="1430"/>
      <c r="AU617" s="1430"/>
      <c r="AV617" s="1430"/>
      <c r="AW617" s="1430"/>
      <c r="AX617" s="1430"/>
      <c r="AY617" s="1430"/>
      <c r="AZ617" s="1430"/>
      <c r="BA617" s="1430"/>
      <c r="BB617" s="1430"/>
      <c r="BC617" s="1430"/>
      <c r="BD617" s="1430"/>
    </row>
    <row r="618" spans="2:56">
      <c r="B618" s="1430"/>
      <c r="C618" s="1430"/>
      <c r="D618" s="1430"/>
      <c r="E618" s="1430"/>
      <c r="F618" s="1430"/>
      <c r="G618" s="1430"/>
      <c r="H618" s="1430"/>
      <c r="I618" s="1430"/>
      <c r="J618" s="1430"/>
      <c r="K618" s="1430"/>
      <c r="L618" s="1430"/>
      <c r="M618" s="1430"/>
      <c r="N618" s="1430"/>
      <c r="O618" s="1430"/>
      <c r="P618" s="1430"/>
      <c r="Q618" s="1430"/>
      <c r="R618" s="1430"/>
      <c r="S618" s="1430"/>
      <c r="T618" s="1430"/>
      <c r="U618" s="1430"/>
      <c r="V618" s="1430"/>
      <c r="W618" s="1430"/>
      <c r="X618" s="1430"/>
      <c r="Y618" s="1430"/>
      <c r="Z618" s="1430"/>
      <c r="AA618" s="1430"/>
      <c r="AB618" s="1430"/>
      <c r="AC618" s="1430"/>
      <c r="AD618" s="1430"/>
      <c r="AE618" s="1430"/>
      <c r="AF618" s="1430"/>
      <c r="AG618" s="1430"/>
      <c r="AH618" s="1430"/>
      <c r="AI618" s="1430"/>
      <c r="AJ618" s="1430"/>
      <c r="AK618" s="1430"/>
      <c r="AL618" s="1430"/>
      <c r="AM618" s="1430"/>
      <c r="AN618" s="1430"/>
      <c r="AO618" s="1430"/>
      <c r="AP618" s="1430"/>
      <c r="AQ618" s="1430"/>
      <c r="AR618" s="1430"/>
      <c r="AS618" s="1430"/>
      <c r="AT618" s="1430"/>
      <c r="AU618" s="1430"/>
      <c r="AV618" s="1430"/>
      <c r="AW618" s="1430"/>
      <c r="AX618" s="1430"/>
      <c r="AY618" s="1430"/>
      <c r="AZ618" s="1430"/>
      <c r="BA618" s="1430"/>
      <c r="BB618" s="1430"/>
      <c r="BC618" s="1430"/>
      <c r="BD618" s="1430"/>
    </row>
    <row r="619" spans="2:56">
      <c r="B619" s="1430"/>
      <c r="C619" s="1430"/>
      <c r="D619" s="1430"/>
      <c r="E619" s="1430"/>
      <c r="F619" s="1430"/>
      <c r="G619" s="1430"/>
      <c r="H619" s="1430"/>
      <c r="I619" s="1430"/>
      <c r="J619" s="1430"/>
      <c r="K619" s="1430"/>
      <c r="L619" s="1430"/>
      <c r="M619" s="1430"/>
      <c r="N619" s="1430"/>
      <c r="O619" s="1430"/>
      <c r="P619" s="1430"/>
      <c r="Q619" s="1430"/>
      <c r="R619" s="1430"/>
      <c r="S619" s="1430"/>
      <c r="T619" s="1430"/>
      <c r="U619" s="1430"/>
      <c r="V619" s="1430"/>
      <c r="W619" s="1430"/>
      <c r="X619" s="1430"/>
      <c r="Y619" s="1430"/>
      <c r="Z619" s="1430"/>
      <c r="AA619" s="1430"/>
      <c r="AB619" s="1430"/>
      <c r="AC619" s="1430"/>
      <c r="AD619" s="1430"/>
      <c r="AE619" s="1430"/>
      <c r="AF619" s="1430"/>
      <c r="AG619" s="1430"/>
      <c r="AH619" s="1430"/>
      <c r="AI619" s="1430"/>
      <c r="AJ619" s="1430"/>
      <c r="AK619" s="1430"/>
      <c r="AL619" s="1430"/>
      <c r="AM619" s="1430"/>
      <c r="AN619" s="1430"/>
      <c r="AO619" s="1430"/>
      <c r="AP619" s="1430"/>
      <c r="AQ619" s="1430"/>
      <c r="AR619" s="1430"/>
      <c r="AS619" s="1430"/>
      <c r="AT619" s="1430"/>
      <c r="AU619" s="1430"/>
      <c r="AV619" s="1430"/>
      <c r="AW619" s="1430"/>
      <c r="AX619" s="1430"/>
      <c r="AY619" s="1430"/>
      <c r="AZ619" s="1430"/>
      <c r="BA619" s="1430"/>
      <c r="BB619" s="1430"/>
      <c r="BC619" s="1430"/>
      <c r="BD619" s="1430"/>
    </row>
    <row r="620" spans="2:56">
      <c r="B620" s="1430"/>
      <c r="C620" s="1430"/>
      <c r="D620" s="1430"/>
      <c r="E620" s="1430"/>
      <c r="F620" s="1430"/>
      <c r="G620" s="1430"/>
      <c r="H620" s="1430"/>
      <c r="I620" s="1430"/>
      <c r="J620" s="1430"/>
      <c r="K620" s="1430"/>
      <c r="L620" s="1430"/>
      <c r="M620" s="1430"/>
      <c r="N620" s="1430"/>
      <c r="O620" s="1430"/>
      <c r="P620" s="1430"/>
      <c r="Q620" s="1430"/>
      <c r="R620" s="1430"/>
      <c r="S620" s="1430"/>
      <c r="T620" s="1430"/>
      <c r="U620" s="1430"/>
      <c r="V620" s="1430"/>
      <c r="W620" s="1430"/>
      <c r="X620" s="1430"/>
      <c r="Y620" s="1430"/>
      <c r="Z620" s="1430"/>
      <c r="AA620" s="1430"/>
      <c r="AB620" s="1430"/>
      <c r="AC620" s="1430"/>
      <c r="AD620" s="1430"/>
      <c r="AE620" s="1430"/>
      <c r="AF620" s="1430"/>
      <c r="AG620" s="1430"/>
      <c r="AH620" s="1430"/>
      <c r="AI620" s="1430"/>
      <c r="AJ620" s="1430"/>
      <c r="AK620" s="1430"/>
      <c r="AL620" s="1430"/>
      <c r="AM620" s="1430"/>
      <c r="AN620" s="1430"/>
      <c r="AO620" s="1430"/>
      <c r="AP620" s="1430"/>
      <c r="AQ620" s="1430"/>
      <c r="AR620" s="1430"/>
      <c r="AS620" s="1430"/>
      <c r="AT620" s="1430"/>
      <c r="AU620" s="1430"/>
      <c r="AV620" s="1430"/>
      <c r="AW620" s="1430"/>
      <c r="AX620" s="1430"/>
      <c r="AY620" s="1430"/>
      <c r="AZ620" s="1430"/>
      <c r="BA620" s="1430"/>
      <c r="BB620" s="1430"/>
      <c r="BC620" s="1430"/>
      <c r="BD620" s="1430"/>
    </row>
    <row r="621" spans="2:56">
      <c r="B621" s="1430"/>
      <c r="C621" s="1430"/>
      <c r="D621" s="1430"/>
      <c r="E621" s="1430"/>
      <c r="F621" s="1430"/>
      <c r="G621" s="1430"/>
      <c r="H621" s="1430"/>
      <c r="I621" s="1430"/>
      <c r="J621" s="1430"/>
      <c r="K621" s="1430"/>
      <c r="L621" s="1430"/>
      <c r="M621" s="1430"/>
      <c r="N621" s="1430"/>
      <c r="O621" s="1430"/>
      <c r="P621" s="1430"/>
      <c r="Q621" s="1430"/>
      <c r="R621" s="1430"/>
      <c r="S621" s="1430"/>
      <c r="T621" s="1430"/>
      <c r="U621" s="1430"/>
      <c r="V621" s="1430"/>
      <c r="W621" s="1430"/>
      <c r="X621" s="1430"/>
      <c r="Y621" s="1430"/>
      <c r="Z621" s="1430"/>
      <c r="AA621" s="1430"/>
      <c r="AB621" s="1430"/>
      <c r="AC621" s="1430"/>
      <c r="AD621" s="1430"/>
      <c r="AE621" s="1430"/>
      <c r="AF621" s="1430"/>
      <c r="AG621" s="1430"/>
      <c r="AH621" s="1430"/>
      <c r="AI621" s="1430"/>
      <c r="AJ621" s="1430"/>
      <c r="AK621" s="1430"/>
      <c r="AL621" s="1430"/>
      <c r="AM621" s="1430"/>
      <c r="AN621" s="1430"/>
      <c r="AO621" s="1430"/>
      <c r="AP621" s="1430"/>
      <c r="AQ621" s="1430"/>
      <c r="AR621" s="1430"/>
      <c r="AS621" s="1430"/>
      <c r="AT621" s="1430"/>
      <c r="AU621" s="1430"/>
      <c r="AV621" s="1430"/>
      <c r="AW621" s="1430"/>
      <c r="AX621" s="1430"/>
      <c r="AY621" s="1430"/>
      <c r="AZ621" s="1430"/>
      <c r="BA621" s="1430"/>
      <c r="BB621" s="1430"/>
      <c r="BC621" s="1430"/>
      <c r="BD621" s="1430"/>
    </row>
    <row r="622" spans="2:56">
      <c r="B622" s="1430"/>
      <c r="C622" s="1430"/>
      <c r="D622" s="1430"/>
      <c r="E622" s="1430"/>
      <c r="F622" s="1430"/>
      <c r="G622" s="1430"/>
      <c r="H622" s="1430"/>
      <c r="I622" s="1430"/>
      <c r="J622" s="1430"/>
      <c r="K622" s="1430"/>
      <c r="L622" s="1430"/>
      <c r="M622" s="1430"/>
      <c r="N622" s="1430"/>
      <c r="O622" s="1430"/>
      <c r="P622" s="1430"/>
      <c r="Q622" s="1430"/>
      <c r="R622" s="1430"/>
      <c r="S622" s="1430"/>
      <c r="T622" s="1430"/>
      <c r="U622" s="1430"/>
      <c r="V622" s="1430"/>
      <c r="W622" s="1430"/>
      <c r="X622" s="1430"/>
      <c r="Y622" s="1430"/>
      <c r="Z622" s="1430"/>
      <c r="AA622" s="1430"/>
      <c r="AB622" s="1430"/>
      <c r="AC622" s="1430"/>
      <c r="AD622" s="1430"/>
      <c r="AE622" s="1430"/>
      <c r="AF622" s="1430"/>
      <c r="AG622" s="1430"/>
      <c r="AH622" s="1430"/>
      <c r="AI622" s="1430"/>
      <c r="AJ622" s="1430"/>
      <c r="AK622" s="1430"/>
      <c r="AL622" s="1430"/>
      <c r="AM622" s="1430"/>
      <c r="AN622" s="1430"/>
      <c r="AO622" s="1430"/>
      <c r="AP622" s="1430"/>
      <c r="AQ622" s="1430"/>
      <c r="AR622" s="1430"/>
      <c r="AS622" s="1430"/>
      <c r="AT622" s="1430"/>
      <c r="AU622" s="1430"/>
      <c r="AV622" s="1430"/>
      <c r="AW622" s="1430"/>
      <c r="AX622" s="1430"/>
      <c r="AY622" s="1430"/>
      <c r="AZ622" s="1430"/>
      <c r="BA622" s="1430"/>
      <c r="BB622" s="1430"/>
      <c r="BC622" s="1430"/>
      <c r="BD622" s="1430"/>
    </row>
    <row r="623" spans="2:56">
      <c r="B623" s="1430"/>
      <c r="C623" s="1430"/>
      <c r="D623" s="1430"/>
      <c r="E623" s="1430"/>
      <c r="F623" s="1430"/>
      <c r="G623" s="1430"/>
      <c r="H623" s="1430"/>
      <c r="I623" s="1430"/>
      <c r="J623" s="1430"/>
      <c r="K623" s="1430"/>
      <c r="L623" s="1430"/>
      <c r="M623" s="1430"/>
      <c r="N623" s="1430"/>
      <c r="O623" s="1430"/>
      <c r="P623" s="1430"/>
      <c r="Q623" s="1430"/>
      <c r="R623" s="1430"/>
      <c r="S623" s="1430"/>
      <c r="T623" s="1430"/>
      <c r="U623" s="1430"/>
      <c r="V623" s="1430"/>
      <c r="W623" s="1430"/>
      <c r="X623" s="1430"/>
      <c r="Y623" s="1430"/>
      <c r="Z623" s="1430"/>
      <c r="AA623" s="1430"/>
      <c r="AB623" s="1430"/>
      <c r="AC623" s="1430"/>
      <c r="AD623" s="1430"/>
      <c r="AE623" s="1430"/>
      <c r="AF623" s="1430"/>
      <c r="AG623" s="1430"/>
      <c r="AH623" s="1430"/>
      <c r="AI623" s="1430"/>
      <c r="AJ623" s="1430"/>
      <c r="AK623" s="1430"/>
      <c r="AL623" s="1430"/>
      <c r="AM623" s="1430"/>
      <c r="AN623" s="1430"/>
      <c r="AO623" s="1430"/>
      <c r="AP623" s="1430"/>
      <c r="AQ623" s="1430"/>
      <c r="AR623" s="1430"/>
      <c r="AS623" s="1430"/>
      <c r="AT623" s="1430"/>
      <c r="AU623" s="1430"/>
      <c r="AV623" s="1430"/>
      <c r="AW623" s="1430"/>
      <c r="AX623" s="1430"/>
      <c r="AY623" s="1430"/>
      <c r="AZ623" s="1430"/>
      <c r="BA623" s="1430"/>
      <c r="BB623" s="1430"/>
      <c r="BC623" s="1430"/>
      <c r="BD623" s="1430"/>
    </row>
    <row r="624" spans="2:56">
      <c r="B624" s="1430"/>
      <c r="C624" s="1430"/>
      <c r="D624" s="1430"/>
      <c r="E624" s="1430"/>
      <c r="F624" s="1430"/>
      <c r="G624" s="1430"/>
      <c r="H624" s="1430"/>
      <c r="I624" s="1430"/>
      <c r="J624" s="1430"/>
      <c r="K624" s="1430"/>
      <c r="L624" s="1430"/>
      <c r="M624" s="1430"/>
      <c r="N624" s="1430"/>
      <c r="O624" s="1430"/>
      <c r="P624" s="1430"/>
      <c r="Q624" s="1430"/>
      <c r="R624" s="1430"/>
      <c r="S624" s="1430"/>
      <c r="T624" s="1430"/>
      <c r="U624" s="1430"/>
      <c r="V624" s="1430"/>
      <c r="W624" s="1430"/>
      <c r="X624" s="1430"/>
      <c r="Y624" s="1430"/>
      <c r="Z624" s="1430"/>
      <c r="AA624" s="1430"/>
      <c r="AB624" s="1430"/>
      <c r="AC624" s="1430"/>
      <c r="AD624" s="1430"/>
      <c r="AE624" s="1430"/>
      <c r="AF624" s="1430"/>
      <c r="AG624" s="1430"/>
      <c r="AH624" s="1430"/>
      <c r="AI624" s="1430"/>
      <c r="AJ624" s="1430"/>
      <c r="AK624" s="1430"/>
      <c r="AL624" s="1430"/>
      <c r="AM624" s="1430"/>
      <c r="AN624" s="1430"/>
      <c r="AO624" s="1430"/>
      <c r="AP624" s="1430"/>
      <c r="AQ624" s="1430"/>
      <c r="AR624" s="1430"/>
      <c r="AS624" s="1430"/>
      <c r="AT624" s="1430"/>
      <c r="AU624" s="1430"/>
      <c r="AV624" s="1430"/>
      <c r="AW624" s="1430"/>
      <c r="AX624" s="1430"/>
      <c r="AY624" s="1430"/>
      <c r="AZ624" s="1430"/>
      <c r="BA624" s="1430"/>
      <c r="BB624" s="1430"/>
      <c r="BC624" s="1430"/>
      <c r="BD624" s="1430"/>
    </row>
    <row r="625" spans="2:56">
      <c r="B625" s="1430"/>
      <c r="C625" s="1430"/>
      <c r="D625" s="1430"/>
      <c r="E625" s="1430"/>
      <c r="F625" s="1430"/>
      <c r="G625" s="1430"/>
      <c r="H625" s="1430"/>
      <c r="I625" s="1430"/>
      <c r="J625" s="1430"/>
      <c r="K625" s="1430"/>
      <c r="L625" s="1430"/>
      <c r="M625" s="1430"/>
      <c r="N625" s="1430"/>
      <c r="O625" s="1430"/>
      <c r="P625" s="1430"/>
      <c r="Q625" s="1430"/>
      <c r="R625" s="1430"/>
      <c r="S625" s="1430"/>
      <c r="T625" s="1430"/>
      <c r="U625" s="1430"/>
      <c r="V625" s="1430"/>
      <c r="W625" s="1430"/>
      <c r="X625" s="1430"/>
      <c r="Y625" s="1430"/>
      <c r="Z625" s="1430"/>
      <c r="AA625" s="1430"/>
      <c r="AB625" s="1430"/>
      <c r="AC625" s="1430"/>
      <c r="AD625" s="1430"/>
      <c r="AE625" s="1430"/>
      <c r="AF625" s="1430"/>
      <c r="AG625" s="1430"/>
      <c r="AH625" s="1430"/>
      <c r="AI625" s="1430"/>
      <c r="AJ625" s="1430"/>
      <c r="AK625" s="1430"/>
      <c r="AL625" s="1430"/>
      <c r="AM625" s="1430"/>
      <c r="AN625" s="1430"/>
      <c r="AO625" s="1430"/>
      <c r="AP625" s="1430"/>
      <c r="AQ625" s="1430"/>
      <c r="AR625" s="1430"/>
      <c r="AS625" s="1430"/>
      <c r="AT625" s="1430"/>
      <c r="AU625" s="1430"/>
      <c r="AV625" s="1430"/>
      <c r="AW625" s="1430"/>
      <c r="AX625" s="1430"/>
      <c r="AY625" s="1430"/>
      <c r="AZ625" s="1430"/>
      <c r="BA625" s="1430"/>
      <c r="BB625" s="1430"/>
      <c r="BC625" s="1430"/>
      <c r="BD625" s="1430"/>
    </row>
    <row r="626" spans="2:56">
      <c r="B626" s="1430"/>
      <c r="C626" s="1430"/>
      <c r="D626" s="1430"/>
      <c r="E626" s="1430"/>
      <c r="F626" s="1430"/>
      <c r="G626" s="1430"/>
      <c r="H626" s="1430"/>
      <c r="I626" s="1430"/>
      <c r="J626" s="1430"/>
      <c r="K626" s="1430"/>
      <c r="L626" s="1430"/>
      <c r="M626" s="1430"/>
      <c r="N626" s="1430"/>
      <c r="O626" s="1430"/>
      <c r="P626" s="1430"/>
      <c r="Q626" s="1430"/>
      <c r="R626" s="1430"/>
      <c r="S626" s="1430"/>
      <c r="T626" s="1430"/>
      <c r="U626" s="1430"/>
      <c r="V626" s="1430"/>
      <c r="W626" s="1430"/>
      <c r="X626" s="1430"/>
      <c r="Y626" s="1430"/>
      <c r="Z626" s="1430"/>
      <c r="AA626" s="1430"/>
      <c r="AB626" s="1430"/>
      <c r="AC626" s="1430"/>
      <c r="AD626" s="1430"/>
      <c r="AE626" s="1430"/>
      <c r="AF626" s="1430"/>
      <c r="AG626" s="1430"/>
      <c r="AH626" s="1430"/>
      <c r="AI626" s="1430"/>
      <c r="AJ626" s="1430"/>
      <c r="AK626" s="1430"/>
      <c r="AL626" s="1430"/>
      <c r="AM626" s="1430"/>
      <c r="AN626" s="1430"/>
      <c r="AO626" s="1430"/>
      <c r="AP626" s="1430"/>
      <c r="AQ626" s="1430"/>
      <c r="AR626" s="1430"/>
      <c r="AS626" s="1430"/>
      <c r="AT626" s="1430"/>
      <c r="AU626" s="1430"/>
      <c r="AV626" s="1430"/>
      <c r="AW626" s="1430"/>
      <c r="AX626" s="1430"/>
      <c r="AY626" s="1430"/>
      <c r="AZ626" s="1430"/>
      <c r="BA626" s="1430"/>
      <c r="BB626" s="1430"/>
      <c r="BC626" s="1430"/>
      <c r="BD626" s="1430"/>
    </row>
    <row r="627" spans="2:56">
      <c r="B627" s="1430"/>
      <c r="C627" s="1430"/>
      <c r="D627" s="1430"/>
      <c r="E627" s="1430"/>
      <c r="F627" s="1430"/>
      <c r="G627" s="1430"/>
      <c r="H627" s="1430"/>
      <c r="I627" s="1430"/>
      <c r="J627" s="1430"/>
      <c r="K627" s="1430"/>
      <c r="L627" s="1430"/>
      <c r="M627" s="1430"/>
      <c r="N627" s="1430"/>
      <c r="O627" s="1430"/>
      <c r="P627" s="1430"/>
      <c r="Q627" s="1430"/>
      <c r="R627" s="1430"/>
      <c r="S627" s="1430"/>
      <c r="T627" s="1430"/>
      <c r="U627" s="1430"/>
      <c r="V627" s="1430"/>
      <c r="W627" s="1430"/>
      <c r="X627" s="1430"/>
      <c r="Y627" s="1430"/>
      <c r="Z627" s="1430"/>
      <c r="AA627" s="1430"/>
      <c r="AB627" s="1430"/>
      <c r="AC627" s="1430"/>
      <c r="AD627" s="1430"/>
      <c r="AE627" s="1430"/>
      <c r="AF627" s="1430"/>
      <c r="AG627" s="1430"/>
      <c r="AH627" s="1430"/>
      <c r="AI627" s="1430"/>
      <c r="AJ627" s="1430"/>
      <c r="AK627" s="1430"/>
      <c r="AL627" s="1430"/>
      <c r="AM627" s="1430"/>
      <c r="AN627" s="1430"/>
      <c r="AO627" s="1430"/>
      <c r="AP627" s="1430"/>
      <c r="AQ627" s="1430"/>
      <c r="AR627" s="1430"/>
      <c r="AS627" s="1430"/>
      <c r="AT627" s="1430"/>
      <c r="AU627" s="1430"/>
      <c r="AV627" s="1430"/>
      <c r="AW627" s="1430"/>
      <c r="AX627" s="1430"/>
      <c r="AY627" s="1430"/>
      <c r="AZ627" s="1430"/>
      <c r="BA627" s="1430"/>
      <c r="BB627" s="1430"/>
      <c r="BC627" s="1430"/>
      <c r="BD627" s="1430"/>
    </row>
    <row r="628" spans="2:56">
      <c r="B628" s="1430"/>
      <c r="C628" s="1430"/>
      <c r="D628" s="1430"/>
      <c r="E628" s="1430"/>
      <c r="F628" s="1430"/>
      <c r="G628" s="1430"/>
      <c r="H628" s="1430"/>
      <c r="I628" s="1430"/>
      <c r="J628" s="1430"/>
      <c r="K628" s="1430"/>
      <c r="L628" s="1430"/>
      <c r="M628" s="1430"/>
      <c r="N628" s="1430"/>
      <c r="O628" s="1430"/>
      <c r="P628" s="1430"/>
      <c r="Q628" s="1430"/>
      <c r="R628" s="1430"/>
      <c r="S628" s="1430"/>
      <c r="T628" s="1430"/>
      <c r="U628" s="1430"/>
      <c r="V628" s="1430"/>
      <c r="W628" s="1430"/>
      <c r="X628" s="1430"/>
      <c r="Y628" s="1430"/>
      <c r="Z628" s="1430"/>
      <c r="AA628" s="1430"/>
      <c r="AB628" s="1430"/>
      <c r="AC628" s="1430"/>
      <c r="AD628" s="1430"/>
      <c r="AE628" s="1430"/>
      <c r="AF628" s="1430"/>
      <c r="AG628" s="1430"/>
      <c r="AH628" s="1430"/>
      <c r="AI628" s="1430"/>
      <c r="AJ628" s="1430"/>
      <c r="AK628" s="1430"/>
      <c r="AL628" s="1430"/>
      <c r="AM628" s="1430"/>
      <c r="AN628" s="1430"/>
      <c r="AO628" s="1430"/>
      <c r="AP628" s="1430"/>
      <c r="AQ628" s="1430"/>
      <c r="AR628" s="1430"/>
      <c r="AS628" s="1430"/>
      <c r="AT628" s="1430"/>
      <c r="AU628" s="1430"/>
      <c r="AV628" s="1430"/>
      <c r="AW628" s="1430"/>
      <c r="AX628" s="1430"/>
      <c r="AY628" s="1430"/>
      <c r="AZ628" s="1430"/>
      <c r="BA628" s="1430"/>
      <c r="BB628" s="1430"/>
      <c r="BC628" s="1430"/>
      <c r="BD628" s="1430"/>
    </row>
    <row r="629" spans="2:56">
      <c r="B629" s="1430"/>
      <c r="C629" s="1430"/>
      <c r="D629" s="1430"/>
      <c r="E629" s="1430"/>
      <c r="F629" s="1430"/>
      <c r="G629" s="1430"/>
      <c r="H629" s="1430"/>
      <c r="I629" s="1430"/>
      <c r="J629" s="1430"/>
      <c r="K629" s="1430"/>
      <c r="L629" s="1430"/>
      <c r="M629" s="1430"/>
      <c r="N629" s="1430"/>
      <c r="O629" s="1430"/>
      <c r="P629" s="1430"/>
      <c r="Q629" s="1430"/>
      <c r="R629" s="1430"/>
      <c r="S629" s="1430"/>
      <c r="T629" s="1430"/>
      <c r="U629" s="1430"/>
      <c r="V629" s="1430"/>
      <c r="W629" s="1430"/>
      <c r="X629" s="1430"/>
      <c r="Y629" s="1430"/>
      <c r="Z629" s="1430"/>
      <c r="AA629" s="1430"/>
      <c r="AB629" s="1430"/>
      <c r="AC629" s="1430"/>
      <c r="AD629" s="1430"/>
      <c r="AE629" s="1430"/>
      <c r="AF629" s="1430"/>
      <c r="AG629" s="1430"/>
      <c r="AH629" s="1430"/>
      <c r="AI629" s="1430"/>
      <c r="AJ629" s="1430"/>
      <c r="AK629" s="1430"/>
      <c r="AL629" s="1430"/>
      <c r="AM629" s="1430"/>
      <c r="AN629" s="1430"/>
      <c r="AO629" s="1430"/>
      <c r="AP629" s="1430"/>
      <c r="AQ629" s="1430"/>
      <c r="AR629" s="1430"/>
      <c r="AS629" s="1430"/>
      <c r="AT629" s="1430"/>
      <c r="AU629" s="1430"/>
      <c r="AV629" s="1430"/>
      <c r="AW629" s="1430"/>
      <c r="AX629" s="1430"/>
      <c r="AY629" s="1430"/>
      <c r="AZ629" s="1430"/>
      <c r="BA629" s="1430"/>
      <c r="BB629" s="1430"/>
      <c r="BC629" s="1430"/>
      <c r="BD629" s="1430"/>
    </row>
    <row r="630" spans="2:56">
      <c r="B630" s="1430"/>
      <c r="C630" s="1430"/>
      <c r="D630" s="1430"/>
      <c r="E630" s="1430"/>
      <c r="F630" s="1430"/>
      <c r="G630" s="1430"/>
      <c r="H630" s="1430"/>
      <c r="I630" s="1430"/>
      <c r="J630" s="1430"/>
      <c r="K630" s="1430"/>
      <c r="L630" s="1430"/>
      <c r="M630" s="1430"/>
      <c r="N630" s="1430"/>
      <c r="O630" s="1430"/>
      <c r="P630" s="1430"/>
      <c r="Q630" s="1430"/>
      <c r="R630" s="1430"/>
      <c r="S630" s="1430"/>
      <c r="T630" s="1430"/>
      <c r="U630" s="1430"/>
      <c r="V630" s="1430"/>
      <c r="W630" s="1430"/>
      <c r="X630" s="1430"/>
      <c r="Y630" s="1430"/>
      <c r="Z630" s="1430"/>
      <c r="AA630" s="1430"/>
      <c r="AB630" s="1430"/>
      <c r="AC630" s="1430"/>
      <c r="AD630" s="1430"/>
      <c r="AE630" s="1430"/>
      <c r="AF630" s="1430"/>
      <c r="AG630" s="1430"/>
      <c r="AH630" s="1430"/>
      <c r="AI630" s="1430"/>
      <c r="AJ630" s="1430"/>
      <c r="AK630" s="1430"/>
      <c r="AL630" s="1430"/>
      <c r="AM630" s="1430"/>
      <c r="AN630" s="1430"/>
      <c r="AO630" s="1430"/>
      <c r="AP630" s="1430"/>
      <c r="AQ630" s="1430"/>
      <c r="AR630" s="1430"/>
      <c r="AS630" s="1430"/>
      <c r="AT630" s="1430"/>
      <c r="AU630" s="1430"/>
      <c r="AV630" s="1430"/>
      <c r="AW630" s="1430"/>
      <c r="AX630" s="1430"/>
      <c r="AY630" s="1430"/>
      <c r="AZ630" s="1430"/>
      <c r="BA630" s="1430"/>
      <c r="BB630" s="1430"/>
      <c r="BC630" s="1430"/>
      <c r="BD630" s="1430"/>
    </row>
    <row r="631" spans="2:56">
      <c r="B631" s="1430"/>
      <c r="C631" s="1430"/>
      <c r="D631" s="1430"/>
      <c r="E631" s="1430"/>
      <c r="F631" s="1430"/>
      <c r="G631" s="1430"/>
      <c r="H631" s="1430"/>
      <c r="I631" s="1430"/>
      <c r="J631" s="1430"/>
      <c r="K631" s="1430"/>
      <c r="L631" s="1430"/>
      <c r="M631" s="1430"/>
      <c r="N631" s="1430"/>
      <c r="O631" s="1430"/>
      <c r="P631" s="1430"/>
      <c r="Q631" s="1430"/>
      <c r="R631" s="1430"/>
      <c r="S631" s="1430"/>
      <c r="T631" s="1430"/>
      <c r="U631" s="1430"/>
      <c r="V631" s="1430"/>
      <c r="W631" s="1430"/>
      <c r="X631" s="1430"/>
      <c r="Y631" s="1430"/>
      <c r="Z631" s="1430"/>
      <c r="AA631" s="1430"/>
      <c r="AB631" s="1430"/>
      <c r="AC631" s="1430"/>
      <c r="AD631" s="1430"/>
      <c r="AE631" s="1430"/>
      <c r="AF631" s="1430"/>
      <c r="AG631" s="1430"/>
      <c r="AH631" s="1430"/>
      <c r="AI631" s="1430"/>
      <c r="AJ631" s="1430"/>
      <c r="AK631" s="1430"/>
      <c r="AL631" s="1430"/>
      <c r="AM631" s="1430"/>
      <c r="AN631" s="1430"/>
      <c r="AO631" s="1430"/>
      <c r="AP631" s="1430"/>
      <c r="AQ631" s="1430"/>
      <c r="AR631" s="1430"/>
      <c r="AS631" s="1430"/>
      <c r="AT631" s="1430"/>
      <c r="AU631" s="1430"/>
      <c r="AV631" s="1430"/>
      <c r="AW631" s="1430"/>
      <c r="AX631" s="1430"/>
      <c r="AY631" s="1430"/>
      <c r="AZ631" s="1430"/>
      <c r="BA631" s="1430"/>
      <c r="BB631" s="1430"/>
      <c r="BC631" s="1430"/>
      <c r="BD631" s="1430"/>
    </row>
    <row r="632" spans="2:56">
      <c r="B632" s="1430"/>
      <c r="C632" s="1430"/>
      <c r="D632" s="1430"/>
      <c r="E632" s="1430"/>
      <c r="F632" s="1430"/>
      <c r="G632" s="1430"/>
      <c r="H632" s="1430"/>
      <c r="I632" s="1430"/>
      <c r="J632" s="1430"/>
      <c r="K632" s="1430"/>
      <c r="L632" s="1430"/>
      <c r="M632" s="1430"/>
      <c r="N632" s="1430"/>
      <c r="O632" s="1430"/>
      <c r="P632" s="1430"/>
      <c r="Q632" s="1430"/>
      <c r="R632" s="1430"/>
      <c r="S632" s="1430"/>
      <c r="T632" s="1430"/>
      <c r="U632" s="1430"/>
      <c r="V632" s="1430"/>
      <c r="W632" s="1430"/>
      <c r="X632" s="1430"/>
      <c r="Y632" s="1430"/>
      <c r="Z632" s="1430"/>
      <c r="AA632" s="1430"/>
      <c r="AB632" s="1430"/>
      <c r="AC632" s="1430"/>
      <c r="AD632" s="1430"/>
      <c r="AE632" s="1430"/>
      <c r="AF632" s="1430"/>
      <c r="AG632" s="1430"/>
      <c r="AH632" s="1430"/>
      <c r="AI632" s="1430"/>
      <c r="AJ632" s="1430"/>
      <c r="AK632" s="1430"/>
      <c r="AL632" s="1430"/>
      <c r="AM632" s="1430"/>
      <c r="AN632" s="1430"/>
      <c r="AO632" s="1430"/>
      <c r="AP632" s="1430"/>
      <c r="AQ632" s="1430"/>
      <c r="AR632" s="1430"/>
      <c r="AS632" s="1430"/>
      <c r="AT632" s="1430"/>
      <c r="AU632" s="1430"/>
      <c r="AV632" s="1430"/>
      <c r="AW632" s="1430"/>
      <c r="AX632" s="1430"/>
      <c r="AY632" s="1430"/>
      <c r="AZ632" s="1430"/>
      <c r="BA632" s="1430"/>
      <c r="BB632" s="1430"/>
      <c r="BC632" s="1430"/>
      <c r="BD632" s="1430"/>
    </row>
    <row r="633" spans="2:56">
      <c r="B633" s="1430"/>
      <c r="C633" s="1430"/>
      <c r="D633" s="1430"/>
      <c r="E633" s="1430"/>
      <c r="F633" s="1430"/>
      <c r="G633" s="1430"/>
      <c r="H633" s="1430"/>
      <c r="I633" s="1430"/>
      <c r="J633" s="1430"/>
      <c r="K633" s="1430"/>
      <c r="L633" s="1430"/>
      <c r="M633" s="1430"/>
      <c r="N633" s="1430"/>
      <c r="O633" s="1430"/>
      <c r="P633" s="1430"/>
      <c r="Q633" s="1430"/>
      <c r="R633" s="1430"/>
      <c r="S633" s="1430"/>
      <c r="T633" s="1430"/>
      <c r="U633" s="1430"/>
      <c r="V633" s="1430"/>
      <c r="W633" s="1430"/>
      <c r="X633" s="1430"/>
      <c r="Y633" s="1430"/>
      <c r="Z633" s="1430"/>
      <c r="AA633" s="1430"/>
      <c r="AB633" s="1430"/>
      <c r="AC633" s="1430"/>
      <c r="AD633" s="1430"/>
      <c r="AE633" s="1430"/>
      <c r="AF633" s="1430"/>
      <c r="AG633" s="1430"/>
      <c r="AH633" s="1430"/>
      <c r="AI633" s="1430"/>
      <c r="AJ633" s="1430"/>
      <c r="AK633" s="1430"/>
      <c r="AL633" s="1430"/>
      <c r="AM633" s="1430"/>
      <c r="AN633" s="1430"/>
      <c r="AO633" s="1430"/>
      <c r="AP633" s="1430"/>
      <c r="AQ633" s="1430"/>
      <c r="AR633" s="1430"/>
      <c r="AS633" s="1430"/>
      <c r="AT633" s="1430"/>
      <c r="AU633" s="1430"/>
      <c r="AV633" s="1430"/>
      <c r="AW633" s="1430"/>
      <c r="AX633" s="1430"/>
      <c r="AY633" s="1430"/>
      <c r="AZ633" s="1430"/>
      <c r="BA633" s="1430"/>
      <c r="BB633" s="1430"/>
      <c r="BC633" s="1430"/>
      <c r="BD633" s="1430"/>
    </row>
    <row r="634" spans="2:56">
      <c r="B634" s="1430"/>
      <c r="C634" s="1430"/>
      <c r="D634" s="1430"/>
      <c r="E634" s="1430"/>
      <c r="F634" s="1430"/>
      <c r="G634" s="1430"/>
      <c r="H634" s="1430"/>
      <c r="I634" s="1430"/>
      <c r="J634" s="1430"/>
      <c r="K634" s="1430"/>
      <c r="L634" s="1430"/>
      <c r="M634" s="1430"/>
      <c r="N634" s="1430"/>
      <c r="O634" s="1430"/>
      <c r="P634" s="1430"/>
      <c r="Q634" s="1430"/>
      <c r="R634" s="1430"/>
      <c r="S634" s="1430"/>
      <c r="T634" s="1430"/>
      <c r="U634" s="1430"/>
      <c r="V634" s="1430"/>
      <c r="W634" s="1430"/>
      <c r="X634" s="1430"/>
      <c r="Y634" s="1430"/>
      <c r="Z634" s="1430"/>
      <c r="AA634" s="1430"/>
      <c r="AB634" s="1430"/>
      <c r="AC634" s="1430"/>
      <c r="AD634" s="1430"/>
      <c r="AE634" s="1430"/>
      <c r="AF634" s="1430"/>
      <c r="AG634" s="1430"/>
      <c r="AH634" s="1430"/>
      <c r="AI634" s="1430"/>
      <c r="AJ634" s="1430"/>
      <c r="AK634" s="1430"/>
      <c r="AL634" s="1430"/>
      <c r="AM634" s="1430"/>
      <c r="AN634" s="1430"/>
      <c r="AO634" s="1430"/>
      <c r="AP634" s="1430"/>
      <c r="AQ634" s="1430"/>
      <c r="AR634" s="1430"/>
      <c r="AS634" s="1430"/>
      <c r="AT634" s="1430"/>
      <c r="AU634" s="1430"/>
      <c r="AV634" s="1430"/>
      <c r="AW634" s="1430"/>
      <c r="AX634" s="1430"/>
      <c r="AY634" s="1430"/>
      <c r="AZ634" s="1430"/>
      <c r="BA634" s="1430"/>
      <c r="BB634" s="1430"/>
      <c r="BC634" s="1430"/>
      <c r="BD634" s="1430"/>
    </row>
    <row r="635" spans="2:56">
      <c r="B635" s="1430"/>
      <c r="C635" s="1430"/>
      <c r="D635" s="1430"/>
      <c r="E635" s="1430"/>
      <c r="F635" s="1430"/>
      <c r="G635" s="1430"/>
      <c r="H635" s="1430"/>
      <c r="I635" s="1430"/>
      <c r="J635" s="1430"/>
      <c r="K635" s="1430"/>
      <c r="L635" s="1430"/>
      <c r="M635" s="1430"/>
      <c r="N635" s="1430"/>
      <c r="O635" s="1430"/>
      <c r="P635" s="1430"/>
      <c r="Q635" s="1430"/>
      <c r="R635" s="1430"/>
      <c r="S635" s="1430"/>
      <c r="T635" s="1430"/>
      <c r="U635" s="1430"/>
      <c r="V635" s="1430"/>
      <c r="W635" s="1430"/>
      <c r="X635" s="1430"/>
      <c r="Y635" s="1430"/>
      <c r="Z635" s="1430"/>
      <c r="AA635" s="1430"/>
      <c r="AB635" s="1430"/>
      <c r="AC635" s="1430"/>
      <c r="AD635" s="1430"/>
      <c r="AE635" s="1430"/>
      <c r="AF635" s="1430"/>
      <c r="AG635" s="1430"/>
      <c r="AH635" s="1430"/>
      <c r="AI635" s="1430"/>
      <c r="AJ635" s="1430"/>
      <c r="AK635" s="1430"/>
      <c r="AL635" s="1430"/>
      <c r="AM635" s="1430"/>
      <c r="AN635" s="1430"/>
      <c r="AO635" s="1430"/>
      <c r="AP635" s="1430"/>
      <c r="AQ635" s="1430"/>
      <c r="AR635" s="1430"/>
      <c r="AS635" s="1430"/>
      <c r="AT635" s="1430"/>
      <c r="AU635" s="1430"/>
      <c r="AV635" s="1430"/>
      <c r="AW635" s="1430"/>
      <c r="AX635" s="1430"/>
      <c r="AY635" s="1430"/>
      <c r="AZ635" s="1430"/>
      <c r="BA635" s="1430"/>
      <c r="BB635" s="1430"/>
      <c r="BC635" s="1430"/>
      <c r="BD635" s="1430"/>
    </row>
    <row r="636" spans="2:56">
      <c r="B636" s="1430"/>
      <c r="C636" s="1430"/>
      <c r="D636" s="1430"/>
      <c r="E636" s="1430"/>
      <c r="F636" s="1430"/>
      <c r="G636" s="1430"/>
      <c r="H636" s="1430"/>
      <c r="I636" s="1430"/>
      <c r="J636" s="1430"/>
      <c r="K636" s="1430"/>
      <c r="L636" s="1430"/>
      <c r="M636" s="1430"/>
      <c r="N636" s="1430"/>
      <c r="O636" s="1430"/>
      <c r="P636" s="1430"/>
      <c r="Q636" s="1430"/>
      <c r="R636" s="1430"/>
      <c r="S636" s="1430"/>
      <c r="T636" s="1430"/>
      <c r="U636" s="1430"/>
      <c r="V636" s="1430"/>
      <c r="W636" s="1430"/>
      <c r="X636" s="1430"/>
      <c r="Y636" s="1430"/>
      <c r="Z636" s="1430"/>
      <c r="AA636" s="1430"/>
      <c r="AB636" s="1430"/>
      <c r="AC636" s="1430"/>
      <c r="AD636" s="1430"/>
      <c r="AE636" s="1430"/>
      <c r="AF636" s="1430"/>
      <c r="AG636" s="1430"/>
      <c r="AH636" s="1430"/>
      <c r="AI636" s="1430"/>
      <c r="AJ636" s="1430"/>
      <c r="AK636" s="1430"/>
      <c r="AL636" s="1430"/>
      <c r="AM636" s="1430"/>
      <c r="AN636" s="1430"/>
      <c r="AO636" s="1430"/>
      <c r="AP636" s="1430"/>
      <c r="AQ636" s="1430"/>
      <c r="AR636" s="1430"/>
      <c r="AS636" s="1430"/>
      <c r="AT636" s="1430"/>
      <c r="AU636" s="1430"/>
      <c r="AV636" s="1430"/>
      <c r="AW636" s="1430"/>
      <c r="AX636" s="1430"/>
      <c r="AY636" s="1430"/>
      <c r="AZ636" s="1430"/>
      <c r="BA636" s="1430"/>
      <c r="BB636" s="1430"/>
      <c r="BC636" s="1430"/>
      <c r="BD636" s="1430"/>
    </row>
    <row r="637" spans="2:56">
      <c r="B637" s="1430"/>
      <c r="C637" s="1430"/>
      <c r="D637" s="1430"/>
      <c r="E637" s="1430"/>
      <c r="F637" s="1430"/>
      <c r="G637" s="1430"/>
      <c r="H637" s="1430"/>
      <c r="I637" s="1430"/>
      <c r="J637" s="1430"/>
      <c r="K637" s="1430"/>
      <c r="L637" s="1430"/>
      <c r="M637" s="1430"/>
      <c r="N637" s="1430"/>
      <c r="O637" s="1430"/>
      <c r="P637" s="1430"/>
      <c r="Q637" s="1430"/>
      <c r="R637" s="1430"/>
      <c r="S637" s="1430"/>
      <c r="T637" s="1430"/>
      <c r="U637" s="1430"/>
      <c r="V637" s="1430"/>
      <c r="W637" s="1430"/>
      <c r="X637" s="1430"/>
      <c r="Y637" s="1430"/>
      <c r="Z637" s="1430"/>
      <c r="AA637" s="1430"/>
      <c r="AB637" s="1430"/>
      <c r="AC637" s="1430"/>
      <c r="AD637" s="1430"/>
      <c r="AE637" s="1430"/>
      <c r="AF637" s="1430"/>
      <c r="AG637" s="1430"/>
      <c r="AH637" s="1430"/>
      <c r="AI637" s="1430"/>
      <c r="AJ637" s="1430"/>
      <c r="AK637" s="1430"/>
      <c r="AL637" s="1430"/>
      <c r="AM637" s="1430"/>
      <c r="AN637" s="1430"/>
      <c r="AO637" s="1430"/>
      <c r="AP637" s="1430"/>
      <c r="AQ637" s="1430"/>
      <c r="AR637" s="1430"/>
      <c r="AS637" s="1430"/>
      <c r="AT637" s="1430"/>
      <c r="AU637" s="1430"/>
      <c r="AV637" s="1430"/>
      <c r="AW637" s="1430"/>
      <c r="AX637" s="1430"/>
      <c r="AY637" s="1430"/>
      <c r="AZ637" s="1430"/>
      <c r="BA637" s="1430"/>
      <c r="BB637" s="1430"/>
      <c r="BC637" s="1430"/>
      <c r="BD637" s="1430"/>
    </row>
    <row r="638" spans="2:56">
      <c r="B638" s="1430"/>
      <c r="C638" s="1430"/>
      <c r="D638" s="1430"/>
      <c r="E638" s="1430"/>
      <c r="F638" s="1430"/>
      <c r="G638" s="1430"/>
      <c r="H638" s="1430"/>
      <c r="I638" s="1430"/>
      <c r="J638" s="1430"/>
      <c r="K638" s="1430"/>
      <c r="L638" s="1430"/>
      <c r="M638" s="1430"/>
      <c r="N638" s="1430"/>
      <c r="O638" s="1430"/>
      <c r="P638" s="1430"/>
      <c r="Q638" s="1430"/>
      <c r="R638" s="1430"/>
      <c r="S638" s="1430"/>
      <c r="T638" s="1430"/>
      <c r="U638" s="1430"/>
      <c r="V638" s="1430"/>
      <c r="W638" s="1430"/>
      <c r="X638" s="1430"/>
      <c r="Y638" s="1430"/>
      <c r="Z638" s="1430"/>
      <c r="AA638" s="1430"/>
      <c r="AB638" s="1430"/>
      <c r="AC638" s="1430"/>
      <c r="AD638" s="1430"/>
      <c r="AE638" s="1430"/>
      <c r="AF638" s="1430"/>
      <c r="AG638" s="1430"/>
      <c r="AH638" s="1430"/>
      <c r="AI638" s="1430"/>
      <c r="AJ638" s="1430"/>
      <c r="AK638" s="1430"/>
      <c r="AL638" s="1430"/>
      <c r="AM638" s="1430"/>
      <c r="AN638" s="1430"/>
      <c r="AO638" s="1430"/>
      <c r="AP638" s="1430"/>
      <c r="AQ638" s="1430"/>
      <c r="AR638" s="1430"/>
      <c r="AS638" s="1430"/>
      <c r="AT638" s="1430"/>
      <c r="AU638" s="1430"/>
      <c r="AV638" s="1430"/>
      <c r="AW638" s="1430"/>
      <c r="AX638" s="1430"/>
      <c r="AY638" s="1430"/>
      <c r="AZ638" s="1430"/>
      <c r="BA638" s="1430"/>
      <c r="BB638" s="1430"/>
      <c r="BC638" s="1430"/>
      <c r="BD638" s="1430"/>
    </row>
    <row r="639" spans="2:56">
      <c r="B639" s="1430"/>
      <c r="C639" s="1430"/>
      <c r="D639" s="1430"/>
      <c r="E639" s="1430"/>
      <c r="F639" s="1430"/>
      <c r="G639" s="1430"/>
      <c r="H639" s="1430"/>
      <c r="I639" s="1430"/>
      <c r="J639" s="1430"/>
      <c r="K639" s="1430"/>
      <c r="L639" s="1430"/>
      <c r="M639" s="1430"/>
      <c r="N639" s="1430"/>
      <c r="O639" s="1430"/>
      <c r="P639" s="1430"/>
      <c r="Q639" s="1430"/>
      <c r="R639" s="1430"/>
      <c r="S639" s="1430"/>
      <c r="T639" s="1430"/>
      <c r="U639" s="1430"/>
      <c r="V639" s="1430"/>
      <c r="W639" s="1430"/>
      <c r="X639" s="1430"/>
      <c r="Y639" s="1430"/>
      <c r="Z639" s="1430"/>
      <c r="AA639" s="1430"/>
      <c r="AB639" s="1430"/>
      <c r="AC639" s="1430"/>
      <c r="AD639" s="1430"/>
      <c r="AE639" s="1430"/>
      <c r="AF639" s="1430"/>
      <c r="AG639" s="1430"/>
      <c r="AH639" s="1430"/>
      <c r="AI639" s="1430"/>
      <c r="AJ639" s="1430"/>
      <c r="AK639" s="1430"/>
      <c r="AL639" s="1430"/>
      <c r="AM639" s="1430"/>
      <c r="AN639" s="1430"/>
      <c r="AO639" s="1430"/>
      <c r="AP639" s="1430"/>
      <c r="AQ639" s="1430"/>
      <c r="AR639" s="1430"/>
      <c r="AS639" s="1430"/>
      <c r="AT639" s="1430"/>
      <c r="AU639" s="1430"/>
      <c r="AV639" s="1430"/>
      <c r="AW639" s="1430"/>
      <c r="AX639" s="1430"/>
      <c r="AY639" s="1430"/>
      <c r="AZ639" s="1430"/>
      <c r="BA639" s="1430"/>
      <c r="BB639" s="1430"/>
      <c r="BC639" s="1430"/>
      <c r="BD639" s="1430"/>
    </row>
    <row r="640" spans="2:56">
      <c r="B640" s="1430"/>
      <c r="C640" s="1430"/>
      <c r="D640" s="1430"/>
      <c r="E640" s="1430"/>
      <c r="F640" s="1430"/>
      <c r="G640" s="1430"/>
      <c r="H640" s="1430"/>
      <c r="I640" s="1430"/>
      <c r="J640" s="1430"/>
      <c r="K640" s="1430"/>
      <c r="L640" s="1430"/>
      <c r="M640" s="1430"/>
      <c r="N640" s="1430"/>
      <c r="O640" s="1430"/>
      <c r="P640" s="1430"/>
      <c r="Q640" s="1430"/>
      <c r="R640" s="1430"/>
      <c r="S640" s="1430"/>
      <c r="T640" s="1430"/>
      <c r="U640" s="1430"/>
      <c r="V640" s="1430"/>
      <c r="W640" s="1430"/>
      <c r="X640" s="1430"/>
      <c r="Y640" s="1430"/>
      <c r="Z640" s="1430"/>
      <c r="AA640" s="1430"/>
      <c r="AB640" s="1430"/>
      <c r="AC640" s="1430"/>
      <c r="AD640" s="1430"/>
      <c r="AE640" s="1430"/>
      <c r="AF640" s="1430"/>
      <c r="AG640" s="1430"/>
      <c r="AH640" s="1430"/>
      <c r="AI640" s="1430"/>
      <c r="AJ640" s="1430"/>
      <c r="AK640" s="1430"/>
      <c r="AL640" s="1430"/>
      <c r="AM640" s="1430"/>
      <c r="AN640" s="1430"/>
      <c r="AO640" s="1430"/>
      <c r="AP640" s="1430"/>
      <c r="AQ640" s="1430"/>
      <c r="AR640" s="1430"/>
      <c r="AS640" s="1430"/>
      <c r="AT640" s="1430"/>
      <c r="AU640" s="1430"/>
      <c r="AV640" s="1430"/>
      <c r="AW640" s="1430"/>
      <c r="AX640" s="1430"/>
      <c r="AY640" s="1430"/>
      <c r="AZ640" s="1430"/>
      <c r="BA640" s="1430"/>
      <c r="BB640" s="1430"/>
      <c r="BC640" s="1430"/>
      <c r="BD640" s="1430"/>
    </row>
    <row r="641" spans="2:56">
      <c r="B641" s="1430"/>
      <c r="C641" s="1430"/>
      <c r="D641" s="1430"/>
      <c r="E641" s="1430"/>
      <c r="F641" s="1430"/>
      <c r="G641" s="1430"/>
      <c r="H641" s="1430"/>
      <c r="I641" s="1430"/>
      <c r="J641" s="1430"/>
      <c r="K641" s="1430"/>
      <c r="L641" s="1430"/>
      <c r="M641" s="1430"/>
      <c r="N641" s="1430"/>
      <c r="O641" s="1430"/>
      <c r="P641" s="1430"/>
      <c r="Q641" s="1430"/>
      <c r="R641" s="1430"/>
      <c r="S641" s="1430"/>
      <c r="T641" s="1430"/>
      <c r="U641" s="1430"/>
      <c r="V641" s="1430"/>
      <c r="W641" s="1430"/>
      <c r="X641" s="1430"/>
      <c r="Y641" s="1430"/>
      <c r="Z641" s="1430"/>
      <c r="AA641" s="1430"/>
      <c r="AB641" s="1430"/>
      <c r="AC641" s="1430"/>
      <c r="AD641" s="1430"/>
      <c r="AE641" s="1430"/>
      <c r="AF641" s="1430"/>
      <c r="AG641" s="1430"/>
      <c r="AH641" s="1430"/>
      <c r="AI641" s="1430"/>
      <c r="AJ641" s="1430"/>
      <c r="AK641" s="1430"/>
      <c r="AL641" s="1430"/>
      <c r="AM641" s="1430"/>
      <c r="AN641" s="1430"/>
      <c r="AO641" s="1430"/>
      <c r="AP641" s="1430"/>
      <c r="AQ641" s="1430"/>
      <c r="AR641" s="1430"/>
      <c r="AS641" s="1430"/>
      <c r="AT641" s="1430"/>
      <c r="AU641" s="1430"/>
      <c r="AV641" s="1430"/>
      <c r="AW641" s="1430"/>
      <c r="AX641" s="1430"/>
      <c r="AY641" s="1430"/>
      <c r="AZ641" s="1430"/>
      <c r="BA641" s="1430"/>
      <c r="BB641" s="1430"/>
      <c r="BC641" s="1430"/>
      <c r="BD641" s="1430"/>
    </row>
    <row r="642" spans="2:56">
      <c r="B642" s="1430"/>
      <c r="C642" s="1430"/>
      <c r="D642" s="1430"/>
      <c r="E642" s="1430"/>
      <c r="F642" s="1430"/>
      <c r="G642" s="1430"/>
      <c r="H642" s="1430"/>
      <c r="I642" s="1430"/>
      <c r="J642" s="1430"/>
      <c r="K642" s="1430"/>
      <c r="L642" s="1430"/>
      <c r="M642" s="1430"/>
      <c r="N642" s="1430"/>
      <c r="O642" s="1430"/>
      <c r="P642" s="1430"/>
      <c r="Q642" s="1430"/>
      <c r="R642" s="1430"/>
      <c r="S642" s="1430"/>
      <c r="T642" s="1430"/>
      <c r="U642" s="1430"/>
      <c r="V642" s="1430"/>
      <c r="W642" s="1430"/>
      <c r="X642" s="1430"/>
      <c r="Y642" s="1430"/>
      <c r="Z642" s="1430"/>
      <c r="AA642" s="1430"/>
      <c r="AB642" s="1430"/>
      <c r="AC642" s="1430"/>
      <c r="AD642" s="1430"/>
      <c r="AE642" s="1430"/>
      <c r="AF642" s="1430"/>
      <c r="AG642" s="1430"/>
      <c r="AH642" s="1430"/>
      <c r="AI642" s="1430"/>
      <c r="AJ642" s="1430"/>
      <c r="AK642" s="1430"/>
      <c r="AL642" s="1430"/>
      <c r="AM642" s="1430"/>
      <c r="AN642" s="1430"/>
      <c r="AO642" s="1430"/>
      <c r="AP642" s="1430"/>
      <c r="AQ642" s="1430"/>
      <c r="AR642" s="1430"/>
      <c r="AS642" s="1430"/>
      <c r="AT642" s="1430"/>
      <c r="AU642" s="1430"/>
      <c r="AV642" s="1430"/>
      <c r="AW642" s="1430"/>
      <c r="AX642" s="1430"/>
      <c r="AY642" s="1430"/>
      <c r="AZ642" s="1430"/>
      <c r="BA642" s="1430"/>
      <c r="BB642" s="1430"/>
      <c r="BC642" s="1430"/>
      <c r="BD642" s="1430"/>
    </row>
    <row r="643" spans="2:56">
      <c r="B643" s="1430"/>
      <c r="C643" s="1430"/>
      <c r="D643" s="1430"/>
      <c r="E643" s="1430"/>
      <c r="F643" s="1430"/>
      <c r="G643" s="1430"/>
      <c r="H643" s="1430"/>
      <c r="I643" s="1430"/>
      <c r="J643" s="1430"/>
      <c r="K643" s="1430"/>
      <c r="L643" s="1430"/>
      <c r="M643" s="1430"/>
      <c r="N643" s="1430"/>
      <c r="O643" s="1430"/>
      <c r="P643" s="1430"/>
      <c r="Q643" s="1430"/>
      <c r="R643" s="1430"/>
      <c r="S643" s="1430"/>
      <c r="T643" s="1430"/>
      <c r="U643" s="1430"/>
      <c r="V643" s="1430"/>
      <c r="W643" s="1430"/>
      <c r="X643" s="1430"/>
      <c r="Y643" s="1430"/>
      <c r="Z643" s="1430"/>
      <c r="AA643" s="1430"/>
      <c r="AB643" s="1430"/>
      <c r="AC643" s="1430"/>
      <c r="AD643" s="1430"/>
      <c r="AE643" s="1430"/>
      <c r="AF643" s="1430"/>
      <c r="AG643" s="1430"/>
      <c r="AH643" s="1430"/>
      <c r="AI643" s="1430"/>
      <c r="AJ643" s="1430"/>
      <c r="AK643" s="1430"/>
      <c r="AL643" s="1430"/>
      <c r="AM643" s="1430"/>
      <c r="AN643" s="1430"/>
      <c r="AO643" s="1430"/>
      <c r="AP643" s="1430"/>
      <c r="AQ643" s="1430"/>
      <c r="AR643" s="1430"/>
      <c r="AS643" s="1430"/>
      <c r="AT643" s="1430"/>
      <c r="AU643" s="1430"/>
      <c r="AV643" s="1430"/>
      <c r="AW643" s="1430"/>
      <c r="AX643" s="1430"/>
      <c r="AY643" s="1430"/>
      <c r="AZ643" s="1430"/>
      <c r="BA643" s="1430"/>
      <c r="BB643" s="1430"/>
      <c r="BC643" s="1430"/>
      <c r="BD643" s="1430"/>
    </row>
    <row r="644" spans="2:56">
      <c r="B644" s="1430"/>
      <c r="C644" s="1430"/>
      <c r="D644" s="1430"/>
      <c r="E644" s="1430"/>
      <c r="F644" s="1430"/>
      <c r="G644" s="1430"/>
      <c r="H644" s="1430"/>
      <c r="I644" s="1430"/>
      <c r="J644" s="1430"/>
      <c r="K644" s="1430"/>
      <c r="L644" s="1430"/>
      <c r="M644" s="1430"/>
      <c r="N644" s="1430"/>
      <c r="O644" s="1430"/>
      <c r="P644" s="1430"/>
      <c r="Q644" s="1430"/>
      <c r="R644" s="1430"/>
      <c r="S644" s="1430"/>
      <c r="T644" s="1430"/>
      <c r="U644" s="1430"/>
      <c r="V644" s="1430"/>
      <c r="W644" s="1430"/>
      <c r="X644" s="1430"/>
      <c r="Y644" s="1430"/>
      <c r="Z644" s="1430"/>
      <c r="AA644" s="1430"/>
      <c r="AB644" s="1430"/>
      <c r="AC644" s="1430"/>
      <c r="AD644" s="1430"/>
      <c r="AE644" s="1430"/>
      <c r="AF644" s="1430"/>
      <c r="AG644" s="1430"/>
      <c r="AH644" s="1430"/>
      <c r="AI644" s="1430"/>
      <c r="AJ644" s="1430"/>
      <c r="AK644" s="1430"/>
      <c r="AL644" s="1430"/>
      <c r="AM644" s="1430"/>
      <c r="AN644" s="1430"/>
      <c r="AO644" s="1430"/>
      <c r="AP644" s="1430"/>
      <c r="AQ644" s="1430"/>
      <c r="AR644" s="1430"/>
      <c r="AS644" s="1430"/>
      <c r="AT644" s="1430"/>
      <c r="AU644" s="1430"/>
      <c r="AV644" s="1430"/>
      <c r="AW644" s="1430"/>
      <c r="AX644" s="1430"/>
      <c r="AY644" s="1430"/>
      <c r="AZ644" s="1430"/>
      <c r="BA644" s="1430"/>
      <c r="BB644" s="1430"/>
      <c r="BC644" s="1430"/>
      <c r="BD644" s="1430"/>
    </row>
    <row r="645" spans="2:56">
      <c r="B645" s="1430"/>
      <c r="C645" s="1430"/>
      <c r="D645" s="1430"/>
      <c r="E645" s="1430"/>
      <c r="F645" s="1430"/>
      <c r="G645" s="1430"/>
      <c r="H645" s="1430"/>
      <c r="I645" s="1430"/>
      <c r="J645" s="1430"/>
      <c r="K645" s="1430"/>
      <c r="L645" s="1430"/>
      <c r="M645" s="1430"/>
      <c r="N645" s="1430"/>
      <c r="O645" s="1430"/>
      <c r="P645" s="1430"/>
      <c r="Q645" s="1430"/>
      <c r="R645" s="1430"/>
      <c r="S645" s="1430"/>
      <c r="T645" s="1430"/>
      <c r="U645" s="1430"/>
      <c r="V645" s="1430"/>
      <c r="W645" s="1430"/>
      <c r="X645" s="1430"/>
      <c r="Y645" s="1430"/>
      <c r="Z645" s="1430"/>
      <c r="AA645" s="1430"/>
      <c r="AB645" s="1430"/>
      <c r="AC645" s="1430"/>
      <c r="AD645" s="1430"/>
      <c r="AE645" s="1430"/>
      <c r="AF645" s="1430"/>
      <c r="AG645" s="1430"/>
      <c r="AH645" s="1430"/>
      <c r="AI645" s="1430"/>
      <c r="AJ645" s="1430"/>
      <c r="AK645" s="1430"/>
      <c r="AL645" s="1430"/>
      <c r="AM645" s="1430"/>
      <c r="AN645" s="1430"/>
      <c r="AO645" s="1430"/>
      <c r="AP645" s="1430"/>
      <c r="AQ645" s="1430"/>
      <c r="AR645" s="1430"/>
      <c r="AS645" s="1430"/>
      <c r="AT645" s="1430"/>
      <c r="AU645" s="1430"/>
      <c r="AV645" s="1430"/>
      <c r="AW645" s="1430"/>
      <c r="AX645" s="1430"/>
      <c r="AY645" s="1430"/>
      <c r="AZ645" s="1430"/>
      <c r="BA645" s="1430"/>
      <c r="BB645" s="1430"/>
      <c r="BC645" s="1430"/>
      <c r="BD645" s="1430"/>
    </row>
    <row r="646" spans="2:56">
      <c r="B646" s="1430"/>
      <c r="C646" s="1430"/>
      <c r="D646" s="1430"/>
      <c r="E646" s="1430"/>
      <c r="F646" s="1430"/>
      <c r="G646" s="1430"/>
      <c r="H646" s="1430"/>
      <c r="I646" s="1430"/>
      <c r="J646" s="1430"/>
      <c r="K646" s="1430"/>
      <c r="L646" s="1430"/>
      <c r="M646" s="1430"/>
      <c r="N646" s="1430"/>
      <c r="O646" s="1430"/>
      <c r="P646" s="1430"/>
      <c r="Q646" s="1430"/>
      <c r="R646" s="1430"/>
      <c r="S646" s="1430"/>
      <c r="T646" s="1430"/>
      <c r="U646" s="1430"/>
      <c r="V646" s="1430"/>
      <c r="W646" s="1430"/>
      <c r="X646" s="1430"/>
      <c r="Y646" s="1430"/>
      <c r="Z646" s="1430"/>
      <c r="AA646" s="1430"/>
      <c r="AB646" s="1430"/>
      <c r="AC646" s="1430"/>
      <c r="AD646" s="1430"/>
      <c r="AE646" s="1430"/>
      <c r="AF646" s="1430"/>
      <c r="AG646" s="1430"/>
      <c r="AH646" s="1430"/>
      <c r="AI646" s="1430"/>
      <c r="AJ646" s="1430"/>
      <c r="AK646" s="1430"/>
      <c r="AL646" s="1430"/>
      <c r="AM646" s="1430"/>
      <c r="AN646" s="1430"/>
      <c r="AO646" s="1430"/>
      <c r="AP646" s="1430"/>
      <c r="AQ646" s="1430"/>
      <c r="AR646" s="1430"/>
      <c r="AS646" s="1430"/>
      <c r="AT646" s="1430"/>
      <c r="AU646" s="1430"/>
      <c r="AV646" s="1430"/>
      <c r="AW646" s="1430"/>
      <c r="AX646" s="1430"/>
      <c r="AY646" s="1430"/>
      <c r="AZ646" s="1430"/>
      <c r="BA646" s="1430"/>
      <c r="BB646" s="1430"/>
      <c r="BC646" s="1430"/>
      <c r="BD646" s="1430"/>
    </row>
    <row r="647" spans="2:56">
      <c r="B647" s="1430"/>
      <c r="C647" s="1430"/>
      <c r="D647" s="1430"/>
      <c r="E647" s="1430"/>
      <c r="F647" s="1430"/>
      <c r="G647" s="1430"/>
      <c r="H647" s="1430"/>
      <c r="I647" s="1430"/>
      <c r="J647" s="1430"/>
      <c r="K647" s="1430"/>
      <c r="L647" s="1430"/>
      <c r="M647" s="1430"/>
      <c r="N647" s="1430"/>
      <c r="O647" s="1430"/>
      <c r="P647" s="1430"/>
      <c r="Q647" s="1430"/>
      <c r="R647" s="1430"/>
      <c r="S647" s="1430"/>
      <c r="T647" s="1430"/>
      <c r="U647" s="1430"/>
      <c r="V647" s="1430"/>
      <c r="W647" s="1430"/>
      <c r="X647" s="1430"/>
      <c r="Y647" s="1430"/>
      <c r="Z647" s="1430"/>
      <c r="AA647" s="1430"/>
      <c r="AB647" s="1430"/>
      <c r="AC647" s="1430"/>
      <c r="AD647" s="1430"/>
      <c r="AE647" s="1430"/>
      <c r="AF647" s="1430"/>
      <c r="AG647" s="1430"/>
      <c r="AH647" s="1430"/>
      <c r="AI647" s="1430"/>
      <c r="AJ647" s="1430"/>
      <c r="AK647" s="1430"/>
      <c r="AL647" s="1430"/>
      <c r="AM647" s="1430"/>
      <c r="AN647" s="1430"/>
      <c r="AO647" s="1430"/>
      <c r="AP647" s="1430"/>
      <c r="AQ647" s="1430"/>
      <c r="AR647" s="1430"/>
      <c r="AS647" s="1430"/>
      <c r="AT647" s="1430"/>
      <c r="AU647" s="1430"/>
      <c r="AV647" s="1430"/>
      <c r="AW647" s="1430"/>
      <c r="AX647" s="1430"/>
      <c r="AY647" s="1430"/>
      <c r="AZ647" s="1430"/>
      <c r="BA647" s="1430"/>
      <c r="BB647" s="1430"/>
      <c r="BC647" s="1430"/>
      <c r="BD647" s="1430"/>
    </row>
    <row r="648" spans="2:56">
      <c r="B648" s="1430"/>
      <c r="C648" s="1430"/>
      <c r="D648" s="1430"/>
      <c r="E648" s="1430"/>
      <c r="F648" s="1430"/>
      <c r="G648" s="1430"/>
      <c r="H648" s="1430"/>
      <c r="I648" s="1430"/>
      <c r="J648" s="1430"/>
      <c r="K648" s="1430"/>
      <c r="L648" s="1430"/>
      <c r="M648" s="1430"/>
      <c r="N648" s="1430"/>
      <c r="O648" s="1430"/>
      <c r="P648" s="1430"/>
      <c r="Q648" s="1430"/>
      <c r="R648" s="1430"/>
      <c r="S648" s="1430"/>
      <c r="T648" s="1430"/>
      <c r="U648" s="1430"/>
      <c r="V648" s="1430"/>
      <c r="W648" s="1430"/>
      <c r="X648" s="1430"/>
      <c r="Y648" s="1430"/>
      <c r="Z648" s="1430"/>
      <c r="AA648" s="1430"/>
      <c r="AB648" s="1430"/>
      <c r="AC648" s="1430"/>
      <c r="AD648" s="1430"/>
      <c r="AE648" s="1430"/>
      <c r="AF648" s="1430"/>
      <c r="AG648" s="1430"/>
      <c r="AH648" s="1430"/>
      <c r="AI648" s="1430"/>
      <c r="AJ648" s="1430"/>
      <c r="AK648" s="1430"/>
      <c r="AL648" s="1430"/>
      <c r="AM648" s="1430"/>
      <c r="AN648" s="1430"/>
      <c r="AO648" s="1430"/>
      <c r="AP648" s="1430"/>
      <c r="AQ648" s="1430"/>
      <c r="AR648" s="1430"/>
      <c r="AS648" s="1430"/>
      <c r="AT648" s="1430"/>
      <c r="AU648" s="1430"/>
      <c r="AV648" s="1430"/>
      <c r="AW648" s="1430"/>
      <c r="AX648" s="1430"/>
      <c r="AY648" s="1430"/>
      <c r="AZ648" s="1430"/>
      <c r="BA648" s="1430"/>
      <c r="BB648" s="1430"/>
      <c r="BC648" s="1430"/>
      <c r="BD648" s="1430"/>
    </row>
    <row r="649" spans="2:56">
      <c r="B649" s="1430"/>
      <c r="C649" s="1430"/>
      <c r="D649" s="1430"/>
      <c r="E649" s="1430"/>
      <c r="F649" s="1430"/>
      <c r="G649" s="1430"/>
      <c r="H649" s="1430"/>
      <c r="I649" s="1430"/>
      <c r="J649" s="1430"/>
      <c r="K649" s="1430"/>
      <c r="L649" s="1430"/>
      <c r="M649" s="1430"/>
      <c r="N649" s="1430"/>
      <c r="O649" s="1430"/>
      <c r="P649" s="1430"/>
      <c r="Q649" s="1430"/>
      <c r="R649" s="1430"/>
      <c r="S649" s="1430"/>
      <c r="T649" s="1430"/>
      <c r="U649" s="1430"/>
      <c r="V649" s="1430"/>
      <c r="W649" s="1430"/>
      <c r="X649" s="1430"/>
      <c r="Y649" s="1430"/>
      <c r="Z649" s="1430"/>
      <c r="AA649" s="1430"/>
      <c r="AB649" s="1430"/>
      <c r="AC649" s="1430"/>
      <c r="AD649" s="1430"/>
      <c r="AE649" s="1430"/>
      <c r="AF649" s="1430"/>
      <c r="AG649" s="1430"/>
      <c r="AH649" s="1430"/>
      <c r="AI649" s="1430"/>
      <c r="AJ649" s="1430"/>
      <c r="AK649" s="1430"/>
      <c r="AL649" s="1430"/>
      <c r="AM649" s="1430"/>
      <c r="AN649" s="1430"/>
      <c r="AO649" s="1430"/>
      <c r="AP649" s="1430"/>
      <c r="AQ649" s="1430"/>
      <c r="AR649" s="1430"/>
      <c r="AS649" s="1430"/>
      <c r="AT649" s="1430"/>
      <c r="AU649" s="1430"/>
      <c r="AV649" s="1430"/>
      <c r="AW649" s="1430"/>
      <c r="AX649" s="1430"/>
      <c r="AY649" s="1430"/>
      <c r="AZ649" s="1430"/>
      <c r="BA649" s="1430"/>
      <c r="BB649" s="1430"/>
      <c r="BC649" s="1430"/>
      <c r="BD649" s="1430"/>
    </row>
    <row r="650" spans="2:56">
      <c r="B650" s="1430"/>
      <c r="C650" s="1430"/>
      <c r="D650" s="1430"/>
      <c r="E650" s="1430"/>
      <c r="F650" s="1430"/>
      <c r="G650" s="1430"/>
      <c r="H650" s="1430"/>
      <c r="I650" s="1430"/>
      <c r="J650" s="1430"/>
      <c r="K650" s="1430"/>
      <c r="L650" s="1430"/>
      <c r="M650" s="1430"/>
      <c r="N650" s="1430"/>
      <c r="O650" s="1430"/>
      <c r="P650" s="1430"/>
      <c r="Q650" s="1430"/>
      <c r="R650" s="1430"/>
      <c r="S650" s="1430"/>
      <c r="T650" s="1430"/>
      <c r="U650" s="1430"/>
      <c r="V650" s="1430"/>
      <c r="W650" s="1430"/>
      <c r="X650" s="1430"/>
      <c r="Y650" s="1430"/>
      <c r="Z650" s="1430"/>
      <c r="AA650" s="1430"/>
      <c r="AB650" s="1430"/>
      <c r="AC650" s="1430"/>
      <c r="AD650" s="1430"/>
      <c r="AE650" s="1430"/>
      <c r="AF650" s="1430"/>
      <c r="AG650" s="1430"/>
      <c r="AH650" s="1430"/>
      <c r="AI650" s="1430"/>
      <c r="AJ650" s="1430"/>
      <c r="AK650" s="1430"/>
      <c r="AL650" s="1430"/>
      <c r="AM650" s="1430"/>
      <c r="AN650" s="1430"/>
      <c r="AO650" s="1430"/>
      <c r="AP650" s="1430"/>
      <c r="AQ650" s="1430"/>
      <c r="AR650" s="1430"/>
      <c r="AS650" s="1430"/>
      <c r="AT650" s="1430"/>
      <c r="AU650" s="1430"/>
      <c r="AV650" s="1430"/>
      <c r="AW650" s="1430"/>
      <c r="AX650" s="1430"/>
      <c r="AY650" s="1430"/>
      <c r="AZ650" s="1430"/>
      <c r="BA650" s="1430"/>
      <c r="BB650" s="1430"/>
      <c r="BC650" s="1430"/>
      <c r="BD650" s="1430"/>
    </row>
    <row r="651" spans="2:56">
      <c r="B651" s="1430"/>
      <c r="C651" s="1430"/>
      <c r="D651" s="1430"/>
      <c r="E651" s="1430"/>
      <c r="F651" s="1430"/>
      <c r="G651" s="1430"/>
      <c r="H651" s="1430"/>
      <c r="I651" s="1430"/>
      <c r="J651" s="1430"/>
      <c r="K651" s="1430"/>
      <c r="L651" s="1430"/>
      <c r="M651" s="1430"/>
      <c r="N651" s="1430"/>
      <c r="O651" s="1430"/>
      <c r="P651" s="1430"/>
      <c r="Q651" s="1430"/>
      <c r="R651" s="1430"/>
      <c r="S651" s="1430"/>
      <c r="T651" s="1430"/>
      <c r="U651" s="1430"/>
      <c r="V651" s="1430"/>
      <c r="W651" s="1430"/>
      <c r="X651" s="1430"/>
      <c r="Y651" s="1430"/>
      <c r="Z651" s="1430"/>
      <c r="AA651" s="1430"/>
      <c r="AB651" s="1430"/>
      <c r="AC651" s="1430"/>
      <c r="AD651" s="1430"/>
      <c r="AE651" s="1430"/>
      <c r="AF651" s="1430"/>
      <c r="AG651" s="1430"/>
      <c r="AH651" s="1430"/>
      <c r="AI651" s="1430"/>
      <c r="AJ651" s="1430"/>
      <c r="AK651" s="1430"/>
      <c r="AL651" s="1430"/>
      <c r="AM651" s="1430"/>
      <c r="AN651" s="1430"/>
      <c r="AO651" s="1430"/>
      <c r="AP651" s="1430"/>
      <c r="AQ651" s="1430"/>
      <c r="AR651" s="1430"/>
      <c r="AS651" s="1430"/>
      <c r="AT651" s="1430"/>
      <c r="AU651" s="1430"/>
      <c r="AV651" s="1430"/>
      <c r="AW651" s="1430"/>
      <c r="AX651" s="1430"/>
      <c r="AY651" s="1430"/>
      <c r="AZ651" s="1430"/>
      <c r="BA651" s="1430"/>
      <c r="BB651" s="1430"/>
      <c r="BC651" s="1430"/>
      <c r="BD651" s="1430"/>
    </row>
    <row r="652" spans="2:56">
      <c r="B652" s="1430"/>
      <c r="C652" s="1430"/>
      <c r="D652" s="1430"/>
      <c r="E652" s="1430"/>
      <c r="F652" s="1430"/>
      <c r="G652" s="1430"/>
      <c r="H652" s="1430"/>
      <c r="I652" s="1430"/>
      <c r="J652" s="1430"/>
      <c r="K652" s="1430"/>
      <c r="L652" s="1430"/>
      <c r="M652" s="1430"/>
      <c r="N652" s="1430"/>
      <c r="O652" s="1430"/>
      <c r="P652" s="1430"/>
      <c r="Q652" s="1430"/>
      <c r="R652" s="1430"/>
      <c r="S652" s="1430"/>
      <c r="T652" s="1430"/>
      <c r="U652" s="1430"/>
      <c r="V652" s="1430"/>
      <c r="W652" s="1430"/>
      <c r="X652" s="1430"/>
      <c r="Y652" s="1430"/>
      <c r="Z652" s="1430"/>
      <c r="AA652" s="1430"/>
      <c r="AB652" s="1430"/>
      <c r="AC652" s="1430"/>
      <c r="AD652" s="1430"/>
      <c r="AE652" s="1430"/>
      <c r="AF652" s="1430"/>
      <c r="AG652" s="1430"/>
      <c r="AH652" s="1430"/>
      <c r="AI652" s="1430"/>
      <c r="AJ652" s="1430"/>
      <c r="AK652" s="1430"/>
      <c r="AL652" s="1430"/>
      <c r="AM652" s="1430"/>
      <c r="AN652" s="1430"/>
      <c r="AO652" s="1430"/>
      <c r="AP652" s="1430"/>
      <c r="AQ652" s="1430"/>
      <c r="AR652" s="1430"/>
      <c r="AS652" s="1430"/>
      <c r="AT652" s="1430"/>
      <c r="AU652" s="1430"/>
      <c r="AV652" s="1430"/>
      <c r="AW652" s="1430"/>
      <c r="AX652" s="1430"/>
      <c r="AY652" s="1430"/>
      <c r="AZ652" s="1430"/>
      <c r="BA652" s="1430"/>
      <c r="BB652" s="1430"/>
      <c r="BC652" s="1430"/>
      <c r="BD652" s="1430"/>
    </row>
    <row r="653" spans="2:56">
      <c r="B653" s="1430"/>
      <c r="C653" s="1430"/>
      <c r="D653" s="1430"/>
      <c r="E653" s="1430"/>
      <c r="F653" s="1430"/>
      <c r="G653" s="1430"/>
      <c r="H653" s="1430"/>
      <c r="I653" s="1430"/>
      <c r="J653" s="1430"/>
      <c r="K653" s="1430"/>
      <c r="L653" s="1430"/>
      <c r="M653" s="1430"/>
      <c r="N653" s="1430"/>
      <c r="O653" s="1430"/>
      <c r="P653" s="1430"/>
      <c r="Q653" s="1430"/>
      <c r="R653" s="1430"/>
      <c r="S653" s="1430"/>
      <c r="T653" s="1430"/>
      <c r="U653" s="1430"/>
      <c r="V653" s="1430"/>
      <c r="W653" s="1430"/>
      <c r="X653" s="1430"/>
      <c r="Y653" s="1430"/>
      <c r="Z653" s="1430"/>
      <c r="AA653" s="1430"/>
      <c r="AB653" s="1430"/>
      <c r="AC653" s="1430"/>
      <c r="AD653" s="1430"/>
      <c r="AE653" s="1430"/>
      <c r="AF653" s="1430"/>
      <c r="AG653" s="1430"/>
      <c r="AH653" s="1430"/>
      <c r="AI653" s="1430"/>
      <c r="AJ653" s="1430"/>
      <c r="AK653" s="1430"/>
      <c r="AL653" s="1430"/>
      <c r="AM653" s="1430"/>
      <c r="AN653" s="1430"/>
      <c r="AO653" s="1430"/>
      <c r="AP653" s="1430"/>
      <c r="AQ653" s="1430"/>
      <c r="AR653" s="1430"/>
      <c r="AS653" s="1430"/>
      <c r="AT653" s="1430"/>
      <c r="AU653" s="1430"/>
      <c r="AV653" s="1430"/>
      <c r="AW653" s="1430"/>
      <c r="AX653" s="1430"/>
      <c r="AY653" s="1430"/>
      <c r="AZ653" s="1430"/>
      <c r="BA653" s="1430"/>
      <c r="BB653" s="1430"/>
      <c r="BC653" s="1430"/>
      <c r="BD653" s="1430"/>
    </row>
    <row r="654" spans="2:56">
      <c r="B654" s="1430"/>
      <c r="C654" s="1430"/>
      <c r="D654" s="1430"/>
      <c r="E654" s="1430"/>
      <c r="F654" s="1430"/>
      <c r="G654" s="1430"/>
      <c r="H654" s="1430"/>
      <c r="I654" s="1430"/>
      <c r="J654" s="1430"/>
      <c r="K654" s="1430"/>
      <c r="L654" s="1430"/>
      <c r="M654" s="1430"/>
      <c r="N654" s="1430"/>
      <c r="O654" s="1430"/>
      <c r="P654" s="1430"/>
      <c r="Q654" s="1430"/>
      <c r="R654" s="1430"/>
      <c r="S654" s="1430"/>
      <c r="T654" s="1430"/>
      <c r="U654" s="1430"/>
      <c r="V654" s="1430"/>
      <c r="W654" s="1430"/>
      <c r="X654" s="1430"/>
      <c r="Y654" s="1430"/>
      <c r="Z654" s="1430"/>
      <c r="AA654" s="1430"/>
      <c r="AB654" s="1430"/>
      <c r="AC654" s="1430"/>
      <c r="AD654" s="1430"/>
      <c r="AE654" s="1430"/>
      <c r="AF654" s="1430"/>
      <c r="AG654" s="1430"/>
      <c r="AH654" s="1430"/>
      <c r="AI654" s="1430"/>
      <c r="AJ654" s="1430"/>
      <c r="AK654" s="1430"/>
      <c r="AL654" s="1430"/>
      <c r="AM654" s="1430"/>
      <c r="AN654" s="1430"/>
      <c r="AO654" s="1430"/>
      <c r="AP654" s="1430"/>
      <c r="AQ654" s="1430"/>
      <c r="AR654" s="1430"/>
      <c r="AS654" s="1430"/>
      <c r="AT654" s="1430"/>
      <c r="AU654" s="1430"/>
      <c r="AV654" s="1430"/>
      <c r="AW654" s="1430"/>
      <c r="AX654" s="1430"/>
      <c r="AY654" s="1430"/>
      <c r="AZ654" s="1430"/>
      <c r="BA654" s="1430"/>
      <c r="BB654" s="1430"/>
      <c r="BC654" s="1430"/>
      <c r="BD654" s="1430"/>
    </row>
    <row r="655" spans="2:56">
      <c r="B655" s="1430"/>
      <c r="C655" s="1430"/>
      <c r="D655" s="1430"/>
      <c r="E655" s="1430"/>
      <c r="F655" s="1430"/>
      <c r="G655" s="1430"/>
      <c r="H655" s="1430"/>
      <c r="I655" s="1430"/>
      <c r="J655" s="1430"/>
      <c r="K655" s="1430"/>
      <c r="L655" s="1430"/>
      <c r="M655" s="1430"/>
      <c r="N655" s="1430"/>
      <c r="O655" s="1430"/>
      <c r="P655" s="1430"/>
      <c r="Q655" s="1430"/>
      <c r="R655" s="1430"/>
      <c r="S655" s="1430"/>
      <c r="T655" s="1430"/>
      <c r="U655" s="1430"/>
      <c r="V655" s="1430"/>
      <c r="W655" s="1430"/>
      <c r="X655" s="1430"/>
      <c r="Y655" s="1430"/>
      <c r="Z655" s="1430"/>
      <c r="AA655" s="1430"/>
      <c r="AB655" s="1430"/>
      <c r="AC655" s="1430"/>
      <c r="AD655" s="1430"/>
      <c r="AE655" s="1430"/>
      <c r="AF655" s="1430"/>
      <c r="AG655" s="1430"/>
      <c r="AH655" s="1430"/>
      <c r="AI655" s="1430"/>
      <c r="AJ655" s="1430"/>
      <c r="AK655" s="1430"/>
      <c r="AL655" s="1430"/>
      <c r="AM655" s="1430"/>
      <c r="AN655" s="1430"/>
      <c r="AO655" s="1430"/>
      <c r="AP655" s="1430"/>
      <c r="AQ655" s="1430"/>
      <c r="AR655" s="1430"/>
      <c r="AS655" s="1430"/>
      <c r="AT655" s="1430"/>
      <c r="AU655" s="1430"/>
      <c r="AV655" s="1430"/>
      <c r="AW655" s="1430"/>
      <c r="AX655" s="1430"/>
      <c r="AY655" s="1430"/>
      <c r="AZ655" s="1430"/>
      <c r="BA655" s="1430"/>
      <c r="BB655" s="1430"/>
      <c r="BC655" s="1430"/>
      <c r="BD655" s="1430"/>
    </row>
    <row r="656" spans="2:56">
      <c r="B656" s="1430"/>
      <c r="C656" s="1430"/>
      <c r="D656" s="1430"/>
      <c r="E656" s="1430"/>
      <c r="F656" s="1430"/>
      <c r="G656" s="1430"/>
      <c r="H656" s="1430"/>
      <c r="I656" s="1430"/>
      <c r="J656" s="1430"/>
      <c r="K656" s="1430"/>
      <c r="L656" s="1430"/>
      <c r="M656" s="1430"/>
      <c r="N656" s="1430"/>
      <c r="O656" s="1430"/>
      <c r="P656" s="1430"/>
      <c r="Q656" s="1430"/>
      <c r="R656" s="1430"/>
      <c r="S656" s="1430"/>
      <c r="T656" s="1430"/>
      <c r="U656" s="1430"/>
      <c r="V656" s="1430"/>
      <c r="W656" s="1430"/>
      <c r="X656" s="1430"/>
      <c r="Y656" s="1430"/>
      <c r="Z656" s="1430"/>
      <c r="AA656" s="1430"/>
      <c r="AB656" s="1430"/>
      <c r="AC656" s="1430"/>
      <c r="AD656" s="1430"/>
      <c r="AE656" s="1430"/>
      <c r="AF656" s="1430"/>
      <c r="AG656" s="1430"/>
      <c r="AH656" s="1430"/>
      <c r="AI656" s="1430"/>
      <c r="AJ656" s="1430"/>
      <c r="AK656" s="1430"/>
      <c r="AL656" s="1430"/>
      <c r="AM656" s="1430"/>
      <c r="AN656" s="1430"/>
      <c r="AO656" s="1430"/>
      <c r="AP656" s="1430"/>
      <c r="AQ656" s="1430"/>
      <c r="AR656" s="1430"/>
      <c r="AS656" s="1430"/>
      <c r="AT656" s="1430"/>
      <c r="AU656" s="1430"/>
      <c r="AV656" s="1430"/>
      <c r="AW656" s="1430"/>
      <c r="AX656" s="1430"/>
      <c r="AY656" s="1430"/>
      <c r="AZ656" s="1430"/>
      <c r="BA656" s="1430"/>
      <c r="BB656" s="1430"/>
      <c r="BC656" s="1430"/>
      <c r="BD656" s="1430"/>
    </row>
    <row r="657" spans="2:56">
      <c r="B657" s="1430"/>
      <c r="C657" s="1430"/>
      <c r="D657" s="1430"/>
      <c r="E657" s="1430"/>
      <c r="F657" s="1430"/>
      <c r="G657" s="1430"/>
      <c r="H657" s="1430"/>
      <c r="I657" s="1430"/>
      <c r="J657" s="1430"/>
      <c r="K657" s="1430"/>
      <c r="L657" s="1430"/>
      <c r="M657" s="1430"/>
      <c r="N657" s="1430"/>
      <c r="O657" s="1430"/>
      <c r="P657" s="1430"/>
      <c r="Q657" s="1430"/>
      <c r="R657" s="1430"/>
      <c r="S657" s="1430"/>
      <c r="T657" s="1430"/>
      <c r="U657" s="1430"/>
      <c r="V657" s="1430"/>
      <c r="W657" s="1430"/>
      <c r="X657" s="1430"/>
      <c r="Y657" s="1430"/>
      <c r="Z657" s="1430"/>
      <c r="AA657" s="1430"/>
      <c r="AB657" s="1430"/>
      <c r="AC657" s="1430"/>
      <c r="AD657" s="1430"/>
      <c r="AE657" s="1430"/>
      <c r="AF657" s="1430"/>
      <c r="AG657" s="1430"/>
      <c r="AH657" s="1430"/>
      <c r="AI657" s="1430"/>
      <c r="AJ657" s="1430"/>
      <c r="AK657" s="1430"/>
      <c r="AL657" s="1430"/>
      <c r="AM657" s="1430"/>
      <c r="AN657" s="1430"/>
      <c r="AO657" s="1430"/>
      <c r="AP657" s="1430"/>
      <c r="AQ657" s="1430"/>
      <c r="AR657" s="1430"/>
      <c r="AS657" s="1430"/>
      <c r="AT657" s="1430"/>
      <c r="AU657" s="1430"/>
      <c r="AV657" s="1430"/>
      <c r="AW657" s="1430"/>
      <c r="AX657" s="1430"/>
      <c r="AY657" s="1430"/>
      <c r="AZ657" s="1430"/>
      <c r="BA657" s="1430"/>
      <c r="BB657" s="1430"/>
      <c r="BC657" s="1430"/>
      <c r="BD657" s="1430"/>
    </row>
    <row r="658" spans="2:56">
      <c r="B658" s="1430"/>
      <c r="C658" s="1430"/>
      <c r="D658" s="1430"/>
      <c r="E658" s="1430"/>
      <c r="F658" s="1430"/>
      <c r="G658" s="1430"/>
      <c r="H658" s="1430"/>
      <c r="I658" s="1430"/>
      <c r="J658" s="1430"/>
      <c r="K658" s="1430"/>
      <c r="L658" s="1430"/>
      <c r="M658" s="1430"/>
      <c r="N658" s="1430"/>
      <c r="O658" s="1430"/>
      <c r="P658" s="1430"/>
      <c r="Q658" s="1430"/>
      <c r="R658" s="1430"/>
      <c r="S658" s="1430"/>
      <c r="T658" s="1430"/>
      <c r="U658" s="1430"/>
      <c r="V658" s="1430"/>
      <c r="W658" s="1430"/>
      <c r="X658" s="1430"/>
      <c r="Y658" s="1430"/>
      <c r="Z658" s="1430"/>
      <c r="AA658" s="1430"/>
      <c r="AB658" s="1430"/>
      <c r="AC658" s="1430"/>
      <c r="AD658" s="1430"/>
      <c r="AE658" s="1430"/>
      <c r="AF658" s="1430"/>
      <c r="AG658" s="1430"/>
      <c r="AH658" s="1430"/>
      <c r="AI658" s="1430"/>
      <c r="AJ658" s="1430"/>
      <c r="AK658" s="1430"/>
      <c r="AL658" s="1430"/>
      <c r="AM658" s="1430"/>
      <c r="AN658" s="1430"/>
      <c r="AO658" s="1430"/>
      <c r="AP658" s="1430"/>
      <c r="AQ658" s="1430"/>
      <c r="AR658" s="1430"/>
      <c r="AS658" s="1430"/>
      <c r="AT658" s="1430"/>
      <c r="AU658" s="1430"/>
      <c r="AV658" s="1430"/>
      <c r="AW658" s="1430"/>
      <c r="AX658" s="1430"/>
      <c r="AY658" s="1430"/>
      <c r="AZ658" s="1430"/>
      <c r="BA658" s="1430"/>
      <c r="BB658" s="1430"/>
      <c r="BC658" s="1430"/>
      <c r="BD658" s="1430"/>
    </row>
    <row r="659" spans="2:56">
      <c r="B659" s="1430"/>
      <c r="C659" s="1430"/>
      <c r="D659" s="1430"/>
      <c r="E659" s="1430"/>
      <c r="F659" s="1430"/>
      <c r="G659" s="1430"/>
      <c r="H659" s="1430"/>
      <c r="I659" s="1430"/>
      <c r="J659" s="1430"/>
      <c r="K659" s="1430"/>
      <c r="L659" s="1430"/>
      <c r="M659" s="1430"/>
      <c r="N659" s="1430"/>
      <c r="O659" s="1430"/>
      <c r="P659" s="1430"/>
      <c r="Q659" s="1430"/>
      <c r="R659" s="1430"/>
      <c r="S659" s="1430"/>
      <c r="T659" s="1430"/>
      <c r="U659" s="1430"/>
      <c r="V659" s="1430"/>
      <c r="W659" s="1430"/>
      <c r="X659" s="1430"/>
      <c r="Y659" s="1430"/>
      <c r="Z659" s="1430"/>
      <c r="AA659" s="1430"/>
      <c r="AB659" s="1430"/>
      <c r="AC659" s="1430"/>
      <c r="AD659" s="1430"/>
      <c r="AE659" s="1430"/>
      <c r="AF659" s="1430"/>
      <c r="AG659" s="1430"/>
      <c r="AH659" s="1430"/>
      <c r="AI659" s="1430"/>
      <c r="AJ659" s="1430"/>
      <c r="AK659" s="1430"/>
      <c r="AL659" s="1430"/>
      <c r="AM659" s="1430"/>
      <c r="AN659" s="1430"/>
      <c r="AO659" s="1430"/>
      <c r="AP659" s="1430"/>
      <c r="AQ659" s="1430"/>
      <c r="AR659" s="1430"/>
      <c r="AS659" s="1430"/>
      <c r="AT659" s="1430"/>
      <c r="AU659" s="1430"/>
      <c r="AV659" s="1430"/>
      <c r="AW659" s="1430"/>
      <c r="AX659" s="1430"/>
      <c r="AY659" s="1430"/>
      <c r="AZ659" s="1430"/>
      <c r="BA659" s="1430"/>
      <c r="BB659" s="1430"/>
      <c r="BC659" s="1430"/>
      <c r="BD659" s="1430"/>
    </row>
    <row r="660" spans="2:56">
      <c r="B660" s="1430"/>
      <c r="C660" s="1430"/>
      <c r="D660" s="1430"/>
      <c r="E660" s="1430"/>
      <c r="F660" s="1430"/>
      <c r="G660" s="1430"/>
      <c r="H660" s="1430"/>
      <c r="I660" s="1430"/>
      <c r="J660" s="1430"/>
      <c r="K660" s="1430"/>
      <c r="L660" s="1430"/>
      <c r="M660" s="1430"/>
      <c r="N660" s="1430"/>
      <c r="O660" s="1430"/>
      <c r="P660" s="1430"/>
      <c r="Q660" s="1430"/>
      <c r="R660" s="1430"/>
      <c r="S660" s="1430"/>
      <c r="T660" s="1430"/>
      <c r="U660" s="1430"/>
      <c r="V660" s="1430"/>
      <c r="W660" s="1430"/>
      <c r="X660" s="1430"/>
      <c r="Y660" s="1430"/>
      <c r="Z660" s="1430"/>
      <c r="AA660" s="1430"/>
      <c r="AB660" s="1430"/>
      <c r="AC660" s="1430"/>
      <c r="AD660" s="1430"/>
      <c r="AE660" s="1430"/>
      <c r="AF660" s="1430"/>
      <c r="AG660" s="1430"/>
      <c r="AH660" s="1430"/>
      <c r="AI660" s="1430"/>
      <c r="AJ660" s="1430"/>
      <c r="AK660" s="1430"/>
      <c r="AL660" s="1430"/>
      <c r="AM660" s="1430"/>
      <c r="AN660" s="1430"/>
      <c r="AO660" s="1430"/>
      <c r="AP660" s="1430"/>
      <c r="AQ660" s="1430"/>
      <c r="AR660" s="1430"/>
      <c r="AS660" s="1430"/>
      <c r="AT660" s="1430"/>
      <c r="AU660" s="1430"/>
      <c r="AV660" s="1430"/>
      <c r="AW660" s="1430"/>
      <c r="AX660" s="1430"/>
      <c r="AY660" s="1430"/>
      <c r="AZ660" s="1430"/>
      <c r="BA660" s="1430"/>
      <c r="BB660" s="1430"/>
      <c r="BC660" s="1430"/>
      <c r="BD660" s="1430"/>
    </row>
    <row r="661" spans="2:56">
      <c r="B661" s="1430"/>
      <c r="C661" s="1430"/>
      <c r="D661" s="1430"/>
      <c r="E661" s="1430"/>
      <c r="F661" s="1430"/>
      <c r="G661" s="1430"/>
      <c r="H661" s="1430"/>
      <c r="I661" s="1430"/>
      <c r="J661" s="1430"/>
      <c r="K661" s="1430"/>
      <c r="L661" s="1430"/>
      <c r="M661" s="1430"/>
      <c r="N661" s="1430"/>
      <c r="O661" s="1430"/>
      <c r="P661" s="1430"/>
      <c r="Q661" s="1430"/>
      <c r="R661" s="1430"/>
      <c r="S661" s="1430"/>
      <c r="T661" s="1430"/>
      <c r="U661" s="1430"/>
      <c r="V661" s="1430"/>
      <c r="W661" s="1430"/>
      <c r="X661" s="1430"/>
      <c r="Y661" s="1430"/>
      <c r="Z661" s="1430"/>
      <c r="AA661" s="1430"/>
      <c r="AB661" s="1430"/>
      <c r="AC661" s="1430"/>
      <c r="AD661" s="1430"/>
      <c r="AE661" s="1430"/>
      <c r="AF661" s="1430"/>
      <c r="AG661" s="1430"/>
      <c r="AH661" s="1430"/>
      <c r="AI661" s="1430"/>
      <c r="AJ661" s="1430"/>
      <c r="AK661" s="1430"/>
      <c r="AL661" s="1430"/>
      <c r="AM661" s="1430"/>
      <c r="AN661" s="1430"/>
      <c r="AO661" s="1430"/>
      <c r="AP661" s="1430"/>
      <c r="AQ661" s="1430"/>
      <c r="AR661" s="1430"/>
      <c r="AS661" s="1430"/>
      <c r="AT661" s="1430"/>
      <c r="AU661" s="1430"/>
      <c r="AV661" s="1430"/>
      <c r="AW661" s="1430"/>
      <c r="AX661" s="1430"/>
      <c r="AY661" s="1430"/>
      <c r="AZ661" s="1430"/>
      <c r="BA661" s="1430"/>
      <c r="BB661" s="1430"/>
      <c r="BC661" s="1430"/>
      <c r="BD661" s="1430"/>
    </row>
    <row r="662" spans="2:56">
      <c r="B662" s="1430"/>
      <c r="C662" s="1430"/>
      <c r="D662" s="1430"/>
      <c r="E662" s="1430"/>
      <c r="F662" s="1430"/>
      <c r="G662" s="1430"/>
      <c r="H662" s="1430"/>
      <c r="I662" s="1430"/>
      <c r="J662" s="1430"/>
      <c r="K662" s="1430"/>
      <c r="L662" s="1430"/>
      <c r="M662" s="1430"/>
      <c r="N662" s="1430"/>
      <c r="O662" s="1430"/>
      <c r="P662" s="1430"/>
      <c r="Q662" s="1430"/>
      <c r="R662" s="1430"/>
      <c r="S662" s="1430"/>
      <c r="T662" s="1430"/>
      <c r="U662" s="1430"/>
      <c r="V662" s="1430"/>
      <c r="W662" s="1430"/>
      <c r="X662" s="1430"/>
      <c r="Y662" s="1430"/>
      <c r="Z662" s="1430"/>
      <c r="AA662" s="1430"/>
      <c r="AB662" s="1430"/>
      <c r="AC662" s="1430"/>
      <c r="AD662" s="1430"/>
      <c r="AE662" s="1430"/>
      <c r="AF662" s="1430"/>
      <c r="AG662" s="1430"/>
      <c r="AH662" s="1430"/>
      <c r="AI662" s="1430"/>
      <c r="AJ662" s="1430"/>
      <c r="AK662" s="1430"/>
      <c r="AL662" s="1430"/>
      <c r="AM662" s="1430"/>
      <c r="AN662" s="1430"/>
      <c r="AO662" s="1430"/>
      <c r="AP662" s="1430"/>
      <c r="AQ662" s="1430"/>
      <c r="AR662" s="1430"/>
      <c r="AS662" s="1430"/>
      <c r="AT662" s="1430"/>
      <c r="AU662" s="1430"/>
      <c r="AV662" s="1430"/>
      <c r="AW662" s="1430"/>
      <c r="AX662" s="1430"/>
      <c r="AY662" s="1430"/>
      <c r="AZ662" s="1430"/>
      <c r="BA662" s="1430"/>
      <c r="BB662" s="1430"/>
      <c r="BC662" s="1430"/>
      <c r="BD662" s="1430"/>
    </row>
    <row r="663" spans="2:56">
      <c r="B663" s="1430"/>
      <c r="C663" s="1430"/>
      <c r="D663" s="1430"/>
      <c r="E663" s="1430"/>
      <c r="F663" s="1430"/>
      <c r="G663" s="1430"/>
      <c r="H663" s="1430"/>
      <c r="I663" s="1430"/>
      <c r="J663" s="1430"/>
      <c r="K663" s="1430"/>
      <c r="L663" s="1430"/>
      <c r="M663" s="1430"/>
      <c r="N663" s="1430"/>
      <c r="O663" s="1430"/>
      <c r="P663" s="1430"/>
      <c r="Q663" s="1430"/>
      <c r="R663" s="1430"/>
      <c r="S663" s="1430"/>
      <c r="T663" s="1430"/>
      <c r="U663" s="1430"/>
      <c r="V663" s="1430"/>
      <c r="W663" s="1430"/>
      <c r="X663" s="1430"/>
      <c r="Y663" s="1430"/>
      <c r="Z663" s="1430"/>
      <c r="AA663" s="1430"/>
      <c r="AB663" s="1430"/>
      <c r="AC663" s="1430"/>
      <c r="AD663" s="1430"/>
      <c r="AE663" s="1430"/>
      <c r="AF663" s="1430"/>
      <c r="AG663" s="1430"/>
      <c r="AH663" s="1430"/>
      <c r="AI663" s="1430"/>
      <c r="AJ663" s="1430"/>
      <c r="AK663" s="1430"/>
      <c r="AL663" s="1430"/>
      <c r="AM663" s="1430"/>
      <c r="AN663" s="1430"/>
      <c r="AO663" s="1430"/>
      <c r="AP663" s="1430"/>
      <c r="AQ663" s="1430"/>
      <c r="AR663" s="1430"/>
      <c r="AS663" s="1430"/>
      <c r="AT663" s="1430"/>
      <c r="AU663" s="1430"/>
      <c r="AV663" s="1430"/>
      <c r="AW663" s="1430"/>
      <c r="AX663" s="1430"/>
      <c r="AY663" s="1430"/>
      <c r="AZ663" s="1430"/>
      <c r="BA663" s="1430"/>
      <c r="BB663" s="1430"/>
      <c r="BC663" s="1430"/>
      <c r="BD663" s="1430"/>
    </row>
    <row r="664" spans="2:56">
      <c r="B664" s="1430"/>
      <c r="C664" s="1430"/>
      <c r="D664" s="1430"/>
      <c r="E664" s="1430"/>
      <c r="F664" s="1430"/>
      <c r="G664" s="1430"/>
      <c r="H664" s="1430"/>
      <c r="I664" s="1430"/>
      <c r="J664" s="1430"/>
      <c r="K664" s="1430"/>
      <c r="L664" s="1430"/>
      <c r="M664" s="1430"/>
      <c r="N664" s="1430"/>
      <c r="O664" s="1430"/>
      <c r="P664" s="1430"/>
      <c r="Q664" s="1430"/>
      <c r="R664" s="1430"/>
      <c r="S664" s="1430"/>
      <c r="T664" s="1430"/>
      <c r="U664" s="1430"/>
      <c r="V664" s="1430"/>
      <c r="W664" s="1430"/>
      <c r="X664" s="1430"/>
      <c r="Y664" s="1430"/>
      <c r="Z664" s="1430"/>
      <c r="AA664" s="1430"/>
      <c r="AB664" s="1430"/>
      <c r="AC664" s="1430"/>
      <c r="AD664" s="1430"/>
      <c r="AE664" s="1430"/>
      <c r="AF664" s="1430"/>
      <c r="AG664" s="1430"/>
      <c r="AH664" s="1430"/>
      <c r="AI664" s="1430"/>
      <c r="AJ664" s="1430"/>
      <c r="AK664" s="1430"/>
      <c r="AL664" s="1430"/>
      <c r="AM664" s="1430"/>
      <c r="AN664" s="1430"/>
      <c r="AO664" s="1430"/>
      <c r="AP664" s="1430"/>
      <c r="AQ664" s="1430"/>
      <c r="AR664" s="1430"/>
      <c r="AS664" s="1430"/>
      <c r="AT664" s="1430"/>
      <c r="AU664" s="1430"/>
      <c r="AV664" s="1430"/>
      <c r="AW664" s="1430"/>
      <c r="AX664" s="1430"/>
      <c r="AY664" s="1430"/>
      <c r="AZ664" s="1430"/>
      <c r="BA664" s="1430"/>
      <c r="BB664" s="1430"/>
      <c r="BC664" s="1430"/>
      <c r="BD664" s="1430"/>
    </row>
    <row r="665" spans="2:56">
      <c r="B665" s="1430"/>
      <c r="C665" s="1430"/>
      <c r="D665" s="1430"/>
      <c r="E665" s="1430"/>
      <c r="F665" s="1430"/>
      <c r="G665" s="1430"/>
      <c r="H665" s="1430"/>
      <c r="I665" s="1430"/>
      <c r="J665" s="1430"/>
      <c r="K665" s="1430"/>
      <c r="L665" s="1430"/>
      <c r="M665" s="1430"/>
      <c r="N665" s="1430"/>
      <c r="O665" s="1430"/>
      <c r="P665" s="1430"/>
      <c r="Q665" s="1430"/>
      <c r="R665" s="1430"/>
      <c r="S665" s="1430"/>
      <c r="T665" s="1430"/>
      <c r="U665" s="1430"/>
      <c r="V665" s="1430"/>
      <c r="W665" s="1430"/>
      <c r="X665" s="1430"/>
      <c r="Y665" s="1430"/>
      <c r="Z665" s="1430"/>
      <c r="AA665" s="1430"/>
      <c r="AB665" s="1430"/>
      <c r="AC665" s="1430"/>
      <c r="AD665" s="1430"/>
      <c r="AE665" s="1430"/>
      <c r="AF665" s="1430"/>
      <c r="AG665" s="1430"/>
      <c r="AH665" s="1430"/>
      <c r="AI665" s="1430"/>
      <c r="AJ665" s="1430"/>
      <c r="AK665" s="1430"/>
      <c r="AL665" s="1430"/>
      <c r="AM665" s="1430"/>
      <c r="AN665" s="1430"/>
      <c r="AO665" s="1430"/>
      <c r="AP665" s="1430"/>
      <c r="AQ665" s="1430"/>
      <c r="AR665" s="1430"/>
      <c r="AS665" s="1430"/>
      <c r="AT665" s="1430"/>
      <c r="AU665" s="1430"/>
      <c r="AV665" s="1430"/>
      <c r="AW665" s="1430"/>
      <c r="AX665" s="1430"/>
      <c r="AY665" s="1430"/>
      <c r="AZ665" s="1430"/>
      <c r="BA665" s="1430"/>
      <c r="BB665" s="1430"/>
      <c r="BC665" s="1430"/>
      <c r="BD665" s="1430"/>
    </row>
    <row r="666" spans="2:56">
      <c r="B666" s="1430"/>
      <c r="C666" s="1430"/>
      <c r="D666" s="1430"/>
      <c r="E666" s="1430"/>
      <c r="F666" s="1430"/>
      <c r="G666" s="1430"/>
      <c r="H666" s="1430"/>
      <c r="I666" s="1430"/>
      <c r="J666" s="1430"/>
      <c r="K666" s="1430"/>
      <c r="L666" s="1430"/>
      <c r="M666" s="1430"/>
      <c r="N666" s="1430"/>
      <c r="O666" s="1430"/>
      <c r="P666" s="1430"/>
      <c r="Q666" s="1430"/>
      <c r="R666" s="1430"/>
      <c r="S666" s="1430"/>
      <c r="T666" s="1430"/>
      <c r="U666" s="1430"/>
      <c r="V666" s="1430"/>
      <c r="W666" s="1430"/>
      <c r="X666" s="1430"/>
      <c r="Y666" s="1430"/>
      <c r="Z666" s="1430"/>
      <c r="AA666" s="1430"/>
      <c r="AB666" s="1430"/>
      <c r="AC666" s="1430"/>
      <c r="AD666" s="1430"/>
      <c r="AE666" s="1430"/>
      <c r="AF666" s="1430"/>
      <c r="AG666" s="1430"/>
      <c r="AH666" s="1430"/>
      <c r="AI666" s="1430"/>
      <c r="AJ666" s="1430"/>
      <c r="AK666" s="1430"/>
      <c r="AL666" s="1430"/>
      <c r="AM666" s="1430"/>
      <c r="AN666" s="1430"/>
      <c r="AO666" s="1430"/>
      <c r="AP666" s="1430"/>
      <c r="AQ666" s="1430"/>
      <c r="AR666" s="1430"/>
      <c r="AS666" s="1430"/>
      <c r="AT666" s="1430"/>
      <c r="AU666" s="1430"/>
      <c r="AV666" s="1430"/>
      <c r="AW666" s="1430"/>
      <c r="AX666" s="1430"/>
      <c r="AY666" s="1430"/>
      <c r="AZ666" s="1430"/>
      <c r="BA666" s="1430"/>
      <c r="BB666" s="1430"/>
      <c r="BC666" s="1430"/>
      <c r="BD666" s="1430"/>
    </row>
    <row r="667" spans="2:56">
      <c r="B667" s="1430"/>
      <c r="C667" s="1430"/>
      <c r="D667" s="1430"/>
      <c r="E667" s="1430"/>
      <c r="F667" s="1430"/>
      <c r="G667" s="1430"/>
      <c r="H667" s="1430"/>
      <c r="I667" s="1430"/>
      <c r="J667" s="1430"/>
      <c r="K667" s="1430"/>
      <c r="L667" s="1430"/>
      <c r="M667" s="1430"/>
      <c r="N667" s="1430"/>
      <c r="O667" s="1430"/>
      <c r="P667" s="1430"/>
      <c r="Q667" s="1430"/>
      <c r="R667" s="1430"/>
      <c r="S667" s="1430"/>
      <c r="T667" s="1430"/>
      <c r="U667" s="1430"/>
      <c r="V667" s="1430"/>
      <c r="W667" s="1430"/>
      <c r="X667" s="1430"/>
      <c r="Y667" s="1430"/>
      <c r="Z667" s="1430"/>
      <c r="AA667" s="1430"/>
      <c r="AB667" s="1430"/>
      <c r="AC667" s="1430"/>
      <c r="AD667" s="1430"/>
      <c r="AE667" s="1430"/>
      <c r="AF667" s="1430"/>
      <c r="AG667" s="1430"/>
      <c r="AH667" s="1430"/>
      <c r="AI667" s="1430"/>
      <c r="AJ667" s="1430"/>
      <c r="AK667" s="1430"/>
      <c r="AL667" s="1430"/>
      <c r="AM667" s="1430"/>
      <c r="AN667" s="1430"/>
      <c r="AO667" s="1430"/>
      <c r="AP667" s="1430"/>
      <c r="AQ667" s="1430"/>
      <c r="AR667" s="1430"/>
      <c r="AS667" s="1430"/>
      <c r="AT667" s="1430"/>
      <c r="AU667" s="1430"/>
      <c r="AV667" s="1430"/>
      <c r="AW667" s="1430"/>
      <c r="AX667" s="1430"/>
      <c r="AY667" s="1430"/>
      <c r="AZ667" s="1430"/>
      <c r="BA667" s="1430"/>
      <c r="BB667" s="1430"/>
      <c r="BC667" s="1430"/>
      <c r="BD667" s="1430"/>
    </row>
    <row r="668" spans="2:56">
      <c r="B668" s="1430"/>
      <c r="C668" s="1430"/>
      <c r="D668" s="1430"/>
      <c r="E668" s="1430"/>
      <c r="F668" s="1430"/>
      <c r="G668" s="1430"/>
      <c r="H668" s="1430"/>
      <c r="I668" s="1430"/>
      <c r="J668" s="1430"/>
      <c r="K668" s="1430"/>
      <c r="L668" s="1430"/>
      <c r="M668" s="1430"/>
      <c r="N668" s="1430"/>
      <c r="O668" s="1430"/>
      <c r="P668" s="1430"/>
      <c r="Q668" s="1430"/>
      <c r="R668" s="1430"/>
      <c r="S668" s="1430"/>
      <c r="T668" s="1430"/>
      <c r="U668" s="1430"/>
      <c r="V668" s="1430"/>
      <c r="W668" s="1430"/>
      <c r="X668" s="1430"/>
      <c r="Y668" s="1430"/>
      <c r="Z668" s="1430"/>
      <c r="AA668" s="1430"/>
      <c r="AB668" s="1430"/>
      <c r="AC668" s="1430"/>
      <c r="AD668" s="1430"/>
      <c r="AE668" s="1430"/>
      <c r="AF668" s="1430"/>
      <c r="AG668" s="1430"/>
      <c r="AH668" s="1430"/>
      <c r="AI668" s="1430"/>
      <c r="AJ668" s="1430"/>
      <c r="AK668" s="1430"/>
      <c r="AL668" s="1430"/>
      <c r="AM668" s="1430"/>
      <c r="AN668" s="1430"/>
      <c r="AO668" s="1430"/>
      <c r="AP668" s="1430"/>
      <c r="AQ668" s="1430"/>
      <c r="AR668" s="1430"/>
      <c r="AS668" s="1430"/>
      <c r="AT668" s="1430"/>
      <c r="AU668" s="1430"/>
      <c r="AV668" s="1430"/>
      <c r="AW668" s="1430"/>
      <c r="AX668" s="1430"/>
      <c r="AY668" s="1430"/>
      <c r="AZ668" s="1430"/>
      <c r="BA668" s="1430"/>
      <c r="BB668" s="1430"/>
      <c r="BC668" s="1430"/>
      <c r="BD668" s="1430"/>
    </row>
    <row r="669" spans="2:56">
      <c r="B669" s="1430"/>
      <c r="C669" s="1430"/>
      <c r="D669" s="1430"/>
      <c r="E669" s="1430"/>
      <c r="F669" s="1430"/>
      <c r="G669" s="1430"/>
      <c r="H669" s="1430"/>
      <c r="I669" s="1430"/>
      <c r="J669" s="1430"/>
      <c r="K669" s="1430"/>
      <c r="L669" s="1430"/>
      <c r="M669" s="1430"/>
      <c r="N669" s="1430"/>
      <c r="O669" s="1430"/>
      <c r="P669" s="1430"/>
      <c r="Q669" s="1430"/>
      <c r="R669" s="1430"/>
      <c r="S669" s="1430"/>
      <c r="T669" s="1430"/>
      <c r="U669" s="1430"/>
      <c r="V669" s="1430"/>
      <c r="W669" s="1430"/>
      <c r="X669" s="1430"/>
      <c r="Y669" s="1430"/>
      <c r="Z669" s="1430"/>
      <c r="AA669" s="1430"/>
      <c r="AB669" s="1430"/>
      <c r="AC669" s="1430"/>
      <c r="AD669" s="1430"/>
      <c r="AE669" s="1430"/>
      <c r="AF669" s="1430"/>
      <c r="AG669" s="1430"/>
      <c r="AH669" s="1430"/>
      <c r="AI669" s="1430"/>
      <c r="AJ669" s="1430"/>
      <c r="AK669" s="1430"/>
      <c r="AL669" s="1430"/>
      <c r="AM669" s="1430"/>
      <c r="AN669" s="1430"/>
      <c r="AO669" s="1430"/>
      <c r="AP669" s="1430"/>
      <c r="AQ669" s="1430"/>
      <c r="AR669" s="1430"/>
      <c r="AS669" s="1430"/>
      <c r="AT669" s="1430"/>
      <c r="AU669" s="1430"/>
      <c r="AV669" s="1430"/>
      <c r="AW669" s="1430"/>
      <c r="AX669" s="1430"/>
      <c r="AY669" s="1430"/>
      <c r="AZ669" s="1430"/>
      <c r="BA669" s="1430"/>
      <c r="BB669" s="1430"/>
      <c r="BC669" s="1430"/>
      <c r="BD669" s="1430"/>
    </row>
    <row r="670" spans="2:56">
      <c r="B670" s="1430"/>
      <c r="C670" s="1430"/>
      <c r="D670" s="1430"/>
      <c r="E670" s="1430"/>
      <c r="F670" s="1430"/>
      <c r="G670" s="1430"/>
      <c r="H670" s="1430"/>
      <c r="I670" s="1430"/>
      <c r="J670" s="1430"/>
      <c r="K670" s="1430"/>
      <c r="L670" s="1430"/>
      <c r="M670" s="1430"/>
      <c r="N670" s="1430"/>
      <c r="O670" s="1430"/>
      <c r="P670" s="1430"/>
      <c r="Q670" s="1430"/>
      <c r="R670" s="1430"/>
      <c r="S670" s="1430"/>
      <c r="T670" s="1430"/>
      <c r="U670" s="1430"/>
      <c r="V670" s="1430"/>
      <c r="W670" s="1430"/>
      <c r="X670" s="1430"/>
      <c r="Y670" s="1430"/>
      <c r="Z670" s="1430"/>
      <c r="AA670" s="1430"/>
      <c r="AB670" s="1430"/>
      <c r="AC670" s="1430"/>
      <c r="AD670" s="1430"/>
      <c r="AE670" s="1430"/>
      <c r="AF670" s="1430"/>
      <c r="AG670" s="1430"/>
      <c r="AH670" s="1430"/>
      <c r="AI670" s="1430"/>
      <c r="AJ670" s="1430"/>
      <c r="AK670" s="1430"/>
      <c r="AL670" s="1430"/>
      <c r="AM670" s="1430"/>
      <c r="AN670" s="1430"/>
      <c r="AO670" s="1430"/>
      <c r="AP670" s="1430"/>
      <c r="AQ670" s="1430"/>
      <c r="AR670" s="1430"/>
      <c r="AS670" s="1430"/>
      <c r="AT670" s="1430"/>
      <c r="AU670" s="1430"/>
      <c r="AV670" s="1430"/>
      <c r="AW670" s="1430"/>
      <c r="AX670" s="1430"/>
      <c r="AY670" s="1430"/>
      <c r="AZ670" s="1430"/>
      <c r="BA670" s="1430"/>
      <c r="BB670" s="1430"/>
      <c r="BC670" s="1430"/>
      <c r="BD670" s="1430"/>
    </row>
    <row r="671" spans="2:56">
      <c r="B671" s="1430"/>
      <c r="C671" s="1430"/>
      <c r="D671" s="1430"/>
      <c r="E671" s="1430"/>
      <c r="F671" s="1430"/>
      <c r="G671" s="1430"/>
      <c r="H671" s="1430"/>
      <c r="I671" s="1430"/>
      <c r="J671" s="1430"/>
      <c r="K671" s="1430"/>
      <c r="L671" s="1430"/>
      <c r="M671" s="1430"/>
      <c r="N671" s="1430"/>
      <c r="O671" s="1430"/>
      <c r="P671" s="1430"/>
      <c r="Q671" s="1430"/>
      <c r="R671" s="1430"/>
      <c r="S671" s="1430"/>
      <c r="T671" s="1430"/>
      <c r="U671" s="1430"/>
      <c r="V671" s="1430"/>
      <c r="W671" s="1430"/>
      <c r="X671" s="1430"/>
      <c r="Y671" s="1430"/>
      <c r="Z671" s="1430"/>
      <c r="AA671" s="1430"/>
      <c r="AB671" s="1430"/>
      <c r="AC671" s="1430"/>
      <c r="AD671" s="1430"/>
      <c r="AE671" s="1430"/>
      <c r="AF671" s="1430"/>
      <c r="AG671" s="1430"/>
      <c r="AH671" s="1430"/>
      <c r="AI671" s="1430"/>
      <c r="AJ671" s="1430"/>
      <c r="AK671" s="1430"/>
      <c r="AL671" s="1430"/>
      <c r="AM671" s="1430"/>
      <c r="AN671" s="1430"/>
      <c r="AO671" s="1430"/>
      <c r="AP671" s="1430"/>
      <c r="AQ671" s="1430"/>
      <c r="AR671" s="1430"/>
      <c r="AS671" s="1430"/>
      <c r="AT671" s="1430"/>
      <c r="AU671" s="1430"/>
      <c r="AV671" s="1430"/>
      <c r="AW671" s="1430"/>
      <c r="AX671" s="1430"/>
      <c r="AY671" s="1430"/>
      <c r="AZ671" s="1430"/>
      <c r="BA671" s="1430"/>
      <c r="BB671" s="1430"/>
      <c r="BC671" s="1430"/>
      <c r="BD671" s="1430"/>
    </row>
    <row r="672" spans="2:56">
      <c r="B672" s="1430"/>
      <c r="C672" s="1430"/>
      <c r="D672" s="1430"/>
      <c r="E672" s="1430"/>
      <c r="F672" s="1430"/>
      <c r="G672" s="1430"/>
      <c r="H672" s="1430"/>
      <c r="I672" s="1430"/>
      <c r="J672" s="1430"/>
      <c r="K672" s="1430"/>
      <c r="L672" s="1430"/>
      <c r="M672" s="1430"/>
      <c r="N672" s="1430"/>
      <c r="O672" s="1430"/>
      <c r="P672" s="1430"/>
      <c r="Q672" s="1430"/>
      <c r="R672" s="1430"/>
      <c r="S672" s="1430"/>
      <c r="T672" s="1430"/>
      <c r="U672" s="1430"/>
      <c r="V672" s="1430"/>
      <c r="W672" s="1430"/>
      <c r="X672" s="1430"/>
      <c r="Y672" s="1430"/>
      <c r="Z672" s="1430"/>
      <c r="AA672" s="1430"/>
      <c r="AB672" s="1430"/>
      <c r="AC672" s="1430"/>
      <c r="AD672" s="1430"/>
      <c r="AE672" s="1430"/>
      <c r="AF672" s="1430"/>
      <c r="AG672" s="1430"/>
      <c r="AH672" s="1430"/>
      <c r="AI672" s="1430"/>
      <c r="AJ672" s="1430"/>
      <c r="AK672" s="1430"/>
      <c r="AL672" s="1430"/>
      <c r="AM672" s="1430"/>
      <c r="AN672" s="1430"/>
      <c r="AO672" s="1430"/>
      <c r="AP672" s="1430"/>
      <c r="AQ672" s="1430"/>
      <c r="AR672" s="1430"/>
      <c r="AS672" s="1430"/>
      <c r="AT672" s="1430"/>
      <c r="AU672" s="1430"/>
      <c r="AV672" s="1430"/>
      <c r="AW672" s="1430"/>
      <c r="AX672" s="1430"/>
      <c r="AY672" s="1430"/>
      <c r="AZ672" s="1430"/>
      <c r="BA672" s="1430"/>
      <c r="BB672" s="1430"/>
      <c r="BC672" s="1430"/>
      <c r="BD672" s="1430"/>
    </row>
    <row r="673" spans="2:56">
      <c r="B673" s="1430"/>
      <c r="C673" s="1430"/>
      <c r="D673" s="1430"/>
      <c r="E673" s="1430"/>
      <c r="F673" s="1430"/>
      <c r="G673" s="1430"/>
      <c r="H673" s="1430"/>
      <c r="I673" s="1430"/>
      <c r="J673" s="1430"/>
      <c r="K673" s="1430"/>
      <c r="L673" s="1430"/>
      <c r="M673" s="1430"/>
      <c r="N673" s="1430"/>
      <c r="O673" s="1430"/>
      <c r="P673" s="1430"/>
      <c r="Q673" s="1430"/>
      <c r="R673" s="1430"/>
      <c r="S673" s="1430"/>
      <c r="T673" s="1430"/>
      <c r="U673" s="1430"/>
      <c r="V673" s="1430"/>
      <c r="W673" s="1430"/>
      <c r="X673" s="1430"/>
      <c r="Y673" s="1430"/>
      <c r="Z673" s="1430"/>
      <c r="AA673" s="1430"/>
      <c r="AB673" s="1430"/>
      <c r="AC673" s="1430"/>
      <c r="AD673" s="1430"/>
      <c r="AE673" s="1430"/>
      <c r="AF673" s="1430"/>
      <c r="AG673" s="1430"/>
      <c r="AH673" s="1430"/>
      <c r="AI673" s="1430"/>
      <c r="AJ673" s="1430"/>
      <c r="AK673" s="1430"/>
      <c r="AL673" s="1430"/>
      <c r="AM673" s="1430"/>
      <c r="AN673" s="1430"/>
      <c r="AO673" s="1430"/>
      <c r="AP673" s="1430"/>
      <c r="AQ673" s="1430"/>
      <c r="AR673" s="1430"/>
      <c r="AS673" s="1430"/>
      <c r="AT673" s="1430"/>
      <c r="AU673" s="1430"/>
      <c r="AV673" s="1430"/>
      <c r="AW673" s="1430"/>
      <c r="AX673" s="1430"/>
      <c r="AY673" s="1430"/>
      <c r="AZ673" s="1430"/>
      <c r="BA673" s="1430"/>
      <c r="BB673" s="1430"/>
      <c r="BC673" s="1430"/>
      <c r="BD673" s="1430"/>
    </row>
    <row r="674" spans="2:56">
      <c r="B674" s="1430"/>
      <c r="C674" s="1430"/>
      <c r="D674" s="1430"/>
      <c r="E674" s="1430"/>
      <c r="F674" s="1430"/>
      <c r="G674" s="1430"/>
      <c r="H674" s="1430"/>
      <c r="I674" s="1430"/>
      <c r="J674" s="1430"/>
      <c r="K674" s="1430"/>
      <c r="L674" s="1430"/>
      <c r="M674" s="1430"/>
      <c r="N674" s="1430"/>
      <c r="O674" s="1430"/>
      <c r="P674" s="1430"/>
      <c r="Q674" s="1430"/>
      <c r="R674" s="1430"/>
      <c r="S674" s="1430"/>
      <c r="T674" s="1430"/>
      <c r="U674" s="1430"/>
      <c r="V674" s="1430"/>
      <c r="W674" s="1430"/>
      <c r="X674" s="1430"/>
      <c r="Y674" s="1430"/>
      <c r="Z674" s="1430"/>
      <c r="AA674" s="1430"/>
      <c r="AB674" s="1430"/>
      <c r="AC674" s="1430"/>
      <c r="AD674" s="1430"/>
      <c r="AE674" s="1430"/>
      <c r="AF674" s="1430"/>
      <c r="AG674" s="1430"/>
      <c r="AH674" s="1430"/>
      <c r="AI674" s="1430"/>
      <c r="AJ674" s="1430"/>
      <c r="AK674" s="1430"/>
      <c r="AL674" s="1430"/>
      <c r="AM674" s="1430"/>
      <c r="AN674" s="1430"/>
      <c r="AO674" s="1430"/>
      <c r="AP674" s="1430"/>
      <c r="AQ674" s="1430"/>
      <c r="AR674" s="1430"/>
      <c r="AS674" s="1430"/>
      <c r="AT674" s="1430"/>
      <c r="AU674" s="1430"/>
      <c r="AV674" s="1430"/>
      <c r="AW674" s="1430"/>
      <c r="AX674" s="1430"/>
      <c r="AY674" s="1430"/>
      <c r="AZ674" s="1430"/>
      <c r="BA674" s="1430"/>
      <c r="BB674" s="1430"/>
      <c r="BC674" s="1430"/>
      <c r="BD674" s="1430"/>
    </row>
    <row r="675" spans="2:56">
      <c r="B675" s="1430"/>
      <c r="C675" s="1430"/>
      <c r="D675" s="1430"/>
      <c r="E675" s="1430"/>
      <c r="F675" s="1430"/>
      <c r="G675" s="1430"/>
      <c r="H675" s="1430"/>
      <c r="I675" s="1430"/>
      <c r="J675" s="1430"/>
      <c r="K675" s="1430"/>
      <c r="L675" s="1430"/>
      <c r="M675" s="1430"/>
      <c r="N675" s="1430"/>
      <c r="O675" s="1430"/>
      <c r="P675" s="1430"/>
      <c r="Q675" s="1430"/>
      <c r="R675" s="1430"/>
      <c r="S675" s="1430"/>
      <c r="T675" s="1430"/>
      <c r="U675" s="1430"/>
      <c r="V675" s="1430"/>
      <c r="W675" s="1430"/>
      <c r="X675" s="1430"/>
      <c r="Y675" s="1430"/>
      <c r="Z675" s="1430"/>
      <c r="AA675" s="1430"/>
      <c r="AB675" s="1430"/>
      <c r="AC675" s="1430"/>
      <c r="AD675" s="1430"/>
      <c r="AE675" s="1430"/>
      <c r="AF675" s="1430"/>
      <c r="AG675" s="1430"/>
      <c r="AH675" s="1430"/>
      <c r="AI675" s="1430"/>
      <c r="AJ675" s="1430"/>
      <c r="AK675" s="1430"/>
      <c r="AL675" s="1430"/>
      <c r="AM675" s="1430"/>
      <c r="AN675" s="1430"/>
      <c r="AO675" s="1430"/>
      <c r="AP675" s="1430"/>
      <c r="AQ675" s="1430"/>
      <c r="AR675" s="1430"/>
      <c r="AS675" s="1430"/>
      <c r="AT675" s="1430"/>
      <c r="AU675" s="1430"/>
      <c r="AV675" s="1430"/>
      <c r="AW675" s="1430"/>
      <c r="AX675" s="1430"/>
      <c r="AY675" s="1430"/>
      <c r="AZ675" s="1430"/>
      <c r="BA675" s="1430"/>
      <c r="BB675" s="1430"/>
      <c r="BC675" s="1430"/>
      <c r="BD675" s="1430"/>
    </row>
    <row r="676" spans="2:56">
      <c r="B676" s="1430"/>
      <c r="C676" s="1430"/>
      <c r="D676" s="1430"/>
      <c r="E676" s="1430"/>
      <c r="F676" s="1430"/>
      <c r="G676" s="1430"/>
      <c r="H676" s="1430"/>
      <c r="I676" s="1430"/>
      <c r="J676" s="1430"/>
      <c r="K676" s="1430"/>
      <c r="L676" s="1430"/>
      <c r="M676" s="1430"/>
      <c r="N676" s="1430"/>
      <c r="O676" s="1430"/>
      <c r="P676" s="1430"/>
      <c r="Q676" s="1430"/>
      <c r="R676" s="1430"/>
      <c r="S676" s="1430"/>
      <c r="T676" s="1430"/>
      <c r="U676" s="1430"/>
      <c r="V676" s="1430"/>
      <c r="W676" s="1430"/>
      <c r="X676" s="1430"/>
      <c r="Y676" s="1430"/>
      <c r="Z676" s="1430"/>
      <c r="AA676" s="1430"/>
      <c r="AB676" s="1430"/>
      <c r="AC676" s="1430"/>
      <c r="AD676" s="1430"/>
      <c r="AE676" s="1430"/>
      <c r="AF676" s="1430"/>
      <c r="AG676" s="1430"/>
      <c r="AH676" s="1430"/>
      <c r="AI676" s="1430"/>
      <c r="AJ676" s="1430"/>
      <c r="AK676" s="1430"/>
      <c r="AL676" s="1430"/>
      <c r="AM676" s="1430"/>
      <c r="AN676" s="1430"/>
      <c r="AO676" s="1430"/>
      <c r="AP676" s="1430"/>
      <c r="AQ676" s="1430"/>
      <c r="AR676" s="1430"/>
      <c r="AS676" s="1430"/>
      <c r="AT676" s="1430"/>
      <c r="AU676" s="1430"/>
      <c r="AV676" s="1430"/>
      <c r="AW676" s="1430"/>
      <c r="AX676" s="1430"/>
      <c r="AY676" s="1430"/>
      <c r="AZ676" s="1430"/>
      <c r="BA676" s="1430"/>
      <c r="BB676" s="1430"/>
      <c r="BC676" s="1430"/>
      <c r="BD676" s="1430"/>
    </row>
    <row r="677" spans="2:56">
      <c r="B677" s="1430"/>
      <c r="C677" s="1430"/>
      <c r="D677" s="1430"/>
      <c r="E677" s="1430"/>
      <c r="F677" s="1430"/>
      <c r="G677" s="1430"/>
      <c r="H677" s="1430"/>
      <c r="I677" s="1430"/>
      <c r="J677" s="1430"/>
      <c r="K677" s="1430"/>
      <c r="L677" s="1430"/>
      <c r="M677" s="1430"/>
      <c r="N677" s="1430"/>
      <c r="O677" s="1430"/>
      <c r="P677" s="1430"/>
      <c r="Q677" s="1430"/>
      <c r="R677" s="1430"/>
      <c r="S677" s="1430"/>
      <c r="T677" s="1430"/>
      <c r="U677" s="1430"/>
      <c r="V677" s="1430"/>
      <c r="W677" s="1430"/>
      <c r="X677" s="1430"/>
      <c r="Y677" s="1430"/>
      <c r="Z677" s="1430"/>
      <c r="AA677" s="1430"/>
      <c r="AB677" s="1430"/>
      <c r="AC677" s="1430"/>
      <c r="AD677" s="1430"/>
      <c r="AE677" s="1430"/>
      <c r="AF677" s="1430"/>
      <c r="AG677" s="1430"/>
      <c r="AH677" s="1430"/>
      <c r="AI677" s="1430"/>
      <c r="AJ677" s="1430"/>
      <c r="AK677" s="1430"/>
      <c r="AL677" s="1430"/>
      <c r="AM677" s="1430"/>
      <c r="AN677" s="1430"/>
      <c r="AO677" s="1430"/>
      <c r="AP677" s="1430"/>
      <c r="AQ677" s="1430"/>
      <c r="AR677" s="1430"/>
      <c r="AS677" s="1430"/>
      <c r="AT677" s="1430"/>
      <c r="AU677" s="1430"/>
      <c r="AV677" s="1430"/>
      <c r="AW677" s="1430"/>
      <c r="AX677" s="1430"/>
      <c r="AY677" s="1430"/>
      <c r="AZ677" s="1430"/>
      <c r="BA677" s="1430"/>
      <c r="BB677" s="1430"/>
      <c r="BC677" s="1430"/>
      <c r="BD677" s="1430"/>
    </row>
    <row r="678" spans="2:56">
      <c r="B678" s="1430"/>
      <c r="C678" s="1430"/>
      <c r="D678" s="1430"/>
      <c r="E678" s="1430"/>
      <c r="F678" s="1430"/>
      <c r="G678" s="1430"/>
      <c r="H678" s="1430"/>
      <c r="I678" s="1430"/>
      <c r="J678" s="1430"/>
      <c r="K678" s="1430"/>
      <c r="L678" s="1430"/>
      <c r="M678" s="1430"/>
      <c r="N678" s="1430"/>
      <c r="O678" s="1430"/>
      <c r="P678" s="1430"/>
      <c r="Q678" s="1430"/>
      <c r="R678" s="1430"/>
      <c r="S678" s="1430"/>
      <c r="T678" s="1430"/>
      <c r="U678" s="1430"/>
      <c r="V678" s="1430"/>
      <c r="W678" s="1430"/>
      <c r="X678" s="1430"/>
      <c r="Y678" s="1430"/>
      <c r="Z678" s="1430"/>
      <c r="AA678" s="1430"/>
      <c r="AB678" s="1430"/>
      <c r="AC678" s="1430"/>
      <c r="AD678" s="1430"/>
      <c r="AE678" s="1430"/>
      <c r="AF678" s="1430"/>
      <c r="AG678" s="1430"/>
      <c r="AH678" s="1430"/>
      <c r="AI678" s="1430"/>
      <c r="AJ678" s="1430"/>
      <c r="AK678" s="1430"/>
      <c r="AL678" s="1430"/>
      <c r="AM678" s="1430"/>
      <c r="AN678" s="1430"/>
      <c r="AO678" s="1430"/>
      <c r="AP678" s="1430"/>
      <c r="AQ678" s="1430"/>
      <c r="AR678" s="1430"/>
      <c r="AS678" s="1430"/>
      <c r="AT678" s="1430"/>
      <c r="AU678" s="1430"/>
      <c r="AV678" s="1430"/>
      <c r="AW678" s="1430"/>
      <c r="AX678" s="1430"/>
      <c r="AY678" s="1430"/>
      <c r="AZ678" s="1430"/>
      <c r="BA678" s="1430"/>
      <c r="BB678" s="1430"/>
      <c r="BC678" s="1430"/>
      <c r="BD678" s="1430"/>
    </row>
    <row r="679" spans="2:56">
      <c r="B679" s="1430"/>
      <c r="C679" s="1430"/>
      <c r="D679" s="1430"/>
      <c r="E679" s="1430"/>
      <c r="F679" s="1430"/>
      <c r="G679" s="1430"/>
      <c r="H679" s="1430"/>
      <c r="I679" s="1430"/>
      <c r="J679" s="1430"/>
      <c r="K679" s="1430"/>
      <c r="L679" s="1430"/>
      <c r="M679" s="1430"/>
      <c r="N679" s="1430"/>
      <c r="O679" s="1430"/>
      <c r="P679" s="1430"/>
      <c r="Q679" s="1430"/>
      <c r="R679" s="1430"/>
      <c r="S679" s="1430"/>
      <c r="T679" s="1430"/>
      <c r="U679" s="1430"/>
      <c r="V679" s="1430"/>
      <c r="W679" s="1430"/>
      <c r="X679" s="1430"/>
      <c r="Y679" s="1430"/>
      <c r="Z679" s="1430"/>
      <c r="AA679" s="1430"/>
      <c r="AB679" s="1430"/>
      <c r="AC679" s="1430"/>
      <c r="AD679" s="1430"/>
      <c r="AE679" s="1430"/>
      <c r="AF679" s="1430"/>
      <c r="AG679" s="1430"/>
      <c r="AH679" s="1430"/>
      <c r="AI679" s="1430"/>
      <c r="AJ679" s="1430"/>
      <c r="AK679" s="1430"/>
      <c r="AL679" s="1430"/>
      <c r="AM679" s="1430"/>
      <c r="AN679" s="1430"/>
      <c r="AO679" s="1430"/>
      <c r="AP679" s="1430"/>
      <c r="AQ679" s="1430"/>
      <c r="AR679" s="1430"/>
      <c r="AS679" s="1430"/>
      <c r="AT679" s="1430"/>
      <c r="AU679" s="1430"/>
      <c r="AV679" s="1430"/>
      <c r="AW679" s="1430"/>
      <c r="AX679" s="1430"/>
      <c r="AY679" s="1430"/>
      <c r="AZ679" s="1430"/>
      <c r="BA679" s="1430"/>
      <c r="BB679" s="1430"/>
      <c r="BC679" s="1430"/>
      <c r="BD679" s="1430"/>
    </row>
    <row r="680" spans="2:56">
      <c r="B680" s="1430"/>
      <c r="C680" s="1430"/>
      <c r="D680" s="1430"/>
      <c r="E680" s="1430"/>
      <c r="F680" s="1430"/>
      <c r="G680" s="1430"/>
      <c r="H680" s="1430"/>
      <c r="I680" s="1430"/>
      <c r="J680" s="1430"/>
      <c r="K680" s="1430"/>
      <c r="L680" s="1430"/>
      <c r="M680" s="1430"/>
      <c r="N680" s="1430"/>
      <c r="O680" s="1430"/>
      <c r="P680" s="1430"/>
      <c r="Q680" s="1430"/>
      <c r="R680" s="1430"/>
      <c r="S680" s="1430"/>
      <c r="T680" s="1430"/>
      <c r="U680" s="1430"/>
      <c r="V680" s="1430"/>
      <c r="W680" s="1430"/>
      <c r="X680" s="1430"/>
      <c r="Y680" s="1430"/>
      <c r="Z680" s="1430"/>
      <c r="AA680" s="1430"/>
      <c r="AB680" s="1430"/>
      <c r="AC680" s="1430"/>
      <c r="AD680" s="1430"/>
      <c r="AE680" s="1430"/>
      <c r="AF680" s="1430"/>
      <c r="AG680" s="1430"/>
      <c r="AH680" s="1430"/>
      <c r="AI680" s="1430"/>
      <c r="AJ680" s="1430"/>
      <c r="AK680" s="1430"/>
      <c r="AL680" s="1430"/>
      <c r="AM680" s="1430"/>
      <c r="AN680" s="1430"/>
      <c r="AO680" s="1430"/>
      <c r="AP680" s="1430"/>
      <c r="AQ680" s="1430"/>
      <c r="AR680" s="1430"/>
      <c r="AS680" s="1430"/>
      <c r="AT680" s="1430"/>
      <c r="AU680" s="1430"/>
      <c r="AV680" s="1430"/>
      <c r="AW680" s="1430"/>
      <c r="AX680" s="1430"/>
      <c r="AY680" s="1430"/>
      <c r="AZ680" s="1430"/>
      <c r="BA680" s="1430"/>
      <c r="BB680" s="1430"/>
      <c r="BC680" s="1430"/>
      <c r="BD680" s="1430"/>
    </row>
    <row r="681" spans="2:56">
      <c r="B681" s="1430"/>
      <c r="C681" s="1430"/>
      <c r="D681" s="1430"/>
      <c r="E681" s="1430"/>
      <c r="F681" s="1430"/>
      <c r="G681" s="1430"/>
      <c r="H681" s="1430"/>
      <c r="I681" s="1430"/>
      <c r="J681" s="1430"/>
      <c r="K681" s="1430"/>
      <c r="L681" s="1430"/>
      <c r="M681" s="1430"/>
      <c r="N681" s="1430"/>
      <c r="O681" s="1430"/>
      <c r="P681" s="1430"/>
      <c r="Q681" s="1430"/>
      <c r="R681" s="1430"/>
      <c r="S681" s="1430"/>
      <c r="T681" s="1430"/>
      <c r="U681" s="1430"/>
      <c r="V681" s="1430"/>
      <c r="W681" s="1430"/>
      <c r="X681" s="1430"/>
      <c r="Y681" s="1430"/>
      <c r="Z681" s="1430"/>
      <c r="AA681" s="1430"/>
      <c r="AB681" s="1430"/>
      <c r="AC681" s="1430"/>
      <c r="AD681" s="1430"/>
      <c r="AE681" s="1430"/>
      <c r="AF681" s="1430"/>
      <c r="AG681" s="1430"/>
      <c r="AH681" s="1430"/>
      <c r="AI681" s="1430"/>
      <c r="AJ681" s="1430"/>
      <c r="AK681" s="1430"/>
      <c r="AL681" s="1430"/>
      <c r="AM681" s="1430"/>
      <c r="AN681" s="1430"/>
      <c r="AO681" s="1430"/>
      <c r="AP681" s="1430"/>
      <c r="AQ681" s="1430"/>
      <c r="AR681" s="1430"/>
      <c r="AS681" s="1430"/>
      <c r="AT681" s="1430"/>
      <c r="AU681" s="1430"/>
      <c r="AV681" s="1430"/>
      <c r="AW681" s="1430"/>
      <c r="AX681" s="1430"/>
      <c r="AY681" s="1430"/>
      <c r="AZ681" s="1430"/>
      <c r="BA681" s="1430"/>
      <c r="BB681" s="1430"/>
      <c r="BC681" s="1430"/>
      <c r="BD681" s="1430"/>
    </row>
    <row r="682" spans="2:56">
      <c r="B682" s="1430"/>
      <c r="C682" s="1430"/>
      <c r="D682" s="1430"/>
      <c r="E682" s="1430"/>
      <c r="F682" s="1430"/>
      <c r="G682" s="1430"/>
      <c r="H682" s="1430"/>
      <c r="I682" s="1430"/>
      <c r="J682" s="1430"/>
      <c r="K682" s="1430"/>
      <c r="L682" s="1430"/>
      <c r="M682" s="1430"/>
      <c r="N682" s="1430"/>
      <c r="O682" s="1430"/>
      <c r="P682" s="1430"/>
      <c r="Q682" s="1430"/>
      <c r="R682" s="1430"/>
      <c r="S682" s="1430"/>
      <c r="T682" s="1430"/>
      <c r="U682" s="1430"/>
      <c r="V682" s="1430"/>
      <c r="W682" s="1430"/>
      <c r="X682" s="1430"/>
      <c r="Y682" s="1430"/>
      <c r="Z682" s="1430"/>
      <c r="AA682" s="1430"/>
      <c r="AB682" s="1430"/>
      <c r="AC682" s="1430"/>
      <c r="AD682" s="1430"/>
      <c r="AE682" s="1430"/>
      <c r="AF682" s="1430"/>
      <c r="AG682" s="1430"/>
      <c r="AH682" s="1430"/>
      <c r="AI682" s="1430"/>
      <c r="AJ682" s="1430"/>
      <c r="AK682" s="1430"/>
      <c r="AL682" s="1430"/>
      <c r="AM682" s="1430"/>
      <c r="AN682" s="1430"/>
      <c r="AO682" s="1430"/>
      <c r="AP682" s="1430"/>
      <c r="AQ682" s="1430"/>
      <c r="AR682" s="1430"/>
      <c r="AS682" s="1430"/>
      <c r="AT682" s="1430"/>
      <c r="AU682" s="1430"/>
      <c r="AV682" s="1430"/>
      <c r="AW682" s="1430"/>
      <c r="AX682" s="1430"/>
      <c r="AY682" s="1430"/>
      <c r="AZ682" s="1430"/>
      <c r="BA682" s="1430"/>
      <c r="BB682" s="1430"/>
      <c r="BC682" s="1430"/>
      <c r="BD682" s="1430"/>
    </row>
    <row r="683" spans="2:56">
      <c r="B683" s="1430"/>
      <c r="C683" s="1430"/>
      <c r="D683" s="1430"/>
      <c r="E683" s="1430"/>
      <c r="F683" s="1430"/>
      <c r="G683" s="1430"/>
      <c r="H683" s="1430"/>
      <c r="I683" s="1430"/>
      <c r="J683" s="1430"/>
      <c r="K683" s="1430"/>
      <c r="L683" s="1430"/>
      <c r="M683" s="1430"/>
      <c r="N683" s="1430"/>
      <c r="O683" s="1430"/>
      <c r="P683" s="1430"/>
      <c r="Q683" s="1430"/>
      <c r="R683" s="1430"/>
      <c r="S683" s="1430"/>
      <c r="T683" s="1430"/>
      <c r="U683" s="1430"/>
      <c r="V683" s="1430"/>
      <c r="W683" s="1430"/>
      <c r="X683" s="1430"/>
      <c r="Y683" s="1430"/>
      <c r="Z683" s="1430"/>
      <c r="AA683" s="1430"/>
      <c r="AB683" s="1430"/>
      <c r="AC683" s="1430"/>
      <c r="AD683" s="1430"/>
      <c r="AE683" s="1430"/>
      <c r="AF683" s="1430"/>
      <c r="AG683" s="1430"/>
      <c r="AH683" s="1430"/>
      <c r="AI683" s="1430"/>
      <c r="AJ683" s="1430"/>
      <c r="AK683" s="1430"/>
      <c r="AL683" s="1430"/>
      <c r="AM683" s="1430"/>
      <c r="AN683" s="1430"/>
      <c r="AO683" s="1430"/>
      <c r="AP683" s="1430"/>
      <c r="AQ683" s="1430"/>
      <c r="AR683" s="1430"/>
      <c r="AS683" s="1430"/>
      <c r="AT683" s="1430"/>
      <c r="AU683" s="1430"/>
      <c r="AV683" s="1430"/>
      <c r="AW683" s="1430"/>
      <c r="AX683" s="1430"/>
      <c r="AY683" s="1430"/>
      <c r="AZ683" s="1430"/>
      <c r="BA683" s="1430"/>
      <c r="BB683" s="1430"/>
      <c r="BC683" s="1430"/>
      <c r="BD683" s="1430"/>
    </row>
    <row r="684" spans="2:56">
      <c r="B684" s="1430"/>
      <c r="C684" s="1430"/>
      <c r="D684" s="1430"/>
      <c r="E684" s="1430"/>
      <c r="F684" s="1430"/>
      <c r="G684" s="1430"/>
      <c r="H684" s="1430"/>
      <c r="I684" s="1430"/>
      <c r="J684" s="1430"/>
      <c r="K684" s="1430"/>
      <c r="L684" s="1430"/>
      <c r="M684" s="1430"/>
      <c r="N684" s="1430"/>
      <c r="O684" s="1430"/>
      <c r="P684" s="1430"/>
      <c r="Q684" s="1430"/>
      <c r="R684" s="1430"/>
      <c r="S684" s="1430"/>
      <c r="T684" s="1430"/>
      <c r="U684" s="1430"/>
      <c r="V684" s="1430"/>
      <c r="W684" s="1430"/>
      <c r="X684" s="1430"/>
      <c r="Y684" s="1430"/>
      <c r="Z684" s="1430"/>
      <c r="AA684" s="1430"/>
      <c r="AB684" s="1430"/>
      <c r="AC684" s="1430"/>
      <c r="AD684" s="1430"/>
      <c r="AE684" s="1430"/>
      <c r="AF684" s="1430"/>
      <c r="AG684" s="1430"/>
      <c r="AH684" s="1430"/>
      <c r="AI684" s="1430"/>
      <c r="AJ684" s="1430"/>
      <c r="AK684" s="1430"/>
      <c r="AL684" s="1430"/>
      <c r="AM684" s="1430"/>
      <c r="AN684" s="1430"/>
      <c r="AO684" s="1430"/>
      <c r="AP684" s="1430"/>
      <c r="AQ684" s="1430"/>
      <c r="AR684" s="1430"/>
      <c r="AS684" s="1430"/>
      <c r="AT684" s="1430"/>
      <c r="AU684" s="1430"/>
      <c r="AV684" s="1430"/>
      <c r="AW684" s="1430"/>
      <c r="AX684" s="1430"/>
      <c r="AY684" s="1430"/>
      <c r="AZ684" s="1430"/>
      <c r="BA684" s="1430"/>
      <c r="BB684" s="1430"/>
      <c r="BC684" s="1430"/>
      <c r="BD684" s="1430"/>
    </row>
    <row r="685" spans="2:56">
      <c r="B685" s="1430"/>
      <c r="C685" s="1430"/>
      <c r="D685" s="1430"/>
      <c r="E685" s="1430"/>
      <c r="F685" s="1430"/>
      <c r="G685" s="1430"/>
      <c r="H685" s="1430"/>
      <c r="I685" s="1430"/>
      <c r="J685" s="1430"/>
      <c r="K685" s="1430"/>
      <c r="L685" s="1430"/>
      <c r="M685" s="1430"/>
      <c r="N685" s="1430"/>
      <c r="O685" s="1430"/>
      <c r="P685" s="1430"/>
      <c r="Q685" s="1430"/>
      <c r="R685" s="1430"/>
      <c r="S685" s="1430"/>
      <c r="T685" s="1430"/>
      <c r="U685" s="1430"/>
      <c r="V685" s="1430"/>
      <c r="W685" s="1430"/>
      <c r="X685" s="1430"/>
      <c r="Y685" s="1430"/>
      <c r="Z685" s="1430"/>
      <c r="AA685" s="1430"/>
      <c r="AB685" s="1430"/>
      <c r="AC685" s="1430"/>
      <c r="AD685" s="1430"/>
      <c r="AE685" s="1430"/>
      <c r="AF685" s="1430"/>
      <c r="AG685" s="1430"/>
      <c r="AH685" s="1430"/>
      <c r="AI685" s="1430"/>
      <c r="AJ685" s="1430"/>
      <c r="AK685" s="1430"/>
      <c r="AL685" s="1430"/>
      <c r="AM685" s="1430"/>
      <c r="AN685" s="1430"/>
      <c r="AO685" s="1430"/>
      <c r="AP685" s="1430"/>
      <c r="AQ685" s="1430"/>
      <c r="AR685" s="1430"/>
      <c r="AS685" s="1430"/>
      <c r="AT685" s="1430"/>
      <c r="AU685" s="1430"/>
      <c r="AV685" s="1430"/>
      <c r="AW685" s="1430"/>
      <c r="AX685" s="1430"/>
      <c r="AY685" s="1430"/>
      <c r="AZ685" s="1430"/>
      <c r="BA685" s="1430"/>
      <c r="BB685" s="1430"/>
      <c r="BC685" s="1430"/>
      <c r="BD685" s="1430"/>
    </row>
    <row r="686" spans="2:56">
      <c r="B686" s="1430"/>
      <c r="C686" s="1430"/>
      <c r="D686" s="1430"/>
      <c r="E686" s="1430"/>
      <c r="F686" s="1430"/>
      <c r="G686" s="1430"/>
      <c r="H686" s="1430"/>
      <c r="I686" s="1430"/>
      <c r="J686" s="1430"/>
      <c r="K686" s="1430"/>
      <c r="L686" s="1430"/>
      <c r="M686" s="1430"/>
      <c r="N686" s="1430"/>
      <c r="O686" s="1430"/>
      <c r="P686" s="1430"/>
      <c r="Q686" s="1430"/>
      <c r="R686" s="1430"/>
      <c r="S686" s="1430"/>
      <c r="T686" s="1430"/>
      <c r="U686" s="1430"/>
      <c r="V686" s="1430"/>
      <c r="W686" s="1430"/>
      <c r="X686" s="1430"/>
      <c r="Y686" s="1430"/>
      <c r="Z686" s="1430"/>
      <c r="AA686" s="1430"/>
      <c r="AB686" s="1430"/>
      <c r="AC686" s="1430"/>
      <c r="AD686" s="1430"/>
      <c r="AE686" s="1430"/>
      <c r="AF686" s="1430"/>
      <c r="AG686" s="1430"/>
      <c r="AH686" s="1430"/>
      <c r="AI686" s="1430"/>
      <c r="AJ686" s="1430"/>
      <c r="AK686" s="1430"/>
      <c r="AL686" s="1430"/>
      <c r="AM686" s="1430"/>
      <c r="AN686" s="1430"/>
      <c r="AO686" s="1430"/>
      <c r="AP686" s="1430"/>
      <c r="AQ686" s="1430"/>
      <c r="AR686" s="1430"/>
      <c r="AS686" s="1430"/>
      <c r="AT686" s="1430"/>
      <c r="AU686" s="1430"/>
      <c r="AV686" s="1430"/>
      <c r="AW686" s="1430"/>
      <c r="AX686" s="1430"/>
      <c r="AY686" s="1430"/>
      <c r="AZ686" s="1430"/>
      <c r="BA686" s="1430"/>
      <c r="BB686" s="1430"/>
      <c r="BC686" s="1430"/>
      <c r="BD686" s="1430"/>
    </row>
    <row r="687" spans="2:56">
      <c r="B687" s="1430"/>
      <c r="C687" s="1430"/>
      <c r="D687" s="1430"/>
      <c r="E687" s="1430"/>
      <c r="F687" s="1430"/>
      <c r="G687" s="1430"/>
      <c r="H687" s="1430"/>
      <c r="I687" s="1430"/>
      <c r="J687" s="1430"/>
      <c r="K687" s="1430"/>
      <c r="L687" s="1430"/>
      <c r="M687" s="1430"/>
      <c r="N687" s="1430"/>
      <c r="O687" s="1430"/>
      <c r="P687" s="1430"/>
      <c r="Q687" s="1430"/>
      <c r="R687" s="1430"/>
      <c r="S687" s="1430"/>
      <c r="T687" s="1430"/>
      <c r="U687" s="1430"/>
      <c r="V687" s="1430"/>
      <c r="W687" s="1430"/>
      <c r="X687" s="1430"/>
      <c r="Y687" s="1430"/>
      <c r="Z687" s="1430"/>
      <c r="AA687" s="1430"/>
      <c r="AB687" s="1430"/>
      <c r="AC687" s="1430"/>
      <c r="AD687" s="1430"/>
      <c r="AE687" s="1430"/>
      <c r="AF687" s="1430"/>
      <c r="AG687" s="1430"/>
      <c r="AH687" s="1430"/>
      <c r="AI687" s="1430"/>
      <c r="AJ687" s="1430"/>
      <c r="AK687" s="1430"/>
      <c r="AL687" s="1430"/>
      <c r="AM687" s="1430"/>
      <c r="AN687" s="1430"/>
      <c r="AO687" s="1430"/>
      <c r="AP687" s="1430"/>
      <c r="AQ687" s="1430"/>
      <c r="AR687" s="1430"/>
      <c r="AS687" s="1430"/>
      <c r="AT687" s="1430"/>
      <c r="AU687" s="1430"/>
      <c r="AV687" s="1430"/>
      <c r="AW687" s="1430"/>
      <c r="AX687" s="1430"/>
      <c r="AY687" s="1430"/>
      <c r="AZ687" s="1430"/>
      <c r="BA687" s="1430"/>
      <c r="BB687" s="1430"/>
      <c r="BC687" s="1430"/>
      <c r="BD687" s="1430"/>
    </row>
    <row r="688" spans="2:56">
      <c r="B688" s="1430"/>
      <c r="C688" s="1430"/>
      <c r="D688" s="1430"/>
      <c r="E688" s="1430"/>
      <c r="F688" s="1430"/>
      <c r="G688" s="1430"/>
      <c r="H688" s="1430"/>
      <c r="I688" s="1430"/>
      <c r="J688" s="1430"/>
      <c r="K688" s="1430"/>
      <c r="L688" s="1430"/>
      <c r="M688" s="1430"/>
      <c r="N688" s="1430"/>
      <c r="O688" s="1430"/>
      <c r="P688" s="1430"/>
      <c r="Q688" s="1430"/>
      <c r="R688" s="1430"/>
      <c r="S688" s="1430"/>
      <c r="T688" s="1430"/>
      <c r="U688" s="1430"/>
      <c r="V688" s="1430"/>
      <c r="W688" s="1430"/>
      <c r="X688" s="1430"/>
      <c r="Y688" s="1430"/>
      <c r="Z688" s="1430"/>
      <c r="AA688" s="1430"/>
      <c r="AB688" s="1430"/>
      <c r="AC688" s="1430"/>
      <c r="AD688" s="1430"/>
      <c r="AE688" s="1430"/>
      <c r="AF688" s="1430"/>
      <c r="AG688" s="1430"/>
      <c r="AH688" s="1430"/>
      <c r="AI688" s="1430"/>
      <c r="AJ688" s="1430"/>
      <c r="AK688" s="1430"/>
      <c r="AL688" s="1430"/>
      <c r="AM688" s="1430"/>
      <c r="AN688" s="1430"/>
      <c r="AO688" s="1430"/>
      <c r="AP688" s="1430"/>
      <c r="AQ688" s="1430"/>
      <c r="AR688" s="1430"/>
      <c r="AS688" s="1430"/>
      <c r="AT688" s="1430"/>
      <c r="AU688" s="1430"/>
      <c r="AV688" s="1430"/>
      <c r="AW688" s="1430"/>
      <c r="AX688" s="1430"/>
      <c r="AY688" s="1430"/>
      <c r="AZ688" s="1430"/>
      <c r="BA688" s="1430"/>
      <c r="BB688" s="1430"/>
      <c r="BC688" s="1430"/>
      <c r="BD688" s="1430"/>
    </row>
    <row r="689" spans="2:56">
      <c r="B689" s="1430"/>
      <c r="C689" s="1430"/>
      <c r="D689" s="1430"/>
      <c r="E689" s="1430"/>
      <c r="F689" s="1430"/>
      <c r="G689" s="1430"/>
      <c r="H689" s="1430"/>
      <c r="I689" s="1430"/>
      <c r="J689" s="1430"/>
      <c r="K689" s="1430"/>
      <c r="L689" s="1430"/>
      <c r="M689" s="1430"/>
      <c r="N689" s="1430"/>
      <c r="O689" s="1430"/>
      <c r="P689" s="1430"/>
      <c r="Q689" s="1430"/>
      <c r="R689" s="1430"/>
      <c r="S689" s="1430"/>
      <c r="T689" s="1430"/>
      <c r="U689" s="1430"/>
      <c r="V689" s="1430"/>
      <c r="W689" s="1430"/>
      <c r="X689" s="1430"/>
      <c r="Y689" s="1430"/>
      <c r="Z689" s="1430"/>
      <c r="AA689" s="1430"/>
      <c r="AB689" s="1430"/>
      <c r="AC689" s="1430"/>
      <c r="AD689" s="1430"/>
      <c r="AE689" s="1430"/>
      <c r="AF689" s="1430"/>
      <c r="AG689" s="1430"/>
      <c r="AH689" s="1430"/>
      <c r="AI689" s="1430"/>
      <c r="AJ689" s="1430"/>
      <c r="AK689" s="1430"/>
      <c r="AL689" s="1430"/>
      <c r="AM689" s="1430"/>
      <c r="AN689" s="1430"/>
      <c r="AO689" s="1430"/>
      <c r="AP689" s="1430"/>
      <c r="AQ689" s="1430"/>
      <c r="AR689" s="1430"/>
      <c r="AS689" s="1430"/>
      <c r="AT689" s="1430"/>
      <c r="AU689" s="1430"/>
      <c r="AV689" s="1430"/>
      <c r="AW689" s="1430"/>
      <c r="AX689" s="1430"/>
      <c r="AY689" s="1430"/>
      <c r="AZ689" s="1430"/>
      <c r="BA689" s="1430"/>
      <c r="BB689" s="1430"/>
      <c r="BC689" s="1430"/>
      <c r="BD689" s="1430"/>
    </row>
    <row r="690" spans="2:56">
      <c r="B690" s="1430"/>
      <c r="C690" s="1430"/>
      <c r="D690" s="1430"/>
      <c r="E690" s="1430"/>
      <c r="F690" s="1430"/>
      <c r="G690" s="1430"/>
      <c r="H690" s="1430"/>
      <c r="I690" s="1430"/>
      <c r="J690" s="1430"/>
      <c r="K690" s="1430"/>
      <c r="L690" s="1430"/>
      <c r="M690" s="1430"/>
      <c r="N690" s="1430"/>
      <c r="O690" s="1430"/>
      <c r="P690" s="1430"/>
      <c r="Q690" s="1430"/>
      <c r="R690" s="1430"/>
      <c r="S690" s="1430"/>
      <c r="T690" s="1430"/>
      <c r="U690" s="1430"/>
      <c r="V690" s="1430"/>
      <c r="W690" s="1430"/>
      <c r="X690" s="1430"/>
      <c r="Y690" s="1430"/>
      <c r="Z690" s="1430"/>
      <c r="AA690" s="1430"/>
      <c r="AB690" s="1430"/>
      <c r="AC690" s="1430"/>
      <c r="AD690" s="1430"/>
      <c r="AE690" s="1430"/>
      <c r="AF690" s="1430"/>
      <c r="AG690" s="1430"/>
      <c r="AH690" s="1430"/>
      <c r="AI690" s="1430"/>
      <c r="AJ690" s="1430"/>
      <c r="AK690" s="1430"/>
      <c r="AL690" s="1430"/>
      <c r="AM690" s="1430"/>
      <c r="AN690" s="1430"/>
      <c r="AO690" s="1430"/>
      <c r="AP690" s="1430"/>
      <c r="AQ690" s="1430"/>
      <c r="AR690" s="1430"/>
      <c r="AS690" s="1430"/>
      <c r="AT690" s="1430"/>
      <c r="AU690" s="1430"/>
      <c r="AV690" s="1430"/>
      <c r="AW690" s="1430"/>
      <c r="AX690" s="1430"/>
      <c r="AY690" s="1430"/>
      <c r="AZ690" s="1430"/>
      <c r="BA690" s="1430"/>
      <c r="BB690" s="1430"/>
      <c r="BC690" s="1430"/>
      <c r="BD690" s="1430"/>
    </row>
    <row r="691" spans="2:56">
      <c r="B691" s="1430"/>
      <c r="C691" s="1430"/>
      <c r="D691" s="1430"/>
      <c r="E691" s="1430"/>
      <c r="F691" s="1430"/>
      <c r="G691" s="1430"/>
      <c r="H691" s="1430"/>
      <c r="I691" s="1430"/>
      <c r="J691" s="1430"/>
      <c r="K691" s="1430"/>
      <c r="L691" s="1430"/>
      <c r="M691" s="1430"/>
      <c r="N691" s="1430"/>
      <c r="O691" s="1430"/>
      <c r="P691" s="1430"/>
      <c r="Q691" s="1430"/>
      <c r="R691" s="1430"/>
      <c r="S691" s="1430"/>
      <c r="T691" s="1430"/>
      <c r="U691" s="1430"/>
      <c r="V691" s="1430"/>
      <c r="W691" s="1430"/>
      <c r="X691" s="1430"/>
      <c r="Y691" s="1430"/>
      <c r="Z691" s="1430"/>
      <c r="AA691" s="1430"/>
      <c r="AB691" s="1430"/>
      <c r="AC691" s="1430"/>
      <c r="AD691" s="1430"/>
      <c r="AE691" s="1430"/>
      <c r="AF691" s="1430"/>
      <c r="AG691" s="1430"/>
      <c r="AH691" s="1430"/>
      <c r="AI691" s="1430"/>
      <c r="AJ691" s="1430"/>
      <c r="AK691" s="1430"/>
      <c r="AL691" s="1430"/>
      <c r="AM691" s="1430"/>
      <c r="AN691" s="1430"/>
      <c r="AO691" s="1430"/>
      <c r="AP691" s="1430"/>
      <c r="AQ691" s="1430"/>
      <c r="AR691" s="1430"/>
      <c r="AS691" s="1430"/>
      <c r="AT691" s="1430"/>
      <c r="AU691" s="1430"/>
      <c r="AV691" s="1430"/>
      <c r="AW691" s="1430"/>
      <c r="AX691" s="1430"/>
      <c r="AY691" s="1430"/>
      <c r="AZ691" s="1430"/>
      <c r="BA691" s="1430"/>
      <c r="BB691" s="1430"/>
      <c r="BC691" s="1430"/>
      <c r="BD691" s="1430"/>
    </row>
    <row r="692" spans="2:56">
      <c r="B692" s="1430"/>
      <c r="C692" s="1430"/>
      <c r="D692" s="1430"/>
      <c r="E692" s="1430"/>
      <c r="F692" s="1430"/>
      <c r="G692" s="1430"/>
      <c r="H692" s="1430"/>
      <c r="I692" s="1430"/>
      <c r="J692" s="1430"/>
      <c r="K692" s="1430"/>
      <c r="L692" s="1430"/>
      <c r="M692" s="1430"/>
      <c r="N692" s="1430"/>
      <c r="O692" s="1430"/>
      <c r="P692" s="1430"/>
      <c r="Q692" s="1430"/>
      <c r="R692" s="1430"/>
      <c r="S692" s="1430"/>
      <c r="T692" s="1430"/>
      <c r="U692" s="1430"/>
      <c r="V692" s="1430"/>
      <c r="W692" s="1430"/>
      <c r="X692" s="1430"/>
      <c r="Y692" s="1430"/>
      <c r="Z692" s="1430"/>
      <c r="AA692" s="1430"/>
      <c r="AB692" s="1430"/>
      <c r="AC692" s="1430"/>
      <c r="AD692" s="1430"/>
      <c r="AE692" s="1430"/>
      <c r="AF692" s="1430"/>
      <c r="AG692" s="1430"/>
      <c r="AH692" s="1430"/>
      <c r="AI692" s="1430"/>
      <c r="AJ692" s="1430"/>
      <c r="AK692" s="1430"/>
      <c r="AL692" s="1430"/>
      <c r="AM692" s="1430"/>
      <c r="AN692" s="1430"/>
      <c r="AO692" s="1430"/>
      <c r="AP692" s="1430"/>
      <c r="AQ692" s="1430"/>
      <c r="AR692" s="1430"/>
      <c r="AS692" s="1430"/>
      <c r="AT692" s="1430"/>
      <c r="AU692" s="1430"/>
      <c r="AV692" s="1430"/>
      <c r="AW692" s="1430"/>
      <c r="AX692" s="1430"/>
      <c r="AY692" s="1430"/>
      <c r="AZ692" s="1430"/>
      <c r="BA692" s="1430"/>
      <c r="BB692" s="1430"/>
      <c r="BC692" s="1430"/>
      <c r="BD692" s="1430"/>
    </row>
    <row r="693" spans="2:56">
      <c r="B693" s="1430"/>
      <c r="C693" s="1430"/>
      <c r="D693" s="1430"/>
      <c r="E693" s="1430"/>
      <c r="F693" s="1430"/>
      <c r="G693" s="1430"/>
      <c r="H693" s="1430"/>
      <c r="I693" s="1430"/>
      <c r="J693" s="1430"/>
      <c r="K693" s="1430"/>
      <c r="L693" s="1430"/>
      <c r="M693" s="1430"/>
      <c r="N693" s="1430"/>
      <c r="O693" s="1430"/>
      <c r="P693" s="1430"/>
      <c r="Q693" s="1430"/>
      <c r="R693" s="1430"/>
      <c r="S693" s="1430"/>
      <c r="T693" s="1430"/>
      <c r="U693" s="1430"/>
      <c r="V693" s="1430"/>
      <c r="W693" s="1430"/>
      <c r="X693" s="1430"/>
      <c r="Y693" s="1430"/>
      <c r="Z693" s="1430"/>
      <c r="AA693" s="1430"/>
      <c r="AB693" s="1430"/>
      <c r="AC693" s="1430"/>
      <c r="AD693" s="1430"/>
      <c r="AE693" s="1430"/>
      <c r="AF693" s="1430"/>
      <c r="AG693" s="1430"/>
      <c r="AH693" s="1430"/>
      <c r="AI693" s="1430"/>
      <c r="AJ693" s="1430"/>
      <c r="AK693" s="1430"/>
      <c r="AL693" s="1430"/>
      <c r="AM693" s="1430"/>
      <c r="AN693" s="1430"/>
      <c r="AO693" s="1430"/>
      <c r="AP693" s="1430"/>
      <c r="AQ693" s="1430"/>
      <c r="AR693" s="1430"/>
      <c r="AS693" s="1430"/>
      <c r="AT693" s="1430"/>
      <c r="AU693" s="1430"/>
      <c r="AV693" s="1430"/>
      <c r="AW693" s="1430"/>
      <c r="AX693" s="1430"/>
      <c r="AY693" s="1430"/>
      <c r="AZ693" s="1430"/>
      <c r="BA693" s="1430"/>
      <c r="BB693" s="1430"/>
      <c r="BC693" s="1430"/>
      <c r="BD693" s="1430"/>
    </row>
    <row r="694" spans="2:56">
      <c r="B694" s="1430"/>
      <c r="C694" s="1430"/>
      <c r="D694" s="1430"/>
      <c r="E694" s="1430"/>
      <c r="F694" s="1430"/>
      <c r="G694" s="1430"/>
      <c r="H694" s="1430"/>
      <c r="I694" s="1430"/>
      <c r="J694" s="1430"/>
      <c r="K694" s="1430"/>
      <c r="L694" s="1430"/>
      <c r="M694" s="1430"/>
      <c r="N694" s="1430"/>
      <c r="O694" s="1430"/>
      <c r="P694" s="1430"/>
      <c r="Q694" s="1430"/>
      <c r="R694" s="1430"/>
      <c r="S694" s="1430"/>
      <c r="T694" s="1430"/>
      <c r="U694" s="1430"/>
      <c r="V694" s="1430"/>
      <c r="W694" s="1430"/>
      <c r="X694" s="1430"/>
      <c r="Y694" s="1430"/>
      <c r="Z694" s="1430"/>
      <c r="AA694" s="1430"/>
      <c r="AB694" s="1430"/>
      <c r="AC694" s="1430"/>
      <c r="AD694" s="1430"/>
      <c r="AE694" s="1430"/>
      <c r="AF694" s="1430"/>
      <c r="AG694" s="1430"/>
      <c r="AH694" s="1430"/>
      <c r="AI694" s="1430"/>
      <c r="AJ694" s="1430"/>
      <c r="AK694" s="1430"/>
      <c r="AL694" s="1430"/>
      <c r="AM694" s="1430"/>
      <c r="AN694" s="1430"/>
      <c r="AO694" s="1430"/>
      <c r="AP694" s="1430"/>
      <c r="AQ694" s="1430"/>
      <c r="AR694" s="1430"/>
      <c r="AS694" s="1430"/>
      <c r="AT694" s="1430"/>
      <c r="AU694" s="1430"/>
      <c r="AV694" s="1430"/>
      <c r="AW694" s="1430"/>
      <c r="AX694" s="1430"/>
      <c r="AY694" s="1430"/>
      <c r="AZ694" s="1430"/>
      <c r="BA694" s="1430"/>
      <c r="BB694" s="1430"/>
      <c r="BC694" s="1430"/>
      <c r="BD694" s="1430"/>
    </row>
    <row r="695" spans="2:56">
      <c r="B695" s="1430"/>
      <c r="C695" s="1430"/>
      <c r="D695" s="1430"/>
      <c r="E695" s="1430"/>
      <c r="F695" s="1430"/>
      <c r="G695" s="1430"/>
      <c r="H695" s="1430"/>
      <c r="I695" s="1430"/>
      <c r="J695" s="1430"/>
      <c r="K695" s="1430"/>
      <c r="L695" s="1430"/>
      <c r="M695" s="1430"/>
      <c r="N695" s="1430"/>
      <c r="O695" s="1430"/>
      <c r="P695" s="1430"/>
      <c r="Q695" s="1430"/>
      <c r="R695" s="1430"/>
      <c r="S695" s="1430"/>
      <c r="T695" s="1430"/>
      <c r="U695" s="1430"/>
      <c r="V695" s="1430"/>
      <c r="W695" s="1430"/>
      <c r="X695" s="1430"/>
      <c r="Y695" s="1430"/>
      <c r="Z695" s="1430"/>
      <c r="AA695" s="1430"/>
      <c r="AB695" s="1430"/>
      <c r="AC695" s="1430"/>
      <c r="AD695" s="1430"/>
      <c r="AE695" s="1430"/>
      <c r="AF695" s="1430"/>
      <c r="AG695" s="1430"/>
      <c r="AH695" s="1430"/>
      <c r="AI695" s="1430"/>
      <c r="AJ695" s="1430"/>
      <c r="AK695" s="1430"/>
      <c r="AL695" s="1430"/>
      <c r="AM695" s="1430"/>
      <c r="AN695" s="1430"/>
      <c r="AO695" s="1430"/>
      <c r="AP695" s="1430"/>
      <c r="AQ695" s="1430"/>
      <c r="AR695" s="1430"/>
      <c r="AS695" s="1430"/>
      <c r="AT695" s="1430"/>
      <c r="AU695" s="1430"/>
      <c r="AV695" s="1430"/>
      <c r="AW695" s="1430"/>
      <c r="AX695" s="1430"/>
      <c r="AY695" s="1430"/>
      <c r="AZ695" s="1430"/>
      <c r="BA695" s="1430"/>
      <c r="BB695" s="1430"/>
      <c r="BC695" s="1430"/>
      <c r="BD695" s="1430"/>
    </row>
    <row r="696" spans="2:56">
      <c r="B696" s="1430"/>
      <c r="C696" s="1430"/>
      <c r="D696" s="1430"/>
      <c r="E696" s="1430"/>
      <c r="F696" s="1430"/>
      <c r="G696" s="1430"/>
      <c r="H696" s="1430"/>
      <c r="I696" s="1430"/>
      <c r="J696" s="1430"/>
      <c r="K696" s="1430"/>
      <c r="L696" s="1430"/>
      <c r="M696" s="1430"/>
      <c r="N696" s="1430"/>
      <c r="O696" s="1430"/>
      <c r="P696" s="1430"/>
      <c r="Q696" s="1430"/>
      <c r="R696" s="1430"/>
      <c r="S696" s="1430"/>
      <c r="T696" s="1430"/>
      <c r="U696" s="1430"/>
      <c r="V696" s="1430"/>
      <c r="W696" s="1430"/>
      <c r="X696" s="1430"/>
      <c r="Y696" s="1430"/>
      <c r="Z696" s="1430"/>
      <c r="AA696" s="1430"/>
      <c r="AB696" s="1430"/>
      <c r="AC696" s="1430"/>
      <c r="AD696" s="1430"/>
      <c r="AE696" s="1430"/>
      <c r="AF696" s="1430"/>
      <c r="AG696" s="1430"/>
      <c r="AH696" s="1430"/>
      <c r="AI696" s="1430"/>
      <c r="AJ696" s="1430"/>
      <c r="AK696" s="1430"/>
      <c r="AL696" s="1430"/>
      <c r="AM696" s="1430"/>
      <c r="AN696" s="1430"/>
      <c r="AO696" s="1430"/>
      <c r="AP696" s="1430"/>
      <c r="AQ696" s="1430"/>
      <c r="AR696" s="1430"/>
      <c r="AS696" s="1430"/>
      <c r="AT696" s="1430"/>
      <c r="AU696" s="1430"/>
      <c r="AV696" s="1430"/>
      <c r="AW696" s="1430"/>
      <c r="AX696" s="1430"/>
      <c r="AY696" s="1430"/>
      <c r="AZ696" s="1430"/>
      <c r="BA696" s="1430"/>
      <c r="BB696" s="1430"/>
      <c r="BC696" s="1430"/>
      <c r="BD696" s="1430"/>
    </row>
    <row r="697" spans="2:56">
      <c r="B697" s="1430"/>
      <c r="C697" s="1430"/>
      <c r="D697" s="1430"/>
      <c r="E697" s="1430"/>
      <c r="F697" s="1430"/>
      <c r="G697" s="1430"/>
      <c r="H697" s="1430"/>
      <c r="I697" s="1430"/>
      <c r="J697" s="1430"/>
      <c r="K697" s="1430"/>
      <c r="L697" s="1430"/>
      <c r="M697" s="1430"/>
      <c r="N697" s="1430"/>
      <c r="O697" s="1430"/>
      <c r="P697" s="1430"/>
      <c r="Q697" s="1430"/>
      <c r="R697" s="1430"/>
      <c r="S697" s="1430"/>
      <c r="T697" s="1430"/>
      <c r="U697" s="1430"/>
      <c r="V697" s="1430"/>
      <c r="W697" s="1430"/>
      <c r="X697" s="1430"/>
      <c r="Y697" s="1430"/>
      <c r="Z697" s="1430"/>
      <c r="AA697" s="1430"/>
      <c r="AB697" s="1430"/>
      <c r="AC697" s="1430"/>
      <c r="AD697" s="1430"/>
      <c r="AE697" s="1430"/>
      <c r="AF697" s="1430"/>
      <c r="AG697" s="1430"/>
      <c r="AH697" s="1430"/>
      <c r="AI697" s="1430"/>
      <c r="AJ697" s="1430"/>
      <c r="AK697" s="1430"/>
      <c r="AL697" s="1430"/>
      <c r="AM697" s="1430"/>
      <c r="AN697" s="1430"/>
      <c r="AO697" s="1430"/>
      <c r="AP697" s="1430"/>
      <c r="AQ697" s="1430"/>
      <c r="AR697" s="1430"/>
      <c r="AS697" s="1430"/>
      <c r="AT697" s="1430"/>
      <c r="AU697" s="1430"/>
      <c r="AV697" s="1430"/>
      <c r="AW697" s="1430"/>
      <c r="AX697" s="1430"/>
      <c r="AY697" s="1430"/>
      <c r="AZ697" s="1430"/>
      <c r="BA697" s="1430"/>
      <c r="BB697" s="1430"/>
      <c r="BC697" s="1430"/>
      <c r="BD697" s="1430"/>
    </row>
    <row r="698" spans="2:56">
      <c r="B698" s="1430"/>
      <c r="C698" s="1430"/>
      <c r="D698" s="1430"/>
      <c r="E698" s="1430"/>
      <c r="F698" s="1430"/>
      <c r="G698" s="1430"/>
      <c r="H698" s="1430"/>
      <c r="I698" s="1430"/>
      <c r="J698" s="1430"/>
      <c r="K698" s="1430"/>
      <c r="L698" s="1430"/>
      <c r="M698" s="1430"/>
      <c r="N698" s="1430"/>
      <c r="O698" s="1430"/>
      <c r="P698" s="1430"/>
      <c r="Q698" s="1430"/>
      <c r="R698" s="1430"/>
      <c r="S698" s="1430"/>
      <c r="T698" s="1430"/>
      <c r="U698" s="1430"/>
      <c r="V698" s="1430"/>
      <c r="W698" s="1430"/>
      <c r="X698" s="1430"/>
      <c r="Y698" s="1430"/>
      <c r="Z698" s="1430"/>
      <c r="AA698" s="1430"/>
      <c r="AB698" s="1430"/>
      <c r="AC698" s="1430"/>
      <c r="AD698" s="1430"/>
      <c r="AE698" s="1430"/>
      <c r="AF698" s="1430"/>
      <c r="AG698" s="1430"/>
      <c r="AH698" s="1430"/>
      <c r="AI698" s="1430"/>
      <c r="AJ698" s="1430"/>
      <c r="AK698" s="1430"/>
      <c r="AL698" s="1430"/>
      <c r="AM698" s="1430"/>
      <c r="AN698" s="1430"/>
      <c r="AO698" s="1430"/>
      <c r="AP698" s="1430"/>
      <c r="AQ698" s="1430"/>
      <c r="AR698" s="1430"/>
      <c r="AS698" s="1430"/>
      <c r="AT698" s="1430"/>
      <c r="AU698" s="1430"/>
      <c r="AV698" s="1430"/>
      <c r="AW698" s="1430"/>
      <c r="AX698" s="1430"/>
      <c r="AY698" s="1430"/>
      <c r="AZ698" s="1430"/>
      <c r="BA698" s="1430"/>
      <c r="BB698" s="1430"/>
      <c r="BC698" s="1430"/>
      <c r="BD698" s="1430"/>
    </row>
    <row r="699" spans="2:56">
      <c r="B699" s="1430"/>
      <c r="C699" s="1430"/>
      <c r="D699" s="1430"/>
      <c r="E699" s="1430"/>
      <c r="F699" s="1430"/>
      <c r="G699" s="1430"/>
      <c r="H699" s="1430"/>
      <c r="I699" s="1430"/>
      <c r="J699" s="1430"/>
      <c r="K699" s="1430"/>
      <c r="L699" s="1430"/>
      <c r="M699" s="1430"/>
      <c r="N699" s="1430"/>
      <c r="O699" s="1430"/>
      <c r="P699" s="1430"/>
      <c r="Q699" s="1430"/>
      <c r="R699" s="1430"/>
      <c r="S699" s="1430"/>
      <c r="T699" s="1430"/>
      <c r="U699" s="1430"/>
      <c r="V699" s="1430"/>
      <c r="W699" s="1430"/>
      <c r="X699" s="1430"/>
      <c r="Y699" s="1430"/>
      <c r="Z699" s="1430"/>
      <c r="AA699" s="1430"/>
      <c r="AB699" s="1430"/>
      <c r="AC699" s="1430"/>
      <c r="AD699" s="1430"/>
      <c r="AE699" s="1430"/>
      <c r="AF699" s="1430"/>
      <c r="AG699" s="1430"/>
      <c r="AH699" s="1430"/>
      <c r="AI699" s="1430"/>
      <c r="AJ699" s="1430"/>
      <c r="AK699" s="1430"/>
      <c r="AL699" s="1430"/>
      <c r="AM699" s="1430"/>
      <c r="AN699" s="1430"/>
      <c r="AO699" s="1430"/>
      <c r="AP699" s="1430"/>
      <c r="AQ699" s="1430"/>
      <c r="AR699" s="1430"/>
      <c r="AS699" s="1430"/>
      <c r="AT699" s="1430"/>
      <c r="AU699" s="1430"/>
      <c r="AV699" s="1430"/>
      <c r="AW699" s="1430"/>
      <c r="AX699" s="1430"/>
      <c r="AY699" s="1430"/>
      <c r="AZ699" s="1430"/>
      <c r="BA699" s="1430"/>
      <c r="BB699" s="1430"/>
      <c r="BC699" s="1430"/>
      <c r="BD699" s="1430"/>
    </row>
    <row r="700" spans="2:56">
      <c r="B700" s="1430"/>
      <c r="C700" s="1430"/>
      <c r="D700" s="1430"/>
      <c r="E700" s="1430"/>
      <c r="F700" s="1430"/>
      <c r="G700" s="1430"/>
      <c r="H700" s="1430"/>
      <c r="I700" s="1430"/>
      <c r="J700" s="1430"/>
      <c r="K700" s="1430"/>
      <c r="L700" s="1430"/>
      <c r="M700" s="1430"/>
      <c r="N700" s="1430"/>
      <c r="O700" s="1430"/>
      <c r="P700" s="1430"/>
      <c r="Q700" s="1430"/>
      <c r="R700" s="1430"/>
      <c r="S700" s="1430"/>
      <c r="T700" s="1430"/>
      <c r="U700" s="1430"/>
      <c r="V700" s="1430"/>
      <c r="W700" s="1430"/>
      <c r="X700" s="1430"/>
      <c r="Y700" s="1430"/>
      <c r="Z700" s="1430"/>
      <c r="AA700" s="1430"/>
      <c r="AB700" s="1430"/>
      <c r="AC700" s="1430"/>
      <c r="AD700" s="1430"/>
      <c r="AE700" s="1430"/>
      <c r="AF700" s="1430"/>
      <c r="AG700" s="1430"/>
      <c r="AH700" s="1430"/>
      <c r="AI700" s="1430"/>
      <c r="AJ700" s="1430"/>
      <c r="AK700" s="1430"/>
      <c r="AL700" s="1430"/>
      <c r="AM700" s="1430"/>
      <c r="AN700" s="1430"/>
      <c r="AO700" s="1430"/>
      <c r="AP700" s="1430"/>
      <c r="AQ700" s="1430"/>
      <c r="AR700" s="1430"/>
      <c r="AS700" s="1430"/>
      <c r="AT700" s="1430"/>
      <c r="AU700" s="1430"/>
      <c r="AV700" s="1430"/>
      <c r="AW700" s="1430"/>
      <c r="AX700" s="1430"/>
      <c r="AY700" s="1430"/>
      <c r="AZ700" s="1430"/>
      <c r="BA700" s="1430"/>
      <c r="BB700" s="1430"/>
      <c r="BC700" s="1430"/>
      <c r="BD700" s="1430"/>
    </row>
    <row r="701" spans="2:56">
      <c r="B701" s="1430"/>
      <c r="C701" s="1430"/>
      <c r="D701" s="1430"/>
      <c r="E701" s="1430"/>
      <c r="F701" s="1430"/>
      <c r="G701" s="1430"/>
      <c r="H701" s="1430"/>
      <c r="I701" s="1430"/>
      <c r="J701" s="1430"/>
      <c r="K701" s="1430"/>
      <c r="L701" s="1430"/>
      <c r="M701" s="1430"/>
      <c r="N701" s="1430"/>
      <c r="O701" s="1430"/>
      <c r="P701" s="1430"/>
      <c r="Q701" s="1430"/>
      <c r="R701" s="1430"/>
      <c r="S701" s="1430"/>
      <c r="T701" s="1430"/>
      <c r="U701" s="1430"/>
      <c r="V701" s="1430"/>
      <c r="W701" s="1430"/>
      <c r="X701" s="1430"/>
      <c r="Y701" s="1430"/>
      <c r="Z701" s="1430"/>
      <c r="AA701" s="1430"/>
      <c r="AB701" s="1430"/>
      <c r="AC701" s="1430"/>
      <c r="AD701" s="1430"/>
      <c r="AE701" s="1430"/>
      <c r="AF701" s="1430"/>
      <c r="AG701" s="1430"/>
      <c r="AH701" s="1430"/>
      <c r="AI701" s="1430"/>
      <c r="AJ701" s="1430"/>
      <c r="AK701" s="1430"/>
      <c r="AL701" s="1430"/>
      <c r="AM701" s="1430"/>
      <c r="AN701" s="1430"/>
      <c r="AO701" s="1430"/>
      <c r="AP701" s="1430"/>
      <c r="AQ701" s="1430"/>
      <c r="AR701" s="1430"/>
      <c r="AS701" s="1430"/>
      <c r="AT701" s="1430"/>
      <c r="AU701" s="1430"/>
      <c r="AV701" s="1430"/>
      <c r="AW701" s="1430"/>
      <c r="AX701" s="1430"/>
      <c r="AY701" s="1430"/>
      <c r="AZ701" s="1430"/>
      <c r="BA701" s="1430"/>
      <c r="BB701" s="1430"/>
      <c r="BC701" s="1430"/>
      <c r="BD701" s="1430"/>
    </row>
    <row r="702" spans="2:56">
      <c r="B702" s="1430"/>
      <c r="C702" s="1430"/>
      <c r="D702" s="1430"/>
      <c r="E702" s="1430"/>
      <c r="F702" s="1430"/>
      <c r="G702" s="1430"/>
      <c r="H702" s="1430"/>
      <c r="I702" s="1430"/>
      <c r="J702" s="1430"/>
      <c r="K702" s="1430"/>
      <c r="L702" s="1430"/>
      <c r="M702" s="1430"/>
      <c r="N702" s="1430"/>
      <c r="O702" s="1430"/>
      <c r="P702" s="1430"/>
      <c r="Q702" s="1430"/>
      <c r="R702" s="1430"/>
      <c r="S702" s="1430"/>
      <c r="T702" s="1430"/>
      <c r="U702" s="1430"/>
      <c r="V702" s="1430"/>
      <c r="W702" s="1430"/>
      <c r="X702" s="1430"/>
      <c r="Y702" s="1430"/>
      <c r="Z702" s="1430"/>
      <c r="AA702" s="1430"/>
      <c r="AB702" s="1430"/>
      <c r="AC702" s="1430"/>
      <c r="AD702" s="1430"/>
      <c r="AE702" s="1430"/>
      <c r="AF702" s="1430"/>
      <c r="AG702" s="1430"/>
      <c r="AH702" s="1430"/>
      <c r="AI702" s="1430"/>
      <c r="AJ702" s="1430"/>
      <c r="AK702" s="1430"/>
      <c r="AL702" s="1430"/>
      <c r="AM702" s="1430"/>
      <c r="AN702" s="1430"/>
      <c r="AO702" s="1430"/>
      <c r="AP702" s="1430"/>
      <c r="AQ702" s="1430"/>
      <c r="AR702" s="1430"/>
      <c r="AS702" s="1430"/>
      <c r="AT702" s="1430"/>
      <c r="AU702" s="1430"/>
      <c r="AV702" s="1430"/>
      <c r="AW702" s="1430"/>
      <c r="AX702" s="1430"/>
      <c r="AY702" s="1430"/>
      <c r="AZ702" s="1430"/>
      <c r="BA702" s="1430"/>
      <c r="BB702" s="1430"/>
      <c r="BC702" s="1430"/>
      <c r="BD702" s="1430"/>
    </row>
    <row r="703" spans="2:56">
      <c r="B703" s="1430"/>
      <c r="C703" s="1430"/>
      <c r="D703" s="1430"/>
      <c r="E703" s="1430"/>
      <c r="F703" s="1430"/>
      <c r="G703" s="1430"/>
      <c r="H703" s="1430"/>
      <c r="I703" s="1430"/>
      <c r="J703" s="1430"/>
      <c r="K703" s="1430"/>
      <c r="L703" s="1430"/>
      <c r="M703" s="1430"/>
      <c r="N703" s="1430"/>
      <c r="O703" s="1430"/>
      <c r="P703" s="1430"/>
      <c r="Q703" s="1430"/>
      <c r="R703" s="1430"/>
      <c r="S703" s="1430"/>
      <c r="T703" s="1430"/>
      <c r="U703" s="1430"/>
      <c r="V703" s="1430"/>
      <c r="W703" s="1430"/>
      <c r="X703" s="1430"/>
      <c r="Y703" s="1430"/>
      <c r="Z703" s="1430"/>
      <c r="AA703" s="1430"/>
      <c r="AB703" s="1430"/>
      <c r="AC703" s="1430"/>
      <c r="AD703" s="1430"/>
      <c r="AE703" s="1430"/>
      <c r="AF703" s="1430"/>
      <c r="AG703" s="1430"/>
      <c r="AH703" s="1430"/>
      <c r="AI703" s="1430"/>
      <c r="AJ703" s="1430"/>
      <c r="AK703" s="1430"/>
      <c r="AL703" s="1430"/>
      <c r="AM703" s="1430"/>
      <c r="AN703" s="1430"/>
      <c r="AO703" s="1430"/>
      <c r="AP703" s="1430"/>
      <c r="AQ703" s="1430"/>
      <c r="AR703" s="1430"/>
      <c r="AS703" s="1430"/>
      <c r="AT703" s="1430"/>
      <c r="AU703" s="1430"/>
      <c r="AV703" s="1430"/>
      <c r="AW703" s="1430"/>
      <c r="AX703" s="1430"/>
      <c r="AY703" s="1430"/>
      <c r="AZ703" s="1430"/>
      <c r="BA703" s="1430"/>
      <c r="BB703" s="1430"/>
      <c r="BC703" s="1430"/>
      <c r="BD703" s="1430"/>
    </row>
    <row r="704" spans="2:56">
      <c r="B704" s="1430"/>
      <c r="C704" s="1430"/>
      <c r="D704" s="1430"/>
      <c r="E704" s="1430"/>
      <c r="F704" s="1430"/>
      <c r="G704" s="1430"/>
      <c r="H704" s="1430"/>
      <c r="I704" s="1430"/>
      <c r="J704" s="1430"/>
      <c r="K704" s="1430"/>
      <c r="L704" s="1430"/>
      <c r="M704" s="1430"/>
      <c r="N704" s="1430"/>
      <c r="O704" s="1430"/>
      <c r="P704" s="1430"/>
      <c r="Q704" s="1430"/>
      <c r="R704" s="1430"/>
      <c r="S704" s="1430"/>
      <c r="T704" s="1430"/>
      <c r="U704" s="1430"/>
      <c r="V704" s="1430"/>
      <c r="W704" s="1430"/>
      <c r="X704" s="1430"/>
      <c r="Y704" s="1430"/>
      <c r="Z704" s="1430"/>
      <c r="AA704" s="1430"/>
      <c r="AB704" s="1430"/>
      <c r="AC704" s="1430"/>
      <c r="AD704" s="1430"/>
      <c r="AE704" s="1430"/>
      <c r="AF704" s="1430"/>
      <c r="AG704" s="1430"/>
      <c r="AH704" s="1430"/>
      <c r="AI704" s="1430"/>
      <c r="AJ704" s="1430"/>
      <c r="AK704" s="1430"/>
      <c r="AL704" s="1430"/>
      <c r="AM704" s="1430"/>
      <c r="AN704" s="1430"/>
      <c r="AO704" s="1430"/>
      <c r="AP704" s="1430"/>
      <c r="AQ704" s="1430"/>
      <c r="AR704" s="1430"/>
      <c r="AS704" s="1430"/>
      <c r="AT704" s="1430"/>
      <c r="AU704" s="1430"/>
      <c r="AV704" s="1430"/>
      <c r="AW704" s="1430"/>
      <c r="AX704" s="1430"/>
      <c r="AY704" s="1430"/>
      <c r="AZ704" s="1430"/>
      <c r="BA704" s="1430"/>
      <c r="BB704" s="1430"/>
      <c r="BC704" s="1430"/>
      <c r="BD704" s="1430"/>
    </row>
    <row r="705" spans="2:56">
      <c r="B705" s="1430"/>
      <c r="C705" s="1430"/>
      <c r="D705" s="1430"/>
      <c r="E705" s="1430"/>
      <c r="F705" s="1430"/>
      <c r="G705" s="1430"/>
      <c r="H705" s="1430"/>
      <c r="I705" s="1430"/>
      <c r="J705" s="1430"/>
      <c r="K705" s="1430"/>
      <c r="L705" s="1430"/>
      <c r="M705" s="1430"/>
      <c r="N705" s="1430"/>
      <c r="O705" s="1430"/>
      <c r="P705" s="1430"/>
      <c r="Q705" s="1430"/>
      <c r="R705" s="1430"/>
      <c r="S705" s="1430"/>
      <c r="T705" s="1430"/>
      <c r="U705" s="1430"/>
      <c r="V705" s="1430"/>
      <c r="W705" s="1430"/>
      <c r="X705" s="1430"/>
      <c r="Y705" s="1430"/>
      <c r="Z705" s="1430"/>
      <c r="AA705" s="1430"/>
      <c r="AB705" s="1430"/>
      <c r="AC705" s="1430"/>
      <c r="AD705" s="1430"/>
      <c r="AE705" s="1430"/>
      <c r="AF705" s="1430"/>
      <c r="AG705" s="1430"/>
      <c r="AH705" s="1430"/>
      <c r="AI705" s="1430"/>
      <c r="AJ705" s="1430"/>
      <c r="AK705" s="1430"/>
      <c r="AL705" s="1430"/>
      <c r="AM705" s="1430"/>
      <c r="AN705" s="1430"/>
      <c r="AO705" s="1430"/>
      <c r="AP705" s="1430"/>
      <c r="AQ705" s="1430"/>
      <c r="AR705" s="1430"/>
      <c r="AS705" s="1430"/>
      <c r="AT705" s="1430"/>
      <c r="AU705" s="1430"/>
      <c r="AV705" s="1430"/>
      <c r="AW705" s="1430"/>
      <c r="AX705" s="1430"/>
      <c r="AY705" s="1430"/>
      <c r="AZ705" s="1430"/>
      <c r="BA705" s="1430"/>
      <c r="BB705" s="1430"/>
      <c r="BC705" s="1430"/>
      <c r="BD705" s="1430"/>
    </row>
    <row r="706" spans="2:56">
      <c r="B706" s="1430"/>
      <c r="C706" s="1430"/>
      <c r="D706" s="1430"/>
      <c r="E706" s="1430"/>
      <c r="F706" s="1430"/>
      <c r="G706" s="1430"/>
      <c r="H706" s="1430"/>
      <c r="I706" s="1430"/>
      <c r="J706" s="1430"/>
      <c r="K706" s="1430"/>
      <c r="L706" s="1430"/>
      <c r="M706" s="1430"/>
      <c r="N706" s="1430"/>
      <c r="O706" s="1430"/>
      <c r="P706" s="1430"/>
      <c r="Q706" s="1430"/>
      <c r="R706" s="1430"/>
      <c r="S706" s="1430"/>
      <c r="T706" s="1430"/>
      <c r="U706" s="1430"/>
      <c r="V706" s="1430"/>
      <c r="W706" s="1430"/>
      <c r="X706" s="1430"/>
      <c r="Y706" s="1430"/>
      <c r="Z706" s="1430"/>
      <c r="AA706" s="1430"/>
      <c r="AB706" s="1430"/>
      <c r="AC706" s="1430"/>
      <c r="AD706" s="1430"/>
      <c r="AE706" s="1430"/>
      <c r="AF706" s="1430"/>
      <c r="AG706" s="1430"/>
      <c r="AH706" s="1430"/>
      <c r="AI706" s="1430"/>
      <c r="AJ706" s="1430"/>
      <c r="AK706" s="1430"/>
      <c r="AL706" s="1430"/>
      <c r="AM706" s="1430"/>
      <c r="AN706" s="1430"/>
      <c r="AO706" s="1430"/>
      <c r="AP706" s="1430"/>
      <c r="AQ706" s="1430"/>
      <c r="AR706" s="1430"/>
      <c r="AS706" s="1430"/>
      <c r="AT706" s="1430"/>
      <c r="AU706" s="1430"/>
      <c r="AV706" s="1430"/>
      <c r="AW706" s="1430"/>
      <c r="AX706" s="1430"/>
      <c r="AY706" s="1430"/>
      <c r="AZ706" s="1430"/>
      <c r="BA706" s="1430"/>
      <c r="BB706" s="1430"/>
      <c r="BC706" s="1430"/>
      <c r="BD706" s="1430"/>
    </row>
    <row r="707" spans="2:56">
      <c r="B707" s="1430"/>
      <c r="C707" s="1430"/>
      <c r="D707" s="1430"/>
      <c r="E707" s="1430"/>
      <c r="F707" s="1430"/>
      <c r="G707" s="1430"/>
      <c r="H707" s="1430"/>
      <c r="I707" s="1430"/>
      <c r="J707" s="1430"/>
      <c r="K707" s="1430"/>
      <c r="L707" s="1430"/>
      <c r="M707" s="1430"/>
      <c r="N707" s="1430"/>
      <c r="O707" s="1430"/>
      <c r="P707" s="1430"/>
      <c r="Q707" s="1430"/>
      <c r="R707" s="1430"/>
      <c r="S707" s="1430"/>
      <c r="T707" s="1430"/>
      <c r="U707" s="1430"/>
      <c r="V707" s="1430"/>
      <c r="W707" s="1430"/>
      <c r="X707" s="1430"/>
      <c r="Y707" s="1430"/>
      <c r="Z707" s="1430"/>
      <c r="AA707" s="1430"/>
      <c r="AB707" s="1430"/>
      <c r="AC707" s="1430"/>
      <c r="AD707" s="1430"/>
      <c r="AE707" s="1430"/>
      <c r="AF707" s="1430"/>
      <c r="AG707" s="1430"/>
      <c r="AH707" s="1430"/>
      <c r="AI707" s="1430"/>
      <c r="AJ707" s="1430"/>
      <c r="AK707" s="1430"/>
      <c r="AL707" s="1430"/>
      <c r="AM707" s="1430"/>
      <c r="AN707" s="1430"/>
      <c r="AO707" s="1430"/>
      <c r="AP707" s="1430"/>
      <c r="AQ707" s="1430"/>
      <c r="AR707" s="1430"/>
      <c r="AS707" s="1430"/>
      <c r="AT707" s="1430"/>
      <c r="AU707" s="1430"/>
      <c r="AV707" s="1430"/>
      <c r="AW707" s="1430"/>
      <c r="AX707" s="1430"/>
      <c r="AY707" s="1430"/>
      <c r="AZ707" s="1430"/>
      <c r="BA707" s="1430"/>
      <c r="BB707" s="1430"/>
      <c r="BC707" s="1430"/>
      <c r="BD707" s="1430"/>
    </row>
    <row r="708" spans="2:56">
      <c r="B708" s="1430"/>
      <c r="C708" s="1430"/>
      <c r="D708" s="1430"/>
      <c r="E708" s="1430"/>
      <c r="F708" s="1430"/>
      <c r="G708" s="1430"/>
      <c r="H708" s="1430"/>
      <c r="I708" s="1430"/>
      <c r="J708" s="1430"/>
      <c r="K708" s="1430"/>
      <c r="L708" s="1430"/>
      <c r="M708" s="1430"/>
      <c r="N708" s="1430"/>
      <c r="O708" s="1430"/>
      <c r="P708" s="1430"/>
      <c r="Q708" s="1430"/>
      <c r="R708" s="1430"/>
      <c r="S708" s="1430"/>
      <c r="T708" s="1430"/>
      <c r="U708" s="1430"/>
      <c r="V708" s="1430"/>
      <c r="W708" s="1430"/>
      <c r="X708" s="1430"/>
      <c r="Y708" s="1430"/>
      <c r="Z708" s="1430"/>
      <c r="AA708" s="1430"/>
      <c r="AB708" s="1430"/>
      <c r="AC708" s="1430"/>
      <c r="AD708" s="1430"/>
      <c r="AE708" s="1430"/>
      <c r="AF708" s="1430"/>
      <c r="AG708" s="1430"/>
      <c r="AH708" s="1430"/>
      <c r="AI708" s="1430"/>
      <c r="AJ708" s="1430"/>
      <c r="AK708" s="1430"/>
      <c r="AL708" s="1430"/>
      <c r="AM708" s="1430"/>
      <c r="AN708" s="1430"/>
      <c r="AO708" s="1430"/>
      <c r="AP708" s="1430"/>
      <c r="AQ708" s="1430"/>
      <c r="AR708" s="1430"/>
      <c r="AS708" s="1430"/>
      <c r="AT708" s="1430"/>
      <c r="AU708" s="1430"/>
      <c r="AV708" s="1430"/>
      <c r="AW708" s="1430"/>
      <c r="AX708" s="1430"/>
      <c r="AY708" s="1430"/>
      <c r="AZ708" s="1430"/>
      <c r="BA708" s="1430"/>
      <c r="BB708" s="1430"/>
      <c r="BC708" s="1430"/>
      <c r="BD708" s="1430"/>
    </row>
    <row r="709" spans="2:56">
      <c r="B709" s="1430"/>
      <c r="C709" s="1430"/>
      <c r="D709" s="1430"/>
      <c r="E709" s="1430"/>
      <c r="F709" s="1430"/>
      <c r="G709" s="1430"/>
      <c r="H709" s="1430"/>
      <c r="I709" s="1430"/>
      <c r="J709" s="1430"/>
      <c r="K709" s="1430"/>
      <c r="L709" s="1430"/>
      <c r="M709" s="1430"/>
      <c r="N709" s="1430"/>
      <c r="O709" s="1430"/>
      <c r="P709" s="1430"/>
      <c r="Q709" s="1430"/>
      <c r="R709" s="1430"/>
      <c r="S709" s="1430"/>
      <c r="T709" s="1430"/>
      <c r="U709" s="1430"/>
      <c r="V709" s="1430"/>
      <c r="W709" s="1430"/>
      <c r="X709" s="1430"/>
      <c r="Y709" s="1430"/>
      <c r="Z709" s="1430"/>
      <c r="AA709" s="1430"/>
      <c r="AB709" s="1430"/>
      <c r="AC709" s="1430"/>
      <c r="AD709" s="1430"/>
      <c r="AE709" s="1430"/>
      <c r="AF709" s="1430"/>
      <c r="AG709" s="1430"/>
      <c r="AH709" s="1430"/>
      <c r="AI709" s="1430"/>
      <c r="AJ709" s="1430"/>
      <c r="AK709" s="1430"/>
      <c r="AL709" s="1430"/>
      <c r="AM709" s="1430"/>
      <c r="AN709" s="1430"/>
      <c r="AO709" s="1430"/>
      <c r="AP709" s="1430"/>
      <c r="AQ709" s="1430"/>
      <c r="AR709" s="1430"/>
      <c r="AS709" s="1430"/>
      <c r="AT709" s="1430"/>
      <c r="AU709" s="1430"/>
      <c r="AV709" s="1430"/>
      <c r="AW709" s="1430"/>
      <c r="AX709" s="1430"/>
      <c r="AY709" s="1430"/>
      <c r="AZ709" s="1430"/>
      <c r="BA709" s="1430"/>
      <c r="BB709" s="1430"/>
      <c r="BC709" s="1430"/>
      <c r="BD709" s="1430"/>
    </row>
    <row r="710" spans="2:56">
      <c r="B710" s="1430"/>
      <c r="C710" s="1430"/>
      <c r="D710" s="1430"/>
      <c r="E710" s="1430"/>
      <c r="F710" s="1430"/>
      <c r="G710" s="1430"/>
      <c r="H710" s="1430"/>
      <c r="I710" s="1430"/>
      <c r="J710" s="1430"/>
      <c r="K710" s="1430"/>
      <c r="L710" s="1430"/>
      <c r="M710" s="1430"/>
      <c r="N710" s="1430"/>
      <c r="O710" s="1430"/>
      <c r="P710" s="1430"/>
      <c r="Q710" s="1430"/>
      <c r="R710" s="1430"/>
      <c r="S710" s="1430"/>
      <c r="T710" s="1430"/>
      <c r="U710" s="1430"/>
      <c r="V710" s="1430"/>
      <c r="W710" s="1430"/>
      <c r="X710" s="1430"/>
      <c r="Y710" s="1430"/>
      <c r="Z710" s="1430"/>
      <c r="AA710" s="1430"/>
      <c r="AB710" s="1430"/>
      <c r="AC710" s="1430"/>
      <c r="AD710" s="1430"/>
      <c r="AE710" s="1430"/>
      <c r="AF710" s="1430"/>
      <c r="AG710" s="1430"/>
      <c r="AH710" s="1430"/>
      <c r="AI710" s="1430"/>
      <c r="AJ710" s="1430"/>
      <c r="AK710" s="1430"/>
      <c r="AL710" s="1430"/>
      <c r="AM710" s="1430"/>
      <c r="AN710" s="1430"/>
      <c r="AO710" s="1430"/>
      <c r="AP710" s="1430"/>
      <c r="AQ710" s="1430"/>
      <c r="AR710" s="1430"/>
      <c r="AS710" s="1430"/>
      <c r="AT710" s="1430"/>
      <c r="AU710" s="1430"/>
      <c r="AV710" s="1430"/>
      <c r="AW710" s="1430"/>
      <c r="AX710" s="1430"/>
      <c r="AY710" s="1430"/>
      <c r="AZ710" s="1430"/>
      <c r="BA710" s="1430"/>
      <c r="BB710" s="1430"/>
      <c r="BC710" s="1430"/>
      <c r="BD710" s="1430"/>
    </row>
    <row r="711" spans="2:56">
      <c r="B711" s="1430"/>
      <c r="C711" s="1430"/>
      <c r="D711" s="1430"/>
      <c r="E711" s="1430"/>
      <c r="F711" s="1430"/>
      <c r="G711" s="1430"/>
      <c r="H711" s="1430"/>
      <c r="I711" s="1430"/>
      <c r="J711" s="1430"/>
      <c r="K711" s="1430"/>
      <c r="L711" s="1430"/>
      <c r="M711" s="1430"/>
      <c r="N711" s="1430"/>
      <c r="O711" s="1430"/>
      <c r="P711" s="1430"/>
      <c r="Q711" s="1430"/>
      <c r="R711" s="1430"/>
      <c r="S711" s="1430"/>
      <c r="T711" s="1430"/>
      <c r="U711" s="1430"/>
      <c r="V711" s="1430"/>
      <c r="W711" s="1430"/>
      <c r="X711" s="1430"/>
      <c r="Y711" s="1430"/>
      <c r="Z711" s="1430"/>
      <c r="AA711" s="1430"/>
      <c r="AB711" s="1430"/>
      <c r="AC711" s="1430"/>
      <c r="AD711" s="1430"/>
      <c r="AE711" s="1430"/>
      <c r="AF711" s="1430"/>
      <c r="AG711" s="1430"/>
      <c r="AH711" s="1430"/>
      <c r="AI711" s="1430"/>
      <c r="AJ711" s="1430"/>
      <c r="AK711" s="1430"/>
      <c r="AL711" s="1430"/>
      <c r="AM711" s="1430"/>
      <c r="AN711" s="1430"/>
      <c r="AO711" s="1430"/>
      <c r="AP711" s="1430"/>
      <c r="AQ711" s="1430"/>
      <c r="AR711" s="1430"/>
      <c r="AS711" s="1430"/>
      <c r="AT711" s="1430"/>
      <c r="AU711" s="1430"/>
      <c r="AV711" s="1430"/>
      <c r="AW711" s="1430"/>
      <c r="AX711" s="1430"/>
      <c r="AY711" s="1430"/>
      <c r="AZ711" s="1430"/>
      <c r="BA711" s="1430"/>
      <c r="BB711" s="1430"/>
      <c r="BC711" s="1430"/>
      <c r="BD711" s="1430"/>
    </row>
    <row r="712" spans="2:56">
      <c r="B712" s="1430"/>
      <c r="C712" s="1430"/>
      <c r="D712" s="1430"/>
      <c r="E712" s="1430"/>
      <c r="F712" s="1430"/>
      <c r="G712" s="1430"/>
      <c r="H712" s="1430"/>
      <c r="I712" s="1430"/>
      <c r="J712" s="1430"/>
      <c r="K712" s="1430"/>
      <c r="L712" s="1430"/>
      <c r="M712" s="1430"/>
      <c r="N712" s="1430"/>
      <c r="O712" s="1430"/>
      <c r="P712" s="1430"/>
      <c r="Q712" s="1430"/>
      <c r="R712" s="1430"/>
      <c r="S712" s="1430"/>
      <c r="T712" s="1430"/>
      <c r="U712" s="1430"/>
      <c r="V712" s="1430"/>
      <c r="W712" s="1430"/>
      <c r="X712" s="1430"/>
      <c r="Y712" s="1430"/>
      <c r="Z712" s="1430"/>
      <c r="AA712" s="1430"/>
      <c r="AB712" s="1430"/>
      <c r="AC712" s="1430"/>
      <c r="AD712" s="1430"/>
      <c r="AE712" s="1430"/>
      <c r="AF712" s="1430"/>
      <c r="AG712" s="1430"/>
      <c r="AH712" s="1430"/>
      <c r="AI712" s="1430"/>
      <c r="AJ712" s="1430"/>
      <c r="AK712" s="1430"/>
      <c r="AL712" s="1430"/>
      <c r="AM712" s="1430"/>
      <c r="AN712" s="1430"/>
      <c r="AO712" s="1430"/>
      <c r="AP712" s="1430"/>
      <c r="AQ712" s="1430"/>
      <c r="AR712" s="1430"/>
      <c r="AS712" s="1430"/>
      <c r="AT712" s="1430"/>
      <c r="AU712" s="1430"/>
      <c r="AV712" s="1430"/>
      <c r="AW712" s="1430"/>
      <c r="AX712" s="1430"/>
      <c r="AY712" s="1430"/>
      <c r="AZ712" s="1430"/>
      <c r="BA712" s="1430"/>
      <c r="BB712" s="1430"/>
      <c r="BC712" s="1430"/>
      <c r="BD712" s="1430"/>
    </row>
    <row r="713" spans="2:56">
      <c r="B713" s="1430"/>
      <c r="C713" s="1430"/>
      <c r="D713" s="1430"/>
      <c r="E713" s="1430"/>
      <c r="F713" s="1430"/>
      <c r="G713" s="1430"/>
      <c r="H713" s="1430"/>
      <c r="I713" s="1430"/>
      <c r="J713" s="1430"/>
      <c r="K713" s="1430"/>
      <c r="L713" s="1430"/>
      <c r="M713" s="1430"/>
      <c r="N713" s="1430"/>
      <c r="O713" s="1430"/>
      <c r="P713" s="1430"/>
      <c r="Q713" s="1430"/>
      <c r="R713" s="1430"/>
      <c r="S713" s="1430"/>
      <c r="T713" s="1430"/>
      <c r="U713" s="1430"/>
      <c r="V713" s="1430"/>
      <c r="W713" s="1430"/>
      <c r="X713" s="1430"/>
      <c r="Y713" s="1430"/>
      <c r="Z713" s="1430"/>
      <c r="AA713" s="1430"/>
      <c r="AB713" s="1430"/>
      <c r="AC713" s="1430"/>
      <c r="AD713" s="1430"/>
      <c r="AE713" s="1430"/>
      <c r="AF713" s="1430"/>
      <c r="AG713" s="1430"/>
      <c r="AH713" s="1430"/>
      <c r="AI713" s="1430"/>
      <c r="AJ713" s="1430"/>
      <c r="AK713" s="1430"/>
      <c r="AL713" s="1430"/>
      <c r="AM713" s="1430"/>
      <c r="AN713" s="1430"/>
      <c r="AO713" s="1430"/>
      <c r="AP713" s="1430"/>
      <c r="AQ713" s="1430"/>
      <c r="AR713" s="1430"/>
      <c r="AS713" s="1430"/>
      <c r="AT713" s="1430"/>
      <c r="AU713" s="1430"/>
      <c r="AV713" s="1430"/>
      <c r="AW713" s="1430"/>
      <c r="AX713" s="1430"/>
      <c r="AY713" s="1430"/>
      <c r="AZ713" s="1430"/>
      <c r="BA713" s="1430"/>
      <c r="BB713" s="1430"/>
      <c r="BC713" s="1430"/>
      <c r="BD713" s="1430"/>
    </row>
    <row r="714" spans="2:56">
      <c r="B714" s="1430"/>
      <c r="C714" s="1430"/>
      <c r="D714" s="1430"/>
      <c r="E714" s="1430"/>
      <c r="F714" s="1430"/>
      <c r="G714" s="1430"/>
      <c r="H714" s="1430"/>
      <c r="I714" s="1430"/>
      <c r="J714" s="1430"/>
      <c r="K714" s="1430"/>
      <c r="L714" s="1430"/>
      <c r="M714" s="1430"/>
      <c r="N714" s="1430"/>
      <c r="O714" s="1430"/>
      <c r="P714" s="1430"/>
      <c r="Q714" s="1430"/>
      <c r="R714" s="1430"/>
      <c r="S714" s="1430"/>
      <c r="T714" s="1430"/>
      <c r="U714" s="1430"/>
      <c r="V714" s="1430"/>
      <c r="W714" s="1430"/>
      <c r="X714" s="1430"/>
      <c r="Y714" s="1430"/>
      <c r="Z714" s="1430"/>
      <c r="AA714" s="1430"/>
      <c r="AB714" s="1430"/>
      <c r="AC714" s="1430"/>
      <c r="AD714" s="1430"/>
      <c r="AE714" s="1430"/>
      <c r="AF714" s="1430"/>
      <c r="AG714" s="1430"/>
      <c r="AH714" s="1430"/>
      <c r="AI714" s="1430"/>
      <c r="AJ714" s="1430"/>
      <c r="AK714" s="1430"/>
      <c r="AL714" s="1430"/>
      <c r="AM714" s="1430"/>
      <c r="AN714" s="1430"/>
      <c r="AO714" s="1430"/>
      <c r="AP714" s="1430"/>
      <c r="AQ714" s="1430"/>
      <c r="AR714" s="1430"/>
      <c r="AS714" s="1430"/>
      <c r="AT714" s="1430"/>
      <c r="AU714" s="1430"/>
      <c r="AV714" s="1430"/>
      <c r="AW714" s="1430"/>
      <c r="AX714" s="1430"/>
      <c r="AY714" s="1430"/>
      <c r="AZ714" s="1430"/>
      <c r="BA714" s="1430"/>
      <c r="BB714" s="1430"/>
      <c r="BC714" s="1430"/>
      <c r="BD714" s="1430"/>
    </row>
    <row r="715" spans="2:56">
      <c r="B715" s="1430"/>
      <c r="C715" s="1430"/>
      <c r="D715" s="1430"/>
      <c r="E715" s="1430"/>
      <c r="F715" s="1430"/>
      <c r="G715" s="1430"/>
      <c r="H715" s="1430"/>
      <c r="I715" s="1430"/>
      <c r="J715" s="1430"/>
      <c r="K715" s="1430"/>
      <c r="L715" s="1430"/>
      <c r="M715" s="1430"/>
      <c r="N715" s="1430"/>
      <c r="O715" s="1430"/>
      <c r="P715" s="1430"/>
      <c r="Q715" s="1430"/>
      <c r="R715" s="1430"/>
      <c r="S715" s="1430"/>
      <c r="T715" s="1430"/>
      <c r="U715" s="1430"/>
      <c r="V715" s="1430"/>
      <c r="W715" s="1430"/>
      <c r="X715" s="1430"/>
      <c r="Y715" s="1430"/>
      <c r="Z715" s="1430"/>
      <c r="AA715" s="1430"/>
      <c r="AB715" s="1430"/>
      <c r="AC715" s="1430"/>
      <c r="AD715" s="1430"/>
      <c r="AE715" s="1430"/>
      <c r="AF715" s="1430"/>
      <c r="AG715" s="1430"/>
      <c r="AH715" s="1430"/>
      <c r="AI715" s="1430"/>
      <c r="AJ715" s="1430"/>
      <c r="AK715" s="1430"/>
      <c r="AL715" s="1430"/>
      <c r="AM715" s="1430"/>
      <c r="AN715" s="1430"/>
      <c r="AO715" s="1430"/>
      <c r="AP715" s="1430"/>
      <c r="AQ715" s="1430"/>
      <c r="AR715" s="1430"/>
      <c r="AS715" s="1430"/>
      <c r="AT715" s="1430"/>
      <c r="AU715" s="1430"/>
      <c r="AV715" s="1430"/>
      <c r="AW715" s="1430"/>
      <c r="AX715" s="1430"/>
      <c r="AY715" s="1430"/>
      <c r="AZ715" s="1430"/>
      <c r="BA715" s="1430"/>
      <c r="BB715" s="1430"/>
      <c r="BC715" s="1430"/>
      <c r="BD715" s="1430"/>
    </row>
    <row r="716" spans="2:56">
      <c r="B716" s="1430"/>
      <c r="C716" s="1430"/>
      <c r="D716" s="1430"/>
      <c r="E716" s="1430"/>
      <c r="F716" s="1430"/>
      <c r="G716" s="1430"/>
      <c r="H716" s="1430"/>
      <c r="I716" s="1430"/>
      <c r="J716" s="1430"/>
      <c r="K716" s="1430"/>
      <c r="L716" s="1430"/>
      <c r="M716" s="1430"/>
      <c r="N716" s="1430"/>
      <c r="O716" s="1430"/>
      <c r="P716" s="1430"/>
      <c r="Q716" s="1430"/>
      <c r="R716" s="1430"/>
      <c r="S716" s="1430"/>
      <c r="T716" s="1430"/>
      <c r="U716" s="1430"/>
      <c r="V716" s="1430"/>
      <c r="W716" s="1430"/>
      <c r="X716" s="1430"/>
      <c r="Y716" s="1430"/>
      <c r="Z716" s="1430"/>
      <c r="AA716" s="1430"/>
      <c r="AB716" s="1430"/>
      <c r="AC716" s="1430"/>
      <c r="AD716" s="1430"/>
      <c r="AE716" s="1430"/>
      <c r="AF716" s="1430"/>
      <c r="AG716" s="1430"/>
      <c r="AH716" s="1430"/>
      <c r="AI716" s="1430"/>
      <c r="AJ716" s="1430"/>
      <c r="AK716" s="1430"/>
      <c r="AL716" s="1430"/>
      <c r="AM716" s="1430"/>
      <c r="AN716" s="1430"/>
      <c r="AO716" s="1430"/>
      <c r="AP716" s="1430"/>
      <c r="AQ716" s="1430"/>
      <c r="AR716" s="1430"/>
      <c r="AS716" s="1430"/>
      <c r="AT716" s="1430"/>
      <c r="AU716" s="1430"/>
      <c r="AV716" s="1430"/>
      <c r="AW716" s="1430"/>
      <c r="AX716" s="1430"/>
      <c r="AY716" s="1430"/>
      <c r="AZ716" s="1430"/>
      <c r="BA716" s="1430"/>
      <c r="BB716" s="1430"/>
      <c r="BC716" s="1430"/>
      <c r="BD716" s="1430"/>
    </row>
    <row r="717" spans="2:56">
      <c r="B717" s="1430"/>
      <c r="C717" s="1430"/>
      <c r="D717" s="1430"/>
      <c r="E717" s="1430"/>
      <c r="F717" s="1430"/>
      <c r="G717" s="1430"/>
      <c r="H717" s="1430"/>
      <c r="I717" s="1430"/>
      <c r="J717" s="1430"/>
      <c r="K717" s="1430"/>
      <c r="L717" s="1430"/>
      <c r="M717" s="1430"/>
      <c r="N717" s="1430"/>
      <c r="O717" s="1430"/>
      <c r="P717" s="1430"/>
      <c r="Q717" s="1430"/>
      <c r="R717" s="1430"/>
      <c r="S717" s="1430"/>
      <c r="T717" s="1430"/>
      <c r="U717" s="1430"/>
      <c r="V717" s="1430"/>
      <c r="W717" s="1430"/>
      <c r="X717" s="1430"/>
      <c r="Y717" s="1430"/>
      <c r="Z717" s="1430"/>
      <c r="AA717" s="1430"/>
      <c r="AB717" s="1430"/>
      <c r="AC717" s="1430"/>
      <c r="AD717" s="1430"/>
      <c r="AE717" s="1430"/>
      <c r="AF717" s="1430"/>
      <c r="AG717" s="1430"/>
      <c r="AH717" s="1430"/>
      <c r="AI717" s="1430"/>
      <c r="AJ717" s="1430"/>
      <c r="AK717" s="1430"/>
      <c r="AL717" s="1430"/>
      <c r="AM717" s="1430"/>
      <c r="AN717" s="1430"/>
      <c r="AO717" s="1430"/>
      <c r="AP717" s="1430"/>
      <c r="AQ717" s="1430"/>
      <c r="AR717" s="1430"/>
      <c r="AS717" s="1430"/>
      <c r="AT717" s="1430"/>
      <c r="AU717" s="1430"/>
      <c r="AV717" s="1430"/>
      <c r="AW717" s="1430"/>
      <c r="AX717" s="1430"/>
      <c r="AY717" s="1430"/>
      <c r="AZ717" s="1430"/>
      <c r="BA717" s="1430"/>
      <c r="BB717" s="1430"/>
      <c r="BC717" s="1430"/>
      <c r="BD717" s="1430"/>
    </row>
    <row r="718" spans="2:56">
      <c r="B718" s="1430"/>
      <c r="C718" s="1430"/>
      <c r="D718" s="1430"/>
      <c r="E718" s="1430"/>
      <c r="F718" s="1430"/>
      <c r="G718" s="1430"/>
      <c r="H718" s="1430"/>
      <c r="I718" s="1430"/>
      <c r="J718" s="1430"/>
      <c r="K718" s="1430"/>
      <c r="L718" s="1430"/>
      <c r="M718" s="1430"/>
      <c r="N718" s="1430"/>
      <c r="O718" s="1430"/>
      <c r="P718" s="1430"/>
      <c r="Q718" s="1430"/>
      <c r="R718" s="1430"/>
      <c r="S718" s="1430"/>
      <c r="T718" s="1430"/>
      <c r="U718" s="1430"/>
      <c r="V718" s="1430"/>
      <c r="W718" s="1430"/>
      <c r="X718" s="1430"/>
      <c r="Y718" s="1430"/>
      <c r="Z718" s="1430"/>
      <c r="AA718" s="1430"/>
      <c r="AB718" s="1430"/>
      <c r="AC718" s="1430"/>
      <c r="AD718" s="1430"/>
      <c r="AE718" s="1430"/>
      <c r="AF718" s="1430"/>
      <c r="AG718" s="1430"/>
      <c r="AH718" s="1430"/>
      <c r="AI718" s="1430"/>
      <c r="AJ718" s="1430"/>
      <c r="AK718" s="1430"/>
      <c r="AL718" s="1430"/>
      <c r="AM718" s="1430"/>
      <c r="AN718" s="1430"/>
      <c r="AO718" s="1430"/>
      <c r="AP718" s="1430"/>
      <c r="AQ718" s="1430"/>
      <c r="AR718" s="1430"/>
      <c r="AS718" s="1430"/>
      <c r="AT718" s="1430"/>
      <c r="AU718" s="1430"/>
      <c r="AV718" s="1430"/>
      <c r="AW718" s="1430"/>
      <c r="AX718" s="1430"/>
      <c r="AY718" s="1430"/>
      <c r="AZ718" s="1430"/>
      <c r="BA718" s="1430"/>
      <c r="BB718" s="1430"/>
      <c r="BC718" s="1430"/>
      <c r="BD718" s="1430"/>
    </row>
    <row r="719" spans="2:56">
      <c r="B719" s="1430"/>
      <c r="C719" s="1430"/>
      <c r="D719" s="1430"/>
      <c r="E719" s="1430"/>
      <c r="F719" s="1430"/>
      <c r="G719" s="1430"/>
      <c r="H719" s="1430"/>
      <c r="I719" s="1430"/>
      <c r="J719" s="1430"/>
      <c r="K719" s="1430"/>
      <c r="L719" s="1430"/>
      <c r="M719" s="1430"/>
      <c r="N719" s="1430"/>
      <c r="O719" s="1430"/>
      <c r="P719" s="1430"/>
      <c r="Q719" s="1430"/>
      <c r="R719" s="1430"/>
      <c r="S719" s="1430"/>
      <c r="T719" s="1430"/>
      <c r="U719" s="1430"/>
      <c r="V719" s="1430"/>
      <c r="W719" s="1430"/>
      <c r="X719" s="1430"/>
      <c r="Y719" s="1430"/>
      <c r="Z719" s="1430"/>
      <c r="AA719" s="1430"/>
      <c r="AB719" s="1430"/>
      <c r="AC719" s="1430"/>
      <c r="AD719" s="1430"/>
      <c r="AE719" s="1430"/>
      <c r="AF719" s="1430"/>
      <c r="AG719" s="1430"/>
      <c r="AH719" s="1430"/>
      <c r="AI719" s="1430"/>
      <c r="AJ719" s="1430"/>
      <c r="AK719" s="1430"/>
      <c r="AL719" s="1430"/>
      <c r="AM719" s="1430"/>
      <c r="AN719" s="1430"/>
      <c r="AO719" s="1430"/>
      <c r="AP719" s="1430"/>
      <c r="AQ719" s="1430"/>
      <c r="AR719" s="1430"/>
      <c r="AS719" s="1430"/>
      <c r="AT719" s="1430"/>
      <c r="AU719" s="1430"/>
      <c r="AV719" s="1430"/>
      <c r="AW719" s="1430"/>
      <c r="AX719" s="1430"/>
      <c r="AY719" s="1430"/>
      <c r="AZ719" s="1430"/>
      <c r="BA719" s="1430"/>
      <c r="BB719" s="1430"/>
      <c r="BC719" s="1430"/>
      <c r="BD719" s="1430"/>
    </row>
    <row r="720" spans="2:56">
      <c r="B720" s="1430"/>
      <c r="C720" s="1430"/>
      <c r="D720" s="1430"/>
      <c r="E720" s="1430"/>
      <c r="F720" s="1430"/>
      <c r="G720" s="1430"/>
      <c r="H720" s="1430"/>
      <c r="I720" s="1430"/>
      <c r="J720" s="1430"/>
      <c r="K720" s="1430"/>
      <c r="L720" s="1430"/>
      <c r="M720" s="1430"/>
      <c r="N720" s="1430"/>
      <c r="O720" s="1430"/>
      <c r="P720" s="1430"/>
      <c r="Q720" s="1430"/>
      <c r="R720" s="1430"/>
      <c r="S720" s="1430"/>
      <c r="T720" s="1430"/>
      <c r="U720" s="1430"/>
      <c r="V720" s="1430"/>
      <c r="W720" s="1430"/>
      <c r="X720" s="1430"/>
      <c r="Y720" s="1430"/>
      <c r="Z720" s="1430"/>
      <c r="AA720" s="1430"/>
      <c r="AB720" s="1430"/>
      <c r="AC720" s="1430"/>
      <c r="AD720" s="1430"/>
      <c r="AE720" s="1430"/>
      <c r="AF720" s="1430"/>
      <c r="AG720" s="1430"/>
      <c r="AH720" s="1430"/>
      <c r="AI720" s="1430"/>
      <c r="AJ720" s="1430"/>
      <c r="AK720" s="1430"/>
      <c r="AL720" s="1430"/>
      <c r="AM720" s="1430"/>
      <c r="AN720" s="1430"/>
      <c r="AO720" s="1430"/>
      <c r="AP720" s="1430"/>
      <c r="AQ720" s="1430"/>
      <c r="AR720" s="1430"/>
      <c r="AS720" s="1430"/>
      <c r="AT720" s="1430"/>
      <c r="AU720" s="1430"/>
      <c r="AV720" s="1430"/>
      <c r="AW720" s="1430"/>
      <c r="AX720" s="1430"/>
      <c r="AY720" s="1430"/>
      <c r="AZ720" s="1430"/>
      <c r="BA720" s="1430"/>
      <c r="BB720" s="1430"/>
      <c r="BC720" s="1430"/>
      <c r="BD720" s="1430"/>
    </row>
    <row r="721" spans="2:56">
      <c r="B721" s="1430"/>
      <c r="C721" s="1430"/>
      <c r="D721" s="1430"/>
      <c r="E721" s="1430"/>
      <c r="F721" s="1430"/>
      <c r="G721" s="1430"/>
      <c r="H721" s="1430"/>
      <c r="I721" s="1430"/>
      <c r="J721" s="1430"/>
      <c r="K721" s="1430"/>
      <c r="L721" s="1430"/>
      <c r="M721" s="1430"/>
      <c r="N721" s="1430"/>
      <c r="O721" s="1430"/>
      <c r="P721" s="1430"/>
      <c r="Q721" s="1430"/>
      <c r="R721" s="1430"/>
      <c r="S721" s="1430"/>
      <c r="T721" s="1430"/>
      <c r="U721" s="1430"/>
      <c r="V721" s="1430"/>
      <c r="W721" s="1430"/>
      <c r="X721" s="1430"/>
      <c r="Y721" s="1430"/>
      <c r="Z721" s="1430"/>
      <c r="AA721" s="1430"/>
      <c r="AB721" s="1430"/>
      <c r="AC721" s="1430"/>
      <c r="AD721" s="1430"/>
      <c r="AE721" s="1430"/>
      <c r="AF721" s="1430"/>
      <c r="AG721" s="1430"/>
      <c r="AH721" s="1430"/>
      <c r="AI721" s="1430"/>
      <c r="AJ721" s="1430"/>
      <c r="AK721" s="1430"/>
      <c r="AL721" s="1430"/>
      <c r="AM721" s="1430"/>
      <c r="AN721" s="1430"/>
      <c r="AO721" s="1430"/>
      <c r="AP721" s="1430"/>
      <c r="AQ721" s="1430"/>
      <c r="AR721" s="1430"/>
      <c r="AS721" s="1430"/>
      <c r="AT721" s="1430"/>
      <c r="AU721" s="1430"/>
      <c r="AV721" s="1430"/>
      <c r="AW721" s="1430"/>
      <c r="AX721" s="1430"/>
      <c r="AY721" s="1430"/>
      <c r="AZ721" s="1430"/>
      <c r="BA721" s="1430"/>
      <c r="BB721" s="1430"/>
      <c r="BC721" s="1430"/>
      <c r="BD721" s="1430"/>
    </row>
    <row r="722" spans="2:56">
      <c r="B722" s="1430"/>
      <c r="C722" s="1430"/>
      <c r="D722" s="1430"/>
      <c r="E722" s="1430"/>
      <c r="F722" s="1430"/>
      <c r="G722" s="1430"/>
      <c r="H722" s="1430"/>
      <c r="I722" s="1430"/>
      <c r="J722" s="1430"/>
      <c r="K722" s="1430"/>
      <c r="L722" s="1430"/>
      <c r="M722" s="1430"/>
      <c r="N722" s="1430"/>
      <c r="O722" s="1430"/>
      <c r="P722" s="1430"/>
      <c r="Q722" s="1430"/>
      <c r="R722" s="1430"/>
      <c r="S722" s="1430"/>
      <c r="T722" s="1430"/>
      <c r="U722" s="1430"/>
      <c r="V722" s="1430"/>
      <c r="W722" s="1430"/>
      <c r="X722" s="1430"/>
      <c r="Y722" s="1430"/>
      <c r="Z722" s="1430"/>
      <c r="AA722" s="1430"/>
      <c r="AB722" s="1430"/>
      <c r="AC722" s="1430"/>
      <c r="AD722" s="1430"/>
      <c r="AE722" s="1430"/>
      <c r="AF722" s="1430"/>
      <c r="AG722" s="1430"/>
      <c r="AH722" s="1430"/>
      <c r="AI722" s="1430"/>
      <c r="AJ722" s="1430"/>
      <c r="AK722" s="1430"/>
      <c r="AL722" s="1430"/>
      <c r="AM722" s="1430"/>
      <c r="AN722" s="1430"/>
      <c r="AO722" s="1430"/>
      <c r="AP722" s="1430"/>
      <c r="AQ722" s="1430"/>
      <c r="AR722" s="1430"/>
      <c r="AS722" s="1430"/>
      <c r="AT722" s="1430"/>
      <c r="AU722" s="1430"/>
      <c r="AV722" s="1430"/>
      <c r="AW722" s="1430"/>
      <c r="AX722" s="1430"/>
      <c r="AY722" s="1430"/>
      <c r="AZ722" s="1430"/>
      <c r="BA722" s="1430"/>
      <c r="BB722" s="1430"/>
      <c r="BC722" s="1430"/>
      <c r="BD722" s="1430"/>
    </row>
    <row r="723" spans="2:56">
      <c r="B723" s="1430"/>
      <c r="C723" s="1430"/>
      <c r="D723" s="1430"/>
      <c r="E723" s="1430"/>
      <c r="F723" s="1430"/>
      <c r="G723" s="1430"/>
      <c r="H723" s="1430"/>
      <c r="I723" s="1430"/>
      <c r="J723" s="1430"/>
      <c r="K723" s="1430"/>
      <c r="L723" s="1430"/>
      <c r="M723" s="1430"/>
      <c r="N723" s="1430"/>
      <c r="O723" s="1430"/>
      <c r="P723" s="1430"/>
      <c r="Q723" s="1430"/>
      <c r="R723" s="1430"/>
      <c r="S723" s="1430"/>
      <c r="T723" s="1430"/>
      <c r="U723" s="1430"/>
      <c r="V723" s="1430"/>
      <c r="W723" s="1430"/>
      <c r="X723" s="1430"/>
      <c r="Y723" s="1430"/>
      <c r="Z723" s="1430"/>
      <c r="AA723" s="1430"/>
      <c r="AB723" s="1430"/>
      <c r="AC723" s="1430"/>
      <c r="AD723" s="1430"/>
      <c r="AE723" s="1430"/>
      <c r="AF723" s="1430"/>
      <c r="AG723" s="1430"/>
      <c r="AH723" s="1430"/>
      <c r="AI723" s="1430"/>
      <c r="AJ723" s="1430"/>
      <c r="AK723" s="1430"/>
      <c r="AL723" s="1430"/>
      <c r="AM723" s="1430"/>
      <c r="AN723" s="1430"/>
      <c r="AO723" s="1430"/>
      <c r="AP723" s="1430"/>
      <c r="AQ723" s="1430"/>
      <c r="AR723" s="1430"/>
      <c r="AS723" s="1430"/>
      <c r="AT723" s="1430"/>
      <c r="AU723" s="1430"/>
      <c r="AV723" s="1430"/>
      <c r="AW723" s="1430"/>
      <c r="AX723" s="1430"/>
      <c r="AY723" s="1430"/>
      <c r="AZ723" s="1430"/>
      <c r="BA723" s="1430"/>
      <c r="BB723" s="1430"/>
      <c r="BC723" s="1430"/>
      <c r="BD723" s="1430"/>
    </row>
    <row r="724" spans="2:56">
      <c r="B724" s="1430"/>
      <c r="C724" s="1430"/>
      <c r="D724" s="1430"/>
      <c r="E724" s="1430"/>
      <c r="F724" s="1430"/>
      <c r="G724" s="1430"/>
      <c r="H724" s="1430"/>
      <c r="I724" s="1430"/>
      <c r="J724" s="1430"/>
      <c r="K724" s="1430"/>
      <c r="L724" s="1430"/>
      <c r="M724" s="1430"/>
      <c r="N724" s="1430"/>
      <c r="O724" s="1430"/>
      <c r="P724" s="1430"/>
      <c r="Q724" s="1430"/>
      <c r="R724" s="1430"/>
      <c r="S724" s="1430"/>
      <c r="T724" s="1430"/>
      <c r="U724" s="1430"/>
      <c r="V724" s="1430"/>
      <c r="W724" s="1430"/>
      <c r="X724" s="1430"/>
      <c r="Y724" s="1430"/>
      <c r="Z724" s="1430"/>
      <c r="AA724" s="1430"/>
      <c r="AB724" s="1430"/>
      <c r="AC724" s="1430"/>
      <c r="AD724" s="1430"/>
      <c r="AE724" s="1430"/>
      <c r="AF724" s="1430"/>
      <c r="AG724" s="1430"/>
      <c r="AH724" s="1430"/>
      <c r="AI724" s="1430"/>
      <c r="AJ724" s="1430"/>
      <c r="AK724" s="1430"/>
      <c r="AL724" s="1430"/>
      <c r="AM724" s="1430"/>
      <c r="AN724" s="1430"/>
      <c r="AO724" s="1430"/>
      <c r="AP724" s="1430"/>
      <c r="AQ724" s="1430"/>
      <c r="AR724" s="1430"/>
      <c r="AS724" s="1430"/>
      <c r="AT724" s="1430"/>
      <c r="AU724" s="1430"/>
      <c r="AV724" s="1430"/>
      <c r="AW724" s="1430"/>
      <c r="AX724" s="1430"/>
      <c r="AY724" s="1430"/>
      <c r="AZ724" s="1430"/>
      <c r="BA724" s="1430"/>
      <c r="BB724" s="1430"/>
      <c r="BC724" s="1430"/>
      <c r="BD724" s="1430"/>
    </row>
    <row r="725" spans="2:56">
      <c r="B725" s="1430"/>
      <c r="C725" s="1430"/>
      <c r="D725" s="1430"/>
      <c r="E725" s="1430"/>
      <c r="F725" s="1430"/>
      <c r="G725" s="1430"/>
      <c r="H725" s="1430"/>
      <c r="I725" s="1430"/>
      <c r="J725" s="1430"/>
      <c r="K725" s="1430"/>
      <c r="L725" s="1430"/>
      <c r="M725" s="1430"/>
      <c r="N725" s="1430"/>
      <c r="O725" s="1430"/>
      <c r="P725" s="1430"/>
      <c r="Q725" s="1430"/>
      <c r="R725" s="1430"/>
      <c r="S725" s="1430"/>
      <c r="T725" s="1430"/>
      <c r="U725" s="1430"/>
      <c r="V725" s="1430"/>
      <c r="W725" s="1430"/>
      <c r="X725" s="1430"/>
      <c r="Y725" s="1430"/>
      <c r="Z725" s="1430"/>
      <c r="AA725" s="1430"/>
      <c r="AB725" s="1430"/>
      <c r="AC725" s="1430"/>
      <c r="AD725" s="1430"/>
      <c r="AE725" s="1430"/>
      <c r="AF725" s="1430"/>
      <c r="AG725" s="1430"/>
      <c r="AH725" s="1430"/>
      <c r="AI725" s="1430"/>
      <c r="AJ725" s="1430"/>
      <c r="AK725" s="1430"/>
      <c r="AL725" s="1430"/>
      <c r="AM725" s="1430"/>
      <c r="AN725" s="1430"/>
      <c r="AO725" s="1430"/>
      <c r="AP725" s="1430"/>
      <c r="AQ725" s="1430"/>
      <c r="AR725" s="1430"/>
      <c r="AS725" s="1430"/>
      <c r="AT725" s="1430"/>
      <c r="AU725" s="1430"/>
      <c r="AV725" s="1430"/>
      <c r="AW725" s="1430"/>
      <c r="AX725" s="1430"/>
      <c r="AY725" s="1430"/>
      <c r="AZ725" s="1430"/>
      <c r="BA725" s="1430"/>
      <c r="BB725" s="1430"/>
      <c r="BC725" s="1430"/>
      <c r="BD725" s="1430"/>
    </row>
    <row r="726" spans="2:56">
      <c r="B726" s="1430"/>
      <c r="C726" s="1430"/>
      <c r="D726" s="1430"/>
      <c r="E726" s="1430"/>
      <c r="F726" s="1430"/>
      <c r="G726" s="1430"/>
      <c r="H726" s="1430"/>
      <c r="I726" s="1430"/>
      <c r="J726" s="1430"/>
      <c r="K726" s="1430"/>
      <c r="L726" s="1430"/>
      <c r="M726" s="1430"/>
      <c r="N726" s="1430"/>
      <c r="O726" s="1430"/>
      <c r="P726" s="1430"/>
      <c r="Q726" s="1430"/>
      <c r="R726" s="1430"/>
      <c r="S726" s="1430"/>
      <c r="T726" s="1430"/>
      <c r="U726" s="1430"/>
      <c r="V726" s="1430"/>
      <c r="W726" s="1430"/>
      <c r="X726" s="1430"/>
      <c r="Y726" s="1430"/>
      <c r="Z726" s="1430"/>
      <c r="AA726" s="1430"/>
      <c r="AB726" s="1430"/>
      <c r="AC726" s="1430"/>
      <c r="AD726" s="1430"/>
      <c r="AE726" s="1430"/>
      <c r="AF726" s="1430"/>
      <c r="AG726" s="1430"/>
      <c r="AH726" s="1430"/>
      <c r="AI726" s="1430"/>
      <c r="AJ726" s="1430"/>
      <c r="AK726" s="1430"/>
      <c r="AL726" s="1430"/>
      <c r="AM726" s="1430"/>
      <c r="AN726" s="1430"/>
      <c r="AO726" s="1430"/>
      <c r="AP726" s="1430"/>
      <c r="AQ726" s="1430"/>
      <c r="AR726" s="1430"/>
      <c r="AS726" s="1430"/>
      <c r="AT726" s="1430"/>
      <c r="AU726" s="1430"/>
      <c r="AV726" s="1430"/>
      <c r="AW726" s="1430"/>
      <c r="AX726" s="1430"/>
      <c r="AY726" s="1430"/>
      <c r="AZ726" s="1430"/>
      <c r="BA726" s="1430"/>
      <c r="BB726" s="1430"/>
      <c r="BC726" s="1430"/>
      <c r="BD726" s="1430"/>
    </row>
    <row r="727" spans="2:56">
      <c r="B727" s="1430"/>
      <c r="C727" s="1430"/>
      <c r="D727" s="1430"/>
      <c r="E727" s="1430"/>
      <c r="F727" s="1430"/>
      <c r="G727" s="1430"/>
      <c r="H727" s="1430"/>
      <c r="I727" s="1430"/>
      <c r="J727" s="1430"/>
      <c r="K727" s="1430"/>
      <c r="L727" s="1430"/>
      <c r="M727" s="1430"/>
      <c r="N727" s="1430"/>
      <c r="O727" s="1430"/>
      <c r="P727" s="1430"/>
      <c r="Q727" s="1430"/>
      <c r="R727" s="1430"/>
      <c r="S727" s="1430"/>
      <c r="T727" s="1430"/>
      <c r="U727" s="1430"/>
      <c r="V727" s="1430"/>
      <c r="W727" s="1430"/>
      <c r="X727" s="1430"/>
      <c r="Y727" s="1430"/>
      <c r="Z727" s="1430"/>
      <c r="AA727" s="1430"/>
      <c r="AB727" s="1430"/>
      <c r="AC727" s="1430"/>
      <c r="AD727" s="1430"/>
      <c r="AE727" s="1430"/>
      <c r="AF727" s="1430"/>
      <c r="AG727" s="1430"/>
      <c r="AH727" s="1430"/>
      <c r="AI727" s="1430"/>
      <c r="AJ727" s="1430"/>
      <c r="AK727" s="1430"/>
      <c r="AL727" s="1430"/>
      <c r="AM727" s="1430"/>
      <c r="AN727" s="1430"/>
      <c r="AO727" s="1430"/>
      <c r="AP727" s="1430"/>
      <c r="AQ727" s="1430"/>
      <c r="AR727" s="1430"/>
      <c r="AS727" s="1430"/>
      <c r="AT727" s="1430"/>
      <c r="AU727" s="1430"/>
      <c r="AV727" s="1430"/>
      <c r="AW727" s="1430"/>
      <c r="AX727" s="1430"/>
      <c r="AY727" s="1430"/>
      <c r="AZ727" s="1430"/>
      <c r="BA727" s="1430"/>
      <c r="BB727" s="1430"/>
      <c r="BC727" s="1430"/>
      <c r="BD727" s="1430"/>
    </row>
    <row r="728" spans="2:56">
      <c r="B728" s="1430"/>
      <c r="C728" s="1430"/>
      <c r="D728" s="1430"/>
      <c r="E728" s="1430"/>
      <c r="F728" s="1430"/>
      <c r="G728" s="1430"/>
      <c r="H728" s="1430"/>
      <c r="I728" s="1430"/>
      <c r="J728" s="1430"/>
      <c r="K728" s="1430"/>
      <c r="L728" s="1430"/>
      <c r="M728" s="1430"/>
      <c r="N728" s="1430"/>
      <c r="O728" s="1430"/>
      <c r="P728" s="1430"/>
      <c r="Q728" s="1430"/>
      <c r="R728" s="1430"/>
      <c r="S728" s="1430"/>
      <c r="T728" s="1430"/>
      <c r="U728" s="1430"/>
      <c r="V728" s="1430"/>
      <c r="W728" s="1430"/>
      <c r="X728" s="1430"/>
      <c r="Y728" s="1430"/>
      <c r="Z728" s="1430"/>
      <c r="AA728" s="1430"/>
      <c r="AB728" s="1430"/>
      <c r="AC728" s="1430"/>
      <c r="AD728" s="1430"/>
      <c r="AE728" s="1430"/>
      <c r="AF728" s="1430"/>
      <c r="AG728" s="1430"/>
      <c r="AH728" s="1430"/>
      <c r="AI728" s="1430"/>
      <c r="AJ728" s="1430"/>
      <c r="AK728" s="1430"/>
      <c r="AL728" s="1430"/>
      <c r="AM728" s="1430"/>
      <c r="AN728" s="1430"/>
      <c r="AO728" s="1430"/>
      <c r="AP728" s="1430"/>
      <c r="AQ728" s="1430"/>
      <c r="AR728" s="1430"/>
      <c r="AS728" s="1430"/>
      <c r="AT728" s="1430"/>
      <c r="AU728" s="1430"/>
      <c r="AV728" s="1430"/>
      <c r="AW728" s="1430"/>
      <c r="AX728" s="1430"/>
      <c r="AY728" s="1430"/>
      <c r="AZ728" s="1430"/>
      <c r="BA728" s="1430"/>
      <c r="BB728" s="1430"/>
      <c r="BC728" s="1430"/>
      <c r="BD728" s="1430"/>
    </row>
    <row r="729" spans="2:56">
      <c r="B729" s="1430"/>
      <c r="C729" s="1430"/>
      <c r="D729" s="1430"/>
      <c r="E729" s="1430"/>
      <c r="F729" s="1430"/>
      <c r="G729" s="1430"/>
      <c r="H729" s="1430"/>
      <c r="I729" s="1430"/>
      <c r="J729" s="1430"/>
      <c r="K729" s="1430"/>
      <c r="L729" s="1430"/>
      <c r="M729" s="1430"/>
      <c r="N729" s="1430"/>
      <c r="O729" s="1430"/>
      <c r="P729" s="1430"/>
      <c r="Q729" s="1430"/>
      <c r="R729" s="1430"/>
      <c r="S729" s="1430"/>
      <c r="T729" s="1430"/>
      <c r="U729" s="1430"/>
      <c r="V729" s="1430"/>
      <c r="W729" s="1430"/>
      <c r="X729" s="1430"/>
      <c r="Y729" s="1430"/>
      <c r="Z729" s="1430"/>
      <c r="AA729" s="1430"/>
      <c r="AB729" s="1430"/>
      <c r="AC729" s="1430"/>
      <c r="AD729" s="1430"/>
      <c r="AE729" s="1430"/>
      <c r="AF729" s="1430"/>
      <c r="AG729" s="1430"/>
      <c r="AH729" s="1430"/>
      <c r="AI729" s="1430"/>
      <c r="AJ729" s="1430"/>
      <c r="AK729" s="1430"/>
      <c r="AL729" s="1430"/>
      <c r="AM729" s="1430"/>
      <c r="AN729" s="1430"/>
      <c r="AO729" s="1430"/>
      <c r="AP729" s="1430"/>
      <c r="AQ729" s="1430"/>
      <c r="AR729" s="1430"/>
      <c r="AS729" s="1430"/>
      <c r="AT729" s="1430"/>
      <c r="AU729" s="1430"/>
      <c r="AV729" s="1430"/>
      <c r="AW729" s="1430"/>
      <c r="AX729" s="1430"/>
      <c r="AY729" s="1430"/>
      <c r="AZ729" s="1430"/>
      <c r="BA729" s="1430"/>
      <c r="BB729" s="1430"/>
      <c r="BC729" s="1430"/>
      <c r="BD729" s="1430"/>
    </row>
    <row r="730" spans="2:56">
      <c r="B730" s="1430"/>
      <c r="C730" s="1430"/>
      <c r="D730" s="1430"/>
      <c r="E730" s="1430"/>
      <c r="F730" s="1430"/>
      <c r="G730" s="1430"/>
      <c r="H730" s="1430"/>
      <c r="I730" s="1430"/>
      <c r="J730" s="1430"/>
      <c r="K730" s="1430"/>
      <c r="L730" s="1430"/>
      <c r="M730" s="1430"/>
      <c r="N730" s="1430"/>
      <c r="O730" s="1430"/>
      <c r="P730" s="1430"/>
      <c r="Q730" s="1430"/>
      <c r="R730" s="1430"/>
      <c r="S730" s="1430"/>
      <c r="T730" s="1430"/>
      <c r="U730" s="1430"/>
      <c r="V730" s="1430"/>
      <c r="W730" s="1430"/>
      <c r="X730" s="1430"/>
      <c r="Y730" s="1430"/>
      <c r="Z730" s="1430"/>
      <c r="AA730" s="1430"/>
      <c r="AB730" s="1430"/>
      <c r="AC730" s="1430"/>
      <c r="AD730" s="1430"/>
      <c r="AE730" s="1430"/>
      <c r="AF730" s="1430"/>
      <c r="AG730" s="1430"/>
      <c r="AH730" s="1430"/>
      <c r="AI730" s="1430"/>
      <c r="AJ730" s="1430"/>
      <c r="AK730" s="1430"/>
      <c r="AL730" s="1430"/>
      <c r="AM730" s="1430"/>
      <c r="AN730" s="1430"/>
      <c r="AO730" s="1430"/>
      <c r="AP730" s="1430"/>
      <c r="AQ730" s="1430"/>
      <c r="AR730" s="1430"/>
      <c r="AS730" s="1430"/>
      <c r="AT730" s="1430"/>
      <c r="AU730" s="1430"/>
      <c r="AV730" s="1430"/>
      <c r="AW730" s="1430"/>
      <c r="AX730" s="1430"/>
      <c r="AY730" s="1430"/>
      <c r="AZ730" s="1430"/>
      <c r="BA730" s="1430"/>
      <c r="BB730" s="1430"/>
      <c r="BC730" s="1430"/>
      <c r="BD730" s="1430"/>
    </row>
    <row r="731" spans="2:56">
      <c r="B731" s="1430"/>
      <c r="C731" s="1430"/>
      <c r="D731" s="1430"/>
      <c r="E731" s="1430"/>
      <c r="F731" s="1430"/>
      <c r="G731" s="1430"/>
      <c r="H731" s="1430"/>
      <c r="I731" s="1430"/>
      <c r="J731" s="1430"/>
      <c r="K731" s="1430"/>
      <c r="L731" s="1430"/>
      <c r="M731" s="1430"/>
      <c r="N731" s="1430"/>
      <c r="O731" s="1430"/>
      <c r="P731" s="1430"/>
      <c r="Q731" s="1430"/>
      <c r="R731" s="1430"/>
      <c r="S731" s="1430"/>
      <c r="T731" s="1430"/>
      <c r="U731" s="1430"/>
      <c r="V731" s="1430"/>
      <c r="W731" s="1430"/>
      <c r="X731" s="1430"/>
      <c r="Y731" s="1430"/>
      <c r="Z731" s="1430"/>
      <c r="AA731" s="1430"/>
      <c r="AB731" s="1430"/>
      <c r="AC731" s="1430"/>
      <c r="AD731" s="1430"/>
      <c r="AE731" s="1430"/>
      <c r="AF731" s="1430"/>
      <c r="AG731" s="1430"/>
      <c r="AH731" s="1430"/>
      <c r="AI731" s="1430"/>
      <c r="AJ731" s="1430"/>
      <c r="AK731" s="1430"/>
      <c r="AL731" s="1430"/>
      <c r="AM731" s="1430"/>
      <c r="AN731" s="1430"/>
      <c r="AO731" s="1430"/>
      <c r="AP731" s="1430"/>
      <c r="AQ731" s="1430"/>
      <c r="AR731" s="1430"/>
      <c r="AS731" s="1430"/>
      <c r="AT731" s="1430"/>
      <c r="AU731" s="1430"/>
      <c r="AV731" s="1430"/>
      <c r="AW731" s="1430"/>
      <c r="AX731" s="1430"/>
      <c r="AY731" s="1430"/>
      <c r="AZ731" s="1430"/>
      <c r="BA731" s="1430"/>
      <c r="BB731" s="1430"/>
      <c r="BC731" s="1430"/>
      <c r="BD731" s="1430"/>
    </row>
    <row r="732" spans="2:56">
      <c r="B732" s="1430"/>
      <c r="C732" s="1430"/>
      <c r="D732" s="1430"/>
      <c r="E732" s="1430"/>
      <c r="F732" s="1430"/>
      <c r="G732" s="1430"/>
      <c r="H732" s="1430"/>
      <c r="I732" s="1430"/>
      <c r="J732" s="1430"/>
      <c r="K732" s="1430"/>
      <c r="L732" s="1430"/>
      <c r="M732" s="1430"/>
      <c r="N732" s="1430"/>
      <c r="O732" s="1430"/>
      <c r="P732" s="1430"/>
      <c r="Q732" s="1430"/>
      <c r="R732" s="1430"/>
      <c r="S732" s="1430"/>
      <c r="T732" s="1430"/>
      <c r="U732" s="1430"/>
      <c r="V732" s="1430"/>
      <c r="W732" s="1430"/>
      <c r="X732" s="1430"/>
      <c r="Y732" s="1430"/>
      <c r="Z732" s="1430"/>
      <c r="AA732" s="1430"/>
      <c r="AB732" s="1430"/>
      <c r="AC732" s="1430"/>
      <c r="AD732" s="1430"/>
      <c r="AE732" s="1430"/>
      <c r="AF732" s="1430"/>
      <c r="AG732" s="1430"/>
      <c r="AH732" s="1430"/>
      <c r="AI732" s="1430"/>
      <c r="AJ732" s="1430"/>
      <c r="AK732" s="1430"/>
      <c r="AL732" s="1430"/>
      <c r="AM732" s="1430"/>
      <c r="AN732" s="1430"/>
      <c r="AO732" s="1430"/>
      <c r="AP732" s="1430"/>
      <c r="AQ732" s="1430"/>
      <c r="AR732" s="1430"/>
      <c r="AS732" s="1430"/>
      <c r="AT732" s="1430"/>
      <c r="AU732" s="1430"/>
      <c r="AV732" s="1430"/>
      <c r="AW732" s="1430"/>
      <c r="AX732" s="1430"/>
      <c r="AY732" s="1430"/>
      <c r="AZ732" s="1430"/>
      <c r="BA732" s="1430"/>
      <c r="BB732" s="1430"/>
      <c r="BC732" s="1430"/>
      <c r="BD732" s="1430"/>
    </row>
    <row r="733" spans="2:56">
      <c r="B733" s="1430"/>
      <c r="C733" s="1430"/>
      <c r="D733" s="1430"/>
      <c r="E733" s="1430"/>
      <c r="F733" s="1430"/>
      <c r="G733" s="1430"/>
      <c r="H733" s="1430"/>
      <c r="I733" s="1430"/>
      <c r="J733" s="1430"/>
      <c r="K733" s="1430"/>
      <c r="L733" s="1430"/>
      <c r="M733" s="1430"/>
      <c r="N733" s="1430"/>
      <c r="O733" s="1430"/>
      <c r="P733" s="1430"/>
      <c r="Q733" s="1430"/>
      <c r="R733" s="1430"/>
      <c r="S733" s="1430"/>
      <c r="T733" s="1430"/>
      <c r="U733" s="1430"/>
      <c r="V733" s="1430"/>
      <c r="W733" s="1430"/>
      <c r="X733" s="1430"/>
      <c r="Y733" s="1430"/>
      <c r="Z733" s="1430"/>
      <c r="AA733" s="1430"/>
      <c r="AB733" s="1430"/>
      <c r="AC733" s="1430"/>
      <c r="AD733" s="1430"/>
      <c r="AE733" s="1430"/>
      <c r="AF733" s="1430"/>
      <c r="AG733" s="1430"/>
      <c r="AH733" s="1430"/>
      <c r="AI733" s="1430"/>
      <c r="AJ733" s="1430"/>
      <c r="AK733" s="1430"/>
      <c r="AL733" s="1430"/>
      <c r="AM733" s="1430"/>
      <c r="AN733" s="1430"/>
      <c r="AO733" s="1430"/>
      <c r="AP733" s="1430"/>
      <c r="AQ733" s="1430"/>
      <c r="AR733" s="1430"/>
      <c r="AS733" s="1430"/>
      <c r="AT733" s="1430"/>
      <c r="AU733" s="1430"/>
      <c r="AV733" s="1430"/>
      <c r="AW733" s="1430"/>
      <c r="AX733" s="1430"/>
      <c r="AY733" s="1430"/>
      <c r="AZ733" s="1430"/>
      <c r="BA733" s="1430"/>
      <c r="BB733" s="1430"/>
      <c r="BC733" s="1430"/>
      <c r="BD733" s="1430"/>
    </row>
    <row r="734" spans="2:56">
      <c r="B734" s="1430"/>
      <c r="C734" s="1430"/>
      <c r="D734" s="1430"/>
      <c r="E734" s="1430"/>
      <c r="F734" s="1430"/>
      <c r="G734" s="1430"/>
      <c r="H734" s="1430"/>
      <c r="I734" s="1430"/>
      <c r="J734" s="1430"/>
      <c r="K734" s="1430"/>
      <c r="L734" s="1430"/>
      <c r="M734" s="1430"/>
      <c r="N734" s="1430"/>
      <c r="O734" s="1430"/>
      <c r="P734" s="1430"/>
      <c r="Q734" s="1430"/>
      <c r="R734" s="1430"/>
      <c r="S734" s="1430"/>
      <c r="T734" s="1430"/>
      <c r="U734" s="1430"/>
      <c r="V734" s="1430"/>
      <c r="W734" s="1430"/>
      <c r="X734" s="1430"/>
      <c r="Y734" s="1430"/>
      <c r="Z734" s="1430"/>
      <c r="AA734" s="1430"/>
      <c r="AB734" s="1430"/>
      <c r="AC734" s="1430"/>
      <c r="AD734" s="1430"/>
      <c r="AE734" s="1430"/>
      <c r="AF734" s="1430"/>
      <c r="AG734" s="1430"/>
      <c r="AH734" s="1430"/>
      <c r="AI734" s="1430"/>
      <c r="AJ734" s="1430"/>
      <c r="AK734" s="1430"/>
      <c r="AL734" s="1430"/>
      <c r="AM734" s="1430"/>
      <c r="AN734" s="1430"/>
      <c r="AO734" s="1430"/>
      <c r="AP734" s="1430"/>
      <c r="AQ734" s="1430"/>
      <c r="AR734" s="1430"/>
      <c r="AS734" s="1430"/>
      <c r="AT734" s="1430"/>
      <c r="AU734" s="1430"/>
      <c r="AV734" s="1430"/>
      <c r="AW734" s="1430"/>
      <c r="AX734" s="1430"/>
      <c r="AY734" s="1430"/>
      <c r="AZ734" s="1430"/>
      <c r="BA734" s="1430"/>
      <c r="BB734" s="1430"/>
      <c r="BC734" s="1430"/>
      <c r="BD734" s="1430"/>
    </row>
    <row r="735" spans="2:56">
      <c r="B735" s="1430"/>
      <c r="C735" s="1430"/>
      <c r="D735" s="1430"/>
      <c r="E735" s="1430"/>
      <c r="F735" s="1430"/>
      <c r="G735" s="1430"/>
      <c r="H735" s="1430"/>
      <c r="I735" s="1430"/>
      <c r="J735" s="1430"/>
      <c r="K735" s="1430"/>
      <c r="L735" s="1430"/>
      <c r="M735" s="1430"/>
      <c r="N735" s="1430"/>
      <c r="O735" s="1430"/>
      <c r="P735" s="1430"/>
      <c r="Q735" s="1430"/>
      <c r="R735" s="1430"/>
      <c r="S735" s="1430"/>
      <c r="T735" s="1430"/>
      <c r="U735" s="1430"/>
      <c r="V735" s="1430"/>
      <c r="W735" s="1430"/>
      <c r="X735" s="1430"/>
      <c r="Y735" s="1430"/>
      <c r="Z735" s="1430"/>
      <c r="AA735" s="1430"/>
      <c r="AB735" s="1430"/>
      <c r="AC735" s="1430"/>
      <c r="AD735" s="1430"/>
      <c r="AE735" s="1430"/>
      <c r="AF735" s="1430"/>
      <c r="AG735" s="1430"/>
      <c r="AH735" s="1430"/>
      <c r="AI735" s="1430"/>
      <c r="AJ735" s="1430"/>
      <c r="AK735" s="1430"/>
      <c r="AL735" s="1430"/>
      <c r="AM735" s="1430"/>
      <c r="AN735" s="1430"/>
      <c r="AO735" s="1430"/>
      <c r="AP735" s="1430"/>
      <c r="AQ735" s="1430"/>
      <c r="AR735" s="1430"/>
      <c r="AS735" s="1430"/>
      <c r="AT735" s="1430"/>
      <c r="AU735" s="1430"/>
      <c r="AV735" s="1430"/>
      <c r="AW735" s="1430"/>
      <c r="AX735" s="1430"/>
      <c r="AY735" s="1430"/>
      <c r="AZ735" s="1430"/>
      <c r="BA735" s="1430"/>
      <c r="BB735" s="1430"/>
      <c r="BC735" s="1430"/>
      <c r="BD735" s="1430"/>
    </row>
    <row r="736" spans="2:56">
      <c r="B736" s="1430"/>
      <c r="C736" s="1430"/>
      <c r="D736" s="1430"/>
      <c r="E736" s="1430"/>
      <c r="F736" s="1430"/>
      <c r="G736" s="1430"/>
      <c r="H736" s="1430"/>
      <c r="I736" s="1430"/>
      <c r="J736" s="1430"/>
      <c r="K736" s="1430"/>
      <c r="L736" s="1430"/>
      <c r="M736" s="1430"/>
      <c r="N736" s="1430"/>
      <c r="O736" s="1430"/>
      <c r="P736" s="1430"/>
      <c r="Q736" s="1430"/>
      <c r="R736" s="1430"/>
      <c r="S736" s="1430"/>
      <c r="T736" s="1430"/>
      <c r="U736" s="1430"/>
      <c r="V736" s="1430"/>
      <c r="W736" s="1430"/>
      <c r="X736" s="1430"/>
      <c r="Y736" s="1430"/>
      <c r="Z736" s="1430"/>
      <c r="AA736" s="1430"/>
      <c r="AB736" s="1430"/>
      <c r="AC736" s="1430"/>
      <c r="AD736" s="1430"/>
      <c r="AE736" s="1430"/>
      <c r="AF736" s="1430"/>
      <c r="AG736" s="1430"/>
      <c r="AH736" s="1430"/>
      <c r="AI736" s="1430"/>
      <c r="AJ736" s="1430"/>
      <c r="AK736" s="1430"/>
      <c r="AL736" s="1430"/>
      <c r="AM736" s="1430"/>
      <c r="AN736" s="1430"/>
      <c r="AO736" s="1430"/>
      <c r="AP736" s="1430"/>
      <c r="AQ736" s="1430"/>
      <c r="AR736" s="1430"/>
      <c r="AS736" s="1430"/>
      <c r="AT736" s="1430"/>
      <c r="AU736" s="1430"/>
      <c r="AV736" s="1430"/>
      <c r="AW736" s="1430"/>
      <c r="AX736" s="1430"/>
      <c r="AY736" s="1430"/>
      <c r="AZ736" s="1430"/>
      <c r="BA736" s="1430"/>
      <c r="BB736" s="1430"/>
      <c r="BC736" s="1430"/>
      <c r="BD736" s="1430"/>
    </row>
    <row r="737" spans="2:56">
      <c r="B737" s="1430"/>
      <c r="C737" s="1430"/>
      <c r="D737" s="1430"/>
      <c r="E737" s="1430"/>
      <c r="F737" s="1430"/>
      <c r="G737" s="1430"/>
      <c r="H737" s="1430"/>
      <c r="I737" s="1430"/>
      <c r="J737" s="1430"/>
      <c r="K737" s="1430"/>
      <c r="L737" s="1430"/>
      <c r="M737" s="1430"/>
      <c r="N737" s="1430"/>
      <c r="O737" s="1430"/>
      <c r="P737" s="1430"/>
      <c r="Q737" s="1430"/>
      <c r="R737" s="1430"/>
      <c r="S737" s="1430"/>
      <c r="T737" s="1430"/>
      <c r="U737" s="1430"/>
      <c r="V737" s="1430"/>
      <c r="W737" s="1430"/>
      <c r="X737" s="1430"/>
      <c r="Y737" s="1430"/>
      <c r="Z737" s="1430"/>
      <c r="AA737" s="1430"/>
      <c r="AB737" s="1430"/>
      <c r="AC737" s="1430"/>
      <c r="AD737" s="1430"/>
      <c r="AE737" s="1430"/>
      <c r="AF737" s="1430"/>
      <c r="AG737" s="1430"/>
      <c r="AH737" s="1430"/>
      <c r="AI737" s="1430"/>
      <c r="AJ737" s="1430"/>
      <c r="AK737" s="1430"/>
      <c r="AL737" s="1430"/>
      <c r="AM737" s="1430"/>
      <c r="AN737" s="1430"/>
      <c r="AO737" s="1430"/>
      <c r="AP737" s="1430"/>
      <c r="AQ737" s="1430"/>
      <c r="AR737" s="1430"/>
      <c r="AS737" s="1430"/>
      <c r="AT737" s="1430"/>
      <c r="AU737" s="1430"/>
      <c r="AV737" s="1430"/>
      <c r="AW737" s="1430"/>
      <c r="AX737" s="1430"/>
      <c r="AY737" s="1430"/>
      <c r="AZ737" s="1430"/>
      <c r="BA737" s="1430"/>
      <c r="BB737" s="1430"/>
      <c r="BC737" s="1430"/>
      <c r="BD737" s="1430"/>
    </row>
    <row r="738" spans="2:56">
      <c r="B738" s="1430"/>
      <c r="C738" s="1430"/>
      <c r="D738" s="1430"/>
      <c r="E738" s="1430"/>
      <c r="F738" s="1430"/>
      <c r="G738" s="1430"/>
      <c r="H738" s="1430"/>
      <c r="I738" s="1430"/>
      <c r="J738" s="1430"/>
      <c r="K738" s="1430"/>
      <c r="L738" s="1430"/>
      <c r="M738" s="1430"/>
      <c r="N738" s="1430"/>
      <c r="O738" s="1430"/>
      <c r="P738" s="1430"/>
      <c r="Q738" s="1430"/>
      <c r="R738" s="1430"/>
      <c r="S738" s="1430"/>
      <c r="T738" s="1430"/>
      <c r="U738" s="1430"/>
      <c r="V738" s="1430"/>
      <c r="W738" s="1430"/>
      <c r="X738" s="1430"/>
      <c r="Y738" s="1430"/>
      <c r="Z738" s="1430"/>
      <c r="AA738" s="1430"/>
      <c r="AB738" s="1430"/>
      <c r="AC738" s="1430"/>
      <c r="AD738" s="1430"/>
      <c r="AE738" s="1430"/>
      <c r="AF738" s="1430"/>
      <c r="AG738" s="1430"/>
      <c r="AH738" s="1430"/>
      <c r="AI738" s="1430"/>
      <c r="AJ738" s="1430"/>
      <c r="AK738" s="1430"/>
      <c r="AL738" s="1430"/>
      <c r="AM738" s="1430"/>
      <c r="AN738" s="1430"/>
      <c r="AO738" s="1430"/>
      <c r="AP738" s="1430"/>
      <c r="AQ738" s="1430"/>
      <c r="AR738" s="1430"/>
      <c r="AS738" s="1430"/>
      <c r="AT738" s="1430"/>
      <c r="AU738" s="1430"/>
      <c r="AV738" s="1430"/>
      <c r="AW738" s="1430"/>
      <c r="AX738" s="1430"/>
      <c r="AY738" s="1430"/>
      <c r="AZ738" s="1430"/>
      <c r="BA738" s="1430"/>
      <c r="BB738" s="1430"/>
      <c r="BC738" s="1430"/>
      <c r="BD738" s="1430"/>
    </row>
    <row r="739" spans="2:56">
      <c r="B739" s="1430"/>
      <c r="C739" s="1430"/>
      <c r="D739" s="1430"/>
      <c r="E739" s="1430"/>
      <c r="F739" s="1430"/>
      <c r="G739" s="1430"/>
      <c r="H739" s="1430"/>
      <c r="I739" s="1430"/>
      <c r="J739" s="1430"/>
      <c r="K739" s="1430"/>
      <c r="L739" s="1430"/>
      <c r="M739" s="1430"/>
      <c r="N739" s="1430"/>
      <c r="O739" s="1430"/>
      <c r="P739" s="1430"/>
      <c r="Q739" s="1430"/>
      <c r="R739" s="1430"/>
      <c r="S739" s="1430"/>
      <c r="T739" s="1430"/>
      <c r="U739" s="1430"/>
      <c r="V739" s="1430"/>
      <c r="W739" s="1430"/>
      <c r="X739" s="1430"/>
      <c r="Y739" s="1430"/>
      <c r="Z739" s="1430"/>
      <c r="AA739" s="1430"/>
      <c r="AB739" s="1430"/>
      <c r="AC739" s="1430"/>
      <c r="AD739" s="1430"/>
      <c r="AE739" s="1430"/>
      <c r="AF739" s="1430"/>
      <c r="AG739" s="1430"/>
      <c r="AH739" s="1430"/>
      <c r="AI739" s="1430"/>
      <c r="AJ739" s="1430"/>
      <c r="AK739" s="1430"/>
      <c r="AL739" s="1430"/>
      <c r="AM739" s="1430"/>
      <c r="AN739" s="1430"/>
      <c r="AO739" s="1430"/>
      <c r="AP739" s="1430"/>
      <c r="AQ739" s="1430"/>
      <c r="AR739" s="1430"/>
      <c r="AS739" s="1430"/>
      <c r="AT739" s="1430"/>
      <c r="AU739" s="1430"/>
      <c r="AV739" s="1430"/>
      <c r="AW739" s="1430"/>
      <c r="AX739" s="1430"/>
      <c r="AY739" s="1430"/>
      <c r="AZ739" s="1430"/>
      <c r="BA739" s="1430"/>
      <c r="BB739" s="1430"/>
      <c r="BC739" s="1430"/>
      <c r="BD739" s="1430"/>
    </row>
    <row r="740" spans="2:56">
      <c r="B740" s="1430"/>
      <c r="C740" s="1430"/>
      <c r="D740" s="1430"/>
      <c r="E740" s="1430"/>
      <c r="F740" s="1430"/>
      <c r="G740" s="1430"/>
      <c r="H740" s="1430"/>
      <c r="I740" s="1430"/>
      <c r="J740" s="1430"/>
      <c r="K740" s="1430"/>
      <c r="L740" s="1430"/>
      <c r="M740" s="1430"/>
      <c r="N740" s="1430"/>
      <c r="O740" s="1430"/>
      <c r="P740" s="1430"/>
      <c r="Q740" s="1430"/>
      <c r="R740" s="1430"/>
      <c r="S740" s="1430"/>
      <c r="T740" s="1430"/>
      <c r="U740" s="1430"/>
      <c r="V740" s="1430"/>
      <c r="W740" s="1430"/>
      <c r="X740" s="1430"/>
      <c r="Y740" s="1430"/>
      <c r="Z740" s="1430"/>
      <c r="AA740" s="1430"/>
      <c r="AB740" s="1430"/>
      <c r="AC740" s="1430"/>
      <c r="AD740" s="1430"/>
      <c r="AE740" s="1430"/>
      <c r="AF740" s="1430"/>
      <c r="AG740" s="1430"/>
      <c r="AH740" s="1430"/>
      <c r="AI740" s="1430"/>
      <c r="AJ740" s="1430"/>
      <c r="AK740" s="1430"/>
      <c r="AL740" s="1430"/>
      <c r="AM740" s="1430"/>
      <c r="AN740" s="1430"/>
      <c r="AO740" s="1430"/>
      <c r="AP740" s="1430"/>
      <c r="AQ740" s="1430"/>
      <c r="AR740" s="1430"/>
      <c r="AS740" s="1430"/>
      <c r="AT740" s="1430"/>
      <c r="AU740" s="1430"/>
      <c r="AV740" s="1430"/>
      <c r="AW740" s="1430"/>
      <c r="AX740" s="1430"/>
      <c r="AY740" s="1430"/>
      <c r="AZ740" s="1430"/>
      <c r="BA740" s="1430"/>
      <c r="BB740" s="1430"/>
      <c r="BC740" s="1430"/>
      <c r="BD740" s="1430"/>
    </row>
    <row r="741" spans="2:56">
      <c r="B741" s="1430"/>
      <c r="C741" s="1430"/>
      <c r="D741" s="1430"/>
      <c r="E741" s="1430"/>
      <c r="F741" s="1430"/>
      <c r="G741" s="1430"/>
      <c r="H741" s="1430"/>
      <c r="I741" s="1430"/>
      <c r="J741" s="1430"/>
      <c r="K741" s="1430"/>
      <c r="L741" s="1430"/>
      <c r="M741" s="1430"/>
      <c r="N741" s="1430"/>
      <c r="O741" s="1430"/>
      <c r="P741" s="1430"/>
      <c r="Q741" s="1430"/>
      <c r="R741" s="1430"/>
      <c r="S741" s="1430"/>
      <c r="T741" s="1430"/>
      <c r="U741" s="1430"/>
      <c r="V741" s="1430"/>
      <c r="W741" s="1430"/>
      <c r="X741" s="1430"/>
      <c r="Y741" s="1430"/>
      <c r="Z741" s="1430"/>
      <c r="AA741" s="1430"/>
      <c r="AB741" s="1430"/>
      <c r="AC741" s="1430"/>
      <c r="AD741" s="1430"/>
      <c r="AE741" s="1430"/>
      <c r="AF741" s="1430"/>
      <c r="AG741" s="1430"/>
      <c r="AH741" s="1430"/>
      <c r="AI741" s="1430"/>
      <c r="AJ741" s="1430"/>
      <c r="AK741" s="1430"/>
      <c r="AL741" s="1430"/>
      <c r="AM741" s="1430"/>
      <c r="AN741" s="1430"/>
      <c r="AO741" s="1430"/>
      <c r="AP741" s="1430"/>
      <c r="AQ741" s="1430"/>
      <c r="AR741" s="1430"/>
      <c r="AS741" s="1430"/>
      <c r="AT741" s="1430"/>
      <c r="AU741" s="1430"/>
      <c r="AV741" s="1430"/>
      <c r="AW741" s="1430"/>
      <c r="AX741" s="1430"/>
      <c r="AY741" s="1430"/>
      <c r="AZ741" s="1430"/>
      <c r="BA741" s="1430"/>
      <c r="BB741" s="1430"/>
      <c r="BC741" s="1430"/>
      <c r="BD741" s="1430"/>
    </row>
    <row r="742" spans="2:56">
      <c r="B742" s="1430"/>
      <c r="C742" s="1430"/>
      <c r="D742" s="1430"/>
      <c r="E742" s="1430"/>
      <c r="F742" s="1430"/>
      <c r="G742" s="1430"/>
      <c r="H742" s="1430"/>
      <c r="I742" s="1430"/>
      <c r="J742" s="1430"/>
      <c r="K742" s="1430"/>
      <c r="L742" s="1430"/>
      <c r="M742" s="1430"/>
      <c r="N742" s="1430"/>
      <c r="O742" s="1430"/>
      <c r="P742" s="1430"/>
      <c r="Q742" s="1430"/>
      <c r="R742" s="1430"/>
      <c r="S742" s="1430"/>
      <c r="T742" s="1430"/>
      <c r="U742" s="1430"/>
      <c r="V742" s="1430"/>
      <c r="W742" s="1430"/>
      <c r="X742" s="1430"/>
      <c r="Y742" s="1430"/>
      <c r="Z742" s="1430"/>
      <c r="AA742" s="1430"/>
      <c r="AB742" s="1430"/>
      <c r="AC742" s="1430"/>
      <c r="AD742" s="1430"/>
      <c r="AE742" s="1430"/>
      <c r="AF742" s="1430"/>
      <c r="AG742" s="1430"/>
      <c r="AH742" s="1430"/>
      <c r="AI742" s="1430"/>
      <c r="AJ742" s="1430"/>
      <c r="AK742" s="1430"/>
      <c r="AL742" s="1430"/>
      <c r="AM742" s="1430"/>
      <c r="AN742" s="1430"/>
      <c r="AO742" s="1430"/>
      <c r="AP742" s="1430"/>
      <c r="AQ742" s="1430"/>
      <c r="AR742" s="1430"/>
      <c r="AS742" s="1430"/>
      <c r="AT742" s="1430"/>
      <c r="AU742" s="1430"/>
      <c r="AV742" s="1430"/>
      <c r="AW742" s="1430"/>
      <c r="AX742" s="1430"/>
      <c r="AY742" s="1430"/>
      <c r="AZ742" s="1430"/>
      <c r="BA742" s="1430"/>
      <c r="BB742" s="1430"/>
      <c r="BC742" s="1430"/>
      <c r="BD742" s="1430"/>
    </row>
    <row r="743" spans="2:56">
      <c r="B743" s="1430"/>
      <c r="C743" s="1430"/>
      <c r="D743" s="1430"/>
      <c r="E743" s="1430"/>
      <c r="F743" s="1430"/>
      <c r="G743" s="1430"/>
      <c r="H743" s="1430"/>
      <c r="I743" s="1430"/>
      <c r="J743" s="1430"/>
      <c r="K743" s="1430"/>
      <c r="L743" s="1430"/>
      <c r="M743" s="1430"/>
      <c r="N743" s="1430"/>
      <c r="O743" s="1430"/>
      <c r="P743" s="1430"/>
      <c r="Q743" s="1430"/>
      <c r="R743" s="1430"/>
      <c r="S743" s="1430"/>
      <c r="T743" s="1430"/>
      <c r="U743" s="1430"/>
      <c r="V743" s="1430"/>
      <c r="W743" s="1430"/>
      <c r="X743" s="1430"/>
      <c r="Y743" s="1430"/>
      <c r="Z743" s="1430"/>
      <c r="AA743" s="1430"/>
      <c r="AB743" s="1430"/>
      <c r="AC743" s="1430"/>
      <c r="AD743" s="1430"/>
      <c r="AE743" s="1430"/>
      <c r="AF743" s="1430"/>
      <c r="AG743" s="1430"/>
      <c r="AH743" s="1430"/>
      <c r="AI743" s="1430"/>
      <c r="AJ743" s="1430"/>
      <c r="AK743" s="1430"/>
      <c r="AL743" s="1430"/>
      <c r="AM743" s="1430"/>
      <c r="AN743" s="1430"/>
      <c r="AO743" s="1430"/>
      <c r="AP743" s="1430"/>
      <c r="AQ743" s="1430"/>
      <c r="AR743" s="1430"/>
      <c r="AS743" s="1430"/>
      <c r="AT743" s="1430"/>
      <c r="AU743" s="1430"/>
      <c r="AV743" s="1430"/>
      <c r="AW743" s="1430"/>
      <c r="AX743" s="1430"/>
      <c r="AY743" s="1430"/>
      <c r="AZ743" s="1430"/>
      <c r="BA743" s="1430"/>
      <c r="BB743" s="1430"/>
      <c r="BC743" s="1430"/>
      <c r="BD743" s="1430"/>
    </row>
    <row r="744" spans="2:56">
      <c r="B744" s="1430"/>
      <c r="C744" s="1430"/>
      <c r="D744" s="1430"/>
      <c r="E744" s="1430"/>
      <c r="F744" s="1430"/>
      <c r="G744" s="1430"/>
      <c r="H744" s="1430"/>
      <c r="I744" s="1430"/>
      <c r="J744" s="1430"/>
      <c r="K744" s="1430"/>
      <c r="L744" s="1430"/>
      <c r="M744" s="1430"/>
      <c r="N744" s="1430"/>
      <c r="O744" s="1430"/>
      <c r="P744" s="1430"/>
      <c r="Q744" s="1430"/>
      <c r="R744" s="1430"/>
      <c r="S744" s="1430"/>
      <c r="T744" s="1430"/>
      <c r="U744" s="1430"/>
      <c r="V744" s="1430"/>
      <c r="W744" s="1430"/>
      <c r="X744" s="1430"/>
      <c r="Y744" s="1430"/>
      <c r="Z744" s="1430"/>
      <c r="AA744" s="1430"/>
      <c r="AB744" s="1430"/>
      <c r="AC744" s="1430"/>
      <c r="AD744" s="1430"/>
      <c r="AE744" s="1430"/>
      <c r="AF744" s="1430"/>
      <c r="AG744" s="1430"/>
      <c r="AH744" s="1430"/>
      <c r="AI744" s="1430"/>
      <c r="AJ744" s="1430"/>
      <c r="AK744" s="1430"/>
      <c r="AL744" s="1430"/>
      <c r="AM744" s="1430"/>
      <c r="AN744" s="1430"/>
      <c r="AO744" s="1430"/>
      <c r="AP744" s="1430"/>
      <c r="AQ744" s="1430"/>
      <c r="AR744" s="1430"/>
      <c r="AS744" s="1430"/>
      <c r="AT744" s="1430"/>
      <c r="AU744" s="1430"/>
      <c r="AV744" s="1430"/>
      <c r="AW744" s="1430"/>
      <c r="AX744" s="1430"/>
      <c r="AY744" s="1430"/>
      <c r="AZ744" s="1430"/>
      <c r="BA744" s="1430"/>
      <c r="BB744" s="1430"/>
      <c r="BC744" s="1430"/>
      <c r="BD744" s="1430"/>
    </row>
    <row r="745" spans="2:56">
      <c r="B745" s="1430"/>
      <c r="C745" s="1430"/>
      <c r="D745" s="1430"/>
      <c r="E745" s="1430"/>
      <c r="F745" s="1430"/>
      <c r="G745" s="1430"/>
      <c r="H745" s="1430"/>
      <c r="I745" s="1430"/>
      <c r="J745" s="1430"/>
      <c r="K745" s="1430"/>
      <c r="L745" s="1430"/>
      <c r="M745" s="1430"/>
      <c r="N745" s="1430"/>
      <c r="O745" s="1430"/>
      <c r="P745" s="1430"/>
      <c r="Q745" s="1430"/>
      <c r="R745" s="1430"/>
      <c r="S745" s="1430"/>
      <c r="T745" s="1430"/>
      <c r="U745" s="1430"/>
      <c r="V745" s="1430"/>
      <c r="W745" s="1430"/>
      <c r="X745" s="1430"/>
      <c r="Y745" s="1430"/>
      <c r="Z745" s="1430"/>
      <c r="AA745" s="1430"/>
      <c r="AB745" s="1430"/>
      <c r="AC745" s="1430"/>
      <c r="AD745" s="1430"/>
      <c r="AE745" s="1430"/>
      <c r="AF745" s="1430"/>
      <c r="AG745" s="1430"/>
      <c r="AH745" s="1430"/>
      <c r="AI745" s="1430"/>
      <c r="AJ745" s="1430"/>
      <c r="AK745" s="1430"/>
      <c r="AL745" s="1430"/>
      <c r="AM745" s="1430"/>
      <c r="AN745" s="1430"/>
      <c r="AO745" s="1430"/>
      <c r="AP745" s="1430"/>
      <c r="AQ745" s="1430"/>
      <c r="AR745" s="1430"/>
      <c r="AS745" s="1430"/>
      <c r="AT745" s="1430"/>
      <c r="AU745" s="1430"/>
      <c r="AV745" s="1430"/>
      <c r="AW745" s="1430"/>
      <c r="AX745" s="1430"/>
      <c r="AY745" s="1430"/>
      <c r="AZ745" s="1430"/>
      <c r="BA745" s="1430"/>
      <c r="BB745" s="1430"/>
      <c r="BC745" s="1430"/>
      <c r="BD745" s="1430"/>
    </row>
    <row r="746" spans="2:56">
      <c r="B746" s="1430"/>
      <c r="C746" s="1430"/>
      <c r="D746" s="1430"/>
      <c r="E746" s="1430"/>
      <c r="F746" s="1430"/>
      <c r="G746" s="1430"/>
      <c r="H746" s="1430"/>
      <c r="I746" s="1430"/>
      <c r="J746" s="1430"/>
      <c r="K746" s="1430"/>
      <c r="L746" s="1430"/>
      <c r="M746" s="1430"/>
      <c r="N746" s="1430"/>
      <c r="O746" s="1430"/>
      <c r="P746" s="1430"/>
      <c r="Q746" s="1430"/>
      <c r="R746" s="1430"/>
      <c r="S746" s="1430"/>
      <c r="T746" s="1430"/>
      <c r="U746" s="1430"/>
      <c r="V746" s="1430"/>
      <c r="W746" s="1430"/>
      <c r="X746" s="1430"/>
      <c r="Y746" s="1430"/>
      <c r="Z746" s="1430"/>
      <c r="AA746" s="1430"/>
      <c r="AB746" s="1430"/>
      <c r="AC746" s="1430"/>
      <c r="AD746" s="1430"/>
      <c r="AE746" s="1430"/>
      <c r="AF746" s="1430"/>
      <c r="AG746" s="1430"/>
      <c r="AH746" s="1430"/>
      <c r="AI746" s="1430"/>
      <c r="AJ746" s="1430"/>
      <c r="AK746" s="1430"/>
      <c r="AL746" s="1430"/>
      <c r="AM746" s="1430"/>
      <c r="AN746" s="1430"/>
      <c r="AO746" s="1430"/>
      <c r="AP746" s="1430"/>
      <c r="AQ746" s="1430"/>
      <c r="AR746" s="1430"/>
      <c r="AS746" s="1430"/>
      <c r="AT746" s="1430"/>
      <c r="AU746" s="1430"/>
      <c r="AV746" s="1430"/>
      <c r="AW746" s="1430"/>
      <c r="AX746" s="1430"/>
      <c r="AY746" s="1430"/>
      <c r="AZ746" s="1430"/>
      <c r="BA746" s="1430"/>
      <c r="BB746" s="1430"/>
      <c r="BC746" s="1430"/>
      <c r="BD746" s="1430"/>
    </row>
    <row r="747" spans="2:56">
      <c r="B747" s="1430"/>
      <c r="C747" s="1430"/>
      <c r="D747" s="1430"/>
      <c r="E747" s="1430"/>
      <c r="F747" s="1430"/>
      <c r="G747" s="1430"/>
      <c r="H747" s="1430"/>
      <c r="I747" s="1430"/>
      <c r="J747" s="1430"/>
      <c r="K747" s="1430"/>
      <c r="L747" s="1430"/>
      <c r="M747" s="1430"/>
      <c r="N747" s="1430"/>
      <c r="O747" s="1430"/>
      <c r="P747" s="1430"/>
      <c r="Q747" s="1430"/>
      <c r="R747" s="1430"/>
      <c r="S747" s="1430"/>
      <c r="T747" s="1430"/>
      <c r="U747" s="1430"/>
      <c r="V747" s="1430"/>
      <c r="W747" s="1430"/>
      <c r="X747" s="1430"/>
      <c r="Y747" s="1430"/>
      <c r="Z747" s="1430"/>
      <c r="AA747" s="1430"/>
      <c r="AB747" s="1430"/>
      <c r="AC747" s="1430"/>
      <c r="AD747" s="1430"/>
      <c r="AE747" s="1430"/>
      <c r="AF747" s="1430"/>
      <c r="AG747" s="1430"/>
      <c r="AH747" s="1430"/>
      <c r="AI747" s="1430"/>
      <c r="AJ747" s="1430"/>
      <c r="AK747" s="1430"/>
      <c r="AL747" s="1430"/>
      <c r="AM747" s="1430"/>
      <c r="AN747" s="1430"/>
      <c r="AO747" s="1430"/>
      <c r="AP747" s="1430"/>
      <c r="AQ747" s="1430"/>
      <c r="AR747" s="1430"/>
      <c r="AS747" s="1430"/>
      <c r="AT747" s="1430"/>
      <c r="AU747" s="1430"/>
      <c r="AV747" s="1430"/>
      <c r="AW747" s="1430"/>
      <c r="AX747" s="1430"/>
      <c r="AY747" s="1430"/>
      <c r="AZ747" s="1430"/>
      <c r="BA747" s="1430"/>
      <c r="BB747" s="1430"/>
      <c r="BC747" s="1430"/>
      <c r="BD747" s="1430"/>
    </row>
    <row r="748" spans="2:56">
      <c r="B748" s="1430"/>
      <c r="C748" s="1430"/>
      <c r="D748" s="1430"/>
      <c r="E748" s="1430"/>
      <c r="F748" s="1430"/>
      <c r="G748" s="1430"/>
      <c r="H748" s="1430"/>
      <c r="I748" s="1430"/>
      <c r="J748" s="1430"/>
      <c r="K748" s="1430"/>
      <c r="L748" s="1430"/>
      <c r="M748" s="1430"/>
      <c r="N748" s="1430"/>
      <c r="O748" s="1430"/>
      <c r="P748" s="1430"/>
      <c r="Q748" s="1430"/>
      <c r="R748" s="1430"/>
      <c r="S748" s="1430"/>
      <c r="T748" s="1430"/>
      <c r="U748" s="1430"/>
      <c r="V748" s="1430"/>
      <c r="W748" s="1430"/>
      <c r="X748" s="1430"/>
      <c r="Y748" s="1430"/>
      <c r="Z748" s="1430"/>
      <c r="AA748" s="1430"/>
      <c r="AB748" s="1430"/>
      <c r="AC748" s="1430"/>
      <c r="AD748" s="1430"/>
      <c r="AE748" s="1430"/>
      <c r="AF748" s="1430"/>
      <c r="AG748" s="1430"/>
      <c r="AH748" s="1430"/>
      <c r="AI748" s="1430"/>
      <c r="AJ748" s="1430"/>
      <c r="AK748" s="1430"/>
      <c r="AL748" s="1430"/>
      <c r="AM748" s="1430"/>
      <c r="AN748" s="1430"/>
      <c r="AO748" s="1430"/>
      <c r="AP748" s="1430"/>
      <c r="AQ748" s="1430"/>
      <c r="AR748" s="1430"/>
      <c r="AS748" s="1430"/>
      <c r="AT748" s="1430"/>
      <c r="AU748" s="1430"/>
      <c r="AV748" s="1430"/>
      <c r="AW748" s="1430"/>
      <c r="AX748" s="1430"/>
      <c r="AY748" s="1430"/>
      <c r="AZ748" s="1430"/>
      <c r="BA748" s="1430"/>
      <c r="BB748" s="1430"/>
      <c r="BC748" s="1430"/>
      <c r="BD748" s="1430"/>
    </row>
    <row r="749" spans="2:56">
      <c r="B749" s="1430"/>
      <c r="C749" s="1430"/>
      <c r="D749" s="1430"/>
      <c r="E749" s="1430"/>
      <c r="F749" s="1430"/>
      <c r="G749" s="1430"/>
      <c r="H749" s="1430"/>
      <c r="I749" s="1430"/>
      <c r="J749" s="1430"/>
      <c r="K749" s="1430"/>
      <c r="L749" s="1430"/>
      <c r="M749" s="1430"/>
      <c r="N749" s="1430"/>
      <c r="O749" s="1430"/>
      <c r="P749" s="1430"/>
      <c r="Q749" s="1430"/>
      <c r="R749" s="1430"/>
      <c r="S749" s="1430"/>
      <c r="T749" s="1430"/>
      <c r="U749" s="1430"/>
      <c r="V749" s="1430"/>
      <c r="W749" s="1430"/>
      <c r="X749" s="1430"/>
      <c r="Y749" s="1430"/>
      <c r="Z749" s="1430"/>
      <c r="AA749" s="1430"/>
      <c r="AB749" s="1430"/>
      <c r="AC749" s="1430"/>
      <c r="AD749" s="1430"/>
      <c r="AE749" s="1430"/>
      <c r="AF749" s="1430"/>
      <c r="AG749" s="1430"/>
      <c r="AH749" s="1430"/>
      <c r="AI749" s="1430"/>
      <c r="AJ749" s="1430"/>
      <c r="AK749" s="1430"/>
      <c r="AL749" s="1430"/>
      <c r="AM749" s="1430"/>
      <c r="AN749" s="1430"/>
      <c r="AO749" s="1430"/>
      <c r="AP749" s="1430"/>
      <c r="AQ749" s="1430"/>
      <c r="AR749" s="1430"/>
      <c r="AS749" s="1430"/>
      <c r="AT749" s="1430"/>
      <c r="AU749" s="1430"/>
      <c r="AV749" s="1430"/>
      <c r="AW749" s="1430"/>
      <c r="AX749" s="1430"/>
      <c r="AY749" s="1430"/>
      <c r="AZ749" s="1430"/>
      <c r="BA749" s="1430"/>
      <c r="BB749" s="1430"/>
      <c r="BC749" s="1430"/>
      <c r="BD749" s="1430"/>
    </row>
    <row r="750" spans="2:56">
      <c r="B750" s="1430"/>
      <c r="C750" s="1430"/>
      <c r="D750" s="1430"/>
      <c r="E750" s="1430"/>
      <c r="F750" s="1430"/>
      <c r="G750" s="1430"/>
      <c r="H750" s="1430"/>
      <c r="I750" s="1430"/>
      <c r="J750" s="1430"/>
      <c r="K750" s="1430"/>
      <c r="L750" s="1430"/>
      <c r="M750" s="1430"/>
      <c r="N750" s="1430"/>
      <c r="O750" s="1430"/>
      <c r="P750" s="1430"/>
      <c r="Q750" s="1430"/>
      <c r="R750" s="1430"/>
      <c r="S750" s="1430"/>
      <c r="T750" s="1430"/>
      <c r="U750" s="1430"/>
      <c r="V750" s="1430"/>
      <c r="W750" s="1430"/>
      <c r="X750" s="1430"/>
      <c r="Y750" s="1430"/>
      <c r="Z750" s="1430"/>
      <c r="AA750" s="1430"/>
      <c r="AB750" s="1430"/>
      <c r="AC750" s="1430"/>
      <c r="AD750" s="1430"/>
      <c r="AE750" s="1430"/>
      <c r="AF750" s="1430"/>
      <c r="AG750" s="1430"/>
      <c r="AH750" s="1430"/>
      <c r="AI750" s="1430"/>
      <c r="AJ750" s="1430"/>
      <c r="AK750" s="1430"/>
      <c r="AL750" s="1430"/>
      <c r="AM750" s="1430"/>
      <c r="AN750" s="1430"/>
      <c r="AO750" s="1430"/>
      <c r="AP750" s="1430"/>
      <c r="AQ750" s="1430"/>
      <c r="AR750" s="1430"/>
      <c r="AS750" s="1430"/>
      <c r="AT750" s="1430"/>
      <c r="AU750" s="1430"/>
      <c r="AV750" s="1430"/>
      <c r="AW750" s="1430"/>
      <c r="AX750" s="1430"/>
      <c r="AY750" s="1430"/>
      <c r="AZ750" s="1430"/>
      <c r="BA750" s="1430"/>
      <c r="BB750" s="1430"/>
      <c r="BC750" s="1430"/>
      <c r="BD750" s="1430"/>
    </row>
    <row r="751" spans="2:56">
      <c r="B751" s="1430"/>
      <c r="C751" s="1430"/>
      <c r="D751" s="1430"/>
      <c r="E751" s="1430"/>
      <c r="F751" s="1430"/>
      <c r="G751" s="1430"/>
      <c r="H751" s="1430"/>
      <c r="I751" s="1430"/>
      <c r="J751" s="1430"/>
      <c r="K751" s="1430"/>
      <c r="L751" s="1430"/>
      <c r="M751" s="1430"/>
      <c r="N751" s="1430"/>
      <c r="O751" s="1430"/>
      <c r="P751" s="1430"/>
      <c r="Q751" s="1430"/>
      <c r="R751" s="1430"/>
      <c r="S751" s="1430"/>
      <c r="T751" s="1430"/>
      <c r="U751" s="1430"/>
      <c r="V751" s="1430"/>
      <c r="W751" s="1430"/>
      <c r="X751" s="1430"/>
      <c r="Y751" s="1430"/>
      <c r="Z751" s="1430"/>
      <c r="AA751" s="1430"/>
      <c r="AB751" s="1430"/>
      <c r="AC751" s="1430"/>
      <c r="AD751" s="1430"/>
      <c r="AE751" s="1430"/>
      <c r="AF751" s="1430"/>
      <c r="AG751" s="1430"/>
      <c r="AH751" s="1430"/>
      <c r="AI751" s="1430"/>
      <c r="AJ751" s="1430"/>
      <c r="AK751" s="1430"/>
      <c r="AL751" s="1430"/>
      <c r="AM751" s="1430"/>
      <c r="AN751" s="1430"/>
      <c r="AO751" s="1430"/>
      <c r="AP751" s="1430"/>
      <c r="AQ751" s="1430"/>
      <c r="AR751" s="1430"/>
      <c r="AS751" s="1430"/>
      <c r="AT751" s="1430"/>
      <c r="AU751" s="1430"/>
      <c r="AV751" s="1430"/>
      <c r="AW751" s="1430"/>
      <c r="AX751" s="1430"/>
      <c r="AY751" s="1430"/>
      <c r="AZ751" s="1430"/>
      <c r="BA751" s="1430"/>
      <c r="BB751" s="1430"/>
      <c r="BC751" s="1430"/>
      <c r="BD751" s="1430"/>
    </row>
    <row r="752" spans="2:56">
      <c r="B752" s="1430"/>
      <c r="C752" s="1430"/>
      <c r="D752" s="1430"/>
      <c r="E752" s="1430"/>
      <c r="F752" s="1430"/>
      <c r="G752" s="1430"/>
      <c r="H752" s="1430"/>
      <c r="I752" s="1430"/>
      <c r="J752" s="1430"/>
      <c r="K752" s="1430"/>
      <c r="L752" s="1430"/>
      <c r="M752" s="1430"/>
      <c r="N752" s="1430"/>
      <c r="O752" s="1430"/>
      <c r="P752" s="1430"/>
      <c r="Q752" s="1430"/>
      <c r="R752" s="1430"/>
      <c r="S752" s="1430"/>
      <c r="T752" s="1430"/>
      <c r="U752" s="1430"/>
      <c r="V752" s="1430"/>
      <c r="W752" s="1430"/>
      <c r="X752" s="1430"/>
      <c r="Y752" s="1430"/>
      <c r="Z752" s="1430"/>
      <c r="AA752" s="1430"/>
      <c r="AB752" s="1430"/>
      <c r="AC752" s="1430"/>
      <c r="AD752" s="1430"/>
      <c r="AE752" s="1430"/>
      <c r="AF752" s="1430"/>
      <c r="AG752" s="1430"/>
      <c r="AH752" s="1430"/>
      <c r="AI752" s="1430"/>
      <c r="AJ752" s="1430"/>
      <c r="AK752" s="1430"/>
      <c r="AL752" s="1430"/>
      <c r="AM752" s="1430"/>
      <c r="AN752" s="1430"/>
      <c r="AO752" s="1430"/>
      <c r="AP752" s="1430"/>
      <c r="AQ752" s="1430"/>
      <c r="AR752" s="1430"/>
      <c r="AS752" s="1430"/>
      <c r="AT752" s="1430"/>
      <c r="AU752" s="1430"/>
      <c r="AV752" s="1430"/>
      <c r="AW752" s="1430"/>
      <c r="AX752" s="1430"/>
      <c r="AY752" s="1430"/>
      <c r="AZ752" s="1430"/>
      <c r="BA752" s="1430"/>
      <c r="BB752" s="1430"/>
      <c r="BC752" s="1430"/>
      <c r="BD752" s="1430"/>
    </row>
    <row r="753" spans="2:56">
      <c r="B753" s="1430"/>
      <c r="C753" s="1430"/>
      <c r="D753" s="1430"/>
      <c r="E753" s="1430"/>
      <c r="F753" s="1430"/>
      <c r="G753" s="1430"/>
      <c r="H753" s="1430"/>
      <c r="I753" s="1430"/>
      <c r="J753" s="1430"/>
      <c r="K753" s="1430"/>
      <c r="L753" s="1430"/>
      <c r="M753" s="1430"/>
      <c r="N753" s="1430"/>
      <c r="O753" s="1430"/>
      <c r="P753" s="1430"/>
      <c r="Q753" s="1430"/>
      <c r="R753" s="1430"/>
      <c r="S753" s="1430"/>
      <c r="T753" s="1430"/>
      <c r="U753" s="1430"/>
      <c r="V753" s="1430"/>
      <c r="W753" s="1430"/>
      <c r="X753" s="1430"/>
      <c r="Y753" s="1430"/>
      <c r="Z753" s="1430"/>
      <c r="AA753" s="1430"/>
      <c r="AB753" s="1430"/>
      <c r="AC753" s="1430"/>
      <c r="AD753" s="1430"/>
      <c r="AE753" s="1430"/>
      <c r="AF753" s="1430"/>
      <c r="AG753" s="1430"/>
      <c r="AH753" s="1430"/>
      <c r="AI753" s="1430"/>
      <c r="AJ753" s="1430"/>
      <c r="AK753" s="1430"/>
      <c r="AL753" s="1430"/>
      <c r="AM753" s="1430"/>
      <c r="AN753" s="1430"/>
      <c r="AO753" s="1430"/>
      <c r="AP753" s="1430"/>
      <c r="AQ753" s="1430"/>
      <c r="AR753" s="1430"/>
      <c r="AS753" s="1430"/>
      <c r="AT753" s="1430"/>
      <c r="AU753" s="1430"/>
      <c r="AV753" s="1430"/>
      <c r="AW753" s="1430"/>
      <c r="AX753" s="1430"/>
      <c r="AY753" s="1430"/>
      <c r="AZ753" s="1430"/>
      <c r="BA753" s="1430"/>
      <c r="BB753" s="1430"/>
      <c r="BC753" s="1430"/>
      <c r="BD753" s="1430"/>
    </row>
    <row r="754" spans="2:56">
      <c r="B754" s="1430"/>
      <c r="C754" s="1430"/>
      <c r="D754" s="1430"/>
      <c r="E754" s="1430"/>
      <c r="F754" s="1430"/>
      <c r="G754" s="1430"/>
      <c r="H754" s="1430"/>
      <c r="I754" s="1430"/>
      <c r="J754" s="1430"/>
      <c r="K754" s="1430"/>
      <c r="L754" s="1430"/>
      <c r="M754" s="1430"/>
      <c r="N754" s="1430"/>
      <c r="O754" s="1430"/>
      <c r="P754" s="1430"/>
      <c r="Q754" s="1430"/>
      <c r="R754" s="1430"/>
      <c r="S754" s="1430"/>
      <c r="T754" s="1430"/>
      <c r="U754" s="1430"/>
      <c r="V754" s="1430"/>
      <c r="W754" s="1430"/>
      <c r="X754" s="1430"/>
      <c r="Y754" s="1430"/>
      <c r="Z754" s="1430"/>
      <c r="AA754" s="1430"/>
      <c r="AB754" s="1430"/>
      <c r="AC754" s="1430"/>
      <c r="AD754" s="1430"/>
      <c r="AE754" s="1430"/>
      <c r="AF754" s="1430"/>
      <c r="AG754" s="1430"/>
      <c r="AH754" s="1430"/>
      <c r="AI754" s="1430"/>
      <c r="AJ754" s="1430"/>
      <c r="AK754" s="1430"/>
      <c r="AL754" s="1430"/>
      <c r="AM754" s="1430"/>
      <c r="AN754" s="1430"/>
      <c r="AO754" s="1430"/>
      <c r="AP754" s="1430"/>
      <c r="AQ754" s="1430"/>
      <c r="AR754" s="1430"/>
      <c r="AS754" s="1430"/>
      <c r="AT754" s="1430"/>
      <c r="AU754" s="1430"/>
      <c r="AV754" s="1430"/>
      <c r="AW754" s="1430"/>
      <c r="AX754" s="1430"/>
      <c r="AY754" s="1430"/>
      <c r="AZ754" s="1430"/>
      <c r="BA754" s="1430"/>
      <c r="BB754" s="1430"/>
      <c r="BC754" s="1430"/>
      <c r="BD754" s="1430"/>
    </row>
    <row r="755" spans="2:56">
      <c r="B755" s="1430"/>
      <c r="C755" s="1430"/>
      <c r="D755" s="1430"/>
      <c r="E755" s="1430"/>
      <c r="F755" s="1430"/>
      <c r="G755" s="1430"/>
      <c r="H755" s="1430"/>
      <c r="I755" s="1430"/>
      <c r="J755" s="1430"/>
      <c r="K755" s="1430"/>
      <c r="L755" s="1430"/>
      <c r="M755" s="1430"/>
      <c r="N755" s="1430"/>
      <c r="O755" s="1430"/>
      <c r="P755" s="1430"/>
      <c r="Q755" s="1430"/>
      <c r="R755" s="1430"/>
      <c r="S755" s="1430"/>
      <c r="T755" s="1430"/>
      <c r="U755" s="1430"/>
      <c r="V755" s="1430"/>
      <c r="W755" s="1430"/>
      <c r="X755" s="1430"/>
      <c r="Y755" s="1430"/>
      <c r="Z755" s="1430"/>
      <c r="AA755" s="1430"/>
      <c r="AB755" s="1430"/>
      <c r="AC755" s="1430"/>
      <c r="AD755" s="1430"/>
      <c r="AE755" s="1430"/>
      <c r="AF755" s="1430"/>
      <c r="AG755" s="1430"/>
      <c r="AH755" s="1430"/>
      <c r="AI755" s="1430"/>
      <c r="AJ755" s="1430"/>
      <c r="AK755" s="1430"/>
      <c r="AL755" s="1430"/>
      <c r="AM755" s="1430"/>
      <c r="AN755" s="1430"/>
      <c r="AO755" s="1430"/>
      <c r="AP755" s="1430"/>
      <c r="AQ755" s="1430"/>
      <c r="AR755" s="1430"/>
      <c r="AS755" s="1430"/>
      <c r="AT755" s="1430"/>
      <c r="AU755" s="1430"/>
      <c r="AV755" s="1430"/>
      <c r="AW755" s="1430"/>
      <c r="AX755" s="1430"/>
      <c r="AY755" s="1430"/>
      <c r="AZ755" s="1430"/>
      <c r="BA755" s="1430"/>
      <c r="BB755" s="1430"/>
      <c r="BC755" s="1430"/>
      <c r="BD755" s="1430"/>
    </row>
    <row r="756" spans="2:56">
      <c r="B756" s="1430"/>
      <c r="C756" s="1430"/>
      <c r="D756" s="1430"/>
      <c r="E756" s="1430"/>
      <c r="F756" s="1430"/>
      <c r="G756" s="1430"/>
      <c r="H756" s="1430"/>
      <c r="I756" s="1430"/>
      <c r="J756" s="1430"/>
      <c r="K756" s="1430"/>
      <c r="L756" s="1430"/>
      <c r="M756" s="1430"/>
      <c r="N756" s="1430"/>
      <c r="O756" s="1430"/>
      <c r="P756" s="1430"/>
      <c r="Q756" s="1430"/>
      <c r="R756" s="1430"/>
      <c r="S756" s="1430"/>
      <c r="T756" s="1430"/>
      <c r="U756" s="1430"/>
      <c r="V756" s="1430"/>
      <c r="W756" s="1430"/>
      <c r="X756" s="1430"/>
      <c r="Y756" s="1430"/>
      <c r="Z756" s="1430"/>
      <c r="AA756" s="1430"/>
      <c r="AB756" s="1430"/>
      <c r="AC756" s="1430"/>
      <c r="AD756" s="1430"/>
      <c r="AE756" s="1430"/>
      <c r="AF756" s="1430"/>
      <c r="AG756" s="1430"/>
      <c r="AH756" s="1430"/>
      <c r="AI756" s="1430"/>
      <c r="AJ756" s="1430"/>
      <c r="AK756" s="1430"/>
      <c r="AL756" s="1430"/>
      <c r="AM756" s="1430"/>
      <c r="AN756" s="1430"/>
      <c r="AO756" s="1430"/>
      <c r="AP756" s="1430"/>
      <c r="AQ756" s="1430"/>
      <c r="AR756" s="1430"/>
      <c r="AS756" s="1430"/>
      <c r="AT756" s="1430"/>
      <c r="AU756" s="1430"/>
      <c r="AV756" s="1430"/>
      <c r="AW756" s="1430"/>
      <c r="AX756" s="1430"/>
      <c r="AY756" s="1430"/>
      <c r="AZ756" s="1430"/>
      <c r="BA756" s="1430"/>
      <c r="BB756" s="1430"/>
      <c r="BC756" s="1430"/>
      <c r="BD756" s="1430"/>
    </row>
    <row r="757" spans="2:56">
      <c r="B757" s="1430"/>
      <c r="C757" s="1430"/>
      <c r="D757" s="1430"/>
      <c r="E757" s="1430"/>
      <c r="F757" s="1430"/>
      <c r="G757" s="1430"/>
      <c r="H757" s="1430"/>
      <c r="I757" s="1430"/>
      <c r="J757" s="1430"/>
      <c r="K757" s="1430"/>
      <c r="L757" s="1430"/>
      <c r="M757" s="1430"/>
      <c r="N757" s="1430"/>
      <c r="O757" s="1430"/>
      <c r="P757" s="1430"/>
      <c r="Q757" s="1430"/>
      <c r="R757" s="1430"/>
      <c r="S757" s="1430"/>
      <c r="T757" s="1430"/>
      <c r="U757" s="1430"/>
      <c r="V757" s="1430"/>
      <c r="W757" s="1430"/>
      <c r="X757" s="1430"/>
      <c r="Y757" s="1430"/>
      <c r="Z757" s="1430"/>
      <c r="AA757" s="1430"/>
      <c r="AB757" s="1430"/>
      <c r="AC757" s="1430"/>
      <c r="AD757" s="1430"/>
      <c r="AE757" s="1430"/>
      <c r="AF757" s="1430"/>
      <c r="AG757" s="1430"/>
      <c r="AH757" s="1430"/>
      <c r="AI757" s="1430"/>
      <c r="AJ757" s="1430"/>
      <c r="AK757" s="1430"/>
      <c r="AL757" s="1430"/>
      <c r="AM757" s="1430"/>
      <c r="AN757" s="1430"/>
      <c r="AO757" s="1430"/>
      <c r="AP757" s="1430"/>
      <c r="AQ757" s="1430"/>
      <c r="AR757" s="1430"/>
      <c r="AS757" s="1430"/>
      <c r="AT757" s="1430"/>
      <c r="AU757" s="1430"/>
      <c r="AV757" s="1430"/>
      <c r="AW757" s="1430"/>
      <c r="AX757" s="1430"/>
      <c r="AY757" s="1430"/>
      <c r="AZ757" s="1430"/>
      <c r="BA757" s="1430"/>
      <c r="BB757" s="1430"/>
      <c r="BC757" s="1430"/>
      <c r="BD757" s="1430"/>
    </row>
    <row r="758" spans="2:56">
      <c r="B758" s="1430"/>
      <c r="C758" s="1430"/>
      <c r="D758" s="1430"/>
      <c r="E758" s="1430"/>
      <c r="F758" s="1430"/>
      <c r="G758" s="1430"/>
      <c r="H758" s="1430"/>
      <c r="I758" s="1430"/>
      <c r="J758" s="1430"/>
      <c r="K758" s="1430"/>
      <c r="L758" s="1430"/>
      <c r="M758" s="1430"/>
      <c r="N758" s="1430"/>
      <c r="O758" s="1430"/>
      <c r="P758" s="1430"/>
      <c r="Q758" s="1430"/>
      <c r="R758" s="1430"/>
      <c r="S758" s="1430"/>
      <c r="T758" s="1430"/>
      <c r="U758" s="1430"/>
      <c r="V758" s="1430"/>
      <c r="W758" s="1430"/>
      <c r="X758" s="1430"/>
      <c r="Y758" s="1430"/>
      <c r="Z758" s="1430"/>
      <c r="AA758" s="1430"/>
      <c r="AB758" s="1430"/>
      <c r="AC758" s="1430"/>
      <c r="AD758" s="1430"/>
      <c r="AE758" s="1430"/>
      <c r="AF758" s="1430"/>
      <c r="AG758" s="1430"/>
      <c r="AH758" s="1430"/>
      <c r="AI758" s="1430"/>
      <c r="AJ758" s="1430"/>
      <c r="AK758" s="1430"/>
      <c r="AL758" s="1430"/>
      <c r="AM758" s="1430"/>
      <c r="AN758" s="1430"/>
      <c r="AO758" s="1430"/>
      <c r="AP758" s="1430"/>
      <c r="AQ758" s="1430"/>
      <c r="AR758" s="1430"/>
      <c r="AS758" s="1430"/>
      <c r="AT758" s="1430"/>
      <c r="AU758" s="1430"/>
      <c r="AV758" s="1430"/>
      <c r="AW758" s="1430"/>
      <c r="AX758" s="1430"/>
      <c r="AY758" s="1430"/>
      <c r="AZ758" s="1430"/>
      <c r="BA758" s="1430"/>
      <c r="BB758" s="1430"/>
      <c r="BC758" s="1430"/>
      <c r="BD758" s="1430"/>
    </row>
    <row r="759" spans="2:56">
      <c r="B759" s="1430"/>
      <c r="C759" s="1430"/>
      <c r="D759" s="1430"/>
      <c r="E759" s="1430"/>
      <c r="F759" s="1430"/>
      <c r="G759" s="1430"/>
      <c r="H759" s="1430"/>
      <c r="I759" s="1430"/>
      <c r="J759" s="1430"/>
      <c r="K759" s="1430"/>
      <c r="L759" s="1430"/>
      <c r="M759" s="1430"/>
      <c r="N759" s="1430"/>
      <c r="O759" s="1430"/>
      <c r="P759" s="1430"/>
      <c r="Q759" s="1430"/>
      <c r="R759" s="1430"/>
      <c r="S759" s="1430"/>
      <c r="T759" s="1430"/>
      <c r="U759" s="1430"/>
      <c r="V759" s="1430"/>
      <c r="W759" s="1430"/>
      <c r="X759" s="1430"/>
      <c r="Y759" s="1430"/>
      <c r="Z759" s="1430"/>
      <c r="AA759" s="1430"/>
      <c r="AB759" s="1430"/>
      <c r="AC759" s="1430"/>
      <c r="AD759" s="1430"/>
      <c r="AE759" s="1430"/>
      <c r="AF759" s="1430"/>
      <c r="AG759" s="1430"/>
      <c r="AH759" s="1430"/>
      <c r="AI759" s="1430"/>
      <c r="AJ759" s="1430"/>
      <c r="AK759" s="1430"/>
      <c r="AL759" s="1430"/>
      <c r="AM759" s="1430"/>
      <c r="AN759" s="1430"/>
      <c r="AO759" s="1430"/>
      <c r="AP759" s="1430"/>
      <c r="AQ759" s="1430"/>
      <c r="AR759" s="1430"/>
      <c r="AS759" s="1430"/>
      <c r="AT759" s="1430"/>
      <c r="AU759" s="1430"/>
      <c r="AV759" s="1430"/>
      <c r="AW759" s="1430"/>
      <c r="AX759" s="1430"/>
      <c r="AY759" s="1430"/>
      <c r="AZ759" s="1430"/>
      <c r="BA759" s="1430"/>
      <c r="BB759" s="1430"/>
      <c r="BC759" s="1430"/>
      <c r="BD759" s="1430"/>
    </row>
    <row r="760" spans="2:56">
      <c r="B760" s="1430"/>
      <c r="C760" s="1430"/>
      <c r="D760" s="1430"/>
      <c r="E760" s="1430"/>
      <c r="F760" s="1430"/>
      <c r="G760" s="1430"/>
      <c r="H760" s="1430"/>
      <c r="I760" s="1430"/>
      <c r="J760" s="1430"/>
      <c r="K760" s="1430"/>
      <c r="L760" s="1430"/>
      <c r="M760" s="1430"/>
      <c r="N760" s="1430"/>
      <c r="O760" s="1430"/>
      <c r="P760" s="1430"/>
      <c r="Q760" s="1430"/>
      <c r="R760" s="1430"/>
      <c r="S760" s="1430"/>
      <c r="T760" s="1430"/>
      <c r="U760" s="1430"/>
      <c r="V760" s="1430"/>
      <c r="W760" s="1430"/>
      <c r="X760" s="1430"/>
      <c r="Y760" s="1430"/>
      <c r="Z760" s="1430"/>
      <c r="AA760" s="1430"/>
      <c r="AB760" s="1430"/>
      <c r="AC760" s="1430"/>
      <c r="AD760" s="1430"/>
      <c r="AE760" s="1430"/>
      <c r="AF760" s="1430"/>
      <c r="AG760" s="1430"/>
      <c r="AH760" s="1430"/>
      <c r="AI760" s="1430"/>
      <c r="AJ760" s="1430"/>
      <c r="AK760" s="1430"/>
      <c r="AL760" s="1430"/>
      <c r="AM760" s="1430"/>
      <c r="AN760" s="1430"/>
      <c r="AO760" s="1430"/>
      <c r="AP760" s="1430"/>
      <c r="AQ760" s="1430"/>
      <c r="AR760" s="1430"/>
      <c r="AS760" s="1430"/>
      <c r="AT760" s="1430"/>
      <c r="AU760" s="1430"/>
      <c r="AV760" s="1430"/>
      <c r="AW760" s="1430"/>
      <c r="AX760" s="1430"/>
      <c r="AY760" s="1430"/>
      <c r="AZ760" s="1430"/>
      <c r="BA760" s="1430"/>
      <c r="BB760" s="1430"/>
      <c r="BC760" s="1430"/>
      <c r="BD760" s="1430"/>
    </row>
    <row r="761" spans="2:56">
      <c r="B761" s="1430"/>
      <c r="C761" s="1430"/>
      <c r="D761" s="1430"/>
      <c r="E761" s="1430"/>
      <c r="F761" s="1430"/>
      <c r="G761" s="1430"/>
      <c r="H761" s="1430"/>
      <c r="I761" s="1430"/>
      <c r="J761" s="1430"/>
      <c r="K761" s="1430"/>
      <c r="L761" s="1430"/>
      <c r="M761" s="1430"/>
      <c r="N761" s="1430"/>
      <c r="O761" s="1430"/>
      <c r="P761" s="1430"/>
      <c r="Q761" s="1430"/>
      <c r="R761" s="1430"/>
      <c r="S761" s="1430"/>
      <c r="T761" s="1430"/>
      <c r="U761" s="1430"/>
      <c r="V761" s="1430"/>
      <c r="W761" s="1430"/>
      <c r="X761" s="1430"/>
      <c r="Y761" s="1430"/>
      <c r="Z761" s="1430"/>
      <c r="AA761" s="1430"/>
      <c r="AB761" s="1430"/>
      <c r="AC761" s="1430"/>
      <c r="AD761" s="1430"/>
      <c r="AE761" s="1430"/>
      <c r="AF761" s="1430"/>
      <c r="AG761" s="1430"/>
      <c r="AH761" s="1430"/>
      <c r="AI761" s="1430"/>
      <c r="AJ761" s="1430"/>
      <c r="AK761" s="1430"/>
      <c r="AL761" s="1430"/>
      <c r="AM761" s="1430"/>
      <c r="AN761" s="1430"/>
      <c r="AO761" s="1430"/>
      <c r="AP761" s="1430"/>
      <c r="AQ761" s="1430"/>
      <c r="AR761" s="1430"/>
      <c r="AS761" s="1430"/>
      <c r="AT761" s="1430"/>
      <c r="AU761" s="1430"/>
      <c r="AV761" s="1430"/>
      <c r="AW761" s="1430"/>
      <c r="AX761" s="1430"/>
      <c r="AY761" s="1430"/>
      <c r="AZ761" s="1430"/>
      <c r="BA761" s="1430"/>
      <c r="BB761" s="1430"/>
      <c r="BC761" s="1430"/>
      <c r="BD761" s="1430"/>
    </row>
    <row r="762" spans="2:56">
      <c r="B762" s="1430"/>
      <c r="C762" s="1430"/>
      <c r="D762" s="1430"/>
      <c r="E762" s="1430"/>
      <c r="F762" s="1430"/>
      <c r="G762" s="1430"/>
      <c r="H762" s="1430"/>
      <c r="I762" s="1430"/>
      <c r="J762" s="1430"/>
      <c r="K762" s="1430"/>
      <c r="L762" s="1430"/>
      <c r="M762" s="1430"/>
      <c r="N762" s="1430"/>
      <c r="O762" s="1430"/>
      <c r="P762" s="1430"/>
      <c r="Q762" s="1430"/>
      <c r="R762" s="1430"/>
      <c r="S762" s="1430"/>
      <c r="T762" s="1430"/>
      <c r="U762" s="1430"/>
      <c r="V762" s="1430"/>
      <c r="W762" s="1430"/>
      <c r="X762" s="1430"/>
      <c r="Y762" s="1430"/>
      <c r="Z762" s="1430"/>
      <c r="AA762" s="1430"/>
      <c r="AB762" s="1430"/>
      <c r="AC762" s="1430"/>
      <c r="AD762" s="1430"/>
      <c r="AE762" s="1430"/>
      <c r="AF762" s="1430"/>
      <c r="AG762" s="1430"/>
      <c r="AH762" s="1430"/>
      <c r="AI762" s="1430"/>
      <c r="AJ762" s="1430"/>
      <c r="AK762" s="1430"/>
      <c r="AL762" s="1430"/>
      <c r="AM762" s="1430"/>
      <c r="AN762" s="1430"/>
      <c r="AO762" s="1430"/>
      <c r="AP762" s="1430"/>
      <c r="AQ762" s="1430"/>
      <c r="AR762" s="1430"/>
      <c r="AS762" s="1430"/>
      <c r="AT762" s="1430"/>
      <c r="AU762" s="1430"/>
      <c r="AV762" s="1430"/>
      <c r="AW762" s="1430"/>
      <c r="AX762" s="1430"/>
      <c r="AY762" s="1430"/>
      <c r="AZ762" s="1430"/>
      <c r="BA762" s="1430"/>
      <c r="BB762" s="1430"/>
      <c r="BC762" s="1430"/>
      <c r="BD762" s="1430"/>
    </row>
    <row r="763" spans="2:56">
      <c r="B763" s="1430"/>
      <c r="C763" s="1430"/>
      <c r="D763" s="1430"/>
      <c r="E763" s="1430"/>
      <c r="F763" s="1430"/>
      <c r="G763" s="1430"/>
      <c r="H763" s="1430"/>
      <c r="I763" s="1430"/>
      <c r="J763" s="1430"/>
      <c r="K763" s="1430"/>
      <c r="L763" s="1430"/>
      <c r="M763" s="1430"/>
      <c r="N763" s="1430"/>
      <c r="O763" s="1430"/>
      <c r="P763" s="1430"/>
      <c r="Q763" s="1430"/>
      <c r="R763" s="1430"/>
      <c r="S763" s="1430"/>
      <c r="T763" s="1430"/>
      <c r="U763" s="1430"/>
      <c r="V763" s="1430"/>
      <c r="W763" s="1430"/>
      <c r="X763" s="1430"/>
      <c r="Y763" s="1430"/>
      <c r="Z763" s="1430"/>
      <c r="AA763" s="1430"/>
      <c r="AB763" s="1430"/>
      <c r="AC763" s="1430"/>
      <c r="AD763" s="1430"/>
      <c r="AE763" s="1430"/>
      <c r="AF763" s="1430"/>
      <c r="AG763" s="1430"/>
      <c r="AH763" s="1430"/>
      <c r="AI763" s="1430"/>
      <c r="AJ763" s="1430"/>
      <c r="AK763" s="1430"/>
      <c r="AL763" s="1430"/>
      <c r="AM763" s="1430"/>
      <c r="AN763" s="1430"/>
      <c r="AO763" s="1430"/>
      <c r="AP763" s="1430"/>
      <c r="AQ763" s="1430"/>
      <c r="AR763" s="1430"/>
      <c r="AS763" s="1430"/>
      <c r="AT763" s="1430"/>
      <c r="AU763" s="1430"/>
      <c r="AV763" s="1430"/>
      <c r="AW763" s="1430"/>
      <c r="AX763" s="1430"/>
      <c r="AY763" s="1430"/>
      <c r="AZ763" s="1430"/>
      <c r="BA763" s="1430"/>
      <c r="BB763" s="1430"/>
      <c r="BC763" s="1430"/>
      <c r="BD763" s="1430"/>
    </row>
    <row r="764" spans="2:56">
      <c r="B764" s="1430"/>
      <c r="C764" s="1430"/>
      <c r="D764" s="1430"/>
      <c r="E764" s="1430"/>
      <c r="F764" s="1430"/>
      <c r="G764" s="1430"/>
      <c r="H764" s="1430"/>
      <c r="I764" s="1430"/>
      <c r="J764" s="1430"/>
      <c r="K764" s="1430"/>
      <c r="L764" s="1430"/>
      <c r="M764" s="1430"/>
      <c r="N764" s="1430"/>
      <c r="O764" s="1430"/>
      <c r="P764" s="1430"/>
      <c r="Q764" s="1430"/>
      <c r="R764" s="1430"/>
      <c r="S764" s="1430"/>
      <c r="T764" s="1430"/>
      <c r="U764" s="1430"/>
      <c r="V764" s="1430"/>
      <c r="W764" s="1430"/>
      <c r="X764" s="1430"/>
      <c r="Y764" s="1430"/>
      <c r="Z764" s="1430"/>
      <c r="AA764" s="1430"/>
      <c r="AB764" s="1430"/>
      <c r="AC764" s="1430"/>
      <c r="AD764" s="1430"/>
      <c r="AE764" s="1430"/>
      <c r="AF764" s="1430"/>
      <c r="AG764" s="1430"/>
      <c r="AH764" s="1430"/>
      <c r="AI764" s="1430"/>
      <c r="AJ764" s="1430"/>
      <c r="AK764" s="1430"/>
      <c r="AL764" s="1430"/>
      <c r="AM764" s="1430"/>
      <c r="AN764" s="1430"/>
      <c r="AO764" s="1430"/>
      <c r="AP764" s="1430"/>
      <c r="AQ764" s="1430"/>
      <c r="AR764" s="1430"/>
      <c r="AS764" s="1430"/>
      <c r="AT764" s="1430"/>
      <c r="AU764" s="1430"/>
      <c r="AV764" s="1430"/>
      <c r="AW764" s="1430"/>
      <c r="AX764" s="1430"/>
      <c r="AY764" s="1430"/>
      <c r="AZ764" s="1430"/>
      <c r="BA764" s="1430"/>
      <c r="BB764" s="1430"/>
      <c r="BC764" s="1430"/>
      <c r="BD764" s="1430"/>
    </row>
    <row r="765" spans="2:56">
      <c r="B765" s="1430"/>
      <c r="C765" s="1430"/>
      <c r="D765" s="1430"/>
      <c r="E765" s="1430"/>
      <c r="F765" s="1430"/>
      <c r="G765" s="1430"/>
      <c r="H765" s="1430"/>
      <c r="I765" s="1430"/>
      <c r="J765" s="1430"/>
      <c r="K765" s="1430"/>
      <c r="L765" s="1430"/>
      <c r="M765" s="1430"/>
      <c r="N765" s="1430"/>
      <c r="O765" s="1430"/>
      <c r="P765" s="1430"/>
      <c r="Q765" s="1430"/>
      <c r="R765" s="1430"/>
      <c r="S765" s="1430"/>
      <c r="T765" s="1430"/>
      <c r="U765" s="1430"/>
      <c r="V765" s="1430"/>
      <c r="W765" s="1430"/>
      <c r="X765" s="1430"/>
      <c r="Y765" s="1430"/>
      <c r="Z765" s="1430"/>
      <c r="AA765" s="1430"/>
      <c r="AB765" s="1430"/>
      <c r="AC765" s="1430"/>
      <c r="AD765" s="1430"/>
      <c r="AE765" s="1430"/>
      <c r="AF765" s="1430"/>
      <c r="AG765" s="1430"/>
      <c r="AH765" s="1430"/>
      <c r="AI765" s="1430"/>
      <c r="AJ765" s="1430"/>
      <c r="AK765" s="1430"/>
      <c r="AL765" s="1430"/>
      <c r="AM765" s="1430"/>
      <c r="AN765" s="1430"/>
      <c r="AO765" s="1430"/>
      <c r="AP765" s="1430"/>
      <c r="AQ765" s="1430"/>
      <c r="AR765" s="1430"/>
      <c r="AS765" s="1430"/>
      <c r="AT765" s="1430"/>
      <c r="AU765" s="1430"/>
      <c r="AV765" s="1430"/>
      <c r="AW765" s="1430"/>
      <c r="AX765" s="1430"/>
      <c r="AY765" s="1430"/>
      <c r="AZ765" s="1430"/>
      <c r="BA765" s="1430"/>
      <c r="BB765" s="1430"/>
      <c r="BC765" s="1430"/>
      <c r="BD765" s="1430"/>
    </row>
    <row r="766" spans="2:56">
      <c r="B766" s="1430"/>
      <c r="C766" s="1430"/>
      <c r="D766" s="1430"/>
      <c r="E766" s="1430"/>
      <c r="F766" s="1430"/>
      <c r="G766" s="1430"/>
      <c r="H766" s="1430"/>
      <c r="I766" s="1430"/>
      <c r="J766" s="1430"/>
      <c r="K766" s="1430"/>
      <c r="L766" s="1430"/>
      <c r="M766" s="1430"/>
      <c r="N766" s="1430"/>
      <c r="O766" s="1430"/>
      <c r="P766" s="1430"/>
      <c r="Q766" s="1430"/>
      <c r="R766" s="1430"/>
      <c r="S766" s="1430"/>
      <c r="T766" s="1430"/>
      <c r="U766" s="1430"/>
      <c r="V766" s="1430"/>
      <c r="W766" s="1430"/>
      <c r="X766" s="1430"/>
      <c r="Y766" s="1430"/>
      <c r="Z766" s="1430"/>
      <c r="AA766" s="1430"/>
      <c r="AB766" s="1430"/>
      <c r="AC766" s="1430"/>
      <c r="AD766" s="1430"/>
      <c r="AE766" s="1430"/>
      <c r="AF766" s="1430"/>
      <c r="AG766" s="1430"/>
      <c r="AH766" s="1430"/>
      <c r="AI766" s="1430"/>
      <c r="AJ766" s="1430"/>
      <c r="AK766" s="1430"/>
      <c r="AL766" s="1430"/>
      <c r="AM766" s="1430"/>
      <c r="AN766" s="1430"/>
      <c r="AO766" s="1430"/>
      <c r="AP766" s="1430"/>
      <c r="AQ766" s="1430"/>
      <c r="AR766" s="1430"/>
      <c r="AS766" s="1430"/>
      <c r="AT766" s="1430"/>
      <c r="AU766" s="1430"/>
      <c r="AV766" s="1430"/>
      <c r="AW766" s="1430"/>
      <c r="AX766" s="1430"/>
      <c r="AY766" s="1430"/>
      <c r="AZ766" s="1430"/>
      <c r="BA766" s="1430"/>
      <c r="BB766" s="1430"/>
      <c r="BC766" s="1430"/>
      <c r="BD766" s="1430"/>
    </row>
    <row r="767" spans="2:56">
      <c r="B767" s="1430"/>
      <c r="C767" s="1430"/>
      <c r="D767" s="1430"/>
      <c r="E767" s="1430"/>
      <c r="F767" s="1430"/>
      <c r="G767" s="1430"/>
      <c r="H767" s="1430"/>
      <c r="I767" s="1430"/>
      <c r="J767" s="1430"/>
      <c r="K767" s="1430"/>
      <c r="L767" s="1430"/>
      <c r="M767" s="1430"/>
      <c r="N767" s="1430"/>
      <c r="O767" s="1430"/>
      <c r="P767" s="1430"/>
      <c r="Q767" s="1430"/>
      <c r="R767" s="1430"/>
      <c r="S767" s="1430"/>
      <c r="T767" s="1430"/>
      <c r="U767" s="1430"/>
      <c r="V767" s="1430"/>
      <c r="W767" s="1430"/>
      <c r="X767" s="1430"/>
      <c r="Y767" s="1430"/>
      <c r="Z767" s="1430"/>
      <c r="AA767" s="1430"/>
      <c r="AB767" s="1430"/>
      <c r="AC767" s="1430"/>
      <c r="AD767" s="1430"/>
      <c r="AE767" s="1430"/>
      <c r="AF767" s="1430"/>
      <c r="AG767" s="1430"/>
      <c r="AH767" s="1430"/>
      <c r="AI767" s="1430"/>
      <c r="AJ767" s="1430"/>
      <c r="AK767" s="1430"/>
      <c r="AL767" s="1430"/>
      <c r="AM767" s="1430"/>
      <c r="AN767" s="1430"/>
      <c r="AO767" s="1430"/>
      <c r="AP767" s="1430"/>
      <c r="AQ767" s="1430"/>
      <c r="AR767" s="1430"/>
      <c r="AS767" s="1430"/>
      <c r="AT767" s="1430"/>
      <c r="AU767" s="1430"/>
      <c r="AV767" s="1430"/>
      <c r="AW767" s="1430"/>
      <c r="AX767" s="1430"/>
      <c r="AY767" s="1430"/>
      <c r="AZ767" s="1430"/>
      <c r="BA767" s="1430"/>
      <c r="BB767" s="1430"/>
      <c r="BC767" s="1430"/>
      <c r="BD767" s="1430"/>
    </row>
    <row r="768" spans="2:56">
      <c r="B768" s="1430"/>
      <c r="C768" s="1430"/>
      <c r="D768" s="1430"/>
      <c r="E768" s="1430"/>
      <c r="F768" s="1430"/>
      <c r="G768" s="1430"/>
      <c r="H768" s="1430"/>
      <c r="I768" s="1430"/>
      <c r="J768" s="1430"/>
      <c r="K768" s="1430"/>
      <c r="L768" s="1430"/>
      <c r="M768" s="1430"/>
      <c r="N768" s="1430"/>
      <c r="O768" s="1430"/>
      <c r="P768" s="1430"/>
      <c r="Q768" s="1430"/>
      <c r="R768" s="1430"/>
      <c r="S768" s="1430"/>
      <c r="T768" s="1430"/>
      <c r="U768" s="1430"/>
      <c r="V768" s="1430"/>
      <c r="W768" s="1430"/>
      <c r="X768" s="1430"/>
      <c r="Y768" s="1430"/>
      <c r="Z768" s="1430"/>
      <c r="AA768" s="1430"/>
      <c r="AB768" s="1430"/>
      <c r="AC768" s="1430"/>
      <c r="AD768" s="1430"/>
      <c r="AE768" s="1430"/>
      <c r="AF768" s="1430"/>
      <c r="AG768" s="1430"/>
      <c r="AH768" s="1430"/>
      <c r="AI768" s="1430"/>
      <c r="AJ768" s="1430"/>
      <c r="AK768" s="1430"/>
      <c r="AL768" s="1430"/>
      <c r="AM768" s="1430"/>
      <c r="AN768" s="1430"/>
      <c r="AO768" s="1430"/>
      <c r="AP768" s="1430"/>
      <c r="AQ768" s="1430"/>
      <c r="AR768" s="1430"/>
      <c r="AS768" s="1430"/>
      <c r="AT768" s="1430"/>
      <c r="AU768" s="1430"/>
      <c r="AV768" s="1430"/>
      <c r="AW768" s="1430"/>
      <c r="AX768" s="1430"/>
      <c r="AY768" s="1430"/>
      <c r="AZ768" s="1430"/>
      <c r="BA768" s="1430"/>
      <c r="BB768" s="1430"/>
      <c r="BC768" s="1430"/>
      <c r="BD768" s="1430"/>
    </row>
    <row r="769" spans="2:56">
      <c r="B769" s="1430"/>
      <c r="C769" s="1430"/>
      <c r="D769" s="1430"/>
      <c r="E769" s="1430"/>
      <c r="F769" s="1430"/>
      <c r="G769" s="1430"/>
      <c r="H769" s="1430"/>
      <c r="I769" s="1430"/>
      <c r="J769" s="1430"/>
      <c r="K769" s="1430"/>
      <c r="L769" s="1430"/>
      <c r="M769" s="1430"/>
      <c r="N769" s="1430"/>
      <c r="O769" s="1430"/>
      <c r="P769" s="1430"/>
      <c r="Q769" s="1430"/>
      <c r="R769" s="1430"/>
      <c r="S769" s="1430"/>
      <c r="T769" s="1430"/>
      <c r="U769" s="1430"/>
      <c r="V769" s="1430"/>
      <c r="W769" s="1430"/>
      <c r="X769" s="1430"/>
      <c r="Y769" s="1430"/>
      <c r="Z769" s="1430"/>
      <c r="AA769" s="1430"/>
      <c r="AB769" s="1430"/>
      <c r="AC769" s="1430"/>
      <c r="AD769" s="1430"/>
      <c r="AE769" s="1430"/>
      <c r="AF769" s="1430"/>
      <c r="AG769" s="1430"/>
      <c r="AH769" s="1430"/>
      <c r="AI769" s="1430"/>
      <c r="AJ769" s="1430"/>
      <c r="AK769" s="1430"/>
      <c r="AL769" s="1430"/>
      <c r="AM769" s="1430"/>
      <c r="AN769" s="1430"/>
      <c r="AO769" s="1430"/>
      <c r="AP769" s="1430"/>
      <c r="AQ769" s="1430"/>
      <c r="AR769" s="1430"/>
      <c r="AS769" s="1430"/>
      <c r="AT769" s="1430"/>
      <c r="AU769" s="1430"/>
      <c r="AV769" s="1430"/>
      <c r="AW769" s="1430"/>
      <c r="AX769" s="1430"/>
      <c r="AY769" s="1430"/>
      <c r="AZ769" s="1430"/>
      <c r="BA769" s="1430"/>
      <c r="BB769" s="1430"/>
      <c r="BC769" s="1430"/>
      <c r="BD769" s="1430"/>
    </row>
    <row r="770" spans="2:56">
      <c r="B770" s="1430"/>
      <c r="C770" s="1430"/>
      <c r="D770" s="1430"/>
      <c r="E770" s="1430"/>
      <c r="F770" s="1430"/>
      <c r="G770" s="1430"/>
      <c r="H770" s="1430"/>
      <c r="I770" s="1430"/>
      <c r="J770" s="1430"/>
      <c r="K770" s="1430"/>
      <c r="L770" s="1430"/>
      <c r="M770" s="1430"/>
      <c r="N770" s="1430"/>
      <c r="O770" s="1430"/>
      <c r="P770" s="1430"/>
      <c r="Q770" s="1430"/>
      <c r="R770" s="1430"/>
      <c r="S770" s="1430"/>
      <c r="T770" s="1430"/>
      <c r="U770" s="1430"/>
      <c r="V770" s="1430"/>
      <c r="W770" s="1430"/>
      <c r="X770" s="1430"/>
      <c r="Y770" s="1430"/>
      <c r="Z770" s="1430"/>
      <c r="AA770" s="1430"/>
      <c r="AB770" s="1430"/>
      <c r="AC770" s="1430"/>
      <c r="AD770" s="1430"/>
      <c r="AE770" s="1430"/>
      <c r="AF770" s="1430"/>
      <c r="AG770" s="1430"/>
      <c r="AH770" s="1430"/>
      <c r="AI770" s="1430"/>
      <c r="AJ770" s="1430"/>
      <c r="AK770" s="1430"/>
      <c r="AL770" s="1430"/>
      <c r="AM770" s="1430"/>
      <c r="AN770" s="1430"/>
      <c r="AO770" s="1430"/>
      <c r="AP770" s="1430"/>
      <c r="AQ770" s="1430"/>
      <c r="AR770" s="1430"/>
      <c r="AS770" s="1430"/>
      <c r="AT770" s="1430"/>
      <c r="AU770" s="1430"/>
      <c r="AV770" s="1430"/>
      <c r="AW770" s="1430"/>
      <c r="AX770" s="1430"/>
      <c r="AY770" s="1430"/>
      <c r="AZ770" s="1430"/>
      <c r="BA770" s="1430"/>
      <c r="BB770" s="1430"/>
      <c r="BC770" s="1430"/>
      <c r="BD770" s="1430"/>
    </row>
    <row r="771" spans="2:56">
      <c r="B771" s="1430"/>
      <c r="C771" s="1430"/>
      <c r="D771" s="1430"/>
      <c r="E771" s="1430"/>
      <c r="F771" s="1430"/>
      <c r="G771" s="1430"/>
      <c r="H771" s="1430"/>
      <c r="I771" s="1430"/>
      <c r="J771" s="1430"/>
      <c r="K771" s="1430"/>
      <c r="L771" s="1430"/>
      <c r="M771" s="1430"/>
      <c r="N771" s="1430"/>
      <c r="O771" s="1430"/>
      <c r="P771" s="1430"/>
      <c r="Q771" s="1430"/>
      <c r="R771" s="1430"/>
      <c r="S771" s="1430"/>
      <c r="T771" s="1430"/>
      <c r="U771" s="1430"/>
      <c r="V771" s="1430"/>
      <c r="W771" s="1430"/>
      <c r="X771" s="1430"/>
      <c r="Y771" s="1430"/>
      <c r="Z771" s="1430"/>
      <c r="AA771" s="1430"/>
      <c r="AB771" s="1430"/>
      <c r="AC771" s="1430"/>
      <c r="AD771" s="1430"/>
      <c r="AE771" s="1430"/>
      <c r="AF771" s="1430"/>
      <c r="AG771" s="1430"/>
      <c r="AH771" s="1430"/>
      <c r="AI771" s="1430"/>
      <c r="AJ771" s="1430"/>
      <c r="AK771" s="1430"/>
      <c r="AL771" s="1430"/>
      <c r="AM771" s="1430"/>
      <c r="AN771" s="1430"/>
      <c r="AO771" s="1430"/>
      <c r="AP771" s="1430"/>
      <c r="AQ771" s="1430"/>
      <c r="AR771" s="1430"/>
      <c r="AS771" s="1430"/>
      <c r="AT771" s="1430"/>
      <c r="AU771" s="1430"/>
      <c r="AV771" s="1430"/>
      <c r="AW771" s="1430"/>
      <c r="AX771" s="1430"/>
      <c r="AY771" s="1430"/>
      <c r="AZ771" s="1430"/>
      <c r="BA771" s="1430"/>
      <c r="BB771" s="1430"/>
      <c r="BC771" s="1430"/>
      <c r="BD771" s="1430"/>
    </row>
    <row r="772" spans="2:56">
      <c r="B772" s="1430"/>
      <c r="C772" s="1430"/>
      <c r="D772" s="1430"/>
      <c r="E772" s="1430"/>
      <c r="F772" s="1430"/>
      <c r="G772" s="1430"/>
      <c r="H772" s="1430"/>
      <c r="I772" s="1430"/>
      <c r="J772" s="1430"/>
      <c r="K772" s="1430"/>
      <c r="L772" s="1430"/>
      <c r="M772" s="1430"/>
      <c r="N772" s="1430"/>
      <c r="O772" s="1430"/>
      <c r="P772" s="1430"/>
      <c r="Q772" s="1430"/>
      <c r="R772" s="1430"/>
      <c r="S772" s="1430"/>
      <c r="T772" s="1430"/>
      <c r="U772" s="1430"/>
      <c r="V772" s="1430"/>
      <c r="W772" s="1430"/>
      <c r="X772" s="1430"/>
      <c r="Y772" s="1430"/>
      <c r="Z772" s="1430"/>
      <c r="AA772" s="1430"/>
      <c r="AB772" s="1430"/>
      <c r="AC772" s="1430"/>
      <c r="AD772" s="1430"/>
      <c r="AE772" s="1430"/>
      <c r="AF772" s="1430"/>
      <c r="AG772" s="1430"/>
      <c r="AH772" s="1430"/>
      <c r="AI772" s="1430"/>
      <c r="AJ772" s="1430"/>
      <c r="AK772" s="1430"/>
      <c r="AL772" s="1430"/>
      <c r="AM772" s="1430"/>
      <c r="AN772" s="1430"/>
      <c r="AO772" s="1430"/>
      <c r="AP772" s="1430"/>
      <c r="AQ772" s="1430"/>
      <c r="AR772" s="1430"/>
      <c r="AS772" s="1430"/>
      <c r="AT772" s="1430"/>
      <c r="AU772" s="1430"/>
      <c r="AV772" s="1430"/>
      <c r="AW772" s="1430"/>
      <c r="AX772" s="1430"/>
      <c r="AY772" s="1430"/>
      <c r="AZ772" s="1430"/>
      <c r="BA772" s="1430"/>
      <c r="BB772" s="1430"/>
      <c r="BC772" s="1430"/>
      <c r="BD772" s="1430"/>
    </row>
    <row r="773" spans="2:56">
      <c r="B773" s="1430"/>
      <c r="C773" s="1430"/>
      <c r="D773" s="1430"/>
      <c r="E773" s="1430"/>
      <c r="F773" s="1430"/>
      <c r="G773" s="1430"/>
      <c r="H773" s="1430"/>
      <c r="I773" s="1430"/>
      <c r="J773" s="1430"/>
      <c r="K773" s="1430"/>
      <c r="L773" s="1430"/>
      <c r="M773" s="1430"/>
      <c r="N773" s="1430"/>
      <c r="O773" s="1430"/>
      <c r="P773" s="1430"/>
      <c r="Q773" s="1430"/>
      <c r="R773" s="1430"/>
      <c r="S773" s="1430"/>
      <c r="T773" s="1430"/>
      <c r="U773" s="1430"/>
      <c r="V773" s="1430"/>
      <c r="W773" s="1430"/>
      <c r="X773" s="1430"/>
      <c r="Y773" s="1430"/>
      <c r="Z773" s="1430"/>
      <c r="AA773" s="1430"/>
      <c r="AB773" s="1430"/>
      <c r="AC773" s="1430"/>
      <c r="AD773" s="1430"/>
      <c r="AE773" s="1430"/>
      <c r="AF773" s="1430"/>
      <c r="AG773" s="1430"/>
      <c r="AH773" s="1430"/>
      <c r="AI773" s="1430"/>
      <c r="AJ773" s="1430"/>
      <c r="AK773" s="1430"/>
      <c r="AL773" s="1430"/>
      <c r="AM773" s="1430"/>
      <c r="AN773" s="1430"/>
      <c r="AO773" s="1430"/>
      <c r="AP773" s="1430"/>
      <c r="AQ773" s="1430"/>
      <c r="AR773" s="1430"/>
      <c r="AS773" s="1430"/>
      <c r="AT773" s="1430"/>
      <c r="AU773" s="1430"/>
      <c r="AV773" s="1430"/>
      <c r="AW773" s="1430"/>
      <c r="AX773" s="1430"/>
      <c r="AY773" s="1430"/>
      <c r="AZ773" s="1430"/>
      <c r="BA773" s="1430"/>
      <c r="BB773" s="1430"/>
      <c r="BC773" s="1430"/>
      <c r="BD773" s="1430"/>
    </row>
    <row r="774" spans="2:56">
      <c r="B774" s="1430"/>
      <c r="C774" s="1430"/>
      <c r="D774" s="1430"/>
      <c r="E774" s="1430"/>
      <c r="F774" s="1430"/>
      <c r="G774" s="1430"/>
      <c r="H774" s="1430"/>
      <c r="I774" s="1430"/>
      <c r="J774" s="1430"/>
      <c r="K774" s="1430"/>
      <c r="L774" s="1430"/>
      <c r="M774" s="1430"/>
      <c r="N774" s="1430"/>
      <c r="O774" s="1430"/>
      <c r="P774" s="1430"/>
      <c r="Q774" s="1430"/>
      <c r="R774" s="1430"/>
      <c r="S774" s="1430"/>
      <c r="T774" s="1430"/>
      <c r="U774" s="1430"/>
      <c r="V774" s="1430"/>
      <c r="W774" s="1430"/>
      <c r="X774" s="1430"/>
      <c r="Y774" s="1430"/>
      <c r="Z774" s="1430"/>
      <c r="AA774" s="1430"/>
      <c r="AB774" s="1430"/>
      <c r="AC774" s="1430"/>
      <c r="AD774" s="1430"/>
      <c r="AE774" s="1430"/>
      <c r="AF774" s="1430"/>
      <c r="AG774" s="1430"/>
      <c r="AH774" s="1430"/>
      <c r="AI774" s="1430"/>
      <c r="AJ774" s="1430"/>
      <c r="AK774" s="1430"/>
      <c r="AL774" s="1430"/>
      <c r="AM774" s="1430"/>
      <c r="AN774" s="1430"/>
      <c r="AO774" s="1430"/>
      <c r="AP774" s="1430"/>
      <c r="AQ774" s="1430"/>
      <c r="AR774" s="1430"/>
      <c r="AS774" s="1430"/>
      <c r="AT774" s="1430"/>
      <c r="AU774" s="1430"/>
      <c r="AV774" s="1430"/>
      <c r="AW774" s="1430"/>
      <c r="AX774" s="1430"/>
      <c r="AY774" s="1430"/>
      <c r="AZ774" s="1430"/>
      <c r="BA774" s="1430"/>
      <c r="BB774" s="1430"/>
      <c r="BC774" s="1430"/>
      <c r="BD774" s="1430"/>
    </row>
    <row r="775" spans="2:56">
      <c r="B775" s="1430"/>
      <c r="C775" s="1430"/>
      <c r="D775" s="1430"/>
      <c r="E775" s="1430"/>
      <c r="F775" s="1430"/>
      <c r="G775" s="1430"/>
      <c r="H775" s="1430"/>
      <c r="I775" s="1430"/>
      <c r="J775" s="1430"/>
      <c r="K775" s="1430"/>
      <c r="L775" s="1430"/>
      <c r="M775" s="1430"/>
      <c r="N775" s="1430"/>
      <c r="O775" s="1430"/>
      <c r="P775" s="1430"/>
      <c r="Q775" s="1430"/>
      <c r="R775" s="1430"/>
      <c r="S775" s="1430"/>
      <c r="T775" s="1430"/>
      <c r="U775" s="1430"/>
      <c r="V775" s="1430"/>
      <c r="W775" s="1430"/>
      <c r="X775" s="1430"/>
      <c r="Y775" s="1430"/>
      <c r="Z775" s="1430"/>
      <c r="AA775" s="1430"/>
      <c r="AB775" s="1430"/>
      <c r="AC775" s="1430"/>
      <c r="AD775" s="1430"/>
      <c r="AE775" s="1430"/>
      <c r="AF775" s="1430"/>
      <c r="AG775" s="1430"/>
      <c r="AH775" s="1430"/>
      <c r="AI775" s="1430"/>
      <c r="AJ775" s="1430"/>
      <c r="AK775" s="1430"/>
      <c r="AL775" s="1430"/>
      <c r="AM775" s="1430"/>
      <c r="AN775" s="1430"/>
      <c r="AO775" s="1430"/>
      <c r="AP775" s="1430"/>
      <c r="AQ775" s="1430"/>
      <c r="AR775" s="1430"/>
      <c r="AS775" s="1430"/>
      <c r="AT775" s="1430"/>
      <c r="AU775" s="1430"/>
      <c r="AV775" s="1430"/>
      <c r="AW775" s="1430"/>
      <c r="AX775" s="1430"/>
      <c r="AY775" s="1430"/>
      <c r="AZ775" s="1430"/>
      <c r="BA775" s="1430"/>
      <c r="BB775" s="1430"/>
      <c r="BC775" s="1430"/>
      <c r="BD775" s="1430"/>
    </row>
    <row r="776" spans="2:56">
      <c r="B776" s="1430"/>
      <c r="C776" s="1430"/>
      <c r="D776" s="1430"/>
      <c r="E776" s="1430"/>
      <c r="F776" s="1430"/>
      <c r="G776" s="1430"/>
      <c r="H776" s="1430"/>
      <c r="I776" s="1430"/>
      <c r="J776" s="1430"/>
      <c r="K776" s="1430"/>
      <c r="L776" s="1430"/>
      <c r="M776" s="1430"/>
      <c r="N776" s="1430"/>
      <c r="O776" s="1430"/>
      <c r="P776" s="1430"/>
      <c r="Q776" s="1430"/>
      <c r="R776" s="1430"/>
      <c r="S776" s="1430"/>
      <c r="T776" s="1430"/>
      <c r="U776" s="1430"/>
      <c r="V776" s="1430"/>
      <c r="W776" s="1430"/>
      <c r="X776" s="1430"/>
      <c r="Y776" s="1430"/>
      <c r="Z776" s="1430"/>
      <c r="AA776" s="1430"/>
      <c r="AB776" s="1430"/>
      <c r="AC776" s="1430"/>
      <c r="AD776" s="1430"/>
      <c r="AE776" s="1430"/>
      <c r="AF776" s="1430"/>
      <c r="AG776" s="1430"/>
      <c r="AH776" s="1430"/>
      <c r="AI776" s="1430"/>
      <c r="AJ776" s="1430"/>
      <c r="AK776" s="1430"/>
      <c r="AL776" s="1430"/>
      <c r="AM776" s="1430"/>
      <c r="AN776" s="1430"/>
      <c r="AO776" s="1430"/>
      <c r="AP776" s="1430"/>
      <c r="AQ776" s="1430"/>
      <c r="AR776" s="1430"/>
      <c r="AS776" s="1430"/>
      <c r="AT776" s="1430"/>
      <c r="AU776" s="1430"/>
      <c r="AV776" s="1430"/>
      <c r="AW776" s="1430"/>
      <c r="AX776" s="1430"/>
      <c r="AY776" s="1430"/>
      <c r="AZ776" s="1430"/>
      <c r="BA776" s="1430"/>
      <c r="BB776" s="1430"/>
      <c r="BC776" s="1430"/>
      <c r="BD776" s="1430"/>
    </row>
    <row r="777" spans="2:56">
      <c r="B777" s="1430"/>
      <c r="C777" s="1430"/>
      <c r="D777" s="1430"/>
      <c r="E777" s="1430"/>
      <c r="F777" s="1430"/>
      <c r="G777" s="1430"/>
      <c r="H777" s="1430"/>
      <c r="I777" s="1430"/>
      <c r="J777" s="1430"/>
      <c r="K777" s="1430"/>
      <c r="L777" s="1430"/>
      <c r="M777" s="1430"/>
      <c r="N777" s="1430"/>
      <c r="O777" s="1430"/>
      <c r="P777" s="1430"/>
      <c r="Q777" s="1430"/>
      <c r="R777" s="1430"/>
      <c r="S777" s="1430"/>
      <c r="T777" s="1430"/>
      <c r="U777" s="1430"/>
      <c r="V777" s="1430"/>
      <c r="W777" s="1430"/>
      <c r="X777" s="1430"/>
      <c r="Y777" s="1430"/>
      <c r="Z777" s="1430"/>
      <c r="AA777" s="1430"/>
      <c r="AB777" s="1430"/>
      <c r="AC777" s="1430"/>
      <c r="AD777" s="1430"/>
      <c r="AE777" s="1430"/>
      <c r="AF777" s="1430"/>
      <c r="AG777" s="1430"/>
      <c r="AH777" s="1430"/>
      <c r="AI777" s="1430"/>
      <c r="AJ777" s="1430"/>
      <c r="AK777" s="1430"/>
      <c r="AL777" s="1430"/>
      <c r="AM777" s="1430"/>
      <c r="AN777" s="1430"/>
      <c r="AO777" s="1430"/>
      <c r="AP777" s="1430"/>
      <c r="AQ777" s="1430"/>
      <c r="AR777" s="1430"/>
      <c r="AS777" s="1430"/>
      <c r="AT777" s="1430"/>
      <c r="AU777" s="1430"/>
      <c r="AV777" s="1430"/>
      <c r="AW777" s="1430"/>
      <c r="AX777" s="1430"/>
      <c r="AY777" s="1430"/>
      <c r="AZ777" s="1430"/>
      <c r="BA777" s="1430"/>
      <c r="BB777" s="1430"/>
      <c r="BC777" s="1430"/>
      <c r="BD777" s="1430"/>
    </row>
    <row r="778" spans="2:56">
      <c r="B778" s="1430"/>
      <c r="C778" s="1430"/>
      <c r="D778" s="1430"/>
      <c r="E778" s="1430"/>
      <c r="F778" s="1430"/>
      <c r="G778" s="1430"/>
      <c r="H778" s="1430"/>
      <c r="I778" s="1430"/>
      <c r="J778" s="1430"/>
      <c r="K778" s="1430"/>
      <c r="L778" s="1430"/>
      <c r="M778" s="1430"/>
      <c r="N778" s="1430"/>
      <c r="O778" s="1430"/>
      <c r="P778" s="1430"/>
      <c r="Q778" s="1430"/>
      <c r="R778" s="1430"/>
      <c r="S778" s="1430"/>
      <c r="T778" s="1430"/>
      <c r="U778" s="1430"/>
      <c r="V778" s="1430"/>
      <c r="W778" s="1430"/>
      <c r="X778" s="1430"/>
      <c r="Y778" s="1430"/>
      <c r="Z778" s="1430"/>
      <c r="AA778" s="1430"/>
      <c r="AB778" s="1430"/>
      <c r="AC778" s="1430"/>
      <c r="AD778" s="1430"/>
      <c r="AE778" s="1430"/>
      <c r="AF778" s="1430"/>
      <c r="AG778" s="1430"/>
      <c r="AH778" s="1430"/>
      <c r="AI778" s="1430"/>
      <c r="AJ778" s="1430"/>
      <c r="AK778" s="1430"/>
      <c r="AL778" s="1430"/>
      <c r="AM778" s="1430"/>
      <c r="AN778" s="1430"/>
      <c r="AO778" s="1430"/>
      <c r="AP778" s="1430"/>
      <c r="AQ778" s="1430"/>
      <c r="AR778" s="1430"/>
      <c r="AS778" s="1430"/>
      <c r="AT778" s="1430"/>
      <c r="AU778" s="1430"/>
      <c r="AV778" s="1430"/>
      <c r="AW778" s="1430"/>
      <c r="AX778" s="1430"/>
      <c r="AY778" s="1430"/>
      <c r="AZ778" s="1430"/>
      <c r="BA778" s="1430"/>
      <c r="BB778" s="1430"/>
      <c r="BC778" s="1430"/>
      <c r="BD778" s="1430"/>
    </row>
    <row r="779" spans="2:56">
      <c r="B779" s="1430"/>
      <c r="C779" s="1430"/>
      <c r="D779" s="1430"/>
      <c r="E779" s="1430"/>
      <c r="F779" s="1430"/>
      <c r="G779" s="1430"/>
      <c r="H779" s="1430"/>
      <c r="I779" s="1430"/>
      <c r="J779" s="1430"/>
      <c r="K779" s="1430"/>
      <c r="L779" s="1430"/>
      <c r="M779" s="1430"/>
      <c r="N779" s="1430"/>
      <c r="O779" s="1430"/>
      <c r="P779" s="1430"/>
      <c r="Q779" s="1430"/>
      <c r="R779" s="1430"/>
      <c r="S779" s="1430"/>
      <c r="T779" s="1430"/>
      <c r="U779" s="1430"/>
      <c r="V779" s="1430"/>
      <c r="W779" s="1430"/>
      <c r="X779" s="1430"/>
      <c r="Y779" s="1430"/>
      <c r="Z779" s="1430"/>
      <c r="AA779" s="1430"/>
      <c r="AB779" s="1430"/>
      <c r="AC779" s="1430"/>
      <c r="AD779" s="1430"/>
      <c r="AE779" s="1430"/>
      <c r="AF779" s="1430"/>
      <c r="AG779" s="1430"/>
      <c r="AH779" s="1430"/>
      <c r="AI779" s="1430"/>
      <c r="AJ779" s="1430"/>
      <c r="AK779" s="1430"/>
      <c r="AL779" s="1430"/>
      <c r="AM779" s="1430"/>
      <c r="AN779" s="1430"/>
      <c r="AO779" s="1430"/>
      <c r="AP779" s="1430"/>
      <c r="AQ779" s="1430"/>
      <c r="AR779" s="1430"/>
      <c r="AS779" s="1430"/>
      <c r="AT779" s="1430"/>
      <c r="AU779" s="1430"/>
      <c r="AV779" s="1430"/>
      <c r="AW779" s="1430"/>
      <c r="AX779" s="1430"/>
      <c r="AY779" s="1430"/>
      <c r="AZ779" s="1430"/>
      <c r="BA779" s="1430"/>
      <c r="BB779" s="1430"/>
      <c r="BC779" s="1430"/>
      <c r="BD779" s="1430"/>
    </row>
    <row r="780" spans="2:56">
      <c r="B780" s="1430"/>
      <c r="C780" s="1430"/>
      <c r="D780" s="1430"/>
      <c r="E780" s="1430"/>
      <c r="F780" s="1430"/>
      <c r="G780" s="1430"/>
      <c r="H780" s="1430"/>
      <c r="I780" s="1430"/>
      <c r="J780" s="1430"/>
      <c r="K780" s="1430"/>
      <c r="L780" s="1430"/>
      <c r="M780" s="1430"/>
      <c r="N780" s="1430"/>
      <c r="O780" s="1430"/>
      <c r="P780" s="1430"/>
      <c r="Q780" s="1430"/>
      <c r="R780" s="1430"/>
      <c r="S780" s="1430"/>
      <c r="T780" s="1430"/>
      <c r="U780" s="1430"/>
      <c r="V780" s="1430"/>
      <c r="W780" s="1430"/>
      <c r="X780" s="1430"/>
      <c r="Y780" s="1430"/>
      <c r="Z780" s="1430"/>
      <c r="AA780" s="1430"/>
      <c r="AB780" s="1430"/>
      <c r="AC780" s="1430"/>
      <c r="AD780" s="1430"/>
      <c r="AE780" s="1430"/>
      <c r="AF780" s="1430"/>
      <c r="AG780" s="1430"/>
      <c r="AH780" s="1430"/>
      <c r="AI780" s="1430"/>
      <c r="AJ780" s="1430"/>
      <c r="AK780" s="1430"/>
      <c r="AL780" s="1430"/>
      <c r="AM780" s="1430"/>
      <c r="AN780" s="1430"/>
      <c r="AO780" s="1430"/>
      <c r="AP780" s="1430"/>
      <c r="AQ780" s="1430"/>
      <c r="AR780" s="1430"/>
      <c r="AS780" s="1430"/>
      <c r="AT780" s="1430"/>
      <c r="AU780" s="1430"/>
      <c r="AV780" s="1430"/>
      <c r="AW780" s="1430"/>
      <c r="AX780" s="1430"/>
      <c r="AY780" s="1430"/>
      <c r="AZ780" s="1430"/>
      <c r="BA780" s="1430"/>
      <c r="BB780" s="1430"/>
      <c r="BC780" s="1430"/>
      <c r="BD780" s="1430"/>
    </row>
    <row r="781" spans="2:56">
      <c r="B781" s="1430"/>
      <c r="C781" s="1430"/>
      <c r="D781" s="1430"/>
      <c r="E781" s="1430"/>
      <c r="F781" s="1430"/>
      <c r="G781" s="1430"/>
      <c r="H781" s="1430"/>
      <c r="I781" s="1430"/>
      <c r="J781" s="1430"/>
      <c r="K781" s="1430"/>
      <c r="L781" s="1430"/>
      <c r="M781" s="1430"/>
      <c r="N781" s="1430"/>
      <c r="O781" s="1430"/>
      <c r="P781" s="1430"/>
      <c r="Q781" s="1430"/>
      <c r="R781" s="1430"/>
      <c r="S781" s="1430"/>
      <c r="T781" s="1430"/>
      <c r="U781" s="1430"/>
      <c r="V781" s="1430"/>
      <c r="W781" s="1430"/>
      <c r="X781" s="1430"/>
      <c r="Y781" s="1430"/>
      <c r="Z781" s="1430"/>
      <c r="AA781" s="1430"/>
      <c r="AB781" s="1430"/>
      <c r="AC781" s="1430"/>
      <c r="AD781" s="1430"/>
      <c r="AE781" s="1430"/>
      <c r="AF781" s="1430"/>
      <c r="AG781" s="1430"/>
      <c r="AH781" s="1430"/>
      <c r="AI781" s="1430"/>
      <c r="AJ781" s="1430"/>
      <c r="AK781" s="1430"/>
      <c r="AL781" s="1430"/>
      <c r="AM781" s="1430"/>
      <c r="AN781" s="1430"/>
      <c r="AO781" s="1430"/>
      <c r="AP781" s="1430"/>
      <c r="AQ781" s="1430"/>
      <c r="AR781" s="1430"/>
      <c r="AS781" s="1430"/>
      <c r="AT781" s="1430"/>
      <c r="AU781" s="1430"/>
      <c r="AV781" s="1430"/>
      <c r="AW781" s="1430"/>
      <c r="AX781" s="1430"/>
      <c r="AY781" s="1430"/>
      <c r="AZ781" s="1430"/>
      <c r="BA781" s="1430"/>
      <c r="BB781" s="1430"/>
      <c r="BC781" s="1430"/>
      <c r="BD781" s="1430"/>
    </row>
    <row r="782" spans="2:56">
      <c r="B782" s="1430"/>
      <c r="C782" s="1430"/>
      <c r="D782" s="1430"/>
      <c r="E782" s="1430"/>
      <c r="F782" s="1430"/>
      <c r="G782" s="1430"/>
      <c r="H782" s="1430"/>
      <c r="I782" s="1430"/>
      <c r="J782" s="1430"/>
      <c r="K782" s="1430"/>
      <c r="L782" s="1430"/>
      <c r="M782" s="1430"/>
      <c r="N782" s="1430"/>
      <c r="O782" s="1430"/>
      <c r="P782" s="1430"/>
      <c r="Q782" s="1430"/>
      <c r="R782" s="1430"/>
      <c r="S782" s="1430"/>
      <c r="T782" s="1430"/>
      <c r="U782" s="1430"/>
      <c r="V782" s="1430"/>
      <c r="W782" s="1430"/>
      <c r="X782" s="1430"/>
      <c r="Y782" s="1430"/>
      <c r="Z782" s="1430"/>
      <c r="AA782" s="1430"/>
      <c r="AB782" s="1430"/>
      <c r="AC782" s="1430"/>
      <c r="AD782" s="1430"/>
      <c r="AE782" s="1430"/>
      <c r="AF782" s="1430"/>
      <c r="AG782" s="1430"/>
      <c r="AH782" s="1430"/>
      <c r="AI782" s="1430"/>
      <c r="AJ782" s="1430"/>
      <c r="AK782" s="1430"/>
      <c r="AL782" s="1430"/>
      <c r="AM782" s="1430"/>
      <c r="AN782" s="1430"/>
      <c r="AO782" s="1430"/>
      <c r="AP782" s="1430"/>
      <c r="AQ782" s="1430"/>
      <c r="AR782" s="1430"/>
      <c r="AS782" s="1430"/>
      <c r="AT782" s="1430"/>
      <c r="AU782" s="1430"/>
      <c r="AV782" s="1430"/>
      <c r="AW782" s="1430"/>
      <c r="AX782" s="1430"/>
      <c r="AY782" s="1430"/>
      <c r="AZ782" s="1430"/>
      <c r="BA782" s="1430"/>
      <c r="BB782" s="1430"/>
      <c r="BC782" s="1430"/>
      <c r="BD782" s="1430"/>
    </row>
    <row r="783" spans="2:56">
      <c r="B783" s="1430"/>
      <c r="C783" s="1430"/>
      <c r="D783" s="1430"/>
      <c r="E783" s="1430"/>
      <c r="F783" s="1430"/>
      <c r="G783" s="1430"/>
      <c r="H783" s="1430"/>
      <c r="I783" s="1430"/>
      <c r="J783" s="1430"/>
      <c r="K783" s="1430"/>
      <c r="L783" s="1430"/>
      <c r="M783" s="1430"/>
      <c r="N783" s="1430"/>
      <c r="O783" s="1430"/>
      <c r="P783" s="1430"/>
      <c r="Q783" s="1430"/>
      <c r="R783" s="1430"/>
      <c r="S783" s="1430"/>
      <c r="T783" s="1430"/>
      <c r="U783" s="1430"/>
      <c r="V783" s="1430"/>
      <c r="W783" s="1430"/>
      <c r="X783" s="1430"/>
      <c r="Y783" s="1430"/>
      <c r="Z783" s="1430"/>
      <c r="AA783" s="1430"/>
      <c r="AB783" s="1430"/>
      <c r="AC783" s="1430"/>
      <c r="AD783" s="1430"/>
      <c r="AE783" s="1430"/>
      <c r="AF783" s="1430"/>
      <c r="AG783" s="1430"/>
      <c r="AH783" s="1430"/>
      <c r="AI783" s="1430"/>
      <c r="AJ783" s="1430"/>
      <c r="AK783" s="1430"/>
      <c r="AL783" s="1430"/>
      <c r="AM783" s="1430"/>
      <c r="AN783" s="1430"/>
      <c r="AO783" s="1430"/>
      <c r="AP783" s="1430"/>
      <c r="AQ783" s="1430"/>
      <c r="AR783" s="1430"/>
      <c r="AS783" s="1430"/>
      <c r="AT783" s="1430"/>
      <c r="AU783" s="1430"/>
      <c r="AV783" s="1430"/>
      <c r="AW783" s="1430"/>
      <c r="AX783" s="1430"/>
      <c r="AY783" s="1430"/>
      <c r="AZ783" s="1430"/>
      <c r="BA783" s="1430"/>
      <c r="BB783" s="1430"/>
      <c r="BC783" s="1430"/>
      <c r="BD783" s="1430"/>
    </row>
    <row r="784" spans="2:56">
      <c r="B784" s="1430"/>
      <c r="C784" s="1430"/>
      <c r="D784" s="1430"/>
      <c r="E784" s="1430"/>
      <c r="F784" s="1430"/>
      <c r="G784" s="1430"/>
      <c r="H784" s="1430"/>
      <c r="I784" s="1430"/>
      <c r="J784" s="1430"/>
      <c r="K784" s="1430"/>
      <c r="L784" s="1430"/>
      <c r="M784" s="1430"/>
      <c r="N784" s="1430"/>
      <c r="O784" s="1430"/>
      <c r="P784" s="1430"/>
      <c r="Q784" s="1430"/>
      <c r="R784" s="1430"/>
      <c r="S784" s="1430"/>
      <c r="T784" s="1430"/>
      <c r="U784" s="1430"/>
      <c r="V784" s="1430"/>
      <c r="W784" s="1430"/>
      <c r="X784" s="1430"/>
      <c r="Y784" s="1430"/>
      <c r="Z784" s="1430"/>
      <c r="AA784" s="1430"/>
      <c r="AB784" s="1430"/>
      <c r="AC784" s="1430"/>
      <c r="AD784" s="1430"/>
      <c r="AE784" s="1430"/>
      <c r="AF784" s="1430"/>
      <c r="AG784" s="1430"/>
      <c r="AH784" s="1430"/>
      <c r="AI784" s="1430"/>
      <c r="AJ784" s="1430"/>
      <c r="AK784" s="1430"/>
      <c r="AL784" s="1430"/>
      <c r="AM784" s="1430"/>
      <c r="AN784" s="1430"/>
      <c r="AO784" s="1430"/>
      <c r="AP784" s="1430"/>
      <c r="AQ784" s="1430"/>
      <c r="AR784" s="1430"/>
      <c r="AS784" s="1430"/>
      <c r="AT784" s="1430"/>
      <c r="AU784" s="1430"/>
      <c r="AV784" s="1430"/>
      <c r="AW784" s="1430"/>
      <c r="AX784" s="1430"/>
      <c r="AY784" s="1430"/>
      <c r="AZ784" s="1430"/>
      <c r="BA784" s="1430"/>
      <c r="BB784" s="1430"/>
      <c r="BC784" s="1430"/>
      <c r="BD784" s="1430"/>
    </row>
    <row r="785" spans="2:56">
      <c r="B785" s="1430"/>
      <c r="C785" s="1430"/>
      <c r="D785" s="1430"/>
      <c r="E785" s="1430"/>
      <c r="F785" s="1430"/>
      <c r="G785" s="1430"/>
      <c r="H785" s="1430"/>
      <c r="I785" s="1430"/>
      <c r="J785" s="1430"/>
      <c r="K785" s="1430"/>
      <c r="L785" s="1430"/>
      <c r="M785" s="1430"/>
      <c r="N785" s="1430"/>
      <c r="O785" s="1430"/>
      <c r="P785" s="1430"/>
      <c r="Q785" s="1430"/>
      <c r="R785" s="1430"/>
      <c r="S785" s="1430"/>
      <c r="T785" s="1430"/>
      <c r="U785" s="1430"/>
      <c r="V785" s="1430"/>
      <c r="W785" s="1430"/>
      <c r="X785" s="1430"/>
      <c r="Y785" s="1430"/>
      <c r="Z785" s="1430"/>
      <c r="AA785" s="1430"/>
      <c r="AB785" s="1430"/>
      <c r="AC785" s="1430"/>
      <c r="AD785" s="1430"/>
      <c r="AE785" s="1430"/>
      <c r="AF785" s="1430"/>
      <c r="AG785" s="1430"/>
      <c r="AH785" s="1430"/>
      <c r="AI785" s="1430"/>
      <c r="AJ785" s="1430"/>
      <c r="AK785" s="1430"/>
      <c r="AL785" s="1430"/>
      <c r="AM785" s="1430"/>
      <c r="AN785" s="1430"/>
      <c r="AO785" s="1430"/>
      <c r="AP785" s="1430"/>
      <c r="AQ785" s="1430"/>
      <c r="AR785" s="1430"/>
      <c r="AS785" s="1430"/>
      <c r="AT785" s="1430"/>
      <c r="AU785" s="1430"/>
      <c r="AV785" s="1430"/>
      <c r="AW785" s="1430"/>
      <c r="AX785" s="1430"/>
      <c r="AY785" s="1430"/>
      <c r="AZ785" s="1430"/>
      <c r="BA785" s="1430"/>
      <c r="BB785" s="1430"/>
      <c r="BC785" s="1430"/>
      <c r="BD785" s="1430"/>
    </row>
    <row r="786" spans="2:56">
      <c r="B786" s="1430"/>
      <c r="C786" s="1430"/>
      <c r="D786" s="1430"/>
      <c r="E786" s="1430"/>
      <c r="F786" s="1430"/>
      <c r="G786" s="1430"/>
      <c r="H786" s="1430"/>
      <c r="I786" s="1430"/>
      <c r="J786" s="1430"/>
      <c r="K786" s="1430"/>
      <c r="L786" s="1430"/>
      <c r="M786" s="1430"/>
      <c r="N786" s="1430"/>
      <c r="O786" s="1430"/>
      <c r="P786" s="1430"/>
      <c r="Q786" s="1430"/>
      <c r="R786" s="1430"/>
      <c r="S786" s="1430"/>
      <c r="T786" s="1430"/>
      <c r="U786" s="1430"/>
      <c r="V786" s="1430"/>
      <c r="W786" s="1430"/>
      <c r="X786" s="1430"/>
      <c r="Y786" s="1430"/>
      <c r="Z786" s="1430"/>
      <c r="AA786" s="1430"/>
      <c r="AB786" s="1430"/>
      <c r="AC786" s="1430"/>
      <c r="AD786" s="1430"/>
      <c r="AE786" s="1430"/>
      <c r="AF786" s="1430"/>
      <c r="AG786" s="1430"/>
      <c r="AH786" s="1430"/>
      <c r="AI786" s="1430"/>
      <c r="AJ786" s="1430"/>
      <c r="AK786" s="1430"/>
      <c r="AL786" s="1430"/>
      <c r="AM786" s="1430"/>
      <c r="AN786" s="1430"/>
      <c r="AO786" s="1430"/>
      <c r="AP786" s="1430"/>
      <c r="AQ786" s="1430"/>
      <c r="AR786" s="1430"/>
      <c r="AS786" s="1430"/>
      <c r="AT786" s="1430"/>
      <c r="AU786" s="1430"/>
      <c r="AV786" s="1430"/>
      <c r="AW786" s="1430"/>
      <c r="AX786" s="1430"/>
      <c r="AY786" s="1430"/>
      <c r="AZ786" s="1430"/>
      <c r="BA786" s="1430"/>
      <c r="BB786" s="1430"/>
      <c r="BC786" s="1430"/>
      <c r="BD786" s="1430"/>
    </row>
    <row r="787" spans="2:56">
      <c r="B787" s="1430"/>
      <c r="C787" s="1430"/>
      <c r="D787" s="1430"/>
      <c r="E787" s="1430"/>
      <c r="F787" s="1430"/>
      <c r="G787" s="1430"/>
      <c r="H787" s="1430"/>
      <c r="I787" s="1430"/>
      <c r="J787" s="1430"/>
      <c r="K787" s="1430"/>
      <c r="L787" s="1430"/>
      <c r="M787" s="1430"/>
      <c r="N787" s="1430"/>
      <c r="O787" s="1430"/>
      <c r="P787" s="1430"/>
      <c r="Q787" s="1430"/>
      <c r="R787" s="1430"/>
      <c r="S787" s="1430"/>
      <c r="T787" s="1430"/>
      <c r="U787" s="1430"/>
      <c r="V787" s="1430"/>
      <c r="W787" s="1430"/>
      <c r="X787" s="1430"/>
      <c r="Y787" s="1430"/>
      <c r="Z787" s="1430"/>
      <c r="AA787" s="1430"/>
      <c r="AB787" s="1430"/>
      <c r="AC787" s="1430"/>
      <c r="AD787" s="1430"/>
      <c r="AE787" s="1430"/>
      <c r="AF787" s="1430"/>
      <c r="AG787" s="1430"/>
      <c r="AH787" s="1430"/>
      <c r="AI787" s="1430"/>
      <c r="AJ787" s="1430"/>
      <c r="AK787" s="1430"/>
      <c r="AL787" s="1430"/>
      <c r="AM787" s="1430"/>
      <c r="AN787" s="1430"/>
      <c r="AO787" s="1430"/>
      <c r="AP787" s="1430"/>
      <c r="AQ787" s="1430"/>
      <c r="AR787" s="1430"/>
      <c r="AS787" s="1430"/>
      <c r="AT787" s="1430"/>
      <c r="AU787" s="1430"/>
      <c r="AV787" s="1430"/>
      <c r="AW787" s="1430"/>
      <c r="AX787" s="1430"/>
      <c r="AY787" s="1430"/>
      <c r="AZ787" s="1430"/>
      <c r="BA787" s="1430"/>
      <c r="BB787" s="1430"/>
      <c r="BC787" s="1430"/>
      <c r="BD787" s="1430"/>
    </row>
    <row r="788" spans="2:56">
      <c r="B788" s="1430"/>
      <c r="C788" s="1430"/>
      <c r="D788" s="1430"/>
      <c r="E788" s="1430"/>
      <c r="F788" s="1430"/>
      <c r="G788" s="1430"/>
      <c r="H788" s="1430"/>
      <c r="I788" s="1430"/>
      <c r="J788" s="1430"/>
      <c r="K788" s="1430"/>
      <c r="L788" s="1430"/>
      <c r="M788" s="1430"/>
      <c r="N788" s="1430"/>
      <c r="O788" s="1430"/>
      <c r="P788" s="1430"/>
      <c r="Q788" s="1430"/>
      <c r="R788" s="1430"/>
      <c r="S788" s="1430"/>
      <c r="T788" s="1430"/>
      <c r="U788" s="1430"/>
      <c r="V788" s="1430"/>
      <c r="W788" s="1430"/>
      <c r="X788" s="1430"/>
      <c r="Y788" s="1430"/>
      <c r="Z788" s="1430"/>
      <c r="AA788" s="1430"/>
      <c r="AB788" s="1430"/>
      <c r="AC788" s="1430"/>
      <c r="AD788" s="1430"/>
      <c r="AE788" s="1430"/>
      <c r="AF788" s="1430"/>
      <c r="AG788" s="1430"/>
      <c r="AH788" s="1430"/>
      <c r="AI788" s="1430"/>
      <c r="AJ788" s="1430"/>
      <c r="AK788" s="1430"/>
      <c r="AL788" s="1430"/>
      <c r="AM788" s="1430"/>
      <c r="AN788" s="1430"/>
      <c r="AO788" s="1430"/>
      <c r="AP788" s="1430"/>
      <c r="AQ788" s="1430"/>
      <c r="AR788" s="1430"/>
      <c r="AS788" s="1430"/>
      <c r="AT788" s="1430"/>
      <c r="AU788" s="1430"/>
      <c r="AV788" s="1430"/>
      <c r="AW788" s="1430"/>
      <c r="AX788" s="1430"/>
      <c r="AY788" s="1430"/>
      <c r="AZ788" s="1430"/>
      <c r="BA788" s="1430"/>
      <c r="BB788" s="1430"/>
      <c r="BC788" s="1430"/>
      <c r="BD788" s="1430"/>
    </row>
    <row r="789" spans="2:56">
      <c r="B789" s="1430"/>
      <c r="C789" s="1430"/>
      <c r="D789" s="1430"/>
      <c r="E789" s="1430"/>
      <c r="F789" s="1430"/>
      <c r="G789" s="1430"/>
      <c r="H789" s="1430"/>
      <c r="I789" s="1430"/>
      <c r="J789" s="1430"/>
      <c r="K789" s="1430"/>
      <c r="L789" s="1430"/>
      <c r="M789" s="1430"/>
      <c r="N789" s="1430"/>
      <c r="O789" s="1430"/>
      <c r="P789" s="1430"/>
      <c r="Q789" s="1430"/>
      <c r="R789" s="1430"/>
      <c r="S789" s="1430"/>
      <c r="T789" s="1430"/>
      <c r="U789" s="1430"/>
      <c r="V789" s="1430"/>
      <c r="W789" s="1430"/>
      <c r="X789" s="1430"/>
      <c r="Y789" s="1430"/>
      <c r="Z789" s="1430"/>
      <c r="AA789" s="1430"/>
      <c r="AB789" s="1430"/>
      <c r="AC789" s="1430"/>
      <c r="AD789" s="1430"/>
      <c r="AE789" s="1430"/>
      <c r="AF789" s="1430"/>
      <c r="AG789" s="1430"/>
      <c r="AH789" s="1430"/>
      <c r="AI789" s="1430"/>
      <c r="AJ789" s="1430"/>
      <c r="AK789" s="1430"/>
      <c r="AL789" s="1430"/>
      <c r="AM789" s="1430"/>
      <c r="AN789" s="1430"/>
      <c r="AO789" s="1430"/>
      <c r="AP789" s="1430"/>
      <c r="AQ789" s="1430"/>
      <c r="AR789" s="1430"/>
      <c r="AS789" s="1430"/>
      <c r="AT789" s="1430"/>
      <c r="AU789" s="1430"/>
      <c r="AV789" s="1430"/>
      <c r="AW789" s="1430"/>
      <c r="AX789" s="1430"/>
      <c r="AY789" s="1430"/>
      <c r="AZ789" s="1430"/>
      <c r="BA789" s="1430"/>
      <c r="BB789" s="1430"/>
      <c r="BC789" s="1430"/>
      <c r="BD789" s="1430"/>
    </row>
    <row r="790" spans="2:56">
      <c r="B790" s="1430"/>
      <c r="C790" s="1430"/>
      <c r="D790" s="1430"/>
      <c r="E790" s="1430"/>
      <c r="F790" s="1430"/>
      <c r="G790" s="1430"/>
      <c r="H790" s="1430"/>
      <c r="I790" s="1430"/>
      <c r="J790" s="1430"/>
      <c r="K790" s="1430"/>
      <c r="L790" s="1430"/>
      <c r="M790" s="1430"/>
      <c r="N790" s="1430"/>
      <c r="O790" s="1430"/>
      <c r="P790" s="1430"/>
      <c r="Q790" s="1430"/>
      <c r="R790" s="1430"/>
      <c r="S790" s="1430"/>
      <c r="T790" s="1430"/>
      <c r="U790" s="1430"/>
      <c r="V790" s="1430"/>
      <c r="W790" s="1430"/>
      <c r="X790" s="1430"/>
      <c r="Y790" s="1430"/>
      <c r="Z790" s="1430"/>
      <c r="AA790" s="1430"/>
      <c r="AB790" s="1430"/>
      <c r="AC790" s="1430"/>
      <c r="AD790" s="1430"/>
      <c r="AE790" s="1430"/>
      <c r="AF790" s="1430"/>
      <c r="AG790" s="1430"/>
      <c r="AH790" s="1430"/>
      <c r="AI790" s="1430"/>
      <c r="AJ790" s="1430"/>
      <c r="AK790" s="1430"/>
      <c r="AL790" s="1430"/>
      <c r="AM790" s="1430"/>
      <c r="AN790" s="1430"/>
      <c r="AO790" s="1430"/>
      <c r="AP790" s="1430"/>
      <c r="AQ790" s="1430"/>
      <c r="AR790" s="1430"/>
      <c r="AS790" s="1430"/>
      <c r="AT790" s="1430"/>
      <c r="AU790" s="1430"/>
      <c r="AV790" s="1430"/>
      <c r="AW790" s="1430"/>
      <c r="AX790" s="1430"/>
      <c r="AY790" s="1430"/>
      <c r="AZ790" s="1430"/>
      <c r="BA790" s="1430"/>
      <c r="BB790" s="1430"/>
      <c r="BC790" s="1430"/>
      <c r="BD790" s="1430"/>
    </row>
    <row r="791" spans="2:56">
      <c r="B791" s="1430"/>
      <c r="C791" s="1430"/>
      <c r="D791" s="1430"/>
      <c r="E791" s="1430"/>
      <c r="F791" s="1430"/>
      <c r="G791" s="1430"/>
      <c r="H791" s="1430"/>
      <c r="I791" s="1430"/>
      <c r="J791" s="1430"/>
      <c r="K791" s="1430"/>
      <c r="L791" s="1430"/>
      <c r="M791" s="1430"/>
      <c r="N791" s="1430"/>
      <c r="O791" s="1430"/>
      <c r="P791" s="1430"/>
      <c r="Q791" s="1430"/>
      <c r="R791" s="1430"/>
      <c r="S791" s="1430"/>
      <c r="T791" s="1430"/>
      <c r="U791" s="1430"/>
      <c r="V791" s="1430"/>
      <c r="W791" s="1430"/>
      <c r="X791" s="1430"/>
      <c r="Y791" s="1430"/>
      <c r="Z791" s="1430"/>
      <c r="AA791" s="1430"/>
      <c r="AB791" s="1430"/>
      <c r="AC791" s="1430"/>
      <c r="AD791" s="1430"/>
      <c r="AE791" s="1430"/>
      <c r="AF791" s="1430"/>
      <c r="AG791" s="1430"/>
      <c r="AH791" s="1430"/>
      <c r="AI791" s="1430"/>
      <c r="AJ791" s="1430"/>
      <c r="AK791" s="1430"/>
      <c r="AL791" s="1430"/>
      <c r="AM791" s="1430"/>
      <c r="AN791" s="1430"/>
      <c r="AO791" s="1430"/>
      <c r="AP791" s="1430"/>
      <c r="AQ791" s="1430"/>
      <c r="AR791" s="1430"/>
      <c r="AS791" s="1430"/>
      <c r="AT791" s="1430"/>
      <c r="AU791" s="1430"/>
      <c r="AV791" s="1430"/>
      <c r="AW791" s="1430"/>
      <c r="AX791" s="1430"/>
      <c r="AY791" s="1430"/>
      <c r="AZ791" s="1430"/>
      <c r="BA791" s="1430"/>
      <c r="BB791" s="1430"/>
      <c r="BC791" s="1430"/>
      <c r="BD791" s="1430"/>
    </row>
    <row r="792" spans="2:56">
      <c r="B792" s="1430"/>
      <c r="C792" s="1430"/>
      <c r="D792" s="1430"/>
      <c r="E792" s="1430"/>
      <c r="F792" s="1430"/>
      <c r="G792" s="1430"/>
      <c r="H792" s="1430"/>
      <c r="I792" s="1430"/>
      <c r="J792" s="1430"/>
      <c r="K792" s="1430"/>
      <c r="L792" s="1430"/>
      <c r="M792" s="1430"/>
      <c r="N792" s="1430"/>
      <c r="O792" s="1430"/>
      <c r="P792" s="1430"/>
      <c r="Q792" s="1430"/>
      <c r="R792" s="1430"/>
      <c r="S792" s="1430"/>
      <c r="T792" s="1430"/>
      <c r="U792" s="1430"/>
      <c r="V792" s="1430"/>
      <c r="W792" s="1430"/>
      <c r="X792" s="1430"/>
      <c r="Y792" s="1430"/>
      <c r="Z792" s="1430"/>
      <c r="AA792" s="1430"/>
      <c r="AB792" s="1430"/>
      <c r="AC792" s="1430"/>
      <c r="AD792" s="1430"/>
      <c r="AE792" s="1430"/>
      <c r="AF792" s="1430"/>
      <c r="AG792" s="1430"/>
      <c r="AH792" s="1430"/>
      <c r="AI792" s="1430"/>
      <c r="AJ792" s="1430"/>
      <c r="AK792" s="1430"/>
      <c r="AL792" s="1430"/>
      <c r="AM792" s="1430"/>
      <c r="AN792" s="1430"/>
      <c r="AO792" s="1430"/>
      <c r="AP792" s="1430"/>
      <c r="AQ792" s="1430"/>
      <c r="AR792" s="1430"/>
      <c r="AS792" s="1430"/>
      <c r="AT792" s="1430"/>
      <c r="AU792" s="1430"/>
      <c r="AV792" s="1430"/>
      <c r="AW792" s="1430"/>
      <c r="AX792" s="1430"/>
      <c r="AY792" s="1430"/>
      <c r="AZ792" s="1430"/>
      <c r="BA792" s="1430"/>
      <c r="BB792" s="1430"/>
      <c r="BC792" s="1430"/>
      <c r="BD792" s="1430"/>
    </row>
    <row r="793" spans="2:56">
      <c r="B793" s="1430"/>
      <c r="C793" s="1430"/>
      <c r="D793" s="1430"/>
      <c r="E793" s="1430"/>
      <c r="F793" s="1430"/>
      <c r="G793" s="1430"/>
      <c r="H793" s="1430"/>
      <c r="I793" s="1430"/>
      <c r="J793" s="1430"/>
      <c r="K793" s="1430"/>
      <c r="L793" s="1430"/>
      <c r="M793" s="1430"/>
      <c r="N793" s="1430"/>
      <c r="O793" s="1430"/>
      <c r="P793" s="1430"/>
      <c r="Q793" s="1430"/>
      <c r="R793" s="1430"/>
      <c r="S793" s="1430"/>
      <c r="T793" s="1430"/>
      <c r="U793" s="1430"/>
      <c r="V793" s="1430"/>
      <c r="W793" s="1430"/>
      <c r="X793" s="1430"/>
      <c r="Y793" s="1430"/>
      <c r="Z793" s="1430"/>
      <c r="AA793" s="1430"/>
      <c r="AB793" s="1430"/>
      <c r="AC793" s="1430"/>
      <c r="AD793" s="1430"/>
      <c r="AE793" s="1430"/>
      <c r="AF793" s="1430"/>
      <c r="AG793" s="1430"/>
      <c r="AH793" s="1430"/>
      <c r="AI793" s="1430"/>
      <c r="AJ793" s="1430"/>
      <c r="AK793" s="1430"/>
      <c r="AL793" s="1430"/>
      <c r="AM793" s="1430"/>
      <c r="AN793" s="1430"/>
      <c r="AO793" s="1430"/>
      <c r="AP793" s="1430"/>
      <c r="AQ793" s="1430"/>
      <c r="AR793" s="1430"/>
      <c r="AS793" s="1430"/>
      <c r="AT793" s="1430"/>
      <c r="AU793" s="1430"/>
      <c r="AV793" s="1430"/>
      <c r="AW793" s="1430"/>
      <c r="AX793" s="1430"/>
      <c r="AY793" s="1430"/>
      <c r="AZ793" s="1430"/>
      <c r="BA793" s="1430"/>
      <c r="BB793" s="1430"/>
      <c r="BC793" s="1430"/>
      <c r="BD793" s="1430"/>
    </row>
    <row r="794" spans="2:56">
      <c r="B794" s="1430"/>
      <c r="C794" s="1430"/>
      <c r="D794" s="1430"/>
      <c r="E794" s="1430"/>
      <c r="F794" s="1430"/>
      <c r="G794" s="1430"/>
      <c r="H794" s="1430"/>
      <c r="I794" s="1430"/>
      <c r="J794" s="1430"/>
      <c r="K794" s="1430"/>
      <c r="L794" s="1430"/>
      <c r="M794" s="1430"/>
      <c r="N794" s="1430"/>
      <c r="O794" s="1430"/>
      <c r="P794" s="1430"/>
      <c r="Q794" s="1430"/>
      <c r="R794" s="1430"/>
      <c r="S794" s="1430"/>
      <c r="T794" s="1430"/>
      <c r="U794" s="1430"/>
      <c r="V794" s="1430"/>
      <c r="W794" s="1430"/>
      <c r="X794" s="1430"/>
      <c r="Y794" s="1430"/>
      <c r="Z794" s="1430"/>
      <c r="AA794" s="1430"/>
      <c r="AB794" s="1430"/>
      <c r="AC794" s="1430"/>
      <c r="AD794" s="1430"/>
      <c r="AE794" s="1430"/>
      <c r="AF794" s="1430"/>
      <c r="AG794" s="1430"/>
      <c r="AH794" s="1430"/>
      <c r="AI794" s="1430"/>
      <c r="AJ794" s="1430"/>
      <c r="AK794" s="1430"/>
      <c r="AL794" s="1430"/>
      <c r="AM794" s="1430"/>
      <c r="AN794" s="1430"/>
      <c r="AO794" s="1430"/>
      <c r="AP794" s="1430"/>
      <c r="AQ794" s="1430"/>
      <c r="AR794" s="1430"/>
      <c r="AS794" s="1430"/>
      <c r="AT794" s="1430"/>
      <c r="AU794" s="1430"/>
      <c r="AV794" s="1430"/>
      <c r="AW794" s="1430"/>
      <c r="AX794" s="1430"/>
      <c r="AY794" s="1430"/>
      <c r="AZ794" s="1430"/>
      <c r="BA794" s="1430"/>
      <c r="BB794" s="1430"/>
      <c r="BC794" s="1430"/>
      <c r="BD794" s="1430"/>
    </row>
    <row r="795" spans="2:56">
      <c r="B795" s="1430"/>
      <c r="C795" s="1430"/>
      <c r="D795" s="1430"/>
      <c r="E795" s="1430"/>
      <c r="F795" s="1430"/>
      <c r="G795" s="1430"/>
      <c r="H795" s="1430"/>
      <c r="I795" s="1430"/>
      <c r="J795" s="1430"/>
      <c r="K795" s="1430"/>
      <c r="L795" s="1430"/>
      <c r="M795" s="1430"/>
      <c r="N795" s="1430"/>
      <c r="O795" s="1430"/>
      <c r="P795" s="1430"/>
      <c r="Q795" s="1430"/>
      <c r="R795" s="1430"/>
      <c r="S795" s="1430"/>
      <c r="T795" s="1430"/>
      <c r="U795" s="1430"/>
      <c r="V795" s="1430"/>
      <c r="W795" s="1430"/>
      <c r="X795" s="1430"/>
      <c r="Y795" s="1430"/>
      <c r="Z795" s="1430"/>
      <c r="AA795" s="1430"/>
      <c r="AB795" s="1430"/>
      <c r="AC795" s="1430"/>
      <c r="AD795" s="1430"/>
      <c r="AE795" s="1430"/>
      <c r="AF795" s="1430"/>
      <c r="AG795" s="1430"/>
      <c r="AH795" s="1430"/>
      <c r="AI795" s="1430"/>
      <c r="AJ795" s="1430"/>
      <c r="AK795" s="1430"/>
      <c r="AL795" s="1430"/>
      <c r="AM795" s="1430"/>
      <c r="AN795" s="1430"/>
      <c r="AO795" s="1430"/>
      <c r="AP795" s="1430"/>
      <c r="AQ795" s="1430"/>
      <c r="AR795" s="1430"/>
      <c r="AS795" s="1430"/>
      <c r="AT795" s="1430"/>
      <c r="AU795" s="1430"/>
      <c r="AV795" s="1430"/>
      <c r="AW795" s="1430"/>
      <c r="AX795" s="1430"/>
      <c r="AY795" s="1430"/>
      <c r="AZ795" s="1430"/>
      <c r="BA795" s="1430"/>
      <c r="BB795" s="1430"/>
      <c r="BC795" s="1430"/>
      <c r="BD795" s="1430"/>
    </row>
    <row r="796" spans="2:56">
      <c r="B796" s="1430"/>
      <c r="C796" s="1430"/>
      <c r="D796" s="1430"/>
      <c r="E796" s="1430"/>
      <c r="F796" s="1430"/>
      <c r="G796" s="1430"/>
      <c r="H796" s="1430"/>
      <c r="I796" s="1430"/>
      <c r="J796" s="1430"/>
      <c r="K796" s="1430"/>
      <c r="L796" s="1430"/>
      <c r="M796" s="1430"/>
      <c r="N796" s="1430"/>
      <c r="O796" s="1430"/>
      <c r="P796" s="1430"/>
      <c r="Q796" s="1430"/>
      <c r="R796" s="1430"/>
      <c r="S796" s="1430"/>
      <c r="T796" s="1430"/>
      <c r="U796" s="1430"/>
      <c r="V796" s="1430"/>
      <c r="W796" s="1430"/>
      <c r="X796" s="1430"/>
      <c r="Y796" s="1430"/>
      <c r="Z796" s="1430"/>
      <c r="AA796" s="1430"/>
      <c r="AB796" s="1430"/>
      <c r="AC796" s="1430"/>
      <c r="AD796" s="1430"/>
      <c r="AE796" s="1430"/>
      <c r="AF796" s="1430"/>
      <c r="AG796" s="1430"/>
      <c r="AH796" s="1430"/>
      <c r="AI796" s="1430"/>
      <c r="AJ796" s="1430"/>
      <c r="AK796" s="1430"/>
      <c r="AL796" s="1430"/>
      <c r="AM796" s="1430"/>
      <c r="AN796" s="1430"/>
      <c r="AO796" s="1430"/>
      <c r="AP796" s="1430"/>
      <c r="AQ796" s="1430"/>
      <c r="AR796" s="1430"/>
      <c r="AS796" s="1430"/>
      <c r="AT796" s="1430"/>
      <c r="AU796" s="1430"/>
      <c r="AV796" s="1430"/>
      <c r="AW796" s="1430"/>
      <c r="AX796" s="1430"/>
      <c r="AY796" s="1430"/>
      <c r="AZ796" s="1430"/>
      <c r="BA796" s="1430"/>
      <c r="BB796" s="1430"/>
      <c r="BC796" s="1430"/>
      <c r="BD796" s="1430"/>
    </row>
    <row r="797" spans="2:56">
      <c r="B797" s="1430"/>
      <c r="C797" s="1430"/>
      <c r="D797" s="1430"/>
      <c r="E797" s="1430"/>
      <c r="F797" s="1430"/>
      <c r="G797" s="1430"/>
      <c r="H797" s="1430"/>
      <c r="I797" s="1430"/>
      <c r="J797" s="1430"/>
      <c r="K797" s="1430"/>
      <c r="L797" s="1430"/>
      <c r="M797" s="1430"/>
      <c r="N797" s="1430"/>
      <c r="O797" s="1430"/>
      <c r="P797" s="1430"/>
      <c r="Q797" s="1430"/>
      <c r="R797" s="1430"/>
      <c r="S797" s="1430"/>
      <c r="T797" s="1430"/>
      <c r="U797" s="1430"/>
      <c r="V797" s="1430"/>
      <c r="W797" s="1430"/>
      <c r="X797" s="1430"/>
      <c r="Y797" s="1430"/>
      <c r="Z797" s="1430"/>
      <c r="AA797" s="1430"/>
      <c r="AB797" s="1430"/>
      <c r="AC797" s="1430"/>
      <c r="AD797" s="1430"/>
      <c r="AE797" s="1430"/>
      <c r="AF797" s="1430"/>
      <c r="AG797" s="1430"/>
      <c r="AH797" s="1430"/>
      <c r="AI797" s="1430"/>
      <c r="AJ797" s="1430"/>
      <c r="AK797" s="1430"/>
      <c r="AL797" s="1430"/>
      <c r="AM797" s="1430"/>
      <c r="AN797" s="1430"/>
      <c r="AO797" s="1430"/>
      <c r="AP797" s="1430"/>
      <c r="AQ797" s="1430"/>
      <c r="AR797" s="1430"/>
      <c r="AS797" s="1430"/>
      <c r="AT797" s="1430"/>
      <c r="AU797" s="1430"/>
      <c r="AV797" s="1430"/>
      <c r="AW797" s="1430"/>
      <c r="AX797" s="1430"/>
      <c r="AY797" s="1430"/>
      <c r="AZ797" s="1430"/>
      <c r="BA797" s="1430"/>
      <c r="BB797" s="1430"/>
      <c r="BC797" s="1430"/>
      <c r="BD797" s="1430"/>
    </row>
    <row r="798" spans="2:56">
      <c r="B798" s="1430"/>
      <c r="C798" s="1430"/>
      <c r="D798" s="1430"/>
      <c r="E798" s="1430"/>
      <c r="F798" s="1430"/>
      <c r="G798" s="1430"/>
      <c r="H798" s="1430"/>
      <c r="I798" s="1430"/>
      <c r="J798" s="1430"/>
      <c r="K798" s="1430"/>
      <c r="L798" s="1430"/>
      <c r="M798" s="1430"/>
      <c r="N798" s="1430"/>
      <c r="O798" s="1430"/>
      <c r="P798" s="1430"/>
      <c r="Q798" s="1430"/>
      <c r="R798" s="1430"/>
      <c r="S798" s="1430"/>
      <c r="T798" s="1430"/>
      <c r="U798" s="1430"/>
      <c r="V798" s="1430"/>
      <c r="W798" s="1430"/>
      <c r="X798" s="1430"/>
      <c r="Y798" s="1430"/>
      <c r="Z798" s="1430"/>
      <c r="AA798" s="1430"/>
      <c r="AB798" s="1430"/>
      <c r="AC798" s="1430"/>
      <c r="AD798" s="1430"/>
      <c r="AE798" s="1430"/>
      <c r="AF798" s="1430"/>
      <c r="AG798" s="1430"/>
      <c r="AH798" s="1430"/>
      <c r="AI798" s="1430"/>
      <c r="AJ798" s="1430"/>
      <c r="AK798" s="1430"/>
      <c r="AL798" s="1430"/>
      <c r="AM798" s="1430"/>
      <c r="AN798" s="1430"/>
      <c r="AO798" s="1430"/>
      <c r="AP798" s="1430"/>
      <c r="AQ798" s="1430"/>
      <c r="AR798" s="1430"/>
      <c r="AS798" s="1430"/>
      <c r="AT798" s="1430"/>
      <c r="AU798" s="1430"/>
      <c r="AV798" s="1430"/>
      <c r="AW798" s="1430"/>
      <c r="AX798" s="1430"/>
      <c r="AY798" s="1430"/>
      <c r="AZ798" s="1430"/>
      <c r="BA798" s="1430"/>
      <c r="BB798" s="1430"/>
      <c r="BC798" s="1430"/>
      <c r="BD798" s="1430"/>
    </row>
    <row r="799" spans="2:56">
      <c r="B799" s="1430"/>
      <c r="C799" s="1430"/>
      <c r="D799" s="1430"/>
      <c r="E799" s="1430"/>
      <c r="F799" s="1430"/>
      <c r="G799" s="1430"/>
      <c r="H799" s="1430"/>
      <c r="I799" s="1430"/>
      <c r="J799" s="1430"/>
      <c r="K799" s="1430"/>
      <c r="L799" s="1430"/>
      <c r="M799" s="1430"/>
      <c r="N799" s="1430"/>
      <c r="O799" s="1430"/>
      <c r="P799" s="1430"/>
      <c r="Q799" s="1430"/>
      <c r="R799" s="1430"/>
      <c r="S799" s="1430"/>
      <c r="T799" s="1430"/>
      <c r="U799" s="1430"/>
      <c r="V799" s="1430"/>
      <c r="W799" s="1430"/>
      <c r="X799" s="1430"/>
      <c r="Y799" s="1430"/>
      <c r="Z799" s="1430"/>
      <c r="AA799" s="1430"/>
      <c r="AB799" s="1430"/>
      <c r="AC799" s="1430"/>
      <c r="AD799" s="1430"/>
      <c r="AE799" s="1430"/>
      <c r="AF799" s="1430"/>
      <c r="AG799" s="1430"/>
      <c r="AH799" s="1430"/>
      <c r="AI799" s="1430"/>
      <c r="AJ799" s="1430"/>
      <c r="AK799" s="1430"/>
      <c r="AL799" s="1430"/>
      <c r="AM799" s="1430"/>
      <c r="AN799" s="1430"/>
      <c r="AO799" s="1430"/>
      <c r="AP799" s="1430"/>
      <c r="AQ799" s="1430"/>
      <c r="AR799" s="1430"/>
      <c r="AS799" s="1430"/>
      <c r="AT799" s="1430"/>
      <c r="AU799" s="1430"/>
      <c r="AV799" s="1430"/>
      <c r="AW799" s="1430"/>
      <c r="AX799" s="1430"/>
      <c r="AY799" s="1430"/>
      <c r="AZ799" s="1430"/>
      <c r="BA799" s="1430"/>
      <c r="BB799" s="1430"/>
      <c r="BC799" s="1430"/>
      <c r="BD799" s="1430"/>
    </row>
    <row r="800" spans="2:56">
      <c r="B800" s="1430"/>
      <c r="C800" s="1430"/>
      <c r="D800" s="1430"/>
      <c r="E800" s="1430"/>
      <c r="F800" s="1430"/>
      <c r="G800" s="1430"/>
      <c r="H800" s="1430"/>
      <c r="I800" s="1430"/>
      <c r="J800" s="1430"/>
      <c r="K800" s="1430"/>
      <c r="L800" s="1430"/>
      <c r="M800" s="1430"/>
      <c r="N800" s="1430"/>
      <c r="O800" s="1430"/>
      <c r="P800" s="1430"/>
      <c r="Q800" s="1430"/>
      <c r="R800" s="1430"/>
      <c r="S800" s="1430"/>
      <c r="T800" s="1430"/>
      <c r="U800" s="1430"/>
      <c r="V800" s="1430"/>
      <c r="W800" s="1430"/>
      <c r="X800" s="1430"/>
      <c r="Y800" s="1430"/>
      <c r="Z800" s="1430"/>
      <c r="AA800" s="1430"/>
      <c r="AB800" s="1430"/>
      <c r="AC800" s="1430"/>
      <c r="AD800" s="1430"/>
      <c r="AE800" s="1430"/>
      <c r="AF800" s="1430"/>
      <c r="AG800" s="1430"/>
      <c r="AH800" s="1430"/>
      <c r="AI800" s="1430"/>
      <c r="AJ800" s="1430"/>
      <c r="AK800" s="1430"/>
      <c r="AL800" s="1430"/>
      <c r="AM800" s="1430"/>
      <c r="AN800" s="1430"/>
      <c r="AO800" s="1430"/>
      <c r="AP800" s="1430"/>
      <c r="AQ800" s="1430"/>
      <c r="AR800" s="1430"/>
      <c r="AS800" s="1430"/>
      <c r="AT800" s="1430"/>
      <c r="AU800" s="1430"/>
      <c r="AV800" s="1430"/>
      <c r="AW800" s="1430"/>
      <c r="AX800" s="1430"/>
      <c r="AY800" s="1430"/>
      <c r="AZ800" s="1430"/>
      <c r="BA800" s="1430"/>
      <c r="BB800" s="1430"/>
      <c r="BC800" s="1430"/>
      <c r="BD800" s="1430"/>
    </row>
    <row r="801" spans="2:56">
      <c r="B801" s="1430"/>
      <c r="C801" s="1430"/>
      <c r="D801" s="1430"/>
      <c r="E801" s="1430"/>
      <c r="F801" s="1430"/>
      <c r="G801" s="1430"/>
      <c r="H801" s="1430"/>
      <c r="I801" s="1430"/>
      <c r="J801" s="1430"/>
      <c r="K801" s="1430"/>
      <c r="L801" s="1430"/>
      <c r="M801" s="1430"/>
      <c r="N801" s="1430"/>
      <c r="O801" s="1430"/>
      <c r="P801" s="1430"/>
      <c r="Q801" s="1430"/>
      <c r="R801" s="1430"/>
      <c r="S801" s="1430"/>
      <c r="T801" s="1430"/>
      <c r="U801" s="1430"/>
      <c r="V801" s="1430"/>
      <c r="W801" s="1430"/>
      <c r="X801" s="1430"/>
      <c r="Y801" s="1430"/>
      <c r="Z801" s="1430"/>
      <c r="AA801" s="1430"/>
      <c r="AB801" s="1430"/>
      <c r="AC801" s="1430"/>
      <c r="AD801" s="1430"/>
      <c r="AE801" s="1430"/>
      <c r="AF801" s="1430"/>
      <c r="AG801" s="1430"/>
      <c r="AH801" s="1430"/>
      <c r="AI801" s="1430"/>
      <c r="AJ801" s="1430"/>
      <c r="AK801" s="1430"/>
      <c r="AL801" s="1430"/>
      <c r="AM801" s="1430"/>
      <c r="AN801" s="1430"/>
      <c r="AO801" s="1430"/>
      <c r="AP801" s="1430"/>
      <c r="AQ801" s="1430"/>
      <c r="AR801" s="1430"/>
      <c r="AS801" s="1430"/>
      <c r="AT801" s="1430"/>
      <c r="AU801" s="1430"/>
      <c r="AV801" s="1430"/>
      <c r="AW801" s="1430"/>
      <c r="AX801" s="1430"/>
      <c r="AY801" s="1430"/>
      <c r="AZ801" s="1430"/>
      <c r="BA801" s="1430"/>
      <c r="BB801" s="1430"/>
      <c r="BC801" s="1430"/>
      <c r="BD801" s="1430"/>
    </row>
    <row r="802" spans="2:56">
      <c r="B802" s="1430"/>
      <c r="C802" s="1430"/>
      <c r="D802" s="1430"/>
      <c r="E802" s="1430"/>
      <c r="F802" s="1430"/>
      <c r="G802" s="1430"/>
      <c r="H802" s="1430"/>
      <c r="I802" s="1430"/>
      <c r="J802" s="1430"/>
      <c r="K802" s="1430"/>
      <c r="L802" s="1430"/>
      <c r="M802" s="1430"/>
      <c r="N802" s="1430"/>
      <c r="O802" s="1430"/>
      <c r="P802" s="1430"/>
      <c r="Q802" s="1430"/>
      <c r="R802" s="1430"/>
      <c r="S802" s="1430"/>
      <c r="T802" s="1430"/>
      <c r="U802" s="1430"/>
      <c r="V802" s="1430"/>
      <c r="W802" s="1430"/>
      <c r="X802" s="1430"/>
      <c r="Y802" s="1430"/>
      <c r="Z802" s="1430"/>
      <c r="AA802" s="1430"/>
      <c r="AB802" s="1430"/>
      <c r="AC802" s="1430"/>
      <c r="AD802" s="1430"/>
      <c r="AE802" s="1430"/>
      <c r="AF802" s="1430"/>
      <c r="AG802" s="1430"/>
      <c r="AH802" s="1430"/>
      <c r="AI802" s="1430"/>
      <c r="AJ802" s="1430"/>
      <c r="AK802" s="1430"/>
      <c r="AL802" s="1430"/>
      <c r="AM802" s="1430"/>
      <c r="AN802" s="1430"/>
      <c r="AO802" s="1430"/>
      <c r="AP802" s="1430"/>
      <c r="AQ802" s="1430"/>
      <c r="AR802" s="1430"/>
      <c r="AS802" s="1430"/>
      <c r="AT802" s="1430"/>
      <c r="AU802" s="1430"/>
      <c r="AV802" s="1430"/>
      <c r="AW802" s="1430"/>
      <c r="AX802" s="1430"/>
      <c r="AY802" s="1430"/>
      <c r="AZ802" s="1430"/>
      <c r="BA802" s="1430"/>
      <c r="BB802" s="1430"/>
      <c r="BC802" s="1430"/>
      <c r="BD802" s="1430"/>
    </row>
    <row r="803" spans="2:56">
      <c r="B803" s="1430"/>
      <c r="C803" s="1430"/>
      <c r="D803" s="1430"/>
      <c r="E803" s="1430"/>
      <c r="F803" s="1430"/>
      <c r="G803" s="1430"/>
      <c r="H803" s="1430"/>
      <c r="I803" s="1430"/>
      <c r="J803" s="1430"/>
      <c r="K803" s="1430"/>
      <c r="L803" s="1430"/>
      <c r="M803" s="1430"/>
      <c r="N803" s="1430"/>
      <c r="O803" s="1430"/>
      <c r="P803" s="1430"/>
      <c r="Q803" s="1430"/>
      <c r="R803" s="1430"/>
      <c r="S803" s="1430"/>
      <c r="T803" s="1430"/>
      <c r="U803" s="1430"/>
      <c r="V803" s="1430"/>
      <c r="W803" s="1430"/>
      <c r="X803" s="1430"/>
      <c r="Y803" s="1430"/>
      <c r="Z803" s="1430"/>
      <c r="AA803" s="1430"/>
      <c r="AB803" s="1430"/>
      <c r="AC803" s="1430"/>
      <c r="AD803" s="1430"/>
      <c r="AE803" s="1430"/>
      <c r="AF803" s="1430"/>
      <c r="AG803" s="1430"/>
      <c r="AH803" s="1430"/>
      <c r="AI803" s="1430"/>
      <c r="AJ803" s="1430"/>
      <c r="AK803" s="1430"/>
      <c r="AL803" s="1430"/>
      <c r="AM803" s="1430"/>
      <c r="AN803" s="1430"/>
      <c r="AO803" s="1430"/>
      <c r="AP803" s="1430"/>
      <c r="AQ803" s="1430"/>
      <c r="AR803" s="1430"/>
      <c r="AS803" s="1430"/>
      <c r="AT803" s="1430"/>
      <c r="AU803" s="1430"/>
      <c r="AV803" s="1430"/>
      <c r="AW803" s="1430"/>
      <c r="AX803" s="1430"/>
      <c r="AY803" s="1430"/>
      <c r="AZ803" s="1430"/>
      <c r="BA803" s="1430"/>
      <c r="BB803" s="1430"/>
      <c r="BC803" s="1430"/>
      <c r="BD803" s="1430"/>
    </row>
    <row r="804" spans="2:56">
      <c r="B804" s="1430"/>
      <c r="C804" s="1430"/>
      <c r="D804" s="1430"/>
      <c r="E804" s="1430"/>
      <c r="F804" s="1430"/>
      <c r="G804" s="1430"/>
      <c r="H804" s="1430"/>
      <c r="I804" s="1430"/>
      <c r="J804" s="1430"/>
      <c r="K804" s="1430"/>
      <c r="L804" s="1430"/>
      <c r="M804" s="1430"/>
      <c r="N804" s="1430"/>
      <c r="O804" s="1430"/>
      <c r="P804" s="1430"/>
      <c r="Q804" s="1430"/>
      <c r="R804" s="1430"/>
      <c r="S804" s="1430"/>
      <c r="T804" s="1430"/>
      <c r="U804" s="1430"/>
      <c r="V804" s="1430"/>
      <c r="W804" s="1430"/>
      <c r="X804" s="1430"/>
      <c r="Y804" s="1430"/>
      <c r="Z804" s="1430"/>
      <c r="AA804" s="1430"/>
      <c r="AB804" s="1430"/>
      <c r="AC804" s="1430"/>
      <c r="AD804" s="1430"/>
      <c r="AE804" s="1430"/>
      <c r="AF804" s="1430"/>
      <c r="AG804" s="1430"/>
      <c r="AH804" s="1430"/>
      <c r="AI804" s="1430"/>
      <c r="AJ804" s="1430"/>
      <c r="AK804" s="1430"/>
      <c r="AL804" s="1430"/>
      <c r="AM804" s="1430"/>
      <c r="AN804" s="1430"/>
      <c r="AO804" s="1430"/>
      <c r="AP804" s="1430"/>
      <c r="AQ804" s="1430"/>
      <c r="AR804" s="1430"/>
      <c r="AS804" s="1430"/>
      <c r="AT804" s="1430"/>
      <c r="AU804" s="1430"/>
      <c r="AV804" s="1430"/>
      <c r="AW804" s="1430"/>
      <c r="AX804" s="1430"/>
      <c r="AY804" s="1430"/>
      <c r="AZ804" s="1430"/>
      <c r="BA804" s="1430"/>
      <c r="BB804" s="1430"/>
      <c r="BC804" s="1430"/>
      <c r="BD804" s="1430"/>
    </row>
    <row r="805" spans="2:56">
      <c r="B805" s="1430"/>
      <c r="C805" s="1430"/>
      <c r="D805" s="1430"/>
      <c r="E805" s="1430"/>
      <c r="F805" s="1430"/>
      <c r="G805" s="1430"/>
      <c r="H805" s="1430"/>
      <c r="I805" s="1430"/>
      <c r="J805" s="1430"/>
      <c r="K805" s="1430"/>
      <c r="L805" s="1430"/>
      <c r="M805" s="1430"/>
      <c r="N805" s="1430"/>
      <c r="O805" s="1430"/>
      <c r="P805" s="1430"/>
      <c r="Q805" s="1430"/>
      <c r="R805" s="1430"/>
      <c r="S805" s="1430"/>
      <c r="T805" s="1430"/>
      <c r="U805" s="1430"/>
      <c r="V805" s="1430"/>
      <c r="W805" s="1430"/>
      <c r="X805" s="1430"/>
      <c r="Y805" s="1430"/>
      <c r="Z805" s="1430"/>
      <c r="AA805" s="1430"/>
      <c r="AB805" s="1430"/>
      <c r="AC805" s="1430"/>
      <c r="AD805" s="1430"/>
      <c r="AE805" s="1430"/>
      <c r="AF805" s="1430"/>
      <c r="AG805" s="1430"/>
      <c r="AH805" s="1430"/>
      <c r="AI805" s="1430"/>
      <c r="AJ805" s="1430"/>
      <c r="AK805" s="1430"/>
      <c r="AL805" s="1430"/>
      <c r="AM805" s="1430"/>
      <c r="AN805" s="1430"/>
      <c r="AO805" s="1430"/>
      <c r="AP805" s="1430"/>
      <c r="AQ805" s="1430"/>
      <c r="AR805" s="1430"/>
      <c r="AS805" s="1430"/>
      <c r="AT805" s="1430"/>
      <c r="AU805" s="1430"/>
      <c r="AV805" s="1430"/>
      <c r="AW805" s="1430"/>
      <c r="AX805" s="1430"/>
      <c r="AY805" s="1430"/>
      <c r="AZ805" s="1430"/>
      <c r="BA805" s="1430"/>
      <c r="BB805" s="1430"/>
      <c r="BC805" s="1430"/>
      <c r="BD805" s="1430"/>
    </row>
    <row r="806" spans="2:56">
      <c r="B806" s="1430"/>
      <c r="C806" s="1430"/>
      <c r="D806" s="1430"/>
      <c r="E806" s="1430"/>
      <c r="F806" s="1430"/>
      <c r="G806" s="1430"/>
      <c r="H806" s="1430"/>
      <c r="I806" s="1430"/>
      <c r="J806" s="1430"/>
      <c r="K806" s="1430"/>
      <c r="L806" s="1430"/>
      <c r="M806" s="1430"/>
      <c r="N806" s="1430"/>
      <c r="O806" s="1430"/>
      <c r="P806" s="1430"/>
      <c r="Q806" s="1430"/>
      <c r="R806" s="1430"/>
      <c r="S806" s="1430"/>
      <c r="T806" s="1430"/>
      <c r="U806" s="1430"/>
      <c r="V806" s="1430"/>
      <c r="W806" s="1430"/>
      <c r="X806" s="1430"/>
      <c r="Y806" s="1430"/>
      <c r="Z806" s="1430"/>
      <c r="AA806" s="1430"/>
      <c r="AB806" s="1430"/>
      <c r="AC806" s="1430"/>
      <c r="AD806" s="1430"/>
      <c r="AE806" s="1430"/>
      <c r="AF806" s="1430"/>
      <c r="AG806" s="1430"/>
      <c r="AH806" s="1430"/>
      <c r="AI806" s="1430"/>
      <c r="AJ806" s="1430"/>
      <c r="AK806" s="1430"/>
      <c r="AL806" s="1430"/>
      <c r="AM806" s="1430"/>
      <c r="AN806" s="1430"/>
      <c r="AO806" s="1430"/>
      <c r="AP806" s="1430"/>
      <c r="AQ806" s="1430"/>
      <c r="AR806" s="1430"/>
      <c r="AS806" s="1430"/>
      <c r="AT806" s="1430"/>
      <c r="AU806" s="1430"/>
      <c r="AV806" s="1430"/>
      <c r="AW806" s="1430"/>
      <c r="AX806" s="1430"/>
      <c r="AY806" s="1430"/>
      <c r="AZ806" s="1430"/>
      <c r="BA806" s="1430"/>
      <c r="BB806" s="1430"/>
      <c r="BC806" s="1430"/>
      <c r="BD806" s="1430"/>
    </row>
    <row r="807" spans="2:56">
      <c r="B807" s="1430"/>
      <c r="C807" s="1430"/>
      <c r="D807" s="1430"/>
      <c r="E807" s="1430"/>
      <c r="F807" s="1430"/>
      <c r="G807" s="1430"/>
      <c r="H807" s="1430"/>
      <c r="I807" s="1430"/>
      <c r="J807" s="1430"/>
      <c r="K807" s="1430"/>
      <c r="L807" s="1430"/>
      <c r="M807" s="1430"/>
      <c r="N807" s="1430"/>
      <c r="O807" s="1430"/>
      <c r="P807" s="1430"/>
      <c r="Q807" s="1430"/>
      <c r="R807" s="1430"/>
      <c r="S807" s="1430"/>
      <c r="T807" s="1430"/>
      <c r="U807" s="1430"/>
      <c r="V807" s="1430"/>
      <c r="W807" s="1430"/>
      <c r="X807" s="1430"/>
      <c r="Y807" s="1430"/>
      <c r="Z807" s="1430"/>
      <c r="AA807" s="1430"/>
      <c r="AB807" s="1430"/>
      <c r="AC807" s="1430"/>
      <c r="AD807" s="1430"/>
      <c r="AE807" s="1430"/>
      <c r="AF807" s="1430"/>
      <c r="AG807" s="1430"/>
      <c r="AH807" s="1430"/>
      <c r="AI807" s="1430"/>
      <c r="AJ807" s="1430"/>
      <c r="AK807" s="1430"/>
      <c r="AL807" s="1430"/>
      <c r="AM807" s="1430"/>
      <c r="AN807" s="1430"/>
      <c r="AO807" s="1430"/>
      <c r="AP807" s="1430"/>
      <c r="AQ807" s="1430"/>
      <c r="AR807" s="1430"/>
      <c r="AS807" s="1430"/>
      <c r="AT807" s="1430"/>
      <c r="AU807" s="1430"/>
      <c r="AV807" s="1430"/>
      <c r="AW807" s="1430"/>
      <c r="AX807" s="1430"/>
      <c r="AY807" s="1430"/>
      <c r="AZ807" s="1430"/>
      <c r="BA807" s="1430"/>
      <c r="BB807" s="1430"/>
      <c r="BC807" s="1430"/>
      <c r="BD807" s="1430"/>
    </row>
    <row r="808" spans="2:56">
      <c r="B808" s="1430"/>
      <c r="C808" s="1430"/>
      <c r="D808" s="1430"/>
      <c r="E808" s="1430"/>
      <c r="F808" s="1430"/>
      <c r="G808" s="1430"/>
      <c r="H808" s="1430"/>
      <c r="I808" s="1430"/>
      <c r="J808" s="1430"/>
      <c r="K808" s="1430"/>
      <c r="L808" s="1430"/>
      <c r="M808" s="1430"/>
      <c r="N808" s="1430"/>
      <c r="O808" s="1430"/>
      <c r="P808" s="1430"/>
      <c r="Q808" s="1430"/>
      <c r="R808" s="1430"/>
      <c r="S808" s="1430"/>
      <c r="T808" s="1430"/>
      <c r="U808" s="1430"/>
      <c r="V808" s="1430"/>
      <c r="W808" s="1430"/>
      <c r="X808" s="1430"/>
      <c r="Y808" s="1430"/>
      <c r="Z808" s="1430"/>
      <c r="AA808" s="1430"/>
      <c r="AB808" s="1430"/>
      <c r="AC808" s="1430"/>
      <c r="AD808" s="1430"/>
      <c r="AE808" s="1430"/>
      <c r="AF808" s="1430"/>
      <c r="AG808" s="1430"/>
      <c r="AH808" s="1430"/>
      <c r="AI808" s="1430"/>
      <c r="AJ808" s="1430"/>
      <c r="AK808" s="1430"/>
      <c r="AL808" s="1430"/>
      <c r="AM808" s="1430"/>
      <c r="AN808" s="1430"/>
      <c r="AO808" s="1430"/>
      <c r="AP808" s="1430"/>
      <c r="AQ808" s="1430"/>
      <c r="AR808" s="1430"/>
      <c r="AS808" s="1430"/>
      <c r="AT808" s="1430"/>
      <c r="AU808" s="1430"/>
      <c r="AV808" s="1430"/>
      <c r="AW808" s="1430"/>
      <c r="AX808" s="1430"/>
      <c r="AY808" s="1430"/>
      <c r="AZ808" s="1430"/>
      <c r="BA808" s="1430"/>
      <c r="BB808" s="1430"/>
      <c r="BC808" s="1430"/>
      <c r="BD808" s="1430"/>
    </row>
    <row r="809" spans="2:56">
      <c r="B809" s="1430"/>
      <c r="C809" s="1430"/>
      <c r="D809" s="1430"/>
      <c r="E809" s="1430"/>
      <c r="F809" s="1430"/>
      <c r="G809" s="1430"/>
      <c r="H809" s="1430"/>
      <c r="I809" s="1430"/>
      <c r="J809" s="1430"/>
      <c r="K809" s="1430"/>
      <c r="L809" s="1430"/>
      <c r="M809" s="1430"/>
      <c r="N809" s="1430"/>
      <c r="O809" s="1430"/>
      <c r="P809" s="1430"/>
      <c r="Q809" s="1430"/>
      <c r="R809" s="1430"/>
      <c r="S809" s="1430"/>
      <c r="T809" s="1430"/>
      <c r="U809" s="1430"/>
      <c r="V809" s="1430"/>
      <c r="W809" s="1430"/>
      <c r="X809" s="1430"/>
      <c r="Y809" s="1430"/>
      <c r="Z809" s="1430"/>
      <c r="AA809" s="1430"/>
      <c r="AB809" s="1430"/>
      <c r="AC809" s="1430"/>
      <c r="AD809" s="1430"/>
      <c r="AE809" s="1430"/>
      <c r="AF809" s="1430"/>
      <c r="AG809" s="1430"/>
      <c r="AH809" s="1430"/>
      <c r="AI809" s="1430"/>
      <c r="AJ809" s="1430"/>
      <c r="AK809" s="1430"/>
      <c r="AL809" s="1430"/>
      <c r="AM809" s="1430"/>
      <c r="AN809" s="1430"/>
      <c r="AO809" s="1430"/>
      <c r="AP809" s="1430"/>
      <c r="AQ809" s="1430"/>
      <c r="AR809" s="1430"/>
      <c r="AS809" s="1430"/>
      <c r="AT809" s="1430"/>
      <c r="AU809" s="1430"/>
      <c r="AV809" s="1430"/>
      <c r="AW809" s="1430"/>
      <c r="AX809" s="1430"/>
      <c r="AY809" s="1430"/>
      <c r="AZ809" s="1430"/>
      <c r="BA809" s="1430"/>
      <c r="BB809" s="1430"/>
      <c r="BC809" s="1430"/>
      <c r="BD809" s="1430"/>
    </row>
    <row r="810" spans="2:56">
      <c r="B810" s="1430"/>
      <c r="C810" s="1430"/>
      <c r="D810" s="1430"/>
      <c r="E810" s="1430"/>
      <c r="F810" s="1430"/>
      <c r="G810" s="1430"/>
      <c r="H810" s="1430"/>
      <c r="I810" s="1430"/>
      <c r="J810" s="1430"/>
      <c r="K810" s="1430"/>
      <c r="L810" s="1430"/>
      <c r="M810" s="1430"/>
      <c r="N810" s="1430"/>
      <c r="O810" s="1430"/>
      <c r="P810" s="1430"/>
      <c r="Q810" s="1430"/>
      <c r="R810" s="1430"/>
      <c r="S810" s="1430"/>
      <c r="T810" s="1430"/>
      <c r="U810" s="1430"/>
      <c r="V810" s="1430"/>
      <c r="W810" s="1430"/>
      <c r="X810" s="1430"/>
      <c r="Y810" s="1430"/>
      <c r="Z810" s="1430"/>
      <c r="AA810" s="1430"/>
      <c r="AB810" s="1430"/>
      <c r="AC810" s="1430"/>
      <c r="AD810" s="1430"/>
      <c r="AE810" s="1430"/>
      <c r="AF810" s="1430"/>
      <c r="AG810" s="1430"/>
      <c r="AH810" s="1430"/>
      <c r="AI810" s="1430"/>
      <c r="AJ810" s="1430"/>
      <c r="AK810" s="1430"/>
      <c r="AL810" s="1430"/>
      <c r="AM810" s="1430"/>
      <c r="AN810" s="1430"/>
      <c r="AO810" s="1430"/>
      <c r="AP810" s="1430"/>
      <c r="AQ810" s="1430"/>
      <c r="AR810" s="1430"/>
      <c r="AS810" s="1430"/>
      <c r="AT810" s="1430"/>
      <c r="AU810" s="1430"/>
      <c r="AV810" s="1430"/>
      <c r="AW810" s="1430"/>
      <c r="AX810" s="1430"/>
      <c r="AY810" s="1430"/>
      <c r="AZ810" s="1430"/>
      <c r="BA810" s="1430"/>
      <c r="BB810" s="1430"/>
      <c r="BC810" s="1430"/>
      <c r="BD810" s="1430"/>
    </row>
    <row r="811" spans="2:56">
      <c r="B811" s="1430"/>
      <c r="C811" s="1430"/>
      <c r="D811" s="1430"/>
      <c r="E811" s="1430"/>
      <c r="F811" s="1430"/>
      <c r="G811" s="1430"/>
      <c r="H811" s="1430"/>
      <c r="I811" s="1430"/>
      <c r="J811" s="1430"/>
      <c r="K811" s="1430"/>
      <c r="L811" s="1430"/>
      <c r="M811" s="1430"/>
      <c r="N811" s="1430"/>
      <c r="O811" s="1430"/>
      <c r="P811" s="1430"/>
      <c r="Q811" s="1430"/>
      <c r="R811" s="1430"/>
      <c r="S811" s="1430"/>
      <c r="T811" s="1430"/>
      <c r="U811" s="1430"/>
      <c r="V811" s="1430"/>
      <c r="W811" s="1430"/>
      <c r="X811" s="1430"/>
      <c r="Y811" s="1430"/>
      <c r="Z811" s="1430"/>
      <c r="AA811" s="1430"/>
      <c r="AB811" s="1430"/>
      <c r="AC811" s="1430"/>
      <c r="AD811" s="1430"/>
      <c r="AE811" s="1430"/>
      <c r="AF811" s="1430"/>
      <c r="AG811" s="1430"/>
      <c r="AH811" s="1430"/>
      <c r="AI811" s="1430"/>
      <c r="AJ811" s="1430"/>
      <c r="AK811" s="1430"/>
      <c r="AL811" s="1430"/>
      <c r="AM811" s="1430"/>
      <c r="AN811" s="1430"/>
      <c r="AO811" s="1430"/>
      <c r="AP811" s="1430"/>
      <c r="AQ811" s="1430"/>
      <c r="AR811" s="1430"/>
      <c r="AS811" s="1430"/>
      <c r="AT811" s="1430"/>
      <c r="AU811" s="1430"/>
      <c r="AV811" s="1430"/>
      <c r="AW811" s="1430"/>
      <c r="AX811" s="1430"/>
      <c r="AY811" s="1430"/>
      <c r="AZ811" s="1430"/>
      <c r="BA811" s="1430"/>
      <c r="BB811" s="1430"/>
      <c r="BC811" s="1430"/>
      <c r="BD811" s="1430"/>
    </row>
    <row r="812" spans="2:56">
      <c r="B812" s="1430"/>
      <c r="C812" s="1430"/>
      <c r="D812" s="1430"/>
      <c r="E812" s="1430"/>
      <c r="F812" s="1430"/>
      <c r="G812" s="1430"/>
      <c r="H812" s="1430"/>
      <c r="I812" s="1430"/>
      <c r="J812" s="1430"/>
      <c r="K812" s="1430"/>
      <c r="L812" s="1430"/>
      <c r="M812" s="1430"/>
      <c r="N812" s="1430"/>
      <c r="O812" s="1430"/>
      <c r="P812" s="1430"/>
      <c r="Q812" s="1430"/>
      <c r="R812" s="1430"/>
      <c r="S812" s="1430"/>
      <c r="T812" s="1430"/>
      <c r="U812" s="1430"/>
      <c r="V812" s="1430"/>
      <c r="W812" s="1430"/>
      <c r="X812" s="1430"/>
      <c r="Y812" s="1430"/>
      <c r="Z812" s="1430"/>
      <c r="AA812" s="1430"/>
      <c r="AB812" s="1430"/>
      <c r="AC812" s="1430"/>
      <c r="AD812" s="1430"/>
      <c r="AE812" s="1430"/>
      <c r="AF812" s="1430"/>
      <c r="AG812" s="1430"/>
      <c r="AH812" s="1430"/>
      <c r="AI812" s="1430"/>
      <c r="AJ812" s="1430"/>
      <c r="AK812" s="1430"/>
      <c r="AL812" s="1430"/>
      <c r="AM812" s="1430"/>
      <c r="AN812" s="1430"/>
      <c r="AO812" s="1430"/>
      <c r="AP812" s="1430"/>
      <c r="AQ812" s="1430"/>
      <c r="AR812" s="1430"/>
      <c r="AS812" s="1430"/>
      <c r="AT812" s="1430"/>
      <c r="AU812" s="1430"/>
      <c r="AV812" s="1430"/>
      <c r="AW812" s="1430"/>
      <c r="AX812" s="1430"/>
      <c r="AY812" s="1430"/>
      <c r="AZ812" s="1430"/>
      <c r="BA812" s="1430"/>
      <c r="BB812" s="1430"/>
      <c r="BC812" s="1430"/>
      <c r="BD812" s="1430"/>
    </row>
    <row r="813" spans="2:56">
      <c r="B813" s="1430"/>
      <c r="C813" s="1430"/>
      <c r="D813" s="1430"/>
      <c r="E813" s="1430"/>
      <c r="F813" s="1430"/>
      <c r="G813" s="1430"/>
      <c r="H813" s="1430"/>
      <c r="I813" s="1430"/>
      <c r="J813" s="1430"/>
      <c r="K813" s="1430"/>
      <c r="L813" s="1430"/>
      <c r="M813" s="1430"/>
      <c r="N813" s="1430"/>
      <c r="O813" s="1430"/>
      <c r="P813" s="1430"/>
      <c r="Q813" s="1430"/>
      <c r="R813" s="1430"/>
      <c r="S813" s="1430"/>
      <c r="T813" s="1430"/>
      <c r="U813" s="1430"/>
      <c r="V813" s="1430"/>
      <c r="W813" s="1430"/>
      <c r="X813" s="1430"/>
      <c r="Y813" s="1430"/>
      <c r="Z813" s="1430"/>
      <c r="AA813" s="1430"/>
      <c r="AB813" s="1430"/>
      <c r="AC813" s="1430"/>
      <c r="AD813" s="1430"/>
      <c r="AE813" s="1430"/>
      <c r="AF813" s="1430"/>
      <c r="AG813" s="1430"/>
      <c r="AH813" s="1430"/>
      <c r="AI813" s="1430"/>
      <c r="AJ813" s="1430"/>
      <c r="AK813" s="1430"/>
      <c r="AL813" s="1430"/>
      <c r="AM813" s="1430"/>
      <c r="AN813" s="1430"/>
      <c r="AO813" s="1430"/>
      <c r="AP813" s="1430"/>
      <c r="AQ813" s="1430"/>
      <c r="AR813" s="1430"/>
      <c r="AS813" s="1430"/>
      <c r="AT813" s="1430"/>
      <c r="AU813" s="1430"/>
      <c r="AV813" s="1430"/>
      <c r="AW813" s="1430"/>
      <c r="AX813" s="1430"/>
      <c r="AY813" s="1430"/>
      <c r="AZ813" s="1430"/>
      <c r="BA813" s="1430"/>
      <c r="BB813" s="1430"/>
      <c r="BC813" s="1430"/>
      <c r="BD813" s="1430"/>
    </row>
    <row r="814" spans="2:56">
      <c r="B814" s="1430"/>
      <c r="C814" s="1430"/>
      <c r="D814" s="1430"/>
      <c r="E814" s="1430"/>
      <c r="F814" s="1430"/>
      <c r="G814" s="1430"/>
      <c r="H814" s="1430"/>
      <c r="I814" s="1430"/>
      <c r="J814" s="1430"/>
      <c r="K814" s="1430"/>
      <c r="L814" s="1430"/>
      <c r="M814" s="1430"/>
      <c r="N814" s="1430"/>
      <c r="O814" s="1430"/>
      <c r="P814" s="1430"/>
      <c r="Q814" s="1430"/>
      <c r="R814" s="1430"/>
      <c r="S814" s="1430"/>
      <c r="T814" s="1430"/>
      <c r="U814" s="1430"/>
      <c r="V814" s="1430"/>
      <c r="W814" s="1430"/>
      <c r="X814" s="1430"/>
      <c r="Y814" s="1430"/>
      <c r="Z814" s="1430"/>
      <c r="AA814" s="1430"/>
      <c r="AB814" s="1430"/>
      <c r="AC814" s="1430"/>
      <c r="AD814" s="1430"/>
      <c r="AE814" s="1430"/>
      <c r="AF814" s="1430"/>
      <c r="AG814" s="1430"/>
      <c r="AH814" s="1430"/>
      <c r="AI814" s="1430"/>
      <c r="AJ814" s="1430"/>
      <c r="AK814" s="1430"/>
      <c r="AL814" s="1430"/>
      <c r="AM814" s="1430"/>
      <c r="AN814" s="1430"/>
      <c r="AO814" s="1430"/>
      <c r="AP814" s="1430"/>
      <c r="AQ814" s="1430"/>
      <c r="AR814" s="1430"/>
      <c r="AS814" s="1430"/>
      <c r="AT814" s="1430"/>
      <c r="AU814" s="1430"/>
      <c r="AV814" s="1430"/>
      <c r="AW814" s="1430"/>
      <c r="AX814" s="1430"/>
      <c r="AY814" s="1430"/>
      <c r="AZ814" s="1430"/>
      <c r="BA814" s="1430"/>
      <c r="BB814" s="1430"/>
      <c r="BC814" s="1430"/>
      <c r="BD814" s="1430"/>
    </row>
    <row r="815" spans="2:56">
      <c r="B815" s="1430"/>
      <c r="C815" s="1430"/>
      <c r="D815" s="1430"/>
      <c r="E815" s="1430"/>
      <c r="F815" s="1430"/>
      <c r="G815" s="1430"/>
      <c r="H815" s="1430"/>
      <c r="I815" s="1430"/>
      <c r="J815" s="1430"/>
      <c r="K815" s="1430"/>
      <c r="L815" s="1430"/>
      <c r="M815" s="1430"/>
      <c r="N815" s="1430"/>
      <c r="O815" s="1430"/>
      <c r="P815" s="1430"/>
      <c r="Q815" s="1430"/>
      <c r="R815" s="1430"/>
      <c r="S815" s="1430"/>
      <c r="T815" s="1430"/>
      <c r="U815" s="1430"/>
      <c r="V815" s="1430"/>
      <c r="W815" s="1430"/>
      <c r="X815" s="1430"/>
      <c r="Y815" s="1430"/>
      <c r="Z815" s="1430"/>
      <c r="AA815" s="1430"/>
      <c r="AB815" s="1430"/>
      <c r="AC815" s="1430"/>
      <c r="AD815" s="1430"/>
      <c r="AE815" s="1430"/>
      <c r="AF815" s="1430"/>
      <c r="AG815" s="1430"/>
      <c r="AH815" s="1430"/>
      <c r="AI815" s="1430"/>
      <c r="AJ815" s="1430"/>
      <c r="AK815" s="1430"/>
      <c r="AL815" s="1430"/>
      <c r="AM815" s="1430"/>
      <c r="AN815" s="1430"/>
      <c r="AO815" s="1430"/>
      <c r="AP815" s="1430"/>
      <c r="AQ815" s="1430"/>
      <c r="AR815" s="1430"/>
      <c r="AS815" s="1430"/>
      <c r="AT815" s="1430"/>
      <c r="AU815" s="1430"/>
      <c r="AV815" s="1430"/>
      <c r="AW815" s="1430"/>
      <c r="AX815" s="1430"/>
      <c r="AY815" s="1430"/>
      <c r="AZ815" s="1430"/>
      <c r="BA815" s="1430"/>
      <c r="BB815" s="1430"/>
      <c r="BC815" s="1430"/>
      <c r="BD815" s="1430"/>
    </row>
    <row r="816" spans="2:56">
      <c r="B816" s="1430"/>
      <c r="C816" s="1430"/>
      <c r="D816" s="1430"/>
      <c r="E816" s="1430"/>
      <c r="F816" s="1430"/>
      <c r="G816" s="1430"/>
      <c r="H816" s="1430"/>
      <c r="I816" s="1430"/>
      <c r="J816" s="1430"/>
      <c r="K816" s="1430"/>
      <c r="L816" s="1430"/>
      <c r="M816" s="1430"/>
      <c r="N816" s="1430"/>
      <c r="O816" s="1430"/>
      <c r="P816" s="1430"/>
      <c r="Q816" s="1430"/>
      <c r="R816" s="1430"/>
      <c r="S816" s="1430"/>
      <c r="T816" s="1430"/>
      <c r="U816" s="1430"/>
      <c r="V816" s="1430"/>
      <c r="W816" s="1430"/>
      <c r="X816" s="1430"/>
      <c r="Y816" s="1430"/>
      <c r="Z816" s="1430"/>
      <c r="AA816" s="1430"/>
      <c r="AB816" s="1430"/>
      <c r="AC816" s="1430"/>
      <c r="AD816" s="1430"/>
      <c r="AE816" s="1430"/>
      <c r="AF816" s="1430"/>
      <c r="AG816" s="1430"/>
      <c r="AH816" s="1430"/>
      <c r="AI816" s="1430"/>
      <c r="AJ816" s="1430"/>
      <c r="AK816" s="1430"/>
      <c r="AL816" s="1430"/>
      <c r="AM816" s="1430"/>
      <c r="AN816" s="1430"/>
      <c r="AO816" s="1430"/>
      <c r="AP816" s="1430"/>
      <c r="AQ816" s="1430"/>
      <c r="AR816" s="1430"/>
      <c r="AS816" s="1430"/>
      <c r="AT816" s="1430"/>
      <c r="AU816" s="1430"/>
      <c r="AV816" s="1430"/>
      <c r="AW816" s="1430"/>
      <c r="AX816" s="1430"/>
      <c r="AY816" s="1430"/>
      <c r="AZ816" s="1430"/>
      <c r="BA816" s="1430"/>
      <c r="BB816" s="1430"/>
      <c r="BC816" s="1430"/>
      <c r="BD816" s="1430"/>
    </row>
    <row r="817" spans="2:56">
      <c r="B817" s="1430"/>
      <c r="C817" s="1430"/>
      <c r="D817" s="1430"/>
      <c r="E817" s="1430"/>
      <c r="F817" s="1430"/>
      <c r="G817" s="1430"/>
      <c r="H817" s="1430"/>
      <c r="I817" s="1430"/>
      <c r="J817" s="1430"/>
      <c r="K817" s="1430"/>
      <c r="L817" s="1430"/>
      <c r="M817" s="1430"/>
      <c r="N817" s="1430"/>
      <c r="O817" s="1430"/>
      <c r="P817" s="1430"/>
      <c r="Q817" s="1430"/>
      <c r="R817" s="1430"/>
      <c r="S817" s="1430"/>
      <c r="T817" s="1430"/>
      <c r="U817" s="1430"/>
      <c r="V817" s="1430"/>
      <c r="W817" s="1430"/>
      <c r="X817" s="1430"/>
      <c r="Y817" s="1430"/>
      <c r="Z817" s="1430"/>
      <c r="AA817" s="1430"/>
      <c r="AB817" s="1430"/>
      <c r="AC817" s="1430"/>
      <c r="AD817" s="1430"/>
      <c r="AE817" s="1430"/>
      <c r="AF817" s="1430"/>
      <c r="AG817" s="1430"/>
      <c r="AH817" s="1430"/>
      <c r="AI817" s="1430"/>
      <c r="AJ817" s="1430"/>
      <c r="AK817" s="1430"/>
      <c r="AL817" s="1430"/>
      <c r="AM817" s="1430"/>
      <c r="AN817" s="1430"/>
      <c r="AO817" s="1430"/>
      <c r="AP817" s="1430"/>
      <c r="AQ817" s="1430"/>
      <c r="AR817" s="1430"/>
      <c r="AS817" s="1430"/>
      <c r="AT817" s="1430"/>
      <c r="AU817" s="1430"/>
      <c r="AV817" s="1430"/>
      <c r="AW817" s="1430"/>
      <c r="AX817" s="1430"/>
      <c r="AY817" s="1430"/>
      <c r="AZ817" s="1430"/>
      <c r="BA817" s="1430"/>
      <c r="BB817" s="1430"/>
      <c r="BC817" s="1430"/>
      <c r="BD817" s="1430"/>
    </row>
    <row r="818" spans="2:56">
      <c r="B818" s="1430"/>
      <c r="C818" s="1430"/>
      <c r="D818" s="1430"/>
      <c r="E818" s="1430"/>
      <c r="F818" s="1430"/>
      <c r="G818" s="1430"/>
      <c r="H818" s="1430"/>
      <c r="I818" s="1430"/>
      <c r="J818" s="1430"/>
      <c r="K818" s="1430"/>
      <c r="L818" s="1430"/>
      <c r="M818" s="1430"/>
      <c r="N818" s="1430"/>
      <c r="O818" s="1430"/>
      <c r="P818" s="1430"/>
      <c r="Q818" s="1430"/>
      <c r="R818" s="1430"/>
      <c r="S818" s="1430"/>
      <c r="T818" s="1430"/>
      <c r="U818" s="1430"/>
      <c r="V818" s="1430"/>
      <c r="W818" s="1430"/>
      <c r="X818" s="1430"/>
      <c r="Y818" s="1430"/>
      <c r="Z818" s="1430"/>
      <c r="AA818" s="1430"/>
      <c r="AB818" s="1430"/>
      <c r="AC818" s="1430"/>
      <c r="AD818" s="1430"/>
      <c r="AE818" s="1430"/>
      <c r="AF818" s="1430"/>
      <c r="AG818" s="1430"/>
      <c r="AH818" s="1430"/>
      <c r="AI818" s="1430"/>
      <c r="AJ818" s="1430"/>
      <c r="AK818" s="1430"/>
      <c r="AL818" s="1430"/>
      <c r="AM818" s="1430"/>
      <c r="AN818" s="1430"/>
      <c r="AO818" s="1430"/>
      <c r="AP818" s="1430"/>
      <c r="AQ818" s="1430"/>
      <c r="AR818" s="1430"/>
      <c r="AS818" s="1430"/>
      <c r="AT818" s="1430"/>
      <c r="AU818" s="1430"/>
      <c r="AV818" s="1430"/>
      <c r="AW818" s="1430"/>
      <c r="AX818" s="1430"/>
      <c r="AY818" s="1430"/>
      <c r="AZ818" s="1430"/>
      <c r="BA818" s="1430"/>
      <c r="BB818" s="1430"/>
      <c r="BC818" s="1430"/>
      <c r="BD818" s="1430"/>
    </row>
    <row r="819" spans="2:56">
      <c r="B819" s="1430"/>
      <c r="C819" s="1430"/>
      <c r="D819" s="1430"/>
      <c r="E819" s="1430"/>
      <c r="F819" s="1430"/>
      <c r="G819" s="1430"/>
      <c r="H819" s="1430"/>
      <c r="I819" s="1430"/>
      <c r="J819" s="1430"/>
      <c r="K819" s="1430"/>
      <c r="L819" s="1430"/>
      <c r="M819" s="1430"/>
      <c r="N819" s="1430"/>
      <c r="O819" s="1430"/>
      <c r="P819" s="1430"/>
      <c r="Q819" s="1430"/>
      <c r="R819" s="1430"/>
      <c r="S819" s="1430"/>
      <c r="T819" s="1430"/>
      <c r="U819" s="1430"/>
      <c r="V819" s="1430"/>
      <c r="W819" s="1430"/>
      <c r="X819" s="1430"/>
      <c r="Y819" s="1430"/>
      <c r="Z819" s="1430"/>
      <c r="AA819" s="1430"/>
      <c r="AB819" s="1430"/>
      <c r="AC819" s="1430"/>
      <c r="AD819" s="1430"/>
      <c r="AE819" s="1430"/>
      <c r="AF819" s="1430"/>
      <c r="AG819" s="1430"/>
      <c r="AH819" s="1430"/>
      <c r="AI819" s="1430"/>
      <c r="AJ819" s="1430"/>
      <c r="AK819" s="1430"/>
      <c r="AL819" s="1430"/>
      <c r="AM819" s="1430"/>
      <c r="AN819" s="1430"/>
      <c r="AO819" s="1430"/>
      <c r="AP819" s="1430"/>
      <c r="AQ819" s="1430"/>
      <c r="AR819" s="1430"/>
      <c r="AS819" s="1430"/>
      <c r="AT819" s="1430"/>
      <c r="AU819" s="1430"/>
      <c r="AV819" s="1430"/>
      <c r="AW819" s="1430"/>
      <c r="AX819" s="1430"/>
      <c r="AY819" s="1430"/>
      <c r="AZ819" s="1430"/>
      <c r="BA819" s="1430"/>
      <c r="BB819" s="1430"/>
      <c r="BC819" s="1430"/>
      <c r="BD819" s="1430"/>
    </row>
    <row r="820" spans="2:56">
      <c r="B820" s="1430"/>
      <c r="C820" s="1430"/>
      <c r="D820" s="1430"/>
      <c r="E820" s="1430"/>
      <c r="F820" s="1430"/>
      <c r="G820" s="1430"/>
      <c r="H820" s="1430"/>
      <c r="I820" s="1430"/>
      <c r="J820" s="1430"/>
      <c r="K820" s="1430"/>
      <c r="L820" s="1430"/>
      <c r="M820" s="1430"/>
      <c r="N820" s="1430"/>
      <c r="O820" s="1430"/>
      <c r="P820" s="1430"/>
      <c r="Q820" s="1430"/>
      <c r="R820" s="1430"/>
      <c r="S820" s="1430"/>
      <c r="T820" s="1430"/>
      <c r="U820" s="1430"/>
      <c r="V820" s="1430"/>
      <c r="W820" s="1430"/>
      <c r="X820" s="1430"/>
      <c r="Y820" s="1430"/>
      <c r="Z820" s="1430"/>
      <c r="AA820" s="1430"/>
      <c r="AB820" s="1430"/>
      <c r="AC820" s="1430"/>
      <c r="AD820" s="1430"/>
      <c r="AE820" s="1430"/>
      <c r="AF820" s="1430"/>
      <c r="AG820" s="1430"/>
      <c r="AH820" s="1430"/>
      <c r="AI820" s="1430"/>
      <c r="AJ820" s="1430"/>
      <c r="AK820" s="1430"/>
      <c r="AL820" s="1430"/>
      <c r="AM820" s="1430"/>
      <c r="AN820" s="1430"/>
      <c r="AO820" s="1430"/>
      <c r="AP820" s="1430"/>
      <c r="AQ820" s="1430"/>
      <c r="AR820" s="1430"/>
      <c r="AS820" s="1430"/>
      <c r="AT820" s="1430"/>
      <c r="AU820" s="1430"/>
      <c r="AV820" s="1430"/>
      <c r="AW820" s="1430"/>
      <c r="AX820" s="1430"/>
      <c r="AY820" s="1430"/>
      <c r="AZ820" s="1430"/>
      <c r="BA820" s="1430"/>
      <c r="BB820" s="1430"/>
      <c r="BC820" s="1430"/>
      <c r="BD820" s="1430"/>
    </row>
    <row r="821" spans="2:56">
      <c r="B821" s="1430"/>
      <c r="C821" s="1430"/>
      <c r="D821" s="1430"/>
      <c r="E821" s="1430"/>
      <c r="F821" s="1430"/>
      <c r="G821" s="1430"/>
      <c r="H821" s="1430"/>
      <c r="I821" s="1430"/>
      <c r="J821" s="1430"/>
      <c r="K821" s="1430"/>
      <c r="L821" s="1430"/>
      <c r="M821" s="1430"/>
      <c r="N821" s="1430"/>
      <c r="O821" s="1430"/>
      <c r="P821" s="1430"/>
      <c r="Q821" s="1430"/>
      <c r="R821" s="1430"/>
      <c r="S821" s="1430"/>
      <c r="T821" s="1430"/>
      <c r="U821" s="1430"/>
      <c r="V821" s="1430"/>
      <c r="W821" s="1430"/>
      <c r="X821" s="1430"/>
      <c r="Y821" s="1430"/>
      <c r="Z821" s="1430"/>
      <c r="AA821" s="1430"/>
      <c r="AB821" s="1430"/>
      <c r="AC821" s="1430"/>
      <c r="AD821" s="1430"/>
      <c r="AE821" s="1430"/>
      <c r="AF821" s="1430"/>
      <c r="AG821" s="1430"/>
      <c r="AH821" s="1430"/>
      <c r="AI821" s="1430"/>
      <c r="AJ821" s="1430"/>
      <c r="AK821" s="1430"/>
      <c r="AL821" s="1430"/>
      <c r="AM821" s="1430"/>
      <c r="AN821" s="1430"/>
      <c r="AO821" s="1430"/>
      <c r="AP821" s="1430"/>
      <c r="AQ821" s="1430"/>
      <c r="AR821" s="1430"/>
      <c r="AS821" s="1430"/>
      <c r="AT821" s="1430"/>
      <c r="AU821" s="1430"/>
      <c r="AV821" s="1430"/>
      <c r="AW821" s="1430"/>
      <c r="AX821" s="1430"/>
      <c r="AY821" s="1430"/>
      <c r="AZ821" s="1430"/>
      <c r="BA821" s="1430"/>
      <c r="BB821" s="1430"/>
      <c r="BC821" s="1430"/>
      <c r="BD821" s="1430"/>
    </row>
    <row r="822" spans="2:56">
      <c r="B822" s="1430"/>
      <c r="C822" s="1430"/>
      <c r="D822" s="1430"/>
      <c r="E822" s="1430"/>
      <c r="F822" s="1430"/>
      <c r="G822" s="1430"/>
      <c r="H822" s="1430"/>
      <c r="I822" s="1430"/>
      <c r="J822" s="1430"/>
      <c r="K822" s="1430"/>
      <c r="L822" s="1430"/>
      <c r="M822" s="1430"/>
      <c r="N822" s="1430"/>
      <c r="O822" s="1430"/>
      <c r="P822" s="1430"/>
      <c r="Q822" s="1430"/>
      <c r="R822" s="1430"/>
      <c r="S822" s="1430"/>
      <c r="T822" s="1430"/>
      <c r="U822" s="1430"/>
      <c r="V822" s="1430"/>
      <c r="W822" s="1430"/>
      <c r="X822" s="1430"/>
      <c r="Y822" s="1430"/>
      <c r="Z822" s="1430"/>
      <c r="AA822" s="1430"/>
      <c r="AB822" s="1430"/>
      <c r="AC822" s="1430"/>
      <c r="AD822" s="1430"/>
      <c r="AE822" s="1430"/>
      <c r="AF822" s="1430"/>
      <c r="AG822" s="1430"/>
      <c r="AH822" s="1430"/>
      <c r="AI822" s="1430"/>
      <c r="AJ822" s="1430"/>
      <c r="AK822" s="1430"/>
      <c r="AL822" s="1430"/>
      <c r="AM822" s="1430"/>
      <c r="AN822" s="1430"/>
      <c r="AO822" s="1430"/>
      <c r="AP822" s="1430"/>
      <c r="AQ822" s="1430"/>
      <c r="AR822" s="1430"/>
      <c r="AS822" s="1430"/>
      <c r="AT822" s="1430"/>
      <c r="AU822" s="1430"/>
      <c r="AV822" s="1430"/>
      <c r="AW822" s="1430"/>
      <c r="AX822" s="1430"/>
      <c r="AY822" s="1430"/>
      <c r="AZ822" s="1430"/>
      <c r="BA822" s="1430"/>
      <c r="BB822" s="1430"/>
      <c r="BC822" s="1430"/>
      <c r="BD822" s="1430"/>
    </row>
    <row r="823" spans="2:56">
      <c r="B823" s="1430"/>
      <c r="C823" s="1430"/>
      <c r="D823" s="1430"/>
      <c r="E823" s="1430"/>
      <c r="F823" s="1430"/>
      <c r="G823" s="1430"/>
      <c r="H823" s="1430"/>
      <c r="I823" s="1430"/>
      <c r="J823" s="1430"/>
      <c r="K823" s="1430"/>
      <c r="L823" s="1430"/>
      <c r="M823" s="1430"/>
      <c r="N823" s="1430"/>
      <c r="O823" s="1430"/>
      <c r="P823" s="1430"/>
      <c r="Q823" s="1430"/>
      <c r="R823" s="1430"/>
      <c r="S823" s="1430"/>
      <c r="T823" s="1430"/>
      <c r="U823" s="1430"/>
      <c r="V823" s="1430"/>
      <c r="W823" s="1430"/>
      <c r="X823" s="1430"/>
      <c r="Y823" s="1430"/>
      <c r="Z823" s="1430"/>
      <c r="AA823" s="1430"/>
      <c r="AB823" s="1430"/>
      <c r="AC823" s="1430"/>
      <c r="AD823" s="1430"/>
      <c r="AE823" s="1430"/>
      <c r="AF823" s="1430"/>
      <c r="AG823" s="1430"/>
      <c r="AH823" s="1430"/>
      <c r="AI823" s="1430"/>
      <c r="AJ823" s="1430"/>
      <c r="AK823" s="1430"/>
      <c r="AL823" s="1430"/>
      <c r="AM823" s="1430"/>
      <c r="AN823" s="1430"/>
      <c r="AO823" s="1430"/>
      <c r="AP823" s="1430"/>
      <c r="AQ823" s="1430"/>
      <c r="AR823" s="1430"/>
      <c r="AS823" s="1430"/>
      <c r="AT823" s="1430"/>
      <c r="AU823" s="1430"/>
      <c r="AV823" s="1430"/>
      <c r="AW823" s="1430"/>
      <c r="AX823" s="1430"/>
      <c r="AY823" s="1430"/>
      <c r="AZ823" s="1430"/>
      <c r="BA823" s="1430"/>
      <c r="BB823" s="1430"/>
      <c r="BC823" s="1430"/>
      <c r="BD823" s="1430"/>
    </row>
    <row r="824" spans="2:56">
      <c r="B824" s="1430"/>
      <c r="C824" s="1430"/>
      <c r="D824" s="1430"/>
      <c r="E824" s="1430"/>
      <c r="F824" s="1430"/>
      <c r="G824" s="1430"/>
      <c r="H824" s="1430"/>
      <c r="I824" s="1430"/>
      <c r="J824" s="1430"/>
      <c r="K824" s="1430"/>
      <c r="L824" s="1430"/>
      <c r="M824" s="1430"/>
      <c r="N824" s="1430"/>
      <c r="O824" s="1430"/>
      <c r="P824" s="1430"/>
      <c r="Q824" s="1430"/>
      <c r="R824" s="1430"/>
      <c r="S824" s="1430"/>
      <c r="T824" s="1430"/>
      <c r="U824" s="1430"/>
      <c r="V824" s="1430"/>
      <c r="W824" s="1430"/>
      <c r="X824" s="1430"/>
      <c r="Y824" s="1430"/>
      <c r="Z824" s="1430"/>
      <c r="AA824" s="1430"/>
      <c r="AB824" s="1430"/>
      <c r="AC824" s="1430"/>
      <c r="AD824" s="1430"/>
      <c r="AE824" s="1430"/>
      <c r="AF824" s="1430"/>
      <c r="AG824" s="1430"/>
      <c r="AH824" s="1430"/>
      <c r="AI824" s="1430"/>
      <c r="AJ824" s="1430"/>
      <c r="AK824" s="1430"/>
      <c r="AL824" s="1430"/>
      <c r="AM824" s="1430"/>
      <c r="AN824" s="1430"/>
      <c r="AO824" s="1430"/>
      <c r="AP824" s="1430"/>
      <c r="AQ824" s="1430"/>
      <c r="AR824" s="1430"/>
      <c r="AS824" s="1430"/>
      <c r="AT824" s="1430"/>
      <c r="AU824" s="1430"/>
      <c r="AV824" s="1430"/>
      <c r="AW824" s="1430"/>
      <c r="AX824" s="1430"/>
      <c r="AY824" s="1430"/>
      <c r="AZ824" s="1430"/>
      <c r="BA824" s="1430"/>
      <c r="BB824" s="1430"/>
      <c r="BC824" s="1430"/>
      <c r="BD824" s="1430"/>
    </row>
    <row r="825" spans="2:56">
      <c r="B825" s="1430"/>
      <c r="C825" s="1430"/>
      <c r="D825" s="1430"/>
      <c r="E825" s="1430"/>
      <c r="F825" s="1430"/>
      <c r="G825" s="1430"/>
      <c r="H825" s="1430"/>
      <c r="I825" s="1430"/>
      <c r="J825" s="1430"/>
      <c r="K825" s="1430"/>
      <c r="L825" s="1430"/>
      <c r="M825" s="1430"/>
      <c r="N825" s="1430"/>
      <c r="O825" s="1430"/>
      <c r="P825" s="1430"/>
      <c r="Q825" s="1430"/>
      <c r="R825" s="1430"/>
      <c r="S825" s="1430"/>
      <c r="T825" s="1430"/>
      <c r="U825" s="1430"/>
      <c r="V825" s="1430"/>
      <c r="W825" s="1430"/>
      <c r="X825" s="1430"/>
      <c r="Y825" s="1430"/>
      <c r="Z825" s="1430"/>
      <c r="AA825" s="1430"/>
      <c r="AB825" s="1430"/>
      <c r="AC825" s="1430"/>
      <c r="AD825" s="1430"/>
      <c r="AE825" s="1430"/>
      <c r="AF825" s="1430"/>
      <c r="AG825" s="1430"/>
      <c r="AH825" s="1430"/>
      <c r="AI825" s="1430"/>
      <c r="AJ825" s="1430"/>
      <c r="AK825" s="1430"/>
      <c r="AL825" s="1430"/>
      <c r="AM825" s="1430"/>
      <c r="AN825" s="1430"/>
      <c r="AO825" s="1430"/>
      <c r="AP825" s="1430"/>
      <c r="AQ825" s="1430"/>
      <c r="AR825" s="1430"/>
      <c r="AS825" s="1430"/>
      <c r="AT825" s="1430"/>
      <c r="AU825" s="1430"/>
      <c r="AV825" s="1430"/>
      <c r="AW825" s="1430"/>
      <c r="AX825" s="1430"/>
      <c r="AY825" s="1430"/>
      <c r="AZ825" s="1430"/>
      <c r="BA825" s="1430"/>
      <c r="BB825" s="1430"/>
      <c r="BC825" s="1430"/>
      <c r="BD825" s="1430"/>
    </row>
    <row r="826" spans="2:56">
      <c r="B826" s="1430"/>
      <c r="C826" s="1430"/>
      <c r="D826" s="1430"/>
      <c r="E826" s="1430"/>
      <c r="F826" s="1430"/>
      <c r="G826" s="1430"/>
      <c r="H826" s="1430"/>
      <c r="I826" s="1430"/>
      <c r="J826" s="1430"/>
      <c r="K826" s="1430"/>
      <c r="L826" s="1430"/>
      <c r="M826" s="1430"/>
      <c r="N826" s="1430"/>
      <c r="O826" s="1430"/>
      <c r="P826" s="1430"/>
      <c r="Q826" s="1430"/>
      <c r="R826" s="1430"/>
      <c r="S826" s="1430"/>
      <c r="T826" s="1430"/>
      <c r="U826" s="1430"/>
      <c r="V826" s="1430"/>
      <c r="W826" s="1430"/>
      <c r="X826" s="1430"/>
      <c r="Y826" s="1430"/>
      <c r="Z826" s="1430"/>
      <c r="AA826" s="1430"/>
      <c r="AB826" s="1430"/>
      <c r="AC826" s="1430"/>
      <c r="AD826" s="1430"/>
      <c r="AE826" s="1430"/>
      <c r="AF826" s="1430"/>
      <c r="AG826" s="1430"/>
      <c r="AH826" s="1430"/>
      <c r="AI826" s="1430"/>
      <c r="AJ826" s="1430"/>
      <c r="AK826" s="1430"/>
      <c r="AL826" s="1430"/>
      <c r="AM826" s="1430"/>
      <c r="AN826" s="1430"/>
      <c r="AO826" s="1430"/>
      <c r="AP826" s="1430"/>
      <c r="AQ826" s="1430"/>
      <c r="AR826" s="1430"/>
      <c r="AS826" s="1430"/>
      <c r="AT826" s="1430"/>
      <c r="AU826" s="1430"/>
      <c r="AV826" s="1430"/>
      <c r="AW826" s="1430"/>
      <c r="AX826" s="1430"/>
      <c r="AY826" s="1430"/>
      <c r="AZ826" s="1430"/>
      <c r="BA826" s="1430"/>
      <c r="BB826" s="1430"/>
      <c r="BC826" s="1430"/>
      <c r="BD826" s="1430"/>
    </row>
    <row r="827" spans="2:56">
      <c r="B827" s="1430"/>
      <c r="C827" s="1430"/>
      <c r="D827" s="1430"/>
      <c r="E827" s="1430"/>
      <c r="F827" s="1430"/>
      <c r="G827" s="1430"/>
      <c r="H827" s="1430"/>
      <c r="I827" s="1430"/>
      <c r="J827" s="1430"/>
      <c r="K827" s="1430"/>
      <c r="L827" s="1430"/>
      <c r="M827" s="1430"/>
      <c r="N827" s="1430"/>
      <c r="O827" s="1430"/>
      <c r="P827" s="1430"/>
      <c r="Q827" s="1430"/>
      <c r="R827" s="1430"/>
      <c r="S827" s="1430"/>
      <c r="T827" s="1430"/>
      <c r="U827" s="1430"/>
      <c r="V827" s="1430"/>
      <c r="W827" s="1430"/>
      <c r="X827" s="1430"/>
      <c r="Y827" s="1430"/>
      <c r="Z827" s="1430"/>
      <c r="AA827" s="1430"/>
      <c r="AB827" s="1430"/>
      <c r="AC827" s="1430"/>
      <c r="AD827" s="1430"/>
      <c r="AE827" s="1430"/>
      <c r="AF827" s="1430"/>
      <c r="AG827" s="1430"/>
      <c r="AH827" s="1430"/>
      <c r="AI827" s="1430"/>
      <c r="AJ827" s="1430"/>
      <c r="AK827" s="1430"/>
      <c r="AL827" s="1430"/>
      <c r="AM827" s="1430"/>
      <c r="AN827" s="1430"/>
      <c r="AO827" s="1430"/>
      <c r="AP827" s="1430"/>
      <c r="AQ827" s="1430"/>
      <c r="AR827" s="1430"/>
      <c r="AS827" s="1430"/>
      <c r="AT827" s="1430"/>
      <c r="AU827" s="1430"/>
      <c r="AV827" s="1430"/>
      <c r="AW827" s="1430"/>
      <c r="AX827" s="1430"/>
      <c r="AY827" s="1430"/>
      <c r="AZ827" s="1430"/>
      <c r="BA827" s="1430"/>
      <c r="BB827" s="1430"/>
      <c r="BC827" s="1430"/>
      <c r="BD827" s="1430"/>
    </row>
    <row r="828" spans="2:56">
      <c r="B828" s="1430"/>
      <c r="C828" s="1430"/>
      <c r="D828" s="1430"/>
      <c r="E828" s="1430"/>
      <c r="F828" s="1430"/>
      <c r="G828" s="1430"/>
      <c r="H828" s="1430"/>
      <c r="I828" s="1430"/>
      <c r="J828" s="1430"/>
      <c r="K828" s="1430"/>
      <c r="L828" s="1430"/>
      <c r="M828" s="1430"/>
      <c r="N828" s="1430"/>
      <c r="O828" s="1430"/>
      <c r="P828" s="1430"/>
      <c r="Q828" s="1430"/>
      <c r="R828" s="1430"/>
      <c r="S828" s="1430"/>
      <c r="T828" s="1430"/>
      <c r="U828" s="1430"/>
      <c r="V828" s="1430"/>
      <c r="W828" s="1430"/>
      <c r="X828" s="1430"/>
      <c r="Y828" s="1430"/>
      <c r="Z828" s="1430"/>
      <c r="AA828" s="1430"/>
      <c r="AB828" s="1430"/>
      <c r="AC828" s="1430"/>
      <c r="AD828" s="1430"/>
      <c r="AE828" s="1430"/>
      <c r="AF828" s="1430"/>
      <c r="AG828" s="1430"/>
      <c r="AH828" s="1430"/>
      <c r="AI828" s="1430"/>
      <c r="AJ828" s="1430"/>
      <c r="AK828" s="1430"/>
      <c r="AL828" s="1430"/>
      <c r="AM828" s="1430"/>
      <c r="AN828" s="1430"/>
      <c r="AO828" s="1430"/>
      <c r="AP828" s="1430"/>
      <c r="AQ828" s="1430"/>
      <c r="AR828" s="1430"/>
      <c r="AS828" s="1430"/>
      <c r="AT828" s="1430"/>
      <c r="AU828" s="1430"/>
      <c r="AV828" s="1430"/>
      <c r="AW828" s="1430"/>
      <c r="AX828" s="1430"/>
      <c r="AY828" s="1430"/>
      <c r="AZ828" s="1430"/>
      <c r="BA828" s="1430"/>
      <c r="BB828" s="1430"/>
      <c r="BC828" s="1430"/>
      <c r="BD828" s="1430"/>
    </row>
    <row r="829" spans="2:56">
      <c r="B829" s="1430"/>
      <c r="C829" s="1430"/>
      <c r="D829" s="1430"/>
      <c r="E829" s="1430"/>
      <c r="F829" s="1430"/>
      <c r="G829" s="1430"/>
      <c r="H829" s="1430"/>
      <c r="I829" s="1430"/>
      <c r="J829" s="1430"/>
      <c r="K829" s="1430"/>
      <c r="L829" s="1430"/>
      <c r="M829" s="1430"/>
      <c r="N829" s="1430"/>
      <c r="O829" s="1430"/>
      <c r="P829" s="1430"/>
      <c r="Q829" s="1430"/>
      <c r="R829" s="1430"/>
      <c r="S829" s="1430"/>
      <c r="T829" s="1430"/>
      <c r="U829" s="1430"/>
      <c r="V829" s="1430"/>
      <c r="W829" s="1430"/>
      <c r="X829" s="1430"/>
      <c r="Y829" s="1430"/>
      <c r="Z829" s="1430"/>
      <c r="AA829" s="1430"/>
      <c r="AB829" s="1430"/>
      <c r="AC829" s="1430"/>
      <c r="AD829" s="1430"/>
      <c r="AE829" s="1430"/>
      <c r="AF829" s="1430"/>
      <c r="AG829" s="1430"/>
      <c r="AH829" s="1430"/>
      <c r="AI829" s="1430"/>
      <c r="AJ829" s="1430"/>
      <c r="AK829" s="1430"/>
      <c r="AL829" s="1430"/>
      <c r="AM829" s="1430"/>
      <c r="AN829" s="1430"/>
      <c r="AO829" s="1430"/>
      <c r="AP829" s="1430"/>
      <c r="AQ829" s="1430"/>
      <c r="AR829" s="1430"/>
      <c r="AS829" s="1430"/>
      <c r="AT829" s="1430"/>
      <c r="AU829" s="1430"/>
      <c r="AV829" s="1430"/>
      <c r="AW829" s="1430"/>
      <c r="AX829" s="1430"/>
      <c r="AY829" s="1430"/>
      <c r="AZ829" s="1430"/>
      <c r="BA829" s="1430"/>
      <c r="BB829" s="1430"/>
      <c r="BC829" s="1430"/>
      <c r="BD829" s="1430"/>
    </row>
    <row r="830" spans="2:56">
      <c r="B830" s="1430"/>
      <c r="C830" s="1430"/>
      <c r="D830" s="1430"/>
      <c r="E830" s="1430"/>
      <c r="F830" s="1430"/>
      <c r="G830" s="1430"/>
      <c r="H830" s="1430"/>
      <c r="I830" s="1430"/>
      <c r="J830" s="1430"/>
      <c r="K830" s="1430"/>
      <c r="L830" s="1430"/>
      <c r="M830" s="1430"/>
      <c r="N830" s="1430"/>
      <c r="O830" s="1430"/>
      <c r="P830" s="1430"/>
      <c r="Q830" s="1430"/>
      <c r="R830" s="1430"/>
      <c r="S830" s="1430"/>
      <c r="T830" s="1430"/>
      <c r="U830" s="1430"/>
      <c r="V830" s="1430"/>
      <c r="W830" s="1430"/>
      <c r="X830" s="1430"/>
      <c r="Y830" s="1430"/>
      <c r="Z830" s="1430"/>
      <c r="AA830" s="1430"/>
      <c r="AB830" s="1430"/>
      <c r="AC830" s="1430"/>
      <c r="AD830" s="1430"/>
      <c r="AE830" s="1430"/>
      <c r="AF830" s="1430"/>
      <c r="AG830" s="1430"/>
      <c r="AH830" s="1430"/>
      <c r="AI830" s="1430"/>
      <c r="AJ830" s="1430"/>
      <c r="AK830" s="1430"/>
      <c r="AL830" s="1430"/>
      <c r="AM830" s="1430"/>
      <c r="AN830" s="1430"/>
      <c r="AO830" s="1430"/>
      <c r="AP830" s="1430"/>
      <c r="AQ830" s="1430"/>
      <c r="AR830" s="1430"/>
      <c r="AS830" s="1430"/>
      <c r="AT830" s="1430"/>
      <c r="AU830" s="1430"/>
      <c r="AV830" s="1430"/>
      <c r="AW830" s="1430"/>
      <c r="AX830" s="1430"/>
      <c r="AY830" s="1430"/>
      <c r="AZ830" s="1430"/>
      <c r="BA830" s="1430"/>
      <c r="BB830" s="1430"/>
      <c r="BC830" s="1430"/>
      <c r="BD830" s="1430"/>
    </row>
    <row r="831" spans="2:56">
      <c r="B831" s="1430"/>
      <c r="C831" s="1430"/>
      <c r="D831" s="1430"/>
      <c r="E831" s="1430"/>
      <c r="F831" s="1430"/>
      <c r="G831" s="1430"/>
      <c r="H831" s="1430"/>
      <c r="I831" s="1430"/>
      <c r="J831" s="1430"/>
      <c r="K831" s="1430"/>
      <c r="L831" s="1430"/>
      <c r="M831" s="1430"/>
      <c r="N831" s="1430"/>
      <c r="O831" s="1430"/>
      <c r="P831" s="1430"/>
      <c r="Q831" s="1430"/>
      <c r="R831" s="1430"/>
      <c r="S831" s="1430"/>
      <c r="T831" s="1430"/>
      <c r="U831" s="1430"/>
      <c r="V831" s="1430"/>
      <c r="W831" s="1430"/>
      <c r="X831" s="1430"/>
      <c r="Y831" s="1430"/>
      <c r="Z831" s="1430"/>
      <c r="AA831" s="1430"/>
      <c r="AB831" s="1430"/>
      <c r="AC831" s="1430"/>
      <c r="AD831" s="1430"/>
      <c r="AE831" s="1430"/>
      <c r="AF831" s="1430"/>
      <c r="AG831" s="1430"/>
      <c r="AH831" s="1430"/>
      <c r="AI831" s="1430"/>
      <c r="AJ831" s="1430"/>
      <c r="AK831" s="1430"/>
      <c r="AL831" s="1430"/>
      <c r="AM831" s="1430"/>
      <c r="AN831" s="1430"/>
      <c r="AO831" s="1430"/>
      <c r="AP831" s="1430"/>
      <c r="AQ831" s="1430"/>
      <c r="AR831" s="1430"/>
      <c r="AS831" s="1430"/>
      <c r="AT831" s="1430"/>
      <c r="AU831" s="1430"/>
      <c r="AV831" s="1430"/>
      <c r="AW831" s="1430"/>
      <c r="AX831" s="1430"/>
      <c r="AY831" s="1430"/>
      <c r="AZ831" s="1430"/>
      <c r="BA831" s="1430"/>
      <c r="BB831" s="1430"/>
      <c r="BC831" s="1430"/>
      <c r="BD831" s="1430"/>
    </row>
    <row r="832" spans="2:56">
      <c r="B832" s="1430"/>
      <c r="C832" s="1430"/>
      <c r="D832" s="1430"/>
      <c r="E832" s="1430"/>
      <c r="F832" s="1430"/>
      <c r="G832" s="1430"/>
      <c r="H832" s="1430"/>
      <c r="I832" s="1430"/>
      <c r="J832" s="1430"/>
      <c r="K832" s="1430"/>
      <c r="L832" s="1430"/>
      <c r="M832" s="1430"/>
      <c r="N832" s="1430"/>
      <c r="O832" s="1430"/>
      <c r="P832" s="1430"/>
      <c r="Q832" s="1430"/>
      <c r="R832" s="1430"/>
      <c r="S832" s="1430"/>
      <c r="T832" s="1430"/>
      <c r="U832" s="1430"/>
      <c r="V832" s="1430"/>
      <c r="W832" s="1430"/>
      <c r="X832" s="1430"/>
      <c r="Y832" s="1430"/>
      <c r="Z832" s="1430"/>
      <c r="AA832" s="1430"/>
      <c r="AB832" s="1430"/>
      <c r="AC832" s="1430"/>
      <c r="AD832" s="1430"/>
      <c r="AE832" s="1430"/>
      <c r="AF832" s="1430"/>
      <c r="AG832" s="1430"/>
      <c r="AH832" s="1430"/>
      <c r="AI832" s="1430"/>
      <c r="AJ832" s="1430"/>
      <c r="AK832" s="1430"/>
      <c r="AL832" s="1430"/>
      <c r="AM832" s="1430"/>
      <c r="AN832" s="1430"/>
      <c r="AO832" s="1430"/>
      <c r="AP832" s="1430"/>
      <c r="AQ832" s="1430"/>
      <c r="AR832" s="1430"/>
      <c r="AS832" s="1430"/>
      <c r="AT832" s="1430"/>
      <c r="AU832" s="1430"/>
      <c r="AV832" s="1430"/>
      <c r="AW832" s="1430"/>
      <c r="AX832" s="1430"/>
      <c r="AY832" s="1430"/>
      <c r="AZ832" s="1430"/>
      <c r="BA832" s="1430"/>
      <c r="BB832" s="1430"/>
      <c r="BC832" s="1430"/>
      <c r="BD832" s="1430"/>
    </row>
    <row r="833" spans="2:56">
      <c r="B833" s="1430"/>
      <c r="C833" s="1430"/>
      <c r="D833" s="1430"/>
      <c r="E833" s="1430"/>
      <c r="F833" s="1430"/>
      <c r="G833" s="1430"/>
      <c r="H833" s="1430"/>
      <c r="I833" s="1430"/>
      <c r="J833" s="1430"/>
      <c r="K833" s="1430"/>
      <c r="L833" s="1430"/>
      <c r="M833" s="1430"/>
      <c r="N833" s="1430"/>
      <c r="O833" s="1430"/>
      <c r="P833" s="1430"/>
      <c r="Q833" s="1430"/>
      <c r="R833" s="1430"/>
      <c r="S833" s="1430"/>
      <c r="T833" s="1430"/>
      <c r="U833" s="1430"/>
      <c r="V833" s="1430"/>
      <c r="W833" s="1430"/>
      <c r="X833" s="1430"/>
      <c r="Y833" s="1430"/>
      <c r="Z833" s="1430"/>
      <c r="AA833" s="1430"/>
      <c r="AB833" s="1430"/>
      <c r="AC833" s="1430"/>
      <c r="AD833" s="1430"/>
      <c r="AE833" s="1430"/>
      <c r="AF833" s="1430"/>
      <c r="AG833" s="1430"/>
      <c r="AH833" s="1430"/>
      <c r="AI833" s="1430"/>
      <c r="AJ833" s="1430"/>
      <c r="AK833" s="1430"/>
      <c r="AL833" s="1430"/>
      <c r="AM833" s="1430"/>
      <c r="AN833" s="1430"/>
      <c r="AO833" s="1430"/>
      <c r="AP833" s="1430"/>
      <c r="AQ833" s="1430"/>
      <c r="AR833" s="1430"/>
      <c r="AS833" s="1430"/>
      <c r="AT833" s="1430"/>
      <c r="AU833" s="1430"/>
      <c r="AV833" s="1430"/>
      <c r="AW833" s="1430"/>
      <c r="AX833" s="1430"/>
      <c r="AY833" s="1430"/>
      <c r="AZ833" s="1430"/>
      <c r="BA833" s="1430"/>
      <c r="BB833" s="1430"/>
      <c r="BC833" s="1430"/>
      <c r="BD833" s="1430"/>
    </row>
    <row r="834" spans="2:56">
      <c r="B834" s="1430"/>
      <c r="C834" s="1430"/>
      <c r="D834" s="1430"/>
      <c r="E834" s="1430"/>
      <c r="F834" s="1430"/>
      <c r="G834" s="1430"/>
      <c r="H834" s="1430"/>
      <c r="I834" s="1430"/>
      <c r="J834" s="1430"/>
      <c r="K834" s="1430"/>
      <c r="L834" s="1430"/>
      <c r="M834" s="1430"/>
      <c r="N834" s="1430"/>
      <c r="O834" s="1430"/>
      <c r="P834" s="1430"/>
      <c r="Q834" s="1430"/>
      <c r="R834" s="1430"/>
      <c r="S834" s="1430"/>
      <c r="T834" s="1430"/>
      <c r="U834" s="1430"/>
      <c r="V834" s="1430"/>
      <c r="W834" s="1430"/>
      <c r="X834" s="1430"/>
      <c r="Y834" s="1430"/>
      <c r="Z834" s="1430"/>
      <c r="AA834" s="1430"/>
      <c r="AB834" s="1430"/>
      <c r="AC834" s="1430"/>
      <c r="AD834" s="1430"/>
      <c r="AE834" s="1430"/>
      <c r="AF834" s="1430"/>
      <c r="AG834" s="1430"/>
      <c r="AH834" s="1430"/>
      <c r="AI834" s="1430"/>
      <c r="AJ834" s="1430"/>
      <c r="AK834" s="1430"/>
      <c r="AL834" s="1430"/>
      <c r="AM834" s="1430"/>
      <c r="AN834" s="1430"/>
      <c r="AO834" s="1430"/>
      <c r="AP834" s="1430"/>
      <c r="AQ834" s="1430"/>
      <c r="AR834" s="1430"/>
      <c r="AS834" s="1430"/>
      <c r="AT834" s="1430"/>
      <c r="AU834" s="1430"/>
      <c r="AV834" s="1430"/>
      <c r="AW834" s="1430"/>
      <c r="AX834" s="1430"/>
      <c r="AY834" s="1430"/>
      <c r="AZ834" s="1430"/>
      <c r="BA834" s="1430"/>
      <c r="BB834" s="1430"/>
      <c r="BC834" s="1430"/>
      <c r="BD834" s="1430"/>
    </row>
    <row r="835" spans="2:56">
      <c r="B835" s="1430"/>
      <c r="C835" s="1430"/>
      <c r="D835" s="1430"/>
      <c r="E835" s="1430"/>
      <c r="F835" s="1430"/>
      <c r="G835" s="1430"/>
      <c r="H835" s="1430"/>
      <c r="I835" s="1430"/>
      <c r="J835" s="1430"/>
      <c r="K835" s="1430"/>
      <c r="L835" s="1430"/>
      <c r="M835" s="1430"/>
      <c r="N835" s="1430"/>
      <c r="O835" s="1430"/>
      <c r="P835" s="1430"/>
      <c r="Q835" s="1430"/>
      <c r="R835" s="1430"/>
      <c r="S835" s="1430"/>
      <c r="T835" s="1430"/>
      <c r="U835" s="1430"/>
      <c r="V835" s="1430"/>
      <c r="W835" s="1430"/>
      <c r="X835" s="1430"/>
      <c r="Y835" s="1430"/>
      <c r="Z835" s="1430"/>
      <c r="AA835" s="1430"/>
      <c r="AB835" s="1430"/>
      <c r="AC835" s="1430"/>
      <c r="AD835" s="1430"/>
      <c r="AE835" s="1430"/>
      <c r="AF835" s="1430"/>
      <c r="AG835" s="1430"/>
      <c r="AH835" s="1430"/>
      <c r="AI835" s="1430"/>
      <c r="AJ835" s="1430"/>
      <c r="AK835" s="1430"/>
      <c r="AL835" s="1430"/>
      <c r="AM835" s="1430"/>
      <c r="AN835" s="1430"/>
      <c r="AO835" s="1430"/>
      <c r="AP835" s="1430"/>
      <c r="AQ835" s="1430"/>
      <c r="AR835" s="1430"/>
      <c r="AS835" s="1430"/>
      <c r="AT835" s="1430"/>
      <c r="AU835" s="1430"/>
      <c r="AV835" s="1430"/>
      <c r="AW835" s="1430"/>
      <c r="AX835" s="1430"/>
      <c r="AY835" s="1430"/>
      <c r="AZ835" s="1430"/>
      <c r="BA835" s="1430"/>
      <c r="BB835" s="1430"/>
      <c r="BC835" s="1430"/>
      <c r="BD835" s="1430"/>
    </row>
    <row r="836" spans="2:56">
      <c r="B836" s="1430"/>
      <c r="C836" s="1430"/>
      <c r="D836" s="1430"/>
      <c r="E836" s="1430"/>
      <c r="F836" s="1430"/>
      <c r="G836" s="1430"/>
      <c r="H836" s="1430"/>
      <c r="I836" s="1430"/>
      <c r="J836" s="1430"/>
      <c r="K836" s="1430"/>
      <c r="L836" s="1430"/>
      <c r="M836" s="1430"/>
      <c r="N836" s="1430"/>
      <c r="O836" s="1430"/>
      <c r="P836" s="1430"/>
      <c r="Q836" s="1430"/>
      <c r="R836" s="1430"/>
      <c r="S836" s="1430"/>
      <c r="T836" s="1430"/>
      <c r="U836" s="1430"/>
      <c r="V836" s="1430"/>
      <c r="W836" s="1430"/>
      <c r="X836" s="1430"/>
      <c r="Y836" s="1430"/>
      <c r="Z836" s="1430"/>
      <c r="AA836" s="1430"/>
      <c r="AB836" s="1430"/>
      <c r="AC836" s="1430"/>
      <c r="AD836" s="1430"/>
      <c r="AE836" s="1430"/>
      <c r="AF836" s="1430"/>
      <c r="AG836" s="1430"/>
      <c r="AH836" s="1430"/>
      <c r="AI836" s="1430"/>
      <c r="AJ836" s="1430"/>
      <c r="AK836" s="1430"/>
      <c r="AL836" s="1430"/>
      <c r="AM836" s="1430"/>
      <c r="AN836" s="1430"/>
      <c r="AO836" s="1430"/>
      <c r="AP836" s="1430"/>
      <c r="AQ836" s="1430"/>
      <c r="AR836" s="1430"/>
      <c r="AS836" s="1430"/>
      <c r="AT836" s="1430"/>
      <c r="AU836" s="1430"/>
      <c r="AV836" s="1430"/>
      <c r="AW836" s="1430"/>
      <c r="AX836" s="1430"/>
      <c r="AY836" s="1430"/>
      <c r="AZ836" s="1430"/>
      <c r="BA836" s="1430"/>
      <c r="BB836" s="1430"/>
      <c r="BC836" s="1430"/>
      <c r="BD836" s="1430"/>
    </row>
    <row r="837" spans="2:56">
      <c r="B837" s="1430"/>
      <c r="C837" s="1430"/>
      <c r="D837" s="1430"/>
      <c r="E837" s="1430"/>
      <c r="F837" s="1430"/>
      <c r="G837" s="1430"/>
      <c r="H837" s="1430"/>
      <c r="I837" s="1430"/>
      <c r="J837" s="1430"/>
      <c r="K837" s="1430"/>
      <c r="L837" s="1430"/>
      <c r="M837" s="1430"/>
      <c r="N837" s="1430"/>
      <c r="O837" s="1430"/>
      <c r="P837" s="1430"/>
      <c r="Q837" s="1430"/>
      <c r="R837" s="1430"/>
      <c r="S837" s="1430"/>
      <c r="T837" s="1430"/>
      <c r="U837" s="1430"/>
      <c r="V837" s="1430"/>
      <c r="W837" s="1430"/>
      <c r="X837" s="1430"/>
      <c r="Y837" s="1430"/>
      <c r="Z837" s="1430"/>
      <c r="AA837" s="1430"/>
      <c r="AB837" s="1430"/>
      <c r="AC837" s="1430"/>
      <c r="AD837" s="1430"/>
      <c r="AE837" s="1430"/>
      <c r="AF837" s="1430"/>
      <c r="AG837" s="1430"/>
      <c r="AH837" s="1430"/>
      <c r="AI837" s="1430"/>
      <c r="AJ837" s="1430"/>
      <c r="AK837" s="1430"/>
      <c r="AL837" s="1430"/>
      <c r="AM837" s="1430"/>
      <c r="AN837" s="1430"/>
      <c r="AO837" s="1430"/>
      <c r="AP837" s="1430"/>
      <c r="AQ837" s="1430"/>
      <c r="AR837" s="1430"/>
      <c r="AS837" s="1430"/>
      <c r="AT837" s="1430"/>
      <c r="AU837" s="1430"/>
      <c r="AV837" s="1430"/>
      <c r="AW837" s="1430"/>
      <c r="AX837" s="1430"/>
      <c r="AY837" s="1430"/>
      <c r="AZ837" s="1430"/>
      <c r="BA837" s="1430"/>
      <c r="BB837" s="1430"/>
      <c r="BC837" s="1430"/>
      <c r="BD837" s="1430"/>
    </row>
    <row r="838" spans="2:56">
      <c r="B838" s="1430"/>
      <c r="C838" s="1430"/>
      <c r="D838" s="1430"/>
      <c r="E838" s="1430"/>
      <c r="F838" s="1430"/>
      <c r="G838" s="1430"/>
      <c r="H838" s="1430"/>
      <c r="I838" s="1430"/>
      <c r="J838" s="1430"/>
      <c r="K838" s="1430"/>
      <c r="L838" s="1430"/>
      <c r="M838" s="1430"/>
      <c r="N838" s="1430"/>
      <c r="O838" s="1430"/>
      <c r="P838" s="1430"/>
      <c r="Q838" s="1430"/>
      <c r="R838" s="1430"/>
      <c r="S838" s="1430"/>
      <c r="T838" s="1430"/>
      <c r="U838" s="1430"/>
      <c r="V838" s="1430"/>
      <c r="W838" s="1430"/>
      <c r="X838" s="1430"/>
      <c r="Y838" s="1430"/>
      <c r="Z838" s="1430"/>
      <c r="AA838" s="1430"/>
      <c r="AB838" s="1430"/>
      <c r="AC838" s="1430"/>
      <c r="AD838" s="1430"/>
      <c r="AE838" s="1430"/>
      <c r="AF838" s="1430"/>
      <c r="AG838" s="1430"/>
      <c r="AH838" s="1430"/>
      <c r="AI838" s="1430"/>
      <c r="AJ838" s="1430"/>
      <c r="AK838" s="1430"/>
      <c r="AL838" s="1430"/>
      <c r="AM838" s="1430"/>
      <c r="AN838" s="1430"/>
      <c r="AO838" s="1430"/>
      <c r="AP838" s="1430"/>
      <c r="AQ838" s="1430"/>
      <c r="AR838" s="1430"/>
      <c r="AS838" s="1430"/>
      <c r="AT838" s="1430"/>
      <c r="AU838" s="1430"/>
      <c r="AV838" s="1430"/>
      <c r="AW838" s="1430"/>
      <c r="AX838" s="1430"/>
      <c r="AY838" s="1430"/>
      <c r="AZ838" s="1430"/>
      <c r="BA838" s="1430"/>
      <c r="BB838" s="1430"/>
      <c r="BC838" s="1430"/>
      <c r="BD838" s="1430"/>
    </row>
    <row r="839" spans="2:56">
      <c r="B839" s="1430"/>
      <c r="C839" s="1430"/>
      <c r="D839" s="1430"/>
      <c r="E839" s="1430"/>
      <c r="F839" s="1430"/>
      <c r="G839" s="1430"/>
      <c r="H839" s="1430"/>
      <c r="I839" s="1430"/>
      <c r="J839" s="1430"/>
      <c r="K839" s="1430"/>
      <c r="L839" s="1430"/>
      <c r="M839" s="1430"/>
      <c r="N839" s="1430"/>
      <c r="O839" s="1430"/>
      <c r="P839" s="1430"/>
      <c r="Q839" s="1430"/>
      <c r="R839" s="1430"/>
      <c r="S839" s="1430"/>
      <c r="T839" s="1430"/>
      <c r="U839" s="1430"/>
      <c r="V839" s="1430"/>
      <c r="W839" s="1430"/>
      <c r="X839" s="1430"/>
      <c r="Y839" s="1430"/>
      <c r="Z839" s="1430"/>
      <c r="AA839" s="1430"/>
      <c r="AB839" s="1430"/>
      <c r="AC839" s="1430"/>
      <c r="AD839" s="1430"/>
      <c r="AE839" s="1430"/>
      <c r="AF839" s="1430"/>
      <c r="AG839" s="1430"/>
      <c r="AH839" s="1430"/>
      <c r="AI839" s="1430"/>
      <c r="AJ839" s="1430"/>
      <c r="AK839" s="1430"/>
      <c r="AL839" s="1430"/>
      <c r="AM839" s="1430"/>
      <c r="AN839" s="1430"/>
      <c r="AO839" s="1430"/>
      <c r="AP839" s="1430"/>
      <c r="AQ839" s="1430"/>
      <c r="AR839" s="1430"/>
      <c r="AS839" s="1430"/>
      <c r="AT839" s="1430"/>
      <c r="AU839" s="1430"/>
      <c r="AV839" s="1430"/>
      <c r="AW839" s="1430"/>
      <c r="AX839" s="1430"/>
      <c r="AY839" s="1430"/>
      <c r="AZ839" s="1430"/>
      <c r="BA839" s="1430"/>
      <c r="BB839" s="1430"/>
      <c r="BC839" s="1430"/>
      <c r="BD839" s="1430"/>
    </row>
    <row r="840" spans="2:56">
      <c r="B840" s="1430"/>
      <c r="C840" s="1430"/>
      <c r="D840" s="1430"/>
      <c r="E840" s="1430"/>
      <c r="F840" s="1430"/>
      <c r="G840" s="1430"/>
      <c r="H840" s="1430"/>
      <c r="I840" s="1430"/>
      <c r="J840" s="1430"/>
      <c r="K840" s="1430"/>
      <c r="L840" s="1430"/>
      <c r="M840" s="1430"/>
      <c r="N840" s="1430"/>
      <c r="O840" s="1430"/>
      <c r="P840" s="1430"/>
      <c r="Q840" s="1430"/>
      <c r="R840" s="1430"/>
      <c r="S840" s="1430"/>
      <c r="T840" s="1430"/>
      <c r="U840" s="1430"/>
      <c r="V840" s="1430"/>
      <c r="W840" s="1430"/>
      <c r="X840" s="1430"/>
      <c r="Y840" s="1430"/>
      <c r="Z840" s="1430"/>
      <c r="AA840" s="1430"/>
      <c r="AB840" s="1430"/>
      <c r="AC840" s="1430"/>
      <c r="AD840" s="1430"/>
      <c r="AE840" s="1430"/>
      <c r="AF840" s="1430"/>
      <c r="AG840" s="1430"/>
      <c r="AH840" s="1430"/>
      <c r="AI840" s="1430"/>
      <c r="AJ840" s="1430"/>
      <c r="AK840" s="1430"/>
      <c r="AL840" s="1430"/>
      <c r="AM840" s="1430"/>
      <c r="AN840" s="1430"/>
      <c r="AO840" s="1430"/>
      <c r="AP840" s="1430"/>
      <c r="AQ840" s="1430"/>
      <c r="AR840" s="1430"/>
      <c r="AS840" s="1430"/>
      <c r="AT840" s="1430"/>
      <c r="AU840" s="1430"/>
      <c r="AV840" s="1430"/>
      <c r="AW840" s="1430"/>
      <c r="AX840" s="1430"/>
      <c r="AY840" s="1430"/>
      <c r="AZ840" s="1430"/>
      <c r="BA840" s="1430"/>
      <c r="BB840" s="1430"/>
      <c r="BC840" s="1430"/>
      <c r="BD840" s="1430"/>
    </row>
    <row r="841" spans="2:56">
      <c r="B841" s="1430"/>
      <c r="C841" s="1430"/>
      <c r="D841" s="1430"/>
      <c r="E841" s="1430"/>
      <c r="F841" s="1430"/>
      <c r="G841" s="1430"/>
      <c r="H841" s="1430"/>
      <c r="I841" s="1430"/>
      <c r="J841" s="1430"/>
      <c r="K841" s="1430"/>
      <c r="L841" s="1430"/>
      <c r="M841" s="1430"/>
      <c r="N841" s="1430"/>
      <c r="O841" s="1430"/>
      <c r="P841" s="1430"/>
      <c r="Q841" s="1430"/>
      <c r="R841" s="1430"/>
      <c r="S841" s="1430"/>
      <c r="T841" s="1430"/>
      <c r="U841" s="1430"/>
      <c r="V841" s="1430"/>
      <c r="W841" s="1430"/>
      <c r="X841" s="1430"/>
      <c r="Y841" s="1430"/>
      <c r="Z841" s="1430"/>
      <c r="AA841" s="1430"/>
      <c r="AB841" s="1430"/>
      <c r="AC841" s="1430"/>
      <c r="AD841" s="1430"/>
      <c r="AE841" s="1430"/>
      <c r="AF841" s="1430"/>
      <c r="AG841" s="1430"/>
      <c r="AH841" s="1430"/>
      <c r="AI841" s="1430"/>
      <c r="AJ841" s="1430"/>
      <c r="AK841" s="1430"/>
      <c r="AL841" s="1430"/>
      <c r="AM841" s="1430"/>
      <c r="AN841" s="1430"/>
      <c r="AO841" s="1430"/>
      <c r="AP841" s="1430"/>
      <c r="AQ841" s="1430"/>
      <c r="AR841" s="1430"/>
      <c r="AS841" s="1430"/>
      <c r="AT841" s="1430"/>
      <c r="AU841" s="1430"/>
      <c r="AV841" s="1430"/>
      <c r="AW841" s="1430"/>
      <c r="AX841" s="1430"/>
      <c r="AY841" s="1430"/>
      <c r="AZ841" s="1430"/>
      <c r="BA841" s="1430"/>
      <c r="BB841" s="1430"/>
      <c r="BC841" s="1430"/>
      <c r="BD841" s="1430"/>
    </row>
    <row r="842" spans="2:56">
      <c r="B842" s="1430"/>
      <c r="C842" s="1430"/>
      <c r="D842" s="1430"/>
      <c r="E842" s="1430"/>
      <c r="F842" s="1430"/>
      <c r="G842" s="1430"/>
      <c r="H842" s="1430"/>
      <c r="I842" s="1430"/>
      <c r="J842" s="1430"/>
      <c r="K842" s="1430"/>
      <c r="L842" s="1430"/>
      <c r="M842" s="1430"/>
      <c r="N842" s="1430"/>
      <c r="O842" s="1430"/>
      <c r="P842" s="1430"/>
      <c r="Q842" s="1430"/>
      <c r="R842" s="1430"/>
      <c r="S842" s="1430"/>
      <c r="T842" s="1430"/>
      <c r="U842" s="1430"/>
      <c r="V842" s="1430"/>
      <c r="W842" s="1430"/>
      <c r="X842" s="1430"/>
      <c r="Y842" s="1430"/>
      <c r="Z842" s="1430"/>
      <c r="AA842" s="1430"/>
      <c r="AB842" s="1430"/>
      <c r="AC842" s="1430"/>
      <c r="AD842" s="1430"/>
      <c r="AE842" s="1430"/>
      <c r="AF842" s="1430"/>
      <c r="AG842" s="1430"/>
      <c r="AH842" s="1430"/>
      <c r="AI842" s="1430"/>
      <c r="AJ842" s="1430"/>
      <c r="AK842" s="1430"/>
      <c r="AL842" s="1430"/>
      <c r="AM842" s="1430"/>
      <c r="AN842" s="1430"/>
      <c r="AO842" s="1430"/>
      <c r="AP842" s="1430"/>
      <c r="AQ842" s="1430"/>
      <c r="AR842" s="1430"/>
      <c r="AS842" s="1430"/>
      <c r="AT842" s="1430"/>
      <c r="AU842" s="1430"/>
      <c r="AV842" s="1430"/>
      <c r="AW842" s="1430"/>
      <c r="AX842" s="1430"/>
      <c r="AY842" s="1430"/>
      <c r="AZ842" s="1430"/>
      <c r="BA842" s="1430"/>
      <c r="BB842" s="1430"/>
      <c r="BC842" s="1430"/>
      <c r="BD842" s="1430"/>
    </row>
    <row r="843" spans="2:56">
      <c r="B843" s="1430"/>
      <c r="C843" s="1430"/>
      <c r="D843" s="1430"/>
      <c r="E843" s="1430"/>
      <c r="F843" s="1430"/>
      <c r="G843" s="1430"/>
      <c r="H843" s="1430"/>
      <c r="I843" s="1430"/>
      <c r="J843" s="1430"/>
      <c r="K843" s="1430"/>
      <c r="L843" s="1430"/>
      <c r="M843" s="1430"/>
      <c r="N843" s="1430"/>
      <c r="O843" s="1430"/>
      <c r="P843" s="1430"/>
      <c r="Q843" s="1430"/>
      <c r="R843" s="1430"/>
      <c r="S843" s="1430"/>
      <c r="T843" s="1430"/>
      <c r="U843" s="1430"/>
      <c r="V843" s="1430"/>
      <c r="W843" s="1430"/>
      <c r="X843" s="1430"/>
      <c r="Y843" s="1430"/>
      <c r="Z843" s="1430"/>
      <c r="AA843" s="1430"/>
      <c r="AB843" s="1430"/>
      <c r="AC843" s="1430"/>
      <c r="AD843" s="1430"/>
      <c r="AE843" s="1430"/>
      <c r="AF843" s="1430"/>
      <c r="AG843" s="1430"/>
      <c r="AH843" s="1430"/>
      <c r="AI843" s="1430"/>
      <c r="AJ843" s="1430"/>
      <c r="AK843" s="1430"/>
      <c r="AL843" s="1430"/>
      <c r="AM843" s="1430"/>
      <c r="AN843" s="1430"/>
      <c r="AO843" s="1430"/>
      <c r="AP843" s="1430"/>
      <c r="AQ843" s="1430"/>
      <c r="AR843" s="1430"/>
      <c r="AS843" s="1430"/>
      <c r="AT843" s="1430"/>
      <c r="AU843" s="1430"/>
      <c r="AV843" s="1430"/>
      <c r="AW843" s="1430"/>
      <c r="AX843" s="1430"/>
      <c r="AY843" s="1430"/>
      <c r="AZ843" s="1430"/>
      <c r="BA843" s="1430"/>
      <c r="BB843" s="1430"/>
      <c r="BC843" s="1430"/>
      <c r="BD843" s="1430"/>
    </row>
    <row r="844" spans="2:56">
      <c r="B844" s="1430"/>
      <c r="C844" s="1430"/>
      <c r="D844" s="1430"/>
      <c r="E844" s="1430"/>
      <c r="F844" s="1430"/>
      <c r="G844" s="1430"/>
      <c r="H844" s="1430"/>
      <c r="I844" s="1430"/>
      <c r="J844" s="1430"/>
      <c r="K844" s="1430"/>
      <c r="L844" s="1430"/>
      <c r="M844" s="1430"/>
      <c r="N844" s="1430"/>
      <c r="O844" s="1430"/>
      <c r="P844" s="1430"/>
      <c r="Q844" s="1430"/>
      <c r="R844" s="1430"/>
      <c r="S844" s="1430"/>
      <c r="T844" s="1430"/>
      <c r="U844" s="1430"/>
      <c r="V844" s="1430"/>
      <c r="W844" s="1430"/>
      <c r="X844" s="1430"/>
      <c r="Y844" s="1430"/>
      <c r="Z844" s="1430"/>
      <c r="AA844" s="1430"/>
      <c r="AB844" s="1430"/>
      <c r="AC844" s="1430"/>
      <c r="AD844" s="1430"/>
      <c r="AE844" s="1430"/>
      <c r="AF844" s="1430"/>
      <c r="AG844" s="1430"/>
      <c r="AH844" s="1430"/>
      <c r="AI844" s="1430"/>
      <c r="AJ844" s="1430"/>
      <c r="AK844" s="1430"/>
      <c r="AL844" s="1430"/>
      <c r="AM844" s="1430"/>
      <c r="AN844" s="1430"/>
      <c r="AO844" s="1430"/>
      <c r="AP844" s="1430"/>
      <c r="AQ844" s="1430"/>
      <c r="AR844" s="1430"/>
      <c r="AS844" s="1430"/>
      <c r="AT844" s="1430"/>
      <c r="AU844" s="1430"/>
      <c r="AV844" s="1430"/>
      <c r="AW844" s="1430"/>
      <c r="AX844" s="1430"/>
      <c r="AY844" s="1430"/>
      <c r="AZ844" s="1430"/>
      <c r="BA844" s="1430"/>
      <c r="BB844" s="1430"/>
      <c r="BC844" s="1430"/>
      <c r="BD844" s="1430"/>
    </row>
    <row r="845" spans="2:56">
      <c r="B845" s="1430"/>
      <c r="C845" s="1430"/>
      <c r="D845" s="1430"/>
      <c r="E845" s="1430"/>
      <c r="F845" s="1430"/>
      <c r="G845" s="1430"/>
      <c r="H845" s="1430"/>
      <c r="I845" s="1430"/>
      <c r="J845" s="1430"/>
      <c r="K845" s="1430"/>
      <c r="L845" s="1430"/>
      <c r="M845" s="1430"/>
      <c r="N845" s="1430"/>
      <c r="O845" s="1430"/>
      <c r="P845" s="1430"/>
      <c r="Q845" s="1430"/>
      <c r="R845" s="1430"/>
      <c r="S845" s="1430"/>
      <c r="T845" s="1430"/>
      <c r="U845" s="1430"/>
      <c r="V845" s="1430"/>
      <c r="W845" s="1430"/>
      <c r="X845" s="1430"/>
      <c r="Y845" s="1430"/>
      <c r="Z845" s="1430"/>
      <c r="AA845" s="1430"/>
      <c r="AB845" s="1430"/>
      <c r="AC845" s="1430"/>
      <c r="AD845" s="1430"/>
      <c r="AE845" s="1430"/>
      <c r="AF845" s="1430"/>
      <c r="AG845" s="1430"/>
      <c r="AH845" s="1430"/>
      <c r="AI845" s="1430"/>
      <c r="AJ845" s="1430"/>
      <c r="AK845" s="1430"/>
      <c r="AL845" s="1430"/>
      <c r="AM845" s="1430"/>
      <c r="AN845" s="1430"/>
      <c r="AO845" s="1430"/>
      <c r="AP845" s="1430"/>
      <c r="AQ845" s="1430"/>
      <c r="AR845" s="1430"/>
      <c r="AS845" s="1430"/>
      <c r="AT845" s="1430"/>
      <c r="AU845" s="1430"/>
      <c r="AV845" s="1430"/>
      <c r="AW845" s="1430"/>
      <c r="AX845" s="1430"/>
      <c r="AY845" s="1430"/>
      <c r="AZ845" s="1430"/>
      <c r="BA845" s="1430"/>
      <c r="BB845" s="1430"/>
      <c r="BC845" s="1430"/>
      <c r="BD845" s="1430"/>
    </row>
    <row r="846" spans="2:56">
      <c r="B846" s="1430"/>
      <c r="C846" s="1430"/>
      <c r="D846" s="1430"/>
      <c r="E846" s="1430"/>
      <c r="F846" s="1430"/>
      <c r="G846" s="1430"/>
      <c r="H846" s="1430"/>
      <c r="I846" s="1430"/>
      <c r="J846" s="1430"/>
      <c r="K846" s="1430"/>
      <c r="L846" s="1430"/>
      <c r="M846" s="1430"/>
      <c r="N846" s="1430"/>
      <c r="O846" s="1430"/>
      <c r="P846" s="1430"/>
      <c r="Q846" s="1430"/>
      <c r="R846" s="1430"/>
      <c r="S846" s="1430"/>
      <c r="T846" s="1430"/>
      <c r="U846" s="1430"/>
      <c r="V846" s="1430"/>
      <c r="W846" s="1430"/>
      <c r="X846" s="1430"/>
      <c r="Y846" s="1430"/>
      <c r="Z846" s="1430"/>
      <c r="AA846" s="1430"/>
      <c r="AB846" s="1430"/>
      <c r="AC846" s="1430"/>
      <c r="AD846" s="1430"/>
      <c r="AE846" s="1430"/>
      <c r="AF846" s="1430"/>
      <c r="AG846" s="1430"/>
      <c r="AH846" s="1430"/>
      <c r="AI846" s="1430"/>
      <c r="AJ846" s="1430"/>
      <c r="AK846" s="1430"/>
      <c r="AL846" s="1430"/>
      <c r="AM846" s="1430"/>
      <c r="AN846" s="1430"/>
      <c r="AO846" s="1430"/>
      <c r="AP846" s="1430"/>
      <c r="AQ846" s="1430"/>
      <c r="AR846" s="1430"/>
      <c r="AS846" s="1430"/>
      <c r="AT846" s="1430"/>
      <c r="AU846" s="1430"/>
      <c r="AV846" s="1430"/>
      <c r="AW846" s="1430"/>
      <c r="AX846" s="1430"/>
      <c r="AY846" s="1430"/>
      <c r="AZ846" s="1430"/>
      <c r="BA846" s="1430"/>
      <c r="BB846" s="1430"/>
      <c r="BC846" s="1430"/>
      <c r="BD846" s="1430"/>
    </row>
    <row r="847" spans="2:56">
      <c r="B847" s="1430"/>
      <c r="C847" s="1430"/>
      <c r="D847" s="1430"/>
      <c r="E847" s="1430"/>
      <c r="F847" s="1430"/>
      <c r="G847" s="1430"/>
      <c r="H847" s="1430"/>
      <c r="I847" s="1430"/>
      <c r="J847" s="1430"/>
      <c r="K847" s="1430"/>
      <c r="L847" s="1430"/>
      <c r="M847" s="1430"/>
      <c r="N847" s="1430"/>
      <c r="O847" s="1430"/>
      <c r="P847" s="1430"/>
      <c r="Q847" s="1430"/>
      <c r="R847" s="1430"/>
      <c r="S847" s="1430"/>
      <c r="T847" s="1430"/>
      <c r="U847" s="1430"/>
      <c r="V847" s="1430"/>
      <c r="W847" s="1430"/>
      <c r="X847" s="1430"/>
      <c r="Y847" s="1430"/>
      <c r="Z847" s="1430"/>
      <c r="AA847" s="1430"/>
      <c r="AB847" s="1430"/>
      <c r="AC847" s="1430"/>
      <c r="AD847" s="1430"/>
      <c r="AE847" s="1430"/>
      <c r="AF847" s="1430"/>
      <c r="AG847" s="1430"/>
      <c r="AH847" s="1430"/>
      <c r="AI847" s="1430"/>
      <c r="AJ847" s="1430"/>
      <c r="AK847" s="1430"/>
      <c r="AL847" s="1430"/>
      <c r="AM847" s="1430"/>
      <c r="AN847" s="1430"/>
      <c r="AO847" s="1430"/>
      <c r="AP847" s="1430"/>
      <c r="AQ847" s="1430"/>
      <c r="AR847" s="1430"/>
      <c r="AS847" s="1430"/>
      <c r="AT847" s="1430"/>
      <c r="AU847" s="1430"/>
      <c r="AV847" s="1430"/>
      <c r="AW847" s="1430"/>
      <c r="AX847" s="1430"/>
      <c r="AY847" s="1430"/>
      <c r="AZ847" s="1430"/>
      <c r="BA847" s="1430"/>
      <c r="BB847" s="1430"/>
      <c r="BC847" s="1430"/>
      <c r="BD847" s="1430"/>
    </row>
    <row r="848" spans="2:56">
      <c r="B848" s="1430"/>
      <c r="C848" s="1430"/>
      <c r="D848" s="1430"/>
      <c r="E848" s="1430"/>
      <c r="F848" s="1430"/>
      <c r="G848" s="1430"/>
      <c r="H848" s="1430"/>
      <c r="I848" s="1430"/>
      <c r="J848" s="1430"/>
      <c r="K848" s="1430"/>
      <c r="L848" s="1430"/>
      <c r="M848" s="1430"/>
      <c r="N848" s="1430"/>
      <c r="O848" s="1430"/>
      <c r="P848" s="1430"/>
      <c r="Q848" s="1430"/>
      <c r="R848" s="1430"/>
      <c r="S848" s="1430"/>
      <c r="T848" s="1430"/>
      <c r="U848" s="1430"/>
      <c r="V848" s="1430"/>
      <c r="W848" s="1430"/>
      <c r="X848" s="1430"/>
      <c r="Y848" s="1430"/>
      <c r="Z848" s="1430"/>
      <c r="AA848" s="1430"/>
      <c r="AB848" s="1430"/>
      <c r="AC848" s="1430"/>
      <c r="AD848" s="1430"/>
      <c r="AE848" s="1430"/>
      <c r="AF848" s="1430"/>
      <c r="AG848" s="1430"/>
      <c r="AH848" s="1430"/>
      <c r="AI848" s="1430"/>
      <c r="AJ848" s="1430"/>
      <c r="AK848" s="1430"/>
      <c r="AL848" s="1430"/>
      <c r="AM848" s="1430"/>
      <c r="AN848" s="1430"/>
      <c r="AO848" s="1430"/>
      <c r="AP848" s="1430"/>
      <c r="AQ848" s="1430"/>
      <c r="AR848" s="1430"/>
      <c r="AS848" s="1430"/>
      <c r="AT848" s="1430"/>
      <c r="AU848" s="1430"/>
      <c r="AV848" s="1430"/>
      <c r="AW848" s="1430"/>
      <c r="AX848" s="1430"/>
      <c r="AY848" s="1430"/>
      <c r="AZ848" s="1430"/>
      <c r="BA848" s="1430"/>
      <c r="BB848" s="1430"/>
      <c r="BC848" s="1430"/>
      <c r="BD848" s="1430"/>
    </row>
    <row r="849" spans="2:56">
      <c r="B849" s="1430"/>
      <c r="C849" s="1430"/>
      <c r="D849" s="1430"/>
      <c r="E849" s="1430"/>
      <c r="F849" s="1430"/>
      <c r="G849" s="1430"/>
      <c r="H849" s="1430"/>
      <c r="I849" s="1430"/>
      <c r="J849" s="1430"/>
      <c r="K849" s="1430"/>
      <c r="L849" s="1430"/>
      <c r="M849" s="1430"/>
      <c r="N849" s="1430"/>
      <c r="O849" s="1430"/>
      <c r="P849" s="1430"/>
      <c r="Q849" s="1430"/>
      <c r="R849" s="1430"/>
      <c r="S849" s="1430"/>
      <c r="T849" s="1430"/>
      <c r="U849" s="1430"/>
      <c r="V849" s="1430"/>
      <c r="W849" s="1430"/>
      <c r="X849" s="1430"/>
      <c r="Y849" s="1430"/>
      <c r="Z849" s="1430"/>
      <c r="AA849" s="1430"/>
      <c r="AB849" s="1430"/>
      <c r="AC849" s="1430"/>
      <c r="AD849" s="1430"/>
      <c r="AE849" s="1430"/>
      <c r="AF849" s="1430"/>
      <c r="AG849" s="1430"/>
      <c r="AH849" s="1430"/>
      <c r="AI849" s="1430"/>
      <c r="AJ849" s="1430"/>
      <c r="AK849" s="1430"/>
      <c r="AL849" s="1430"/>
      <c r="AM849" s="1430"/>
      <c r="AN849" s="1430"/>
      <c r="AO849" s="1430"/>
      <c r="AP849" s="1430"/>
      <c r="AQ849" s="1430"/>
      <c r="AR849" s="1430"/>
      <c r="AS849" s="1430"/>
      <c r="AT849" s="1430"/>
      <c r="AU849" s="1430"/>
      <c r="AV849" s="1430"/>
      <c r="AW849" s="1430"/>
      <c r="AX849" s="1430"/>
      <c r="AY849" s="1430"/>
      <c r="AZ849" s="1430"/>
      <c r="BA849" s="1430"/>
      <c r="BB849" s="1430"/>
      <c r="BC849" s="1430"/>
      <c r="BD849" s="1430"/>
    </row>
    <row r="850" spans="2:56">
      <c r="B850" s="1430"/>
      <c r="C850" s="1430"/>
      <c r="D850" s="1430"/>
      <c r="E850" s="1430"/>
      <c r="F850" s="1430"/>
      <c r="G850" s="1430"/>
      <c r="H850" s="1430"/>
      <c r="I850" s="1430"/>
      <c r="J850" s="1430"/>
      <c r="K850" s="1430"/>
      <c r="L850" s="1430"/>
      <c r="M850" s="1430"/>
      <c r="N850" s="1430"/>
      <c r="O850" s="1430"/>
      <c r="P850" s="1430"/>
      <c r="Q850" s="1430"/>
      <c r="R850" s="1430"/>
      <c r="S850" s="1430"/>
      <c r="T850" s="1430"/>
      <c r="U850" s="1430"/>
      <c r="V850" s="1430"/>
      <c r="W850" s="1430"/>
      <c r="X850" s="1430"/>
      <c r="Y850" s="1430"/>
      <c r="Z850" s="1430"/>
      <c r="AA850" s="1430"/>
      <c r="AB850" s="1430"/>
      <c r="AC850" s="1430"/>
      <c r="AD850" s="1430"/>
      <c r="AE850" s="1430"/>
      <c r="AF850" s="1430"/>
      <c r="AG850" s="1430"/>
      <c r="AH850" s="1430"/>
      <c r="AI850" s="1430"/>
      <c r="AJ850" s="1430"/>
      <c r="AK850" s="1430"/>
      <c r="AL850" s="1430"/>
      <c r="AM850" s="1430"/>
      <c r="AN850" s="1430"/>
      <c r="AO850" s="1430"/>
      <c r="AP850" s="1430"/>
      <c r="AQ850" s="1430"/>
      <c r="AR850" s="1430"/>
      <c r="AS850" s="1430"/>
      <c r="AT850" s="1430"/>
      <c r="AU850" s="1430"/>
      <c r="AV850" s="1430"/>
      <c r="AW850" s="1430"/>
      <c r="AX850" s="1430"/>
      <c r="AY850" s="1430"/>
      <c r="AZ850" s="1430"/>
      <c r="BA850" s="1430"/>
      <c r="BB850" s="1430"/>
      <c r="BC850" s="1430"/>
      <c r="BD850" s="1430"/>
    </row>
    <row r="851" spans="2:56">
      <c r="B851" s="1430"/>
      <c r="C851" s="1430"/>
      <c r="D851" s="1430"/>
      <c r="E851" s="1430"/>
      <c r="F851" s="1430"/>
      <c r="G851" s="1430"/>
      <c r="H851" s="1430"/>
      <c r="I851" s="1430"/>
      <c r="J851" s="1430"/>
      <c r="K851" s="1430"/>
      <c r="L851" s="1430"/>
      <c r="M851" s="1430"/>
      <c r="N851" s="1430"/>
      <c r="O851" s="1430"/>
      <c r="P851" s="1430"/>
      <c r="Q851" s="1430"/>
      <c r="R851" s="1430"/>
      <c r="S851" s="1430"/>
      <c r="T851" s="1430"/>
      <c r="U851" s="1430"/>
      <c r="V851" s="1430"/>
      <c r="W851" s="1430"/>
      <c r="X851" s="1430"/>
      <c r="Y851" s="1430"/>
      <c r="Z851" s="1430"/>
      <c r="AA851" s="1430"/>
      <c r="AB851" s="1430"/>
      <c r="AC851" s="1430"/>
      <c r="AD851" s="1430"/>
      <c r="AE851" s="1430"/>
      <c r="AF851" s="1430"/>
      <c r="AG851" s="1430"/>
      <c r="AH851" s="1430"/>
      <c r="AI851" s="1430"/>
      <c r="AJ851" s="1430"/>
      <c r="AK851" s="1430"/>
      <c r="AL851" s="1430"/>
      <c r="AM851" s="1430"/>
      <c r="AN851" s="1430"/>
      <c r="AO851" s="1430"/>
      <c r="AP851" s="1430"/>
      <c r="AQ851" s="1430"/>
      <c r="AR851" s="1430"/>
      <c r="AS851" s="1430"/>
      <c r="AT851" s="1430"/>
      <c r="AU851" s="1430"/>
      <c r="AV851" s="1430"/>
      <c r="AW851" s="1430"/>
      <c r="AX851" s="1430"/>
      <c r="AY851" s="1430"/>
      <c r="AZ851" s="1430"/>
      <c r="BA851" s="1430"/>
      <c r="BB851" s="1430"/>
      <c r="BC851" s="1430"/>
      <c r="BD851" s="1430"/>
    </row>
    <row r="852" spans="2:56">
      <c r="B852" s="1430"/>
      <c r="C852" s="1430"/>
      <c r="D852" s="1430"/>
      <c r="E852" s="1430"/>
      <c r="F852" s="1430"/>
      <c r="G852" s="1430"/>
      <c r="H852" s="1430"/>
      <c r="I852" s="1430"/>
      <c r="J852" s="1430"/>
      <c r="K852" s="1430"/>
      <c r="L852" s="1430"/>
      <c r="M852" s="1430"/>
      <c r="N852" s="1430"/>
      <c r="O852" s="1430"/>
      <c r="P852" s="1430"/>
      <c r="Q852" s="1430"/>
      <c r="R852" s="1430"/>
      <c r="S852" s="1430"/>
      <c r="T852" s="1430"/>
      <c r="U852" s="1430"/>
      <c r="V852" s="1430"/>
      <c r="W852" s="1430"/>
      <c r="X852" s="1430"/>
      <c r="Y852" s="1430"/>
      <c r="Z852" s="1430"/>
      <c r="AA852" s="1430"/>
      <c r="AB852" s="1430"/>
      <c r="AC852" s="1430"/>
      <c r="AD852" s="1430"/>
      <c r="AE852" s="1430"/>
      <c r="AF852" s="1430"/>
      <c r="AG852" s="1430"/>
      <c r="AH852" s="1430"/>
      <c r="AI852" s="1430"/>
      <c r="AJ852" s="1430"/>
      <c r="AK852" s="1430"/>
      <c r="AL852" s="1430"/>
      <c r="AM852" s="1430"/>
      <c r="AN852" s="1430"/>
      <c r="AO852" s="1430"/>
      <c r="AP852" s="1430"/>
      <c r="AQ852" s="1430"/>
      <c r="AR852" s="1430"/>
      <c r="AS852" s="1430"/>
      <c r="AT852" s="1430"/>
      <c r="AU852" s="1430"/>
      <c r="AV852" s="1430"/>
      <c r="AW852" s="1430"/>
      <c r="AX852" s="1430"/>
      <c r="AY852" s="1430"/>
      <c r="AZ852" s="1430"/>
      <c r="BA852" s="1430"/>
      <c r="BB852" s="1430"/>
      <c r="BC852" s="1430"/>
      <c r="BD852" s="1430"/>
    </row>
    <row r="853" spans="2:56">
      <c r="B853" s="1430"/>
      <c r="C853" s="1430"/>
      <c r="D853" s="1430"/>
      <c r="E853" s="1430"/>
      <c r="F853" s="1430"/>
      <c r="G853" s="1430"/>
      <c r="H853" s="1430"/>
      <c r="I853" s="1430"/>
      <c r="J853" s="1430"/>
      <c r="K853" s="1430"/>
      <c r="L853" s="1430"/>
      <c r="M853" s="1430"/>
      <c r="N853" s="1430"/>
      <c r="O853" s="1430"/>
      <c r="P853" s="1430"/>
      <c r="Q853" s="1430"/>
      <c r="R853" s="1430"/>
      <c r="S853" s="1430"/>
      <c r="T853" s="1430"/>
      <c r="U853" s="1430"/>
      <c r="V853" s="1430"/>
      <c r="W853" s="1430"/>
      <c r="X853" s="1430"/>
      <c r="Y853" s="1430"/>
      <c r="Z853" s="1430"/>
      <c r="AA853" s="1430"/>
      <c r="AB853" s="1430"/>
      <c r="AC853" s="1430"/>
      <c r="AD853" s="1430"/>
      <c r="AE853" s="1430"/>
      <c r="AF853" s="1430"/>
      <c r="AG853" s="1430"/>
      <c r="AH853" s="1430"/>
      <c r="AI853" s="1430"/>
      <c r="AJ853" s="1430"/>
      <c r="AK853" s="1430"/>
      <c r="AL853" s="1430"/>
      <c r="AM853" s="1430"/>
      <c r="AN853" s="1430"/>
      <c r="AO853" s="1430"/>
      <c r="AP853" s="1430"/>
      <c r="AQ853" s="1430"/>
      <c r="AR853" s="1430"/>
      <c r="AS853" s="1430"/>
      <c r="AT853" s="1430"/>
      <c r="AU853" s="1430"/>
      <c r="AV853" s="1430"/>
      <c r="AW853" s="1430"/>
      <c r="AX853" s="1430"/>
      <c r="AY853" s="1430"/>
      <c r="AZ853" s="1430"/>
      <c r="BA853" s="1430"/>
      <c r="BB853" s="1430"/>
      <c r="BC853" s="1430"/>
      <c r="BD853" s="1430"/>
    </row>
    <row r="854" spans="2:56">
      <c r="B854" s="1430"/>
      <c r="C854" s="1430"/>
      <c r="D854" s="1430"/>
      <c r="E854" s="1430"/>
      <c r="F854" s="1430"/>
      <c r="G854" s="1430"/>
      <c r="H854" s="1430"/>
      <c r="I854" s="1430"/>
      <c r="J854" s="1430"/>
      <c r="K854" s="1430"/>
      <c r="L854" s="1430"/>
      <c r="M854" s="1430"/>
      <c r="N854" s="1430"/>
      <c r="O854" s="1430"/>
      <c r="P854" s="1430"/>
      <c r="Q854" s="1430"/>
      <c r="R854" s="1430"/>
      <c r="S854" s="1430"/>
      <c r="T854" s="1430"/>
      <c r="U854" s="1430"/>
      <c r="V854" s="1430"/>
      <c r="W854" s="1430"/>
      <c r="X854" s="1430"/>
      <c r="Y854" s="1430"/>
      <c r="Z854" s="1430"/>
      <c r="AA854" s="1430"/>
      <c r="AB854" s="1430"/>
      <c r="AC854" s="1430"/>
      <c r="AD854" s="1430"/>
      <c r="AE854" s="1430"/>
      <c r="AF854" s="1430"/>
      <c r="AG854" s="1430"/>
      <c r="AH854" s="1430"/>
      <c r="AI854" s="1430"/>
      <c r="AJ854" s="1430"/>
      <c r="AK854" s="1430"/>
      <c r="AL854" s="1430"/>
      <c r="AM854" s="1430"/>
      <c r="AN854" s="1430"/>
      <c r="AO854" s="1430"/>
      <c r="AP854" s="1430"/>
      <c r="AQ854" s="1430"/>
      <c r="AR854" s="1430"/>
      <c r="AS854" s="1430"/>
      <c r="AT854" s="1430"/>
      <c r="AU854" s="1430"/>
      <c r="AV854" s="1430"/>
      <c r="AW854" s="1430"/>
      <c r="AX854" s="1430"/>
      <c r="AY854" s="1430"/>
      <c r="AZ854" s="1430"/>
      <c r="BA854" s="1430"/>
      <c r="BB854" s="1430"/>
      <c r="BC854" s="1430"/>
      <c r="BD854" s="1430"/>
    </row>
    <row r="855" spans="2:56">
      <c r="B855" s="1430"/>
      <c r="C855" s="1430"/>
      <c r="D855" s="1430"/>
      <c r="E855" s="1430"/>
      <c r="F855" s="1430"/>
      <c r="G855" s="1430"/>
      <c r="H855" s="1430"/>
      <c r="I855" s="1430"/>
      <c r="J855" s="1430"/>
      <c r="K855" s="1430"/>
      <c r="L855" s="1430"/>
      <c r="M855" s="1430"/>
      <c r="N855" s="1430"/>
      <c r="O855" s="1430"/>
      <c r="P855" s="1430"/>
      <c r="Q855" s="1430"/>
      <c r="R855" s="1430"/>
      <c r="S855" s="1430"/>
      <c r="T855" s="1430"/>
      <c r="U855" s="1430"/>
      <c r="V855" s="1430"/>
      <c r="W855" s="1430"/>
      <c r="X855" s="1430"/>
      <c r="Y855" s="1430"/>
      <c r="Z855" s="1430"/>
      <c r="AA855" s="1430"/>
      <c r="AB855" s="1430"/>
      <c r="AC855" s="1430"/>
      <c r="AD855" s="1430"/>
      <c r="AE855" s="1430"/>
      <c r="AF855" s="1430"/>
      <c r="AG855" s="1430"/>
      <c r="AH855" s="1430"/>
      <c r="AI855" s="1430"/>
      <c r="AJ855" s="1430"/>
      <c r="AK855" s="1430"/>
      <c r="AL855" s="1430"/>
      <c r="AM855" s="1430"/>
      <c r="AN855" s="1430"/>
      <c r="AO855" s="1430"/>
      <c r="AP855" s="1430"/>
      <c r="AQ855" s="1430"/>
      <c r="AR855" s="1430"/>
      <c r="AS855" s="1430"/>
      <c r="AT855" s="1430"/>
      <c r="AU855" s="1430"/>
      <c r="AV855" s="1430"/>
      <c r="AW855" s="1430"/>
      <c r="AX855" s="1430"/>
      <c r="AY855" s="1430"/>
      <c r="AZ855" s="1430"/>
      <c r="BA855" s="1430"/>
      <c r="BB855" s="1430"/>
      <c r="BC855" s="1430"/>
      <c r="BD855" s="1430"/>
    </row>
    <row r="856" spans="2:56">
      <c r="B856" s="1430"/>
      <c r="C856" s="1430"/>
      <c r="D856" s="1430"/>
      <c r="E856" s="1430"/>
      <c r="F856" s="1430"/>
      <c r="G856" s="1430"/>
      <c r="H856" s="1430"/>
      <c r="I856" s="1430"/>
      <c r="J856" s="1430"/>
      <c r="K856" s="1430"/>
      <c r="L856" s="1430"/>
      <c r="M856" s="1430"/>
      <c r="N856" s="1430"/>
      <c r="O856" s="1430"/>
      <c r="P856" s="1430"/>
      <c r="Q856" s="1430"/>
      <c r="R856" s="1430"/>
      <c r="S856" s="1430"/>
      <c r="T856" s="1430"/>
      <c r="U856" s="1430"/>
      <c r="V856" s="1430"/>
      <c r="W856" s="1430"/>
      <c r="X856" s="1430"/>
      <c r="Y856" s="1430"/>
      <c r="Z856" s="1430"/>
      <c r="AA856" s="1430"/>
      <c r="AB856" s="1430"/>
      <c r="AC856" s="1430"/>
      <c r="AD856" s="1430"/>
      <c r="AE856" s="1430"/>
      <c r="AF856" s="1430"/>
      <c r="AG856" s="1430"/>
      <c r="AH856" s="1430"/>
      <c r="AI856" s="1430"/>
      <c r="AJ856" s="1430"/>
      <c r="AK856" s="1430"/>
      <c r="AL856" s="1430"/>
      <c r="AM856" s="1430"/>
      <c r="AN856" s="1430"/>
      <c r="AO856" s="1430"/>
      <c r="AP856" s="1430"/>
      <c r="AQ856" s="1430"/>
      <c r="AR856" s="1430"/>
      <c r="AS856" s="1430"/>
      <c r="AT856" s="1430"/>
      <c r="AU856" s="1430"/>
      <c r="AV856" s="1430"/>
      <c r="AW856" s="1430"/>
      <c r="AX856" s="1430"/>
      <c r="AY856" s="1430"/>
      <c r="AZ856" s="1430"/>
      <c r="BA856" s="1430"/>
      <c r="BB856" s="1430"/>
      <c r="BC856" s="1430"/>
      <c r="BD856" s="1430"/>
    </row>
    <row r="857" spans="2:56">
      <c r="B857" s="1430"/>
      <c r="C857" s="1430"/>
      <c r="D857" s="1430"/>
      <c r="E857" s="1430"/>
      <c r="F857" s="1430"/>
      <c r="G857" s="1430"/>
      <c r="H857" s="1430"/>
      <c r="I857" s="1430"/>
      <c r="J857" s="1430"/>
      <c r="K857" s="1430"/>
      <c r="L857" s="1430"/>
      <c r="M857" s="1430"/>
      <c r="N857" s="1430"/>
      <c r="O857" s="1430"/>
      <c r="P857" s="1430"/>
      <c r="Q857" s="1430"/>
      <c r="R857" s="1430"/>
      <c r="S857" s="1430"/>
      <c r="T857" s="1430"/>
      <c r="U857" s="1430"/>
      <c r="V857" s="1430"/>
      <c r="W857" s="1430"/>
      <c r="X857" s="1430"/>
      <c r="Y857" s="1430"/>
      <c r="Z857" s="1430"/>
      <c r="AA857" s="1430"/>
      <c r="AB857" s="1430"/>
      <c r="AC857" s="1430"/>
      <c r="AD857" s="1430"/>
      <c r="AE857" s="1430"/>
      <c r="AF857" s="1430"/>
      <c r="AG857" s="1430"/>
      <c r="AH857" s="1430"/>
      <c r="AI857" s="1430"/>
      <c r="AJ857" s="1430"/>
      <c r="AK857" s="1430"/>
      <c r="AL857" s="1430"/>
      <c r="AM857" s="1430"/>
      <c r="AN857" s="1430"/>
      <c r="AO857" s="1430"/>
      <c r="AP857" s="1430"/>
      <c r="AQ857" s="1430"/>
      <c r="AR857" s="1430"/>
      <c r="AS857" s="1430"/>
      <c r="AT857" s="1430"/>
      <c r="AU857" s="1430"/>
      <c r="AV857" s="1430"/>
      <c r="AW857" s="1430"/>
      <c r="AX857" s="1430"/>
      <c r="AY857" s="1430"/>
      <c r="AZ857" s="1430"/>
      <c r="BA857" s="1430"/>
      <c r="BB857" s="1430"/>
      <c r="BC857" s="1430"/>
      <c r="BD857" s="1430"/>
    </row>
    <row r="858" spans="2:56">
      <c r="B858" s="1430"/>
      <c r="C858" s="1430"/>
      <c r="D858" s="1430"/>
      <c r="E858" s="1430"/>
      <c r="F858" s="1430"/>
      <c r="G858" s="1430"/>
      <c r="H858" s="1430"/>
      <c r="I858" s="1430"/>
      <c r="J858" s="1430"/>
      <c r="K858" s="1430"/>
      <c r="L858" s="1430"/>
      <c r="M858" s="1430"/>
      <c r="N858" s="1430"/>
      <c r="O858" s="1430"/>
      <c r="P858" s="1430"/>
      <c r="Q858" s="1430"/>
      <c r="R858" s="1430"/>
      <c r="S858" s="1430"/>
      <c r="T858" s="1430"/>
      <c r="U858" s="1430"/>
      <c r="V858" s="1430"/>
      <c r="W858" s="1430"/>
      <c r="X858" s="1430"/>
      <c r="Y858" s="1430"/>
      <c r="Z858" s="1430"/>
      <c r="AA858" s="1430"/>
      <c r="AB858" s="1430"/>
      <c r="AC858" s="1430"/>
      <c r="AD858" s="1430"/>
      <c r="AE858" s="1430"/>
      <c r="AF858" s="1430"/>
      <c r="AG858" s="1430"/>
      <c r="AH858" s="1430"/>
      <c r="AI858" s="1430"/>
      <c r="AJ858" s="1430"/>
      <c r="AK858" s="1430"/>
      <c r="AL858" s="1430"/>
      <c r="AM858" s="1430"/>
      <c r="AN858" s="1430"/>
      <c r="AO858" s="1430"/>
      <c r="AP858" s="1430"/>
      <c r="AQ858" s="1430"/>
      <c r="AR858" s="1430"/>
      <c r="AS858" s="1430"/>
      <c r="AT858" s="1430"/>
      <c r="AU858" s="1430"/>
      <c r="AV858" s="1430"/>
      <c r="AW858" s="1430"/>
      <c r="AX858" s="1430"/>
      <c r="AY858" s="1430"/>
      <c r="AZ858" s="1430"/>
      <c r="BA858" s="1430"/>
      <c r="BB858" s="1430"/>
      <c r="BC858" s="1430"/>
      <c r="BD858" s="1430"/>
    </row>
    <row r="859" spans="2:56">
      <c r="B859" s="1430"/>
      <c r="C859" s="1430"/>
      <c r="D859" s="1430"/>
      <c r="E859" s="1430"/>
      <c r="F859" s="1430"/>
      <c r="G859" s="1430"/>
      <c r="H859" s="1430"/>
      <c r="I859" s="1430"/>
      <c r="J859" s="1430"/>
      <c r="K859" s="1430"/>
      <c r="L859" s="1430"/>
      <c r="M859" s="1430"/>
      <c r="N859" s="1430"/>
      <c r="O859" s="1430"/>
      <c r="P859" s="1430"/>
      <c r="Q859" s="1430"/>
      <c r="R859" s="1430"/>
      <c r="S859" s="1430"/>
      <c r="T859" s="1430"/>
      <c r="U859" s="1430"/>
      <c r="V859" s="1430"/>
      <c r="W859" s="1430"/>
      <c r="X859" s="1430"/>
      <c r="Y859" s="1430"/>
      <c r="Z859" s="1430"/>
      <c r="AA859" s="1430"/>
      <c r="AB859" s="1430"/>
      <c r="AC859" s="1430"/>
      <c r="AD859" s="1430"/>
      <c r="AE859" s="1430"/>
      <c r="AF859" s="1430"/>
      <c r="AG859" s="1430"/>
      <c r="AH859" s="1430"/>
      <c r="AI859" s="1430"/>
      <c r="AJ859" s="1430"/>
      <c r="AK859" s="1430"/>
      <c r="AL859" s="1430"/>
      <c r="AM859" s="1430"/>
      <c r="AN859" s="1430"/>
      <c r="AO859" s="1430"/>
      <c r="AP859" s="1430"/>
      <c r="AQ859" s="1430"/>
      <c r="AR859" s="1430"/>
      <c r="AS859" s="1430"/>
      <c r="AT859" s="1430"/>
      <c r="AU859" s="1430"/>
      <c r="AV859" s="1430"/>
      <c r="AW859" s="1430"/>
      <c r="AX859" s="1430"/>
      <c r="AY859" s="1430"/>
      <c r="AZ859" s="1430"/>
      <c r="BA859" s="1430"/>
      <c r="BB859" s="1430"/>
      <c r="BC859" s="1430"/>
      <c r="BD859" s="1430"/>
    </row>
    <row r="860" spans="2:56">
      <c r="B860" s="1430"/>
      <c r="C860" s="1430"/>
      <c r="D860" s="1430"/>
      <c r="E860" s="1430"/>
      <c r="F860" s="1430"/>
      <c r="G860" s="1430"/>
      <c r="H860" s="1430"/>
      <c r="I860" s="1430"/>
      <c r="J860" s="1430"/>
      <c r="K860" s="1430"/>
      <c r="L860" s="1430"/>
      <c r="M860" s="1430"/>
      <c r="N860" s="1430"/>
      <c r="O860" s="1430"/>
      <c r="P860" s="1430"/>
      <c r="Q860" s="1430"/>
      <c r="R860" s="1430"/>
      <c r="S860" s="1430"/>
      <c r="T860" s="1430"/>
      <c r="U860" s="1430"/>
      <c r="V860" s="1430"/>
      <c r="W860" s="1430"/>
      <c r="X860" s="1430"/>
      <c r="Y860" s="1430"/>
      <c r="Z860" s="1430"/>
      <c r="AA860" s="1430"/>
      <c r="AB860" s="1430"/>
      <c r="AC860" s="1430"/>
      <c r="AD860" s="1430"/>
      <c r="AE860" s="1430"/>
      <c r="AF860" s="1430"/>
      <c r="AG860" s="1430"/>
      <c r="AH860" s="1430"/>
      <c r="AI860" s="1430"/>
      <c r="AJ860" s="1430"/>
      <c r="AK860" s="1430"/>
      <c r="AL860" s="1430"/>
      <c r="AM860" s="1430"/>
      <c r="AN860" s="1430"/>
      <c r="AO860" s="1430"/>
      <c r="AP860" s="1430"/>
      <c r="AQ860" s="1430"/>
      <c r="AR860" s="1430"/>
      <c r="AS860" s="1430"/>
      <c r="AT860" s="1430"/>
      <c r="AU860" s="1430"/>
      <c r="AV860" s="1430"/>
      <c r="AW860" s="1430"/>
      <c r="AX860" s="1430"/>
      <c r="AY860" s="1430"/>
      <c r="AZ860" s="1430"/>
      <c r="BA860" s="1430"/>
      <c r="BB860" s="1430"/>
      <c r="BC860" s="1430"/>
      <c r="BD860" s="1430"/>
    </row>
    <row r="861" spans="2:56">
      <c r="B861" s="1430"/>
      <c r="C861" s="1430"/>
      <c r="D861" s="1430"/>
      <c r="E861" s="1430"/>
      <c r="F861" s="1430"/>
      <c r="G861" s="1430"/>
      <c r="H861" s="1430"/>
      <c r="I861" s="1430"/>
      <c r="J861" s="1430"/>
      <c r="K861" s="1430"/>
      <c r="L861" s="1430"/>
      <c r="M861" s="1430"/>
      <c r="N861" s="1430"/>
      <c r="O861" s="1430"/>
      <c r="P861" s="1430"/>
      <c r="Q861" s="1430"/>
      <c r="R861" s="1430"/>
      <c r="S861" s="1430"/>
      <c r="T861" s="1430"/>
      <c r="U861" s="1430"/>
      <c r="V861" s="1430"/>
      <c r="W861" s="1430"/>
      <c r="X861" s="1430"/>
      <c r="Y861" s="1430"/>
      <c r="Z861" s="1430"/>
      <c r="AA861" s="1430"/>
      <c r="AB861" s="1430"/>
      <c r="AC861" s="1430"/>
      <c r="AD861" s="1430"/>
      <c r="AE861" s="1430"/>
      <c r="AF861" s="1430"/>
      <c r="AG861" s="1430"/>
      <c r="AH861" s="1430"/>
      <c r="AI861" s="1430"/>
      <c r="AJ861" s="1430"/>
      <c r="AK861" s="1430"/>
      <c r="AL861" s="1430"/>
      <c r="AM861" s="1430"/>
      <c r="AN861" s="1430"/>
      <c r="AO861" s="1430"/>
      <c r="AP861" s="1430"/>
      <c r="AQ861" s="1430"/>
      <c r="AR861" s="1430"/>
      <c r="AS861" s="1430"/>
      <c r="AT861" s="1430"/>
      <c r="AU861" s="1430"/>
      <c r="AV861" s="1430"/>
      <c r="AW861" s="1430"/>
      <c r="AX861" s="1430"/>
      <c r="AY861" s="1430"/>
      <c r="AZ861" s="1430"/>
      <c r="BA861" s="1430"/>
      <c r="BB861" s="1430"/>
      <c r="BC861" s="1430"/>
      <c r="BD861" s="1430"/>
    </row>
    <row r="862" spans="2:56">
      <c r="B862" s="1430"/>
      <c r="C862" s="1430"/>
      <c r="D862" s="1430"/>
      <c r="E862" s="1430"/>
      <c r="F862" s="1430"/>
      <c r="G862" s="1430"/>
      <c r="H862" s="1430"/>
      <c r="I862" s="1430"/>
      <c r="J862" s="1430"/>
      <c r="K862" s="1430"/>
      <c r="L862" s="1430"/>
      <c r="M862" s="1430"/>
      <c r="N862" s="1430"/>
      <c r="O862" s="1430"/>
      <c r="P862" s="1430"/>
      <c r="Q862" s="1430"/>
      <c r="R862" s="1430"/>
      <c r="S862" s="1430"/>
      <c r="T862" s="1430"/>
      <c r="U862" s="1430"/>
      <c r="V862" s="1430"/>
      <c r="W862" s="1430"/>
      <c r="X862" s="1430"/>
      <c r="Y862" s="1430"/>
      <c r="Z862" s="1430"/>
      <c r="AA862" s="1430"/>
      <c r="AB862" s="1430"/>
      <c r="AC862" s="1430"/>
      <c r="AD862" s="1430"/>
      <c r="AE862" s="1430"/>
      <c r="AF862" s="1430"/>
      <c r="AG862" s="1430"/>
      <c r="AH862" s="1430"/>
      <c r="AI862" s="1430"/>
      <c r="AJ862" s="1430"/>
      <c r="AK862" s="1430"/>
      <c r="AL862" s="1430"/>
      <c r="AM862" s="1430"/>
      <c r="AN862" s="1430"/>
      <c r="AO862" s="1430"/>
      <c r="AP862" s="1430"/>
      <c r="AQ862" s="1430"/>
      <c r="AR862" s="1430"/>
      <c r="AS862" s="1430"/>
      <c r="AT862" s="1430"/>
      <c r="AU862" s="1430"/>
      <c r="AV862" s="1430"/>
      <c r="AW862" s="1430"/>
      <c r="AX862" s="1430"/>
      <c r="AY862" s="1430"/>
      <c r="AZ862" s="1430"/>
      <c r="BA862" s="1430"/>
      <c r="BB862" s="1430"/>
      <c r="BC862" s="1430"/>
      <c r="BD862" s="1430"/>
    </row>
    <row r="863" spans="2:56">
      <c r="B863" s="1430"/>
      <c r="C863" s="1430"/>
      <c r="D863" s="1430"/>
      <c r="E863" s="1430"/>
      <c r="F863" s="1430"/>
      <c r="G863" s="1430"/>
      <c r="H863" s="1430"/>
      <c r="I863" s="1430"/>
      <c r="J863" s="1430"/>
      <c r="K863" s="1430"/>
      <c r="L863" s="1430"/>
      <c r="M863" s="1430"/>
      <c r="N863" s="1430"/>
      <c r="O863" s="1430"/>
      <c r="P863" s="1430"/>
      <c r="Q863" s="1430"/>
      <c r="R863" s="1430"/>
      <c r="S863" s="1430"/>
      <c r="T863" s="1430"/>
      <c r="U863" s="1430"/>
      <c r="V863" s="1430"/>
      <c r="W863" s="1430"/>
      <c r="X863" s="1430"/>
      <c r="Y863" s="1430"/>
      <c r="Z863" s="1430"/>
      <c r="AA863" s="1430"/>
      <c r="AB863" s="1430"/>
      <c r="AC863" s="1430"/>
      <c r="AD863" s="1430"/>
      <c r="AE863" s="1430"/>
      <c r="AF863" s="1430"/>
      <c r="AG863" s="1430"/>
      <c r="AH863" s="1430"/>
      <c r="AI863" s="1430"/>
      <c r="AJ863" s="1430"/>
      <c r="AK863" s="1430"/>
      <c r="AL863" s="1430"/>
      <c r="AM863" s="1430"/>
      <c r="AN863" s="1430"/>
      <c r="AO863" s="1430"/>
      <c r="AP863" s="1430"/>
      <c r="AQ863" s="1430"/>
      <c r="AR863" s="1430"/>
      <c r="AS863" s="1430"/>
      <c r="AT863" s="1430"/>
      <c r="AU863" s="1430"/>
      <c r="AV863" s="1430"/>
      <c r="AW863" s="1430"/>
      <c r="AX863" s="1430"/>
      <c r="AY863" s="1430"/>
      <c r="AZ863" s="1430"/>
      <c r="BA863" s="1430"/>
      <c r="BB863" s="1430"/>
      <c r="BC863" s="1430"/>
      <c r="BD863" s="1430"/>
    </row>
    <row r="864" spans="2:56">
      <c r="B864" s="1430"/>
      <c r="C864" s="1430"/>
      <c r="D864" s="1430"/>
      <c r="E864" s="1430"/>
      <c r="F864" s="1430"/>
      <c r="G864" s="1430"/>
      <c r="H864" s="1430"/>
      <c r="I864" s="1430"/>
      <c r="J864" s="1430"/>
      <c r="K864" s="1430"/>
      <c r="L864" s="1430"/>
      <c r="M864" s="1430"/>
      <c r="N864" s="1430"/>
      <c r="O864" s="1430"/>
      <c r="P864" s="1430"/>
      <c r="Q864" s="1430"/>
      <c r="R864" s="1430"/>
      <c r="S864" s="1430"/>
      <c r="T864" s="1430"/>
      <c r="U864" s="1430"/>
      <c r="V864" s="1430"/>
      <c r="W864" s="1430"/>
      <c r="X864" s="1430"/>
      <c r="Y864" s="1430"/>
      <c r="Z864" s="1430"/>
      <c r="AA864" s="1430"/>
      <c r="AB864" s="1430"/>
      <c r="AC864" s="1430"/>
      <c r="AD864" s="1430"/>
      <c r="AE864" s="1430"/>
      <c r="AF864" s="1430"/>
      <c r="AG864" s="1430"/>
      <c r="AH864" s="1430"/>
      <c r="AI864" s="1430"/>
      <c r="AJ864" s="1430"/>
      <c r="AK864" s="1430"/>
      <c r="AL864" s="1430"/>
      <c r="AM864" s="1430"/>
      <c r="AN864" s="1430"/>
      <c r="AO864" s="1430"/>
      <c r="AP864" s="1430"/>
      <c r="AQ864" s="1430"/>
      <c r="AR864" s="1430"/>
      <c r="AS864" s="1430"/>
      <c r="AT864" s="1430"/>
      <c r="AU864" s="1430"/>
      <c r="AV864" s="1430"/>
      <c r="AW864" s="1430"/>
      <c r="AX864" s="1430"/>
      <c r="AY864" s="1430"/>
      <c r="AZ864" s="1430"/>
      <c r="BA864" s="1430"/>
      <c r="BB864" s="1430"/>
      <c r="BC864" s="1430"/>
      <c r="BD864" s="1430"/>
    </row>
    <row r="865" spans="2:56">
      <c r="B865" s="1430"/>
      <c r="C865" s="1430"/>
      <c r="D865" s="1430"/>
      <c r="E865" s="1430"/>
      <c r="F865" s="1430"/>
      <c r="G865" s="1430"/>
      <c r="H865" s="1430"/>
      <c r="I865" s="1430"/>
      <c r="J865" s="1430"/>
      <c r="K865" s="1430"/>
      <c r="L865" s="1430"/>
      <c r="M865" s="1430"/>
      <c r="N865" s="1430"/>
      <c r="O865" s="1430"/>
      <c r="P865" s="1430"/>
      <c r="Q865" s="1430"/>
      <c r="R865" s="1430"/>
      <c r="S865" s="1430"/>
      <c r="T865" s="1430"/>
      <c r="U865" s="1430"/>
      <c r="V865" s="1430"/>
      <c r="W865" s="1430"/>
      <c r="X865" s="1430"/>
      <c r="Y865" s="1430"/>
      <c r="Z865" s="1430"/>
      <c r="AA865" s="1430"/>
      <c r="AB865" s="1430"/>
      <c r="AC865" s="1430"/>
      <c r="AD865" s="1430"/>
      <c r="AE865" s="1430"/>
      <c r="AF865" s="1430"/>
      <c r="AG865" s="1430"/>
      <c r="AH865" s="1430"/>
      <c r="AI865" s="1430"/>
      <c r="AJ865" s="1430"/>
      <c r="AK865" s="1430"/>
      <c r="AL865" s="1430"/>
      <c r="AM865" s="1430"/>
      <c r="AN865" s="1430"/>
      <c r="AO865" s="1430"/>
      <c r="AP865" s="1430"/>
      <c r="AQ865" s="1430"/>
      <c r="AR865" s="1430"/>
      <c r="AS865" s="1430"/>
      <c r="AT865" s="1430"/>
      <c r="AU865" s="1430"/>
      <c r="AV865" s="1430"/>
      <c r="AW865" s="1430"/>
      <c r="AX865" s="1430"/>
      <c r="AY865" s="1430"/>
      <c r="AZ865" s="1430"/>
      <c r="BA865" s="1430"/>
      <c r="BB865" s="1430"/>
      <c r="BC865" s="1430"/>
      <c r="BD865" s="1430"/>
    </row>
    <row r="866" spans="2:56">
      <c r="B866" s="1430"/>
      <c r="C866" s="1430"/>
      <c r="D866" s="1430"/>
      <c r="E866" s="1430"/>
      <c r="F866" s="1430"/>
      <c r="G866" s="1430"/>
      <c r="H866" s="1430"/>
      <c r="I866" s="1430"/>
      <c r="J866" s="1430"/>
      <c r="K866" s="1430"/>
      <c r="L866" s="1430"/>
      <c r="M866" s="1430"/>
      <c r="N866" s="1430"/>
      <c r="O866" s="1430"/>
      <c r="P866" s="1430"/>
      <c r="Q866" s="1430"/>
      <c r="R866" s="1430"/>
      <c r="S866" s="1430"/>
      <c r="T866" s="1430"/>
      <c r="U866" s="1430"/>
      <c r="V866" s="1430"/>
      <c r="W866" s="1430"/>
      <c r="X866" s="1430"/>
      <c r="Y866" s="1430"/>
      <c r="Z866" s="1430"/>
      <c r="AA866" s="1430"/>
      <c r="AB866" s="1430"/>
      <c r="AC866" s="1430"/>
      <c r="AD866" s="1430"/>
      <c r="AE866" s="1430"/>
      <c r="AF866" s="1430"/>
      <c r="AG866" s="1430"/>
      <c r="AH866" s="1430"/>
      <c r="AI866" s="1430"/>
      <c r="AJ866" s="1430"/>
      <c r="AK866" s="1430"/>
      <c r="AL866" s="1430"/>
      <c r="AM866" s="1430"/>
      <c r="AN866" s="1430"/>
      <c r="AO866" s="1430"/>
      <c r="AP866" s="1430"/>
      <c r="AQ866" s="1430"/>
      <c r="AR866" s="1430"/>
      <c r="AS866" s="1430"/>
      <c r="AT866" s="1430"/>
      <c r="AU866" s="1430"/>
      <c r="AV866" s="1430"/>
      <c r="AW866" s="1430"/>
      <c r="AX866" s="1430"/>
      <c r="AY866" s="1430"/>
      <c r="AZ866" s="1430"/>
      <c r="BA866" s="1430"/>
      <c r="BB866" s="1430"/>
      <c r="BC866" s="1430"/>
      <c r="BD866" s="1430"/>
    </row>
    <row r="867" spans="2:56">
      <c r="B867" s="1430"/>
      <c r="C867" s="1430"/>
      <c r="D867" s="1430"/>
      <c r="E867" s="1430"/>
      <c r="F867" s="1430"/>
      <c r="G867" s="1430"/>
      <c r="H867" s="1430"/>
      <c r="I867" s="1430"/>
      <c r="J867" s="1430"/>
      <c r="K867" s="1430"/>
      <c r="L867" s="1430"/>
      <c r="M867" s="1430"/>
      <c r="N867" s="1430"/>
      <c r="O867" s="1430"/>
      <c r="P867" s="1430"/>
      <c r="Q867" s="1430"/>
      <c r="R867" s="1430"/>
      <c r="S867" s="1430"/>
      <c r="T867" s="1430"/>
      <c r="U867" s="1430"/>
      <c r="V867" s="1430"/>
      <c r="W867" s="1430"/>
      <c r="X867" s="1430"/>
      <c r="Y867" s="1430"/>
      <c r="Z867" s="1430"/>
      <c r="AA867" s="1430"/>
      <c r="AB867" s="1430"/>
      <c r="AC867" s="1430"/>
      <c r="AD867" s="1430"/>
      <c r="AE867" s="1430"/>
      <c r="AF867" s="1430"/>
      <c r="AG867" s="1430"/>
      <c r="AH867" s="1430"/>
      <c r="AI867" s="1430"/>
      <c r="AJ867" s="1430"/>
      <c r="AK867" s="1430"/>
      <c r="AL867" s="1430"/>
      <c r="AM867" s="1430"/>
      <c r="AN867" s="1430"/>
      <c r="AO867" s="1430"/>
      <c r="AP867" s="1430"/>
      <c r="AQ867" s="1430"/>
      <c r="AR867" s="1430"/>
      <c r="AS867" s="1430"/>
      <c r="AT867" s="1430"/>
      <c r="AU867" s="1430"/>
      <c r="AV867" s="1430"/>
      <c r="AW867" s="1430"/>
      <c r="AX867" s="1430"/>
      <c r="AY867" s="1430"/>
      <c r="AZ867" s="1430"/>
      <c r="BA867" s="1430"/>
      <c r="BB867" s="1430"/>
      <c r="BC867" s="1430"/>
      <c r="BD867" s="1430"/>
    </row>
    <row r="868" spans="2:56">
      <c r="B868" s="1430"/>
      <c r="C868" s="1430"/>
      <c r="D868" s="1430"/>
      <c r="E868" s="1430"/>
      <c r="F868" s="1430"/>
      <c r="G868" s="1430"/>
      <c r="H868" s="1430"/>
      <c r="I868" s="1430"/>
      <c r="J868" s="1430"/>
      <c r="K868" s="1430"/>
      <c r="L868" s="1430"/>
      <c r="M868" s="1430"/>
      <c r="N868" s="1430"/>
      <c r="O868" s="1430"/>
      <c r="P868" s="1430"/>
      <c r="Q868" s="1430"/>
      <c r="R868" s="1430"/>
      <c r="S868" s="1430"/>
      <c r="T868" s="1430"/>
      <c r="U868" s="1430"/>
      <c r="V868" s="1430"/>
      <c r="W868" s="1430"/>
      <c r="X868" s="1430"/>
      <c r="Y868" s="1430"/>
      <c r="Z868" s="1430"/>
      <c r="AA868" s="1430"/>
      <c r="AB868" s="1430"/>
      <c r="AC868" s="1430"/>
      <c r="AD868" s="1430"/>
      <c r="AE868" s="1430"/>
      <c r="AF868" s="1430"/>
      <c r="AG868" s="1430"/>
      <c r="AH868" s="1430"/>
      <c r="AI868" s="1430"/>
      <c r="AJ868" s="1430"/>
      <c r="AK868" s="1430"/>
      <c r="AL868" s="1430"/>
      <c r="AM868" s="1430"/>
      <c r="AN868" s="1430"/>
      <c r="AO868" s="1430"/>
      <c r="AP868" s="1430"/>
      <c r="AQ868" s="1430"/>
      <c r="AR868" s="1430"/>
      <c r="AS868" s="1430"/>
      <c r="AT868" s="1430"/>
      <c r="AU868" s="1430"/>
      <c r="AV868" s="1430"/>
      <c r="AW868" s="1430"/>
      <c r="AX868" s="1430"/>
      <c r="AY868" s="1430"/>
      <c r="AZ868" s="1430"/>
      <c r="BA868" s="1430"/>
      <c r="BB868" s="1430"/>
      <c r="BC868" s="1430"/>
      <c r="BD868" s="1430"/>
    </row>
    <row r="869" spans="2:56">
      <c r="B869" s="1430"/>
      <c r="C869" s="1430"/>
      <c r="D869" s="1430"/>
      <c r="E869" s="1430"/>
      <c r="F869" s="1430"/>
      <c r="G869" s="1430"/>
      <c r="H869" s="1430"/>
      <c r="I869" s="1430"/>
      <c r="J869" s="1430"/>
      <c r="K869" s="1430"/>
      <c r="L869" s="1430"/>
      <c r="M869" s="1430"/>
      <c r="N869" s="1430"/>
      <c r="O869" s="1430"/>
      <c r="P869" s="1430"/>
      <c r="Q869" s="1430"/>
      <c r="R869" s="1430"/>
      <c r="S869" s="1430"/>
      <c r="T869" s="1430"/>
      <c r="U869" s="1430"/>
      <c r="V869" s="1430"/>
      <c r="W869" s="1430"/>
      <c r="X869" s="1430"/>
      <c r="Y869" s="1430"/>
      <c r="Z869" s="1430"/>
      <c r="AA869" s="1430"/>
      <c r="AB869" s="1430"/>
      <c r="AC869" s="1430"/>
      <c r="AD869" s="1430"/>
      <c r="AE869" s="1430"/>
      <c r="AF869" s="1430"/>
      <c r="AG869" s="1430"/>
      <c r="AH869" s="1430"/>
      <c r="AI869" s="1430"/>
      <c r="AJ869" s="1430"/>
      <c r="AK869" s="1430"/>
      <c r="AL869" s="1430"/>
      <c r="AM869" s="1430"/>
      <c r="AN869" s="1430"/>
      <c r="AO869" s="1430"/>
      <c r="AP869" s="1430"/>
      <c r="AQ869" s="1430"/>
      <c r="AR869" s="1430"/>
      <c r="AS869" s="1430"/>
      <c r="AT869" s="1430"/>
      <c r="AU869" s="1430"/>
      <c r="AV869" s="1430"/>
      <c r="AW869" s="1430"/>
      <c r="AX869" s="1430"/>
      <c r="AY869" s="1430"/>
      <c r="AZ869" s="1430"/>
      <c r="BA869" s="1430"/>
      <c r="BB869" s="1430"/>
      <c r="BC869" s="1430"/>
      <c r="BD869" s="1430"/>
    </row>
    <row r="870" spans="2:56">
      <c r="B870" s="1430"/>
      <c r="C870" s="1430"/>
      <c r="D870" s="1430"/>
      <c r="E870" s="1430"/>
      <c r="F870" s="1430"/>
      <c r="G870" s="1430"/>
      <c r="H870" s="1430"/>
      <c r="I870" s="1430"/>
      <c r="J870" s="1430"/>
      <c r="K870" s="1430"/>
      <c r="L870" s="1430"/>
      <c r="M870" s="1430"/>
      <c r="N870" s="1430"/>
      <c r="O870" s="1430"/>
      <c r="P870" s="1430"/>
      <c r="Q870" s="1430"/>
      <c r="R870" s="1430"/>
      <c r="S870" s="1430"/>
      <c r="T870" s="1430"/>
      <c r="U870" s="1430"/>
      <c r="V870" s="1430"/>
      <c r="W870" s="1430"/>
      <c r="X870" s="1430"/>
      <c r="Y870" s="1430"/>
      <c r="Z870" s="1430"/>
      <c r="AA870" s="1430"/>
      <c r="AB870" s="1430"/>
      <c r="AC870" s="1430"/>
      <c r="AD870" s="1430"/>
      <c r="AE870" s="1430"/>
      <c r="AF870" s="1430"/>
      <c r="AG870" s="1430"/>
      <c r="AH870" s="1430"/>
      <c r="AI870" s="1430"/>
      <c r="AJ870" s="1430"/>
      <c r="AK870" s="1430"/>
      <c r="AL870" s="1430"/>
      <c r="AM870" s="1430"/>
      <c r="AN870" s="1430"/>
      <c r="AO870" s="1430"/>
      <c r="AP870" s="1430"/>
      <c r="AQ870" s="1430"/>
      <c r="AR870" s="1430"/>
      <c r="AS870" s="1430"/>
      <c r="AT870" s="1430"/>
      <c r="AU870" s="1430"/>
      <c r="AV870" s="1430"/>
      <c r="AW870" s="1430"/>
      <c r="AX870" s="1430"/>
      <c r="AY870" s="1430"/>
      <c r="AZ870" s="1430"/>
      <c r="BA870" s="1430"/>
      <c r="BB870" s="1430"/>
      <c r="BC870" s="1430"/>
      <c r="BD870" s="1430"/>
    </row>
    <row r="871" spans="2:56">
      <c r="B871" s="1430"/>
      <c r="C871" s="1430"/>
      <c r="D871" s="1430"/>
      <c r="E871" s="1430"/>
      <c r="F871" s="1430"/>
      <c r="G871" s="1430"/>
      <c r="H871" s="1430"/>
      <c r="I871" s="1430"/>
      <c r="J871" s="1430"/>
      <c r="K871" s="1430"/>
      <c r="L871" s="1430"/>
      <c r="M871" s="1430"/>
      <c r="N871" s="1430"/>
      <c r="O871" s="1430"/>
      <c r="P871" s="1430"/>
      <c r="Q871" s="1430"/>
      <c r="R871" s="1430"/>
      <c r="S871" s="1430"/>
      <c r="T871" s="1430"/>
      <c r="U871" s="1430"/>
      <c r="V871" s="1430"/>
      <c r="W871" s="1430"/>
      <c r="X871" s="1430"/>
      <c r="Y871" s="1430"/>
      <c r="Z871" s="1430"/>
      <c r="AA871" s="1430"/>
      <c r="AB871" s="1430"/>
      <c r="AC871" s="1430"/>
      <c r="AD871" s="1430"/>
      <c r="AE871" s="1430"/>
      <c r="AF871" s="1430"/>
      <c r="AG871" s="1430"/>
      <c r="AH871" s="1430"/>
      <c r="AI871" s="1430"/>
      <c r="AJ871" s="1430"/>
      <c r="AK871" s="1430"/>
      <c r="AL871" s="1430"/>
      <c r="AM871" s="1430"/>
      <c r="AN871" s="1430"/>
      <c r="AO871" s="1430"/>
      <c r="AP871" s="1430"/>
      <c r="AQ871" s="1430"/>
      <c r="AR871" s="1430"/>
      <c r="AS871" s="1430"/>
      <c r="AT871" s="1430"/>
      <c r="AU871" s="1430"/>
      <c r="AV871" s="1430"/>
      <c r="AW871" s="1430"/>
      <c r="AX871" s="1430"/>
      <c r="AY871" s="1430"/>
      <c r="AZ871" s="1430"/>
      <c r="BA871" s="1430"/>
      <c r="BB871" s="1430"/>
      <c r="BC871" s="1430"/>
      <c r="BD871" s="1430"/>
    </row>
    <row r="872" spans="2:56">
      <c r="B872" s="1430"/>
      <c r="C872" s="1430"/>
      <c r="D872" s="1430"/>
      <c r="E872" s="1430"/>
      <c r="F872" s="1430"/>
      <c r="G872" s="1430"/>
      <c r="H872" s="1430"/>
      <c r="I872" s="1430"/>
      <c r="J872" s="1430"/>
      <c r="K872" s="1430"/>
      <c r="L872" s="1430"/>
      <c r="M872" s="1430"/>
      <c r="N872" s="1430"/>
      <c r="O872" s="1430"/>
      <c r="P872" s="1430"/>
      <c r="Q872" s="1430"/>
      <c r="R872" s="1430"/>
      <c r="S872" s="1430"/>
      <c r="T872" s="1430"/>
      <c r="U872" s="1430"/>
      <c r="V872" s="1430"/>
      <c r="W872" s="1430"/>
      <c r="X872" s="1430"/>
      <c r="Y872" s="1430"/>
      <c r="Z872" s="1430"/>
      <c r="AA872" s="1430"/>
      <c r="AB872" s="1430"/>
      <c r="AC872" s="1430"/>
      <c r="AD872" s="1430"/>
      <c r="AE872" s="1430"/>
      <c r="AF872" s="1430"/>
      <c r="AG872" s="1430"/>
      <c r="AH872" s="1430"/>
      <c r="AI872" s="1430"/>
      <c r="AJ872" s="1430"/>
      <c r="AK872" s="1430"/>
      <c r="AL872" s="1430"/>
      <c r="AM872" s="1430"/>
      <c r="AN872" s="1430"/>
      <c r="AO872" s="1430"/>
      <c r="AP872" s="1430"/>
      <c r="AQ872" s="1430"/>
      <c r="AR872" s="1430"/>
      <c r="AS872" s="1430"/>
      <c r="AT872" s="1430"/>
      <c r="AU872" s="1430"/>
      <c r="AV872" s="1430"/>
      <c r="AW872" s="1430"/>
      <c r="AX872" s="1430"/>
      <c r="AY872" s="1430"/>
      <c r="AZ872" s="1430"/>
      <c r="BA872" s="1430"/>
      <c r="BB872" s="1430"/>
      <c r="BC872" s="1430"/>
      <c r="BD872" s="1430"/>
    </row>
    <row r="873" spans="2:56">
      <c r="B873" s="1430"/>
      <c r="C873" s="1430"/>
      <c r="D873" s="1430"/>
      <c r="E873" s="1430"/>
      <c r="F873" s="1430"/>
      <c r="G873" s="1430"/>
      <c r="H873" s="1430"/>
      <c r="I873" s="1430"/>
      <c r="J873" s="1430"/>
      <c r="K873" s="1430"/>
      <c r="L873" s="1430"/>
      <c r="M873" s="1430"/>
      <c r="N873" s="1430"/>
      <c r="O873" s="1430"/>
      <c r="P873" s="1430"/>
      <c r="Q873" s="1430"/>
      <c r="R873" s="1430"/>
      <c r="S873" s="1430"/>
      <c r="T873" s="1430"/>
      <c r="U873" s="1430"/>
      <c r="V873" s="1430"/>
      <c r="W873" s="1430"/>
      <c r="X873" s="1430"/>
      <c r="Y873" s="1430"/>
      <c r="Z873" s="1430"/>
      <c r="AA873" s="1430"/>
      <c r="AB873" s="1430"/>
      <c r="AC873" s="1430"/>
      <c r="AD873" s="1430"/>
      <c r="AE873" s="1430"/>
      <c r="AF873" s="1430"/>
      <c r="AG873" s="1430"/>
      <c r="AH873" s="1430"/>
      <c r="AI873" s="1430"/>
      <c r="AJ873" s="1430"/>
      <c r="AK873" s="1430"/>
      <c r="AL873" s="1430"/>
      <c r="AM873" s="1430"/>
      <c r="AN873" s="1430"/>
      <c r="AO873" s="1430"/>
      <c r="AP873" s="1430"/>
      <c r="AQ873" s="1430"/>
      <c r="AR873" s="1430"/>
      <c r="AS873" s="1430"/>
      <c r="AT873" s="1430"/>
      <c r="AU873" s="1430"/>
      <c r="AV873" s="1430"/>
      <c r="AW873" s="1430"/>
      <c r="AX873" s="1430"/>
      <c r="AY873" s="1430"/>
      <c r="AZ873" s="1430"/>
      <c r="BA873" s="1430"/>
      <c r="BB873" s="1430"/>
      <c r="BC873" s="1430"/>
      <c r="BD873" s="1430"/>
    </row>
    <row r="874" spans="2:56">
      <c r="B874" s="1430"/>
      <c r="C874" s="1430"/>
      <c r="D874" s="1430"/>
      <c r="E874" s="1430"/>
      <c r="F874" s="1430"/>
      <c r="G874" s="1430"/>
      <c r="H874" s="1430"/>
      <c r="I874" s="1430"/>
      <c r="J874" s="1430"/>
      <c r="K874" s="1430"/>
      <c r="L874" s="1430"/>
      <c r="M874" s="1430"/>
      <c r="N874" s="1430"/>
      <c r="O874" s="1430"/>
      <c r="P874" s="1430"/>
      <c r="Q874" s="1430"/>
      <c r="R874" s="1430"/>
      <c r="S874" s="1430"/>
      <c r="T874" s="1430"/>
      <c r="U874" s="1430"/>
      <c r="V874" s="1430"/>
      <c r="W874" s="1430"/>
      <c r="X874" s="1430"/>
      <c r="Y874" s="1430"/>
      <c r="Z874" s="1430"/>
      <c r="AA874" s="1430"/>
      <c r="AB874" s="1430"/>
      <c r="AC874" s="1430"/>
      <c r="AD874" s="1430"/>
      <c r="AE874" s="1430"/>
      <c r="AF874" s="1430"/>
      <c r="AG874" s="1430"/>
      <c r="AH874" s="1430"/>
      <c r="AI874" s="1430"/>
      <c r="AJ874" s="1430"/>
      <c r="AK874" s="1430"/>
      <c r="AL874" s="1430"/>
      <c r="AM874" s="1430"/>
      <c r="AN874" s="1430"/>
      <c r="AO874" s="1430"/>
      <c r="AP874" s="1430"/>
      <c r="AQ874" s="1430"/>
      <c r="AR874" s="1430"/>
      <c r="AS874" s="1430"/>
      <c r="AT874" s="1430"/>
      <c r="AU874" s="1430"/>
      <c r="AV874" s="1430"/>
      <c r="AW874" s="1430"/>
      <c r="AX874" s="1430"/>
      <c r="AY874" s="1430"/>
      <c r="AZ874" s="1430"/>
      <c r="BA874" s="1430"/>
      <c r="BB874" s="1430"/>
      <c r="BC874" s="1430"/>
      <c r="BD874" s="1430"/>
    </row>
    <row r="875" spans="2:56">
      <c r="B875" s="1430"/>
      <c r="C875" s="1430"/>
      <c r="D875" s="1430"/>
      <c r="E875" s="1430"/>
      <c r="F875" s="1430"/>
      <c r="G875" s="1430"/>
      <c r="H875" s="1430"/>
      <c r="I875" s="1430"/>
      <c r="J875" s="1430"/>
      <c r="K875" s="1430"/>
      <c r="L875" s="1430"/>
      <c r="M875" s="1430"/>
      <c r="N875" s="1430"/>
      <c r="O875" s="1430"/>
      <c r="P875" s="1430"/>
      <c r="Q875" s="1430"/>
      <c r="R875" s="1430"/>
      <c r="S875" s="1430"/>
      <c r="T875" s="1430"/>
      <c r="U875" s="1430"/>
      <c r="V875" s="1430"/>
      <c r="W875" s="1430"/>
      <c r="X875" s="1430"/>
      <c r="Y875" s="1430"/>
      <c r="Z875" s="1430"/>
      <c r="AA875" s="1430"/>
      <c r="AB875" s="1430"/>
      <c r="AC875" s="1430"/>
      <c r="AD875" s="1430"/>
      <c r="AE875" s="1430"/>
      <c r="AF875" s="1430"/>
      <c r="AG875" s="1430"/>
      <c r="AH875" s="1430"/>
      <c r="AI875" s="1430"/>
      <c r="AJ875" s="1430"/>
      <c r="AK875" s="1430"/>
      <c r="AL875" s="1430"/>
      <c r="AM875" s="1430"/>
      <c r="AN875" s="1430"/>
      <c r="AO875" s="1430"/>
      <c r="AP875" s="1430"/>
      <c r="AQ875" s="1430"/>
      <c r="AR875" s="1430"/>
      <c r="AS875" s="1430"/>
      <c r="AT875" s="1430"/>
      <c r="AU875" s="1430"/>
      <c r="AV875" s="1430"/>
      <c r="AW875" s="1430"/>
      <c r="AX875" s="1430"/>
      <c r="AY875" s="1430"/>
      <c r="AZ875" s="1430"/>
      <c r="BA875" s="1430"/>
      <c r="BB875" s="1430"/>
      <c r="BC875" s="1430"/>
      <c r="BD875" s="1430"/>
    </row>
    <row r="876" spans="2:56">
      <c r="B876" s="1430"/>
      <c r="C876" s="1430"/>
      <c r="D876" s="1430"/>
      <c r="E876" s="1430"/>
      <c r="F876" s="1430"/>
      <c r="G876" s="1430"/>
      <c r="H876" s="1430"/>
      <c r="I876" s="1430"/>
      <c r="J876" s="1430"/>
      <c r="K876" s="1430"/>
      <c r="L876" s="1430"/>
      <c r="M876" s="1430"/>
      <c r="N876" s="1430"/>
      <c r="O876" s="1430"/>
      <c r="P876" s="1430"/>
      <c r="Q876" s="1430"/>
      <c r="R876" s="1430"/>
      <c r="S876" s="1430"/>
      <c r="T876" s="1430"/>
      <c r="U876" s="1430"/>
      <c r="V876" s="1430"/>
      <c r="W876" s="1430"/>
      <c r="X876" s="1430"/>
      <c r="Y876" s="1430"/>
      <c r="Z876" s="1430"/>
      <c r="AA876" s="1430"/>
      <c r="AB876" s="1430"/>
      <c r="AC876" s="1430"/>
      <c r="AD876" s="1430"/>
      <c r="AE876" s="1430"/>
      <c r="AF876" s="1430"/>
      <c r="AG876" s="1430"/>
      <c r="AH876" s="1430"/>
      <c r="AI876" s="1430"/>
      <c r="AJ876" s="1430"/>
      <c r="AK876" s="1430"/>
      <c r="AL876" s="1430"/>
      <c r="AM876" s="1430"/>
      <c r="AN876" s="1430"/>
      <c r="AO876" s="1430"/>
      <c r="AP876" s="1430"/>
      <c r="AQ876" s="1430"/>
      <c r="AR876" s="1430"/>
      <c r="AS876" s="1430"/>
      <c r="AT876" s="1430"/>
      <c r="AU876" s="1430"/>
      <c r="AV876" s="1430"/>
      <c r="AW876" s="1430"/>
      <c r="AX876" s="1430"/>
      <c r="AY876" s="1430"/>
      <c r="AZ876" s="1430"/>
      <c r="BA876" s="1430"/>
      <c r="BB876" s="1430"/>
      <c r="BC876" s="1430"/>
      <c r="BD876" s="1430"/>
    </row>
    <row r="877" spans="2:56">
      <c r="B877" s="1430"/>
      <c r="C877" s="1430"/>
      <c r="D877" s="1430"/>
      <c r="E877" s="1430"/>
      <c r="F877" s="1430"/>
      <c r="G877" s="1430"/>
      <c r="H877" s="1430"/>
      <c r="I877" s="1430"/>
      <c r="J877" s="1430"/>
      <c r="K877" s="1430"/>
      <c r="L877" s="1430"/>
      <c r="M877" s="1430"/>
      <c r="N877" s="1430"/>
      <c r="O877" s="1430"/>
      <c r="P877" s="1430"/>
      <c r="Q877" s="1430"/>
      <c r="R877" s="1430"/>
      <c r="S877" s="1430"/>
      <c r="T877" s="1430"/>
      <c r="U877" s="1430"/>
      <c r="V877" s="1430"/>
      <c r="W877" s="1430"/>
      <c r="X877" s="1430"/>
      <c r="Y877" s="1430"/>
      <c r="Z877" s="1430"/>
      <c r="AA877" s="1430"/>
      <c r="AB877" s="1430"/>
      <c r="AC877" s="1430"/>
      <c r="AD877" s="1430"/>
      <c r="AE877" s="1430"/>
      <c r="AF877" s="1430"/>
      <c r="AG877" s="1430"/>
      <c r="AH877" s="1430"/>
      <c r="AI877" s="1430"/>
      <c r="AJ877" s="1430"/>
      <c r="AK877" s="1430"/>
      <c r="AL877" s="1430"/>
      <c r="AM877" s="1430"/>
      <c r="AN877" s="1430"/>
      <c r="AO877" s="1430"/>
      <c r="AP877" s="1430"/>
      <c r="AQ877" s="1430"/>
      <c r="AR877" s="1430"/>
      <c r="AS877" s="1430"/>
      <c r="AT877" s="1430"/>
      <c r="AU877" s="1430"/>
      <c r="AV877" s="1430"/>
      <c r="AW877" s="1430"/>
      <c r="AX877" s="1430"/>
      <c r="AY877" s="1430"/>
      <c r="AZ877" s="1430"/>
      <c r="BA877" s="1430"/>
      <c r="BB877" s="1430"/>
      <c r="BC877" s="1430"/>
      <c r="BD877" s="1430"/>
    </row>
    <row r="878" spans="2:56">
      <c r="B878" s="1430"/>
      <c r="C878" s="1430"/>
      <c r="D878" s="1430"/>
      <c r="E878" s="1430"/>
      <c r="F878" s="1430"/>
      <c r="G878" s="1430"/>
      <c r="H878" s="1430"/>
      <c r="I878" s="1430"/>
      <c r="J878" s="1430"/>
      <c r="K878" s="1430"/>
      <c r="L878" s="1430"/>
      <c r="M878" s="1430"/>
      <c r="N878" s="1430"/>
      <c r="O878" s="1430"/>
      <c r="P878" s="1430"/>
      <c r="Q878" s="1430"/>
      <c r="R878" s="1430"/>
      <c r="S878" s="1430"/>
      <c r="T878" s="1430"/>
      <c r="U878" s="1430"/>
      <c r="V878" s="1430"/>
      <c r="W878" s="1430"/>
      <c r="X878" s="1430"/>
      <c r="Y878" s="1430"/>
      <c r="Z878" s="1430"/>
      <c r="AA878" s="1430"/>
      <c r="AB878" s="1430"/>
      <c r="AC878" s="1430"/>
      <c r="AD878" s="1430"/>
      <c r="AE878" s="1430"/>
      <c r="AF878" s="1430"/>
      <c r="AG878" s="1430"/>
      <c r="AH878" s="1430"/>
      <c r="AI878" s="1430"/>
      <c r="AJ878" s="1430"/>
      <c r="AK878" s="1430"/>
      <c r="AL878" s="1430"/>
      <c r="AM878" s="1430"/>
      <c r="AN878" s="1430"/>
      <c r="AO878" s="1430"/>
      <c r="AP878" s="1430"/>
      <c r="AQ878" s="1430"/>
      <c r="AR878" s="1430"/>
      <c r="AS878" s="1430"/>
      <c r="AT878" s="1430"/>
      <c r="AU878" s="1430"/>
      <c r="AV878" s="1430"/>
      <c r="AW878" s="1430"/>
      <c r="AX878" s="1430"/>
      <c r="AY878" s="1430"/>
      <c r="AZ878" s="1430"/>
      <c r="BA878" s="1430"/>
      <c r="BB878" s="1430"/>
      <c r="BC878" s="1430"/>
      <c r="BD878" s="1430"/>
    </row>
    <row r="879" spans="2:56">
      <c r="B879" s="1430"/>
      <c r="C879" s="1430"/>
      <c r="D879" s="1430"/>
      <c r="E879" s="1430"/>
      <c r="F879" s="1430"/>
      <c r="G879" s="1430"/>
      <c r="H879" s="1430"/>
      <c r="I879" s="1430"/>
      <c r="J879" s="1430"/>
      <c r="K879" s="1430"/>
      <c r="L879" s="1430"/>
      <c r="M879" s="1430"/>
      <c r="N879" s="1430"/>
      <c r="O879" s="1430"/>
      <c r="P879" s="1430"/>
      <c r="Q879" s="1430"/>
      <c r="R879" s="1430"/>
      <c r="S879" s="1430"/>
      <c r="T879" s="1430"/>
      <c r="U879" s="1430"/>
      <c r="V879" s="1430"/>
      <c r="W879" s="1430"/>
      <c r="X879" s="1430"/>
      <c r="Y879" s="1430"/>
      <c r="Z879" s="1430"/>
      <c r="AA879" s="1430"/>
      <c r="AB879" s="1430"/>
      <c r="AC879" s="1430"/>
      <c r="AD879" s="1430"/>
      <c r="AE879" s="1430"/>
      <c r="AF879" s="1430"/>
      <c r="AG879" s="1430"/>
      <c r="AH879" s="1430"/>
      <c r="AI879" s="1430"/>
      <c r="AJ879" s="1430"/>
      <c r="AK879" s="1430"/>
      <c r="AL879" s="1430"/>
      <c r="AM879" s="1430"/>
      <c r="AN879" s="1430"/>
      <c r="AO879" s="1430"/>
      <c r="AP879" s="1430"/>
      <c r="AQ879" s="1430"/>
      <c r="AR879" s="1430"/>
      <c r="AS879" s="1430"/>
      <c r="AT879" s="1430"/>
      <c r="AU879" s="1430"/>
      <c r="AV879" s="1430"/>
      <c r="AW879" s="1430"/>
      <c r="AX879" s="1430"/>
      <c r="AY879" s="1430"/>
      <c r="AZ879" s="1430"/>
      <c r="BA879" s="1430"/>
      <c r="BB879" s="1430"/>
      <c r="BC879" s="1430"/>
      <c r="BD879" s="1430"/>
    </row>
    <row r="880" spans="2:56">
      <c r="B880" s="1430"/>
      <c r="C880" s="1430"/>
      <c r="D880" s="1430"/>
      <c r="E880" s="1430"/>
      <c r="F880" s="1430"/>
      <c r="G880" s="1430"/>
      <c r="H880" s="1430"/>
      <c r="I880" s="1430"/>
      <c r="J880" s="1430"/>
      <c r="K880" s="1430"/>
      <c r="L880" s="1430"/>
      <c r="M880" s="1430"/>
      <c r="N880" s="1430"/>
      <c r="O880" s="1430"/>
      <c r="P880" s="1430"/>
      <c r="Q880" s="1430"/>
      <c r="R880" s="1430"/>
      <c r="S880" s="1430"/>
      <c r="T880" s="1430"/>
      <c r="U880" s="1430"/>
      <c r="V880" s="1430"/>
      <c r="W880" s="1430"/>
      <c r="X880" s="1430"/>
      <c r="Y880" s="1430"/>
      <c r="Z880" s="1430"/>
      <c r="AA880" s="1430"/>
      <c r="AB880" s="1430"/>
      <c r="AC880" s="1430"/>
      <c r="AD880" s="1430"/>
      <c r="AE880" s="1430"/>
      <c r="AF880" s="1430"/>
      <c r="AG880" s="1430"/>
      <c r="AH880" s="1430"/>
      <c r="AI880" s="1430"/>
      <c r="AJ880" s="1430"/>
      <c r="AK880" s="1430"/>
      <c r="AL880" s="1430"/>
      <c r="AM880" s="1430"/>
      <c r="AN880" s="1430"/>
      <c r="AO880" s="1430"/>
      <c r="AP880" s="1430"/>
      <c r="AQ880" s="1430"/>
      <c r="AR880" s="1430"/>
      <c r="AS880" s="1430"/>
      <c r="AT880" s="1430"/>
      <c r="AU880" s="1430"/>
      <c r="AV880" s="1430"/>
      <c r="AW880" s="1430"/>
      <c r="AX880" s="1430"/>
      <c r="AY880" s="1430"/>
      <c r="AZ880" s="1430"/>
      <c r="BA880" s="1430"/>
      <c r="BB880" s="1430"/>
      <c r="BC880" s="1430"/>
      <c r="BD880" s="1430"/>
    </row>
    <row r="881" spans="2:56">
      <c r="B881" s="1430"/>
      <c r="C881" s="1430"/>
      <c r="D881" s="1430"/>
      <c r="E881" s="1430"/>
      <c r="F881" s="1430"/>
      <c r="G881" s="1430"/>
      <c r="H881" s="1430"/>
      <c r="I881" s="1430"/>
      <c r="J881" s="1430"/>
      <c r="K881" s="1430"/>
      <c r="L881" s="1430"/>
      <c r="M881" s="1430"/>
      <c r="N881" s="1430"/>
      <c r="O881" s="1430"/>
      <c r="P881" s="1430"/>
      <c r="Q881" s="1430"/>
      <c r="R881" s="1430"/>
      <c r="S881" s="1430"/>
      <c r="T881" s="1430"/>
      <c r="U881" s="1430"/>
      <c r="V881" s="1430"/>
      <c r="W881" s="1430"/>
      <c r="X881" s="1430"/>
      <c r="Y881" s="1430"/>
      <c r="Z881" s="1430"/>
      <c r="AA881" s="1430"/>
      <c r="AB881" s="1430"/>
      <c r="AC881" s="1430"/>
      <c r="AD881" s="1430"/>
      <c r="AE881" s="1430"/>
      <c r="AF881" s="1430"/>
      <c r="AG881" s="1430"/>
      <c r="AH881" s="1430"/>
      <c r="AI881" s="1430"/>
      <c r="AJ881" s="1430"/>
      <c r="AK881" s="1430"/>
      <c r="AL881" s="1430"/>
      <c r="AM881" s="1430"/>
      <c r="AN881" s="1430"/>
      <c r="AO881" s="1430"/>
      <c r="AP881" s="1430"/>
      <c r="AQ881" s="1430"/>
      <c r="AR881" s="1430"/>
      <c r="AS881" s="1430"/>
      <c r="AT881" s="1430"/>
      <c r="AU881" s="1430"/>
      <c r="AV881" s="1430"/>
      <c r="AW881" s="1430"/>
      <c r="AX881" s="1430"/>
      <c r="AY881" s="1430"/>
      <c r="AZ881" s="1430"/>
      <c r="BA881" s="1430"/>
      <c r="BB881" s="1430"/>
      <c r="BC881" s="1430"/>
      <c r="BD881" s="1430"/>
    </row>
    <row r="882" spans="2:56">
      <c r="B882" s="1430"/>
      <c r="C882" s="1430"/>
      <c r="D882" s="1430"/>
      <c r="E882" s="1430"/>
      <c r="F882" s="1430"/>
      <c r="G882" s="1430"/>
      <c r="H882" s="1430"/>
      <c r="I882" s="1430"/>
      <c r="J882" s="1430"/>
      <c r="K882" s="1430"/>
      <c r="L882" s="1430"/>
      <c r="M882" s="1430"/>
      <c r="N882" s="1430"/>
      <c r="O882" s="1430"/>
      <c r="P882" s="1430"/>
      <c r="Q882" s="1430"/>
      <c r="R882" s="1430"/>
      <c r="S882" s="1430"/>
      <c r="T882" s="1430"/>
      <c r="U882" s="1430"/>
      <c r="V882" s="1430"/>
      <c r="W882" s="1430"/>
      <c r="X882" s="1430"/>
      <c r="Y882" s="1430"/>
      <c r="Z882" s="1430"/>
      <c r="AA882" s="1430"/>
      <c r="AB882" s="1430"/>
      <c r="AC882" s="1430"/>
      <c r="AD882" s="1430"/>
      <c r="AE882" s="1430"/>
      <c r="AF882" s="1430"/>
      <c r="AG882" s="1430"/>
      <c r="AH882" s="1430"/>
      <c r="AI882" s="1430"/>
      <c r="AJ882" s="1430"/>
      <c r="AK882" s="1430"/>
      <c r="AL882" s="1430"/>
      <c r="AM882" s="1430"/>
      <c r="AN882" s="1430"/>
      <c r="AO882" s="1430"/>
      <c r="AP882" s="1430"/>
      <c r="AQ882" s="1430"/>
      <c r="AR882" s="1430"/>
      <c r="AS882" s="1430"/>
      <c r="AT882" s="1430"/>
      <c r="AU882" s="1430"/>
      <c r="AV882" s="1430"/>
      <c r="AW882" s="1430"/>
      <c r="AX882" s="1430"/>
      <c r="AY882" s="1430"/>
      <c r="AZ882" s="1430"/>
      <c r="BA882" s="1430"/>
      <c r="BB882" s="1430"/>
      <c r="BC882" s="1430"/>
      <c r="BD882" s="1430"/>
    </row>
    <row r="883" spans="2:56">
      <c r="B883" s="1430"/>
      <c r="C883" s="1430"/>
      <c r="D883" s="1430"/>
      <c r="E883" s="1430"/>
      <c r="F883" s="1430"/>
      <c r="G883" s="1430"/>
      <c r="H883" s="1430"/>
      <c r="I883" s="1430"/>
      <c r="J883" s="1430"/>
      <c r="K883" s="1430"/>
      <c r="L883" s="1430"/>
      <c r="M883" s="1430"/>
      <c r="N883" s="1430"/>
      <c r="O883" s="1430"/>
      <c r="P883" s="1430"/>
      <c r="Q883" s="1430"/>
      <c r="R883" s="1430"/>
      <c r="S883" s="1430"/>
      <c r="T883" s="1430"/>
      <c r="U883" s="1430"/>
      <c r="V883" s="1430"/>
      <c r="W883" s="1430"/>
      <c r="X883" s="1430"/>
      <c r="Y883" s="1430"/>
      <c r="Z883" s="1430"/>
      <c r="AA883" s="1430"/>
      <c r="AB883" s="1430"/>
      <c r="AC883" s="1430"/>
      <c r="AD883" s="1430"/>
      <c r="AE883" s="1430"/>
      <c r="AF883" s="1430"/>
      <c r="AG883" s="1430"/>
      <c r="AH883" s="1430"/>
      <c r="AI883" s="1430"/>
      <c r="AJ883" s="1430"/>
      <c r="AK883" s="1430"/>
      <c r="AL883" s="1430"/>
      <c r="AM883" s="1430"/>
      <c r="AN883" s="1430"/>
      <c r="AO883" s="1430"/>
      <c r="AP883" s="1430"/>
      <c r="AQ883" s="1430"/>
      <c r="AR883" s="1430"/>
      <c r="AS883" s="1430"/>
      <c r="AT883" s="1430"/>
      <c r="AU883" s="1430"/>
      <c r="AV883" s="1430"/>
      <c r="AW883" s="1430"/>
      <c r="AX883" s="1430"/>
      <c r="AY883" s="1430"/>
      <c r="AZ883" s="1430"/>
      <c r="BA883" s="1430"/>
      <c r="BB883" s="1430"/>
      <c r="BC883" s="1430"/>
      <c r="BD883" s="1430"/>
    </row>
    <row r="884" spans="2:56">
      <c r="B884" s="1430"/>
      <c r="C884" s="1430"/>
      <c r="D884" s="1430"/>
      <c r="E884" s="1430"/>
      <c r="F884" s="1430"/>
      <c r="G884" s="1430"/>
      <c r="H884" s="1430"/>
      <c r="I884" s="1430"/>
      <c r="J884" s="1430"/>
      <c r="K884" s="1430"/>
      <c r="L884" s="1430"/>
      <c r="M884" s="1430"/>
      <c r="N884" s="1430"/>
      <c r="O884" s="1430"/>
      <c r="P884" s="1430"/>
      <c r="Q884" s="1430"/>
      <c r="R884" s="1430"/>
      <c r="S884" s="1430"/>
      <c r="T884" s="1430"/>
      <c r="U884" s="1430"/>
      <c r="V884" s="1430"/>
      <c r="W884" s="1430"/>
      <c r="X884" s="1430"/>
      <c r="Y884" s="1430"/>
      <c r="Z884" s="1430"/>
      <c r="AA884" s="1430"/>
      <c r="AB884" s="1430"/>
      <c r="AC884" s="1430"/>
      <c r="AD884" s="1430"/>
      <c r="AE884" s="1430"/>
      <c r="AF884" s="1430"/>
      <c r="AG884" s="1430"/>
      <c r="AH884" s="1430"/>
      <c r="AI884" s="1430"/>
      <c r="AJ884" s="1430"/>
      <c r="AK884" s="1430"/>
      <c r="AL884" s="1430"/>
      <c r="AM884" s="1430"/>
      <c r="AN884" s="1430"/>
      <c r="AO884" s="1430"/>
      <c r="AP884" s="1430"/>
      <c r="AQ884" s="1430"/>
      <c r="AR884" s="1430"/>
      <c r="AS884" s="1430"/>
      <c r="AT884" s="1430"/>
      <c r="AU884" s="1430"/>
      <c r="AV884" s="1430"/>
      <c r="AW884" s="1430"/>
      <c r="AX884" s="1430"/>
      <c r="AY884" s="1430"/>
      <c r="AZ884" s="1430"/>
      <c r="BA884" s="1430"/>
      <c r="BB884" s="1430"/>
      <c r="BC884" s="1430"/>
      <c r="BD884" s="1430"/>
    </row>
    <row r="885" spans="2:56">
      <c r="B885" s="1430"/>
      <c r="C885" s="1430"/>
      <c r="D885" s="1430"/>
      <c r="E885" s="1430"/>
      <c r="F885" s="1430"/>
      <c r="G885" s="1430"/>
      <c r="H885" s="1430"/>
      <c r="I885" s="1430"/>
      <c r="J885" s="1430"/>
      <c r="K885" s="1430"/>
      <c r="L885" s="1430"/>
      <c r="M885" s="1430"/>
      <c r="N885" s="1430"/>
      <c r="O885" s="1430"/>
      <c r="P885" s="1430"/>
      <c r="Q885" s="1430"/>
      <c r="R885" s="1430"/>
      <c r="S885" s="1430"/>
      <c r="T885" s="1430"/>
      <c r="U885" s="1430"/>
      <c r="V885" s="1430"/>
      <c r="W885" s="1430"/>
      <c r="X885" s="1430"/>
      <c r="Y885" s="1430"/>
      <c r="Z885" s="1430"/>
      <c r="AA885" s="1430"/>
      <c r="AB885" s="1430"/>
      <c r="AC885" s="1430"/>
      <c r="AD885" s="1430"/>
      <c r="AE885" s="1430"/>
      <c r="AF885" s="1430"/>
      <c r="AG885" s="1430"/>
      <c r="AH885" s="1430"/>
      <c r="AI885" s="1430"/>
      <c r="AJ885" s="1430"/>
      <c r="AK885" s="1430"/>
      <c r="AL885" s="1430"/>
      <c r="AM885" s="1430"/>
      <c r="AN885" s="1430"/>
      <c r="AO885" s="1430"/>
      <c r="AP885" s="1430"/>
      <c r="AQ885" s="1430"/>
      <c r="AR885" s="1430"/>
      <c r="AS885" s="1430"/>
      <c r="AT885" s="1430"/>
      <c r="AU885" s="1430"/>
      <c r="AV885" s="1430"/>
      <c r="AW885" s="1430"/>
      <c r="AX885" s="1430"/>
      <c r="AY885" s="1430"/>
      <c r="AZ885" s="1430"/>
      <c r="BA885" s="1430"/>
      <c r="BB885" s="1430"/>
      <c r="BC885" s="1430"/>
      <c r="BD885" s="1430"/>
    </row>
    <row r="886" spans="2:56">
      <c r="B886" s="1430"/>
      <c r="C886" s="1430"/>
      <c r="D886" s="1430"/>
      <c r="E886" s="1430"/>
      <c r="F886" s="1430"/>
      <c r="G886" s="1430"/>
      <c r="H886" s="1430"/>
      <c r="I886" s="1430"/>
      <c r="J886" s="1430"/>
      <c r="K886" s="1430"/>
      <c r="L886" s="1430"/>
      <c r="M886" s="1430"/>
      <c r="N886" s="1430"/>
      <c r="O886" s="1430"/>
      <c r="P886" s="1430"/>
      <c r="Q886" s="1430"/>
      <c r="R886" s="1430"/>
      <c r="S886" s="1430"/>
      <c r="T886" s="1430"/>
      <c r="U886" s="1430"/>
      <c r="V886" s="1430"/>
      <c r="W886" s="1430"/>
      <c r="X886" s="1430"/>
      <c r="Y886" s="1430"/>
      <c r="Z886" s="1430"/>
      <c r="AA886" s="1430"/>
      <c r="AB886" s="1430"/>
      <c r="AC886" s="1430"/>
      <c r="AD886" s="1430"/>
      <c r="AE886" s="1430"/>
      <c r="AF886" s="1430"/>
      <c r="AG886" s="1430"/>
      <c r="AH886" s="1430"/>
      <c r="AI886" s="1430"/>
      <c r="AJ886" s="1430"/>
      <c r="AK886" s="1430"/>
      <c r="AL886" s="1430"/>
      <c r="AM886" s="1430"/>
      <c r="AN886" s="1430"/>
      <c r="AO886" s="1430"/>
      <c r="AP886" s="1430"/>
      <c r="AQ886" s="1430"/>
      <c r="AR886" s="1430"/>
      <c r="AS886" s="1430"/>
      <c r="AT886" s="1430"/>
      <c r="AU886" s="1430"/>
      <c r="AV886" s="1430"/>
      <c r="AW886" s="1430"/>
      <c r="AX886" s="1430"/>
      <c r="AY886" s="1430"/>
      <c r="AZ886" s="1430"/>
      <c r="BA886" s="1430"/>
      <c r="BB886" s="1430"/>
      <c r="BC886" s="1430"/>
      <c r="BD886" s="1430"/>
    </row>
    <row r="887" spans="2:56">
      <c r="B887" s="1430"/>
      <c r="C887" s="1430"/>
      <c r="D887" s="1430"/>
      <c r="E887" s="1430"/>
      <c r="F887" s="1430"/>
      <c r="G887" s="1430"/>
      <c r="H887" s="1430"/>
      <c r="I887" s="1430"/>
      <c r="J887" s="1430"/>
      <c r="K887" s="1430"/>
      <c r="L887" s="1430"/>
      <c r="M887" s="1430"/>
      <c r="N887" s="1430"/>
      <c r="O887" s="1430"/>
      <c r="P887" s="1430"/>
      <c r="Q887" s="1430"/>
      <c r="R887" s="1430"/>
      <c r="S887" s="1430"/>
      <c r="T887" s="1430"/>
      <c r="U887" s="1430"/>
      <c r="V887" s="1430"/>
      <c r="W887" s="1430"/>
      <c r="X887" s="1430"/>
      <c r="Y887" s="1430"/>
      <c r="Z887" s="1430"/>
      <c r="AA887" s="1430"/>
      <c r="AB887" s="1430"/>
      <c r="AC887" s="1430"/>
      <c r="AD887" s="1430"/>
      <c r="AE887" s="1430"/>
      <c r="AF887" s="1430"/>
      <c r="AG887" s="1430"/>
      <c r="AH887" s="1430"/>
      <c r="AI887" s="1430"/>
      <c r="AJ887" s="1430"/>
      <c r="AK887" s="1430"/>
      <c r="AL887" s="1430"/>
      <c r="AM887" s="1430"/>
      <c r="AN887" s="1430"/>
      <c r="AO887" s="1430"/>
      <c r="AP887" s="1430"/>
      <c r="AQ887" s="1430"/>
      <c r="AR887" s="1430"/>
      <c r="AS887" s="1430"/>
      <c r="AT887" s="1430"/>
      <c r="AU887" s="1430"/>
      <c r="AV887" s="1430"/>
      <c r="AW887" s="1430"/>
      <c r="AX887" s="1430"/>
      <c r="AY887" s="1430"/>
      <c r="AZ887" s="1430"/>
      <c r="BA887" s="1430"/>
      <c r="BB887" s="1430"/>
      <c r="BC887" s="1430"/>
      <c r="BD887" s="1430"/>
    </row>
    <row r="888" spans="2:56">
      <c r="B888" s="1430"/>
      <c r="C888" s="1430"/>
      <c r="D888" s="1430"/>
      <c r="E888" s="1430"/>
      <c r="F888" s="1430"/>
      <c r="G888" s="1430"/>
      <c r="H888" s="1430"/>
      <c r="I888" s="1430"/>
      <c r="J888" s="1430"/>
      <c r="K888" s="1430"/>
      <c r="L888" s="1430"/>
      <c r="M888" s="1430"/>
      <c r="N888" s="1430"/>
      <c r="O888" s="1430"/>
      <c r="P888" s="1430"/>
      <c r="Q888" s="1430"/>
      <c r="R888" s="1430"/>
      <c r="S888" s="1430"/>
      <c r="T888" s="1430"/>
      <c r="U888" s="1430"/>
      <c r="V888" s="1430"/>
      <c r="W888" s="1430"/>
      <c r="X888" s="1430"/>
      <c r="Y888" s="1430"/>
      <c r="Z888" s="1430"/>
      <c r="AA888" s="1430"/>
      <c r="AB888" s="1430"/>
      <c r="AC888" s="1430"/>
      <c r="AD888" s="1430"/>
      <c r="AE888" s="1430"/>
      <c r="AF888" s="1430"/>
      <c r="AG888" s="1430"/>
      <c r="AH888" s="1430"/>
      <c r="AI888" s="1430"/>
      <c r="AJ888" s="1430"/>
      <c r="AK888" s="1430"/>
      <c r="AL888" s="1430"/>
      <c r="AM888" s="1430"/>
      <c r="AN888" s="1430"/>
      <c r="AO888" s="1430"/>
      <c r="AP888" s="1430"/>
      <c r="AQ888" s="1430"/>
      <c r="AR888" s="1430"/>
      <c r="AS888" s="1430"/>
      <c r="AT888" s="1430"/>
      <c r="AU888" s="1430"/>
      <c r="AV888" s="1430"/>
      <c r="AW888" s="1430"/>
      <c r="AX888" s="1430"/>
      <c r="AY888" s="1430"/>
      <c r="AZ888" s="1430"/>
      <c r="BA888" s="1430"/>
      <c r="BB888" s="1430"/>
      <c r="BC888" s="1430"/>
      <c r="BD888" s="1430"/>
    </row>
    <row r="889" spans="2:56">
      <c r="B889" s="1430"/>
      <c r="C889" s="1430"/>
      <c r="D889" s="1430"/>
      <c r="E889" s="1430"/>
      <c r="F889" s="1430"/>
      <c r="G889" s="1430"/>
      <c r="H889" s="1430"/>
      <c r="I889" s="1430"/>
      <c r="J889" s="1430"/>
      <c r="K889" s="1430"/>
      <c r="L889" s="1430"/>
      <c r="M889" s="1430"/>
      <c r="N889" s="1430"/>
      <c r="O889" s="1430"/>
      <c r="P889" s="1430"/>
      <c r="Q889" s="1430"/>
      <c r="R889" s="1430"/>
      <c r="S889" s="1430"/>
      <c r="T889" s="1430"/>
      <c r="U889" s="1430"/>
      <c r="V889" s="1430"/>
      <c r="W889" s="1430"/>
      <c r="X889" s="1430"/>
      <c r="Y889" s="1430"/>
      <c r="Z889" s="1430"/>
      <c r="AA889" s="1430"/>
      <c r="AB889" s="1430"/>
      <c r="AC889" s="1430"/>
      <c r="AD889" s="1430"/>
      <c r="AE889" s="1430"/>
      <c r="AF889" s="1430"/>
      <c r="AG889" s="1430"/>
      <c r="AH889" s="1430"/>
      <c r="AI889" s="1430"/>
      <c r="AJ889" s="1430"/>
      <c r="AK889" s="1430"/>
      <c r="AL889" s="1430"/>
      <c r="AM889" s="1430"/>
      <c r="AN889" s="1430"/>
      <c r="AO889" s="1430"/>
      <c r="AP889" s="1430"/>
      <c r="AQ889" s="1430"/>
      <c r="AR889" s="1430"/>
      <c r="AS889" s="1430"/>
      <c r="AT889" s="1430"/>
      <c r="AU889" s="1430"/>
      <c r="AV889" s="1430"/>
      <c r="AW889" s="1430"/>
      <c r="AX889" s="1430"/>
      <c r="AY889" s="1430"/>
      <c r="AZ889" s="1430"/>
      <c r="BA889" s="1430"/>
      <c r="BB889" s="1430"/>
      <c r="BC889" s="1430"/>
      <c r="BD889" s="1430"/>
    </row>
    <row r="890" spans="2:56">
      <c r="B890" s="1430"/>
      <c r="C890" s="1430"/>
      <c r="D890" s="1430"/>
      <c r="E890" s="1430"/>
      <c r="F890" s="1430"/>
      <c r="G890" s="1430"/>
      <c r="H890" s="1430"/>
      <c r="I890" s="1430"/>
      <c r="J890" s="1430"/>
      <c r="K890" s="1430"/>
      <c r="L890" s="1430"/>
      <c r="M890" s="1430"/>
      <c r="N890" s="1430"/>
      <c r="O890" s="1430"/>
      <c r="P890" s="1430"/>
      <c r="Q890" s="1430"/>
      <c r="R890" s="1430"/>
      <c r="S890" s="1430"/>
      <c r="T890" s="1430"/>
      <c r="U890" s="1430"/>
      <c r="V890" s="1430"/>
      <c r="W890" s="1430"/>
      <c r="X890" s="1430"/>
      <c r="Y890" s="1430"/>
      <c r="Z890" s="1430"/>
      <c r="AA890" s="1430"/>
      <c r="AB890" s="1430"/>
      <c r="AC890" s="1430"/>
      <c r="AD890" s="1430"/>
      <c r="AE890" s="1430"/>
      <c r="AF890" s="1430"/>
      <c r="AG890" s="1430"/>
      <c r="AH890" s="1430"/>
      <c r="AI890" s="1430"/>
      <c r="AJ890" s="1430"/>
      <c r="AK890" s="1430"/>
      <c r="AL890" s="1430"/>
      <c r="AM890" s="1430"/>
      <c r="AN890" s="1430"/>
      <c r="AO890" s="1430"/>
      <c r="AP890" s="1430"/>
      <c r="AQ890" s="1430"/>
      <c r="AR890" s="1430"/>
      <c r="AS890" s="1430"/>
      <c r="AT890" s="1430"/>
      <c r="AU890" s="1430"/>
      <c r="AV890" s="1430"/>
      <c r="AW890" s="1430"/>
      <c r="AX890" s="1430"/>
      <c r="AY890" s="1430"/>
      <c r="AZ890" s="1430"/>
      <c r="BA890" s="1430"/>
      <c r="BB890" s="1430"/>
      <c r="BC890" s="1430"/>
      <c r="BD890" s="1430"/>
    </row>
    <row r="891" spans="2:56">
      <c r="B891" s="1430"/>
      <c r="C891" s="1430"/>
      <c r="D891" s="1430"/>
      <c r="E891" s="1430"/>
      <c r="F891" s="1430"/>
      <c r="G891" s="1430"/>
      <c r="H891" s="1430"/>
      <c r="I891" s="1430"/>
      <c r="J891" s="1430"/>
      <c r="K891" s="1430"/>
      <c r="L891" s="1430"/>
      <c r="M891" s="1430"/>
      <c r="N891" s="1430"/>
      <c r="O891" s="1430"/>
      <c r="P891" s="1430"/>
      <c r="Q891" s="1430"/>
      <c r="R891" s="1430"/>
      <c r="S891" s="1430"/>
      <c r="T891" s="1430"/>
      <c r="U891" s="1430"/>
      <c r="V891" s="1430"/>
      <c r="W891" s="1430"/>
      <c r="X891" s="1430"/>
      <c r="Y891" s="1430"/>
      <c r="Z891" s="1430"/>
      <c r="AA891" s="1430"/>
      <c r="AB891" s="1430"/>
      <c r="AC891" s="1430"/>
      <c r="AD891" s="1430"/>
      <c r="AE891" s="1430"/>
      <c r="AF891" s="1430"/>
      <c r="AG891" s="1430"/>
      <c r="AH891" s="1430"/>
      <c r="AI891" s="1430"/>
      <c r="AJ891" s="1430"/>
      <c r="AK891" s="1430"/>
      <c r="AL891" s="1430"/>
      <c r="AM891" s="1430"/>
      <c r="AN891" s="1430"/>
      <c r="AO891" s="1430"/>
      <c r="AP891" s="1430"/>
      <c r="AQ891" s="1430"/>
      <c r="AR891" s="1430"/>
      <c r="AS891" s="1430"/>
      <c r="AT891" s="1430"/>
      <c r="AU891" s="1430"/>
      <c r="AV891" s="1430"/>
      <c r="AW891" s="1430"/>
      <c r="AX891" s="1430"/>
      <c r="AY891" s="1430"/>
      <c r="AZ891" s="1430"/>
      <c r="BA891" s="1430"/>
      <c r="BB891" s="1430"/>
      <c r="BC891" s="1430"/>
      <c r="BD891" s="1430"/>
    </row>
    <row r="892" spans="2:56">
      <c r="B892" s="1430"/>
      <c r="C892" s="1430"/>
      <c r="D892" s="1430"/>
      <c r="E892" s="1430"/>
      <c r="F892" s="1430"/>
      <c r="G892" s="1430"/>
      <c r="H892" s="1430"/>
      <c r="I892" s="1430"/>
      <c r="J892" s="1430"/>
      <c r="K892" s="1430"/>
      <c r="L892" s="1430"/>
      <c r="M892" s="1430"/>
      <c r="N892" s="1430"/>
      <c r="O892" s="1430"/>
      <c r="P892" s="1430"/>
      <c r="Q892" s="1430"/>
      <c r="R892" s="1430"/>
      <c r="S892" s="1430"/>
      <c r="T892" s="1430"/>
      <c r="U892" s="1430"/>
      <c r="V892" s="1430"/>
      <c r="W892" s="1430"/>
      <c r="X892" s="1430"/>
      <c r="Y892" s="1430"/>
      <c r="Z892" s="1430"/>
      <c r="AA892" s="1430"/>
      <c r="AB892" s="1430"/>
      <c r="AC892" s="1430"/>
      <c r="AD892" s="1430"/>
      <c r="AE892" s="1430"/>
      <c r="AF892" s="1430"/>
      <c r="AG892" s="1430"/>
      <c r="AH892" s="1430"/>
      <c r="AI892" s="1430"/>
      <c r="AJ892" s="1430"/>
      <c r="AK892" s="1430"/>
      <c r="AL892" s="1430"/>
      <c r="AM892" s="1430"/>
      <c r="AN892" s="1430"/>
      <c r="AO892" s="1430"/>
      <c r="AP892" s="1430"/>
      <c r="AQ892" s="1430"/>
      <c r="AR892" s="1430"/>
      <c r="AS892" s="1430"/>
      <c r="AT892" s="1430"/>
      <c r="AU892" s="1430"/>
      <c r="AV892" s="1430"/>
      <c r="AW892" s="1430"/>
      <c r="AX892" s="1430"/>
      <c r="AY892" s="1430"/>
      <c r="AZ892" s="1430"/>
      <c r="BA892" s="1430"/>
      <c r="BB892" s="1430"/>
      <c r="BC892" s="1430"/>
      <c r="BD892" s="1430"/>
    </row>
    <row r="893" spans="2:56">
      <c r="B893" s="1430"/>
      <c r="C893" s="1430"/>
      <c r="D893" s="1430"/>
      <c r="E893" s="1430"/>
      <c r="F893" s="1430"/>
      <c r="G893" s="1430"/>
      <c r="H893" s="1430"/>
      <c r="I893" s="1430"/>
      <c r="J893" s="1430"/>
      <c r="K893" s="1430"/>
      <c r="L893" s="1430"/>
      <c r="M893" s="1430"/>
      <c r="N893" s="1430"/>
      <c r="O893" s="1430"/>
      <c r="P893" s="1430"/>
      <c r="Q893" s="1430"/>
      <c r="R893" s="1430"/>
      <c r="S893" s="1430"/>
      <c r="T893" s="1430"/>
      <c r="U893" s="1430"/>
      <c r="V893" s="1430"/>
      <c r="W893" s="1430"/>
      <c r="X893" s="1430"/>
      <c r="Y893" s="1430"/>
      <c r="Z893" s="1430"/>
      <c r="AA893" s="1430"/>
      <c r="AB893" s="1430"/>
      <c r="AC893" s="1430"/>
      <c r="AD893" s="1430"/>
      <c r="AE893" s="1430"/>
      <c r="AF893" s="1430"/>
      <c r="AG893" s="1430"/>
      <c r="AH893" s="1430"/>
      <c r="AI893" s="1430"/>
      <c r="AJ893" s="1430"/>
      <c r="AK893" s="1430"/>
      <c r="AL893" s="1430"/>
      <c r="AM893" s="1430"/>
      <c r="AN893" s="1430"/>
      <c r="AO893" s="1430"/>
      <c r="AP893" s="1430"/>
      <c r="AQ893" s="1430"/>
      <c r="AR893" s="1430"/>
      <c r="AS893" s="1430"/>
      <c r="AT893" s="1430"/>
      <c r="AU893" s="1430"/>
      <c r="AV893" s="1430"/>
      <c r="AW893" s="1430"/>
      <c r="AX893" s="1430"/>
      <c r="AY893" s="1430"/>
      <c r="AZ893" s="1430"/>
      <c r="BA893" s="1430"/>
      <c r="BB893" s="1430"/>
      <c r="BC893" s="1430"/>
      <c r="BD893" s="1430"/>
    </row>
    <row r="894" spans="2:56">
      <c r="B894" s="1430"/>
      <c r="C894" s="1430"/>
      <c r="D894" s="1430"/>
      <c r="E894" s="1430"/>
      <c r="F894" s="1430"/>
      <c r="G894" s="1430"/>
      <c r="H894" s="1430"/>
      <c r="I894" s="1430"/>
      <c r="J894" s="1430"/>
      <c r="K894" s="1430"/>
      <c r="L894" s="1430"/>
      <c r="M894" s="1430"/>
      <c r="N894" s="1430"/>
      <c r="O894" s="1430"/>
      <c r="P894" s="1430"/>
      <c r="Q894" s="1430"/>
      <c r="R894" s="1430"/>
      <c r="S894" s="1430"/>
      <c r="T894" s="1430"/>
      <c r="U894" s="1430"/>
      <c r="V894" s="1430"/>
      <c r="W894" s="1430"/>
      <c r="X894" s="1430"/>
      <c r="Y894" s="1430"/>
      <c r="Z894" s="1430"/>
      <c r="AA894" s="1430"/>
      <c r="AB894" s="1430"/>
      <c r="AC894" s="1430"/>
      <c r="AD894" s="1430"/>
      <c r="AE894" s="1430"/>
      <c r="AF894" s="1430"/>
      <c r="AG894" s="1430"/>
      <c r="AH894" s="1430"/>
      <c r="AI894" s="1430"/>
      <c r="AJ894" s="1430"/>
      <c r="AK894" s="1430"/>
      <c r="AL894" s="1430"/>
      <c r="AM894" s="1430"/>
      <c r="AN894" s="1430"/>
      <c r="AO894" s="1430"/>
      <c r="AP894" s="1430"/>
      <c r="AQ894" s="1430"/>
      <c r="AR894" s="1430"/>
      <c r="AS894" s="1430"/>
      <c r="AT894" s="1430"/>
      <c r="AU894" s="1430"/>
      <c r="AV894" s="1430"/>
      <c r="AW894" s="1430"/>
      <c r="AX894" s="1430"/>
      <c r="AY894" s="1430"/>
      <c r="AZ894" s="1430"/>
      <c r="BA894" s="1430"/>
      <c r="BB894" s="1430"/>
      <c r="BC894" s="1430"/>
      <c r="BD894" s="1430"/>
    </row>
    <row r="895" spans="2:56">
      <c r="B895" s="1430"/>
      <c r="C895" s="1430"/>
      <c r="D895" s="1430"/>
      <c r="E895" s="1430"/>
      <c r="F895" s="1430"/>
      <c r="G895" s="1430"/>
      <c r="H895" s="1430"/>
      <c r="I895" s="1430"/>
      <c r="J895" s="1430"/>
      <c r="K895" s="1430"/>
      <c r="L895" s="1430"/>
      <c r="M895" s="1430"/>
      <c r="N895" s="1430"/>
      <c r="O895" s="1430"/>
      <c r="P895" s="1430"/>
      <c r="Q895" s="1430"/>
      <c r="R895" s="1430"/>
      <c r="S895" s="1430"/>
      <c r="T895" s="1430"/>
      <c r="U895" s="1430"/>
      <c r="V895" s="1430"/>
      <c r="W895" s="1430"/>
      <c r="X895" s="1430"/>
      <c r="Y895" s="1430"/>
      <c r="Z895" s="1430"/>
      <c r="AA895" s="1430"/>
      <c r="AB895" s="1430"/>
      <c r="AC895" s="1430"/>
      <c r="AD895" s="1430"/>
      <c r="AE895" s="1430"/>
      <c r="AF895" s="1430"/>
      <c r="AG895" s="1430"/>
      <c r="AH895" s="1430"/>
      <c r="AI895" s="1430"/>
      <c r="AJ895" s="1430"/>
      <c r="AK895" s="1430"/>
      <c r="AL895" s="1430"/>
      <c r="AM895" s="1430"/>
      <c r="AN895" s="1430"/>
      <c r="AO895" s="1430"/>
      <c r="AP895" s="1430"/>
      <c r="AQ895" s="1430"/>
      <c r="AR895" s="1430"/>
      <c r="AS895" s="1430"/>
      <c r="AT895" s="1430"/>
      <c r="AU895" s="1430"/>
      <c r="AV895" s="1430"/>
      <c r="AW895" s="1430"/>
      <c r="AX895" s="1430"/>
      <c r="AY895" s="1430"/>
      <c r="AZ895" s="1430"/>
      <c r="BA895" s="1430"/>
      <c r="BB895" s="1430"/>
      <c r="BC895" s="1430"/>
      <c r="BD895" s="1430"/>
    </row>
    <row r="896" spans="2:56">
      <c r="B896" s="1430"/>
      <c r="C896" s="1430"/>
      <c r="D896" s="1430"/>
      <c r="E896" s="1430"/>
      <c r="F896" s="1430"/>
      <c r="G896" s="1430"/>
      <c r="H896" s="1430"/>
      <c r="I896" s="1430"/>
      <c r="J896" s="1430"/>
      <c r="K896" s="1430"/>
      <c r="L896" s="1430"/>
      <c r="M896" s="1430"/>
      <c r="N896" s="1430"/>
      <c r="O896" s="1430"/>
      <c r="P896" s="1430"/>
      <c r="Q896" s="1430"/>
      <c r="R896" s="1430"/>
      <c r="S896" s="1430"/>
      <c r="T896" s="1430"/>
      <c r="U896" s="1430"/>
      <c r="V896" s="1430"/>
      <c r="W896" s="1430"/>
      <c r="X896" s="1430"/>
      <c r="Y896" s="1430"/>
      <c r="Z896" s="1430"/>
      <c r="AA896" s="1430"/>
      <c r="AB896" s="1430"/>
      <c r="AC896" s="1430"/>
      <c r="AD896" s="1430"/>
      <c r="AE896" s="1430"/>
      <c r="AF896" s="1430"/>
      <c r="AG896" s="1430"/>
      <c r="AH896" s="1430"/>
      <c r="AI896" s="1430"/>
      <c r="AJ896" s="1430"/>
      <c r="AK896" s="1430"/>
      <c r="AL896" s="1430"/>
      <c r="AM896" s="1430"/>
      <c r="AN896" s="1430"/>
      <c r="AO896" s="1430"/>
      <c r="AP896" s="1430"/>
      <c r="AQ896" s="1430"/>
      <c r="AR896" s="1430"/>
      <c r="AS896" s="1430"/>
      <c r="AT896" s="1430"/>
      <c r="AU896" s="1430"/>
      <c r="AV896" s="1430"/>
      <c r="AW896" s="1430"/>
      <c r="AX896" s="1430"/>
      <c r="AY896" s="1430"/>
      <c r="AZ896" s="1430"/>
      <c r="BA896" s="1430"/>
      <c r="BB896" s="1430"/>
      <c r="BC896" s="1430"/>
      <c r="BD896" s="1430"/>
    </row>
    <row r="897" spans="2:56">
      <c r="B897" s="1430"/>
      <c r="C897" s="1430"/>
      <c r="D897" s="1430"/>
      <c r="E897" s="1430"/>
      <c r="F897" s="1430"/>
      <c r="G897" s="1430"/>
      <c r="H897" s="1430"/>
      <c r="I897" s="1430"/>
      <c r="J897" s="1430"/>
      <c r="K897" s="1430"/>
      <c r="L897" s="1430"/>
      <c r="M897" s="1430"/>
      <c r="N897" s="1430"/>
      <c r="O897" s="1430"/>
      <c r="P897" s="1430"/>
      <c r="Q897" s="1430"/>
      <c r="R897" s="1430"/>
      <c r="S897" s="1430"/>
      <c r="T897" s="1430"/>
      <c r="U897" s="1430"/>
      <c r="V897" s="1430"/>
      <c r="W897" s="1430"/>
      <c r="X897" s="1430"/>
      <c r="Y897" s="1430"/>
      <c r="Z897" s="1430"/>
      <c r="AA897" s="1430"/>
      <c r="AB897" s="1430"/>
      <c r="AC897" s="1430"/>
      <c r="AD897" s="1430"/>
      <c r="AE897" s="1430"/>
      <c r="AF897" s="1430"/>
      <c r="AG897" s="1430"/>
      <c r="AH897" s="1430"/>
      <c r="AI897" s="1430"/>
      <c r="AJ897" s="1430"/>
      <c r="AK897" s="1430"/>
      <c r="AL897" s="1430"/>
      <c r="AM897" s="1430"/>
      <c r="AN897" s="1430"/>
      <c r="AO897" s="1430"/>
      <c r="AP897" s="1430"/>
      <c r="AQ897" s="1430"/>
      <c r="AR897" s="1430"/>
      <c r="AS897" s="1430"/>
      <c r="AT897" s="1430"/>
      <c r="AU897" s="1430"/>
      <c r="AV897" s="1430"/>
      <c r="AW897" s="1430"/>
      <c r="AX897" s="1430"/>
      <c r="AY897" s="1430"/>
      <c r="AZ897" s="1430"/>
      <c r="BA897" s="1430"/>
      <c r="BB897" s="1430"/>
      <c r="BC897" s="1430"/>
      <c r="BD897" s="1430"/>
    </row>
    <row r="898" spans="2:56">
      <c r="B898" s="1430"/>
      <c r="C898" s="1430"/>
      <c r="D898" s="1430"/>
      <c r="E898" s="1430"/>
      <c r="F898" s="1430"/>
      <c r="G898" s="1430"/>
      <c r="H898" s="1430"/>
      <c r="I898" s="1430"/>
      <c r="J898" s="1430"/>
      <c r="K898" s="1430"/>
      <c r="L898" s="1430"/>
      <c r="M898" s="1430"/>
      <c r="N898" s="1430"/>
      <c r="O898" s="1430"/>
      <c r="P898" s="1430"/>
      <c r="Q898" s="1430"/>
      <c r="R898" s="1430"/>
      <c r="S898" s="1430"/>
      <c r="T898" s="1430"/>
      <c r="U898" s="1430"/>
      <c r="V898" s="1430"/>
      <c r="W898" s="1430"/>
      <c r="X898" s="1430"/>
      <c r="Y898" s="1430"/>
      <c r="Z898" s="1430"/>
      <c r="AA898" s="1430"/>
      <c r="AB898" s="1430"/>
      <c r="AC898" s="1430"/>
      <c r="AD898" s="1430"/>
      <c r="AE898" s="1430"/>
      <c r="AF898" s="1430"/>
      <c r="AG898" s="1430"/>
      <c r="AH898" s="1430"/>
      <c r="AI898" s="1430"/>
      <c r="AJ898" s="1430"/>
      <c r="AK898" s="1430"/>
      <c r="AL898" s="1430"/>
      <c r="AM898" s="1430"/>
      <c r="AN898" s="1430"/>
      <c r="AO898" s="1430"/>
      <c r="AP898" s="1430"/>
      <c r="AQ898" s="1430"/>
      <c r="AR898" s="1430"/>
      <c r="AS898" s="1430"/>
      <c r="AT898" s="1430"/>
      <c r="AU898" s="1430"/>
      <c r="AV898" s="1430"/>
      <c r="AW898" s="1430"/>
      <c r="AX898" s="1430"/>
      <c r="AY898" s="1430"/>
      <c r="AZ898" s="1430"/>
      <c r="BA898" s="1430"/>
      <c r="BB898" s="1430"/>
      <c r="BC898" s="1430"/>
      <c r="BD898" s="1430"/>
    </row>
    <row r="899" spans="2:56">
      <c r="B899" s="1430"/>
      <c r="C899" s="1430"/>
      <c r="D899" s="1430"/>
      <c r="E899" s="1430"/>
      <c r="F899" s="1430"/>
      <c r="G899" s="1430"/>
      <c r="H899" s="1430"/>
      <c r="I899" s="1430"/>
      <c r="J899" s="1430"/>
      <c r="K899" s="1430"/>
      <c r="L899" s="1430"/>
      <c r="M899" s="1430"/>
      <c r="N899" s="1430"/>
      <c r="O899" s="1430"/>
      <c r="P899" s="1430"/>
      <c r="Q899" s="1430"/>
      <c r="R899" s="1430"/>
      <c r="S899" s="1430"/>
      <c r="T899" s="1430"/>
      <c r="U899" s="1430"/>
      <c r="V899" s="1430"/>
      <c r="W899" s="1430"/>
      <c r="X899" s="1430"/>
      <c r="Y899" s="1430"/>
      <c r="Z899" s="1430"/>
      <c r="AA899" s="1430"/>
      <c r="AB899" s="1430"/>
      <c r="AC899" s="1430"/>
      <c r="AD899" s="1430"/>
      <c r="AE899" s="1430"/>
      <c r="AF899" s="1430"/>
      <c r="AG899" s="1430"/>
      <c r="AH899" s="1430"/>
      <c r="AI899" s="1430"/>
      <c r="AJ899" s="1430"/>
      <c r="AK899" s="1430"/>
      <c r="AL899" s="1430"/>
      <c r="AM899" s="1430"/>
      <c r="AN899" s="1430"/>
      <c r="AO899" s="1430"/>
      <c r="AP899" s="1430"/>
      <c r="AQ899" s="1430"/>
      <c r="AR899" s="1430"/>
      <c r="AS899" s="1430"/>
      <c r="AT899" s="1430"/>
      <c r="AU899" s="1430"/>
      <c r="AV899" s="1430"/>
      <c r="AW899" s="1430"/>
      <c r="AX899" s="1430"/>
      <c r="AY899" s="1430"/>
      <c r="AZ899" s="1430"/>
      <c r="BA899" s="1430"/>
      <c r="BB899" s="1430"/>
      <c r="BC899" s="1430"/>
      <c r="BD899" s="1430"/>
    </row>
    <row r="900" spans="2:56">
      <c r="B900" s="1430"/>
      <c r="C900" s="1430"/>
      <c r="D900" s="1430"/>
      <c r="E900" s="1430"/>
      <c r="F900" s="1430"/>
      <c r="G900" s="1430"/>
      <c r="H900" s="1430"/>
      <c r="I900" s="1430"/>
      <c r="J900" s="1430"/>
      <c r="K900" s="1430"/>
      <c r="L900" s="1430"/>
      <c r="M900" s="1430"/>
      <c r="N900" s="1430"/>
      <c r="O900" s="1430"/>
      <c r="P900" s="1430"/>
      <c r="Q900" s="1430"/>
      <c r="R900" s="1430"/>
      <c r="S900" s="1430"/>
      <c r="T900" s="1430"/>
      <c r="U900" s="1430"/>
      <c r="V900" s="1430"/>
      <c r="W900" s="1430"/>
      <c r="X900" s="1430"/>
      <c r="Y900" s="1430"/>
      <c r="Z900" s="1430"/>
      <c r="AA900" s="1430"/>
      <c r="AB900" s="1430"/>
      <c r="AC900" s="1430"/>
      <c r="AD900" s="1430"/>
      <c r="AE900" s="1430"/>
      <c r="AF900" s="1430"/>
      <c r="AG900" s="1430"/>
      <c r="AH900" s="1430"/>
      <c r="AI900" s="1430"/>
      <c r="AJ900" s="1430"/>
      <c r="AK900" s="1430"/>
      <c r="AL900" s="1430"/>
      <c r="AM900" s="1430"/>
      <c r="AN900" s="1430"/>
      <c r="AO900" s="1430"/>
      <c r="AP900" s="1430"/>
      <c r="AQ900" s="1430"/>
      <c r="AR900" s="1430"/>
      <c r="AS900" s="1430"/>
      <c r="AT900" s="1430"/>
      <c r="AU900" s="1430"/>
      <c r="AV900" s="1430"/>
      <c r="AW900" s="1430"/>
      <c r="AX900" s="1430"/>
      <c r="AY900" s="1430"/>
      <c r="AZ900" s="1430"/>
      <c r="BA900" s="1430"/>
      <c r="BB900" s="1430"/>
      <c r="BC900" s="1430"/>
      <c r="BD900" s="1430"/>
    </row>
    <row r="901" spans="2:56">
      <c r="B901" s="1430"/>
      <c r="C901" s="1430"/>
      <c r="D901" s="1430"/>
      <c r="E901" s="1430"/>
      <c r="F901" s="1430"/>
      <c r="G901" s="1430"/>
      <c r="H901" s="1430"/>
      <c r="I901" s="1430"/>
      <c r="J901" s="1430"/>
      <c r="K901" s="1430"/>
      <c r="L901" s="1430"/>
      <c r="M901" s="1430"/>
      <c r="N901" s="1430"/>
      <c r="O901" s="1430"/>
      <c r="P901" s="1430"/>
      <c r="Q901" s="1430"/>
      <c r="R901" s="1430"/>
      <c r="S901" s="1430"/>
      <c r="T901" s="1430"/>
      <c r="U901" s="1430"/>
      <c r="V901" s="1430"/>
      <c r="W901" s="1430"/>
      <c r="X901" s="1430"/>
      <c r="Y901" s="1430"/>
      <c r="Z901" s="1430"/>
      <c r="AA901" s="1430"/>
      <c r="AB901" s="1430"/>
      <c r="AC901" s="1430"/>
      <c r="AD901" s="1430"/>
      <c r="AE901" s="1430"/>
      <c r="AF901" s="1430"/>
      <c r="AG901" s="1430"/>
      <c r="AH901" s="1430"/>
      <c r="AI901" s="1430"/>
      <c r="AJ901" s="1430"/>
      <c r="AK901" s="1430"/>
      <c r="AL901" s="1430"/>
      <c r="AM901" s="1430"/>
      <c r="AN901" s="1430"/>
      <c r="AO901" s="1430"/>
      <c r="AP901" s="1430"/>
      <c r="AQ901" s="1430"/>
      <c r="AR901" s="1430"/>
      <c r="AS901" s="1430"/>
      <c r="AT901" s="1430"/>
      <c r="AU901" s="1430"/>
      <c r="AV901" s="1430"/>
      <c r="AW901" s="1430"/>
      <c r="AX901" s="1430"/>
      <c r="AY901" s="1430"/>
      <c r="AZ901" s="1430"/>
      <c r="BA901" s="1430"/>
      <c r="BB901" s="1430"/>
      <c r="BC901" s="1430"/>
      <c r="BD901" s="1430"/>
    </row>
    <row r="902" spans="2:56">
      <c r="B902" s="1430"/>
      <c r="C902" s="1430"/>
      <c r="D902" s="1430"/>
      <c r="E902" s="1430"/>
      <c r="F902" s="1430"/>
      <c r="G902" s="1430"/>
      <c r="H902" s="1430"/>
      <c r="I902" s="1430"/>
      <c r="J902" s="1430"/>
      <c r="K902" s="1430"/>
      <c r="L902" s="1430"/>
      <c r="M902" s="1430"/>
      <c r="N902" s="1430"/>
      <c r="O902" s="1430"/>
      <c r="P902" s="1430"/>
      <c r="Q902" s="1430"/>
      <c r="R902" s="1430"/>
      <c r="S902" s="1430"/>
      <c r="T902" s="1430"/>
      <c r="U902" s="1430"/>
      <c r="V902" s="1430"/>
      <c r="W902" s="1430"/>
      <c r="X902" s="1430"/>
      <c r="Y902" s="1430"/>
      <c r="Z902" s="1430"/>
      <c r="AA902" s="1430"/>
      <c r="AB902" s="1430"/>
      <c r="AC902" s="1430"/>
      <c r="AD902" s="1430"/>
      <c r="AE902" s="1430"/>
      <c r="AF902" s="1430"/>
      <c r="AG902" s="1430"/>
      <c r="AH902" s="1430"/>
      <c r="AI902" s="1430"/>
      <c r="AJ902" s="1430"/>
      <c r="AK902" s="1430"/>
      <c r="AL902" s="1430"/>
      <c r="AM902" s="1430"/>
      <c r="AN902" s="1430"/>
      <c r="AO902" s="1430"/>
      <c r="AP902" s="1430"/>
      <c r="AQ902" s="1430"/>
      <c r="AR902" s="1430"/>
      <c r="AS902" s="1430"/>
      <c r="AT902" s="1430"/>
      <c r="AU902" s="1430"/>
      <c r="AV902" s="1430"/>
      <c r="AW902" s="1430"/>
      <c r="AX902" s="1430"/>
      <c r="AY902" s="1430"/>
      <c r="AZ902" s="1430"/>
      <c r="BA902" s="1430"/>
      <c r="BB902" s="1430"/>
      <c r="BC902" s="1430"/>
      <c r="BD902" s="1430"/>
    </row>
    <row r="903" spans="2:56">
      <c r="B903" s="1430"/>
      <c r="C903" s="1430"/>
      <c r="D903" s="1430"/>
      <c r="E903" s="1430"/>
      <c r="F903" s="1430"/>
      <c r="G903" s="1430"/>
      <c r="H903" s="1430"/>
      <c r="I903" s="1430"/>
      <c r="J903" s="1430"/>
      <c r="K903" s="1430"/>
      <c r="L903" s="1430"/>
      <c r="M903" s="1430"/>
      <c r="N903" s="1430"/>
      <c r="O903" s="1430"/>
      <c r="P903" s="1430"/>
      <c r="Q903" s="1430"/>
      <c r="R903" s="1430"/>
      <c r="S903" s="1430"/>
      <c r="T903" s="1430"/>
      <c r="U903" s="1430"/>
      <c r="V903" s="1430"/>
      <c r="W903" s="1430"/>
      <c r="X903" s="1430"/>
      <c r="Y903" s="1430"/>
      <c r="Z903" s="1430"/>
      <c r="AA903" s="1430"/>
      <c r="AB903" s="1430"/>
      <c r="AC903" s="1430"/>
      <c r="AD903" s="1430"/>
      <c r="AE903" s="1430"/>
      <c r="AF903" s="1430"/>
      <c r="AG903" s="1430"/>
      <c r="AH903" s="1430"/>
      <c r="AI903" s="1430"/>
      <c r="AJ903" s="1430"/>
      <c r="AK903" s="1430"/>
      <c r="AL903" s="1430"/>
      <c r="AM903" s="1430"/>
      <c r="AN903" s="1430"/>
      <c r="AO903" s="1430"/>
      <c r="AP903" s="1430"/>
      <c r="AQ903" s="1430"/>
      <c r="AR903" s="1430"/>
      <c r="AS903" s="1430"/>
      <c r="AT903" s="1430"/>
      <c r="AU903" s="1430"/>
      <c r="AV903" s="1430"/>
      <c r="AW903" s="1430"/>
      <c r="AX903" s="1430"/>
      <c r="AY903" s="1430"/>
      <c r="AZ903" s="1430"/>
      <c r="BA903" s="1430"/>
      <c r="BB903" s="1430"/>
      <c r="BC903" s="1430"/>
      <c r="BD903" s="1430"/>
    </row>
    <row r="904" spans="2:56">
      <c r="B904" s="1430"/>
      <c r="C904" s="1430"/>
      <c r="D904" s="1430"/>
      <c r="E904" s="1430"/>
      <c r="F904" s="1430"/>
      <c r="G904" s="1430"/>
      <c r="H904" s="1430"/>
      <c r="I904" s="1430"/>
      <c r="J904" s="1430"/>
      <c r="K904" s="1430"/>
      <c r="L904" s="1430"/>
      <c r="M904" s="1430"/>
      <c r="N904" s="1430"/>
      <c r="O904" s="1430"/>
      <c r="P904" s="1430"/>
      <c r="Q904" s="1430"/>
      <c r="R904" s="1430"/>
      <c r="S904" s="1430"/>
      <c r="T904" s="1430"/>
      <c r="U904" s="1430"/>
      <c r="V904" s="1430"/>
      <c r="W904" s="1430"/>
      <c r="X904" s="1430"/>
      <c r="Y904" s="1430"/>
      <c r="Z904" s="1430"/>
      <c r="AA904" s="1430"/>
      <c r="AB904" s="1430"/>
      <c r="AC904" s="1430"/>
      <c r="AD904" s="1430"/>
      <c r="AE904" s="1430"/>
      <c r="AF904" s="1430"/>
      <c r="AG904" s="1430"/>
      <c r="AH904" s="1430"/>
      <c r="AI904" s="1430"/>
      <c r="AJ904" s="1430"/>
      <c r="AK904" s="1430"/>
      <c r="AL904" s="1430"/>
      <c r="AM904" s="1430"/>
      <c r="AN904" s="1430"/>
      <c r="AO904" s="1430"/>
      <c r="AP904" s="1430"/>
      <c r="AQ904" s="1430"/>
      <c r="AR904" s="1430"/>
      <c r="AS904" s="1430"/>
      <c r="AT904" s="1430"/>
      <c r="AU904" s="1430"/>
      <c r="AV904" s="1430"/>
      <c r="AW904" s="1430"/>
      <c r="AX904" s="1430"/>
      <c r="AY904" s="1430"/>
      <c r="AZ904" s="1430"/>
      <c r="BA904" s="1430"/>
      <c r="BB904" s="1430"/>
      <c r="BC904" s="1430"/>
      <c r="BD904" s="1430"/>
    </row>
    <row r="905" spans="2:56">
      <c r="B905" s="1430"/>
      <c r="C905" s="1430"/>
      <c r="D905" s="1430"/>
      <c r="E905" s="1430"/>
      <c r="F905" s="1430"/>
      <c r="G905" s="1430"/>
      <c r="H905" s="1430"/>
      <c r="I905" s="1430"/>
      <c r="J905" s="1430"/>
      <c r="K905" s="1430"/>
      <c r="L905" s="1430"/>
      <c r="M905" s="1430"/>
      <c r="N905" s="1430"/>
      <c r="O905" s="1430"/>
      <c r="P905" s="1430"/>
      <c r="Q905" s="1430"/>
      <c r="R905" s="1430"/>
      <c r="S905" s="1430"/>
      <c r="T905" s="1430"/>
      <c r="U905" s="1430"/>
      <c r="V905" s="1430"/>
      <c r="W905" s="1430"/>
      <c r="X905" s="1430"/>
      <c r="Y905" s="1430"/>
      <c r="Z905" s="1430"/>
      <c r="AA905" s="1430"/>
      <c r="AB905" s="1430"/>
      <c r="AC905" s="1430"/>
      <c r="AD905" s="1430"/>
      <c r="AE905" s="1430"/>
      <c r="AF905" s="1430"/>
      <c r="AG905" s="1430"/>
      <c r="AH905" s="1430"/>
      <c r="AI905" s="1430"/>
      <c r="AJ905" s="1430"/>
      <c r="AK905" s="1430"/>
      <c r="AL905" s="1430"/>
      <c r="AM905" s="1430"/>
      <c r="AN905" s="1430"/>
      <c r="AO905" s="1430"/>
      <c r="AP905" s="1430"/>
      <c r="AQ905" s="1430"/>
      <c r="AR905" s="1430"/>
      <c r="AS905" s="1430"/>
      <c r="AT905" s="1430"/>
      <c r="AU905" s="1430"/>
      <c r="AV905" s="1430"/>
      <c r="AW905" s="1430"/>
      <c r="AX905" s="1430"/>
      <c r="AY905" s="1430"/>
      <c r="AZ905" s="1430"/>
      <c r="BA905" s="1430"/>
      <c r="BB905" s="1430"/>
      <c r="BC905" s="1430"/>
      <c r="BD905" s="1430"/>
    </row>
    <row r="906" spans="2:56">
      <c r="B906" s="1430"/>
      <c r="C906" s="1430"/>
      <c r="D906" s="1430"/>
      <c r="E906" s="1430"/>
      <c r="F906" s="1430"/>
      <c r="G906" s="1430"/>
      <c r="H906" s="1430"/>
      <c r="I906" s="1430"/>
      <c r="J906" s="1430"/>
      <c r="K906" s="1430"/>
      <c r="L906" s="1430"/>
      <c r="M906" s="1430"/>
      <c r="N906" s="1430"/>
      <c r="O906" s="1430"/>
      <c r="P906" s="1430"/>
      <c r="Q906" s="1430"/>
      <c r="R906" s="1430"/>
      <c r="S906" s="1430"/>
      <c r="T906" s="1430"/>
      <c r="U906" s="1430"/>
      <c r="V906" s="1430"/>
      <c r="W906" s="1430"/>
      <c r="X906" s="1430"/>
      <c r="Y906" s="1430"/>
      <c r="Z906" s="1430"/>
      <c r="AA906" s="1430"/>
      <c r="AB906" s="1430"/>
      <c r="AC906" s="1430"/>
      <c r="AD906" s="1430"/>
      <c r="AE906" s="1430"/>
      <c r="AF906" s="1430"/>
      <c r="AG906" s="1430"/>
      <c r="AH906" s="1430"/>
      <c r="AI906" s="1430"/>
      <c r="AJ906" s="1430"/>
      <c r="AK906" s="1430"/>
      <c r="AL906" s="1430"/>
      <c r="AM906" s="1430"/>
      <c r="AN906" s="1430"/>
      <c r="AO906" s="1430"/>
      <c r="AP906" s="1430"/>
      <c r="AQ906" s="1430"/>
      <c r="AR906" s="1430"/>
      <c r="AS906" s="1430"/>
      <c r="AT906" s="1430"/>
      <c r="AU906" s="1430"/>
      <c r="AV906" s="1430"/>
      <c r="AW906" s="1430"/>
      <c r="AX906" s="1430"/>
      <c r="AY906" s="1430"/>
      <c r="AZ906" s="1430"/>
      <c r="BA906" s="1430"/>
      <c r="BB906" s="1430"/>
      <c r="BC906" s="1430"/>
      <c r="BD906" s="1430"/>
    </row>
    <row r="907" spans="2:56">
      <c r="B907" s="1430"/>
      <c r="C907" s="1430"/>
      <c r="D907" s="1430"/>
      <c r="E907" s="1430"/>
      <c r="F907" s="1430"/>
      <c r="G907" s="1430"/>
      <c r="H907" s="1430"/>
      <c r="I907" s="1430"/>
      <c r="J907" s="1430"/>
      <c r="K907" s="1430"/>
      <c r="L907" s="1430"/>
      <c r="M907" s="1430"/>
      <c r="N907" s="1430"/>
      <c r="O907" s="1430"/>
      <c r="P907" s="1430"/>
      <c r="Q907" s="1430"/>
      <c r="R907" s="1430"/>
      <c r="S907" s="1430"/>
      <c r="T907" s="1430"/>
      <c r="U907" s="1430"/>
      <c r="V907" s="1430"/>
      <c r="W907" s="1430"/>
      <c r="X907" s="1430"/>
      <c r="Y907" s="1430"/>
      <c r="Z907" s="1430"/>
      <c r="AA907" s="1430"/>
      <c r="AB907" s="1430"/>
      <c r="AC907" s="1430"/>
      <c r="AD907" s="1430"/>
      <c r="AE907" s="1430"/>
      <c r="AF907" s="1430"/>
      <c r="AG907" s="1430"/>
      <c r="AH907" s="1430"/>
      <c r="AI907" s="1430"/>
      <c r="AJ907" s="1430"/>
      <c r="AK907" s="1430"/>
      <c r="AL907" s="1430"/>
      <c r="AM907" s="1430"/>
      <c r="AN907" s="1430"/>
      <c r="AO907" s="1430"/>
      <c r="AP907" s="1430"/>
      <c r="AQ907" s="1430"/>
      <c r="AR907" s="1430"/>
      <c r="AS907" s="1430"/>
      <c r="AT907" s="1430"/>
      <c r="AU907" s="1430"/>
      <c r="AV907" s="1430"/>
      <c r="AW907" s="1430"/>
      <c r="AX907" s="1430"/>
      <c r="AY907" s="1430"/>
      <c r="AZ907" s="1430"/>
      <c r="BA907" s="1430"/>
      <c r="BB907" s="1430"/>
      <c r="BC907" s="1430"/>
      <c r="BD907" s="1430"/>
    </row>
    <row r="908" spans="2:56">
      <c r="B908" s="1430"/>
      <c r="C908" s="1430"/>
      <c r="D908" s="1430"/>
      <c r="E908" s="1430"/>
      <c r="F908" s="1430"/>
      <c r="G908" s="1430"/>
      <c r="H908" s="1430"/>
      <c r="I908" s="1430"/>
      <c r="J908" s="1430"/>
      <c r="K908" s="1430"/>
      <c r="L908" s="1430"/>
      <c r="M908" s="1430"/>
      <c r="N908" s="1430"/>
      <c r="O908" s="1430"/>
      <c r="P908" s="1430"/>
      <c r="Q908" s="1430"/>
      <c r="R908" s="1430"/>
      <c r="S908" s="1430"/>
      <c r="T908" s="1430"/>
      <c r="U908" s="1430"/>
      <c r="V908" s="1430"/>
      <c r="W908" s="1430"/>
      <c r="X908" s="1430"/>
      <c r="Y908" s="1430"/>
      <c r="Z908" s="1430"/>
      <c r="AA908" s="1430"/>
      <c r="AB908" s="1430"/>
      <c r="AC908" s="1430"/>
      <c r="AD908" s="1430"/>
      <c r="AE908" s="1430"/>
      <c r="AF908" s="1430"/>
      <c r="AG908" s="1430"/>
      <c r="AH908" s="1430"/>
      <c r="AI908" s="1430"/>
      <c r="AJ908" s="1430"/>
      <c r="AK908" s="1430"/>
      <c r="AL908" s="1430"/>
      <c r="AM908" s="1430"/>
      <c r="AN908" s="1430"/>
      <c r="AO908" s="1430"/>
      <c r="AP908" s="1430"/>
      <c r="AQ908" s="1430"/>
      <c r="AR908" s="1430"/>
      <c r="AS908" s="1430"/>
      <c r="AT908" s="1430"/>
      <c r="AU908" s="1430"/>
      <c r="AV908" s="1430"/>
      <c r="AW908" s="1430"/>
      <c r="AX908" s="1430"/>
      <c r="AY908" s="1430"/>
      <c r="AZ908" s="1430"/>
      <c r="BA908" s="1430"/>
      <c r="BB908" s="1430"/>
      <c r="BC908" s="1430"/>
      <c r="BD908" s="1430"/>
    </row>
    <row r="909" spans="2:56">
      <c r="B909" s="1430"/>
      <c r="C909" s="1430"/>
      <c r="D909" s="1430"/>
      <c r="E909" s="1430"/>
      <c r="F909" s="1430"/>
      <c r="G909" s="1430"/>
      <c r="H909" s="1430"/>
      <c r="I909" s="1430"/>
      <c r="J909" s="1430"/>
      <c r="K909" s="1430"/>
      <c r="L909" s="1430"/>
      <c r="M909" s="1430"/>
      <c r="N909" s="1430"/>
      <c r="O909" s="1430"/>
      <c r="P909" s="1430"/>
      <c r="Q909" s="1430"/>
      <c r="R909" s="1430"/>
      <c r="S909" s="1430"/>
      <c r="T909" s="1430"/>
      <c r="U909" s="1430"/>
      <c r="V909" s="1430"/>
      <c r="W909" s="1430"/>
      <c r="X909" s="1430"/>
      <c r="Y909" s="1430"/>
      <c r="Z909" s="1430"/>
      <c r="AA909" s="1430"/>
      <c r="AB909" s="1430"/>
      <c r="AC909" s="1430"/>
      <c r="AD909" s="1430"/>
      <c r="AE909" s="1430"/>
      <c r="AF909" s="1430"/>
      <c r="AG909" s="1430"/>
      <c r="AH909" s="1430"/>
      <c r="AI909" s="1430"/>
      <c r="AJ909" s="1430"/>
      <c r="AK909" s="1430"/>
      <c r="AL909" s="1430"/>
      <c r="AM909" s="1430"/>
      <c r="AN909" s="1430"/>
      <c r="AO909" s="1430"/>
      <c r="AP909" s="1430"/>
      <c r="AQ909" s="1430"/>
      <c r="AR909" s="1430"/>
      <c r="AS909" s="1430"/>
      <c r="AT909" s="1430"/>
      <c r="AU909" s="1430"/>
      <c r="AV909" s="1430"/>
      <c r="AW909" s="1430"/>
      <c r="AX909" s="1430"/>
      <c r="AY909" s="1430"/>
      <c r="AZ909" s="1430"/>
      <c r="BA909" s="1430"/>
      <c r="BB909" s="1430"/>
      <c r="BC909" s="1430"/>
      <c r="BD909" s="1430"/>
    </row>
    <row r="910" spans="2:56">
      <c r="B910" s="1430"/>
      <c r="C910" s="1430"/>
      <c r="D910" s="1430"/>
      <c r="E910" s="1430"/>
      <c r="F910" s="1430"/>
      <c r="G910" s="1430"/>
      <c r="H910" s="1430"/>
      <c r="I910" s="1430"/>
      <c r="J910" s="1430"/>
      <c r="K910" s="1430"/>
      <c r="L910" s="1430"/>
      <c r="M910" s="1430"/>
      <c r="N910" s="1430"/>
      <c r="O910" s="1430"/>
      <c r="P910" s="1430"/>
      <c r="Q910" s="1430"/>
      <c r="R910" s="1430"/>
      <c r="S910" s="1430"/>
      <c r="T910" s="1430"/>
      <c r="U910" s="1430"/>
      <c r="V910" s="1430"/>
      <c r="W910" s="1430"/>
      <c r="X910" s="1430"/>
      <c r="Y910" s="1430"/>
      <c r="Z910" s="1430"/>
      <c r="AA910" s="1430"/>
      <c r="AB910" s="1430"/>
      <c r="AC910" s="1430"/>
      <c r="AD910" s="1430"/>
      <c r="AE910" s="1430"/>
      <c r="AF910" s="1430"/>
      <c r="AG910" s="1430"/>
      <c r="AH910" s="1430"/>
      <c r="AI910" s="1430"/>
      <c r="AJ910" s="1430"/>
      <c r="AK910" s="1430"/>
      <c r="AL910" s="1430"/>
      <c r="AM910" s="1430"/>
      <c r="AN910" s="1430"/>
      <c r="AO910" s="1430"/>
      <c r="AP910" s="1430"/>
      <c r="AQ910" s="1430"/>
      <c r="AR910" s="1430"/>
      <c r="AS910" s="1430"/>
      <c r="AT910" s="1430"/>
      <c r="AU910" s="1430"/>
      <c r="AV910" s="1430"/>
      <c r="AW910" s="1430"/>
      <c r="AX910" s="1430"/>
      <c r="AY910" s="1430"/>
      <c r="AZ910" s="1430"/>
      <c r="BA910" s="1430"/>
      <c r="BB910" s="1430"/>
      <c r="BC910" s="1430"/>
      <c r="BD910" s="1430"/>
    </row>
    <row r="911" spans="2:56">
      <c r="B911" s="1430"/>
      <c r="C911" s="1430"/>
      <c r="D911" s="1430"/>
      <c r="E911" s="1430"/>
      <c r="F911" s="1430"/>
      <c r="G911" s="1430"/>
      <c r="H911" s="1430"/>
      <c r="I911" s="1430"/>
      <c r="J911" s="1430"/>
      <c r="K911" s="1430"/>
      <c r="L911" s="1430"/>
      <c r="M911" s="1430"/>
      <c r="N911" s="1430"/>
      <c r="O911" s="1430"/>
      <c r="P911" s="1430"/>
      <c r="Q911" s="1430"/>
      <c r="R911" s="1430"/>
      <c r="S911" s="1430"/>
      <c r="T911" s="1430"/>
      <c r="U911" s="1430"/>
      <c r="V911" s="1430"/>
      <c r="W911" s="1430"/>
      <c r="X911" s="1430"/>
      <c r="Y911" s="1430"/>
      <c r="Z911" s="1430"/>
      <c r="AA911" s="1430"/>
      <c r="AB911" s="1430"/>
      <c r="AC911" s="1430"/>
      <c r="AD911" s="1430"/>
      <c r="AE911" s="1430"/>
      <c r="AF911" s="1430"/>
      <c r="AG911" s="1430"/>
      <c r="AH911" s="1430"/>
      <c r="AI911" s="1430"/>
      <c r="AJ911" s="1430"/>
      <c r="AK911" s="1430"/>
      <c r="AL911" s="1430"/>
      <c r="AM911" s="1430"/>
      <c r="AN911" s="1430"/>
      <c r="AO911" s="1430"/>
      <c r="AP911" s="1430"/>
      <c r="AQ911" s="1430"/>
      <c r="AR911" s="1430"/>
      <c r="AS911" s="1430"/>
      <c r="AT911" s="1430"/>
      <c r="AU911" s="1430"/>
      <c r="AV911" s="1430"/>
      <c r="AW911" s="1430"/>
      <c r="AX911" s="1430"/>
      <c r="AY911" s="1430"/>
      <c r="AZ911" s="1430"/>
      <c r="BA911" s="1430"/>
      <c r="BB911" s="1430"/>
      <c r="BC911" s="1430"/>
      <c r="BD911" s="1430"/>
    </row>
    <row r="912" spans="2:56">
      <c r="B912" s="1430"/>
      <c r="C912" s="1430"/>
      <c r="D912" s="1430"/>
      <c r="E912" s="1430"/>
      <c r="F912" s="1430"/>
      <c r="G912" s="1430"/>
      <c r="H912" s="1430"/>
      <c r="I912" s="1430"/>
      <c r="J912" s="1430"/>
      <c r="K912" s="1430"/>
      <c r="L912" s="1430"/>
      <c r="M912" s="1430"/>
      <c r="N912" s="1430"/>
      <c r="O912" s="1430"/>
      <c r="P912" s="1430"/>
      <c r="Q912" s="1430"/>
      <c r="R912" s="1430"/>
      <c r="S912" s="1430"/>
      <c r="T912" s="1430"/>
      <c r="U912" s="1430"/>
      <c r="V912" s="1430"/>
      <c r="W912" s="1430"/>
      <c r="X912" s="1430"/>
      <c r="Y912" s="1430"/>
      <c r="Z912" s="1430"/>
      <c r="AA912" s="1430"/>
      <c r="AB912" s="1430"/>
      <c r="AC912" s="1430"/>
      <c r="AD912" s="1430"/>
      <c r="AE912" s="1430"/>
      <c r="AF912" s="1430"/>
      <c r="AG912" s="1430"/>
      <c r="AH912" s="1430"/>
      <c r="AI912" s="1430"/>
      <c r="AJ912" s="1430"/>
      <c r="AK912" s="1430"/>
      <c r="AL912" s="1430"/>
      <c r="AM912" s="1430"/>
      <c r="AN912" s="1430"/>
      <c r="AO912" s="1430"/>
      <c r="AP912" s="1430"/>
      <c r="AQ912" s="1430"/>
      <c r="AR912" s="1430"/>
      <c r="AS912" s="1430"/>
      <c r="AT912" s="1430"/>
      <c r="AU912" s="1430"/>
      <c r="AV912" s="1430"/>
      <c r="AW912" s="1430"/>
      <c r="AX912" s="1430"/>
      <c r="AY912" s="1430"/>
      <c r="AZ912" s="1430"/>
      <c r="BA912" s="1430"/>
      <c r="BB912" s="1430"/>
      <c r="BC912" s="1430"/>
      <c r="BD912" s="1430"/>
    </row>
    <row r="913" spans="2:56">
      <c r="B913" s="1430"/>
      <c r="C913" s="1430"/>
      <c r="D913" s="1430"/>
      <c r="E913" s="1430"/>
      <c r="F913" s="1430"/>
      <c r="G913" s="1430"/>
      <c r="H913" s="1430"/>
      <c r="I913" s="1430"/>
      <c r="J913" s="1430"/>
      <c r="K913" s="1430"/>
      <c r="L913" s="1430"/>
      <c r="M913" s="1430"/>
      <c r="N913" s="1430"/>
      <c r="O913" s="1430"/>
      <c r="P913" s="1430"/>
      <c r="Q913" s="1430"/>
      <c r="R913" s="1430"/>
      <c r="S913" s="1430"/>
      <c r="T913" s="1430"/>
      <c r="U913" s="1430"/>
      <c r="V913" s="1430"/>
      <c r="W913" s="1430"/>
      <c r="X913" s="1430"/>
      <c r="Y913" s="1430"/>
      <c r="Z913" s="1430"/>
      <c r="AA913" s="1430"/>
      <c r="AB913" s="1430"/>
      <c r="AC913" s="1430"/>
      <c r="AD913" s="1430"/>
      <c r="AE913" s="1430"/>
      <c r="AF913" s="1430"/>
      <c r="AG913" s="1430"/>
      <c r="AH913" s="1430"/>
      <c r="AI913" s="1430"/>
      <c r="AJ913" s="1430"/>
      <c r="AK913" s="1430"/>
      <c r="AL913" s="1430"/>
      <c r="AM913" s="1430"/>
      <c r="AN913" s="1430"/>
      <c r="AO913" s="1430"/>
      <c r="AP913" s="1430"/>
      <c r="AQ913" s="1430"/>
      <c r="AR913" s="1430"/>
      <c r="AS913" s="1430"/>
      <c r="AT913" s="1430"/>
      <c r="AU913" s="1430"/>
      <c r="AV913" s="1430"/>
      <c r="AW913" s="1430"/>
      <c r="AX913" s="1430"/>
      <c r="AY913" s="1430"/>
      <c r="AZ913" s="1430"/>
      <c r="BA913" s="1430"/>
      <c r="BB913" s="1430"/>
      <c r="BC913" s="1430"/>
      <c r="BD913" s="1430"/>
    </row>
    <row r="914" spans="2:56">
      <c r="B914" s="1430"/>
      <c r="C914" s="1430"/>
      <c r="D914" s="1430"/>
      <c r="E914" s="1430"/>
      <c r="F914" s="1430"/>
      <c r="G914" s="1430"/>
      <c r="H914" s="1430"/>
      <c r="I914" s="1430"/>
      <c r="J914" s="1430"/>
      <c r="K914" s="1430"/>
      <c r="L914" s="1430"/>
      <c r="M914" s="1430"/>
      <c r="N914" s="1430"/>
      <c r="O914" s="1430"/>
      <c r="P914" s="1430"/>
      <c r="Q914" s="1430"/>
      <c r="R914" s="1430"/>
      <c r="S914" s="1430"/>
      <c r="T914" s="1430"/>
      <c r="U914" s="1430"/>
      <c r="V914" s="1430"/>
      <c r="W914" s="1430"/>
      <c r="X914" s="1430"/>
      <c r="Y914" s="1430"/>
      <c r="Z914" s="1430"/>
      <c r="AA914" s="1430"/>
      <c r="AB914" s="1430"/>
      <c r="AC914" s="1430"/>
      <c r="AD914" s="1430"/>
      <c r="AE914" s="1430"/>
      <c r="AF914" s="1430"/>
      <c r="AG914" s="1430"/>
      <c r="AH914" s="1430"/>
      <c r="AI914" s="1430"/>
      <c r="AJ914" s="1430"/>
      <c r="AK914" s="1430"/>
      <c r="AL914" s="1430"/>
      <c r="AM914" s="1430"/>
      <c r="AN914" s="1430"/>
      <c r="AO914" s="1430"/>
      <c r="AP914" s="1430"/>
      <c r="AQ914" s="1430"/>
      <c r="AR914" s="1430"/>
      <c r="AS914" s="1430"/>
      <c r="AT914" s="1430"/>
      <c r="AU914" s="1430"/>
      <c r="AV914" s="1430"/>
      <c r="AW914" s="1430"/>
      <c r="AX914" s="1430"/>
      <c r="AY914" s="1430"/>
      <c r="AZ914" s="1430"/>
      <c r="BA914" s="1430"/>
      <c r="BB914" s="1430"/>
      <c r="BC914" s="1430"/>
      <c r="BD914" s="1430"/>
    </row>
    <row r="915" spans="2:56">
      <c r="B915" s="1430"/>
      <c r="C915" s="1430"/>
      <c r="D915" s="1430"/>
      <c r="E915" s="1430"/>
      <c r="F915" s="1430"/>
      <c r="G915" s="1430"/>
      <c r="H915" s="1430"/>
      <c r="I915" s="1430"/>
      <c r="J915" s="1430"/>
      <c r="K915" s="1430"/>
      <c r="L915" s="1430"/>
      <c r="M915" s="1430"/>
      <c r="N915" s="1430"/>
      <c r="O915" s="1430"/>
      <c r="P915" s="1430"/>
      <c r="Q915" s="1430"/>
      <c r="R915" s="1430"/>
      <c r="S915" s="1430"/>
      <c r="T915" s="1430"/>
      <c r="U915" s="1430"/>
      <c r="V915" s="1430"/>
      <c r="W915" s="1430"/>
      <c r="X915" s="1430"/>
      <c r="Y915" s="1430"/>
      <c r="Z915" s="1430"/>
      <c r="AA915" s="1430"/>
      <c r="AB915" s="1430"/>
      <c r="AC915" s="1430"/>
      <c r="AD915" s="1430"/>
      <c r="AE915" s="1430"/>
      <c r="AF915" s="1430"/>
      <c r="AG915" s="1430"/>
      <c r="AH915" s="1430"/>
      <c r="AI915" s="1430"/>
      <c r="AJ915" s="1430"/>
      <c r="AK915" s="1430"/>
      <c r="AL915" s="1430"/>
      <c r="AM915" s="1430"/>
      <c r="AN915" s="1430"/>
      <c r="AO915" s="1430"/>
      <c r="AP915" s="1430"/>
      <c r="AQ915" s="1430"/>
      <c r="AR915" s="1430"/>
      <c r="AS915" s="1430"/>
      <c r="AT915" s="1430"/>
      <c r="AU915" s="1430"/>
      <c r="AV915" s="1430"/>
      <c r="AW915" s="1430"/>
      <c r="AX915" s="1430"/>
      <c r="AY915" s="1430"/>
      <c r="AZ915" s="1430"/>
      <c r="BA915" s="1430"/>
      <c r="BB915" s="1430"/>
      <c r="BC915" s="1430"/>
      <c r="BD915" s="1430"/>
    </row>
    <row r="916" spans="2:56">
      <c r="B916" s="1430"/>
      <c r="C916" s="1430"/>
      <c r="D916" s="1430"/>
      <c r="E916" s="1430"/>
      <c r="F916" s="1430"/>
      <c r="G916" s="1430"/>
      <c r="H916" s="1430"/>
      <c r="I916" s="1430"/>
      <c r="J916" s="1430"/>
      <c r="K916" s="1430"/>
      <c r="L916" s="1430"/>
      <c r="M916" s="1430"/>
      <c r="N916" s="1430"/>
      <c r="O916" s="1430"/>
      <c r="P916" s="1430"/>
      <c r="Q916" s="1430"/>
      <c r="R916" s="1430"/>
      <c r="S916" s="1430"/>
      <c r="T916" s="1430"/>
      <c r="U916" s="1430"/>
      <c r="V916" s="1430"/>
      <c r="W916" s="1430"/>
      <c r="X916" s="1430"/>
      <c r="Y916" s="1430"/>
      <c r="Z916" s="1430"/>
      <c r="AA916" s="1430"/>
      <c r="AB916" s="1430"/>
      <c r="AC916" s="1430"/>
      <c r="AD916" s="1430"/>
      <c r="AE916" s="1430"/>
      <c r="AF916" s="1430"/>
      <c r="AG916" s="1430"/>
      <c r="AH916" s="1430"/>
      <c r="AI916" s="1430"/>
      <c r="AJ916" s="1430"/>
      <c r="AK916" s="1430"/>
      <c r="AL916" s="1430"/>
      <c r="AM916" s="1430"/>
      <c r="AN916" s="1430"/>
      <c r="AO916" s="1430"/>
      <c r="AP916" s="1430"/>
      <c r="AQ916" s="1430"/>
      <c r="AR916" s="1430"/>
      <c r="AS916" s="1430"/>
      <c r="AT916" s="1430"/>
      <c r="AU916" s="1430"/>
      <c r="AV916" s="1430"/>
      <c r="AW916" s="1430"/>
      <c r="AX916" s="1430"/>
      <c r="AY916" s="1430"/>
      <c r="AZ916" s="1430"/>
      <c r="BA916" s="1430"/>
      <c r="BB916" s="1430"/>
      <c r="BC916" s="1430"/>
      <c r="BD916" s="1430"/>
    </row>
    <row r="917" spans="2:56">
      <c r="B917" s="1430"/>
      <c r="C917" s="1430"/>
      <c r="D917" s="1430"/>
      <c r="E917" s="1430"/>
      <c r="F917" s="1430"/>
      <c r="G917" s="1430"/>
      <c r="H917" s="1430"/>
      <c r="I917" s="1430"/>
      <c r="J917" s="1430"/>
      <c r="K917" s="1430"/>
      <c r="L917" s="1430"/>
      <c r="M917" s="1430"/>
      <c r="N917" s="1430"/>
      <c r="O917" s="1430"/>
      <c r="P917" s="1430"/>
      <c r="Q917" s="1430"/>
      <c r="R917" s="1430"/>
      <c r="S917" s="1430"/>
      <c r="T917" s="1430"/>
      <c r="U917" s="1430"/>
      <c r="V917" s="1430"/>
      <c r="W917" s="1430"/>
      <c r="X917" s="1430"/>
      <c r="Y917" s="1430"/>
      <c r="Z917" s="1430"/>
      <c r="AA917" s="1430"/>
      <c r="AB917" s="1430"/>
      <c r="AC917" s="1430"/>
      <c r="AD917" s="1430"/>
      <c r="AE917" s="1430"/>
      <c r="AF917" s="1430"/>
      <c r="AG917" s="1430"/>
      <c r="AH917" s="1430"/>
      <c r="AI917" s="1430"/>
      <c r="AJ917" s="1430"/>
      <c r="AK917" s="1430"/>
      <c r="AL917" s="1430"/>
      <c r="AM917" s="1430"/>
      <c r="AN917" s="1430"/>
      <c r="AO917" s="1430"/>
      <c r="AP917" s="1430"/>
      <c r="AQ917" s="1430"/>
      <c r="AR917" s="1430"/>
      <c r="AS917" s="1430"/>
      <c r="AT917" s="1430"/>
      <c r="AU917" s="1430"/>
      <c r="AV917" s="1430"/>
      <c r="AW917" s="1430"/>
      <c r="AX917" s="1430"/>
      <c r="AY917" s="1430"/>
      <c r="AZ917" s="1430"/>
      <c r="BA917" s="1430"/>
      <c r="BB917" s="1430"/>
      <c r="BC917" s="1430"/>
      <c r="BD917" s="1430"/>
    </row>
    <row r="918" spans="2:56">
      <c r="B918" s="1430"/>
      <c r="C918" s="1430"/>
      <c r="D918" s="1430"/>
      <c r="E918" s="1430"/>
      <c r="F918" s="1430"/>
      <c r="G918" s="1430"/>
      <c r="H918" s="1430"/>
      <c r="I918" s="1430"/>
      <c r="J918" s="1430"/>
      <c r="K918" s="1430"/>
      <c r="L918" s="1430"/>
      <c r="M918" s="1430"/>
      <c r="N918" s="1430"/>
      <c r="O918" s="1430"/>
      <c r="P918" s="1430"/>
      <c r="Q918" s="1430"/>
      <c r="R918" s="1430"/>
      <c r="S918" s="1430"/>
      <c r="T918" s="1430"/>
      <c r="U918" s="1430"/>
      <c r="V918" s="1430"/>
      <c r="W918" s="1430"/>
      <c r="X918" s="1430"/>
      <c r="Y918" s="1430"/>
      <c r="Z918" s="1430"/>
      <c r="AA918" s="1430"/>
      <c r="AB918" s="1430"/>
      <c r="AC918" s="1430"/>
      <c r="AD918" s="1430"/>
      <c r="AE918" s="1430"/>
      <c r="AF918" s="1430"/>
      <c r="AG918" s="1430"/>
      <c r="AH918" s="1430"/>
      <c r="AI918" s="1430"/>
      <c r="AJ918" s="1430"/>
      <c r="AK918" s="1430"/>
      <c r="AL918" s="1430"/>
      <c r="AM918" s="1430"/>
      <c r="AN918" s="1430"/>
      <c r="AO918" s="1430"/>
      <c r="AP918" s="1430"/>
      <c r="AQ918" s="1430"/>
      <c r="AR918" s="1430"/>
      <c r="AS918" s="1430"/>
      <c r="AT918" s="1430"/>
      <c r="AU918" s="1430"/>
      <c r="AV918" s="1430"/>
      <c r="AW918" s="1430"/>
      <c r="AX918" s="1430"/>
      <c r="AY918" s="1430"/>
      <c r="AZ918" s="1430"/>
      <c r="BA918" s="1430"/>
      <c r="BB918" s="1430"/>
      <c r="BC918" s="1430"/>
      <c r="BD918" s="1430"/>
    </row>
    <row r="919" spans="2:56">
      <c r="B919" s="1430"/>
      <c r="C919" s="1430"/>
      <c r="D919" s="1430"/>
      <c r="E919" s="1430"/>
      <c r="F919" s="1430"/>
      <c r="G919" s="1430"/>
      <c r="H919" s="1430"/>
      <c r="I919" s="1430"/>
      <c r="J919" s="1430"/>
      <c r="K919" s="1430"/>
      <c r="L919" s="1430"/>
      <c r="M919" s="1430"/>
      <c r="N919" s="1430"/>
      <c r="O919" s="1430"/>
      <c r="P919" s="1430"/>
      <c r="Q919" s="1430"/>
      <c r="R919" s="1430"/>
      <c r="S919" s="1430"/>
      <c r="T919" s="1430"/>
      <c r="U919" s="1430"/>
      <c r="V919" s="1430"/>
      <c r="W919" s="1430"/>
      <c r="X919" s="1430"/>
      <c r="Y919" s="1430"/>
      <c r="Z919" s="1430"/>
      <c r="AA919" s="1430"/>
      <c r="AB919" s="1430"/>
      <c r="AC919" s="1430"/>
      <c r="AD919" s="1430"/>
      <c r="AE919" s="1430"/>
      <c r="AF919" s="1430"/>
      <c r="AG919" s="1430"/>
      <c r="AH919" s="1430"/>
      <c r="AI919" s="1430"/>
      <c r="AJ919" s="1430"/>
      <c r="AK919" s="1430"/>
      <c r="AL919" s="1430"/>
      <c r="AM919" s="1430"/>
      <c r="AN919" s="1430"/>
      <c r="AO919" s="1430"/>
      <c r="AP919" s="1430"/>
      <c r="AQ919" s="1430"/>
      <c r="AR919" s="1430"/>
      <c r="AS919" s="1430"/>
      <c r="AT919" s="1430"/>
      <c r="AU919" s="1430"/>
      <c r="AV919" s="1430"/>
      <c r="AW919" s="1430"/>
      <c r="AX919" s="1430"/>
      <c r="AY919" s="1430"/>
      <c r="AZ919" s="1430"/>
      <c r="BA919" s="1430"/>
      <c r="BB919" s="1430"/>
      <c r="BC919" s="1430"/>
      <c r="BD919" s="1430"/>
    </row>
    <row r="920" spans="2:56">
      <c r="B920" s="1430"/>
      <c r="C920" s="1430"/>
      <c r="D920" s="1430"/>
      <c r="E920" s="1430"/>
      <c r="F920" s="1430"/>
      <c r="G920" s="1430"/>
      <c r="H920" s="1430"/>
      <c r="I920" s="1430"/>
      <c r="J920" s="1430"/>
      <c r="K920" s="1430"/>
      <c r="L920" s="1430"/>
      <c r="M920" s="1430"/>
      <c r="N920" s="1430"/>
      <c r="O920" s="1430"/>
      <c r="P920" s="1430"/>
      <c r="Q920" s="1430"/>
      <c r="R920" s="1430"/>
      <c r="S920" s="1430"/>
      <c r="T920" s="1430"/>
      <c r="U920" s="1430"/>
      <c r="V920" s="1430"/>
      <c r="W920" s="1430"/>
      <c r="X920" s="1430"/>
      <c r="Y920" s="1430"/>
      <c r="Z920" s="1430"/>
      <c r="AA920" s="1430"/>
      <c r="AB920" s="1430"/>
      <c r="AC920" s="1430"/>
      <c r="AD920" s="1430"/>
      <c r="AE920" s="1430"/>
      <c r="AF920" s="1430"/>
      <c r="AG920" s="1430"/>
      <c r="AH920" s="1430"/>
      <c r="AI920" s="1430"/>
      <c r="AJ920" s="1430"/>
      <c r="AK920" s="1430"/>
      <c r="AL920" s="1430"/>
      <c r="AM920" s="1430"/>
      <c r="AN920" s="1430"/>
      <c r="AO920" s="1430"/>
      <c r="AP920" s="1430"/>
      <c r="AQ920" s="1430"/>
      <c r="AR920" s="1430"/>
      <c r="AS920" s="1430"/>
      <c r="AT920" s="1430"/>
      <c r="AU920" s="1430"/>
      <c r="AV920" s="1430"/>
      <c r="AW920" s="1430"/>
      <c r="AX920" s="1430"/>
      <c r="AY920" s="1430"/>
      <c r="AZ920" s="1430"/>
      <c r="BA920" s="1430"/>
      <c r="BB920" s="1430"/>
      <c r="BC920" s="1430"/>
      <c r="BD920" s="1430"/>
    </row>
    <row r="921" spans="2:56">
      <c r="B921" s="1430"/>
      <c r="C921" s="1430"/>
      <c r="D921" s="1430"/>
      <c r="E921" s="1430"/>
      <c r="F921" s="1430"/>
      <c r="G921" s="1430"/>
      <c r="H921" s="1430"/>
      <c r="I921" s="1430"/>
      <c r="J921" s="1430"/>
      <c r="K921" s="1430"/>
      <c r="L921" s="1430"/>
      <c r="M921" s="1430"/>
      <c r="N921" s="1430"/>
      <c r="O921" s="1430"/>
      <c r="P921" s="1430"/>
      <c r="Q921" s="1430"/>
      <c r="R921" s="1430"/>
      <c r="S921" s="1430"/>
      <c r="T921" s="1430"/>
      <c r="U921" s="1430"/>
      <c r="V921" s="1430"/>
      <c r="W921" s="1430"/>
      <c r="X921" s="1430"/>
      <c r="Y921" s="1430"/>
      <c r="Z921" s="1430"/>
      <c r="AA921" s="1430"/>
      <c r="AB921" s="1430"/>
      <c r="AC921" s="1430"/>
      <c r="AD921" s="1430"/>
      <c r="AE921" s="1430"/>
      <c r="AF921" s="1430"/>
      <c r="AG921" s="1430"/>
      <c r="AH921" s="1430"/>
      <c r="AI921" s="1430"/>
      <c r="AJ921" s="1430"/>
      <c r="AK921" s="1430"/>
      <c r="AL921" s="1430"/>
      <c r="AM921" s="1430"/>
      <c r="AN921" s="1430"/>
      <c r="AO921" s="1430"/>
      <c r="AP921" s="1430"/>
      <c r="AQ921" s="1430"/>
      <c r="AR921" s="1430"/>
      <c r="AS921" s="1430"/>
      <c r="AT921" s="1430"/>
      <c r="AU921" s="1430"/>
      <c r="AV921" s="1430"/>
      <c r="AW921" s="1430"/>
      <c r="AX921" s="1430"/>
      <c r="AY921" s="1430"/>
      <c r="AZ921" s="1430"/>
      <c r="BA921" s="1430"/>
      <c r="BB921" s="1430"/>
      <c r="BC921" s="1430"/>
      <c r="BD921" s="1430"/>
    </row>
    <row r="922" spans="2:56">
      <c r="B922" s="1430"/>
      <c r="C922" s="1430"/>
      <c r="D922" s="1430"/>
      <c r="E922" s="1430"/>
      <c r="F922" s="1430"/>
      <c r="G922" s="1430"/>
      <c r="H922" s="1430"/>
      <c r="I922" s="1430"/>
      <c r="J922" s="1430"/>
      <c r="K922" s="1430"/>
      <c r="L922" s="1430"/>
      <c r="M922" s="1430"/>
      <c r="N922" s="1430"/>
      <c r="O922" s="1430"/>
      <c r="P922" s="1430"/>
      <c r="Q922" s="1430"/>
      <c r="R922" s="1430"/>
      <c r="S922" s="1430"/>
      <c r="T922" s="1430"/>
      <c r="U922" s="1430"/>
      <c r="V922" s="1430"/>
      <c r="W922" s="1430"/>
      <c r="X922" s="1430"/>
      <c r="Y922" s="1430"/>
      <c r="Z922" s="1430"/>
      <c r="AA922" s="1430"/>
      <c r="AB922" s="1430"/>
      <c r="AC922" s="1430"/>
      <c r="AD922" s="1430"/>
      <c r="AE922" s="1430"/>
      <c r="AF922" s="1430"/>
      <c r="AG922" s="1430"/>
      <c r="AH922" s="1430"/>
      <c r="AI922" s="1430"/>
      <c r="AJ922" s="1430"/>
      <c r="AK922" s="1430"/>
      <c r="AL922" s="1430"/>
      <c r="AM922" s="1430"/>
      <c r="AN922" s="1430"/>
      <c r="AO922" s="1430"/>
      <c r="AP922" s="1430"/>
      <c r="AQ922" s="1430"/>
      <c r="AR922" s="1430"/>
      <c r="AS922" s="1430"/>
      <c r="AT922" s="1430"/>
      <c r="AU922" s="1430"/>
      <c r="AV922" s="1430"/>
      <c r="AW922" s="1430"/>
      <c r="AX922" s="1430"/>
      <c r="AY922" s="1430"/>
      <c r="AZ922" s="1430"/>
      <c r="BA922" s="1430"/>
      <c r="BB922" s="1430"/>
      <c r="BC922" s="1430"/>
      <c r="BD922" s="1430"/>
    </row>
    <row r="923" spans="2:56">
      <c r="B923" s="1430"/>
      <c r="C923" s="1430"/>
      <c r="D923" s="1430"/>
      <c r="E923" s="1430"/>
      <c r="F923" s="1430"/>
      <c r="G923" s="1430"/>
      <c r="H923" s="1430"/>
      <c r="I923" s="1430"/>
      <c r="J923" s="1430"/>
      <c r="K923" s="1430"/>
      <c r="L923" s="1430"/>
      <c r="M923" s="1430"/>
      <c r="N923" s="1430"/>
      <c r="O923" s="1430"/>
      <c r="P923" s="1430"/>
      <c r="Q923" s="1430"/>
      <c r="R923" s="1430"/>
      <c r="S923" s="1430"/>
      <c r="T923" s="1430"/>
      <c r="U923" s="1430"/>
      <c r="V923" s="1430"/>
      <c r="W923" s="1430"/>
      <c r="X923" s="1430"/>
      <c r="Y923" s="1430"/>
      <c r="Z923" s="1430"/>
      <c r="AA923" s="1430"/>
      <c r="AB923" s="1430"/>
      <c r="AC923" s="1430"/>
      <c r="AD923" s="1430"/>
      <c r="AE923" s="1430"/>
      <c r="AF923" s="1430"/>
      <c r="AG923" s="1430"/>
      <c r="AH923" s="1430"/>
      <c r="AI923" s="1430"/>
      <c r="AJ923" s="1430"/>
      <c r="AK923" s="1430"/>
      <c r="AL923" s="1430"/>
      <c r="AM923" s="1430"/>
      <c r="AN923" s="1430"/>
      <c r="AO923" s="1430"/>
      <c r="AP923" s="1430"/>
      <c r="AQ923" s="1430"/>
      <c r="AR923" s="1430"/>
      <c r="AS923" s="1430"/>
      <c r="AT923" s="1430"/>
      <c r="AU923" s="1430"/>
      <c r="AV923" s="1430"/>
      <c r="AW923" s="1430"/>
      <c r="AX923" s="1430"/>
      <c r="AY923" s="1430"/>
      <c r="AZ923" s="1430"/>
      <c r="BA923" s="1430"/>
      <c r="BB923" s="1430"/>
      <c r="BC923" s="1430"/>
      <c r="BD923" s="1430"/>
    </row>
    <row r="924" spans="2:56">
      <c r="B924" s="1430"/>
      <c r="C924" s="1430"/>
      <c r="D924" s="1430"/>
      <c r="E924" s="1430"/>
      <c r="F924" s="1430"/>
      <c r="G924" s="1430"/>
      <c r="H924" s="1430"/>
      <c r="I924" s="1430"/>
      <c r="J924" s="1430"/>
      <c r="K924" s="1430"/>
      <c r="L924" s="1430"/>
      <c r="M924" s="1430"/>
      <c r="N924" s="1430"/>
      <c r="O924" s="1430"/>
      <c r="P924" s="1430"/>
      <c r="Q924" s="1430"/>
      <c r="R924" s="1430"/>
      <c r="S924" s="1430"/>
      <c r="T924" s="1430"/>
      <c r="U924" s="1430"/>
      <c r="V924" s="1430"/>
      <c r="W924" s="1430"/>
      <c r="X924" s="1430"/>
      <c r="Y924" s="1430"/>
      <c r="Z924" s="1430"/>
      <c r="AA924" s="1430"/>
      <c r="AB924" s="1430"/>
      <c r="AC924" s="1430"/>
      <c r="AD924" s="1430"/>
      <c r="AE924" s="1430"/>
      <c r="AF924" s="1430"/>
      <c r="AG924" s="1430"/>
      <c r="AH924" s="1430"/>
      <c r="AI924" s="1430"/>
      <c r="AJ924" s="1430"/>
      <c r="AK924" s="1430"/>
      <c r="AL924" s="1430"/>
      <c r="AM924" s="1430"/>
      <c r="AN924" s="1430"/>
      <c r="AO924" s="1430"/>
      <c r="AP924" s="1430"/>
      <c r="AQ924" s="1430"/>
      <c r="AR924" s="1430"/>
      <c r="AS924" s="1430"/>
      <c r="AT924" s="1430"/>
      <c r="AU924" s="1430"/>
      <c r="AV924" s="1430"/>
      <c r="AW924" s="1430"/>
      <c r="AX924" s="1430"/>
      <c r="AY924" s="1430"/>
      <c r="AZ924" s="1430"/>
      <c r="BA924" s="1430"/>
      <c r="BB924" s="1430"/>
      <c r="BC924" s="1430"/>
      <c r="BD924" s="1430"/>
    </row>
    <row r="925" spans="2:56">
      <c r="B925" s="1430"/>
      <c r="C925" s="1430"/>
      <c r="D925" s="1430"/>
      <c r="E925" s="1430"/>
      <c r="F925" s="1430"/>
      <c r="G925" s="1430"/>
      <c r="H925" s="1430"/>
      <c r="I925" s="1430"/>
      <c r="J925" s="1430"/>
      <c r="K925" s="1430"/>
      <c r="L925" s="1430"/>
      <c r="M925" s="1430"/>
      <c r="N925" s="1430"/>
      <c r="O925" s="1430"/>
      <c r="P925" s="1430"/>
      <c r="Q925" s="1430"/>
      <c r="R925" s="1430"/>
      <c r="S925" s="1430"/>
      <c r="T925" s="1430"/>
      <c r="U925" s="1430"/>
      <c r="V925" s="1430"/>
      <c r="W925" s="1430"/>
      <c r="X925" s="1430"/>
      <c r="Y925" s="1430"/>
      <c r="Z925" s="1430"/>
      <c r="AA925" s="1430"/>
      <c r="AB925" s="1430"/>
      <c r="AC925" s="1430"/>
      <c r="AD925" s="1430"/>
      <c r="AE925" s="1430"/>
      <c r="AF925" s="1430"/>
      <c r="AG925" s="1430"/>
      <c r="AH925" s="1430"/>
      <c r="AI925" s="1430"/>
      <c r="AJ925" s="1430"/>
      <c r="AK925" s="1430"/>
      <c r="AL925" s="1430"/>
      <c r="AM925" s="1430"/>
      <c r="AN925" s="1430"/>
      <c r="AO925" s="1430"/>
      <c r="AP925" s="1430"/>
      <c r="AQ925" s="1430"/>
      <c r="AR925" s="1430"/>
      <c r="AS925" s="1430"/>
      <c r="AT925" s="1430"/>
      <c r="AU925" s="1430"/>
      <c r="AV925" s="1430"/>
      <c r="AW925" s="1430"/>
      <c r="AX925" s="1430"/>
      <c r="AY925" s="1430"/>
      <c r="AZ925" s="1430"/>
      <c r="BA925" s="1430"/>
      <c r="BB925" s="1430"/>
      <c r="BC925" s="1430"/>
      <c r="BD925" s="1430"/>
    </row>
    <row r="926" spans="2:56">
      <c r="B926" s="1430"/>
      <c r="C926" s="1430"/>
      <c r="D926" s="1430"/>
      <c r="E926" s="1430"/>
      <c r="F926" s="1430"/>
      <c r="G926" s="1430"/>
      <c r="H926" s="1430"/>
      <c r="I926" s="1430"/>
      <c r="J926" s="1430"/>
      <c r="K926" s="1430"/>
      <c r="L926" s="1430"/>
      <c r="M926" s="1430"/>
      <c r="N926" s="1430"/>
      <c r="O926" s="1430"/>
      <c r="P926" s="1430"/>
      <c r="Q926" s="1430"/>
      <c r="R926" s="1430"/>
      <c r="S926" s="1430"/>
      <c r="T926" s="1430"/>
      <c r="U926" s="1430"/>
      <c r="V926" s="1430"/>
      <c r="W926" s="1430"/>
      <c r="X926" s="1430"/>
      <c r="Y926" s="1430"/>
      <c r="Z926" s="1430"/>
      <c r="AA926" s="1430"/>
      <c r="AB926" s="1430"/>
      <c r="AC926" s="1430"/>
      <c r="AD926" s="1430"/>
      <c r="AE926" s="1430"/>
      <c r="AF926" s="1430"/>
      <c r="AG926" s="1430"/>
      <c r="AH926" s="1430"/>
      <c r="AI926" s="1430"/>
      <c r="AJ926" s="1430"/>
      <c r="AK926" s="1430"/>
      <c r="AL926" s="1430"/>
      <c r="AM926" s="1430"/>
      <c r="AN926" s="1430"/>
      <c r="AO926" s="1430"/>
      <c r="AP926" s="1430"/>
      <c r="AQ926" s="1430"/>
      <c r="AR926" s="1430"/>
      <c r="AS926" s="1430"/>
      <c r="AT926" s="1430"/>
      <c r="AU926" s="1430"/>
      <c r="AV926" s="1430"/>
      <c r="AW926" s="1430"/>
      <c r="AX926" s="1430"/>
      <c r="AY926" s="1430"/>
      <c r="AZ926" s="1430"/>
      <c r="BA926" s="1430"/>
      <c r="BB926" s="1430"/>
      <c r="BC926" s="1430"/>
      <c r="BD926" s="1430"/>
    </row>
    <row r="927" spans="2:56">
      <c r="B927" s="1430"/>
      <c r="C927" s="1430"/>
      <c r="D927" s="1430"/>
      <c r="E927" s="1430"/>
      <c r="F927" s="1430"/>
      <c r="G927" s="1430"/>
      <c r="H927" s="1430"/>
      <c r="I927" s="1430"/>
      <c r="J927" s="1430"/>
      <c r="K927" s="1430"/>
      <c r="L927" s="1430"/>
      <c r="M927" s="1430"/>
      <c r="N927" s="1430"/>
      <c r="O927" s="1430"/>
      <c r="P927" s="1430"/>
      <c r="Q927" s="1430"/>
      <c r="R927" s="1430"/>
      <c r="S927" s="1430"/>
      <c r="T927" s="1430"/>
      <c r="U927" s="1430"/>
      <c r="V927" s="1430"/>
      <c r="W927" s="1430"/>
      <c r="X927" s="1430"/>
      <c r="Y927" s="1430"/>
      <c r="Z927" s="1430"/>
      <c r="AA927" s="1430"/>
      <c r="AB927" s="1430"/>
      <c r="AC927" s="1430"/>
      <c r="AD927" s="1430"/>
      <c r="AE927" s="1430"/>
      <c r="AF927" s="1430"/>
      <c r="AG927" s="1430"/>
      <c r="AH927" s="1430"/>
      <c r="AI927" s="1430"/>
      <c r="AJ927" s="1430"/>
      <c r="AK927" s="1430"/>
      <c r="AL927" s="1430"/>
      <c r="AM927" s="1430"/>
      <c r="AN927" s="1430"/>
      <c r="AO927" s="1430"/>
      <c r="AP927" s="1430"/>
      <c r="AQ927" s="1430"/>
      <c r="AR927" s="1430"/>
      <c r="AS927" s="1430"/>
      <c r="AT927" s="1430"/>
      <c r="AU927" s="1430"/>
      <c r="AV927" s="1430"/>
      <c r="AW927" s="1430"/>
      <c r="AX927" s="1430"/>
      <c r="AY927" s="1430"/>
      <c r="AZ927" s="1430"/>
      <c r="BA927" s="1430"/>
      <c r="BB927" s="1430"/>
      <c r="BC927" s="1430"/>
      <c r="BD927" s="1430"/>
    </row>
    <row r="928" spans="2:56">
      <c r="B928" s="1430"/>
      <c r="C928" s="1430"/>
      <c r="D928" s="1430"/>
      <c r="E928" s="1430"/>
      <c r="F928" s="1430"/>
      <c r="G928" s="1430"/>
      <c r="H928" s="1430"/>
      <c r="I928" s="1430"/>
      <c r="J928" s="1430"/>
      <c r="K928" s="1430"/>
      <c r="L928" s="1430"/>
      <c r="M928" s="1430"/>
      <c r="N928" s="1430"/>
      <c r="O928" s="1430"/>
      <c r="P928" s="1430"/>
      <c r="Q928" s="1430"/>
      <c r="R928" s="1430"/>
      <c r="S928" s="1430"/>
      <c r="T928" s="1430"/>
      <c r="U928" s="1430"/>
      <c r="V928" s="1430"/>
      <c r="W928" s="1430"/>
      <c r="X928" s="1430"/>
      <c r="Y928" s="1430"/>
      <c r="Z928" s="1430"/>
      <c r="AA928" s="1430"/>
      <c r="AB928" s="1430"/>
      <c r="AC928" s="1430"/>
      <c r="AD928" s="1430"/>
      <c r="AE928" s="1430"/>
      <c r="AF928" s="1430"/>
      <c r="AG928" s="1430"/>
      <c r="AH928" s="1430"/>
      <c r="AI928" s="1430"/>
      <c r="AJ928" s="1430"/>
      <c r="AK928" s="1430"/>
      <c r="AL928" s="1430"/>
      <c r="AM928" s="1430"/>
      <c r="AN928" s="1430"/>
      <c r="AO928" s="1430"/>
      <c r="AP928" s="1430"/>
      <c r="AQ928" s="1430"/>
      <c r="AR928" s="1430"/>
      <c r="AS928" s="1430"/>
      <c r="AT928" s="1430"/>
      <c r="AU928" s="1430"/>
      <c r="AV928" s="1430"/>
      <c r="AW928" s="1430"/>
      <c r="AX928" s="1430"/>
      <c r="AY928" s="1430"/>
      <c r="AZ928" s="1430"/>
      <c r="BA928" s="1430"/>
      <c r="BB928" s="1430"/>
      <c r="BC928" s="1430"/>
      <c r="BD928" s="1430"/>
    </row>
    <row r="929" spans="2:56">
      <c r="B929" s="1430"/>
      <c r="C929" s="1430"/>
      <c r="D929" s="1430"/>
      <c r="E929" s="1430"/>
      <c r="F929" s="1430"/>
      <c r="G929" s="1430"/>
      <c r="H929" s="1430"/>
      <c r="I929" s="1430"/>
      <c r="J929" s="1430"/>
      <c r="K929" s="1430"/>
      <c r="L929" s="1430"/>
      <c r="M929" s="1430"/>
      <c r="N929" s="1430"/>
      <c r="O929" s="1430"/>
      <c r="P929" s="1430"/>
      <c r="Q929" s="1430"/>
      <c r="R929" s="1430"/>
      <c r="S929" s="1430"/>
      <c r="T929" s="1430"/>
      <c r="U929" s="1430"/>
      <c r="V929" s="1430"/>
      <c r="W929" s="1430"/>
      <c r="X929" s="1430"/>
      <c r="Y929" s="1430"/>
      <c r="Z929" s="1430"/>
      <c r="AA929" s="1430"/>
      <c r="AB929" s="1430"/>
      <c r="AC929" s="1430"/>
      <c r="AD929" s="1430"/>
      <c r="AE929" s="1430"/>
      <c r="AF929" s="1430"/>
      <c r="AG929" s="1430"/>
      <c r="AH929" s="1430"/>
      <c r="AI929" s="1430"/>
      <c r="AJ929" s="1430"/>
      <c r="AK929" s="1430"/>
      <c r="AL929" s="1430"/>
      <c r="AM929" s="1430"/>
      <c r="AN929" s="1430"/>
      <c r="AO929" s="1430"/>
      <c r="AP929" s="1430"/>
      <c r="AQ929" s="1430"/>
      <c r="AR929" s="1430"/>
      <c r="AS929" s="1430"/>
      <c r="AT929" s="1430"/>
      <c r="AU929" s="1430"/>
      <c r="AV929" s="1430"/>
      <c r="AW929" s="1430"/>
      <c r="AX929" s="1430"/>
      <c r="AY929" s="1430"/>
      <c r="AZ929" s="1430"/>
      <c r="BA929" s="1430"/>
      <c r="BB929" s="1430"/>
      <c r="BC929" s="1430"/>
      <c r="BD929" s="1430"/>
    </row>
    <row r="930" spans="2:56">
      <c r="B930" s="1430"/>
      <c r="C930" s="1430"/>
      <c r="D930" s="1430"/>
      <c r="E930" s="1430"/>
      <c r="F930" s="1430"/>
      <c r="G930" s="1430"/>
      <c r="H930" s="1430"/>
      <c r="I930" s="1430"/>
      <c r="J930" s="1430"/>
      <c r="K930" s="1430"/>
      <c r="L930" s="1430"/>
      <c r="M930" s="1430"/>
      <c r="N930" s="1430"/>
      <c r="O930" s="1430"/>
      <c r="P930" s="1430"/>
      <c r="Q930" s="1430"/>
      <c r="R930" s="1430"/>
      <c r="S930" s="1430"/>
      <c r="T930" s="1430"/>
      <c r="U930" s="1430"/>
      <c r="V930" s="1430"/>
      <c r="W930" s="1430"/>
      <c r="X930" s="1430"/>
      <c r="Y930" s="1430"/>
      <c r="Z930" s="1430"/>
      <c r="AA930" s="1430"/>
      <c r="AB930" s="1430"/>
      <c r="AC930" s="1430"/>
      <c r="AD930" s="1430"/>
      <c r="AE930" s="1430"/>
      <c r="AF930" s="1430"/>
      <c r="AG930" s="1430"/>
      <c r="AH930" s="1430"/>
      <c r="AI930" s="1430"/>
      <c r="AJ930" s="1430"/>
      <c r="AK930" s="1430"/>
      <c r="AL930" s="1430"/>
      <c r="AM930" s="1430"/>
      <c r="AN930" s="1430"/>
      <c r="AO930" s="1430"/>
      <c r="AP930" s="1430"/>
      <c r="AQ930" s="1430"/>
      <c r="AR930" s="1430"/>
      <c r="AS930" s="1430"/>
      <c r="AT930" s="1430"/>
      <c r="AU930" s="1430"/>
      <c r="AV930" s="1430"/>
      <c r="AW930" s="1430"/>
      <c r="AX930" s="1430"/>
      <c r="AY930" s="1430"/>
      <c r="AZ930" s="1430"/>
      <c r="BA930" s="1430"/>
      <c r="BB930" s="1430"/>
      <c r="BC930" s="1430"/>
      <c r="BD930" s="1430"/>
    </row>
    <row r="931" spans="2:56">
      <c r="B931" s="1430"/>
      <c r="C931" s="1430"/>
      <c r="D931" s="1430"/>
      <c r="E931" s="1430"/>
      <c r="F931" s="1430"/>
      <c r="G931" s="1430"/>
      <c r="H931" s="1430"/>
      <c r="I931" s="1430"/>
      <c r="J931" s="1430"/>
      <c r="K931" s="1430"/>
      <c r="L931" s="1430"/>
      <c r="M931" s="1430"/>
      <c r="N931" s="1430"/>
      <c r="O931" s="1430"/>
      <c r="P931" s="1430"/>
      <c r="Q931" s="1430"/>
      <c r="R931" s="1430"/>
      <c r="S931" s="1430"/>
      <c r="T931" s="1430"/>
      <c r="U931" s="1430"/>
      <c r="V931" s="1430"/>
      <c r="W931" s="1430"/>
      <c r="X931" s="1430"/>
      <c r="Y931" s="1430"/>
      <c r="Z931" s="1430"/>
      <c r="AA931" s="1430"/>
      <c r="AB931" s="1430"/>
      <c r="AC931" s="1430"/>
      <c r="AD931" s="1430"/>
      <c r="AE931" s="1430"/>
      <c r="AF931" s="1430"/>
      <c r="AG931" s="1430"/>
      <c r="AH931" s="1430"/>
      <c r="AI931" s="1430"/>
      <c r="AJ931" s="1430"/>
      <c r="AK931" s="1430"/>
      <c r="AL931" s="1430"/>
      <c r="AM931" s="1430"/>
      <c r="AN931" s="1430"/>
      <c r="AO931" s="1430"/>
      <c r="AP931" s="1430"/>
      <c r="AQ931" s="1430"/>
      <c r="AR931" s="1430"/>
      <c r="AS931" s="1430"/>
      <c r="AT931" s="1430"/>
      <c r="AU931" s="1430"/>
      <c r="AV931" s="1430"/>
      <c r="AW931" s="1430"/>
      <c r="AX931" s="1430"/>
      <c r="AY931" s="1430"/>
      <c r="AZ931" s="1430"/>
      <c r="BA931" s="1430"/>
      <c r="BB931" s="1430"/>
      <c r="BC931" s="1430"/>
      <c r="BD931" s="1430"/>
    </row>
    <row r="932" spans="2:56">
      <c r="B932" s="1430"/>
      <c r="C932" s="1430"/>
      <c r="D932" s="1430"/>
      <c r="E932" s="1430"/>
      <c r="F932" s="1430"/>
      <c r="G932" s="1430"/>
      <c r="H932" s="1430"/>
      <c r="I932" s="1430"/>
      <c r="J932" s="1430"/>
      <c r="K932" s="1430"/>
      <c r="L932" s="1430"/>
      <c r="M932" s="1430"/>
      <c r="N932" s="1430"/>
      <c r="O932" s="1430"/>
      <c r="P932" s="1430"/>
      <c r="Q932" s="1430"/>
      <c r="R932" s="1430"/>
      <c r="S932" s="1430"/>
      <c r="T932" s="1430"/>
      <c r="U932" s="1430"/>
      <c r="V932" s="1430"/>
      <c r="W932" s="1430"/>
      <c r="X932" s="1430"/>
      <c r="Y932" s="1430"/>
      <c r="Z932" s="1430"/>
      <c r="AA932" s="1430"/>
      <c r="AB932" s="1430"/>
      <c r="AC932" s="1430"/>
      <c r="AD932" s="1430"/>
      <c r="AE932" s="1430"/>
      <c r="AF932" s="1430"/>
      <c r="AG932" s="1430"/>
      <c r="AH932" s="1430"/>
      <c r="AI932" s="1430"/>
      <c r="AJ932" s="1430"/>
      <c r="AK932" s="1430"/>
      <c r="AL932" s="1430"/>
      <c r="AM932" s="1430"/>
      <c r="AN932" s="1430"/>
      <c r="AO932" s="1430"/>
      <c r="AP932" s="1430"/>
      <c r="AQ932" s="1430"/>
      <c r="AR932" s="1430"/>
      <c r="AS932" s="1430"/>
      <c r="AT932" s="1430"/>
      <c r="AU932" s="1430"/>
      <c r="AV932" s="1430"/>
      <c r="AW932" s="1430"/>
      <c r="AX932" s="1430"/>
      <c r="AY932" s="1430"/>
      <c r="AZ932" s="1430"/>
      <c r="BA932" s="1430"/>
      <c r="BB932" s="1430"/>
      <c r="BC932" s="1430"/>
      <c r="BD932" s="1430"/>
    </row>
    <row r="933" spans="2:56">
      <c r="B933" s="1430"/>
      <c r="C933" s="1430"/>
      <c r="D933" s="1430"/>
      <c r="E933" s="1430"/>
      <c r="F933" s="1430"/>
      <c r="G933" s="1430"/>
      <c r="H933" s="1430"/>
      <c r="I933" s="1430"/>
      <c r="J933" s="1430"/>
      <c r="K933" s="1430"/>
      <c r="L933" s="1430"/>
      <c r="M933" s="1430"/>
      <c r="N933" s="1430"/>
      <c r="O933" s="1430"/>
      <c r="P933" s="1430"/>
      <c r="Q933" s="1430"/>
      <c r="R933" s="1430"/>
      <c r="S933" s="1430"/>
      <c r="T933" s="1430"/>
      <c r="U933" s="1430"/>
      <c r="V933" s="1430"/>
      <c r="W933" s="1430"/>
      <c r="X933" s="1430"/>
      <c r="Y933" s="1430"/>
      <c r="Z933" s="1430"/>
      <c r="AA933" s="1430"/>
      <c r="AB933" s="1430"/>
      <c r="AC933" s="1430"/>
      <c r="AD933" s="1430"/>
      <c r="AE933" s="1430"/>
      <c r="AF933" s="1430"/>
      <c r="AG933" s="1430"/>
      <c r="AH933" s="1430"/>
      <c r="AI933" s="1430"/>
      <c r="AJ933" s="1430"/>
      <c r="AK933" s="1430"/>
      <c r="AL933" s="1430"/>
      <c r="AM933" s="1430"/>
      <c r="AN933" s="1430"/>
      <c r="AO933" s="1430"/>
      <c r="AP933" s="1430"/>
      <c r="AQ933" s="1430"/>
      <c r="AR933" s="1430"/>
      <c r="AS933" s="1430"/>
      <c r="AT933" s="1430"/>
      <c r="AU933" s="1430"/>
      <c r="AV933" s="1430"/>
      <c r="AW933" s="1430"/>
      <c r="AX933" s="1430"/>
      <c r="AY933" s="1430"/>
      <c r="AZ933" s="1430"/>
      <c r="BA933" s="1430"/>
      <c r="BB933" s="1430"/>
      <c r="BC933" s="1430"/>
      <c r="BD933" s="1430"/>
    </row>
    <row r="934" spans="2:56">
      <c r="B934" s="1430"/>
      <c r="C934" s="1430"/>
      <c r="D934" s="1430"/>
      <c r="E934" s="1430"/>
      <c r="F934" s="1430"/>
      <c r="G934" s="1430"/>
      <c r="H934" s="1430"/>
      <c r="I934" s="1430"/>
      <c r="J934" s="1430"/>
      <c r="K934" s="1430"/>
      <c r="L934" s="1430"/>
      <c r="M934" s="1430"/>
      <c r="N934" s="1430"/>
      <c r="O934" s="1430"/>
      <c r="P934" s="1430"/>
      <c r="Q934" s="1430"/>
      <c r="R934" s="1430"/>
      <c r="S934" s="1430"/>
      <c r="T934" s="1430"/>
      <c r="U934" s="1430"/>
      <c r="V934" s="1430"/>
      <c r="W934" s="1430"/>
      <c r="X934" s="1430"/>
      <c r="Y934" s="1430"/>
      <c r="Z934" s="1430"/>
      <c r="AA934" s="1430"/>
      <c r="AB934" s="1430"/>
      <c r="AC934" s="1430"/>
      <c r="AD934" s="1430"/>
      <c r="AE934" s="1430"/>
      <c r="AF934" s="1430"/>
      <c r="AG934" s="1430"/>
      <c r="AH934" s="1430"/>
      <c r="AI934" s="1430"/>
      <c r="AJ934" s="1430"/>
      <c r="AK934" s="1430"/>
      <c r="AL934" s="1430"/>
      <c r="AM934" s="1430"/>
      <c r="AN934" s="1430"/>
      <c r="AO934" s="1430"/>
      <c r="AP934" s="1430"/>
      <c r="AQ934" s="1430"/>
      <c r="AR934" s="1430"/>
      <c r="AS934" s="1430"/>
      <c r="AT934" s="1430"/>
      <c r="AU934" s="1430"/>
      <c r="AV934" s="1430"/>
      <c r="AW934" s="1430"/>
      <c r="AX934" s="1430"/>
      <c r="AY934" s="1430"/>
      <c r="AZ934" s="1430"/>
      <c r="BA934" s="1430"/>
      <c r="BB934" s="1430"/>
      <c r="BC934" s="1430"/>
      <c r="BD934" s="1430"/>
    </row>
    <row r="935" spans="2:56">
      <c r="B935" s="1430"/>
      <c r="C935" s="1430"/>
      <c r="D935" s="1430"/>
      <c r="E935" s="1430"/>
      <c r="F935" s="1430"/>
      <c r="G935" s="1430"/>
      <c r="H935" s="1430"/>
      <c r="I935" s="1430"/>
      <c r="J935" s="1430"/>
      <c r="K935" s="1430"/>
      <c r="L935" s="1430"/>
      <c r="M935" s="1430"/>
      <c r="N935" s="1430"/>
      <c r="O935" s="1430"/>
      <c r="P935" s="1430"/>
      <c r="Q935" s="1430"/>
      <c r="R935" s="1430"/>
      <c r="S935" s="1430"/>
      <c r="T935" s="1430"/>
      <c r="U935" s="1430"/>
      <c r="V935" s="1430"/>
      <c r="W935" s="1430"/>
      <c r="X935" s="1430"/>
      <c r="Y935" s="1430"/>
      <c r="Z935" s="1430"/>
      <c r="AA935" s="1430"/>
      <c r="AB935" s="1430"/>
      <c r="AC935" s="1430"/>
      <c r="AD935" s="1430"/>
      <c r="AE935" s="1430"/>
      <c r="AF935" s="1430"/>
      <c r="AG935" s="1430"/>
      <c r="AH935" s="1430"/>
      <c r="AI935" s="1430"/>
      <c r="AJ935" s="1430"/>
      <c r="AK935" s="1430"/>
      <c r="AL935" s="1430"/>
      <c r="AM935" s="1430"/>
      <c r="AN935" s="1430"/>
      <c r="AO935" s="1430"/>
      <c r="AP935" s="1430"/>
      <c r="AQ935" s="1430"/>
      <c r="AR935" s="1430"/>
      <c r="AS935" s="1430"/>
      <c r="AT935" s="1430"/>
      <c r="AU935" s="1430"/>
      <c r="AV935" s="1430"/>
      <c r="AW935" s="1430"/>
      <c r="AX935" s="1430"/>
      <c r="AY935" s="1430"/>
      <c r="AZ935" s="1430"/>
      <c r="BA935" s="1430"/>
      <c r="BB935" s="1430"/>
      <c r="BC935" s="1430"/>
      <c r="BD935" s="1430"/>
    </row>
    <row r="936" spans="2:56">
      <c r="B936" s="1430"/>
      <c r="C936" s="1430"/>
      <c r="D936" s="1430"/>
      <c r="E936" s="1430"/>
      <c r="F936" s="1430"/>
      <c r="G936" s="1430"/>
      <c r="H936" s="1430"/>
      <c r="I936" s="1430"/>
      <c r="J936" s="1430"/>
      <c r="K936" s="1430"/>
      <c r="L936" s="1430"/>
      <c r="M936" s="1430"/>
      <c r="N936" s="1430"/>
      <c r="O936" s="1430"/>
      <c r="P936" s="1430"/>
      <c r="Q936" s="1430"/>
      <c r="R936" s="1430"/>
      <c r="S936" s="1430"/>
      <c r="T936" s="1430"/>
      <c r="U936" s="1430"/>
      <c r="V936" s="1430"/>
      <c r="W936" s="1430"/>
      <c r="X936" s="1430"/>
      <c r="Y936" s="1430"/>
      <c r="Z936" s="1430"/>
      <c r="AA936" s="1430"/>
      <c r="AB936" s="1430"/>
      <c r="AC936" s="1430"/>
      <c r="AD936" s="1430"/>
      <c r="AE936" s="1430"/>
      <c r="AF936" s="1430"/>
      <c r="AG936" s="1430"/>
      <c r="AH936" s="1430"/>
      <c r="AI936" s="1430"/>
      <c r="AJ936" s="1430"/>
      <c r="AK936" s="1430"/>
      <c r="AL936" s="1430"/>
      <c r="AM936" s="1430"/>
      <c r="AN936" s="1430"/>
      <c r="AO936" s="1430"/>
      <c r="AP936" s="1430"/>
      <c r="AQ936" s="1430"/>
      <c r="AR936" s="1430"/>
      <c r="AS936" s="1430"/>
      <c r="AT936" s="1430"/>
      <c r="AU936" s="1430"/>
      <c r="AV936" s="1430"/>
      <c r="AW936" s="1430"/>
      <c r="AX936" s="1430"/>
      <c r="AY936" s="1430"/>
      <c r="AZ936" s="1430"/>
      <c r="BA936" s="1430"/>
      <c r="BB936" s="1430"/>
      <c r="BC936" s="1430"/>
      <c r="BD936" s="1430"/>
    </row>
    <row r="937" spans="2:56">
      <c r="B937" s="1430"/>
      <c r="C937" s="1430"/>
      <c r="D937" s="1430"/>
      <c r="E937" s="1430"/>
      <c r="F937" s="1430"/>
      <c r="G937" s="1430"/>
      <c r="H937" s="1430"/>
      <c r="I937" s="1430"/>
      <c r="J937" s="1430"/>
      <c r="K937" s="1430"/>
      <c r="L937" s="1430"/>
      <c r="M937" s="1430"/>
      <c r="N937" s="1430"/>
      <c r="O937" s="1430"/>
      <c r="P937" s="1430"/>
      <c r="Q937" s="1430"/>
      <c r="R937" s="1430"/>
      <c r="S937" s="1430"/>
      <c r="T937" s="1430"/>
      <c r="U937" s="1430"/>
      <c r="V937" s="1430"/>
      <c r="W937" s="1430"/>
      <c r="X937" s="1430"/>
      <c r="Y937" s="1430"/>
      <c r="Z937" s="1430"/>
      <c r="AA937" s="1430"/>
      <c r="AB937" s="1430"/>
      <c r="AC937" s="1430"/>
      <c r="AD937" s="1430"/>
      <c r="AE937" s="1430"/>
      <c r="AF937" s="1430"/>
      <c r="AG937" s="1430"/>
      <c r="AH937" s="1430"/>
      <c r="AI937" s="1430"/>
      <c r="AJ937" s="1430"/>
      <c r="AK937" s="1430"/>
      <c r="AL937" s="1430"/>
      <c r="AM937" s="1430"/>
      <c r="AN937" s="1430"/>
      <c r="AO937" s="1430"/>
      <c r="AP937" s="1430"/>
      <c r="AQ937" s="1430"/>
      <c r="AR937" s="1430"/>
      <c r="AS937" s="1430"/>
      <c r="AT937" s="1430"/>
      <c r="AU937" s="1430"/>
      <c r="AV937" s="1430"/>
      <c r="AW937" s="1430"/>
      <c r="AX937" s="1430"/>
      <c r="AY937" s="1430"/>
      <c r="AZ937" s="1430"/>
      <c r="BA937" s="1430"/>
      <c r="BB937" s="1430"/>
      <c r="BC937" s="1430"/>
      <c r="BD937" s="1430"/>
    </row>
    <row r="938" spans="2:56">
      <c r="B938" s="1430"/>
      <c r="C938" s="1430"/>
      <c r="D938" s="1430"/>
      <c r="E938" s="1430"/>
      <c r="F938" s="1430"/>
      <c r="G938" s="1430"/>
      <c r="H938" s="1430"/>
      <c r="I938" s="1430"/>
      <c r="J938" s="1430"/>
      <c r="K938" s="1430"/>
      <c r="L938" s="1430"/>
      <c r="M938" s="1430"/>
      <c r="N938" s="1430"/>
      <c r="O938" s="1430"/>
      <c r="P938" s="1430"/>
      <c r="Q938" s="1430"/>
      <c r="R938" s="1430"/>
      <c r="S938" s="1430"/>
      <c r="T938" s="1430"/>
      <c r="U938" s="1430"/>
      <c r="V938" s="1430"/>
      <c r="W938" s="1430"/>
      <c r="X938" s="1430"/>
      <c r="Y938" s="1430"/>
      <c r="Z938" s="1430"/>
      <c r="AA938" s="1430"/>
      <c r="AB938" s="1430"/>
      <c r="AC938" s="1430"/>
      <c r="AD938" s="1430"/>
      <c r="AE938" s="1430"/>
      <c r="AF938" s="1430"/>
      <c r="AG938" s="1430"/>
      <c r="AH938" s="1430"/>
      <c r="AI938" s="1430"/>
      <c r="AJ938" s="1430"/>
      <c r="AK938" s="1430"/>
      <c r="AL938" s="1430"/>
      <c r="AM938" s="1430"/>
      <c r="AN938" s="1430"/>
      <c r="AO938" s="1430"/>
      <c r="AP938" s="1430"/>
      <c r="AQ938" s="1430"/>
      <c r="AR938" s="1430"/>
      <c r="AS938" s="1430"/>
      <c r="AT938" s="1430"/>
      <c r="AU938" s="1430"/>
      <c r="AV938" s="1430"/>
      <c r="AW938" s="1430"/>
      <c r="AX938" s="1430"/>
      <c r="AY938" s="1430"/>
      <c r="AZ938" s="1430"/>
      <c r="BA938" s="1430"/>
      <c r="BB938" s="1430"/>
      <c r="BC938" s="1430"/>
      <c r="BD938" s="1430"/>
    </row>
    <row r="939" spans="2:56">
      <c r="B939" s="1430"/>
      <c r="C939" s="1430"/>
      <c r="D939" s="1430"/>
      <c r="E939" s="1430"/>
      <c r="F939" s="1430"/>
      <c r="G939" s="1430"/>
      <c r="H939" s="1430"/>
      <c r="I939" s="1430"/>
      <c r="J939" s="1430"/>
      <c r="K939" s="1430"/>
      <c r="L939" s="1430"/>
      <c r="M939" s="1430"/>
      <c r="N939" s="1430"/>
      <c r="O939" s="1430"/>
      <c r="P939" s="1430"/>
      <c r="Q939" s="1430"/>
      <c r="R939" s="1430"/>
      <c r="S939" s="1430"/>
      <c r="T939" s="1430"/>
      <c r="U939" s="1430"/>
      <c r="V939" s="1430"/>
      <c r="W939" s="1430"/>
      <c r="X939" s="1430"/>
      <c r="Y939" s="1430"/>
      <c r="Z939" s="1430"/>
      <c r="AA939" s="1430"/>
      <c r="AB939" s="1430"/>
      <c r="AC939" s="1430"/>
      <c r="AD939" s="1430"/>
      <c r="AE939" s="1430"/>
      <c r="AF939" s="1430"/>
      <c r="AG939" s="1430"/>
      <c r="AH939" s="1430"/>
      <c r="AI939" s="1430"/>
      <c r="AJ939" s="1430"/>
      <c r="AK939" s="1430"/>
      <c r="AL939" s="1430"/>
      <c r="AM939" s="1430"/>
      <c r="AN939" s="1430"/>
      <c r="AO939" s="1430"/>
      <c r="AP939" s="1430"/>
      <c r="AQ939" s="1430"/>
      <c r="AR939" s="1430"/>
      <c r="AS939" s="1430"/>
      <c r="AT939" s="1430"/>
      <c r="AU939" s="1430"/>
      <c r="AV939" s="1430"/>
      <c r="AW939" s="1430"/>
      <c r="AX939" s="1430"/>
      <c r="AY939" s="1430"/>
      <c r="AZ939" s="1430"/>
      <c r="BA939" s="1430"/>
      <c r="BB939" s="1430"/>
      <c r="BC939" s="1430"/>
      <c r="BD939" s="1430"/>
    </row>
    <row r="940" spans="2:56">
      <c r="B940" s="1430"/>
      <c r="C940" s="1430"/>
      <c r="D940" s="1430"/>
      <c r="E940" s="1430"/>
      <c r="F940" s="1430"/>
      <c r="G940" s="1430"/>
      <c r="H940" s="1430"/>
      <c r="I940" s="1430"/>
      <c r="J940" s="1430"/>
      <c r="K940" s="1430"/>
      <c r="L940" s="1430"/>
      <c r="M940" s="1430"/>
      <c r="N940" s="1430"/>
      <c r="O940" s="1430"/>
      <c r="P940" s="1430"/>
      <c r="Q940" s="1430"/>
      <c r="R940" s="1430"/>
      <c r="S940" s="1430"/>
      <c r="T940" s="1430"/>
      <c r="U940" s="1430"/>
      <c r="V940" s="1430"/>
      <c r="W940" s="1430"/>
      <c r="X940" s="1430"/>
      <c r="Y940" s="1430"/>
      <c r="Z940" s="1430"/>
      <c r="AA940" s="1430"/>
      <c r="AB940" s="1430"/>
      <c r="AC940" s="1430"/>
      <c r="AD940" s="1430"/>
      <c r="AE940" s="1430"/>
      <c r="AF940" s="1430"/>
      <c r="AG940" s="1430"/>
      <c r="AH940" s="1430"/>
      <c r="AI940" s="1430"/>
      <c r="AJ940" s="1430"/>
      <c r="AK940" s="1430"/>
      <c r="AL940" s="1430"/>
      <c r="AM940" s="1430"/>
      <c r="AN940" s="1430"/>
      <c r="AO940" s="1430"/>
      <c r="AP940" s="1430"/>
      <c r="AQ940" s="1430"/>
      <c r="AR940" s="1430"/>
      <c r="AS940" s="1430"/>
      <c r="AT940" s="1430"/>
      <c r="AU940" s="1430"/>
      <c r="AV940" s="1430"/>
      <c r="AW940" s="1430"/>
      <c r="AX940" s="1430"/>
      <c r="AY940" s="1430"/>
      <c r="AZ940" s="1430"/>
      <c r="BA940" s="1430"/>
      <c r="BB940" s="1430"/>
      <c r="BC940" s="1430"/>
      <c r="BD940" s="1430"/>
    </row>
    <row r="941" spans="2:56">
      <c r="B941" s="1430"/>
      <c r="C941" s="1430"/>
      <c r="D941" s="1430"/>
      <c r="E941" s="1430"/>
      <c r="F941" s="1430"/>
      <c r="G941" s="1430"/>
      <c r="H941" s="1430"/>
      <c r="I941" s="1430"/>
      <c r="J941" s="1430"/>
      <c r="K941" s="1430"/>
      <c r="L941" s="1430"/>
      <c r="M941" s="1430"/>
      <c r="N941" s="1430"/>
      <c r="O941" s="1430"/>
      <c r="P941" s="1430"/>
      <c r="Q941" s="1430"/>
      <c r="R941" s="1430"/>
      <c r="S941" s="1430"/>
      <c r="T941" s="1430"/>
      <c r="U941" s="1430"/>
      <c r="V941" s="1430"/>
      <c r="W941" s="1430"/>
      <c r="X941" s="1430"/>
      <c r="Y941" s="1430"/>
      <c r="Z941" s="1430"/>
      <c r="AA941" s="1430"/>
      <c r="AB941" s="1430"/>
      <c r="AC941" s="1430"/>
      <c r="AD941" s="1430"/>
      <c r="AE941" s="1430"/>
      <c r="AF941" s="1430"/>
      <c r="AG941" s="1430"/>
      <c r="AH941" s="1430"/>
      <c r="AI941" s="1430"/>
      <c r="AJ941" s="1430"/>
      <c r="AK941" s="1430"/>
      <c r="AL941" s="1430"/>
      <c r="AM941" s="1430"/>
      <c r="AN941" s="1430"/>
      <c r="AO941" s="1430"/>
      <c r="AP941" s="1430"/>
      <c r="AQ941" s="1430"/>
      <c r="AR941" s="1430"/>
      <c r="AS941" s="1430"/>
      <c r="AT941" s="1430"/>
      <c r="AU941" s="1430"/>
      <c r="AV941" s="1430"/>
      <c r="AW941" s="1430"/>
      <c r="AX941" s="1430"/>
      <c r="AY941" s="1430"/>
      <c r="AZ941" s="1430"/>
      <c r="BA941" s="1430"/>
      <c r="BB941" s="1430"/>
      <c r="BC941" s="1430"/>
      <c r="BD941" s="1430"/>
    </row>
    <row r="942" spans="2:56">
      <c r="B942" s="1430"/>
      <c r="C942" s="1430"/>
      <c r="D942" s="1430"/>
      <c r="E942" s="1430"/>
      <c r="F942" s="1430"/>
      <c r="G942" s="1430"/>
      <c r="H942" s="1430"/>
      <c r="I942" s="1430"/>
      <c r="J942" s="1430"/>
      <c r="K942" s="1430"/>
      <c r="L942" s="1430"/>
      <c r="M942" s="1430"/>
      <c r="N942" s="1430"/>
      <c r="O942" s="1430"/>
      <c r="P942" s="1430"/>
      <c r="Q942" s="1430"/>
      <c r="R942" s="1430"/>
      <c r="S942" s="1430"/>
      <c r="T942" s="1430"/>
      <c r="U942" s="1430"/>
      <c r="V942" s="1430"/>
      <c r="W942" s="1430"/>
      <c r="X942" s="1430"/>
      <c r="Y942" s="1430"/>
      <c r="Z942" s="1430"/>
      <c r="AA942" s="1430"/>
      <c r="AB942" s="1430"/>
      <c r="AC942" s="1430"/>
      <c r="AD942" s="1430"/>
      <c r="AE942" s="1430"/>
      <c r="AF942" s="1430"/>
      <c r="AG942" s="1430"/>
      <c r="AH942" s="1430"/>
      <c r="AI942" s="1430"/>
      <c r="AJ942" s="1430"/>
      <c r="AK942" s="1430"/>
      <c r="AL942" s="1430"/>
      <c r="AM942" s="1430"/>
      <c r="AN942" s="1430"/>
      <c r="AO942" s="1430"/>
      <c r="AP942" s="1430"/>
      <c r="AQ942" s="1430"/>
      <c r="AR942" s="1430"/>
      <c r="AS942" s="1430"/>
      <c r="AT942" s="1430"/>
      <c r="AU942" s="1430"/>
      <c r="AV942" s="1430"/>
      <c r="AW942" s="1430"/>
      <c r="AX942" s="1430"/>
      <c r="AY942" s="1430"/>
      <c r="AZ942" s="1430"/>
      <c r="BA942" s="1430"/>
      <c r="BB942" s="1430"/>
      <c r="BC942" s="1430"/>
      <c r="BD942" s="1430"/>
    </row>
    <row r="943" spans="2:56">
      <c r="B943" s="1430"/>
      <c r="C943" s="1430"/>
      <c r="D943" s="1430"/>
      <c r="E943" s="1430"/>
      <c r="F943" s="1430"/>
      <c r="G943" s="1430"/>
      <c r="H943" s="1430"/>
      <c r="I943" s="1430"/>
      <c r="J943" s="1430"/>
      <c r="K943" s="1430"/>
      <c r="L943" s="1430"/>
      <c r="M943" s="1430"/>
      <c r="N943" s="1430"/>
      <c r="O943" s="1430"/>
      <c r="P943" s="1430"/>
      <c r="Q943" s="1430"/>
      <c r="R943" s="1430"/>
      <c r="S943" s="1430"/>
      <c r="T943" s="1430"/>
      <c r="U943" s="1430"/>
      <c r="V943" s="1430"/>
      <c r="W943" s="1430"/>
      <c r="X943" s="1430"/>
      <c r="Y943" s="1430"/>
      <c r="Z943" s="1430"/>
      <c r="AA943" s="1430"/>
      <c r="AB943" s="1430"/>
      <c r="AC943" s="1430"/>
      <c r="AD943" s="1430"/>
      <c r="AE943" s="1430"/>
      <c r="AF943" s="1430"/>
      <c r="AG943" s="1430"/>
      <c r="AH943" s="1430"/>
      <c r="AI943" s="1430"/>
      <c r="AJ943" s="1430"/>
      <c r="AK943" s="1430"/>
      <c r="AL943" s="1430"/>
      <c r="AM943" s="1430"/>
      <c r="AN943" s="1430"/>
      <c r="AO943" s="1430"/>
      <c r="AP943" s="1430"/>
      <c r="AQ943" s="1430"/>
      <c r="AR943" s="1430"/>
      <c r="AS943" s="1430"/>
      <c r="AT943" s="1430"/>
      <c r="AU943" s="1430"/>
      <c r="AV943" s="1430"/>
      <c r="AW943" s="1430"/>
      <c r="AX943" s="1430"/>
      <c r="AY943" s="1430"/>
      <c r="AZ943" s="1430"/>
      <c r="BA943" s="1430"/>
      <c r="BB943" s="1430"/>
      <c r="BC943" s="1430"/>
      <c r="BD943" s="1430"/>
    </row>
    <row r="944" spans="2:56">
      <c r="B944" s="1430"/>
      <c r="C944" s="1430"/>
      <c r="D944" s="1430"/>
      <c r="E944" s="1430"/>
      <c r="F944" s="1430"/>
      <c r="G944" s="1430"/>
      <c r="H944" s="1430"/>
      <c r="I944" s="1430"/>
      <c r="J944" s="1430"/>
      <c r="K944" s="1430"/>
      <c r="L944" s="1430"/>
      <c r="M944" s="1430"/>
      <c r="N944" s="1430"/>
      <c r="O944" s="1430"/>
      <c r="P944" s="1430"/>
      <c r="Q944" s="1430"/>
      <c r="R944" s="1430"/>
      <c r="S944" s="1430"/>
      <c r="T944" s="1430"/>
      <c r="U944" s="1430"/>
      <c r="V944" s="1430"/>
      <c r="W944" s="1430"/>
      <c r="X944" s="1430"/>
      <c r="Y944" s="1430"/>
      <c r="Z944" s="1430"/>
      <c r="AA944" s="1430"/>
      <c r="AB944" s="1430"/>
      <c r="AC944" s="1430"/>
      <c r="AD944" s="1430"/>
      <c r="AE944" s="1430"/>
      <c r="AF944" s="1430"/>
      <c r="AG944" s="1430"/>
      <c r="AH944" s="1430"/>
      <c r="AI944" s="1430"/>
      <c r="AJ944" s="1430"/>
      <c r="AK944" s="1430"/>
      <c r="AL944" s="1430"/>
      <c r="AM944" s="1430"/>
      <c r="AN944" s="1430"/>
      <c r="AO944" s="1430"/>
      <c r="AP944" s="1430"/>
      <c r="AQ944" s="1430"/>
      <c r="AR944" s="1430"/>
      <c r="AS944" s="1430"/>
      <c r="AT944" s="1430"/>
      <c r="AU944" s="1430"/>
      <c r="AV944" s="1430"/>
      <c r="AW944" s="1430"/>
      <c r="AX944" s="1430"/>
      <c r="AY944" s="1430"/>
      <c r="AZ944" s="1430"/>
      <c r="BA944" s="1430"/>
      <c r="BB944" s="1430"/>
      <c r="BC944" s="1430"/>
      <c r="BD944" s="1430"/>
    </row>
    <row r="945" spans="2:56">
      <c r="B945" s="1430"/>
      <c r="C945" s="1430"/>
      <c r="D945" s="1430"/>
      <c r="E945" s="1430"/>
      <c r="F945" s="1430"/>
      <c r="G945" s="1430"/>
      <c r="H945" s="1430"/>
      <c r="I945" s="1430"/>
      <c r="J945" s="1430"/>
      <c r="K945" s="1430"/>
      <c r="L945" s="1430"/>
      <c r="M945" s="1430"/>
      <c r="N945" s="1430"/>
      <c r="O945" s="1430"/>
      <c r="P945" s="1430"/>
      <c r="Q945" s="1430"/>
      <c r="R945" s="1430"/>
      <c r="S945" s="1430"/>
      <c r="T945" s="1430"/>
      <c r="U945" s="1430"/>
      <c r="V945" s="1430"/>
      <c r="W945" s="1430"/>
      <c r="X945" s="1430"/>
      <c r="Y945" s="1430"/>
      <c r="Z945" s="1430"/>
      <c r="AA945" s="1430"/>
      <c r="AB945" s="1430"/>
      <c r="AC945" s="1430"/>
      <c r="AD945" s="1430"/>
      <c r="AE945" s="1430"/>
      <c r="AF945" s="1430"/>
      <c r="AG945" s="1430"/>
      <c r="AH945" s="1430"/>
      <c r="AI945" s="1430"/>
      <c r="AJ945" s="1430"/>
      <c r="AK945" s="1430"/>
      <c r="AL945" s="1430"/>
      <c r="AM945" s="1430"/>
      <c r="AN945" s="1430"/>
      <c r="AO945" s="1430"/>
      <c r="AP945" s="1430"/>
      <c r="AQ945" s="1430"/>
      <c r="AR945" s="1430"/>
      <c r="AS945" s="1430"/>
      <c r="AT945" s="1430"/>
      <c r="AU945" s="1430"/>
      <c r="AV945" s="1430"/>
      <c r="AW945" s="1430"/>
      <c r="AX945" s="1430"/>
      <c r="AY945" s="1430"/>
      <c r="AZ945" s="1430"/>
      <c r="BA945" s="1430"/>
      <c r="BB945" s="1430"/>
      <c r="BC945" s="1430"/>
      <c r="BD945" s="1430"/>
    </row>
    <row r="946" spans="2:56">
      <c r="B946" s="1430"/>
      <c r="C946" s="1430"/>
      <c r="D946" s="1430"/>
      <c r="E946" s="1430"/>
      <c r="F946" s="1430"/>
      <c r="G946" s="1430"/>
      <c r="H946" s="1430"/>
      <c r="I946" s="1430"/>
      <c r="J946" s="1430"/>
      <c r="K946" s="1430"/>
      <c r="L946" s="1430"/>
      <c r="M946" s="1430"/>
      <c r="N946" s="1430"/>
      <c r="O946" s="1430"/>
      <c r="P946" s="1430"/>
      <c r="Q946" s="1430"/>
      <c r="R946" s="1430"/>
      <c r="S946" s="1430"/>
      <c r="T946" s="1430"/>
      <c r="U946" s="1430"/>
      <c r="V946" s="1430"/>
      <c r="W946" s="1430"/>
      <c r="X946" s="1430"/>
      <c r="Y946" s="1430"/>
      <c r="Z946" s="1430"/>
      <c r="AA946" s="1430"/>
      <c r="AB946" s="1430"/>
      <c r="AC946" s="1430"/>
      <c r="AD946" s="1430"/>
      <c r="AE946" s="1430"/>
      <c r="AF946" s="1430"/>
      <c r="AG946" s="1430"/>
      <c r="AH946" s="1430"/>
      <c r="AI946" s="1430"/>
      <c r="AJ946" s="1430"/>
      <c r="AK946" s="1430"/>
      <c r="AL946" s="1430"/>
      <c r="AM946" s="1430"/>
      <c r="AN946" s="1430"/>
      <c r="AO946" s="1430"/>
      <c r="AP946" s="1430"/>
      <c r="AQ946" s="1430"/>
      <c r="AR946" s="1430"/>
      <c r="AS946" s="1430"/>
      <c r="AT946" s="1430"/>
      <c r="AU946" s="1430"/>
      <c r="AV946" s="1430"/>
      <c r="AW946" s="1430"/>
      <c r="AX946" s="1430"/>
      <c r="AY946" s="1430"/>
      <c r="AZ946" s="1430"/>
      <c r="BA946" s="1430"/>
      <c r="BB946" s="1430"/>
      <c r="BC946" s="1430"/>
      <c r="BD946" s="1430"/>
    </row>
    <row r="947" spans="2:56">
      <c r="B947" s="1430"/>
      <c r="C947" s="1430"/>
      <c r="D947" s="1430"/>
      <c r="E947" s="1430"/>
      <c r="F947" s="1430"/>
      <c r="G947" s="1430"/>
      <c r="H947" s="1430"/>
      <c r="I947" s="1430"/>
      <c r="J947" s="1430"/>
      <c r="K947" s="1430"/>
      <c r="L947" s="1430"/>
      <c r="M947" s="1430"/>
      <c r="N947" s="1430"/>
      <c r="O947" s="1430"/>
      <c r="P947" s="1430"/>
      <c r="Q947" s="1430"/>
      <c r="R947" s="1430"/>
      <c r="S947" s="1430"/>
      <c r="T947" s="1430"/>
      <c r="U947" s="1430"/>
      <c r="V947" s="1430"/>
      <c r="W947" s="1430"/>
      <c r="X947" s="1430"/>
      <c r="Y947" s="1430"/>
      <c r="Z947" s="1430"/>
      <c r="AA947" s="1430"/>
      <c r="AB947" s="1430"/>
      <c r="AC947" s="1430"/>
      <c r="AD947" s="1430"/>
      <c r="AE947" s="1430"/>
      <c r="AF947" s="1430"/>
      <c r="AG947" s="1430"/>
      <c r="AH947" s="1430"/>
      <c r="AI947" s="1430"/>
      <c r="AJ947" s="1430"/>
      <c r="AK947" s="1430"/>
      <c r="AL947" s="1430"/>
      <c r="AM947" s="1430"/>
      <c r="AN947" s="1430"/>
      <c r="AO947" s="1430"/>
      <c r="AP947" s="1430"/>
      <c r="AQ947" s="1430"/>
      <c r="AR947" s="1430"/>
      <c r="AS947" s="1430"/>
      <c r="AT947" s="1430"/>
      <c r="AU947" s="1430"/>
      <c r="AV947" s="1430"/>
      <c r="AW947" s="1430"/>
      <c r="AX947" s="1430"/>
      <c r="AY947" s="1430"/>
      <c r="AZ947" s="1430"/>
      <c r="BA947" s="1430"/>
      <c r="BB947" s="1430"/>
      <c r="BC947" s="1430"/>
      <c r="BD947" s="1430"/>
    </row>
    <row r="948" spans="2:56">
      <c r="B948" s="1430"/>
      <c r="C948" s="1430"/>
      <c r="D948" s="1430"/>
      <c r="E948" s="1430"/>
      <c r="F948" s="1430"/>
      <c r="G948" s="1430"/>
      <c r="H948" s="1430"/>
      <c r="I948" s="1430"/>
      <c r="J948" s="1430"/>
      <c r="K948" s="1430"/>
      <c r="L948" s="1430"/>
      <c r="M948" s="1430"/>
      <c r="N948" s="1430"/>
      <c r="O948" s="1430"/>
      <c r="P948" s="1430"/>
      <c r="Q948" s="1430"/>
      <c r="R948" s="1430"/>
      <c r="S948" s="1430"/>
      <c r="T948" s="1430"/>
      <c r="U948" s="1430"/>
      <c r="V948" s="1430"/>
      <c r="W948" s="1430"/>
      <c r="X948" s="1430"/>
      <c r="Y948" s="1430"/>
      <c r="Z948" s="1430"/>
      <c r="AA948" s="1430"/>
      <c r="AB948" s="1430"/>
      <c r="AC948" s="1430"/>
      <c r="AD948" s="1430"/>
      <c r="AE948" s="1430"/>
      <c r="AF948" s="1430"/>
      <c r="AG948" s="1430"/>
      <c r="AH948" s="1430"/>
      <c r="AI948" s="1430"/>
      <c r="AJ948" s="1430"/>
      <c r="AK948" s="1430"/>
      <c r="AL948" s="1430"/>
      <c r="AM948" s="1430"/>
      <c r="AN948" s="1430"/>
      <c r="AO948" s="1430"/>
      <c r="AP948" s="1430"/>
      <c r="AQ948" s="1430"/>
      <c r="AR948" s="1430"/>
      <c r="AS948" s="1430"/>
      <c r="AT948" s="1430"/>
      <c r="AU948" s="1430"/>
      <c r="AV948" s="1430"/>
      <c r="AW948" s="1430"/>
      <c r="AX948" s="1430"/>
      <c r="AY948" s="1430"/>
      <c r="AZ948" s="1430"/>
      <c r="BA948" s="1430"/>
      <c r="BB948" s="1430"/>
      <c r="BC948" s="1430"/>
      <c r="BD948" s="1430"/>
    </row>
    <row r="949" spans="2:56">
      <c r="B949" s="1430"/>
      <c r="C949" s="1430"/>
      <c r="D949" s="1430"/>
      <c r="E949" s="1430"/>
      <c r="F949" s="1430"/>
      <c r="G949" s="1430"/>
      <c r="H949" s="1430"/>
      <c r="I949" s="1430"/>
      <c r="J949" s="1430"/>
      <c r="K949" s="1430"/>
      <c r="L949" s="1430"/>
      <c r="M949" s="1430"/>
      <c r="N949" s="1430"/>
      <c r="O949" s="1430"/>
      <c r="P949" s="1430"/>
      <c r="Q949" s="1430"/>
      <c r="R949" s="1430"/>
      <c r="S949" s="1430"/>
      <c r="T949" s="1430"/>
      <c r="U949" s="1430"/>
      <c r="V949" s="1430"/>
      <c r="W949" s="1430"/>
      <c r="X949" s="1430"/>
      <c r="Y949" s="1430"/>
      <c r="Z949" s="1430"/>
      <c r="AA949" s="1430"/>
      <c r="AB949" s="1430"/>
      <c r="AC949" s="1430"/>
      <c r="AD949" s="1430"/>
      <c r="AE949" s="1430"/>
      <c r="AF949" s="1430"/>
      <c r="AG949" s="1430"/>
      <c r="AH949" s="1430"/>
      <c r="AI949" s="1430"/>
      <c r="AJ949" s="1430"/>
      <c r="AK949" s="1430"/>
      <c r="AL949" s="1430"/>
      <c r="AM949" s="1430"/>
      <c r="AN949" s="1430"/>
      <c r="AO949" s="1430"/>
      <c r="AP949" s="1430"/>
      <c r="AQ949" s="1430"/>
      <c r="AR949" s="1430"/>
      <c r="AS949" s="1430"/>
      <c r="AT949" s="1430"/>
      <c r="AU949" s="1430"/>
      <c r="AV949" s="1430"/>
      <c r="AW949" s="1430"/>
      <c r="AX949" s="1430"/>
      <c r="AY949" s="1430"/>
      <c r="AZ949" s="1430"/>
      <c r="BA949" s="1430"/>
      <c r="BB949" s="1430"/>
      <c r="BC949" s="1430"/>
      <c r="BD949" s="1430"/>
    </row>
    <row r="950" spans="2:56">
      <c r="B950" s="1430"/>
      <c r="C950" s="1430"/>
      <c r="D950" s="1430"/>
      <c r="E950" s="1430"/>
      <c r="F950" s="1430"/>
      <c r="G950" s="1430"/>
      <c r="H950" s="1430"/>
      <c r="I950" s="1430"/>
      <c r="J950" s="1430"/>
      <c r="K950" s="1430"/>
      <c r="L950" s="1430"/>
      <c r="M950" s="1430"/>
      <c r="N950" s="1430"/>
      <c r="O950" s="1430"/>
      <c r="P950" s="1430"/>
      <c r="Q950" s="1430"/>
      <c r="R950" s="1430"/>
      <c r="S950" s="1430"/>
      <c r="T950" s="1430"/>
      <c r="U950" s="1430"/>
      <c r="V950" s="1430"/>
      <c r="W950" s="1430"/>
      <c r="X950" s="1430"/>
      <c r="Y950" s="1430"/>
      <c r="Z950" s="1430"/>
      <c r="AA950" s="1430"/>
      <c r="AB950" s="1430"/>
      <c r="AC950" s="1430"/>
      <c r="AD950" s="1430"/>
      <c r="AE950" s="1430"/>
      <c r="AF950" s="1430"/>
      <c r="AG950" s="1430"/>
      <c r="AH950" s="1430"/>
      <c r="AI950" s="1430"/>
      <c r="AJ950" s="1430"/>
      <c r="AK950" s="1430"/>
      <c r="AL950" s="1430"/>
      <c r="AM950" s="1430"/>
      <c r="AN950" s="1430"/>
      <c r="AO950" s="1430"/>
      <c r="AP950" s="1430"/>
      <c r="AQ950" s="1430"/>
      <c r="AR950" s="1430"/>
      <c r="AS950" s="1430"/>
      <c r="AT950" s="1430"/>
      <c r="AU950" s="1430"/>
      <c r="AV950" s="1430"/>
      <c r="AW950" s="1430"/>
      <c r="AX950" s="1430"/>
      <c r="AY950" s="1430"/>
      <c r="AZ950" s="1430"/>
      <c r="BA950" s="1430"/>
      <c r="BB950" s="1430"/>
      <c r="BC950" s="1430"/>
      <c r="BD950" s="1430"/>
    </row>
    <row r="951" spans="2:56">
      <c r="B951" s="1430"/>
      <c r="C951" s="1430"/>
      <c r="D951" s="1430"/>
      <c r="E951" s="1430"/>
      <c r="F951" s="1430"/>
      <c r="G951" s="1430"/>
      <c r="H951" s="1430"/>
      <c r="I951" s="1430"/>
      <c r="J951" s="1430"/>
      <c r="K951" s="1430"/>
      <c r="L951" s="1430"/>
      <c r="M951" s="1430"/>
      <c r="N951" s="1430"/>
      <c r="O951" s="1430"/>
      <c r="P951" s="1430"/>
      <c r="Q951" s="1430"/>
      <c r="R951" s="1430"/>
      <c r="S951" s="1430"/>
      <c r="T951" s="1430"/>
      <c r="U951" s="1430"/>
      <c r="V951" s="1430"/>
      <c r="W951" s="1430"/>
      <c r="X951" s="1430"/>
      <c r="Y951" s="1430"/>
      <c r="Z951" s="1430"/>
      <c r="AA951" s="1430"/>
      <c r="AB951" s="1430"/>
      <c r="AC951" s="1430"/>
      <c r="AD951" s="1430"/>
      <c r="AE951" s="1430"/>
      <c r="AF951" s="1430"/>
      <c r="AG951" s="1430"/>
      <c r="AH951" s="1430"/>
      <c r="AI951" s="1430"/>
      <c r="AJ951" s="1430"/>
      <c r="AK951" s="1430"/>
      <c r="AL951" s="1430"/>
      <c r="AM951" s="1430"/>
      <c r="AN951" s="1430"/>
      <c r="AO951" s="1430"/>
      <c r="AP951" s="1430"/>
      <c r="AQ951" s="1430"/>
      <c r="AR951" s="1430"/>
      <c r="AS951" s="1430"/>
      <c r="AT951" s="1430"/>
      <c r="AU951" s="1430"/>
      <c r="AV951" s="1430"/>
      <c r="AW951" s="1430"/>
      <c r="AX951" s="1430"/>
      <c r="AY951" s="1430"/>
      <c r="AZ951" s="1430"/>
      <c r="BA951" s="1430"/>
      <c r="BB951" s="1430"/>
      <c r="BC951" s="1430"/>
      <c r="BD951" s="1430"/>
    </row>
    <row r="952" spans="2:56">
      <c r="B952" s="1430"/>
      <c r="C952" s="1430"/>
      <c r="D952" s="1430"/>
      <c r="E952" s="1430"/>
      <c r="F952" s="1430"/>
      <c r="G952" s="1430"/>
      <c r="H952" s="1430"/>
      <c r="I952" s="1430"/>
      <c r="J952" s="1430"/>
      <c r="K952" s="1430"/>
      <c r="L952" s="1430"/>
      <c r="M952" s="1430"/>
      <c r="N952" s="1430"/>
      <c r="O952" s="1430"/>
      <c r="P952" s="1430"/>
      <c r="Q952" s="1430"/>
      <c r="R952" s="1430"/>
      <c r="S952" s="1430"/>
      <c r="T952" s="1430"/>
      <c r="U952" s="1430"/>
      <c r="V952" s="1430"/>
      <c r="W952" s="1430"/>
      <c r="X952" s="1430"/>
      <c r="Y952" s="1430"/>
      <c r="Z952" s="1430"/>
      <c r="AA952" s="1430"/>
      <c r="AB952" s="1430"/>
      <c r="AC952" s="1430"/>
      <c r="AD952" s="1430"/>
      <c r="AE952" s="1430"/>
      <c r="AF952" s="1430"/>
      <c r="AG952" s="1430"/>
      <c r="AH952" s="1430"/>
      <c r="AI952" s="1430"/>
      <c r="AJ952" s="1430"/>
      <c r="AK952" s="1430"/>
      <c r="AL952" s="1430"/>
      <c r="AM952" s="1430"/>
      <c r="AN952" s="1430"/>
      <c r="AO952" s="1430"/>
      <c r="AP952" s="1430"/>
      <c r="AQ952" s="1430"/>
      <c r="AR952" s="1430"/>
      <c r="AS952" s="1430"/>
      <c r="AT952" s="1430"/>
      <c r="AU952" s="1430"/>
      <c r="AV952" s="1430"/>
      <c r="AW952" s="1430"/>
      <c r="AX952" s="1430"/>
      <c r="AY952" s="1430"/>
      <c r="AZ952" s="1430"/>
      <c r="BA952" s="1430"/>
      <c r="BB952" s="1430"/>
      <c r="BC952" s="1430"/>
      <c r="BD952" s="1430"/>
    </row>
    <row r="953" spans="2:56">
      <c r="B953" s="1430"/>
      <c r="C953" s="1430"/>
      <c r="D953" s="1430"/>
      <c r="E953" s="1430"/>
      <c r="F953" s="1430"/>
      <c r="G953" s="1430"/>
      <c r="H953" s="1430"/>
      <c r="I953" s="1430"/>
      <c r="J953" s="1430"/>
      <c r="K953" s="1430"/>
      <c r="L953" s="1430"/>
      <c r="M953" s="1430"/>
      <c r="N953" s="1430"/>
      <c r="O953" s="1430"/>
      <c r="P953" s="1430"/>
      <c r="Q953" s="1430"/>
      <c r="R953" s="1430"/>
      <c r="S953" s="1430"/>
      <c r="T953" s="1430"/>
      <c r="U953" s="1430"/>
      <c r="V953" s="1430"/>
      <c r="W953" s="1430"/>
      <c r="X953" s="1430"/>
      <c r="Y953" s="1430"/>
      <c r="Z953" s="1430"/>
      <c r="AA953" s="1430"/>
      <c r="AB953" s="1430"/>
      <c r="AC953" s="1430"/>
      <c r="AD953" s="1430"/>
      <c r="AE953" s="1430"/>
      <c r="AF953" s="1430"/>
      <c r="AG953" s="1430"/>
      <c r="AH953" s="1430"/>
      <c r="AI953" s="1430"/>
      <c r="AJ953" s="1430"/>
      <c r="AK953" s="1430"/>
      <c r="AL953" s="1430"/>
      <c r="AM953" s="1430"/>
      <c r="AN953" s="1430"/>
      <c r="AO953" s="1430"/>
      <c r="AP953" s="1430"/>
      <c r="AQ953" s="1430"/>
      <c r="AR953" s="1430"/>
      <c r="AS953" s="1430"/>
      <c r="AT953" s="1430"/>
      <c r="AU953" s="1430"/>
      <c r="AV953" s="1430"/>
      <c r="AW953" s="1430"/>
      <c r="AX953" s="1430"/>
      <c r="AY953" s="1430"/>
      <c r="AZ953" s="1430"/>
      <c r="BA953" s="1430"/>
      <c r="BB953" s="1430"/>
      <c r="BC953" s="1430"/>
      <c r="BD953" s="1430"/>
    </row>
    <row r="954" spans="2:56">
      <c r="B954" s="1430"/>
      <c r="C954" s="1430"/>
      <c r="D954" s="1430"/>
      <c r="E954" s="1430"/>
      <c r="F954" s="1430"/>
      <c r="G954" s="1430"/>
      <c r="H954" s="1430"/>
      <c r="I954" s="1430"/>
      <c r="J954" s="1430"/>
      <c r="K954" s="1430"/>
      <c r="L954" s="1430"/>
      <c r="M954" s="1430"/>
      <c r="N954" s="1430"/>
      <c r="O954" s="1430"/>
      <c r="P954" s="1430"/>
      <c r="Q954" s="1430"/>
      <c r="R954" s="1430"/>
      <c r="S954" s="1430"/>
      <c r="T954" s="1430"/>
      <c r="U954" s="1430"/>
      <c r="V954" s="1430"/>
      <c r="W954" s="1430"/>
      <c r="X954" s="1430"/>
      <c r="Y954" s="1430"/>
      <c r="Z954" s="1430"/>
      <c r="AA954" s="1430"/>
      <c r="AB954" s="1430"/>
      <c r="AC954" s="1430"/>
      <c r="AD954" s="1430"/>
      <c r="AE954" s="1430"/>
      <c r="AF954" s="1430"/>
      <c r="AG954" s="1430"/>
      <c r="AH954" s="1430"/>
      <c r="AI954" s="1430"/>
      <c r="AJ954" s="1430"/>
      <c r="AK954" s="1430"/>
      <c r="AL954" s="1430"/>
      <c r="AM954" s="1430"/>
      <c r="AN954" s="1430"/>
      <c r="AO954" s="1430"/>
      <c r="AP954" s="1430"/>
      <c r="AQ954" s="1430"/>
      <c r="AR954" s="1430"/>
      <c r="AS954" s="1430"/>
      <c r="AT954" s="1430"/>
      <c r="AU954" s="1430"/>
      <c r="AV954" s="1430"/>
      <c r="AW954" s="1430"/>
      <c r="AX954" s="1430"/>
      <c r="AY954" s="1430"/>
      <c r="AZ954" s="1430"/>
      <c r="BA954" s="1430"/>
      <c r="BB954" s="1430"/>
      <c r="BC954" s="1430"/>
      <c r="BD954" s="1430"/>
    </row>
    <row r="955" spans="2:56">
      <c r="B955" s="1430"/>
      <c r="C955" s="1430"/>
      <c r="D955" s="1430"/>
      <c r="E955" s="1430"/>
      <c r="F955" s="1430"/>
      <c r="G955" s="1430"/>
      <c r="H955" s="1430"/>
      <c r="I955" s="1430"/>
      <c r="J955" s="1430"/>
      <c r="K955" s="1430"/>
      <c r="L955" s="1430"/>
      <c r="M955" s="1430"/>
      <c r="N955" s="1430"/>
      <c r="O955" s="1430"/>
      <c r="P955" s="1430"/>
      <c r="Q955" s="1430"/>
      <c r="R955" s="1430"/>
      <c r="S955" s="1430"/>
      <c r="T955" s="1430"/>
      <c r="U955" s="1430"/>
      <c r="V955" s="1430"/>
      <c r="W955" s="1430"/>
      <c r="X955" s="1430"/>
      <c r="Y955" s="1430"/>
      <c r="Z955" s="1430"/>
      <c r="AA955" s="1430"/>
      <c r="AB955" s="1430"/>
      <c r="AC955" s="1430"/>
      <c r="AD955" s="1430"/>
      <c r="AE955" s="1430"/>
      <c r="AF955" s="1430"/>
      <c r="AG955" s="1430"/>
      <c r="AH955" s="1430"/>
      <c r="AI955" s="1430"/>
      <c r="AJ955" s="1430"/>
      <c r="AK955" s="1430"/>
      <c r="AL955" s="1430"/>
      <c r="AM955" s="1430"/>
      <c r="AN955" s="1430"/>
      <c r="AO955" s="1430"/>
      <c r="AP955" s="1430"/>
      <c r="AQ955" s="1430"/>
      <c r="AR955" s="1430"/>
      <c r="AS955" s="1430"/>
      <c r="AT955" s="1430"/>
      <c r="AU955" s="1430"/>
      <c r="AV955" s="1430"/>
      <c r="AW955" s="1430"/>
      <c r="AX955" s="1430"/>
      <c r="AY955" s="1430"/>
      <c r="AZ955" s="1430"/>
      <c r="BA955" s="1430"/>
      <c r="BB955" s="1430"/>
      <c r="BC955" s="1430"/>
      <c r="BD955" s="1430"/>
    </row>
    <row r="956" spans="2:56">
      <c r="B956" s="1430"/>
      <c r="C956" s="1430"/>
      <c r="D956" s="1430"/>
      <c r="E956" s="1430"/>
      <c r="F956" s="1430"/>
      <c r="G956" s="1430"/>
      <c r="H956" s="1430"/>
      <c r="I956" s="1430"/>
      <c r="J956" s="1430"/>
      <c r="K956" s="1430"/>
      <c r="L956" s="1430"/>
      <c r="M956" s="1430"/>
      <c r="N956" s="1430"/>
      <c r="O956" s="1430"/>
      <c r="P956" s="1430"/>
      <c r="Q956" s="1430"/>
      <c r="R956" s="1430"/>
      <c r="S956" s="1430"/>
      <c r="T956" s="1430"/>
      <c r="U956" s="1430"/>
      <c r="V956" s="1430"/>
      <c r="W956" s="1430"/>
      <c r="X956" s="1430"/>
      <c r="Y956" s="1430"/>
      <c r="Z956" s="1430"/>
      <c r="AA956" s="1430"/>
      <c r="AB956" s="1430"/>
      <c r="AC956" s="1430"/>
      <c r="AD956" s="1430"/>
      <c r="AE956" s="1430"/>
      <c r="AF956" s="1430"/>
      <c r="AG956" s="1430"/>
      <c r="AH956" s="1430"/>
      <c r="AI956" s="1430"/>
      <c r="AJ956" s="1430"/>
      <c r="AK956" s="1430"/>
      <c r="AL956" s="1430"/>
      <c r="AM956" s="1430"/>
      <c r="AN956" s="1430"/>
      <c r="AO956" s="1430"/>
      <c r="AP956" s="1430"/>
      <c r="AQ956" s="1430"/>
      <c r="AR956" s="1430"/>
      <c r="AS956" s="1430"/>
      <c r="AT956" s="1430"/>
      <c r="AU956" s="1430"/>
      <c r="AV956" s="1430"/>
      <c r="AW956" s="1430"/>
      <c r="AX956" s="1430"/>
      <c r="AY956" s="1430"/>
      <c r="AZ956" s="1430"/>
      <c r="BA956" s="1430"/>
      <c r="BB956" s="1430"/>
      <c r="BC956" s="1430"/>
      <c r="BD956" s="1430"/>
    </row>
    <row r="957" spans="2:56">
      <c r="B957" s="1430"/>
      <c r="C957" s="1430"/>
      <c r="D957" s="1430"/>
      <c r="E957" s="1430"/>
      <c r="F957" s="1430"/>
      <c r="G957" s="1430"/>
      <c r="H957" s="1430"/>
      <c r="I957" s="1430"/>
      <c r="J957" s="1430"/>
      <c r="K957" s="1430"/>
      <c r="L957" s="1430"/>
      <c r="M957" s="1430"/>
      <c r="N957" s="1430"/>
      <c r="O957" s="1430"/>
      <c r="P957" s="1430"/>
      <c r="Q957" s="1430"/>
      <c r="R957" s="1430"/>
      <c r="S957" s="1430"/>
      <c r="T957" s="1430"/>
      <c r="U957" s="1430"/>
      <c r="V957" s="1430"/>
      <c r="W957" s="1430"/>
      <c r="X957" s="1430"/>
      <c r="Y957" s="1430"/>
      <c r="Z957" s="1430"/>
      <c r="AA957" s="1430"/>
      <c r="AB957" s="1430"/>
      <c r="AC957" s="1430"/>
      <c r="AD957" s="1430"/>
      <c r="AE957" s="1430"/>
      <c r="AF957" s="1430"/>
      <c r="AG957" s="1430"/>
      <c r="AH957" s="1430"/>
      <c r="AI957" s="1430"/>
      <c r="AJ957" s="1430"/>
      <c r="AK957" s="1430"/>
      <c r="AL957" s="1430"/>
      <c r="AM957" s="1430"/>
      <c r="AN957" s="1430"/>
      <c r="AO957" s="1430"/>
      <c r="AP957" s="1430"/>
      <c r="AQ957" s="1430"/>
      <c r="AR957" s="1430"/>
      <c r="AS957" s="1430"/>
      <c r="AT957" s="1430"/>
      <c r="AU957" s="1430"/>
      <c r="AV957" s="1430"/>
      <c r="AW957" s="1430"/>
      <c r="AX957" s="1430"/>
      <c r="AY957" s="1430"/>
      <c r="AZ957" s="1430"/>
      <c r="BA957" s="1430"/>
      <c r="BB957" s="1430"/>
      <c r="BC957" s="1430"/>
      <c r="BD957" s="1430"/>
    </row>
    <row r="958" spans="2:56">
      <c r="B958" s="1430"/>
      <c r="C958" s="1430"/>
      <c r="D958" s="1430"/>
      <c r="E958" s="1430"/>
      <c r="F958" s="1430"/>
      <c r="G958" s="1430"/>
      <c r="H958" s="1430"/>
      <c r="I958" s="1430"/>
      <c r="J958" s="1430"/>
      <c r="K958" s="1430"/>
      <c r="L958" s="1430"/>
      <c r="M958" s="1430"/>
      <c r="N958" s="1430"/>
      <c r="O958" s="1430"/>
      <c r="P958" s="1430"/>
      <c r="Q958" s="1430"/>
      <c r="R958" s="1430"/>
      <c r="S958" s="1430"/>
      <c r="T958" s="1430"/>
      <c r="U958" s="1430"/>
      <c r="V958" s="1430"/>
      <c r="W958" s="1430"/>
      <c r="X958" s="1430"/>
      <c r="Y958" s="1430"/>
      <c r="Z958" s="1430"/>
      <c r="AA958" s="1430"/>
      <c r="AB958" s="1430"/>
      <c r="AC958" s="1430"/>
      <c r="AD958" s="1430"/>
      <c r="AE958" s="1430"/>
      <c r="AF958" s="1430"/>
      <c r="AG958" s="1430"/>
      <c r="AH958" s="1430"/>
      <c r="AI958" s="1430"/>
      <c r="AJ958" s="1430"/>
      <c r="AK958" s="1430"/>
      <c r="AL958" s="1430"/>
      <c r="AM958" s="1430"/>
      <c r="AN958" s="1430"/>
      <c r="AO958" s="1430"/>
      <c r="AP958" s="1430"/>
      <c r="AQ958" s="1430"/>
      <c r="AR958" s="1430"/>
      <c r="AS958" s="1430"/>
      <c r="AT958" s="1430"/>
      <c r="AU958" s="1430"/>
      <c r="AV958" s="1430"/>
      <c r="AW958" s="1430"/>
      <c r="AX958" s="1430"/>
      <c r="AY958" s="1430"/>
      <c r="AZ958" s="1430"/>
      <c r="BA958" s="1430"/>
      <c r="BB958" s="1430"/>
      <c r="BC958" s="1430"/>
      <c r="BD958" s="1430"/>
    </row>
    <row r="959" spans="2:56">
      <c r="B959" s="1430"/>
      <c r="C959" s="1430"/>
      <c r="D959" s="1430"/>
      <c r="E959" s="1430"/>
      <c r="F959" s="1430"/>
      <c r="G959" s="1430"/>
      <c r="H959" s="1430"/>
      <c r="I959" s="1430"/>
      <c r="J959" s="1430"/>
      <c r="K959" s="1430"/>
      <c r="L959" s="1430"/>
      <c r="M959" s="1430"/>
      <c r="N959" s="1430"/>
      <c r="O959" s="1430"/>
      <c r="P959" s="1430"/>
      <c r="Q959" s="1430"/>
      <c r="R959" s="1430"/>
      <c r="S959" s="1430"/>
      <c r="T959" s="1430"/>
      <c r="U959" s="1430"/>
      <c r="V959" s="1430"/>
      <c r="W959" s="1430"/>
      <c r="X959" s="1430"/>
      <c r="Y959" s="1430"/>
      <c r="Z959" s="1430"/>
      <c r="AA959" s="1430"/>
      <c r="AB959" s="1430"/>
      <c r="AC959" s="1430"/>
      <c r="AD959" s="1430"/>
      <c r="AE959" s="1430"/>
      <c r="AF959" s="1430"/>
      <c r="AG959" s="1430"/>
      <c r="AH959" s="1430"/>
      <c r="AI959" s="1430"/>
      <c r="AJ959" s="1430"/>
      <c r="AK959" s="1430"/>
      <c r="AL959" s="1430"/>
      <c r="AM959" s="1430"/>
      <c r="AN959" s="1430"/>
      <c r="AO959" s="1430"/>
      <c r="AP959" s="1430"/>
      <c r="AQ959" s="1430"/>
      <c r="AR959" s="1430"/>
      <c r="AS959" s="1430"/>
      <c r="AT959" s="1430"/>
      <c r="AU959" s="1430"/>
      <c r="AV959" s="1430"/>
      <c r="AW959" s="1430"/>
      <c r="AX959" s="1430"/>
      <c r="AY959" s="1430"/>
      <c r="AZ959" s="1430"/>
      <c r="BA959" s="1430"/>
      <c r="BB959" s="1430"/>
      <c r="BC959" s="1430"/>
      <c r="BD959" s="1430"/>
    </row>
    <row r="960" spans="2:56">
      <c r="B960" s="1430"/>
      <c r="C960" s="1430"/>
      <c r="D960" s="1430"/>
      <c r="E960" s="1430"/>
      <c r="F960" s="1430"/>
      <c r="G960" s="1430"/>
      <c r="H960" s="1430"/>
      <c r="I960" s="1430"/>
      <c r="J960" s="1430"/>
      <c r="K960" s="1430"/>
      <c r="L960" s="1430"/>
      <c r="M960" s="1430"/>
      <c r="N960" s="1430"/>
      <c r="O960" s="1430"/>
      <c r="P960" s="1430"/>
      <c r="Q960" s="1430"/>
      <c r="R960" s="1430"/>
      <c r="S960" s="1430"/>
      <c r="T960" s="1430"/>
      <c r="U960" s="1430"/>
      <c r="V960" s="1430"/>
      <c r="W960" s="1430"/>
      <c r="X960" s="1430"/>
      <c r="Y960" s="1430"/>
      <c r="Z960" s="1430"/>
      <c r="AA960" s="1430"/>
      <c r="AB960" s="1430"/>
      <c r="AC960" s="1430"/>
      <c r="AD960" s="1430"/>
      <c r="AE960" s="1430"/>
      <c r="AF960" s="1430"/>
      <c r="AG960" s="1430"/>
      <c r="AH960" s="1430"/>
      <c r="AI960" s="1430"/>
      <c r="AJ960" s="1430"/>
      <c r="AK960" s="1430"/>
      <c r="AL960" s="1430"/>
      <c r="AM960" s="1430"/>
      <c r="AN960" s="1430"/>
      <c r="AO960" s="1430"/>
      <c r="AP960" s="1430"/>
      <c r="AQ960" s="1430"/>
      <c r="AR960" s="1430"/>
      <c r="AS960" s="1430"/>
      <c r="AT960" s="1430"/>
      <c r="AU960" s="1430"/>
      <c r="AV960" s="1430"/>
      <c r="AW960" s="1430"/>
      <c r="AX960" s="1430"/>
      <c r="AY960" s="1430"/>
      <c r="AZ960" s="1430"/>
      <c r="BA960" s="1430"/>
      <c r="BB960" s="1430"/>
      <c r="BC960" s="1430"/>
      <c r="BD960" s="1430"/>
    </row>
    <row r="961" spans="2:56">
      <c r="B961" s="1430"/>
      <c r="C961" s="1430"/>
      <c r="D961" s="1430"/>
      <c r="E961" s="1430"/>
      <c r="F961" s="1430"/>
      <c r="G961" s="1430"/>
      <c r="H961" s="1430"/>
      <c r="I961" s="1430"/>
      <c r="J961" s="1430"/>
      <c r="K961" s="1430"/>
      <c r="L961" s="1430"/>
      <c r="M961" s="1430"/>
      <c r="N961" s="1430"/>
      <c r="O961" s="1430"/>
      <c r="P961" s="1430"/>
      <c r="Q961" s="1430"/>
      <c r="R961" s="1430"/>
      <c r="S961" s="1430"/>
      <c r="T961" s="1430"/>
      <c r="U961" s="1430"/>
      <c r="V961" s="1430"/>
      <c r="W961" s="1430"/>
      <c r="X961" s="1430"/>
      <c r="Y961" s="1430"/>
      <c r="Z961" s="1430"/>
      <c r="AA961" s="1430"/>
      <c r="AB961" s="1430"/>
      <c r="AC961" s="1430"/>
      <c r="AD961" s="1430"/>
      <c r="AE961" s="1430"/>
      <c r="AF961" s="1430"/>
      <c r="AG961" s="1430"/>
      <c r="AH961" s="1430"/>
      <c r="AI961" s="1430"/>
      <c r="AJ961" s="1430"/>
      <c r="AK961" s="1430"/>
      <c r="AL961" s="1430"/>
      <c r="AM961" s="1430"/>
      <c r="AN961" s="1430"/>
      <c r="AO961" s="1430"/>
      <c r="AP961" s="1430"/>
      <c r="AQ961" s="1430"/>
      <c r="AR961" s="1430"/>
      <c r="AS961" s="1430"/>
      <c r="AT961" s="1430"/>
      <c r="AU961" s="1430"/>
      <c r="AV961" s="1430"/>
      <c r="AW961" s="1430"/>
      <c r="AX961" s="1430"/>
      <c r="AY961" s="1430"/>
      <c r="AZ961" s="1430"/>
      <c r="BA961" s="1430"/>
      <c r="BB961" s="1430"/>
      <c r="BC961" s="1430"/>
      <c r="BD961" s="1430"/>
    </row>
    <row r="962" spans="2:56">
      <c r="B962" s="1430"/>
      <c r="C962" s="1430"/>
      <c r="D962" s="1430"/>
      <c r="E962" s="1430"/>
      <c r="F962" s="1430"/>
      <c r="G962" s="1430"/>
      <c r="H962" s="1430"/>
      <c r="I962" s="1430"/>
      <c r="J962" s="1430"/>
      <c r="K962" s="1430"/>
      <c r="L962" s="1430"/>
      <c r="M962" s="1430"/>
      <c r="N962" s="1430"/>
      <c r="O962" s="1430"/>
      <c r="P962" s="1430"/>
      <c r="Q962" s="1430"/>
      <c r="R962" s="1430"/>
      <c r="S962" s="1430"/>
      <c r="T962" s="1430"/>
      <c r="U962" s="1430"/>
      <c r="V962" s="1430"/>
      <c r="W962" s="1430"/>
      <c r="X962" s="1430"/>
      <c r="Y962" s="1430"/>
      <c r="Z962" s="1430"/>
      <c r="AA962" s="1430"/>
      <c r="AB962" s="1430"/>
      <c r="AC962" s="1430"/>
      <c r="AD962" s="1430"/>
      <c r="AE962" s="1430"/>
      <c r="AF962" s="1430"/>
      <c r="AG962" s="1430"/>
      <c r="AH962" s="1430"/>
      <c r="AI962" s="1430"/>
      <c r="AJ962" s="1430"/>
      <c r="AK962" s="1430"/>
      <c r="AL962" s="1430"/>
      <c r="AM962" s="1430"/>
      <c r="AN962" s="1430"/>
      <c r="AO962" s="1430"/>
      <c r="AP962" s="1430"/>
      <c r="AQ962" s="1430"/>
      <c r="AR962" s="1430"/>
      <c r="AS962" s="1430"/>
      <c r="AT962" s="1430"/>
      <c r="AU962" s="1430"/>
      <c r="AV962" s="1430"/>
      <c r="AW962" s="1430"/>
      <c r="AX962" s="1430"/>
      <c r="AY962" s="1430"/>
      <c r="AZ962" s="1430"/>
      <c r="BA962" s="1430"/>
      <c r="BB962" s="1430"/>
      <c r="BC962" s="1430"/>
      <c r="BD962" s="1430"/>
    </row>
    <row r="963" spans="2:56">
      <c r="B963" s="1430"/>
      <c r="C963" s="1430"/>
      <c r="D963" s="1430"/>
      <c r="E963" s="1430"/>
      <c r="F963" s="1430"/>
      <c r="G963" s="1430"/>
      <c r="H963" s="1430"/>
      <c r="I963" s="1430"/>
      <c r="J963" s="1430"/>
      <c r="K963" s="1430"/>
      <c r="L963" s="1430"/>
      <c r="M963" s="1430"/>
      <c r="N963" s="1430"/>
      <c r="O963" s="1430"/>
      <c r="P963" s="1430"/>
      <c r="Q963" s="1430"/>
      <c r="R963" s="1430"/>
      <c r="S963" s="1430"/>
      <c r="T963" s="1430"/>
      <c r="U963" s="1430"/>
      <c r="V963" s="1430"/>
      <c r="W963" s="1430"/>
      <c r="X963" s="1430"/>
      <c r="Y963" s="1430"/>
      <c r="Z963" s="1430"/>
      <c r="AA963" s="1430"/>
      <c r="AB963" s="1430"/>
      <c r="AC963" s="1430"/>
      <c r="AD963" s="1430"/>
      <c r="AE963" s="1430"/>
      <c r="AF963" s="1430"/>
      <c r="AG963" s="1430"/>
      <c r="AH963" s="1430"/>
      <c r="AI963" s="1430"/>
      <c r="AJ963" s="1430"/>
      <c r="AK963" s="1430"/>
      <c r="AL963" s="1430"/>
      <c r="AM963" s="1430"/>
      <c r="AN963" s="1430"/>
      <c r="AO963" s="1430"/>
      <c r="AP963" s="1430"/>
      <c r="AQ963" s="1430"/>
      <c r="AR963" s="1430"/>
      <c r="AS963" s="1430"/>
      <c r="AT963" s="1430"/>
      <c r="AU963" s="1430"/>
      <c r="AV963" s="1430"/>
      <c r="AW963" s="1430"/>
      <c r="AX963" s="1430"/>
      <c r="AY963" s="1430"/>
      <c r="AZ963" s="1430"/>
      <c r="BA963" s="1430"/>
      <c r="BB963" s="1430"/>
      <c r="BC963" s="1430"/>
      <c r="BD963" s="1430"/>
    </row>
    <row r="964" spans="2:56">
      <c r="B964" s="1430"/>
      <c r="C964" s="1430"/>
      <c r="D964" s="1430"/>
      <c r="E964" s="1430"/>
      <c r="F964" s="1430"/>
      <c r="G964" s="1430"/>
      <c r="H964" s="1430"/>
      <c r="I964" s="1430"/>
      <c r="J964" s="1430"/>
      <c r="K964" s="1430"/>
      <c r="L964" s="1430"/>
      <c r="M964" s="1430"/>
      <c r="N964" s="1430"/>
      <c r="O964" s="1430"/>
      <c r="P964" s="1430"/>
      <c r="Q964" s="1430"/>
      <c r="R964" s="1430"/>
      <c r="S964" s="1430"/>
      <c r="T964" s="1430"/>
      <c r="U964" s="1430"/>
      <c r="V964" s="1430"/>
      <c r="W964" s="1430"/>
      <c r="X964" s="1430"/>
      <c r="Y964" s="1430"/>
      <c r="Z964" s="1430"/>
      <c r="AA964" s="1430"/>
      <c r="AB964" s="1430"/>
      <c r="AC964" s="1430"/>
      <c r="AD964" s="1430"/>
      <c r="AE964" s="1430"/>
      <c r="AF964" s="1430"/>
      <c r="AG964" s="1430"/>
      <c r="AH964" s="1430"/>
      <c r="AI964" s="1430"/>
      <c r="AJ964" s="1430"/>
      <c r="AK964" s="1430"/>
      <c r="AL964" s="1430"/>
      <c r="AM964" s="1430"/>
      <c r="AN964" s="1430"/>
      <c r="AO964" s="1430"/>
      <c r="AP964" s="1430"/>
      <c r="AQ964" s="1430"/>
      <c r="AR964" s="1430"/>
      <c r="AS964" s="1430"/>
      <c r="AT964" s="1430"/>
      <c r="AU964" s="1430"/>
      <c r="AV964" s="1430"/>
      <c r="AW964" s="1430"/>
      <c r="AX964" s="1430"/>
      <c r="AY964" s="1430"/>
      <c r="AZ964" s="1430"/>
      <c r="BA964" s="1430"/>
      <c r="BB964" s="1430"/>
      <c r="BC964" s="1430"/>
      <c r="BD964" s="1430"/>
    </row>
    <row r="965" spans="2:56">
      <c r="B965" s="1430"/>
      <c r="C965" s="1430"/>
      <c r="D965" s="1430"/>
      <c r="E965" s="1430"/>
      <c r="F965" s="1430"/>
      <c r="G965" s="1430"/>
      <c r="H965" s="1430"/>
      <c r="I965" s="1430"/>
      <c r="J965" s="1430"/>
      <c r="K965" s="1430"/>
      <c r="L965" s="1430"/>
      <c r="M965" s="1430"/>
      <c r="N965" s="1430"/>
      <c r="O965" s="1430"/>
      <c r="P965" s="1430"/>
      <c r="Q965" s="1430"/>
      <c r="R965" s="1430"/>
      <c r="S965" s="1430"/>
      <c r="T965" s="1430"/>
      <c r="U965" s="1430"/>
      <c r="V965" s="1430"/>
      <c r="W965" s="1430"/>
      <c r="X965" s="1430"/>
      <c r="Y965" s="1430"/>
      <c r="Z965" s="1430"/>
      <c r="AA965" s="1430"/>
      <c r="AB965" s="1430"/>
      <c r="AC965" s="1430"/>
      <c r="AD965" s="1430"/>
      <c r="AE965" s="1430"/>
      <c r="AF965" s="1430"/>
      <c r="AG965" s="1430"/>
      <c r="AH965" s="1430"/>
      <c r="AI965" s="1430"/>
      <c r="AJ965" s="1430"/>
      <c r="AK965" s="1430"/>
      <c r="AL965" s="1430"/>
      <c r="AM965" s="1430"/>
      <c r="AN965" s="1430"/>
      <c r="AO965" s="1430"/>
      <c r="AP965" s="1430"/>
      <c r="AQ965" s="1430"/>
      <c r="AR965" s="1430"/>
      <c r="AS965" s="1430"/>
      <c r="AT965" s="1430"/>
      <c r="AU965" s="1430"/>
      <c r="AV965" s="1430"/>
      <c r="AW965" s="1430"/>
      <c r="AX965" s="1430"/>
      <c r="AY965" s="1430"/>
      <c r="AZ965" s="1430"/>
      <c r="BA965" s="1430"/>
      <c r="BB965" s="1430"/>
      <c r="BC965" s="1430"/>
      <c r="BD965" s="1430"/>
    </row>
    <row r="966" spans="2:56">
      <c r="B966" s="1430"/>
      <c r="C966" s="1430"/>
      <c r="D966" s="1430"/>
      <c r="E966" s="1430"/>
      <c r="F966" s="1430"/>
      <c r="G966" s="1430"/>
      <c r="H966" s="1430"/>
      <c r="I966" s="1430"/>
      <c r="J966" s="1430"/>
      <c r="K966" s="1430"/>
      <c r="L966" s="1430"/>
      <c r="M966" s="1430"/>
      <c r="N966" s="1430"/>
      <c r="O966" s="1430"/>
      <c r="P966" s="1430"/>
      <c r="Q966" s="1430"/>
      <c r="R966" s="1430"/>
      <c r="S966" s="1430"/>
      <c r="T966" s="1430"/>
      <c r="U966" s="1430"/>
      <c r="V966" s="1430"/>
      <c r="W966" s="1430"/>
      <c r="X966" s="1430"/>
      <c r="Y966" s="1430"/>
      <c r="Z966" s="1430"/>
      <c r="AA966" s="1430"/>
      <c r="AB966" s="1430"/>
      <c r="AC966" s="1430"/>
      <c r="AD966" s="1430"/>
      <c r="AE966" s="1430"/>
      <c r="AF966" s="1430"/>
      <c r="AG966" s="1430"/>
      <c r="AH966" s="1430"/>
      <c r="AI966" s="1430"/>
      <c r="AJ966" s="1430"/>
      <c r="AK966" s="1430"/>
      <c r="AL966" s="1430"/>
      <c r="AM966" s="1430"/>
      <c r="AN966" s="1430"/>
      <c r="AO966" s="1430"/>
      <c r="AP966" s="1430"/>
      <c r="AQ966" s="1430"/>
      <c r="AR966" s="1430"/>
      <c r="AS966" s="1430"/>
      <c r="AT966" s="1430"/>
      <c r="AU966" s="1430"/>
      <c r="AV966" s="1430"/>
      <c r="AW966" s="1430"/>
      <c r="AX966" s="1430"/>
      <c r="AY966" s="1430"/>
      <c r="AZ966" s="1430"/>
      <c r="BA966" s="1430"/>
      <c r="BB966" s="1430"/>
      <c r="BC966" s="1430"/>
      <c r="BD966" s="1430"/>
    </row>
    <row r="967" spans="2:56">
      <c r="B967" s="1430"/>
      <c r="C967" s="1430"/>
      <c r="D967" s="1430"/>
      <c r="E967" s="1430"/>
      <c r="F967" s="1430"/>
      <c r="G967" s="1430"/>
      <c r="H967" s="1430"/>
      <c r="I967" s="1430"/>
      <c r="J967" s="1430"/>
      <c r="K967" s="1430"/>
      <c r="L967" s="1430"/>
      <c r="M967" s="1430"/>
      <c r="N967" s="1430"/>
      <c r="O967" s="1430"/>
      <c r="P967" s="1430"/>
      <c r="Q967" s="1430"/>
      <c r="R967" s="1430"/>
      <c r="S967" s="1430"/>
      <c r="T967" s="1430"/>
      <c r="U967" s="1430"/>
      <c r="V967" s="1430"/>
      <c r="W967" s="1430"/>
      <c r="X967" s="1430"/>
      <c r="Y967" s="1430"/>
      <c r="Z967" s="1430"/>
      <c r="AA967" s="1430"/>
      <c r="AB967" s="1430"/>
      <c r="AC967" s="1430"/>
      <c r="AD967" s="1430"/>
      <c r="AE967" s="1430"/>
      <c r="AF967" s="1430"/>
      <c r="AG967" s="1430"/>
      <c r="AH967" s="1430"/>
      <c r="AI967" s="1430"/>
      <c r="AJ967" s="1430"/>
      <c r="AK967" s="1430"/>
      <c r="AL967" s="1430"/>
      <c r="AM967" s="1430"/>
      <c r="AN967" s="1430"/>
      <c r="AO967" s="1430"/>
      <c r="AP967" s="1430"/>
      <c r="AQ967" s="1430"/>
      <c r="AR967" s="1430"/>
      <c r="AS967" s="1430"/>
      <c r="AT967" s="1430"/>
      <c r="AU967" s="1430"/>
      <c r="AV967" s="1430"/>
      <c r="AW967" s="1430"/>
      <c r="AX967" s="1430"/>
      <c r="AY967" s="1430"/>
      <c r="AZ967" s="1430"/>
      <c r="BA967" s="1430"/>
      <c r="BB967" s="1430"/>
      <c r="BC967" s="1430"/>
      <c r="BD967" s="1430"/>
    </row>
    <row r="968" spans="2:56">
      <c r="B968" s="1430"/>
      <c r="C968" s="1430"/>
      <c r="D968" s="1430"/>
      <c r="E968" s="1430"/>
      <c r="F968" s="1430"/>
      <c r="G968" s="1430"/>
      <c r="H968" s="1430"/>
      <c r="I968" s="1430"/>
      <c r="J968" s="1430"/>
      <c r="K968" s="1430"/>
      <c r="L968" s="1430"/>
      <c r="M968" s="1430"/>
      <c r="N968" s="1430"/>
      <c r="O968" s="1430"/>
      <c r="P968" s="1430"/>
      <c r="Q968" s="1430"/>
      <c r="R968" s="1430"/>
      <c r="S968" s="1430"/>
      <c r="T968" s="1430"/>
      <c r="U968" s="1430"/>
      <c r="V968" s="1430"/>
      <c r="W968" s="1430"/>
      <c r="X968" s="1430"/>
      <c r="Y968" s="1430"/>
      <c r="Z968" s="1430"/>
      <c r="AA968" s="1430"/>
      <c r="AB968" s="1430"/>
      <c r="AC968" s="1430"/>
      <c r="AD968" s="1430"/>
      <c r="AE968" s="1430"/>
      <c r="AF968" s="1430"/>
      <c r="AG968" s="1430"/>
      <c r="AH968" s="1430"/>
      <c r="AI968" s="1430"/>
      <c r="AJ968" s="1430"/>
      <c r="AK968" s="1430"/>
      <c r="AL968" s="1430"/>
      <c r="AM968" s="1430"/>
      <c r="AN968" s="1430"/>
      <c r="AO968" s="1430"/>
      <c r="AP968" s="1430"/>
      <c r="AQ968" s="1430"/>
      <c r="AR968" s="1430"/>
      <c r="AS968" s="1430"/>
      <c r="AT968" s="1430"/>
      <c r="AU968" s="1430"/>
      <c r="AV968" s="1430"/>
      <c r="AW968" s="1430"/>
      <c r="AX968" s="1430"/>
      <c r="AY968" s="1430"/>
      <c r="AZ968" s="1430"/>
      <c r="BA968" s="1430"/>
      <c r="BB968" s="1430"/>
      <c r="BC968" s="1430"/>
      <c r="BD968" s="1430"/>
    </row>
    <row r="969" spans="2:56">
      <c r="B969" s="1430"/>
      <c r="C969" s="1430"/>
      <c r="D969" s="1430"/>
      <c r="E969" s="1430"/>
      <c r="F969" s="1430"/>
      <c r="G969" s="1430"/>
      <c r="H969" s="1430"/>
      <c r="I969" s="1430"/>
      <c r="J969" s="1430"/>
      <c r="K969" s="1430"/>
      <c r="L969" s="1430"/>
      <c r="M969" s="1430"/>
      <c r="N969" s="1430"/>
      <c r="O969" s="1430"/>
      <c r="P969" s="1430"/>
      <c r="Q969" s="1430"/>
      <c r="R969" s="1430"/>
      <c r="S969" s="1430"/>
      <c r="T969" s="1430"/>
      <c r="U969" s="1430"/>
      <c r="V969" s="1430"/>
      <c r="W969" s="1430"/>
      <c r="X969" s="1430"/>
      <c r="Y969" s="1430"/>
      <c r="Z969" s="1430"/>
      <c r="AA969" s="1430"/>
      <c r="AB969" s="1430"/>
      <c r="AC969" s="1430"/>
      <c r="AD969" s="1430"/>
      <c r="AE969" s="1430"/>
      <c r="AF969" s="1430"/>
      <c r="AG969" s="1430"/>
      <c r="AH969" s="1430"/>
      <c r="AI969" s="1430"/>
      <c r="AJ969" s="1430"/>
      <c r="AK969" s="1430"/>
      <c r="AL969" s="1430"/>
      <c r="AM969" s="1430"/>
      <c r="AN969" s="1430"/>
      <c r="AO969" s="1430"/>
      <c r="AP969" s="1430"/>
      <c r="AQ969" s="1430"/>
      <c r="AR969" s="1430"/>
      <c r="AS969" s="1430"/>
      <c r="AT969" s="1430"/>
      <c r="AU969" s="1430"/>
      <c r="AV969" s="1430"/>
      <c r="AW969" s="1430"/>
      <c r="AX969" s="1430"/>
      <c r="AY969" s="1430"/>
      <c r="AZ969" s="1430"/>
      <c r="BA969" s="1430"/>
      <c r="BB969" s="1430"/>
      <c r="BC969" s="1430"/>
      <c r="BD969" s="1430"/>
    </row>
    <row r="970" spans="2:56">
      <c r="B970" s="1430"/>
      <c r="C970" s="1430"/>
      <c r="D970" s="1430"/>
      <c r="E970" s="1430"/>
      <c r="F970" s="1430"/>
      <c r="G970" s="1430"/>
      <c r="H970" s="1430"/>
      <c r="I970" s="1430"/>
      <c r="J970" s="1430"/>
      <c r="K970" s="1430"/>
      <c r="L970" s="1430"/>
      <c r="M970" s="1430"/>
      <c r="N970" s="1430"/>
      <c r="O970" s="1430"/>
      <c r="P970" s="1430"/>
      <c r="Q970" s="1430"/>
      <c r="R970" s="1430"/>
      <c r="S970" s="1430"/>
      <c r="T970" s="1430"/>
      <c r="U970" s="1430"/>
      <c r="V970" s="1430"/>
      <c r="W970" s="1430"/>
      <c r="X970" s="1430"/>
      <c r="Y970" s="1430"/>
      <c r="Z970" s="1430"/>
      <c r="AA970" s="1430"/>
      <c r="AB970" s="1430"/>
      <c r="AC970" s="1430"/>
      <c r="AD970" s="1430"/>
      <c r="AE970" s="1430"/>
      <c r="AF970" s="1430"/>
      <c r="AG970" s="1430"/>
      <c r="AH970" s="1430"/>
      <c r="AI970" s="1430"/>
      <c r="AJ970" s="1430"/>
      <c r="AK970" s="1430"/>
      <c r="AL970" s="1430"/>
      <c r="AM970" s="1430"/>
      <c r="AN970" s="1430"/>
      <c r="AO970" s="1430"/>
      <c r="AP970" s="1430"/>
      <c r="AQ970" s="1430"/>
      <c r="AR970" s="1430"/>
      <c r="AS970" s="1430"/>
      <c r="AT970" s="1430"/>
      <c r="AU970" s="1430"/>
      <c r="AV970" s="1430"/>
      <c r="AW970" s="1430"/>
      <c r="AX970" s="1430"/>
      <c r="AY970" s="1430"/>
      <c r="AZ970" s="1430"/>
      <c r="BA970" s="1430"/>
      <c r="BB970" s="1430"/>
      <c r="BC970" s="1430"/>
      <c r="BD970" s="1430"/>
    </row>
    <row r="971" spans="2:56">
      <c r="B971" s="1430"/>
      <c r="C971" s="1430"/>
      <c r="D971" s="1430"/>
      <c r="E971" s="1430"/>
      <c r="F971" s="1430"/>
      <c r="G971" s="1430"/>
      <c r="H971" s="1430"/>
      <c r="I971" s="1430"/>
      <c r="J971" s="1430"/>
      <c r="K971" s="1430"/>
      <c r="L971" s="1430"/>
      <c r="M971" s="1430"/>
      <c r="N971" s="1430"/>
      <c r="O971" s="1430"/>
      <c r="P971" s="1430"/>
      <c r="Q971" s="1430"/>
      <c r="R971" s="1430"/>
      <c r="S971" s="1430"/>
      <c r="T971" s="1430"/>
      <c r="U971" s="1430"/>
      <c r="V971" s="1430"/>
      <c r="W971" s="1430"/>
      <c r="X971" s="1430"/>
      <c r="Y971" s="1430"/>
      <c r="Z971" s="1430"/>
      <c r="AA971" s="1430"/>
      <c r="AB971" s="1430"/>
      <c r="AC971" s="1430"/>
      <c r="AD971" s="1430"/>
      <c r="AE971" s="1430"/>
      <c r="AF971" s="1430"/>
      <c r="AG971" s="1430"/>
      <c r="AH971" s="1430"/>
      <c r="AI971" s="1430"/>
      <c r="AJ971" s="1430"/>
      <c r="AK971" s="1430"/>
      <c r="AL971" s="1430"/>
      <c r="AM971" s="1430"/>
      <c r="AN971" s="1430"/>
      <c r="AO971" s="1430"/>
      <c r="AP971" s="1430"/>
      <c r="AQ971" s="1430"/>
      <c r="AR971" s="1430"/>
      <c r="AS971" s="1430"/>
      <c r="AT971" s="1430"/>
      <c r="AU971" s="1430"/>
      <c r="AV971" s="1430"/>
      <c r="AW971" s="1430"/>
      <c r="AX971" s="1430"/>
      <c r="AY971" s="1430"/>
      <c r="AZ971" s="1430"/>
      <c r="BA971" s="1430"/>
      <c r="BB971" s="1430"/>
      <c r="BC971" s="1430"/>
      <c r="BD971" s="1430"/>
    </row>
    <row r="972" spans="2:56">
      <c r="B972" s="1430"/>
      <c r="C972" s="1430"/>
      <c r="D972" s="1430"/>
      <c r="E972" s="1430"/>
      <c r="F972" s="1430"/>
      <c r="G972" s="1430"/>
      <c r="H972" s="1430"/>
      <c r="I972" s="1430"/>
      <c r="J972" s="1430"/>
      <c r="K972" s="1430"/>
      <c r="L972" s="1430"/>
      <c r="M972" s="1430"/>
      <c r="N972" s="1430"/>
      <c r="O972" s="1430"/>
      <c r="P972" s="1430"/>
      <c r="Q972" s="1430"/>
      <c r="R972" s="1430"/>
      <c r="S972" s="1430"/>
      <c r="T972" s="1430"/>
      <c r="U972" s="1430"/>
      <c r="V972" s="1430"/>
      <c r="W972" s="1430"/>
      <c r="X972" s="1430"/>
      <c r="Y972" s="1430"/>
      <c r="Z972" s="1430"/>
      <c r="AA972" s="1430"/>
      <c r="AB972" s="1430"/>
      <c r="AC972" s="1430"/>
      <c r="AD972" s="1430"/>
      <c r="AE972" s="1430"/>
      <c r="AF972" s="1430"/>
      <c r="AG972" s="1430"/>
      <c r="AH972" s="1430"/>
      <c r="AI972" s="1430"/>
      <c r="AJ972" s="1430"/>
      <c r="AK972" s="1430"/>
      <c r="AL972" s="1430"/>
      <c r="AM972" s="1430"/>
      <c r="AN972" s="1430"/>
      <c r="AO972" s="1430"/>
      <c r="AP972" s="1430"/>
      <c r="AQ972" s="1430"/>
      <c r="AR972" s="1430"/>
      <c r="AS972" s="1430"/>
      <c r="AT972" s="1430"/>
      <c r="AU972" s="1430"/>
      <c r="AV972" s="1430"/>
      <c r="AW972" s="1430"/>
      <c r="AX972" s="1430"/>
      <c r="AY972" s="1430"/>
      <c r="AZ972" s="1430"/>
      <c r="BA972" s="1430"/>
      <c r="BB972" s="1430"/>
      <c r="BC972" s="1430"/>
      <c r="BD972" s="1430"/>
    </row>
    <row r="973" spans="2:56">
      <c r="B973" s="1430"/>
      <c r="C973" s="1430"/>
      <c r="D973" s="1430"/>
      <c r="E973" s="1430"/>
      <c r="F973" s="1430"/>
      <c r="G973" s="1430"/>
      <c r="H973" s="1430"/>
      <c r="I973" s="1430"/>
      <c r="J973" s="1430"/>
      <c r="K973" s="1430"/>
      <c r="L973" s="1430"/>
      <c r="M973" s="1430"/>
      <c r="N973" s="1430"/>
      <c r="O973" s="1430"/>
      <c r="P973" s="1430"/>
      <c r="Q973" s="1430"/>
      <c r="R973" s="1430"/>
      <c r="S973" s="1430"/>
      <c r="T973" s="1430"/>
      <c r="U973" s="1430"/>
      <c r="V973" s="1430"/>
      <c r="W973" s="1430"/>
      <c r="X973" s="1430"/>
      <c r="Y973" s="1430"/>
      <c r="Z973" s="1430"/>
      <c r="AA973" s="1430"/>
      <c r="AB973" s="1430"/>
      <c r="AC973" s="1430"/>
      <c r="AD973" s="1430"/>
      <c r="AE973" s="1430"/>
      <c r="AF973" s="1430"/>
      <c r="AG973" s="1430"/>
      <c r="AH973" s="1430"/>
      <c r="AI973" s="1430"/>
      <c r="AJ973" s="1430"/>
      <c r="AK973" s="1430"/>
      <c r="AL973" s="1430"/>
      <c r="AM973" s="1430"/>
      <c r="AN973" s="1430"/>
      <c r="AO973" s="1430"/>
      <c r="AP973" s="1430"/>
      <c r="AQ973" s="1430"/>
      <c r="AR973" s="1430"/>
      <c r="AS973" s="1430"/>
      <c r="AT973" s="1430"/>
      <c r="AU973" s="1430"/>
      <c r="AV973" s="1430"/>
      <c r="AW973" s="1430"/>
      <c r="AX973" s="1430"/>
      <c r="AY973" s="1430"/>
      <c r="AZ973" s="1430"/>
      <c r="BA973" s="1430"/>
      <c r="BB973" s="1430"/>
      <c r="BC973" s="1430"/>
      <c r="BD973" s="1430"/>
    </row>
    <row r="974" spans="2:56">
      <c r="B974" s="1430"/>
      <c r="C974" s="1430"/>
      <c r="D974" s="1430"/>
      <c r="E974" s="1430"/>
      <c r="F974" s="1430"/>
      <c r="G974" s="1430"/>
      <c r="H974" s="1430"/>
      <c r="I974" s="1430"/>
      <c r="J974" s="1430"/>
      <c r="K974" s="1430"/>
      <c r="L974" s="1430"/>
      <c r="M974" s="1430"/>
      <c r="N974" s="1430"/>
      <c r="O974" s="1430"/>
      <c r="P974" s="1430"/>
      <c r="Q974" s="1430"/>
      <c r="R974" s="1430"/>
      <c r="S974" s="1430"/>
      <c r="T974" s="1430"/>
      <c r="U974" s="1430"/>
      <c r="V974" s="1430"/>
      <c r="W974" s="1430"/>
      <c r="X974" s="1430"/>
      <c r="Y974" s="1430"/>
      <c r="Z974" s="1430"/>
      <c r="AA974" s="1430"/>
      <c r="AB974" s="1430"/>
      <c r="AC974" s="1430"/>
      <c r="AD974" s="1430"/>
      <c r="AE974" s="1430"/>
      <c r="AF974" s="1430"/>
      <c r="AG974" s="1430"/>
      <c r="AH974" s="1430"/>
      <c r="AI974" s="1430"/>
      <c r="AJ974" s="1430"/>
      <c r="AK974" s="1430"/>
      <c r="AL974" s="1430"/>
      <c r="AM974" s="1430"/>
      <c r="AN974" s="1430"/>
      <c r="AO974" s="1430"/>
      <c r="AP974" s="1430"/>
      <c r="AQ974" s="1430"/>
      <c r="AR974" s="1430"/>
      <c r="AS974" s="1430"/>
      <c r="AT974" s="1430"/>
      <c r="AU974" s="1430"/>
      <c r="AV974" s="1430"/>
      <c r="AW974" s="1430"/>
      <c r="AX974" s="1430"/>
      <c r="AY974" s="1430"/>
      <c r="AZ974" s="1430"/>
      <c r="BA974" s="1430"/>
      <c r="BB974" s="1430"/>
      <c r="BC974" s="1430"/>
      <c r="BD974" s="1430"/>
    </row>
    <row r="975" spans="2:56">
      <c r="B975" s="1430"/>
      <c r="C975" s="1430"/>
      <c r="D975" s="1430"/>
      <c r="E975" s="1430"/>
      <c r="F975" s="1430"/>
      <c r="G975" s="1430"/>
      <c r="H975" s="1430"/>
      <c r="I975" s="1430"/>
      <c r="J975" s="1430"/>
      <c r="K975" s="1430"/>
      <c r="L975" s="1430"/>
      <c r="M975" s="1430"/>
      <c r="N975" s="1430"/>
      <c r="O975" s="1430"/>
      <c r="P975" s="1430"/>
      <c r="Q975" s="1430"/>
      <c r="R975" s="1430"/>
      <c r="S975" s="1430"/>
      <c r="T975" s="1430"/>
      <c r="U975" s="1430"/>
      <c r="V975" s="1430"/>
      <c r="W975" s="1430"/>
      <c r="X975" s="1430"/>
      <c r="Y975" s="1430"/>
      <c r="Z975" s="1430"/>
      <c r="AA975" s="1430"/>
      <c r="AB975" s="1430"/>
      <c r="AC975" s="1430"/>
      <c r="AD975" s="1430"/>
      <c r="AE975" s="1430"/>
      <c r="AF975" s="1430"/>
      <c r="AG975" s="1430"/>
      <c r="AH975" s="1430"/>
      <c r="AI975" s="1430"/>
      <c r="AJ975" s="1430"/>
      <c r="AK975" s="1430"/>
      <c r="AL975" s="1430"/>
      <c r="AM975" s="1430"/>
      <c r="AN975" s="1430"/>
      <c r="AO975" s="1430"/>
      <c r="AP975" s="1430"/>
      <c r="AQ975" s="1430"/>
      <c r="AR975" s="1430"/>
      <c r="AS975" s="1430"/>
      <c r="AT975" s="1430"/>
      <c r="AU975" s="1430"/>
      <c r="AV975" s="1430"/>
      <c r="AW975" s="1430"/>
      <c r="AX975" s="1430"/>
      <c r="AY975" s="1430"/>
      <c r="AZ975" s="1430"/>
      <c r="BA975" s="1430"/>
      <c r="BB975" s="1430"/>
      <c r="BC975" s="1430"/>
      <c r="BD975" s="1430"/>
    </row>
    <row r="976" spans="2:56">
      <c r="B976" s="1430"/>
      <c r="C976" s="1430"/>
      <c r="D976" s="1430"/>
      <c r="E976" s="1430"/>
      <c r="F976" s="1430"/>
      <c r="G976" s="1430"/>
      <c r="H976" s="1430"/>
      <c r="I976" s="1430"/>
      <c r="J976" s="1430"/>
      <c r="K976" s="1430"/>
      <c r="L976" s="1430"/>
      <c r="M976" s="1430"/>
      <c r="N976" s="1430"/>
      <c r="O976" s="1430"/>
      <c r="P976" s="1430"/>
      <c r="Q976" s="1430"/>
      <c r="R976" s="1430"/>
      <c r="S976" s="1430"/>
      <c r="T976" s="1430"/>
      <c r="U976" s="1430"/>
      <c r="V976" s="1430"/>
      <c r="W976" s="1430"/>
      <c r="X976" s="1430"/>
      <c r="Y976" s="1430"/>
      <c r="Z976" s="1430"/>
      <c r="AA976" s="1430"/>
      <c r="AB976" s="1430"/>
      <c r="AC976" s="1430"/>
      <c r="AD976" s="1430"/>
      <c r="AE976" s="1430"/>
      <c r="AF976" s="1430"/>
      <c r="AG976" s="1430"/>
      <c r="AH976" s="1430"/>
      <c r="AI976" s="1430"/>
      <c r="AJ976" s="1430"/>
      <c r="AK976" s="1430"/>
      <c r="AL976" s="1430"/>
      <c r="AM976" s="1430"/>
      <c r="AN976" s="1430"/>
      <c r="AO976" s="1430"/>
      <c r="AP976" s="1430"/>
      <c r="AQ976" s="1430"/>
      <c r="AR976" s="1430"/>
      <c r="AS976" s="1430"/>
      <c r="AT976" s="1430"/>
      <c r="AU976" s="1430"/>
      <c r="AV976" s="1430"/>
      <c r="AW976" s="1430"/>
      <c r="AX976" s="1430"/>
      <c r="AY976" s="1430"/>
      <c r="AZ976" s="1430"/>
      <c r="BA976" s="1430"/>
      <c r="BB976" s="1430"/>
      <c r="BC976" s="1430"/>
      <c r="BD976" s="1430"/>
    </row>
    <row r="977" spans="2:56">
      <c r="B977" s="1430"/>
      <c r="C977" s="1430"/>
      <c r="D977" s="1430"/>
      <c r="E977" s="1430"/>
      <c r="F977" s="1430"/>
      <c r="G977" s="1430"/>
      <c r="H977" s="1430"/>
      <c r="I977" s="1430"/>
      <c r="J977" s="1430"/>
      <c r="K977" s="1430"/>
      <c r="L977" s="1430"/>
      <c r="M977" s="1430"/>
      <c r="N977" s="1430"/>
      <c r="O977" s="1430"/>
      <c r="P977" s="1430"/>
      <c r="Q977" s="1430"/>
      <c r="R977" s="1430"/>
      <c r="S977" s="1430"/>
      <c r="T977" s="1430"/>
      <c r="U977" s="1430"/>
      <c r="V977" s="1430"/>
      <c r="W977" s="1430"/>
      <c r="X977" s="1430"/>
      <c r="Y977" s="1430"/>
      <c r="Z977" s="1430"/>
      <c r="AA977" s="1430"/>
      <c r="AB977" s="1430"/>
      <c r="AC977" s="1430"/>
      <c r="AD977" s="1430"/>
      <c r="AE977" s="1430"/>
      <c r="AF977" s="1430"/>
      <c r="AG977" s="1430"/>
      <c r="AH977" s="1430"/>
      <c r="AI977" s="1430"/>
      <c r="AJ977" s="1430"/>
      <c r="AK977" s="1430"/>
      <c r="AL977" s="1430"/>
      <c r="AM977" s="1430"/>
      <c r="AN977" s="1430"/>
      <c r="AO977" s="1430"/>
      <c r="AP977" s="1430"/>
      <c r="AQ977" s="1430"/>
      <c r="AR977" s="1430"/>
      <c r="AS977" s="1430"/>
      <c r="AT977" s="1430"/>
      <c r="AU977" s="1430"/>
      <c r="AV977" s="1430"/>
      <c r="AW977" s="1430"/>
      <c r="AX977" s="1430"/>
      <c r="AY977" s="1430"/>
      <c r="AZ977" s="1430"/>
      <c r="BA977" s="1430"/>
      <c r="BB977" s="1430"/>
      <c r="BC977" s="1430"/>
      <c r="BD977" s="1430"/>
    </row>
    <row r="978" spans="2:56">
      <c r="B978" s="1430"/>
      <c r="C978" s="1430"/>
      <c r="D978" s="1430"/>
      <c r="E978" s="1430"/>
      <c r="F978" s="1430"/>
      <c r="G978" s="1430"/>
      <c r="H978" s="1430"/>
      <c r="I978" s="1430"/>
      <c r="J978" s="1430"/>
      <c r="K978" s="1430"/>
      <c r="L978" s="1430"/>
      <c r="M978" s="1430"/>
      <c r="N978" s="1430"/>
      <c r="O978" s="1430"/>
      <c r="P978" s="1430"/>
      <c r="Q978" s="1430"/>
      <c r="R978" s="1430"/>
      <c r="S978" s="1430"/>
      <c r="T978" s="1430"/>
      <c r="U978" s="1430"/>
      <c r="V978" s="1430"/>
      <c r="W978" s="1430"/>
      <c r="X978" s="1430"/>
      <c r="Y978" s="1430"/>
      <c r="Z978" s="1430"/>
      <c r="AA978" s="1430"/>
      <c r="AB978" s="1430"/>
      <c r="AC978" s="1430"/>
      <c r="AD978" s="1430"/>
      <c r="AE978" s="1430"/>
      <c r="AF978" s="1430"/>
      <c r="AG978" s="1430"/>
      <c r="AH978" s="1430"/>
      <c r="AI978" s="1430"/>
      <c r="AJ978" s="1430"/>
      <c r="AK978" s="1430"/>
      <c r="AL978" s="1430"/>
      <c r="AM978" s="1430"/>
      <c r="AN978" s="1430"/>
      <c r="AO978" s="1430"/>
      <c r="AP978" s="1430"/>
      <c r="AQ978" s="1430"/>
      <c r="AR978" s="1430"/>
      <c r="AS978" s="1430"/>
      <c r="AT978" s="1430"/>
      <c r="AU978" s="1430"/>
      <c r="AV978" s="1430"/>
      <c r="AW978" s="1430"/>
      <c r="AX978" s="1430"/>
      <c r="AY978" s="1430"/>
      <c r="AZ978" s="1430"/>
      <c r="BA978" s="1430"/>
      <c r="BB978" s="1430"/>
      <c r="BC978" s="1430"/>
      <c r="BD978" s="1430"/>
    </row>
    <row r="979" spans="2:56">
      <c r="B979" s="1430"/>
      <c r="C979" s="1430"/>
      <c r="D979" s="1430"/>
      <c r="E979" s="1430"/>
      <c r="F979" s="1430"/>
      <c r="G979" s="1430"/>
      <c r="H979" s="1430"/>
      <c r="I979" s="1430"/>
      <c r="J979" s="1430"/>
      <c r="K979" s="1430"/>
      <c r="L979" s="1430"/>
      <c r="M979" s="1430"/>
      <c r="N979" s="1430"/>
      <c r="O979" s="1430"/>
      <c r="P979" s="1430"/>
      <c r="Q979" s="1430"/>
      <c r="R979" s="1430"/>
      <c r="S979" s="1430"/>
      <c r="T979" s="1430"/>
      <c r="U979" s="1430"/>
      <c r="V979" s="1430"/>
      <c r="W979" s="1430"/>
      <c r="X979" s="1430"/>
      <c r="Y979" s="1430"/>
      <c r="Z979" s="1430"/>
      <c r="AA979" s="1430"/>
      <c r="AB979" s="1430"/>
      <c r="AC979" s="1430"/>
      <c r="AD979" s="1430"/>
      <c r="AE979" s="1430"/>
      <c r="AF979" s="1430"/>
      <c r="AG979" s="1430"/>
      <c r="AH979" s="1430"/>
      <c r="AI979" s="1430"/>
      <c r="AJ979" s="1430"/>
      <c r="AK979" s="1430"/>
      <c r="AL979" s="1430"/>
      <c r="AM979" s="1430"/>
      <c r="AN979" s="1430"/>
      <c r="AO979" s="1430"/>
      <c r="AP979" s="1430"/>
      <c r="AQ979" s="1430"/>
      <c r="AR979" s="1430"/>
      <c r="AS979" s="1430"/>
      <c r="AT979" s="1430"/>
      <c r="AU979" s="1430"/>
      <c r="AV979" s="1430"/>
      <c r="AW979" s="1430"/>
      <c r="AX979" s="1430"/>
      <c r="AY979" s="1430"/>
      <c r="AZ979" s="1430"/>
      <c r="BA979" s="1430"/>
      <c r="BB979" s="1430"/>
      <c r="BC979" s="1430"/>
      <c r="BD979" s="1430"/>
    </row>
    <row r="980" spans="2:56">
      <c r="B980" s="1430"/>
      <c r="C980" s="1430"/>
      <c r="D980" s="1430"/>
      <c r="E980" s="1430"/>
      <c r="F980" s="1430"/>
      <c r="G980" s="1430"/>
      <c r="H980" s="1430"/>
      <c r="I980" s="1430"/>
      <c r="J980" s="1430"/>
      <c r="K980" s="1430"/>
      <c r="L980" s="1430"/>
      <c r="M980" s="1430"/>
      <c r="N980" s="1430"/>
      <c r="O980" s="1430"/>
      <c r="P980" s="1430"/>
      <c r="Q980" s="1430"/>
      <c r="R980" s="1430"/>
      <c r="S980" s="1430"/>
      <c r="T980" s="1430"/>
      <c r="U980" s="1430"/>
      <c r="V980" s="1430"/>
      <c r="W980" s="1430"/>
      <c r="X980" s="1430"/>
      <c r="Y980" s="1430"/>
      <c r="Z980" s="1430"/>
      <c r="AA980" s="1430"/>
      <c r="AB980" s="1430"/>
      <c r="AC980" s="1430"/>
      <c r="AD980" s="1430"/>
      <c r="AE980" s="1430"/>
      <c r="AF980" s="1430"/>
      <c r="AG980" s="1430"/>
      <c r="AH980" s="1430"/>
      <c r="AI980" s="1430"/>
      <c r="AJ980" s="1430"/>
      <c r="AK980" s="1430"/>
      <c r="AL980" s="1430"/>
      <c r="AM980" s="1430"/>
      <c r="AN980" s="1430"/>
      <c r="AO980" s="1430"/>
      <c r="AP980" s="1430"/>
      <c r="AQ980" s="1430"/>
      <c r="AR980" s="1430"/>
      <c r="AS980" s="1430"/>
      <c r="AT980" s="1430"/>
      <c r="AU980" s="1430"/>
      <c r="AV980" s="1430"/>
      <c r="AW980" s="1430"/>
      <c r="AX980" s="1430"/>
      <c r="AY980" s="1430"/>
      <c r="AZ980" s="1430"/>
      <c r="BA980" s="1430"/>
      <c r="BB980" s="1430"/>
      <c r="BC980" s="1430"/>
      <c r="BD980" s="1430"/>
    </row>
    <row r="981" spans="2:56">
      <c r="B981" s="1430"/>
      <c r="C981" s="1430"/>
      <c r="D981" s="1430"/>
      <c r="E981" s="1430"/>
      <c r="F981" s="1430"/>
      <c r="G981" s="1430"/>
      <c r="H981" s="1430"/>
      <c r="I981" s="1430"/>
      <c r="J981" s="1430"/>
      <c r="K981" s="1430"/>
      <c r="L981" s="1430"/>
      <c r="M981" s="1430"/>
      <c r="N981" s="1430"/>
      <c r="O981" s="1430"/>
      <c r="P981" s="1430"/>
      <c r="Q981" s="1430"/>
      <c r="R981" s="1430"/>
      <c r="S981" s="1430"/>
      <c r="T981" s="1430"/>
      <c r="U981" s="1430"/>
      <c r="V981" s="1430"/>
      <c r="W981" s="1430"/>
      <c r="X981" s="1430"/>
      <c r="Y981" s="1430"/>
      <c r="Z981" s="1430"/>
      <c r="AA981" s="1430"/>
      <c r="AB981" s="1430"/>
      <c r="AC981" s="1430"/>
      <c r="AD981" s="1430"/>
      <c r="AE981" s="1430"/>
      <c r="AF981" s="1430"/>
      <c r="AG981" s="1430"/>
      <c r="AH981" s="1430"/>
      <c r="AI981" s="1430"/>
      <c r="AJ981" s="1430"/>
      <c r="AK981" s="1430"/>
      <c r="AL981" s="1430"/>
      <c r="AM981" s="1430"/>
      <c r="AN981" s="1430"/>
      <c r="AO981" s="1430"/>
      <c r="AP981" s="1430"/>
      <c r="AQ981" s="1430"/>
      <c r="AR981" s="1430"/>
      <c r="AS981" s="1430"/>
      <c r="AT981" s="1430"/>
      <c r="AU981" s="1430"/>
      <c r="AV981" s="1430"/>
      <c r="AW981" s="1430"/>
      <c r="AX981" s="1430"/>
      <c r="AY981" s="1430"/>
      <c r="AZ981" s="1430"/>
      <c r="BA981" s="1430"/>
      <c r="BB981" s="1430"/>
      <c r="BC981" s="1430"/>
      <c r="BD981" s="1430"/>
    </row>
    <row r="982" spans="2:56">
      <c r="B982" s="1430"/>
      <c r="C982" s="1430"/>
      <c r="D982" s="1430"/>
      <c r="E982" s="1430"/>
      <c r="F982" s="1430"/>
      <c r="G982" s="1430"/>
      <c r="H982" s="1430"/>
      <c r="I982" s="1430"/>
      <c r="J982" s="1430"/>
      <c r="K982" s="1430"/>
      <c r="L982" s="1430"/>
      <c r="M982" s="1430"/>
      <c r="N982" s="1430"/>
      <c r="O982" s="1430"/>
      <c r="P982" s="1430"/>
      <c r="Q982" s="1430"/>
      <c r="R982" s="1430"/>
      <c r="S982" s="1430"/>
      <c r="T982" s="1430"/>
      <c r="U982" s="1430"/>
      <c r="V982" s="1430"/>
      <c r="W982" s="1430"/>
      <c r="X982" s="1430"/>
      <c r="Y982" s="1430"/>
      <c r="Z982" s="1430"/>
      <c r="AA982" s="1430"/>
      <c r="AB982" s="1430"/>
      <c r="AC982" s="1430"/>
      <c r="AD982" s="1430"/>
      <c r="AE982" s="1430"/>
      <c r="AF982" s="1430"/>
      <c r="AG982" s="1430"/>
      <c r="AH982" s="1430"/>
      <c r="AI982" s="1430"/>
      <c r="AJ982" s="1430"/>
      <c r="AK982" s="1430"/>
      <c r="AL982" s="1430"/>
      <c r="AM982" s="1430"/>
      <c r="AN982" s="1430"/>
      <c r="AO982" s="1430"/>
      <c r="AP982" s="1430"/>
      <c r="AQ982" s="1430"/>
      <c r="AR982" s="1430"/>
      <c r="AS982" s="1430"/>
      <c r="AT982" s="1430"/>
      <c r="AU982" s="1430"/>
      <c r="AV982" s="1430"/>
      <c r="AW982" s="1430"/>
      <c r="AX982" s="1430"/>
      <c r="AY982" s="1430"/>
      <c r="AZ982" s="1430"/>
      <c r="BA982" s="1430"/>
      <c r="BB982" s="1430"/>
      <c r="BC982" s="1430"/>
      <c r="BD982" s="1430"/>
    </row>
    <row r="983" spans="2:56">
      <c r="B983" s="1430"/>
      <c r="C983" s="1430"/>
      <c r="D983" s="1430"/>
      <c r="E983" s="1430"/>
      <c r="F983" s="1430"/>
      <c r="G983" s="1430"/>
      <c r="H983" s="1430"/>
      <c r="I983" s="1430"/>
      <c r="J983" s="1430"/>
      <c r="K983" s="1430"/>
      <c r="L983" s="1430"/>
      <c r="M983" s="1430"/>
      <c r="N983" s="1430"/>
      <c r="O983" s="1430"/>
      <c r="P983" s="1430"/>
      <c r="Q983" s="1430"/>
      <c r="R983" s="1430"/>
      <c r="S983" s="1430"/>
      <c r="T983" s="1430"/>
      <c r="U983" s="1430"/>
      <c r="V983" s="1430"/>
      <c r="W983" s="1430"/>
      <c r="X983" s="1430"/>
      <c r="Y983" s="1430"/>
      <c r="Z983" s="1430"/>
      <c r="AA983" s="1430"/>
      <c r="AB983" s="1430"/>
      <c r="AC983" s="1430"/>
      <c r="AD983" s="1430"/>
      <c r="AE983" s="1430"/>
      <c r="AF983" s="1430"/>
      <c r="AG983" s="1430"/>
      <c r="AH983" s="1430"/>
      <c r="AI983" s="1430"/>
      <c r="AJ983" s="1430"/>
      <c r="AK983" s="1430"/>
      <c r="AL983" s="1430"/>
      <c r="AM983" s="1430"/>
      <c r="AN983" s="1430"/>
      <c r="AO983" s="1430"/>
      <c r="AP983" s="1430"/>
      <c r="AQ983" s="1430"/>
      <c r="AR983" s="1430"/>
      <c r="AS983" s="1430"/>
      <c r="AT983" s="1430"/>
      <c r="AU983" s="1430"/>
      <c r="AV983" s="1430"/>
      <c r="AW983" s="1430"/>
      <c r="AX983" s="1430"/>
      <c r="AY983" s="1430"/>
      <c r="AZ983" s="1430"/>
      <c r="BA983" s="1430"/>
      <c r="BB983" s="1430"/>
      <c r="BC983" s="1430"/>
      <c r="BD983" s="1430"/>
    </row>
    <row r="984" spans="2:56">
      <c r="B984" s="1430"/>
      <c r="C984" s="1430"/>
      <c r="D984" s="1430"/>
      <c r="E984" s="1430"/>
      <c r="F984" s="1430"/>
      <c r="G984" s="1430"/>
      <c r="H984" s="1430"/>
      <c r="I984" s="1430"/>
      <c r="J984" s="1430"/>
      <c r="K984" s="1430"/>
      <c r="L984" s="1430"/>
      <c r="M984" s="1430"/>
      <c r="N984" s="1430"/>
      <c r="O984" s="1430"/>
      <c r="P984" s="1430"/>
      <c r="Q984" s="1430"/>
      <c r="R984" s="1430"/>
      <c r="S984" s="1430"/>
      <c r="T984" s="1430"/>
      <c r="U984" s="1430"/>
      <c r="V984" s="1430"/>
      <c r="W984" s="1430"/>
      <c r="X984" s="1430"/>
      <c r="Y984" s="1430"/>
      <c r="Z984" s="1430"/>
      <c r="AA984" s="1430"/>
      <c r="AB984" s="1430"/>
      <c r="AC984" s="1430"/>
      <c r="AD984" s="1430"/>
      <c r="AE984" s="1430"/>
      <c r="AF984" s="1430"/>
      <c r="AG984" s="1430"/>
      <c r="AH984" s="1430"/>
      <c r="AI984" s="1430"/>
      <c r="AJ984" s="1430"/>
      <c r="AK984" s="1430"/>
      <c r="AL984" s="1430"/>
      <c r="AM984" s="1430"/>
      <c r="AN984" s="1430"/>
      <c r="AO984" s="1430"/>
      <c r="AP984" s="1430"/>
      <c r="AQ984" s="1430"/>
      <c r="AR984" s="1430"/>
      <c r="AS984" s="1430"/>
      <c r="AT984" s="1430"/>
      <c r="AU984" s="1430"/>
      <c r="AV984" s="1430"/>
      <c r="AW984" s="1430"/>
      <c r="AX984" s="1430"/>
      <c r="AY984" s="1430"/>
      <c r="AZ984" s="1430"/>
      <c r="BA984" s="1430"/>
      <c r="BB984" s="1430"/>
      <c r="BC984" s="1430"/>
      <c r="BD984" s="1430"/>
    </row>
    <row r="985" spans="2:56">
      <c r="B985" s="1430"/>
      <c r="C985" s="1430"/>
      <c r="D985" s="1430"/>
      <c r="E985" s="1430"/>
      <c r="F985" s="1430"/>
      <c r="G985" s="1430"/>
      <c r="H985" s="1430"/>
      <c r="I985" s="1430"/>
      <c r="J985" s="1430"/>
      <c r="K985" s="1430"/>
      <c r="L985" s="1430"/>
      <c r="M985" s="1430"/>
      <c r="N985" s="1430"/>
      <c r="O985" s="1430"/>
      <c r="P985" s="1430"/>
      <c r="Q985" s="1430"/>
      <c r="R985" s="1430"/>
      <c r="S985" s="1430"/>
      <c r="T985" s="1430"/>
      <c r="U985" s="1430"/>
      <c r="V985" s="1430"/>
      <c r="W985" s="1430"/>
      <c r="X985" s="1430"/>
      <c r="Y985" s="1430"/>
      <c r="Z985" s="1430"/>
      <c r="AA985" s="1430"/>
      <c r="AB985" s="1430"/>
      <c r="AC985" s="1430"/>
      <c r="AD985" s="1430"/>
      <c r="AE985" s="1430"/>
      <c r="AF985" s="1430"/>
      <c r="AG985" s="1430"/>
      <c r="AH985" s="1430"/>
      <c r="AI985" s="1430"/>
      <c r="AJ985" s="1430"/>
      <c r="AK985" s="1430"/>
      <c r="AL985" s="1430"/>
      <c r="AM985" s="1430"/>
      <c r="AN985" s="1430"/>
      <c r="AO985" s="1430"/>
      <c r="AP985" s="1430"/>
      <c r="AQ985" s="1430"/>
      <c r="AR985" s="1430"/>
      <c r="AS985" s="1430"/>
      <c r="AT985" s="1430"/>
      <c r="AU985" s="1430"/>
      <c r="AV985" s="1430"/>
      <c r="AW985" s="1430"/>
      <c r="AX985" s="1430"/>
      <c r="AY985" s="1430"/>
      <c r="AZ985" s="1430"/>
      <c r="BA985" s="1430"/>
      <c r="BB985" s="1430"/>
      <c r="BC985" s="1430"/>
      <c r="BD985" s="1430"/>
    </row>
    <row r="986" spans="2:56">
      <c r="B986" s="1430"/>
      <c r="C986" s="1430"/>
      <c r="D986" s="1430"/>
      <c r="E986" s="1430"/>
      <c r="F986" s="1430"/>
      <c r="G986" s="1430"/>
      <c r="H986" s="1430"/>
      <c r="I986" s="1430"/>
      <c r="J986" s="1430"/>
      <c r="K986" s="1430"/>
      <c r="L986" s="1430"/>
      <c r="M986" s="1430"/>
      <c r="N986" s="1430"/>
      <c r="O986" s="1430"/>
      <c r="P986" s="1430"/>
      <c r="Q986" s="1430"/>
      <c r="R986" s="1430"/>
      <c r="S986" s="1430"/>
      <c r="T986" s="1430"/>
      <c r="U986" s="1430"/>
      <c r="V986" s="1430"/>
      <c r="W986" s="1430"/>
      <c r="X986" s="1430"/>
      <c r="Y986" s="1430"/>
      <c r="Z986" s="1430"/>
      <c r="AA986" s="1430"/>
      <c r="AB986" s="1430"/>
      <c r="AC986" s="1430"/>
      <c r="AD986" s="1430"/>
      <c r="AE986" s="1430"/>
      <c r="AF986" s="1430"/>
      <c r="AG986" s="1430"/>
      <c r="AH986" s="1430"/>
      <c r="AI986" s="1430"/>
      <c r="AJ986" s="1430"/>
      <c r="AK986" s="1430"/>
      <c r="AL986" s="1430"/>
      <c r="AM986" s="1430"/>
      <c r="AN986" s="1430"/>
      <c r="AO986" s="1430"/>
      <c r="AP986" s="1430"/>
      <c r="AQ986" s="1430"/>
      <c r="AR986" s="1430"/>
      <c r="AS986" s="1430"/>
      <c r="AT986" s="1430"/>
      <c r="AU986" s="1430"/>
      <c r="AV986" s="1430"/>
      <c r="AW986" s="1430"/>
      <c r="AX986" s="1430"/>
      <c r="AY986" s="1430"/>
      <c r="AZ986" s="1430"/>
      <c r="BA986" s="1430"/>
      <c r="BB986" s="1430"/>
      <c r="BC986" s="1430"/>
      <c r="BD986" s="1430"/>
    </row>
    <row r="987" spans="2:56">
      <c r="B987" s="1430"/>
      <c r="C987" s="1430"/>
      <c r="D987" s="1430"/>
      <c r="E987" s="1430"/>
      <c r="F987" s="1430"/>
      <c r="G987" s="1430"/>
      <c r="H987" s="1430"/>
      <c r="I987" s="1430"/>
      <c r="J987" s="1430"/>
      <c r="K987" s="1430"/>
      <c r="L987" s="1430"/>
      <c r="M987" s="1430"/>
      <c r="N987" s="1430"/>
      <c r="O987" s="1430"/>
      <c r="P987" s="1430"/>
      <c r="Q987" s="1430"/>
      <c r="R987" s="1430"/>
      <c r="S987" s="1430"/>
      <c r="T987" s="1430"/>
      <c r="U987" s="1430"/>
      <c r="V987" s="1430"/>
      <c r="W987" s="1430"/>
      <c r="X987" s="1430"/>
      <c r="Y987" s="1430"/>
      <c r="Z987" s="1430"/>
      <c r="AA987" s="1430"/>
      <c r="AB987" s="1430"/>
      <c r="AC987" s="1430"/>
      <c r="AD987" s="1430"/>
      <c r="AE987" s="1430"/>
      <c r="AF987" s="1430"/>
      <c r="AG987" s="1430"/>
      <c r="AH987" s="1430"/>
      <c r="AI987" s="1430"/>
      <c r="AJ987" s="1430"/>
      <c r="AK987" s="1430"/>
      <c r="AL987" s="1430"/>
      <c r="AM987" s="1430"/>
      <c r="AN987" s="1430"/>
      <c r="AO987" s="1430"/>
      <c r="AP987" s="1430"/>
      <c r="AQ987" s="1430"/>
      <c r="AR987" s="1430"/>
      <c r="AS987" s="1430"/>
      <c r="AT987" s="1430"/>
      <c r="AU987" s="1430"/>
      <c r="AV987" s="1430"/>
      <c r="AW987" s="1430"/>
      <c r="AX987" s="1430"/>
      <c r="AY987" s="1430"/>
      <c r="AZ987" s="1430"/>
      <c r="BA987" s="1430"/>
      <c r="BB987" s="1430"/>
      <c r="BC987" s="1430"/>
      <c r="BD987" s="1430"/>
    </row>
    <row r="988" spans="2:56">
      <c r="B988" s="1430"/>
      <c r="C988" s="1430"/>
      <c r="D988" s="1430"/>
      <c r="E988" s="1430"/>
      <c r="F988" s="1430"/>
      <c r="G988" s="1430"/>
      <c r="H988" s="1430"/>
      <c r="I988" s="1430"/>
      <c r="J988" s="1430"/>
      <c r="K988" s="1430"/>
      <c r="L988" s="1430"/>
      <c r="M988" s="1430"/>
      <c r="N988" s="1430"/>
      <c r="O988" s="1430"/>
      <c r="P988" s="1430"/>
      <c r="Q988" s="1430"/>
      <c r="R988" s="1430"/>
      <c r="S988" s="1430"/>
      <c r="T988" s="1430"/>
      <c r="U988" s="1430"/>
      <c r="V988" s="1430"/>
      <c r="W988" s="1430"/>
      <c r="X988" s="1430"/>
      <c r="Y988" s="1430"/>
      <c r="Z988" s="1430"/>
      <c r="AA988" s="1430"/>
      <c r="AB988" s="1430"/>
      <c r="AC988" s="1430"/>
      <c r="AD988" s="1430"/>
      <c r="AE988" s="1430"/>
      <c r="AF988" s="1430"/>
      <c r="AG988" s="1430"/>
      <c r="AH988" s="1430"/>
      <c r="AI988" s="1430"/>
      <c r="AJ988" s="1430"/>
      <c r="AK988" s="1430"/>
      <c r="AL988" s="1430"/>
      <c r="AM988" s="1430"/>
      <c r="AN988" s="1430"/>
      <c r="AO988" s="1430"/>
      <c r="AP988" s="1430"/>
      <c r="AQ988" s="1430"/>
      <c r="AR988" s="1430"/>
      <c r="AS988" s="1430"/>
      <c r="AT988" s="1430"/>
      <c r="AU988" s="1430"/>
      <c r="AV988" s="1430"/>
      <c r="AW988" s="1430"/>
      <c r="AX988" s="1430"/>
      <c r="AY988" s="1430"/>
      <c r="AZ988" s="1430"/>
      <c r="BA988" s="1430"/>
      <c r="BB988" s="1430"/>
      <c r="BC988" s="1430"/>
      <c r="BD988" s="1430"/>
    </row>
    <row r="989" spans="2:56">
      <c r="B989" s="1430"/>
      <c r="C989" s="1430"/>
      <c r="D989" s="1430"/>
      <c r="E989" s="1430"/>
      <c r="F989" s="1430"/>
      <c r="G989" s="1430"/>
      <c r="H989" s="1430"/>
      <c r="I989" s="1430"/>
      <c r="J989" s="1430"/>
      <c r="K989" s="1430"/>
      <c r="L989" s="1430"/>
      <c r="M989" s="1430"/>
      <c r="N989" s="1430"/>
      <c r="O989" s="1430"/>
      <c r="P989" s="1430"/>
      <c r="Q989" s="1430"/>
      <c r="R989" s="1430"/>
      <c r="S989" s="1430"/>
      <c r="T989" s="1430"/>
      <c r="U989" s="1430"/>
      <c r="V989" s="1430"/>
      <c r="W989" s="1430"/>
      <c r="X989" s="1430"/>
      <c r="Y989" s="1430"/>
      <c r="Z989" s="1430"/>
      <c r="AA989" s="1430"/>
      <c r="AB989" s="1430"/>
      <c r="AC989" s="1430"/>
      <c r="AD989" s="1430"/>
      <c r="AE989" s="1430"/>
      <c r="AF989" s="1430"/>
      <c r="AG989" s="1430"/>
      <c r="AH989" s="1430"/>
      <c r="AI989" s="1430"/>
      <c r="AJ989" s="1430"/>
      <c r="AK989" s="1430"/>
      <c r="AL989" s="1430"/>
      <c r="AM989" s="1430"/>
      <c r="AN989" s="1430"/>
      <c r="AO989" s="1430"/>
      <c r="AP989" s="1430"/>
      <c r="AQ989" s="1430"/>
      <c r="AR989" s="1430"/>
      <c r="AS989" s="1430"/>
      <c r="AT989" s="1430"/>
      <c r="AU989" s="1430"/>
      <c r="AV989" s="1430"/>
      <c r="AW989" s="1430"/>
      <c r="AX989" s="1430"/>
      <c r="AY989" s="1430"/>
      <c r="AZ989" s="1430"/>
      <c r="BA989" s="1430"/>
      <c r="BB989" s="1430"/>
      <c r="BC989" s="1430"/>
      <c r="BD989" s="1430"/>
    </row>
    <row r="990" spans="2:56">
      <c r="B990" s="1430"/>
      <c r="C990" s="1430"/>
      <c r="D990" s="1430"/>
      <c r="E990" s="1430"/>
      <c r="F990" s="1430"/>
      <c r="G990" s="1430"/>
      <c r="H990" s="1430"/>
      <c r="I990" s="1430"/>
      <c r="J990" s="1430"/>
      <c r="K990" s="1430"/>
      <c r="L990" s="1430"/>
      <c r="M990" s="1430"/>
      <c r="N990" s="1430"/>
      <c r="O990" s="1430"/>
      <c r="P990" s="1430"/>
      <c r="Q990" s="1430"/>
      <c r="R990" s="1430"/>
      <c r="S990" s="1430"/>
      <c r="T990" s="1430"/>
      <c r="U990" s="1430"/>
      <c r="V990" s="1430"/>
      <c r="W990" s="1430"/>
      <c r="X990" s="1430"/>
      <c r="Y990" s="1430"/>
      <c r="Z990" s="1430"/>
      <c r="AA990" s="1430"/>
      <c r="AB990" s="1430"/>
      <c r="AC990" s="1430"/>
      <c r="AD990" s="1430"/>
      <c r="AE990" s="1430"/>
      <c r="AF990" s="1430"/>
      <c r="AG990" s="1430"/>
      <c r="AH990" s="1430"/>
      <c r="AI990" s="1430"/>
      <c r="AJ990" s="1430"/>
      <c r="AK990" s="1430"/>
      <c r="AL990" s="1430"/>
      <c r="AM990" s="1430"/>
      <c r="AN990" s="1430"/>
      <c r="AO990" s="1430"/>
      <c r="AP990" s="1430"/>
      <c r="AQ990" s="1430"/>
      <c r="AR990" s="1430"/>
      <c r="AS990" s="1430"/>
      <c r="AT990" s="1430"/>
      <c r="AU990" s="1430"/>
      <c r="AV990" s="1430"/>
      <c r="AW990" s="1430"/>
      <c r="AX990" s="1430"/>
      <c r="AY990" s="1430"/>
      <c r="AZ990" s="1430"/>
      <c r="BA990" s="1430"/>
      <c r="BB990" s="1430"/>
      <c r="BC990" s="1430"/>
      <c r="BD990" s="1430"/>
    </row>
    <row r="991" spans="2:56">
      <c r="B991" s="1430"/>
      <c r="C991" s="1430"/>
      <c r="D991" s="1430"/>
      <c r="E991" s="1430"/>
      <c r="F991" s="1430"/>
      <c r="G991" s="1430"/>
      <c r="H991" s="1430"/>
      <c r="I991" s="1430"/>
      <c r="J991" s="1430"/>
      <c r="K991" s="1430"/>
      <c r="L991" s="1430"/>
      <c r="M991" s="1430"/>
      <c r="N991" s="1430"/>
      <c r="O991" s="1430"/>
      <c r="P991" s="1430"/>
      <c r="Q991" s="1430"/>
      <c r="R991" s="1430"/>
      <c r="S991" s="1430"/>
      <c r="T991" s="1430"/>
      <c r="U991" s="1430"/>
      <c r="V991" s="1430"/>
      <c r="W991" s="1430"/>
      <c r="X991" s="1430"/>
      <c r="Y991" s="1430"/>
      <c r="Z991" s="1430"/>
      <c r="AA991" s="1430"/>
      <c r="AB991" s="1430"/>
      <c r="AC991" s="1430"/>
      <c r="AD991" s="1430"/>
      <c r="AE991" s="1430"/>
      <c r="AF991" s="1430"/>
      <c r="AG991" s="1430"/>
      <c r="AH991" s="1430"/>
      <c r="AI991" s="1430"/>
      <c r="AJ991" s="1430"/>
      <c r="AK991" s="1430"/>
      <c r="AL991" s="1430"/>
      <c r="AM991" s="1430"/>
      <c r="AN991" s="1430"/>
      <c r="AO991" s="1430"/>
      <c r="AP991" s="1430"/>
      <c r="AQ991" s="1430"/>
      <c r="AR991" s="1430"/>
      <c r="AS991" s="1430"/>
      <c r="AT991" s="1430"/>
      <c r="AU991" s="1430"/>
      <c r="AV991" s="1430"/>
      <c r="AW991" s="1430"/>
      <c r="AX991" s="1430"/>
      <c r="AY991" s="1430"/>
      <c r="AZ991" s="1430"/>
      <c r="BA991" s="1430"/>
      <c r="BB991" s="1430"/>
      <c r="BC991" s="1430"/>
      <c r="BD991" s="1430"/>
    </row>
    <row r="992" spans="2:56">
      <c r="B992" s="1430"/>
      <c r="C992" s="1430"/>
      <c r="D992" s="1430"/>
      <c r="E992" s="1430"/>
      <c r="F992" s="1430"/>
      <c r="G992" s="1430"/>
      <c r="H992" s="1430"/>
      <c r="I992" s="1430"/>
      <c r="J992" s="1430"/>
      <c r="K992" s="1430"/>
      <c r="L992" s="1430"/>
      <c r="M992" s="1430"/>
      <c r="N992" s="1430"/>
      <c r="O992" s="1430"/>
      <c r="P992" s="1430"/>
      <c r="Q992" s="1430"/>
      <c r="R992" s="1430"/>
      <c r="S992" s="1430"/>
      <c r="T992" s="1430"/>
      <c r="U992" s="1430"/>
      <c r="V992" s="1430"/>
      <c r="W992" s="1430"/>
      <c r="X992" s="1430"/>
      <c r="Y992" s="1430"/>
      <c r="Z992" s="1430"/>
      <c r="AA992" s="1430"/>
      <c r="AB992" s="1430"/>
      <c r="AC992" s="1430"/>
      <c r="AD992" s="1430"/>
      <c r="AE992" s="1430"/>
      <c r="AF992" s="1430"/>
      <c r="AG992" s="1430"/>
      <c r="AH992" s="1430"/>
      <c r="AI992" s="1430"/>
      <c r="AJ992" s="1430"/>
      <c r="AK992" s="1430"/>
      <c r="AL992" s="1430"/>
      <c r="AM992" s="1430"/>
      <c r="AN992" s="1430"/>
      <c r="AO992" s="1430"/>
      <c r="AP992" s="1430"/>
      <c r="AQ992" s="1430"/>
      <c r="AR992" s="1430"/>
      <c r="AS992" s="1430"/>
      <c r="AT992" s="1430"/>
      <c r="AU992" s="1430"/>
      <c r="AV992" s="1430"/>
      <c r="AW992" s="1430"/>
      <c r="AX992" s="1430"/>
      <c r="AY992" s="1430"/>
      <c r="AZ992" s="1430"/>
      <c r="BA992" s="1430"/>
      <c r="BB992" s="1430"/>
      <c r="BC992" s="1430"/>
      <c r="BD992" s="1430"/>
    </row>
    <row r="993" spans="2:56">
      <c r="B993" s="1430"/>
      <c r="C993" s="1430"/>
      <c r="D993" s="1430"/>
      <c r="E993" s="1430"/>
      <c r="F993" s="1430"/>
      <c r="G993" s="1430"/>
      <c r="H993" s="1430"/>
      <c r="I993" s="1430"/>
      <c r="J993" s="1430"/>
      <c r="K993" s="1430"/>
      <c r="L993" s="1430"/>
      <c r="M993" s="1430"/>
      <c r="N993" s="1430"/>
      <c r="O993" s="1430"/>
      <c r="P993" s="1430"/>
      <c r="Q993" s="1430"/>
      <c r="R993" s="1430"/>
      <c r="S993" s="1430"/>
      <c r="T993" s="1430"/>
      <c r="U993" s="1430"/>
      <c r="V993" s="1430"/>
      <c r="W993" s="1430"/>
      <c r="X993" s="1430"/>
      <c r="Y993" s="1430"/>
      <c r="Z993" s="1430"/>
      <c r="AA993" s="1430"/>
      <c r="AB993" s="1430"/>
      <c r="AC993" s="1430"/>
      <c r="AD993" s="1430"/>
      <c r="AE993" s="1430"/>
      <c r="AF993" s="1430"/>
      <c r="AG993" s="1430"/>
      <c r="AH993" s="1430"/>
      <c r="AI993" s="1430"/>
      <c r="AJ993" s="1430"/>
      <c r="AK993" s="1430"/>
      <c r="AL993" s="1430"/>
      <c r="AM993" s="1430"/>
      <c r="AN993" s="1430"/>
      <c r="AO993" s="1430"/>
      <c r="AP993" s="1430"/>
      <c r="AQ993" s="1430"/>
      <c r="AR993" s="1430"/>
      <c r="AS993" s="1430"/>
      <c r="AT993" s="1430"/>
      <c r="AU993" s="1430"/>
      <c r="AV993" s="1430"/>
      <c r="AW993" s="1430"/>
      <c r="AX993" s="1430"/>
      <c r="AY993" s="1430"/>
      <c r="AZ993" s="1430"/>
      <c r="BA993" s="1430"/>
      <c r="BB993" s="1430"/>
      <c r="BC993" s="1430"/>
      <c r="BD993" s="1430"/>
    </row>
    <row r="994" spans="2:56">
      <c r="B994" s="1430"/>
      <c r="C994" s="1430"/>
      <c r="D994" s="1430"/>
      <c r="E994" s="1430"/>
      <c r="F994" s="1430"/>
      <c r="G994" s="1430"/>
      <c r="H994" s="1430"/>
      <c r="I994" s="1430"/>
      <c r="J994" s="1430"/>
      <c r="K994" s="1430"/>
      <c r="L994" s="1430"/>
      <c r="M994" s="1430"/>
      <c r="N994" s="1430"/>
      <c r="O994" s="1430"/>
      <c r="P994" s="1430"/>
      <c r="Q994" s="1430"/>
      <c r="R994" s="1430"/>
      <c r="S994" s="1430"/>
      <c r="T994" s="1430"/>
      <c r="U994" s="1430"/>
      <c r="V994" s="1430"/>
      <c r="W994" s="1430"/>
      <c r="X994" s="1430"/>
      <c r="Y994" s="1430"/>
      <c r="Z994" s="1430"/>
      <c r="AA994" s="1430"/>
      <c r="AB994" s="1430"/>
      <c r="AC994" s="1430"/>
      <c r="AD994" s="1430"/>
      <c r="AE994" s="1430"/>
      <c r="AF994" s="1430"/>
      <c r="AG994" s="1430"/>
      <c r="AH994" s="1430"/>
      <c r="AI994" s="1430"/>
      <c r="AJ994" s="1430"/>
      <c r="AK994" s="1430"/>
      <c r="AL994" s="1430"/>
      <c r="AM994" s="1430"/>
      <c r="AN994" s="1430"/>
      <c r="AO994" s="1430"/>
      <c r="AP994" s="1430"/>
      <c r="AQ994" s="1430"/>
      <c r="AR994" s="1430"/>
      <c r="AS994" s="1430"/>
      <c r="AT994" s="1430"/>
      <c r="AU994" s="1430"/>
      <c r="AV994" s="1430"/>
      <c r="AW994" s="1430"/>
      <c r="AX994" s="1430"/>
      <c r="AY994" s="1430"/>
      <c r="AZ994" s="1430"/>
      <c r="BA994" s="1430"/>
      <c r="BB994" s="1430"/>
      <c r="BC994" s="1430"/>
      <c r="BD994" s="1430"/>
    </row>
    <row r="995" spans="2:56">
      <c r="B995" s="1430"/>
      <c r="C995" s="1430"/>
      <c r="D995" s="1430"/>
      <c r="E995" s="1430"/>
      <c r="F995" s="1430"/>
      <c r="G995" s="1430"/>
      <c r="H995" s="1430"/>
      <c r="I995" s="1430"/>
      <c r="J995" s="1430"/>
      <c r="K995" s="1430"/>
      <c r="L995" s="1430"/>
      <c r="M995" s="1430"/>
      <c r="N995" s="1430"/>
      <c r="O995" s="1430"/>
      <c r="P995" s="1430"/>
      <c r="Q995" s="1430"/>
      <c r="R995" s="1430"/>
      <c r="S995" s="1430"/>
      <c r="T995" s="1430"/>
      <c r="U995" s="1430"/>
      <c r="V995" s="1430"/>
      <c r="W995" s="1430"/>
      <c r="X995" s="1430"/>
      <c r="Y995" s="1430"/>
      <c r="Z995" s="1430"/>
      <c r="AA995" s="1430"/>
      <c r="AB995" s="1430"/>
      <c r="AC995" s="1430"/>
      <c r="AD995" s="1430"/>
      <c r="AE995" s="1430"/>
      <c r="AF995" s="1430"/>
      <c r="AG995" s="1430"/>
      <c r="AH995" s="1430"/>
      <c r="AI995" s="1430"/>
      <c r="AJ995" s="1430"/>
      <c r="AK995" s="1430"/>
      <c r="AL995" s="1430"/>
      <c r="AM995" s="1430"/>
      <c r="AN995" s="1430"/>
      <c r="AO995" s="1430"/>
      <c r="AP995" s="1430"/>
      <c r="AQ995" s="1430"/>
      <c r="AR995" s="1430"/>
      <c r="AS995" s="1430"/>
      <c r="AT995" s="1430"/>
      <c r="AU995" s="1430"/>
      <c r="AV995" s="1430"/>
      <c r="AW995" s="1430"/>
      <c r="AX995" s="1430"/>
      <c r="AY995" s="1430"/>
      <c r="AZ995" s="1430"/>
      <c r="BA995" s="1430"/>
      <c r="BB995" s="1430"/>
      <c r="BC995" s="1430"/>
      <c r="BD995" s="1430"/>
    </row>
    <row r="996" spans="2:56">
      <c r="B996" s="1430"/>
      <c r="C996" s="1430"/>
      <c r="D996" s="1430"/>
      <c r="E996" s="1430"/>
      <c r="F996" s="1430"/>
      <c r="G996" s="1430"/>
      <c r="H996" s="1430"/>
      <c r="I996" s="1430"/>
      <c r="J996" s="1430"/>
      <c r="K996" s="1430"/>
      <c r="L996" s="1430"/>
      <c r="M996" s="1430"/>
      <c r="N996" s="1430"/>
      <c r="O996" s="1430"/>
      <c r="P996" s="1430"/>
      <c r="Q996" s="1430"/>
      <c r="R996" s="1430"/>
      <c r="S996" s="1430"/>
      <c r="T996" s="1430"/>
      <c r="U996" s="1430"/>
      <c r="V996" s="1430"/>
      <c r="W996" s="1430"/>
      <c r="X996" s="1430"/>
      <c r="Y996" s="1430"/>
      <c r="Z996" s="1430"/>
      <c r="AA996" s="1430"/>
      <c r="AB996" s="1430"/>
      <c r="AC996" s="1430"/>
      <c r="AD996" s="1430"/>
      <c r="AE996" s="1430"/>
      <c r="AF996" s="1430"/>
      <c r="AG996" s="1430"/>
      <c r="AH996" s="1430"/>
      <c r="AI996" s="1430"/>
      <c r="AJ996" s="1430"/>
      <c r="AK996" s="1430"/>
      <c r="AL996" s="1430"/>
      <c r="AM996" s="1430"/>
      <c r="AN996" s="1430"/>
      <c r="AO996" s="1430"/>
      <c r="AP996" s="1430"/>
      <c r="AQ996" s="1430"/>
      <c r="AR996" s="1430"/>
      <c r="AS996" s="1430"/>
      <c r="AT996" s="1430"/>
      <c r="AU996" s="1430"/>
      <c r="AV996" s="1430"/>
      <c r="AW996" s="1430"/>
      <c r="AX996" s="1430"/>
      <c r="AY996" s="1430"/>
      <c r="AZ996" s="1430"/>
      <c r="BA996" s="1430"/>
      <c r="BB996" s="1430"/>
      <c r="BC996" s="1430"/>
      <c r="BD996" s="1430"/>
    </row>
    <row r="997" spans="2:56">
      <c r="B997" s="1430"/>
      <c r="C997" s="1430"/>
      <c r="D997" s="1430"/>
      <c r="E997" s="1430"/>
      <c r="F997" s="1430"/>
      <c r="G997" s="1430"/>
      <c r="H997" s="1430"/>
      <c r="I997" s="1430"/>
      <c r="J997" s="1430"/>
      <c r="K997" s="1430"/>
      <c r="L997" s="1430"/>
      <c r="M997" s="1430"/>
      <c r="N997" s="1430"/>
      <c r="O997" s="1430"/>
      <c r="P997" s="1430"/>
      <c r="Q997" s="1430"/>
      <c r="R997" s="1430"/>
      <c r="S997" s="1430"/>
      <c r="T997" s="1430"/>
      <c r="U997" s="1430"/>
      <c r="V997" s="1430"/>
      <c r="W997" s="1430"/>
      <c r="X997" s="1430"/>
      <c r="Y997" s="1430"/>
      <c r="Z997" s="1430"/>
      <c r="AA997" s="1430"/>
      <c r="AB997" s="1430"/>
      <c r="AC997" s="1430"/>
      <c r="AD997" s="1430"/>
      <c r="AE997" s="1430"/>
      <c r="AF997" s="1430"/>
      <c r="AG997" s="1430"/>
      <c r="AH997" s="1430"/>
      <c r="AI997" s="1430"/>
      <c r="AJ997" s="1430"/>
      <c r="AK997" s="1430"/>
      <c r="AL997" s="1430"/>
      <c r="AM997" s="1430"/>
      <c r="AN997" s="1430"/>
      <c r="AO997" s="1430"/>
      <c r="AP997" s="1430"/>
      <c r="AQ997" s="1430"/>
      <c r="AR997" s="1430"/>
      <c r="AS997" s="1430"/>
      <c r="AT997" s="1430"/>
      <c r="AU997" s="1430"/>
      <c r="AV997" s="1430"/>
      <c r="AW997" s="1430"/>
      <c r="AX997" s="1430"/>
      <c r="AY997" s="1430"/>
      <c r="AZ997" s="1430"/>
      <c r="BA997" s="1430"/>
      <c r="BB997" s="1430"/>
      <c r="BC997" s="1430"/>
      <c r="BD997" s="1430"/>
    </row>
    <row r="998" spans="2:56">
      <c r="B998" s="1430"/>
      <c r="C998" s="1430"/>
      <c r="D998" s="1430"/>
      <c r="E998" s="1430"/>
      <c r="F998" s="1430"/>
      <c r="G998" s="1430"/>
      <c r="H998" s="1430"/>
      <c r="I998" s="1430"/>
      <c r="J998" s="1430"/>
      <c r="K998" s="1430"/>
      <c r="L998" s="1430"/>
      <c r="M998" s="1430"/>
      <c r="N998" s="1430"/>
      <c r="O998" s="1430"/>
      <c r="P998" s="1430"/>
      <c r="Q998" s="1430"/>
      <c r="R998" s="1430"/>
      <c r="S998" s="1430"/>
      <c r="T998" s="1430"/>
      <c r="U998" s="1430"/>
      <c r="V998" s="1430"/>
      <c r="W998" s="1430"/>
      <c r="X998" s="1430"/>
      <c r="Y998" s="1430"/>
      <c r="Z998" s="1430"/>
      <c r="AA998" s="1430"/>
      <c r="AB998" s="1430"/>
      <c r="AC998" s="1430"/>
      <c r="AD998" s="1430"/>
      <c r="AE998" s="1430"/>
      <c r="AF998" s="1430"/>
      <c r="AG998" s="1430"/>
      <c r="AH998" s="1430"/>
      <c r="AI998" s="1430"/>
      <c r="AJ998" s="1430"/>
      <c r="AK998" s="1430"/>
      <c r="AL998" s="1430"/>
      <c r="AM998" s="1430"/>
      <c r="AN998" s="1430"/>
      <c r="AO998" s="1430"/>
      <c r="AP998" s="1430"/>
      <c r="AQ998" s="1430"/>
      <c r="AR998" s="1430"/>
      <c r="AS998" s="1430"/>
      <c r="AT998" s="1430"/>
      <c r="AU998" s="1430"/>
      <c r="AV998" s="1430"/>
      <c r="AW998" s="1430"/>
      <c r="AX998" s="1430"/>
      <c r="AY998" s="1430"/>
      <c r="AZ998" s="1430"/>
      <c r="BA998" s="1430"/>
      <c r="BB998" s="1430"/>
      <c r="BC998" s="1430"/>
      <c r="BD998" s="1430"/>
    </row>
    <row r="999" spans="2:56">
      <c r="B999" s="1430"/>
      <c r="C999" s="1430"/>
      <c r="D999" s="1430"/>
      <c r="E999" s="1430"/>
      <c r="F999" s="1430"/>
      <c r="G999" s="1430"/>
      <c r="H999" s="1430"/>
      <c r="I999" s="1430"/>
      <c r="J999" s="1430"/>
      <c r="K999" s="1430"/>
      <c r="L999" s="1430"/>
      <c r="M999" s="1430"/>
      <c r="N999" s="1430"/>
      <c r="O999" s="1430"/>
      <c r="P999" s="1430"/>
      <c r="Q999" s="1430"/>
      <c r="R999" s="1430"/>
      <c r="S999" s="1430"/>
      <c r="T999" s="1430"/>
      <c r="U999" s="1430"/>
      <c r="V999" s="1430"/>
      <c r="W999" s="1430"/>
      <c r="X999" s="1430"/>
      <c r="Y999" s="1430"/>
      <c r="Z999" s="1430"/>
      <c r="AA999" s="1430"/>
      <c r="AB999" s="1430"/>
      <c r="AC999" s="1430"/>
      <c r="AD999" s="1430"/>
      <c r="AE999" s="1430"/>
      <c r="AF999" s="1430"/>
      <c r="AG999" s="1430"/>
      <c r="AH999" s="1430"/>
      <c r="AI999" s="1430"/>
      <c r="AJ999" s="1430"/>
      <c r="AK999" s="1430"/>
      <c r="AL999" s="1430"/>
      <c r="AM999" s="1430"/>
      <c r="AN999" s="1430"/>
      <c r="AO999" s="1430"/>
      <c r="AP999" s="1430"/>
      <c r="AQ999" s="1430"/>
      <c r="AR999" s="1430"/>
      <c r="AS999" s="1430"/>
      <c r="AT999" s="1430"/>
      <c r="AU999" s="1430"/>
      <c r="AV999" s="1430"/>
      <c r="AW999" s="1430"/>
      <c r="AX999" s="1430"/>
      <c r="AY999" s="1430"/>
      <c r="AZ999" s="1430"/>
      <c r="BA999" s="1430"/>
      <c r="BB999" s="1430"/>
      <c r="BC999" s="1430"/>
      <c r="BD999" s="1430"/>
    </row>
    <row r="1000" spans="2:56">
      <c r="B1000" s="1430"/>
      <c r="C1000" s="1430"/>
      <c r="D1000" s="1430"/>
      <c r="E1000" s="1430"/>
      <c r="F1000" s="1430"/>
      <c r="G1000" s="1430"/>
      <c r="H1000" s="1430"/>
      <c r="I1000" s="1430"/>
      <c r="J1000" s="1430"/>
      <c r="K1000" s="1430"/>
      <c r="L1000" s="1430"/>
      <c r="M1000" s="1430"/>
      <c r="N1000" s="1430"/>
      <c r="O1000" s="1430"/>
      <c r="P1000" s="1430"/>
      <c r="Q1000" s="1430"/>
      <c r="R1000" s="1430"/>
      <c r="S1000" s="1430"/>
      <c r="T1000" s="1430"/>
      <c r="U1000" s="1430"/>
      <c r="V1000" s="1430"/>
      <c r="W1000" s="1430"/>
      <c r="X1000" s="1430"/>
      <c r="Y1000" s="1430"/>
      <c r="Z1000" s="1430"/>
      <c r="AA1000" s="1430"/>
      <c r="AB1000" s="1430"/>
      <c r="AC1000" s="1430"/>
      <c r="AD1000" s="1430"/>
      <c r="AE1000" s="1430"/>
      <c r="AF1000" s="1430"/>
      <c r="AG1000" s="1430"/>
      <c r="AH1000" s="1430"/>
      <c r="AI1000" s="1430"/>
      <c r="AJ1000" s="1430"/>
      <c r="AK1000" s="1430"/>
      <c r="AL1000" s="1430"/>
      <c r="AM1000" s="1430"/>
      <c r="AN1000" s="1430"/>
      <c r="AO1000" s="1430"/>
      <c r="AP1000" s="1430"/>
      <c r="AQ1000" s="1430"/>
      <c r="AR1000" s="1430"/>
      <c r="AS1000" s="1430"/>
      <c r="AT1000" s="1430"/>
      <c r="AU1000" s="1430"/>
      <c r="AV1000" s="1430"/>
      <c r="AW1000" s="1430"/>
      <c r="AX1000" s="1430"/>
      <c r="AY1000" s="1430"/>
      <c r="AZ1000" s="1430"/>
      <c r="BA1000" s="1430"/>
      <c r="BB1000" s="1430"/>
      <c r="BC1000" s="1430"/>
      <c r="BD1000" s="1430"/>
    </row>
    <row r="1001" spans="2:56">
      <c r="B1001" s="1430"/>
      <c r="C1001" s="1430"/>
      <c r="D1001" s="1430"/>
      <c r="E1001" s="1430"/>
      <c r="F1001" s="1430"/>
      <c r="G1001" s="1430"/>
      <c r="H1001" s="1430"/>
      <c r="I1001" s="1430"/>
      <c r="J1001" s="1430"/>
      <c r="K1001" s="1430"/>
      <c r="L1001" s="1430"/>
      <c r="M1001" s="1430"/>
      <c r="N1001" s="1430"/>
      <c r="O1001" s="1430"/>
      <c r="P1001" s="1430"/>
      <c r="Q1001" s="1430"/>
      <c r="R1001" s="1430"/>
      <c r="S1001" s="1430"/>
      <c r="T1001" s="1430"/>
      <c r="U1001" s="1430"/>
      <c r="V1001" s="1430"/>
      <c r="W1001" s="1430"/>
      <c r="X1001" s="1430"/>
      <c r="Y1001" s="1430"/>
      <c r="Z1001" s="1430"/>
      <c r="AA1001" s="1430"/>
      <c r="AB1001" s="1430"/>
      <c r="AC1001" s="1430"/>
      <c r="AD1001" s="1430"/>
      <c r="AE1001" s="1430"/>
      <c r="AF1001" s="1430"/>
      <c r="AG1001" s="1430"/>
      <c r="AH1001" s="1430"/>
      <c r="AI1001" s="1430"/>
      <c r="AJ1001" s="1430"/>
      <c r="AK1001" s="1430"/>
      <c r="AL1001" s="1430"/>
      <c r="AM1001" s="1430"/>
      <c r="AN1001" s="1430"/>
      <c r="AO1001" s="1430"/>
      <c r="AP1001" s="1430"/>
      <c r="AQ1001" s="1430"/>
      <c r="AR1001" s="1430"/>
      <c r="AS1001" s="1430"/>
      <c r="AT1001" s="1430"/>
      <c r="AU1001" s="1430"/>
      <c r="AV1001" s="1430"/>
      <c r="AW1001" s="1430"/>
      <c r="AX1001" s="1430"/>
      <c r="AY1001" s="1430"/>
      <c r="AZ1001" s="1430"/>
      <c r="BA1001" s="1430"/>
      <c r="BB1001" s="1430"/>
      <c r="BC1001" s="1430"/>
      <c r="BD1001" s="1430"/>
    </row>
    <row r="1002" spans="2:56">
      <c r="B1002" s="1430"/>
      <c r="C1002" s="1430"/>
      <c r="D1002" s="1430"/>
      <c r="E1002" s="1430"/>
      <c r="F1002" s="1430"/>
      <c r="G1002" s="1430"/>
      <c r="H1002" s="1430"/>
      <c r="I1002" s="1430"/>
      <c r="J1002" s="1430"/>
      <c r="K1002" s="1430"/>
      <c r="L1002" s="1430"/>
      <c r="M1002" s="1430"/>
      <c r="N1002" s="1430"/>
      <c r="O1002" s="1430"/>
      <c r="P1002" s="1430"/>
      <c r="Q1002" s="1430"/>
      <c r="R1002" s="1430"/>
      <c r="S1002" s="1430"/>
      <c r="T1002" s="1430"/>
      <c r="U1002" s="1430"/>
      <c r="V1002" s="1430"/>
      <c r="W1002" s="1430"/>
      <c r="X1002" s="1430"/>
      <c r="Y1002" s="1430"/>
      <c r="Z1002" s="1430"/>
      <c r="AA1002" s="1430"/>
      <c r="AB1002" s="1430"/>
      <c r="AC1002" s="1430"/>
      <c r="AD1002" s="1430"/>
      <c r="AE1002" s="1430"/>
      <c r="AF1002" s="1430"/>
      <c r="AG1002" s="1430"/>
      <c r="AH1002" s="1430"/>
      <c r="AI1002" s="1430"/>
      <c r="AJ1002" s="1430"/>
      <c r="AK1002" s="1430"/>
      <c r="AL1002" s="1430"/>
      <c r="AM1002" s="1430"/>
      <c r="AN1002" s="1430"/>
      <c r="AO1002" s="1430"/>
      <c r="AP1002" s="1430"/>
      <c r="AQ1002" s="1430"/>
      <c r="AR1002" s="1430"/>
      <c r="AS1002" s="1430"/>
      <c r="AT1002" s="1430"/>
      <c r="AU1002" s="1430"/>
      <c r="AV1002" s="1430"/>
      <c r="AW1002" s="1430"/>
      <c r="AX1002" s="1430"/>
      <c r="AY1002" s="1430"/>
      <c r="AZ1002" s="1430"/>
      <c r="BA1002" s="1430"/>
      <c r="BB1002" s="1430"/>
      <c r="BC1002" s="1430"/>
      <c r="BD1002" s="1430"/>
    </row>
    <row r="1003" spans="2:56">
      <c r="B1003" s="1430"/>
      <c r="C1003" s="1430"/>
      <c r="D1003" s="1430"/>
      <c r="E1003" s="1430"/>
      <c r="F1003" s="1430"/>
      <c r="G1003" s="1430"/>
      <c r="H1003" s="1430"/>
      <c r="I1003" s="1430"/>
      <c r="J1003" s="1430"/>
      <c r="K1003" s="1430"/>
      <c r="L1003" s="1430"/>
      <c r="M1003" s="1430"/>
      <c r="N1003" s="1430"/>
      <c r="O1003" s="1430"/>
      <c r="P1003" s="1430"/>
      <c r="Q1003" s="1430"/>
      <c r="R1003" s="1430"/>
      <c r="S1003" s="1430"/>
      <c r="T1003" s="1430"/>
      <c r="U1003" s="1430"/>
      <c r="V1003" s="1430"/>
      <c r="W1003" s="1430"/>
      <c r="X1003" s="1430"/>
      <c r="Y1003" s="1430"/>
      <c r="Z1003" s="1430"/>
      <c r="AA1003" s="1430"/>
      <c r="AB1003" s="1430"/>
      <c r="AC1003" s="1430"/>
      <c r="AD1003" s="1430"/>
      <c r="AE1003" s="1430"/>
      <c r="AF1003" s="1430"/>
      <c r="AG1003" s="1430"/>
      <c r="AH1003" s="1430"/>
      <c r="AI1003" s="1430"/>
      <c r="AJ1003" s="1430"/>
      <c r="AK1003" s="1430"/>
      <c r="AL1003" s="1430"/>
      <c r="AM1003" s="1430"/>
      <c r="AN1003" s="1430"/>
      <c r="AO1003" s="1430"/>
      <c r="AP1003" s="1430"/>
      <c r="AQ1003" s="1430"/>
      <c r="AR1003" s="1430"/>
      <c r="AS1003" s="1430"/>
      <c r="AT1003" s="1430"/>
      <c r="AU1003" s="1430"/>
      <c r="AV1003" s="1430"/>
      <c r="AW1003" s="1430"/>
      <c r="AX1003" s="1430"/>
      <c r="AY1003" s="1430"/>
      <c r="AZ1003" s="1430"/>
      <c r="BA1003" s="1430"/>
      <c r="BB1003" s="1430"/>
      <c r="BC1003" s="1430"/>
      <c r="BD1003" s="1430"/>
    </row>
    <row r="1004" spans="2:56">
      <c r="B1004" s="1430"/>
      <c r="C1004" s="1430"/>
      <c r="D1004" s="1430"/>
      <c r="E1004" s="1430"/>
      <c r="F1004" s="1430"/>
      <c r="G1004" s="1430"/>
      <c r="H1004" s="1430"/>
      <c r="I1004" s="1430"/>
      <c r="J1004" s="1430"/>
      <c r="K1004" s="1430"/>
      <c r="L1004" s="1430"/>
      <c r="M1004" s="1430"/>
      <c r="N1004" s="1430"/>
      <c r="O1004" s="1430"/>
      <c r="P1004" s="1430"/>
      <c r="Q1004" s="1430"/>
      <c r="R1004" s="1430"/>
      <c r="S1004" s="1430"/>
      <c r="T1004" s="1430"/>
      <c r="U1004" s="1430"/>
      <c r="V1004" s="1430"/>
      <c r="W1004" s="1430"/>
      <c r="X1004" s="1430"/>
      <c r="Y1004" s="1430"/>
      <c r="Z1004" s="1430"/>
      <c r="AA1004" s="1430"/>
      <c r="AB1004" s="1430"/>
      <c r="AC1004" s="1430"/>
      <c r="AD1004" s="1430"/>
      <c r="AE1004" s="1430"/>
      <c r="AF1004" s="1430"/>
      <c r="AG1004" s="1430"/>
      <c r="AH1004" s="1430"/>
      <c r="AI1004" s="1430"/>
      <c r="AJ1004" s="1430"/>
      <c r="AK1004" s="1430"/>
      <c r="AL1004" s="1430"/>
      <c r="AM1004" s="1430"/>
      <c r="AN1004" s="1430"/>
      <c r="AO1004" s="1430"/>
      <c r="AP1004" s="1430"/>
      <c r="AQ1004" s="1430"/>
      <c r="AR1004" s="1430"/>
      <c r="AS1004" s="1430"/>
      <c r="AT1004" s="1430"/>
      <c r="AU1004" s="1430"/>
      <c r="AV1004" s="1430"/>
      <c r="AW1004" s="1430"/>
      <c r="AX1004" s="1430"/>
      <c r="AY1004" s="1430"/>
      <c r="AZ1004" s="1430"/>
      <c r="BA1004" s="1430"/>
      <c r="BB1004" s="1430"/>
      <c r="BC1004" s="1430"/>
      <c r="BD1004" s="1430"/>
    </row>
    <row r="1005" spans="2:56">
      <c r="B1005" s="1430"/>
      <c r="C1005" s="1430"/>
      <c r="D1005" s="1430"/>
      <c r="E1005" s="1430"/>
      <c r="F1005" s="1430"/>
      <c r="G1005" s="1430"/>
      <c r="H1005" s="1430"/>
      <c r="I1005" s="1430"/>
      <c r="J1005" s="1430"/>
      <c r="K1005" s="1430"/>
      <c r="L1005" s="1430"/>
      <c r="M1005" s="1430"/>
      <c r="N1005" s="1430"/>
      <c r="O1005" s="1430"/>
      <c r="P1005" s="1430"/>
      <c r="Q1005" s="1430"/>
      <c r="R1005" s="1430"/>
      <c r="S1005" s="1430"/>
      <c r="T1005" s="1430"/>
      <c r="U1005" s="1430"/>
      <c r="V1005" s="1430"/>
      <c r="W1005" s="1430"/>
      <c r="X1005" s="1430"/>
      <c r="Y1005" s="1430"/>
      <c r="Z1005" s="1430"/>
      <c r="AA1005" s="1430"/>
      <c r="AB1005" s="1430"/>
      <c r="AC1005" s="1430"/>
      <c r="AD1005" s="1430"/>
      <c r="AE1005" s="1430"/>
      <c r="AF1005" s="1430"/>
      <c r="AG1005" s="1430"/>
      <c r="AH1005" s="1430"/>
      <c r="AI1005" s="1430"/>
      <c r="AJ1005" s="1430"/>
      <c r="AK1005" s="1430"/>
      <c r="AL1005" s="1430"/>
      <c r="AM1005" s="1430"/>
      <c r="AN1005" s="1430"/>
      <c r="AO1005" s="1430"/>
      <c r="AP1005" s="1430"/>
      <c r="AQ1005" s="1430"/>
      <c r="AR1005" s="1430"/>
      <c r="AS1005" s="1430"/>
      <c r="AT1005" s="1430"/>
      <c r="AU1005" s="1430"/>
      <c r="AV1005" s="1430"/>
      <c r="AW1005" s="1430"/>
      <c r="AX1005" s="1430"/>
      <c r="AY1005" s="1430"/>
      <c r="AZ1005" s="1430"/>
      <c r="BA1005" s="1430"/>
      <c r="BB1005" s="1430"/>
      <c r="BC1005" s="1430"/>
      <c r="BD1005" s="1430"/>
    </row>
    <row r="1006" spans="2:56">
      <c r="B1006" s="1430"/>
      <c r="C1006" s="1430"/>
      <c r="D1006" s="1430"/>
      <c r="E1006" s="1430"/>
      <c r="F1006" s="1430"/>
      <c r="G1006" s="1430"/>
      <c r="H1006" s="1430"/>
      <c r="I1006" s="1430"/>
      <c r="J1006" s="1430"/>
      <c r="K1006" s="1430"/>
      <c r="L1006" s="1430"/>
      <c r="M1006" s="1430"/>
      <c r="N1006" s="1430"/>
      <c r="O1006" s="1430"/>
      <c r="P1006" s="1430"/>
      <c r="Q1006" s="1430"/>
      <c r="R1006" s="1430"/>
      <c r="S1006" s="1430"/>
      <c r="T1006" s="1430"/>
      <c r="U1006" s="1430"/>
      <c r="V1006" s="1430"/>
      <c r="W1006" s="1430"/>
      <c r="X1006" s="1430"/>
      <c r="Y1006" s="1430"/>
      <c r="Z1006" s="1430"/>
      <c r="AA1006" s="1430"/>
      <c r="AB1006" s="1430"/>
      <c r="AC1006" s="1430"/>
      <c r="AD1006" s="1430"/>
      <c r="AE1006" s="1430"/>
      <c r="AF1006" s="1430"/>
      <c r="AG1006" s="1430"/>
      <c r="AH1006" s="1430"/>
      <c r="AI1006" s="1430"/>
      <c r="AJ1006" s="1430"/>
      <c r="AK1006" s="1430"/>
      <c r="AL1006" s="1430"/>
      <c r="AM1006" s="1430"/>
      <c r="AN1006" s="1430"/>
      <c r="AO1006" s="1430"/>
      <c r="AP1006" s="1430"/>
      <c r="AQ1006" s="1430"/>
      <c r="AR1006" s="1430"/>
      <c r="AS1006" s="1430"/>
      <c r="AT1006" s="1430"/>
      <c r="AU1006" s="1430"/>
      <c r="AV1006" s="1430"/>
      <c r="AW1006" s="1430"/>
      <c r="AX1006" s="1430"/>
      <c r="AY1006" s="1430"/>
      <c r="AZ1006" s="1430"/>
      <c r="BA1006" s="1430"/>
      <c r="BB1006" s="1430"/>
      <c r="BC1006" s="1430"/>
      <c r="BD1006" s="1430"/>
    </row>
    <row r="1007" spans="2:56">
      <c r="B1007" s="1430"/>
      <c r="C1007" s="1430"/>
      <c r="D1007" s="1430"/>
      <c r="E1007" s="1430"/>
      <c r="F1007" s="1430"/>
      <c r="G1007" s="1430"/>
      <c r="H1007" s="1430"/>
      <c r="I1007" s="1430"/>
      <c r="J1007" s="1430"/>
      <c r="K1007" s="1430"/>
      <c r="L1007" s="1430"/>
      <c r="M1007" s="1430"/>
      <c r="N1007" s="1430"/>
      <c r="O1007" s="1430"/>
      <c r="P1007" s="1430"/>
      <c r="Q1007" s="1430"/>
      <c r="R1007" s="1430"/>
      <c r="S1007" s="1430"/>
      <c r="T1007" s="1430"/>
      <c r="U1007" s="1430"/>
      <c r="V1007" s="1430"/>
      <c r="W1007" s="1430"/>
      <c r="X1007" s="1430"/>
      <c r="Y1007" s="1430"/>
      <c r="Z1007" s="1430"/>
      <c r="AA1007" s="1430"/>
      <c r="AB1007" s="1430"/>
      <c r="AC1007" s="1430"/>
      <c r="AD1007" s="1430"/>
      <c r="AE1007" s="1430"/>
      <c r="AF1007" s="1430"/>
      <c r="AG1007" s="1430"/>
      <c r="AH1007" s="1430"/>
      <c r="AI1007" s="1430"/>
      <c r="AJ1007" s="1430"/>
      <c r="AK1007" s="1430"/>
      <c r="AL1007" s="1430"/>
      <c r="AM1007" s="1430"/>
      <c r="AN1007" s="1430"/>
      <c r="AO1007" s="1430"/>
      <c r="AP1007" s="1430"/>
      <c r="AQ1007" s="1430"/>
      <c r="AR1007" s="1430"/>
      <c r="AS1007" s="1430"/>
      <c r="AT1007" s="1430"/>
      <c r="AU1007" s="1430"/>
      <c r="AV1007" s="1430"/>
      <c r="AW1007" s="1430"/>
      <c r="AX1007" s="1430"/>
      <c r="AY1007" s="1430"/>
      <c r="AZ1007" s="1430"/>
      <c r="BA1007" s="1430"/>
      <c r="BB1007" s="1430"/>
      <c r="BC1007" s="1430"/>
      <c r="BD1007" s="1430"/>
    </row>
    <row r="1008" spans="2:56">
      <c r="B1008" s="1430"/>
      <c r="C1008" s="1430"/>
      <c r="D1008" s="1430"/>
      <c r="E1008" s="1430"/>
      <c r="F1008" s="1430"/>
      <c r="G1008" s="1430"/>
      <c r="H1008" s="1430"/>
      <c r="I1008" s="1430"/>
      <c r="J1008" s="1430"/>
      <c r="K1008" s="1430"/>
      <c r="L1008" s="1430"/>
      <c r="M1008" s="1430"/>
      <c r="N1008" s="1430"/>
      <c r="O1008" s="1430"/>
      <c r="P1008" s="1430"/>
      <c r="Q1008" s="1430"/>
      <c r="R1008" s="1430"/>
      <c r="S1008" s="1430"/>
      <c r="T1008" s="1430"/>
      <c r="U1008" s="1430"/>
      <c r="V1008" s="1430"/>
      <c r="W1008" s="1430"/>
      <c r="X1008" s="1430"/>
      <c r="Y1008" s="1430"/>
      <c r="Z1008" s="1430"/>
      <c r="AA1008" s="1430"/>
      <c r="AB1008" s="1430"/>
      <c r="AC1008" s="1430"/>
      <c r="AD1008" s="1430"/>
      <c r="AE1008" s="1430"/>
      <c r="AF1008" s="1430"/>
      <c r="AG1008" s="1430"/>
      <c r="AH1008" s="1430"/>
      <c r="AI1008" s="1430"/>
      <c r="AJ1008" s="1430"/>
      <c r="AK1008" s="1430"/>
      <c r="AL1008" s="1430"/>
      <c r="AM1008" s="1430"/>
      <c r="AN1008" s="1430"/>
      <c r="AO1008" s="1430"/>
      <c r="AP1008" s="1430"/>
      <c r="AQ1008" s="1430"/>
      <c r="AR1008" s="1430"/>
      <c r="AS1008" s="1430"/>
      <c r="AT1008" s="1430"/>
      <c r="AU1008" s="1430"/>
      <c r="AV1008" s="1430"/>
      <c r="AW1008" s="1430"/>
      <c r="AX1008" s="1430"/>
      <c r="AY1008" s="1430"/>
      <c r="AZ1008" s="1430"/>
      <c r="BA1008" s="1430"/>
      <c r="BB1008" s="1430"/>
      <c r="BC1008" s="1430"/>
      <c r="BD1008" s="1430"/>
    </row>
    <row r="1009" spans="2:56">
      <c r="B1009" s="1430"/>
      <c r="C1009" s="1430"/>
      <c r="D1009" s="1430"/>
      <c r="E1009" s="1430"/>
      <c r="F1009" s="1430"/>
      <c r="G1009" s="1430"/>
      <c r="H1009" s="1430"/>
      <c r="I1009" s="1430"/>
      <c r="J1009" s="1430"/>
      <c r="K1009" s="1430"/>
      <c r="L1009" s="1430"/>
      <c r="M1009" s="1430"/>
      <c r="N1009" s="1430"/>
      <c r="O1009" s="1430"/>
      <c r="P1009" s="1430"/>
      <c r="Q1009" s="1430"/>
      <c r="R1009" s="1430"/>
      <c r="S1009" s="1430"/>
      <c r="T1009" s="1430"/>
      <c r="U1009" s="1430"/>
      <c r="V1009" s="1430"/>
      <c r="W1009" s="1430"/>
      <c r="X1009" s="1430"/>
      <c r="Y1009" s="1430"/>
      <c r="Z1009" s="1430"/>
      <c r="AA1009" s="1430"/>
      <c r="AB1009" s="1430"/>
      <c r="AC1009" s="1430"/>
      <c r="AD1009" s="1430"/>
      <c r="AE1009" s="1430"/>
      <c r="AF1009" s="1430"/>
      <c r="AG1009" s="1430"/>
      <c r="AH1009" s="1430"/>
      <c r="AI1009" s="1430"/>
      <c r="AJ1009" s="1430"/>
      <c r="AK1009" s="1430"/>
      <c r="AL1009" s="1430"/>
      <c r="AM1009" s="1430"/>
      <c r="AN1009" s="1430"/>
      <c r="AO1009" s="1430"/>
      <c r="AP1009" s="1430"/>
      <c r="AQ1009" s="1430"/>
      <c r="AR1009" s="1430"/>
      <c r="AS1009" s="1430"/>
      <c r="AT1009" s="1430"/>
      <c r="AU1009" s="1430"/>
      <c r="AV1009" s="1430"/>
      <c r="AW1009" s="1430"/>
      <c r="AX1009" s="1430"/>
      <c r="AY1009" s="1430"/>
      <c r="AZ1009" s="1430"/>
      <c r="BA1009" s="1430"/>
      <c r="BB1009" s="1430"/>
      <c r="BC1009" s="1430"/>
      <c r="BD1009" s="1430"/>
    </row>
    <row r="1010" spans="2:56">
      <c r="B1010" s="1430"/>
      <c r="C1010" s="1430"/>
      <c r="D1010" s="1430"/>
      <c r="E1010" s="1430"/>
      <c r="F1010" s="1430"/>
      <c r="G1010" s="1430"/>
      <c r="H1010" s="1430"/>
      <c r="I1010" s="1430"/>
      <c r="J1010" s="1430"/>
      <c r="K1010" s="1430"/>
      <c r="L1010" s="1430"/>
      <c r="M1010" s="1430"/>
      <c r="N1010" s="1430"/>
      <c r="O1010" s="1430"/>
      <c r="P1010" s="1430"/>
      <c r="Q1010" s="1430"/>
      <c r="R1010" s="1430"/>
      <c r="S1010" s="1430"/>
      <c r="T1010" s="1430"/>
      <c r="U1010" s="1430"/>
      <c r="V1010" s="1430"/>
      <c r="W1010" s="1430"/>
      <c r="X1010" s="1430"/>
      <c r="Y1010" s="1430"/>
      <c r="Z1010" s="1430"/>
      <c r="AA1010" s="1430"/>
      <c r="AB1010" s="1430"/>
      <c r="AC1010" s="1430"/>
      <c r="AD1010" s="1430"/>
      <c r="AE1010" s="1430"/>
      <c r="AF1010" s="1430"/>
      <c r="AG1010" s="1430"/>
      <c r="AH1010" s="1430"/>
      <c r="AI1010" s="1430"/>
      <c r="AJ1010" s="1430"/>
      <c r="AK1010" s="1430"/>
      <c r="AL1010" s="1430"/>
      <c r="AM1010" s="1430"/>
      <c r="AN1010" s="1430"/>
      <c r="AO1010" s="1430"/>
      <c r="AP1010" s="1430"/>
      <c r="AQ1010" s="1430"/>
      <c r="AR1010" s="1430"/>
      <c r="AS1010" s="1430"/>
      <c r="AT1010" s="1430"/>
      <c r="AU1010" s="1430"/>
      <c r="AV1010" s="1430"/>
      <c r="AW1010" s="1430"/>
      <c r="AX1010" s="1430"/>
      <c r="AY1010" s="1430"/>
      <c r="AZ1010" s="1430"/>
      <c r="BA1010" s="1430"/>
      <c r="BB1010" s="1430"/>
      <c r="BC1010" s="1430"/>
      <c r="BD1010" s="1430"/>
    </row>
    <row r="1011" spans="2:56">
      <c r="B1011" s="1430"/>
      <c r="C1011" s="1430"/>
      <c r="D1011" s="1430"/>
      <c r="E1011" s="1430"/>
      <c r="F1011" s="1430"/>
      <c r="G1011" s="1430"/>
      <c r="H1011" s="1430"/>
      <c r="I1011" s="1430"/>
      <c r="J1011" s="1430"/>
      <c r="K1011" s="1430"/>
      <c r="L1011" s="1430"/>
      <c r="M1011" s="1430"/>
      <c r="N1011" s="1430"/>
      <c r="O1011" s="1430"/>
      <c r="P1011" s="1430"/>
      <c r="Q1011" s="1430"/>
      <c r="R1011" s="1430"/>
      <c r="S1011" s="1430"/>
      <c r="T1011" s="1430"/>
      <c r="U1011" s="1430"/>
      <c r="V1011" s="1430"/>
      <c r="W1011" s="1430"/>
      <c r="X1011" s="1430"/>
      <c r="Y1011" s="1430"/>
      <c r="Z1011" s="1430"/>
      <c r="AA1011" s="1430"/>
      <c r="AB1011" s="1430"/>
      <c r="AC1011" s="1430"/>
      <c r="AD1011" s="1430"/>
      <c r="AE1011" s="1430"/>
      <c r="AF1011" s="1430"/>
      <c r="AG1011" s="1430"/>
      <c r="AH1011" s="1430"/>
      <c r="AI1011" s="1430"/>
      <c r="AJ1011" s="1430"/>
      <c r="AK1011" s="1430"/>
      <c r="AL1011" s="1430"/>
      <c r="AM1011" s="1430"/>
      <c r="AN1011" s="1430"/>
      <c r="AO1011" s="1430"/>
      <c r="AP1011" s="1430"/>
      <c r="AQ1011" s="1430"/>
      <c r="AR1011" s="1430"/>
      <c r="AS1011" s="1430"/>
      <c r="AT1011" s="1430"/>
      <c r="AU1011" s="1430"/>
      <c r="AV1011" s="1430"/>
      <c r="AW1011" s="1430"/>
      <c r="AX1011" s="1430"/>
      <c r="AY1011" s="1430"/>
      <c r="AZ1011" s="1430"/>
      <c r="BA1011" s="1430"/>
      <c r="BB1011" s="1430"/>
      <c r="BC1011" s="1430"/>
      <c r="BD1011" s="1430"/>
    </row>
    <row r="1012" spans="2:56">
      <c r="B1012" s="1430"/>
      <c r="C1012" s="1430"/>
      <c r="D1012" s="1430"/>
      <c r="E1012" s="1430"/>
      <c r="F1012" s="1430"/>
      <c r="G1012" s="1430"/>
      <c r="H1012" s="1430"/>
      <c r="I1012" s="1430"/>
      <c r="J1012" s="1430"/>
      <c r="K1012" s="1430"/>
      <c r="L1012" s="1430"/>
      <c r="M1012" s="1430"/>
      <c r="N1012" s="1430"/>
      <c r="O1012" s="1430"/>
      <c r="P1012" s="1430"/>
      <c r="Q1012" s="1430"/>
      <c r="R1012" s="1430"/>
      <c r="S1012" s="1430"/>
      <c r="T1012" s="1430"/>
      <c r="U1012" s="1430"/>
      <c r="V1012" s="1430"/>
      <c r="W1012" s="1430"/>
      <c r="X1012" s="1430"/>
      <c r="Y1012" s="1430"/>
      <c r="Z1012" s="1430"/>
      <c r="AA1012" s="1430"/>
      <c r="AB1012" s="1430"/>
      <c r="AC1012" s="1430"/>
      <c r="AD1012" s="1430"/>
      <c r="AE1012" s="1430"/>
      <c r="AF1012" s="1430"/>
      <c r="AG1012" s="1430"/>
      <c r="AH1012" s="1430"/>
      <c r="AI1012" s="1430"/>
      <c r="AJ1012" s="1430"/>
      <c r="AK1012" s="1430"/>
      <c r="AL1012" s="1430"/>
      <c r="AM1012" s="1430"/>
      <c r="AN1012" s="1430"/>
      <c r="AO1012" s="1430"/>
      <c r="AP1012" s="1430"/>
      <c r="AQ1012" s="1430"/>
      <c r="AR1012" s="1430"/>
      <c r="AS1012" s="1430"/>
      <c r="AT1012" s="1430"/>
      <c r="AU1012" s="1430"/>
      <c r="AV1012" s="1430"/>
      <c r="AW1012" s="1430"/>
      <c r="AX1012" s="1430"/>
      <c r="AY1012" s="1430"/>
      <c r="AZ1012" s="1430"/>
      <c r="BA1012" s="1430"/>
      <c r="BB1012" s="1430"/>
      <c r="BC1012" s="1430"/>
      <c r="BD1012" s="1430"/>
    </row>
    <row r="1013" spans="2:56">
      <c r="B1013" s="1430"/>
      <c r="C1013" s="1430"/>
      <c r="D1013" s="1430"/>
      <c r="E1013" s="1430"/>
      <c r="F1013" s="1430"/>
      <c r="G1013" s="1430"/>
      <c r="H1013" s="1430"/>
      <c r="I1013" s="1430"/>
      <c r="J1013" s="1430"/>
      <c r="K1013" s="1430"/>
      <c r="L1013" s="1430"/>
      <c r="M1013" s="1430"/>
      <c r="N1013" s="1430"/>
      <c r="O1013" s="1430"/>
      <c r="P1013" s="1430"/>
      <c r="Q1013" s="1430"/>
      <c r="R1013" s="1430"/>
      <c r="S1013" s="1430"/>
      <c r="T1013" s="1430"/>
      <c r="U1013" s="1430"/>
      <c r="V1013" s="1430"/>
      <c r="W1013" s="1430"/>
      <c r="X1013" s="1430"/>
      <c r="Y1013" s="1430"/>
      <c r="Z1013" s="1430"/>
      <c r="AA1013" s="1430"/>
      <c r="AB1013" s="1430"/>
      <c r="AC1013" s="1430"/>
      <c r="AD1013" s="1430"/>
      <c r="AE1013" s="1430"/>
      <c r="AF1013" s="1430"/>
      <c r="AG1013" s="1430"/>
      <c r="AH1013" s="1430"/>
      <c r="AI1013" s="1430"/>
      <c r="AJ1013" s="1430"/>
      <c r="AK1013" s="1430"/>
      <c r="AL1013" s="1430"/>
      <c r="AM1013" s="1430"/>
      <c r="AN1013" s="1430"/>
      <c r="AO1013" s="1430"/>
      <c r="AP1013" s="1430"/>
      <c r="AQ1013" s="1430"/>
      <c r="AR1013" s="1430"/>
      <c r="AS1013" s="1430"/>
      <c r="AT1013" s="1430"/>
      <c r="AU1013" s="1430"/>
      <c r="AV1013" s="1430"/>
      <c r="AW1013" s="1430"/>
      <c r="AX1013" s="1430"/>
      <c r="AY1013" s="1430"/>
      <c r="AZ1013" s="1430"/>
      <c r="BA1013" s="1430"/>
      <c r="BB1013" s="1430"/>
      <c r="BC1013" s="1430"/>
      <c r="BD1013" s="1430"/>
    </row>
    <row r="1014" spans="2:56">
      <c r="B1014" s="1430"/>
      <c r="C1014" s="1430"/>
      <c r="D1014" s="1430"/>
      <c r="E1014" s="1430"/>
      <c r="F1014" s="1430"/>
      <c r="G1014" s="1430"/>
      <c r="H1014" s="1430"/>
      <c r="I1014" s="1430"/>
      <c r="J1014" s="1430"/>
      <c r="K1014" s="1430"/>
      <c r="L1014" s="1430"/>
      <c r="M1014" s="1430"/>
      <c r="N1014" s="1430"/>
      <c r="O1014" s="1430"/>
      <c r="P1014" s="1430"/>
      <c r="Q1014" s="1430"/>
      <c r="R1014" s="1430"/>
      <c r="S1014" s="1430"/>
      <c r="T1014" s="1430"/>
      <c r="U1014" s="1430"/>
      <c r="V1014" s="1430"/>
      <c r="W1014" s="1430"/>
      <c r="X1014" s="1430"/>
      <c r="Y1014" s="1430"/>
      <c r="Z1014" s="1430"/>
      <c r="AA1014" s="1430"/>
      <c r="AB1014" s="1430"/>
      <c r="AC1014" s="1430"/>
      <c r="AD1014" s="1430"/>
      <c r="AE1014" s="1430"/>
      <c r="AF1014" s="1430"/>
      <c r="AG1014" s="1430"/>
      <c r="AH1014" s="1430"/>
      <c r="AI1014" s="1430"/>
      <c r="AJ1014" s="1430"/>
      <c r="AK1014" s="1430"/>
      <c r="AL1014" s="1430"/>
      <c r="AM1014" s="1430"/>
      <c r="AN1014" s="1430"/>
      <c r="AO1014" s="1430"/>
      <c r="AP1014" s="1430"/>
      <c r="AQ1014" s="1430"/>
      <c r="AR1014" s="1430"/>
      <c r="AS1014" s="1430"/>
      <c r="AT1014" s="1430"/>
      <c r="AU1014" s="1430"/>
      <c r="AV1014" s="1430"/>
      <c r="AW1014" s="1430"/>
      <c r="AX1014" s="1430"/>
      <c r="AY1014" s="1430"/>
      <c r="AZ1014" s="1430"/>
      <c r="BA1014" s="1430"/>
      <c r="BB1014" s="1430"/>
      <c r="BC1014" s="1430"/>
      <c r="BD1014" s="1430"/>
    </row>
    <row r="1015" spans="2:56">
      <c r="B1015" s="1430"/>
      <c r="C1015" s="1430"/>
      <c r="D1015" s="1430"/>
      <c r="E1015" s="1430"/>
      <c r="F1015" s="1430"/>
      <c r="G1015" s="1430"/>
      <c r="H1015" s="1430"/>
      <c r="I1015" s="1430"/>
      <c r="J1015" s="1430"/>
      <c r="K1015" s="1430"/>
      <c r="L1015" s="1430"/>
      <c r="M1015" s="1430"/>
      <c r="N1015" s="1430"/>
      <c r="O1015" s="1430"/>
      <c r="P1015" s="1430"/>
      <c r="Q1015" s="1430"/>
      <c r="R1015" s="1430"/>
      <c r="S1015" s="1430"/>
      <c r="T1015" s="1430"/>
      <c r="U1015" s="1430"/>
      <c r="V1015" s="1430"/>
      <c r="W1015" s="1430"/>
      <c r="X1015" s="1430"/>
      <c r="Y1015" s="1430"/>
      <c r="Z1015" s="1430"/>
      <c r="AA1015" s="1430"/>
      <c r="AB1015" s="1430"/>
      <c r="AC1015" s="1430"/>
      <c r="AD1015" s="1430"/>
      <c r="AE1015" s="1430"/>
      <c r="AF1015" s="1430"/>
      <c r="AG1015" s="1430"/>
      <c r="AH1015" s="1430"/>
      <c r="AI1015" s="1430"/>
      <c r="AJ1015" s="1430"/>
      <c r="AK1015" s="1430"/>
      <c r="AL1015" s="1430"/>
      <c r="AM1015" s="1430"/>
      <c r="AN1015" s="1430"/>
      <c r="AO1015" s="1430"/>
      <c r="AP1015" s="1430"/>
      <c r="AQ1015" s="1430"/>
      <c r="AR1015" s="1430"/>
      <c r="AS1015" s="1430"/>
      <c r="AT1015" s="1430"/>
      <c r="AU1015" s="1430"/>
      <c r="AV1015" s="1430"/>
      <c r="AW1015" s="1430"/>
      <c r="AX1015" s="1430"/>
      <c r="AY1015" s="1430"/>
      <c r="AZ1015" s="1430"/>
      <c r="BA1015" s="1430"/>
      <c r="BB1015" s="1430"/>
      <c r="BC1015" s="1430"/>
      <c r="BD1015" s="1430"/>
    </row>
    <row r="1016" spans="2:56">
      <c r="B1016" s="1430"/>
      <c r="C1016" s="1430"/>
      <c r="D1016" s="1430"/>
      <c r="E1016" s="1430"/>
      <c r="F1016" s="1430"/>
      <c r="G1016" s="1430"/>
      <c r="H1016" s="1430"/>
      <c r="I1016" s="1430"/>
      <c r="J1016" s="1430"/>
      <c r="K1016" s="1430"/>
      <c r="L1016" s="1430"/>
      <c r="M1016" s="1430"/>
      <c r="N1016" s="1430"/>
      <c r="O1016" s="1430"/>
      <c r="P1016" s="1430"/>
      <c r="Q1016" s="1430"/>
      <c r="R1016" s="1430"/>
      <c r="S1016" s="1430"/>
      <c r="T1016" s="1430"/>
      <c r="U1016" s="1430"/>
      <c r="V1016" s="1430"/>
      <c r="W1016" s="1430"/>
      <c r="X1016" s="1430"/>
      <c r="Y1016" s="1430"/>
      <c r="Z1016" s="1430"/>
      <c r="AA1016" s="1430"/>
      <c r="AB1016" s="1430"/>
      <c r="AC1016" s="1430"/>
      <c r="AD1016" s="1430"/>
      <c r="AE1016" s="1430"/>
      <c r="AF1016" s="1430"/>
      <c r="AG1016" s="1430"/>
      <c r="AH1016" s="1430"/>
      <c r="AI1016" s="1430"/>
      <c r="AJ1016" s="1430"/>
      <c r="AK1016" s="1430"/>
      <c r="AL1016" s="1430"/>
      <c r="AM1016" s="1430"/>
      <c r="AN1016" s="1430"/>
      <c r="AO1016" s="1430"/>
      <c r="AP1016" s="1430"/>
      <c r="AQ1016" s="1430"/>
      <c r="AR1016" s="1430"/>
      <c r="AS1016" s="1430"/>
      <c r="AT1016" s="1430"/>
      <c r="AU1016" s="1430"/>
      <c r="AV1016" s="1430"/>
      <c r="AW1016" s="1430"/>
      <c r="AX1016" s="1430"/>
      <c r="AY1016" s="1430"/>
      <c r="AZ1016" s="1430"/>
      <c r="BA1016" s="1430"/>
      <c r="BB1016" s="1430"/>
      <c r="BC1016" s="1430"/>
      <c r="BD1016" s="1430"/>
    </row>
    <row r="1017" spans="2:56">
      <c r="B1017" s="1430"/>
      <c r="C1017" s="1430"/>
      <c r="D1017" s="1430"/>
      <c r="E1017" s="1430"/>
      <c r="F1017" s="1430"/>
      <c r="G1017" s="1430"/>
      <c r="H1017" s="1430"/>
      <c r="I1017" s="1430"/>
      <c r="J1017" s="1430"/>
      <c r="K1017" s="1430"/>
      <c r="L1017" s="1430"/>
      <c r="M1017" s="1430"/>
      <c r="N1017" s="1430"/>
      <c r="O1017" s="1430"/>
      <c r="P1017" s="1430"/>
      <c r="Q1017" s="1430"/>
      <c r="R1017" s="1430"/>
      <c r="S1017" s="1430"/>
      <c r="T1017" s="1430"/>
      <c r="U1017" s="1430"/>
      <c r="V1017" s="1430"/>
      <c r="W1017" s="1430"/>
      <c r="X1017" s="1430"/>
      <c r="Y1017" s="1430"/>
      <c r="Z1017" s="1430"/>
      <c r="AA1017" s="1430"/>
      <c r="AB1017" s="1430"/>
      <c r="AC1017" s="1430"/>
      <c r="AD1017" s="1430"/>
      <c r="AE1017" s="1430"/>
      <c r="AF1017" s="1430"/>
      <c r="AG1017" s="1430"/>
      <c r="AH1017" s="1430"/>
      <c r="AI1017" s="1430"/>
      <c r="AJ1017" s="1430"/>
      <c r="AK1017" s="1430"/>
      <c r="AL1017" s="1430"/>
      <c r="AM1017" s="1430"/>
      <c r="AN1017" s="1430"/>
      <c r="AO1017" s="1430"/>
      <c r="AP1017" s="1430"/>
      <c r="AQ1017" s="1430"/>
      <c r="AR1017" s="1430"/>
      <c r="AS1017" s="1430"/>
      <c r="AT1017" s="1430"/>
      <c r="AU1017" s="1430"/>
      <c r="AV1017" s="1430"/>
      <c r="AW1017" s="1430"/>
      <c r="AX1017" s="1430"/>
      <c r="AY1017" s="1430"/>
      <c r="AZ1017" s="1430"/>
      <c r="BA1017" s="1430"/>
      <c r="BB1017" s="1430"/>
      <c r="BC1017" s="1430"/>
      <c r="BD1017" s="1430"/>
    </row>
    <row r="1018" spans="2:56">
      <c r="B1018" s="1430"/>
      <c r="C1018" s="1430"/>
      <c r="D1018" s="1430"/>
      <c r="E1018" s="1430"/>
      <c r="F1018" s="1430"/>
      <c r="G1018" s="1430"/>
      <c r="H1018" s="1430"/>
      <c r="I1018" s="1430"/>
      <c r="J1018" s="1430"/>
      <c r="K1018" s="1430"/>
      <c r="L1018" s="1430"/>
      <c r="M1018" s="1430"/>
      <c r="N1018" s="1430"/>
      <c r="O1018" s="1430"/>
      <c r="P1018" s="1430"/>
      <c r="Q1018" s="1430"/>
      <c r="R1018" s="1430"/>
      <c r="S1018" s="1430"/>
      <c r="T1018" s="1430"/>
      <c r="U1018" s="1430"/>
      <c r="V1018" s="1430"/>
      <c r="W1018" s="1430"/>
      <c r="X1018" s="1430"/>
      <c r="Y1018" s="1430"/>
      <c r="Z1018" s="1430"/>
      <c r="AA1018" s="1430"/>
      <c r="AB1018" s="1430"/>
      <c r="AC1018" s="1430"/>
      <c r="AD1018" s="1430"/>
      <c r="AE1018" s="1430"/>
      <c r="AF1018" s="1430"/>
      <c r="AG1018" s="1430"/>
      <c r="AH1018" s="1430"/>
      <c r="AI1018" s="1430"/>
      <c r="AJ1018" s="1430"/>
      <c r="AK1018" s="1430"/>
      <c r="AL1018" s="1430"/>
      <c r="AM1018" s="1430"/>
      <c r="AN1018" s="1430"/>
      <c r="AO1018" s="1430"/>
      <c r="AP1018" s="1430"/>
      <c r="AQ1018" s="1430"/>
      <c r="AR1018" s="1430"/>
      <c r="AS1018" s="1430"/>
      <c r="AT1018" s="1430"/>
      <c r="AU1018" s="1430"/>
      <c r="AV1018" s="1430"/>
      <c r="AW1018" s="1430"/>
      <c r="AX1018" s="1430"/>
      <c r="AY1018" s="1430"/>
      <c r="AZ1018" s="1430"/>
      <c r="BA1018" s="1430"/>
      <c r="BB1018" s="1430"/>
      <c r="BC1018" s="1430"/>
      <c r="BD1018" s="1430"/>
    </row>
    <row r="1019" spans="2:56">
      <c r="B1019" s="1430"/>
      <c r="C1019" s="1430"/>
      <c r="D1019" s="1430"/>
      <c r="E1019" s="1430"/>
      <c r="F1019" s="1430"/>
      <c r="G1019" s="1430"/>
      <c r="H1019" s="1430"/>
      <c r="I1019" s="1430"/>
      <c r="J1019" s="1430"/>
      <c r="K1019" s="1430"/>
      <c r="L1019" s="1430"/>
      <c r="M1019" s="1430"/>
      <c r="N1019" s="1430"/>
      <c r="O1019" s="1430"/>
      <c r="P1019" s="1430"/>
      <c r="Q1019" s="1430"/>
      <c r="R1019" s="1430"/>
      <c r="S1019" s="1430"/>
      <c r="T1019" s="1430"/>
      <c r="U1019" s="1430"/>
      <c r="V1019" s="1430"/>
      <c r="W1019" s="1430"/>
      <c r="X1019" s="1430"/>
      <c r="Y1019" s="1430"/>
      <c r="Z1019" s="1430"/>
      <c r="AA1019" s="1430"/>
      <c r="AB1019" s="1430"/>
      <c r="AC1019" s="1430"/>
      <c r="AD1019" s="1430"/>
      <c r="AE1019" s="1430"/>
      <c r="AF1019" s="1430"/>
      <c r="AG1019" s="1430"/>
      <c r="AH1019" s="1430"/>
      <c r="AI1019" s="1430"/>
      <c r="AJ1019" s="1430"/>
      <c r="AK1019" s="1430"/>
      <c r="AL1019" s="1430"/>
      <c r="AM1019" s="1430"/>
      <c r="AN1019" s="1430"/>
      <c r="AO1019" s="1430"/>
      <c r="AP1019" s="1430"/>
      <c r="AQ1019" s="1430"/>
      <c r="AR1019" s="1430"/>
      <c r="AS1019" s="1430"/>
      <c r="AT1019" s="1430"/>
      <c r="AU1019" s="1430"/>
      <c r="AV1019" s="1430"/>
      <c r="AW1019" s="1430"/>
      <c r="AX1019" s="1430"/>
      <c r="AY1019" s="1430"/>
      <c r="AZ1019" s="1430"/>
      <c r="BA1019" s="1430"/>
      <c r="BB1019" s="1430"/>
      <c r="BC1019" s="1430"/>
      <c r="BD1019" s="1430"/>
    </row>
    <row r="1020" spans="2:56">
      <c r="B1020" s="1430"/>
      <c r="C1020" s="1430"/>
      <c r="D1020" s="1430"/>
      <c r="E1020" s="1430"/>
      <c r="F1020" s="1430"/>
      <c r="G1020" s="1430"/>
      <c r="H1020" s="1430"/>
      <c r="I1020" s="1430"/>
      <c r="J1020" s="1430"/>
      <c r="K1020" s="1430"/>
      <c r="L1020" s="1430"/>
      <c r="M1020" s="1430"/>
      <c r="N1020" s="1430"/>
      <c r="O1020" s="1430"/>
      <c r="P1020" s="1430"/>
      <c r="Q1020" s="1430"/>
      <c r="R1020" s="1430"/>
      <c r="S1020" s="1430"/>
      <c r="T1020" s="1430"/>
      <c r="U1020" s="1430"/>
      <c r="V1020" s="1430"/>
      <c r="W1020" s="1430"/>
      <c r="X1020" s="1430"/>
      <c r="Y1020" s="1430"/>
      <c r="Z1020" s="1430"/>
      <c r="AA1020" s="1430"/>
      <c r="AB1020" s="1430"/>
      <c r="AC1020" s="1430"/>
      <c r="AD1020" s="1430"/>
      <c r="AE1020" s="1430"/>
      <c r="AF1020" s="1430"/>
      <c r="AG1020" s="1430"/>
      <c r="AH1020" s="1430"/>
      <c r="AI1020" s="1430"/>
      <c r="AJ1020" s="1430"/>
      <c r="AK1020" s="1430"/>
      <c r="AL1020" s="1430"/>
      <c r="AM1020" s="1430"/>
      <c r="AN1020" s="1430"/>
      <c r="AO1020" s="1430"/>
      <c r="AP1020" s="1430"/>
      <c r="AQ1020" s="1430"/>
      <c r="AR1020" s="1430"/>
      <c r="AS1020" s="1430"/>
      <c r="AT1020" s="1430"/>
      <c r="AU1020" s="1430"/>
      <c r="AV1020" s="1430"/>
      <c r="AW1020" s="1430"/>
      <c r="AX1020" s="1430"/>
      <c r="AY1020" s="1430"/>
      <c r="AZ1020" s="1430"/>
      <c r="BA1020" s="1430"/>
      <c r="BB1020" s="1430"/>
      <c r="BC1020" s="1430"/>
      <c r="BD1020" s="1430"/>
    </row>
    <row r="1021" spans="2:56">
      <c r="B1021" s="1430"/>
      <c r="C1021" s="1430"/>
      <c r="D1021" s="1430"/>
      <c r="E1021" s="1430"/>
      <c r="F1021" s="1430"/>
      <c r="G1021" s="1430"/>
      <c r="H1021" s="1430"/>
      <c r="I1021" s="1430"/>
      <c r="J1021" s="1430"/>
      <c r="K1021" s="1430"/>
      <c r="L1021" s="1430"/>
      <c r="M1021" s="1430"/>
      <c r="N1021" s="1430"/>
      <c r="O1021" s="1430"/>
      <c r="P1021" s="1430"/>
      <c r="Q1021" s="1430"/>
      <c r="R1021" s="1430"/>
      <c r="S1021" s="1430"/>
      <c r="T1021" s="1430"/>
      <c r="U1021" s="1430"/>
      <c r="V1021" s="1430"/>
      <c r="W1021" s="1430"/>
      <c r="X1021" s="1430"/>
      <c r="Y1021" s="1430"/>
      <c r="Z1021" s="1430"/>
      <c r="AA1021" s="1430"/>
      <c r="AB1021" s="1430"/>
      <c r="AC1021" s="1430"/>
      <c r="AD1021" s="1430"/>
      <c r="AE1021" s="1430"/>
      <c r="AF1021" s="1430"/>
      <c r="AG1021" s="1430"/>
      <c r="AH1021" s="1430"/>
      <c r="AI1021" s="1430"/>
      <c r="AJ1021" s="1430"/>
      <c r="AK1021" s="1430"/>
      <c r="AL1021" s="1430"/>
      <c r="AM1021" s="1430"/>
      <c r="AN1021" s="1430"/>
      <c r="AO1021" s="1430"/>
      <c r="AP1021" s="1430"/>
      <c r="AQ1021" s="1430"/>
      <c r="AR1021" s="1430"/>
      <c r="AS1021" s="1430"/>
      <c r="AT1021" s="1430"/>
      <c r="AU1021" s="1430"/>
      <c r="AV1021" s="1430"/>
      <c r="AW1021" s="1430"/>
      <c r="AX1021" s="1430"/>
      <c r="AY1021" s="1430"/>
      <c r="AZ1021" s="1430"/>
      <c r="BA1021" s="1430"/>
      <c r="BB1021" s="1430"/>
      <c r="BC1021" s="1430"/>
      <c r="BD1021" s="1430"/>
    </row>
    <row r="1022" spans="2:56">
      <c r="B1022" s="1430"/>
      <c r="C1022" s="1430"/>
      <c r="D1022" s="1430"/>
      <c r="E1022" s="1430"/>
      <c r="F1022" s="1430"/>
      <c r="G1022" s="1430"/>
      <c r="H1022" s="1430"/>
      <c r="I1022" s="1430"/>
      <c r="J1022" s="1430"/>
      <c r="K1022" s="1430"/>
      <c r="L1022" s="1430"/>
      <c r="M1022" s="1430"/>
      <c r="N1022" s="1430"/>
      <c r="O1022" s="1430"/>
      <c r="P1022" s="1430"/>
      <c r="Q1022" s="1430"/>
      <c r="R1022" s="1430"/>
      <c r="S1022" s="1430"/>
      <c r="T1022" s="1430"/>
      <c r="U1022" s="1430"/>
      <c r="V1022" s="1430"/>
      <c r="W1022" s="1430"/>
      <c r="X1022" s="1430"/>
      <c r="Y1022" s="1430"/>
      <c r="Z1022" s="1430"/>
      <c r="AA1022" s="1430"/>
      <c r="AB1022" s="1430"/>
      <c r="AC1022" s="1430"/>
      <c r="AD1022" s="1430"/>
      <c r="AE1022" s="1430"/>
      <c r="AF1022" s="1430"/>
      <c r="AG1022" s="1430"/>
      <c r="AH1022" s="1430"/>
      <c r="AI1022" s="1430"/>
      <c r="AJ1022" s="1430"/>
      <c r="AK1022" s="1430"/>
      <c r="AL1022" s="1430"/>
      <c r="AM1022" s="1430"/>
      <c r="AN1022" s="1430"/>
      <c r="AO1022" s="1430"/>
      <c r="AP1022" s="1430"/>
      <c r="AQ1022" s="1430"/>
      <c r="AR1022" s="1430"/>
      <c r="AS1022" s="1430"/>
      <c r="AT1022" s="1430"/>
      <c r="AU1022" s="1430"/>
      <c r="AV1022" s="1430"/>
      <c r="AW1022" s="1430"/>
      <c r="AX1022" s="1430"/>
      <c r="AY1022" s="1430"/>
      <c r="AZ1022" s="1430"/>
      <c r="BA1022" s="1430"/>
      <c r="BB1022" s="1430"/>
      <c r="BC1022" s="1430"/>
      <c r="BD1022" s="1430"/>
    </row>
    <row r="1023" spans="2:56">
      <c r="B1023" s="1430"/>
      <c r="C1023" s="1430"/>
      <c r="D1023" s="1430"/>
      <c r="E1023" s="1430"/>
      <c r="F1023" s="1430"/>
      <c r="G1023" s="1430"/>
      <c r="H1023" s="1430"/>
      <c r="I1023" s="1430"/>
      <c r="J1023" s="1430"/>
      <c r="K1023" s="1430"/>
      <c r="L1023" s="1430"/>
      <c r="M1023" s="1430"/>
      <c r="N1023" s="1430"/>
      <c r="O1023" s="1430"/>
      <c r="P1023" s="1430"/>
      <c r="Q1023" s="1430"/>
      <c r="R1023" s="1430"/>
      <c r="S1023" s="1430"/>
      <c r="T1023" s="1430"/>
      <c r="U1023" s="1430"/>
      <c r="V1023" s="1430"/>
      <c r="W1023" s="1430"/>
      <c r="X1023" s="1430"/>
      <c r="Y1023" s="1430"/>
      <c r="Z1023" s="1430"/>
      <c r="AA1023" s="1430"/>
      <c r="AB1023" s="1430"/>
      <c r="AC1023" s="1430"/>
      <c r="AD1023" s="1430"/>
      <c r="AE1023" s="1430"/>
      <c r="AF1023" s="1430"/>
      <c r="AG1023" s="1430"/>
      <c r="AH1023" s="1430"/>
      <c r="AI1023" s="1430"/>
      <c r="AJ1023" s="1430"/>
      <c r="AK1023" s="1430"/>
      <c r="AL1023" s="1430"/>
      <c r="AM1023" s="1430"/>
      <c r="AN1023" s="1430"/>
      <c r="AO1023" s="1430"/>
      <c r="AP1023" s="1430"/>
      <c r="AQ1023" s="1430"/>
      <c r="AR1023" s="1430"/>
      <c r="AS1023" s="1430"/>
      <c r="AT1023" s="1430"/>
      <c r="AU1023" s="1430"/>
      <c r="AV1023" s="1430"/>
      <c r="AW1023" s="1430"/>
      <c r="AX1023" s="1430"/>
      <c r="AY1023" s="1430"/>
      <c r="AZ1023" s="1430"/>
      <c r="BA1023" s="1430"/>
      <c r="BB1023" s="1430"/>
      <c r="BC1023" s="1430"/>
      <c r="BD1023" s="1430"/>
    </row>
    <row r="1024" spans="2:56">
      <c r="B1024" s="1430"/>
      <c r="C1024" s="1430"/>
      <c r="D1024" s="1430"/>
      <c r="E1024" s="1430"/>
      <c r="F1024" s="1430"/>
      <c r="G1024" s="1430"/>
      <c r="H1024" s="1430"/>
      <c r="I1024" s="1430"/>
      <c r="J1024" s="1430"/>
      <c r="K1024" s="1430"/>
      <c r="L1024" s="1430"/>
      <c r="M1024" s="1430"/>
      <c r="N1024" s="1430"/>
      <c r="O1024" s="1430"/>
      <c r="P1024" s="1430"/>
      <c r="Q1024" s="1430"/>
      <c r="R1024" s="1430"/>
      <c r="S1024" s="1430"/>
      <c r="T1024" s="1430"/>
      <c r="U1024" s="1430"/>
      <c r="V1024" s="1430"/>
      <c r="W1024" s="1430"/>
      <c r="X1024" s="1430"/>
      <c r="Y1024" s="1430"/>
      <c r="Z1024" s="1430"/>
      <c r="AA1024" s="1430"/>
      <c r="AB1024" s="1430"/>
      <c r="AC1024" s="1430"/>
      <c r="AD1024" s="1430"/>
      <c r="AE1024" s="1430"/>
      <c r="AF1024" s="1430"/>
      <c r="AG1024" s="1430"/>
      <c r="AH1024" s="1430"/>
      <c r="AI1024" s="1430"/>
      <c r="AJ1024" s="1430"/>
      <c r="AK1024" s="1430"/>
      <c r="AL1024" s="1430"/>
      <c r="AM1024" s="1430"/>
      <c r="AN1024" s="1430"/>
      <c r="AO1024" s="1430"/>
      <c r="AP1024" s="1430"/>
      <c r="AQ1024" s="1430"/>
      <c r="AR1024" s="1430"/>
      <c r="AS1024" s="1430"/>
      <c r="AT1024" s="1430"/>
      <c r="AU1024" s="1430"/>
      <c r="AV1024" s="1430"/>
      <c r="AW1024" s="1430"/>
      <c r="AX1024" s="1430"/>
      <c r="AY1024" s="1430"/>
      <c r="AZ1024" s="1430"/>
      <c r="BA1024" s="1430"/>
      <c r="BB1024" s="1430"/>
      <c r="BC1024" s="1430"/>
      <c r="BD1024" s="1430"/>
    </row>
    <row r="1025" spans="2:56">
      <c r="B1025" s="1430"/>
      <c r="C1025" s="1430"/>
      <c r="D1025" s="1430"/>
      <c r="E1025" s="1430"/>
      <c r="F1025" s="1430"/>
      <c r="G1025" s="1430"/>
      <c r="H1025" s="1430"/>
      <c r="I1025" s="1430"/>
      <c r="J1025" s="1430"/>
      <c r="K1025" s="1430"/>
      <c r="L1025" s="1430"/>
      <c r="M1025" s="1430"/>
      <c r="N1025" s="1430"/>
      <c r="O1025" s="1430"/>
      <c r="P1025" s="1430"/>
      <c r="Q1025" s="1430"/>
      <c r="R1025" s="1430"/>
      <c r="S1025" s="1430"/>
      <c r="T1025" s="1430"/>
      <c r="U1025" s="1430"/>
      <c r="V1025" s="1430"/>
      <c r="W1025" s="1430"/>
      <c r="X1025" s="1430"/>
      <c r="Y1025" s="1430"/>
      <c r="Z1025" s="1430"/>
      <c r="AA1025" s="1430"/>
      <c r="AB1025" s="1430"/>
      <c r="AC1025" s="1430"/>
      <c r="AD1025" s="1430"/>
      <c r="AE1025" s="1430"/>
      <c r="AF1025" s="1430"/>
      <c r="AG1025" s="1430"/>
      <c r="AH1025" s="1430"/>
      <c r="AI1025" s="1430"/>
      <c r="AJ1025" s="1430"/>
      <c r="AK1025" s="1430"/>
      <c r="AL1025" s="1430"/>
      <c r="AM1025" s="1430"/>
      <c r="AN1025" s="1430"/>
      <c r="AO1025" s="1430"/>
      <c r="AP1025" s="1430"/>
      <c r="AQ1025" s="1430"/>
      <c r="AR1025" s="1430"/>
      <c r="AS1025" s="1430"/>
      <c r="AT1025" s="1430"/>
      <c r="AU1025" s="1430"/>
      <c r="AV1025" s="1430"/>
      <c r="AW1025" s="1430"/>
      <c r="AX1025" s="1430"/>
      <c r="AY1025" s="1430"/>
      <c r="AZ1025" s="1430"/>
      <c r="BA1025" s="1430"/>
      <c r="BB1025" s="1430"/>
      <c r="BC1025" s="1430"/>
      <c r="BD1025" s="1430"/>
    </row>
    <row r="1026" spans="2:56">
      <c r="B1026" s="1430"/>
      <c r="C1026" s="1430"/>
      <c r="D1026" s="1430"/>
      <c r="E1026" s="1430"/>
      <c r="F1026" s="1430"/>
      <c r="G1026" s="1430"/>
      <c r="H1026" s="1430"/>
      <c r="I1026" s="1430"/>
      <c r="J1026" s="1430"/>
      <c r="K1026" s="1430"/>
      <c r="L1026" s="1430"/>
      <c r="M1026" s="1430"/>
      <c r="N1026" s="1430"/>
      <c r="O1026" s="1430"/>
      <c r="P1026" s="1430"/>
      <c r="Q1026" s="1430"/>
      <c r="R1026" s="1430"/>
      <c r="S1026" s="1430"/>
      <c r="T1026" s="1430"/>
      <c r="U1026" s="1430"/>
      <c r="V1026" s="1430"/>
      <c r="W1026" s="1430"/>
      <c r="X1026" s="1430"/>
      <c r="Y1026" s="1430"/>
      <c r="Z1026" s="1430"/>
      <c r="AA1026" s="1430"/>
      <c r="AB1026" s="1430"/>
      <c r="AC1026" s="1430"/>
      <c r="AD1026" s="1430"/>
      <c r="AE1026" s="1430"/>
      <c r="AF1026" s="1430"/>
      <c r="AG1026" s="1430"/>
      <c r="AH1026" s="1430"/>
      <c r="AI1026" s="1430"/>
      <c r="AJ1026" s="1430"/>
      <c r="AK1026" s="1430"/>
      <c r="AL1026" s="1430"/>
      <c r="AM1026" s="1430"/>
      <c r="AN1026" s="1430"/>
      <c r="AO1026" s="1430"/>
      <c r="AP1026" s="1430"/>
      <c r="AQ1026" s="1430"/>
      <c r="AR1026" s="1430"/>
      <c r="AS1026" s="1430"/>
      <c r="AT1026" s="1430"/>
      <c r="AU1026" s="1430"/>
      <c r="AV1026" s="1430"/>
      <c r="AW1026" s="1430"/>
      <c r="AX1026" s="1430"/>
      <c r="AY1026" s="1430"/>
      <c r="AZ1026" s="1430"/>
      <c r="BA1026" s="1430"/>
      <c r="BB1026" s="1430"/>
      <c r="BC1026" s="1430"/>
      <c r="BD1026" s="1430"/>
    </row>
    <row r="1027" spans="2:56">
      <c r="B1027" s="1430"/>
      <c r="C1027" s="1430"/>
      <c r="D1027" s="1430"/>
      <c r="E1027" s="1430"/>
      <c r="F1027" s="1430"/>
      <c r="G1027" s="1430"/>
      <c r="H1027" s="1430"/>
      <c r="I1027" s="1430"/>
      <c r="J1027" s="1430"/>
      <c r="K1027" s="1430"/>
      <c r="L1027" s="1430"/>
      <c r="M1027" s="1430"/>
      <c r="N1027" s="1430"/>
      <c r="O1027" s="1430"/>
      <c r="P1027" s="1430"/>
      <c r="Q1027" s="1430"/>
      <c r="R1027" s="1430"/>
      <c r="S1027" s="1430"/>
      <c r="T1027" s="1430"/>
      <c r="U1027" s="1430"/>
      <c r="V1027" s="1430"/>
      <c r="W1027" s="1430"/>
      <c r="X1027" s="1430"/>
      <c r="Y1027" s="1430"/>
      <c r="Z1027" s="1430"/>
      <c r="AA1027" s="1430"/>
      <c r="AB1027" s="1430"/>
      <c r="AC1027" s="1430"/>
      <c r="AD1027" s="1430"/>
      <c r="AE1027" s="1430"/>
      <c r="AF1027" s="1430"/>
      <c r="AG1027" s="1430"/>
      <c r="AH1027" s="1430"/>
      <c r="AI1027" s="1430"/>
      <c r="AJ1027" s="1430"/>
      <c r="AK1027" s="1430"/>
      <c r="AL1027" s="1430"/>
      <c r="AM1027" s="1430"/>
      <c r="AN1027" s="1430"/>
      <c r="AO1027" s="1430"/>
      <c r="AP1027" s="1430"/>
      <c r="AQ1027" s="1430"/>
      <c r="AR1027" s="1430"/>
      <c r="AS1027" s="1430"/>
      <c r="AT1027" s="1430"/>
      <c r="AU1027" s="1430"/>
      <c r="AV1027" s="1430"/>
      <c r="AW1027" s="1430"/>
      <c r="AX1027" s="1430"/>
      <c r="AY1027" s="1430"/>
      <c r="AZ1027" s="1430"/>
      <c r="BA1027" s="1430"/>
      <c r="BB1027" s="1430"/>
      <c r="BC1027" s="1430"/>
      <c r="BD1027" s="1430"/>
    </row>
    <row r="1028" spans="2:56">
      <c r="B1028" s="1430"/>
      <c r="C1028" s="1430"/>
      <c r="D1028" s="1430"/>
      <c r="E1028" s="1430"/>
      <c r="F1028" s="1430"/>
      <c r="G1028" s="1430"/>
      <c r="H1028" s="1430"/>
      <c r="I1028" s="1430"/>
      <c r="J1028" s="1430"/>
      <c r="K1028" s="1430"/>
      <c r="L1028" s="1430"/>
      <c r="M1028" s="1430"/>
      <c r="N1028" s="1430"/>
      <c r="O1028" s="1430"/>
      <c r="P1028" s="1430"/>
      <c r="Q1028" s="1430"/>
      <c r="R1028" s="1430"/>
      <c r="S1028" s="1430"/>
      <c r="T1028" s="1430"/>
      <c r="U1028" s="1430"/>
      <c r="V1028" s="1430"/>
      <c r="W1028" s="1430"/>
      <c r="X1028" s="1430"/>
      <c r="Y1028" s="1430"/>
      <c r="Z1028" s="1430"/>
      <c r="AA1028" s="1430"/>
      <c r="AB1028" s="1430"/>
      <c r="AC1028" s="1430"/>
      <c r="AD1028" s="1430"/>
      <c r="AE1028" s="1430"/>
      <c r="AF1028" s="1430"/>
      <c r="AG1028" s="1430"/>
      <c r="AH1028" s="1430"/>
      <c r="AI1028" s="1430"/>
      <c r="AJ1028" s="1430"/>
      <c r="AK1028" s="1430"/>
      <c r="AL1028" s="1430"/>
      <c r="AM1028" s="1430"/>
      <c r="AN1028" s="1430"/>
      <c r="AO1028" s="1430"/>
      <c r="AP1028" s="1430"/>
      <c r="AQ1028" s="1430"/>
      <c r="AR1028" s="1430"/>
      <c r="AS1028" s="1430"/>
      <c r="AT1028" s="1430"/>
      <c r="AU1028" s="1430"/>
      <c r="AV1028" s="1430"/>
      <c r="AW1028" s="1430"/>
      <c r="AX1028" s="1430"/>
      <c r="AY1028" s="1430"/>
      <c r="AZ1028" s="1430"/>
      <c r="BA1028" s="1430"/>
      <c r="BB1028" s="1430"/>
      <c r="BC1028" s="1430"/>
      <c r="BD1028" s="1430"/>
    </row>
    <row r="1029" spans="2:56">
      <c r="B1029" s="1430"/>
      <c r="C1029" s="1430"/>
      <c r="D1029" s="1430"/>
      <c r="E1029" s="1430"/>
      <c r="F1029" s="1430"/>
      <c r="G1029" s="1430"/>
      <c r="H1029" s="1430"/>
      <c r="I1029" s="1430"/>
      <c r="J1029" s="1430"/>
      <c r="K1029" s="1430"/>
      <c r="L1029" s="1430"/>
      <c r="M1029" s="1430"/>
      <c r="N1029" s="1430"/>
      <c r="O1029" s="1430"/>
      <c r="P1029" s="1430"/>
      <c r="Q1029" s="1430"/>
      <c r="R1029" s="1430"/>
      <c r="S1029" s="1430"/>
      <c r="T1029" s="1430"/>
      <c r="U1029" s="1430"/>
      <c r="V1029" s="1430"/>
      <c r="W1029" s="1430"/>
      <c r="X1029" s="1430"/>
      <c r="Y1029" s="1430"/>
      <c r="Z1029" s="1430"/>
      <c r="AA1029" s="1430"/>
      <c r="AB1029" s="1430"/>
      <c r="AC1029" s="1430"/>
      <c r="AD1029" s="1430"/>
      <c r="AE1029" s="1430"/>
      <c r="AF1029" s="1430"/>
      <c r="AG1029" s="1430"/>
      <c r="AH1029" s="1430"/>
      <c r="AI1029" s="1430"/>
      <c r="AJ1029" s="1430"/>
      <c r="AK1029" s="1430"/>
      <c r="AL1029" s="1430"/>
      <c r="AM1029" s="1430"/>
      <c r="AN1029" s="1430"/>
      <c r="AO1029" s="1430"/>
      <c r="AP1029" s="1430"/>
      <c r="AQ1029" s="1430"/>
      <c r="AR1029" s="1430"/>
      <c r="AS1029" s="1430"/>
      <c r="AT1029" s="1430"/>
      <c r="AU1029" s="1430"/>
      <c r="AV1029" s="1430"/>
      <c r="AW1029" s="1430"/>
      <c r="AX1029" s="1430"/>
      <c r="AY1029" s="1430"/>
      <c r="AZ1029" s="1430"/>
      <c r="BA1029" s="1430"/>
      <c r="BB1029" s="1430"/>
      <c r="BC1029" s="1430"/>
      <c r="BD1029" s="1430"/>
    </row>
    <row r="1030" spans="2:56">
      <c r="B1030" s="1430"/>
      <c r="C1030" s="1430"/>
      <c r="D1030" s="1430"/>
      <c r="E1030" s="1430"/>
      <c r="F1030" s="1430"/>
      <c r="G1030" s="1430"/>
      <c r="H1030" s="1430"/>
      <c r="I1030" s="1430"/>
      <c r="J1030" s="1430"/>
      <c r="K1030" s="1430"/>
      <c r="L1030" s="1430"/>
      <c r="M1030" s="1430"/>
      <c r="N1030" s="1430"/>
      <c r="O1030" s="1430"/>
      <c r="P1030" s="1430"/>
      <c r="Q1030" s="1430"/>
      <c r="R1030" s="1430"/>
      <c r="S1030" s="1430"/>
      <c r="T1030" s="1430"/>
      <c r="U1030" s="1430"/>
      <c r="V1030" s="1430"/>
      <c r="W1030" s="1430"/>
      <c r="X1030" s="1430"/>
      <c r="Y1030" s="1430"/>
      <c r="Z1030" s="1430"/>
      <c r="AA1030" s="1430"/>
      <c r="AB1030" s="1430"/>
      <c r="AC1030" s="1430"/>
      <c r="AD1030" s="1430"/>
      <c r="AE1030" s="1430"/>
      <c r="AF1030" s="1430"/>
      <c r="AG1030" s="1430"/>
      <c r="AH1030" s="1430"/>
      <c r="AI1030" s="1430"/>
      <c r="AJ1030" s="1430"/>
      <c r="AK1030" s="1430"/>
      <c r="AL1030" s="1430"/>
      <c r="AM1030" s="1430"/>
      <c r="AN1030" s="1430"/>
      <c r="AO1030" s="1430"/>
      <c r="AP1030" s="1430"/>
      <c r="AQ1030" s="1430"/>
      <c r="AR1030" s="1430"/>
      <c r="AS1030" s="1430"/>
      <c r="AT1030" s="1430"/>
      <c r="AU1030" s="1430"/>
      <c r="AV1030" s="1430"/>
      <c r="AW1030" s="1430"/>
      <c r="AX1030" s="1430"/>
      <c r="AY1030" s="1430"/>
      <c r="AZ1030" s="1430"/>
      <c r="BA1030" s="1430"/>
      <c r="BB1030" s="1430"/>
      <c r="BC1030" s="1430"/>
      <c r="BD1030" s="1430"/>
    </row>
    <row r="1031" spans="2:56">
      <c r="B1031" s="1430"/>
      <c r="C1031" s="1430"/>
      <c r="D1031" s="1430"/>
      <c r="E1031" s="1430"/>
      <c r="F1031" s="1430"/>
      <c r="G1031" s="1430"/>
      <c r="H1031" s="1430"/>
      <c r="I1031" s="1430"/>
      <c r="J1031" s="1430"/>
      <c r="K1031" s="1430"/>
      <c r="L1031" s="1430"/>
      <c r="M1031" s="1430"/>
      <c r="N1031" s="1430"/>
      <c r="O1031" s="1430"/>
      <c r="P1031" s="1430"/>
      <c r="Q1031" s="1430"/>
      <c r="R1031" s="1430"/>
      <c r="S1031" s="1430"/>
      <c r="T1031" s="1430"/>
      <c r="U1031" s="1430"/>
      <c r="V1031" s="1430"/>
      <c r="W1031" s="1430"/>
      <c r="X1031" s="1430"/>
      <c r="Y1031" s="1430"/>
      <c r="Z1031" s="1430"/>
      <c r="AA1031" s="1430"/>
      <c r="AB1031" s="1430"/>
      <c r="AC1031" s="1430"/>
      <c r="AD1031" s="1430"/>
      <c r="AE1031" s="1430"/>
      <c r="AF1031" s="1430"/>
      <c r="AG1031" s="1430"/>
      <c r="AH1031" s="1430"/>
      <c r="AI1031" s="1430"/>
      <c r="AJ1031" s="1430"/>
      <c r="AK1031" s="1430"/>
      <c r="AL1031" s="1430"/>
      <c r="AM1031" s="1430"/>
      <c r="AN1031" s="1430"/>
      <c r="AO1031" s="1430"/>
      <c r="AP1031" s="1430"/>
      <c r="AQ1031" s="1430"/>
      <c r="AR1031" s="1430"/>
      <c r="AS1031" s="1430"/>
      <c r="AT1031" s="1430"/>
      <c r="AU1031" s="1430"/>
      <c r="AV1031" s="1430"/>
      <c r="AW1031" s="1430"/>
      <c r="AX1031" s="1430"/>
      <c r="AY1031" s="1430"/>
      <c r="AZ1031" s="1430"/>
      <c r="BA1031" s="1430"/>
      <c r="BB1031" s="1430"/>
      <c r="BC1031" s="1430"/>
      <c r="BD1031" s="1430"/>
    </row>
    <row r="1032" spans="2:56">
      <c r="B1032" s="1430"/>
      <c r="C1032" s="1430"/>
      <c r="D1032" s="1430"/>
      <c r="E1032" s="1430"/>
      <c r="F1032" s="1430"/>
      <c r="G1032" s="1430"/>
      <c r="H1032" s="1430"/>
      <c r="I1032" s="1430"/>
      <c r="J1032" s="1430"/>
      <c r="K1032" s="1430"/>
      <c r="L1032" s="1430"/>
      <c r="M1032" s="1430"/>
      <c r="N1032" s="1430"/>
      <c r="O1032" s="1430"/>
      <c r="P1032" s="1430"/>
      <c r="Q1032" s="1430"/>
      <c r="R1032" s="1430"/>
      <c r="S1032" s="1430"/>
      <c r="T1032" s="1430"/>
      <c r="U1032" s="1430"/>
      <c r="V1032" s="1430"/>
      <c r="W1032" s="1430"/>
      <c r="X1032" s="1430"/>
      <c r="Y1032" s="1430"/>
      <c r="Z1032" s="1430"/>
      <c r="AA1032" s="1430"/>
      <c r="AB1032" s="1430"/>
      <c r="AC1032" s="1430"/>
      <c r="AD1032" s="1430"/>
      <c r="AE1032" s="1430"/>
      <c r="AF1032" s="1430"/>
      <c r="AG1032" s="1430"/>
      <c r="AH1032" s="1430"/>
      <c r="AI1032" s="1430"/>
      <c r="AJ1032" s="1430"/>
      <c r="AK1032" s="1430"/>
      <c r="AL1032" s="1430"/>
      <c r="AM1032" s="1430"/>
      <c r="AN1032" s="1430"/>
      <c r="AO1032" s="1430"/>
      <c r="AP1032" s="1430"/>
      <c r="AQ1032" s="1430"/>
      <c r="AR1032" s="1430"/>
      <c r="AS1032" s="1430"/>
      <c r="AT1032" s="1430"/>
      <c r="AU1032" s="1430"/>
      <c r="AV1032" s="1430"/>
      <c r="AW1032" s="1430"/>
      <c r="AX1032" s="1430"/>
      <c r="AY1032" s="1430"/>
      <c r="AZ1032" s="1430"/>
      <c r="BA1032" s="1430"/>
      <c r="BB1032" s="1430"/>
      <c r="BC1032" s="1430"/>
      <c r="BD1032" s="1430"/>
    </row>
    <row r="1033" spans="2:56">
      <c r="B1033" s="1430"/>
      <c r="C1033" s="1430"/>
      <c r="D1033" s="1430"/>
      <c r="E1033" s="1430"/>
      <c r="F1033" s="1430"/>
      <c r="G1033" s="1430"/>
      <c r="H1033" s="1430"/>
      <c r="I1033" s="1430"/>
      <c r="J1033" s="1430"/>
      <c r="K1033" s="1430"/>
      <c r="L1033" s="1430"/>
      <c r="M1033" s="1430"/>
      <c r="N1033" s="1430"/>
      <c r="O1033" s="1430"/>
      <c r="P1033" s="1430"/>
      <c r="Q1033" s="1430"/>
      <c r="R1033" s="1430"/>
      <c r="S1033" s="1430"/>
      <c r="T1033" s="1430"/>
      <c r="U1033" s="1430"/>
      <c r="V1033" s="1430"/>
      <c r="W1033" s="1430"/>
      <c r="X1033" s="1430"/>
      <c r="Y1033" s="1430"/>
      <c r="Z1033" s="1430"/>
      <c r="AA1033" s="1430"/>
      <c r="AB1033" s="1430"/>
      <c r="AC1033" s="1430"/>
      <c r="AD1033" s="1430"/>
      <c r="AE1033" s="1430"/>
      <c r="AF1033" s="1430"/>
      <c r="AG1033" s="1430"/>
      <c r="AH1033" s="1430"/>
      <c r="AI1033" s="1430"/>
      <c r="AJ1033" s="1430"/>
      <c r="AK1033" s="1430"/>
      <c r="AL1033" s="1430"/>
      <c r="AM1033" s="1430"/>
      <c r="AN1033" s="1430"/>
      <c r="AO1033" s="1430"/>
      <c r="AP1033" s="1430"/>
      <c r="AQ1033" s="1430"/>
      <c r="AR1033" s="1430"/>
      <c r="AS1033" s="1430"/>
      <c r="AT1033" s="1430"/>
      <c r="AU1033" s="1430"/>
      <c r="AV1033" s="1430"/>
      <c r="AW1033" s="1430"/>
      <c r="AX1033" s="1430"/>
      <c r="AY1033" s="1430"/>
      <c r="AZ1033" s="1430"/>
      <c r="BA1033" s="1430"/>
      <c r="BB1033" s="1430"/>
      <c r="BC1033" s="1430"/>
      <c r="BD1033" s="1430"/>
    </row>
    <row r="1034" spans="2:56">
      <c r="B1034" s="1430"/>
      <c r="C1034" s="1430"/>
      <c r="D1034" s="1430"/>
      <c r="E1034" s="1430"/>
      <c r="F1034" s="1430"/>
      <c r="G1034" s="1430"/>
      <c r="H1034" s="1430"/>
      <c r="I1034" s="1430"/>
      <c r="J1034" s="1430"/>
      <c r="K1034" s="1430"/>
      <c r="L1034" s="1430"/>
      <c r="M1034" s="1430"/>
      <c r="N1034" s="1430"/>
      <c r="O1034" s="1430"/>
      <c r="P1034" s="1430"/>
      <c r="Q1034" s="1430"/>
      <c r="R1034" s="1430"/>
      <c r="S1034" s="1430"/>
      <c r="T1034" s="1430"/>
      <c r="U1034" s="1430"/>
      <c r="V1034" s="1430"/>
      <c r="W1034" s="1430"/>
      <c r="X1034" s="1430"/>
      <c r="Y1034" s="1430"/>
      <c r="Z1034" s="1430"/>
      <c r="AA1034" s="1430"/>
      <c r="AB1034" s="1430"/>
      <c r="AC1034" s="1430"/>
      <c r="AD1034" s="1430"/>
      <c r="AE1034" s="1430"/>
      <c r="AF1034" s="1430"/>
      <c r="AG1034" s="1430"/>
      <c r="AH1034" s="1430"/>
      <c r="AI1034" s="1430"/>
      <c r="AJ1034" s="1430"/>
      <c r="AK1034" s="1430"/>
      <c r="AL1034" s="1430"/>
      <c r="AM1034" s="1430"/>
      <c r="AN1034" s="1430"/>
      <c r="AO1034" s="1430"/>
      <c r="AP1034" s="1430"/>
      <c r="AQ1034" s="1430"/>
      <c r="AR1034" s="1430"/>
      <c r="AS1034" s="1430"/>
      <c r="AT1034" s="1430"/>
      <c r="AU1034" s="1430"/>
      <c r="AV1034" s="1430"/>
      <c r="AW1034" s="1430"/>
      <c r="AX1034" s="1430"/>
      <c r="AY1034" s="1430"/>
      <c r="AZ1034" s="1430"/>
      <c r="BA1034" s="1430"/>
      <c r="BB1034" s="1430"/>
      <c r="BC1034" s="1430"/>
      <c r="BD1034" s="1430"/>
    </row>
    <row r="1035" spans="2:56">
      <c r="B1035" s="1430"/>
      <c r="C1035" s="1430"/>
      <c r="D1035" s="1430"/>
      <c r="E1035" s="1430"/>
      <c r="F1035" s="1430"/>
      <c r="G1035" s="1430"/>
      <c r="H1035" s="1430"/>
      <c r="I1035" s="1430"/>
      <c r="J1035" s="1430"/>
      <c r="K1035" s="1430"/>
      <c r="L1035" s="1430"/>
      <c r="M1035" s="1430"/>
      <c r="N1035" s="1430"/>
      <c r="O1035" s="1430"/>
      <c r="P1035" s="1430"/>
      <c r="Q1035" s="1430"/>
      <c r="R1035" s="1430"/>
      <c r="S1035" s="1430"/>
      <c r="T1035" s="1430"/>
      <c r="U1035" s="1430"/>
      <c r="V1035" s="1430"/>
      <c r="W1035" s="1430"/>
      <c r="X1035" s="1430"/>
      <c r="Y1035" s="1430"/>
      <c r="Z1035" s="1430"/>
      <c r="AA1035" s="1430"/>
      <c r="AB1035" s="1430"/>
      <c r="AC1035" s="1430"/>
      <c r="AD1035" s="1430"/>
      <c r="AE1035" s="1430"/>
      <c r="AF1035" s="1430"/>
      <c r="AG1035" s="1430"/>
      <c r="AH1035" s="1430"/>
      <c r="AI1035" s="1430"/>
      <c r="AJ1035" s="1430"/>
      <c r="AK1035" s="1430"/>
      <c r="AL1035" s="1430"/>
      <c r="AM1035" s="1430"/>
      <c r="AN1035" s="1430"/>
      <c r="AO1035" s="1430"/>
      <c r="AP1035" s="1430"/>
      <c r="AQ1035" s="1430"/>
      <c r="AR1035" s="1430"/>
      <c r="AS1035" s="1430"/>
      <c r="AT1035" s="1430"/>
      <c r="AU1035" s="1430"/>
      <c r="AV1035" s="1430"/>
      <c r="AW1035" s="1430"/>
      <c r="AX1035" s="1430"/>
      <c r="AY1035" s="1430"/>
      <c r="AZ1035" s="1430"/>
      <c r="BA1035" s="1430"/>
      <c r="BB1035" s="1430"/>
      <c r="BC1035" s="1430"/>
      <c r="BD1035" s="1430"/>
    </row>
    <row r="1036" spans="2:56">
      <c r="B1036" s="1430"/>
      <c r="C1036" s="1430"/>
      <c r="D1036" s="1430"/>
      <c r="E1036" s="1430"/>
      <c r="F1036" s="1430"/>
      <c r="G1036" s="1430"/>
      <c r="H1036" s="1430"/>
      <c r="I1036" s="1430"/>
      <c r="J1036" s="1430"/>
      <c r="K1036" s="1430"/>
      <c r="L1036" s="1430"/>
      <c r="M1036" s="1430"/>
      <c r="N1036" s="1430"/>
      <c r="O1036" s="1430"/>
      <c r="P1036" s="1430"/>
      <c r="Q1036" s="1430"/>
      <c r="R1036" s="1430"/>
      <c r="S1036" s="1430"/>
      <c r="T1036" s="1430"/>
      <c r="U1036" s="1430"/>
      <c r="V1036" s="1430"/>
      <c r="W1036" s="1430"/>
      <c r="X1036" s="1430"/>
      <c r="Y1036" s="1430"/>
      <c r="Z1036" s="1430"/>
      <c r="AA1036" s="1430"/>
      <c r="AB1036" s="1430"/>
      <c r="AC1036" s="1430"/>
      <c r="AD1036" s="1430"/>
      <c r="AE1036" s="1430"/>
      <c r="AF1036" s="1430"/>
      <c r="AG1036" s="1430"/>
      <c r="AH1036" s="1430"/>
      <c r="AI1036" s="1430"/>
      <c r="AJ1036" s="1430"/>
      <c r="AK1036" s="1430"/>
      <c r="AL1036" s="1430"/>
      <c r="AM1036" s="1430"/>
      <c r="AN1036" s="1430"/>
      <c r="AO1036" s="1430"/>
      <c r="AP1036" s="1430"/>
      <c r="AQ1036" s="1430"/>
      <c r="AR1036" s="1430"/>
      <c r="AS1036" s="1430"/>
      <c r="AT1036" s="1430"/>
      <c r="AU1036" s="1430"/>
      <c r="AV1036" s="1430"/>
      <c r="AW1036" s="1430"/>
      <c r="AX1036" s="1430"/>
      <c r="AY1036" s="1430"/>
      <c r="AZ1036" s="1430"/>
      <c r="BA1036" s="1430"/>
      <c r="BB1036" s="1430"/>
      <c r="BC1036" s="1430"/>
      <c r="BD1036" s="1430"/>
    </row>
    <row r="1037" spans="2:56">
      <c r="B1037" s="1430"/>
      <c r="C1037" s="1430"/>
      <c r="D1037" s="1430"/>
      <c r="E1037" s="1430"/>
      <c r="F1037" s="1430"/>
      <c r="G1037" s="1430"/>
      <c r="H1037" s="1430"/>
      <c r="I1037" s="1430"/>
      <c r="J1037" s="1430"/>
      <c r="K1037" s="1430"/>
      <c r="L1037" s="1430"/>
      <c r="M1037" s="1430"/>
      <c r="N1037" s="1430"/>
      <c r="O1037" s="1430"/>
      <c r="P1037" s="1430"/>
      <c r="Q1037" s="1430"/>
      <c r="R1037" s="1430"/>
      <c r="S1037" s="1430"/>
      <c r="T1037" s="1430"/>
      <c r="U1037" s="1430"/>
      <c r="V1037" s="1430"/>
      <c r="W1037" s="1430"/>
      <c r="X1037" s="1430"/>
      <c r="Y1037" s="1430"/>
      <c r="Z1037" s="1430"/>
      <c r="AA1037" s="1430"/>
      <c r="AB1037" s="1430"/>
      <c r="AC1037" s="1430"/>
      <c r="AD1037" s="1430"/>
      <c r="AE1037" s="1430"/>
      <c r="AF1037" s="1430"/>
      <c r="AG1037" s="1430"/>
      <c r="AH1037" s="1430"/>
      <c r="AI1037" s="1430"/>
      <c r="AJ1037" s="1430"/>
      <c r="AK1037" s="1430"/>
      <c r="AL1037" s="1430"/>
      <c r="AM1037" s="1430"/>
      <c r="AN1037" s="1430"/>
      <c r="AO1037" s="1430"/>
      <c r="AP1037" s="1430"/>
      <c r="AQ1037" s="1430"/>
      <c r="AR1037" s="1430"/>
      <c r="AS1037" s="1430"/>
      <c r="AT1037" s="1430"/>
      <c r="AU1037" s="1430"/>
      <c r="AV1037" s="1430"/>
      <c r="AW1037" s="1430"/>
      <c r="AX1037" s="1430"/>
      <c r="AY1037" s="1430"/>
      <c r="AZ1037" s="1430"/>
      <c r="BA1037" s="1430"/>
      <c r="BB1037" s="1430"/>
      <c r="BC1037" s="1430"/>
      <c r="BD1037" s="1430"/>
    </row>
    <row r="1038" spans="2:56">
      <c r="B1038" s="1430"/>
      <c r="C1038" s="1430"/>
      <c r="D1038" s="1430"/>
      <c r="E1038" s="1430"/>
      <c r="F1038" s="1430"/>
      <c r="G1038" s="1430"/>
      <c r="H1038" s="1430"/>
      <c r="I1038" s="1430"/>
      <c r="J1038" s="1430"/>
      <c r="K1038" s="1430"/>
      <c r="L1038" s="1430"/>
      <c r="M1038" s="1430"/>
      <c r="N1038" s="1430"/>
      <c r="O1038" s="1430"/>
      <c r="P1038" s="1430"/>
      <c r="Q1038" s="1430"/>
      <c r="R1038" s="1430"/>
      <c r="S1038" s="1430"/>
      <c r="T1038" s="1430"/>
      <c r="U1038" s="1430"/>
      <c r="V1038" s="1430"/>
      <c r="W1038" s="1430"/>
      <c r="X1038" s="1430"/>
      <c r="Y1038" s="1430"/>
      <c r="Z1038" s="1430"/>
      <c r="AA1038" s="1430"/>
      <c r="AB1038" s="1430"/>
      <c r="AC1038" s="1430"/>
      <c r="AD1038" s="1430"/>
      <c r="AE1038" s="1430"/>
      <c r="AF1038" s="1430"/>
      <c r="AG1038" s="1430"/>
      <c r="AH1038" s="1430"/>
      <c r="AI1038" s="1430"/>
      <c r="AJ1038" s="1430"/>
      <c r="AK1038" s="1430"/>
      <c r="AL1038" s="1430"/>
      <c r="AM1038" s="1430"/>
      <c r="AN1038" s="1430"/>
      <c r="AO1038" s="1430"/>
      <c r="AP1038" s="1430"/>
      <c r="AQ1038" s="1430"/>
      <c r="AR1038" s="1430"/>
      <c r="AS1038" s="1430"/>
      <c r="AT1038" s="1430"/>
      <c r="AU1038" s="1430"/>
      <c r="AV1038" s="1430"/>
      <c r="AW1038" s="1430"/>
      <c r="AX1038" s="1430"/>
      <c r="AY1038" s="1430"/>
      <c r="AZ1038" s="1430"/>
      <c r="BA1038" s="1430"/>
      <c r="BB1038" s="1430"/>
      <c r="BC1038" s="1430"/>
      <c r="BD1038" s="1430"/>
    </row>
    <row r="1039" spans="2:56">
      <c r="B1039" s="1430"/>
      <c r="C1039" s="1430"/>
      <c r="D1039" s="1430"/>
      <c r="E1039" s="1430"/>
      <c r="F1039" s="1430"/>
      <c r="G1039" s="1430"/>
      <c r="H1039" s="1430"/>
      <c r="I1039" s="1430"/>
      <c r="J1039" s="1430"/>
      <c r="K1039" s="1430"/>
      <c r="L1039" s="1430"/>
      <c r="M1039" s="1430"/>
      <c r="N1039" s="1430"/>
      <c r="O1039" s="1430"/>
      <c r="P1039" s="1430"/>
      <c r="Q1039" s="1430"/>
      <c r="R1039" s="1430"/>
      <c r="S1039" s="1430"/>
      <c r="T1039" s="1430"/>
      <c r="U1039" s="1430"/>
      <c r="V1039" s="1430"/>
      <c r="W1039" s="1430"/>
      <c r="X1039" s="1430"/>
      <c r="Y1039" s="1430"/>
      <c r="Z1039" s="1430"/>
      <c r="AA1039" s="1430"/>
      <c r="AB1039" s="1430"/>
      <c r="AC1039" s="1430"/>
      <c r="AD1039" s="1430"/>
      <c r="AE1039" s="1430"/>
      <c r="AF1039" s="1430"/>
      <c r="AG1039" s="1430"/>
      <c r="AH1039" s="1430"/>
      <c r="AI1039" s="1430"/>
      <c r="AJ1039" s="1430"/>
      <c r="AK1039" s="1430"/>
      <c r="AL1039" s="1430"/>
      <c r="AM1039" s="1430"/>
      <c r="AN1039" s="1430"/>
      <c r="AO1039" s="1430"/>
      <c r="AP1039" s="1430"/>
      <c r="AQ1039" s="1430"/>
      <c r="AR1039" s="1430"/>
      <c r="AS1039" s="1430"/>
      <c r="AT1039" s="1430"/>
      <c r="AU1039" s="1430"/>
      <c r="AV1039" s="1430"/>
      <c r="AW1039" s="1430"/>
      <c r="AX1039" s="1430"/>
      <c r="AY1039" s="1430"/>
      <c r="AZ1039" s="1430"/>
      <c r="BA1039" s="1430"/>
      <c r="BB1039" s="1430"/>
      <c r="BC1039" s="1430"/>
      <c r="BD1039" s="1430"/>
    </row>
    <row r="1040" spans="2:56">
      <c r="B1040" s="1430"/>
      <c r="C1040" s="1430"/>
      <c r="D1040" s="1430"/>
      <c r="E1040" s="1430"/>
      <c r="F1040" s="1430"/>
      <c r="G1040" s="1430"/>
      <c r="H1040" s="1430"/>
      <c r="I1040" s="1430"/>
      <c r="J1040" s="1430"/>
      <c r="K1040" s="1430"/>
      <c r="L1040" s="1430"/>
      <c r="M1040" s="1430"/>
      <c r="N1040" s="1430"/>
      <c r="O1040" s="1430"/>
      <c r="P1040" s="1430"/>
      <c r="Q1040" s="1430"/>
      <c r="R1040" s="1430"/>
      <c r="S1040" s="1430"/>
      <c r="T1040" s="1430"/>
      <c r="U1040" s="1430"/>
      <c r="V1040" s="1430"/>
      <c r="W1040" s="1430"/>
      <c r="X1040" s="1430"/>
      <c r="Y1040" s="1430"/>
      <c r="Z1040" s="1430"/>
      <c r="AA1040" s="1430"/>
      <c r="AB1040" s="1430"/>
      <c r="AC1040" s="1430"/>
      <c r="AD1040" s="1430"/>
      <c r="AE1040" s="1430"/>
      <c r="AF1040" s="1430"/>
      <c r="AG1040" s="1430"/>
      <c r="AH1040" s="1430"/>
      <c r="AI1040" s="1430"/>
      <c r="AJ1040" s="1430"/>
      <c r="AK1040" s="1430"/>
      <c r="AL1040" s="1430"/>
      <c r="AM1040" s="1430"/>
      <c r="AN1040" s="1430"/>
      <c r="AO1040" s="1430"/>
      <c r="AP1040" s="1430"/>
      <c r="AQ1040" s="1430"/>
      <c r="AR1040" s="1430"/>
      <c r="AS1040" s="1430"/>
      <c r="AT1040" s="1430"/>
      <c r="AU1040" s="1430"/>
      <c r="AV1040" s="1430"/>
      <c r="AW1040" s="1430"/>
      <c r="AX1040" s="1430"/>
      <c r="AY1040" s="1430"/>
      <c r="AZ1040" s="1430"/>
      <c r="BA1040" s="1430"/>
      <c r="BB1040" s="1430"/>
      <c r="BC1040" s="1430"/>
      <c r="BD1040" s="1430"/>
    </row>
    <row r="1041" spans="2:56">
      <c r="B1041" s="1430"/>
      <c r="C1041" s="1430"/>
      <c r="D1041" s="1430"/>
      <c r="E1041" s="1430"/>
      <c r="F1041" s="1430"/>
      <c r="G1041" s="1430"/>
      <c r="H1041" s="1430"/>
      <c r="I1041" s="1430"/>
      <c r="J1041" s="1430"/>
      <c r="K1041" s="1430"/>
      <c r="L1041" s="1430"/>
      <c r="M1041" s="1430"/>
      <c r="N1041" s="1430"/>
      <c r="O1041" s="1430"/>
      <c r="P1041" s="1430"/>
      <c r="Q1041" s="1430"/>
      <c r="R1041" s="1430"/>
      <c r="S1041" s="1430"/>
      <c r="T1041" s="1430"/>
      <c r="U1041" s="1430"/>
      <c r="V1041" s="1430"/>
      <c r="W1041" s="1430"/>
      <c r="X1041" s="1430"/>
      <c r="Y1041" s="1430"/>
      <c r="Z1041" s="1430"/>
      <c r="AA1041" s="1430"/>
      <c r="AB1041" s="1430"/>
      <c r="AC1041" s="1430"/>
      <c r="AD1041" s="1430"/>
      <c r="AE1041" s="1430"/>
      <c r="AF1041" s="1430"/>
      <c r="AG1041" s="1430"/>
      <c r="AH1041" s="1430"/>
      <c r="AI1041" s="1430"/>
      <c r="AJ1041" s="1430"/>
      <c r="AK1041" s="1430"/>
      <c r="AL1041" s="1430"/>
      <c r="AM1041" s="1430"/>
      <c r="AN1041" s="1430"/>
      <c r="AO1041" s="1430"/>
      <c r="AP1041" s="1430"/>
      <c r="AQ1041" s="1430"/>
      <c r="AR1041" s="1430"/>
      <c r="AS1041" s="1430"/>
      <c r="AT1041" s="1430"/>
      <c r="AU1041" s="1430"/>
      <c r="AV1041" s="1430"/>
      <c r="AW1041" s="1430"/>
      <c r="AX1041" s="1430"/>
      <c r="AY1041" s="1430"/>
      <c r="AZ1041" s="1430"/>
      <c r="BA1041" s="1430"/>
      <c r="BB1041" s="1430"/>
      <c r="BC1041" s="1430"/>
      <c r="BD1041" s="1430"/>
    </row>
    <row r="1042" spans="2:56">
      <c r="B1042" s="1430"/>
      <c r="C1042" s="1430"/>
      <c r="D1042" s="1430"/>
      <c r="E1042" s="1430"/>
      <c r="F1042" s="1430"/>
      <c r="G1042" s="1430"/>
      <c r="H1042" s="1430"/>
      <c r="I1042" s="1430"/>
      <c r="J1042" s="1430"/>
      <c r="K1042" s="1430"/>
      <c r="L1042" s="1430"/>
      <c r="M1042" s="1430"/>
      <c r="N1042" s="1430"/>
      <c r="O1042" s="1430"/>
      <c r="P1042" s="1430"/>
      <c r="Q1042" s="1430"/>
      <c r="R1042" s="1430"/>
      <c r="S1042" s="1430"/>
      <c r="T1042" s="1430"/>
      <c r="U1042" s="1430"/>
      <c r="V1042" s="1430"/>
      <c r="W1042" s="1430"/>
      <c r="X1042" s="1430"/>
      <c r="Y1042" s="1430"/>
      <c r="Z1042" s="1430"/>
      <c r="AA1042" s="1430"/>
      <c r="AB1042" s="1430"/>
      <c r="AC1042" s="1430"/>
      <c r="AD1042" s="1430"/>
      <c r="AE1042" s="1430"/>
      <c r="AF1042" s="1430"/>
      <c r="AG1042" s="1430"/>
      <c r="AH1042" s="1430"/>
      <c r="AI1042" s="1430"/>
      <c r="AJ1042" s="1430"/>
      <c r="AK1042" s="1430"/>
      <c r="AL1042" s="1430"/>
      <c r="AM1042" s="1430"/>
      <c r="AN1042" s="1430"/>
      <c r="AO1042" s="1430"/>
      <c r="AP1042" s="1430"/>
      <c r="AQ1042" s="1430"/>
      <c r="AR1042" s="1430"/>
      <c r="AS1042" s="1430"/>
      <c r="AT1042" s="1430"/>
      <c r="AU1042" s="1430"/>
      <c r="AV1042" s="1430"/>
      <c r="AW1042" s="1430"/>
      <c r="AX1042" s="1430"/>
      <c r="AY1042" s="1430"/>
      <c r="AZ1042" s="1430"/>
      <c r="BA1042" s="1430"/>
      <c r="BB1042" s="1430"/>
      <c r="BC1042" s="1430"/>
      <c r="BD1042" s="1430"/>
    </row>
    <row r="1043" spans="2:56">
      <c r="B1043" s="1430"/>
      <c r="C1043" s="1430"/>
      <c r="D1043" s="1430"/>
      <c r="E1043" s="1430"/>
      <c r="F1043" s="1430"/>
      <c r="G1043" s="1430"/>
      <c r="H1043" s="1430"/>
      <c r="I1043" s="1430"/>
      <c r="J1043" s="1430"/>
      <c r="K1043" s="1430"/>
      <c r="L1043" s="1430"/>
      <c r="M1043" s="1430"/>
      <c r="N1043" s="1430"/>
      <c r="O1043" s="1430"/>
      <c r="P1043" s="1430"/>
      <c r="Q1043" s="1430"/>
      <c r="R1043" s="1430"/>
      <c r="S1043" s="1430"/>
      <c r="T1043" s="1430"/>
      <c r="U1043" s="1430"/>
      <c r="V1043" s="1430"/>
      <c r="W1043" s="1430"/>
      <c r="X1043" s="1430"/>
      <c r="Y1043" s="1430"/>
      <c r="Z1043" s="1430"/>
      <c r="AA1043" s="1430"/>
      <c r="AB1043" s="1430"/>
      <c r="AC1043" s="1430"/>
      <c r="AD1043" s="1430"/>
      <c r="AE1043" s="1430"/>
      <c r="AF1043" s="1430"/>
      <c r="AG1043" s="1430"/>
      <c r="AH1043" s="1430"/>
      <c r="AI1043" s="1430"/>
      <c r="AJ1043" s="1430"/>
      <c r="AK1043" s="1430"/>
      <c r="AL1043" s="1430"/>
      <c r="AM1043" s="1430"/>
      <c r="AN1043" s="1430"/>
      <c r="AO1043" s="1430"/>
      <c r="AP1043" s="1430"/>
      <c r="AQ1043" s="1430"/>
      <c r="AR1043" s="1430"/>
      <c r="AS1043" s="1430"/>
      <c r="AT1043" s="1430"/>
      <c r="AU1043" s="1430"/>
      <c r="AV1043" s="1430"/>
      <c r="AW1043" s="1430"/>
      <c r="AX1043" s="1430"/>
      <c r="AY1043" s="1430"/>
      <c r="AZ1043" s="1430"/>
      <c r="BA1043" s="1430"/>
      <c r="BB1043" s="1430"/>
      <c r="BC1043" s="1430"/>
      <c r="BD1043" s="1430"/>
    </row>
    <row r="1044" spans="2:56">
      <c r="B1044" s="1430"/>
      <c r="C1044" s="1430"/>
      <c r="D1044" s="1430"/>
      <c r="E1044" s="1430"/>
      <c r="F1044" s="1430"/>
      <c r="G1044" s="1430"/>
      <c r="H1044" s="1430"/>
      <c r="I1044" s="1430"/>
      <c r="J1044" s="1430"/>
      <c r="K1044" s="1430"/>
      <c r="L1044" s="1430"/>
      <c r="M1044" s="1430"/>
      <c r="N1044" s="1430"/>
      <c r="O1044" s="1430"/>
      <c r="P1044" s="1430"/>
      <c r="Q1044" s="1430"/>
      <c r="R1044" s="1430"/>
      <c r="S1044" s="1430"/>
      <c r="T1044" s="1430"/>
      <c r="U1044" s="1430"/>
      <c r="V1044" s="1430"/>
      <c r="W1044" s="1430"/>
      <c r="X1044" s="1430"/>
      <c r="Y1044" s="1430"/>
      <c r="Z1044" s="1430"/>
      <c r="AA1044" s="1430"/>
      <c r="AB1044" s="1430"/>
      <c r="AC1044" s="1430"/>
      <c r="AD1044" s="1430"/>
      <c r="AE1044" s="1430"/>
      <c r="AF1044" s="1430"/>
      <c r="AG1044" s="1430"/>
      <c r="AH1044" s="1430"/>
      <c r="AI1044" s="1430"/>
      <c r="AJ1044" s="1430"/>
      <c r="AK1044" s="1430"/>
      <c r="AL1044" s="1430"/>
      <c r="AM1044" s="1430"/>
      <c r="AN1044" s="1430"/>
      <c r="AO1044" s="1430"/>
      <c r="AP1044" s="1430"/>
      <c r="AQ1044" s="1430"/>
      <c r="AR1044" s="1430"/>
      <c r="AS1044" s="1430"/>
      <c r="AT1044" s="1430"/>
      <c r="AU1044" s="1430"/>
      <c r="AV1044" s="1430"/>
      <c r="AW1044" s="1430"/>
      <c r="AX1044" s="1430"/>
      <c r="AY1044" s="1430"/>
      <c r="AZ1044" s="1430"/>
      <c r="BA1044" s="1430"/>
      <c r="BB1044" s="1430"/>
      <c r="BC1044" s="1430"/>
      <c r="BD1044" s="1430"/>
    </row>
    <row r="1045" spans="2:56">
      <c r="B1045" s="1430"/>
      <c r="C1045" s="1430"/>
      <c r="D1045" s="1430"/>
      <c r="E1045" s="1430"/>
      <c r="F1045" s="1430"/>
      <c r="G1045" s="1430"/>
      <c r="H1045" s="1430"/>
      <c r="I1045" s="1430"/>
      <c r="J1045" s="1430"/>
      <c r="K1045" s="1430"/>
      <c r="L1045" s="1430"/>
      <c r="M1045" s="1430"/>
      <c r="N1045" s="1430"/>
      <c r="O1045" s="1430"/>
      <c r="P1045" s="1430"/>
      <c r="Q1045" s="1430"/>
      <c r="R1045" s="1430"/>
      <c r="S1045" s="1430"/>
      <c r="T1045" s="1430"/>
      <c r="U1045" s="1430"/>
      <c r="V1045" s="1430"/>
      <c r="W1045" s="1430"/>
      <c r="X1045" s="1430"/>
      <c r="Y1045" s="1430"/>
      <c r="Z1045" s="1430"/>
      <c r="AA1045" s="1430"/>
      <c r="AB1045" s="1430"/>
      <c r="AC1045" s="1430"/>
      <c r="AD1045" s="1430"/>
      <c r="AE1045" s="1430"/>
      <c r="AF1045" s="1430"/>
      <c r="AG1045" s="1430"/>
      <c r="AH1045" s="1430"/>
      <c r="AI1045" s="1430"/>
      <c r="AJ1045" s="1430"/>
      <c r="AK1045" s="1430"/>
      <c r="AL1045" s="1430"/>
      <c r="AM1045" s="1430"/>
      <c r="AN1045" s="1430"/>
      <c r="AO1045" s="1430"/>
      <c r="AP1045" s="1430"/>
      <c r="AQ1045" s="1430"/>
      <c r="AR1045" s="1430"/>
      <c r="AS1045" s="1430"/>
      <c r="AT1045" s="1430"/>
      <c r="AU1045" s="1430"/>
      <c r="AV1045" s="1430"/>
      <c r="AW1045" s="1430"/>
      <c r="AX1045" s="1430"/>
      <c r="AY1045" s="1430"/>
      <c r="AZ1045" s="1430"/>
      <c r="BA1045" s="1430"/>
      <c r="BB1045" s="1430"/>
      <c r="BC1045" s="1430"/>
      <c r="BD1045" s="1430"/>
    </row>
    <row r="1046" spans="2:56">
      <c r="B1046" s="1430"/>
      <c r="C1046" s="1430"/>
      <c r="D1046" s="1430"/>
      <c r="E1046" s="1430"/>
      <c r="F1046" s="1430"/>
      <c r="G1046" s="1430"/>
      <c r="H1046" s="1430"/>
      <c r="I1046" s="1430"/>
      <c r="J1046" s="1430"/>
      <c r="K1046" s="1430"/>
      <c r="L1046" s="1430"/>
      <c r="M1046" s="1430"/>
      <c r="N1046" s="1430"/>
      <c r="O1046" s="1430"/>
      <c r="P1046" s="1430"/>
      <c r="Q1046" s="1430"/>
      <c r="R1046" s="1430"/>
      <c r="S1046" s="1430"/>
      <c r="T1046" s="1430"/>
      <c r="U1046" s="1430"/>
      <c r="V1046" s="1430"/>
      <c r="W1046" s="1430"/>
      <c r="X1046" s="1430"/>
      <c r="Y1046" s="1430"/>
      <c r="Z1046" s="1430"/>
      <c r="AA1046" s="1430"/>
      <c r="AB1046" s="1430"/>
      <c r="AC1046" s="1430"/>
      <c r="AD1046" s="1430"/>
      <c r="AE1046" s="1430"/>
      <c r="AF1046" s="1430"/>
      <c r="AG1046" s="1430"/>
      <c r="AH1046" s="1430"/>
      <c r="AI1046" s="1430"/>
      <c r="AJ1046" s="1430"/>
      <c r="AK1046" s="1430"/>
      <c r="AL1046" s="1430"/>
      <c r="AM1046" s="1430"/>
      <c r="AN1046" s="1430"/>
      <c r="AO1046" s="1430"/>
      <c r="AP1046" s="1430"/>
      <c r="AQ1046" s="1430"/>
      <c r="AR1046" s="1430"/>
      <c r="AS1046" s="1430"/>
      <c r="AT1046" s="1430"/>
      <c r="AU1046" s="1430"/>
      <c r="AV1046" s="1430"/>
      <c r="AW1046" s="1430"/>
      <c r="AX1046" s="1430"/>
      <c r="AY1046" s="1430"/>
      <c r="AZ1046" s="1430"/>
      <c r="BA1046" s="1430"/>
      <c r="BB1046" s="1430"/>
      <c r="BC1046" s="1430"/>
      <c r="BD1046" s="1430"/>
    </row>
    <row r="1047" spans="2:56">
      <c r="B1047" s="1430"/>
      <c r="C1047" s="1430"/>
      <c r="D1047" s="1430"/>
      <c r="E1047" s="1430"/>
      <c r="F1047" s="1430"/>
      <c r="G1047" s="1430"/>
      <c r="H1047" s="1430"/>
      <c r="I1047" s="1430"/>
      <c r="J1047" s="1430"/>
      <c r="K1047" s="1430"/>
      <c r="L1047" s="1430"/>
      <c r="M1047" s="1430"/>
      <c r="N1047" s="1430"/>
      <c r="O1047" s="1430"/>
      <c r="P1047" s="1430"/>
      <c r="Q1047" s="1430"/>
      <c r="R1047" s="1430"/>
      <c r="S1047" s="1430"/>
      <c r="T1047" s="1430"/>
      <c r="U1047" s="1430"/>
      <c r="V1047" s="1430"/>
      <c r="W1047" s="1430"/>
      <c r="X1047" s="1430"/>
      <c r="Y1047" s="1430"/>
      <c r="Z1047" s="1430"/>
      <c r="AA1047" s="1430"/>
      <c r="AB1047" s="1430"/>
      <c r="AC1047" s="1430"/>
      <c r="AD1047" s="1430"/>
      <c r="AE1047" s="1430"/>
      <c r="AF1047" s="1430"/>
      <c r="AG1047" s="1430"/>
      <c r="AH1047" s="1430"/>
      <c r="AI1047" s="1430"/>
      <c r="AJ1047" s="1430"/>
      <c r="AK1047" s="1430"/>
      <c r="AL1047" s="1430"/>
      <c r="AM1047" s="1430"/>
      <c r="AN1047" s="1430"/>
      <c r="AO1047" s="1430"/>
      <c r="AP1047" s="1430"/>
      <c r="AQ1047" s="1430"/>
      <c r="AR1047" s="1430"/>
      <c r="AS1047" s="1430"/>
      <c r="AT1047" s="1430"/>
      <c r="AU1047" s="1430"/>
      <c r="AV1047" s="1430"/>
      <c r="AW1047" s="1430"/>
      <c r="AX1047" s="1430"/>
      <c r="AY1047" s="1430"/>
      <c r="AZ1047" s="1430"/>
      <c r="BA1047" s="1430"/>
      <c r="BB1047" s="1430"/>
      <c r="BC1047" s="1430"/>
      <c r="BD1047" s="1430"/>
    </row>
    <row r="1048" spans="2:56">
      <c r="B1048" s="1430"/>
      <c r="C1048" s="1430"/>
      <c r="D1048" s="1430"/>
      <c r="E1048" s="1430"/>
      <c r="F1048" s="1430"/>
      <c r="G1048" s="1430"/>
      <c r="H1048" s="1430"/>
      <c r="I1048" s="1430"/>
      <c r="J1048" s="1430"/>
      <c r="K1048" s="1430"/>
      <c r="L1048" s="1430"/>
      <c r="M1048" s="1430"/>
      <c r="N1048" s="1430"/>
      <c r="O1048" s="1430"/>
      <c r="P1048" s="1430"/>
      <c r="Q1048" s="1430"/>
      <c r="R1048" s="1430"/>
      <c r="S1048" s="1430"/>
      <c r="T1048" s="1430"/>
      <c r="U1048" s="1430"/>
      <c r="V1048" s="1430"/>
      <c r="W1048" s="1430"/>
      <c r="X1048" s="1430"/>
      <c r="Y1048" s="1430"/>
      <c r="Z1048" s="1430"/>
      <c r="AA1048" s="1430"/>
      <c r="AB1048" s="1430"/>
      <c r="AC1048" s="1430"/>
      <c r="AD1048" s="1430"/>
      <c r="AE1048" s="1430"/>
      <c r="AF1048" s="1430"/>
      <c r="AG1048" s="1430"/>
      <c r="AH1048" s="1430"/>
      <c r="AI1048" s="1430"/>
      <c r="AJ1048" s="1430"/>
      <c r="AK1048" s="1430"/>
      <c r="AL1048" s="1430"/>
      <c r="AM1048" s="1430"/>
      <c r="AN1048" s="1430"/>
      <c r="AO1048" s="1430"/>
      <c r="AP1048" s="1430"/>
      <c r="AQ1048" s="1430"/>
      <c r="AR1048" s="1430"/>
      <c r="AS1048" s="1430"/>
      <c r="AT1048" s="1430"/>
      <c r="AU1048" s="1430"/>
      <c r="AV1048" s="1430"/>
      <c r="AW1048" s="1430"/>
      <c r="AX1048" s="1430"/>
      <c r="AY1048" s="1430"/>
      <c r="AZ1048" s="1430"/>
      <c r="BA1048" s="1430"/>
      <c r="BB1048" s="1430"/>
      <c r="BC1048" s="1430"/>
      <c r="BD1048" s="1430"/>
    </row>
    <row r="1049" spans="2:56">
      <c r="B1049" s="1430"/>
      <c r="C1049" s="1430"/>
      <c r="D1049" s="1430"/>
      <c r="E1049" s="1430"/>
      <c r="F1049" s="1430"/>
      <c r="G1049" s="1430"/>
      <c r="H1049" s="1430"/>
      <c r="I1049" s="1430"/>
      <c r="J1049" s="1430"/>
      <c r="K1049" s="1430"/>
      <c r="L1049" s="1430"/>
      <c r="M1049" s="1430"/>
      <c r="N1049" s="1430"/>
      <c r="O1049" s="1430"/>
      <c r="P1049" s="1430"/>
      <c r="Q1049" s="1430"/>
      <c r="R1049" s="1430"/>
      <c r="S1049" s="1430"/>
      <c r="T1049" s="1430"/>
      <c r="U1049" s="1430"/>
      <c r="V1049" s="1430"/>
      <c r="W1049" s="1430"/>
      <c r="X1049" s="1430"/>
      <c r="Y1049" s="1430"/>
      <c r="Z1049" s="1430"/>
      <c r="AA1049" s="1430"/>
      <c r="AB1049" s="1430"/>
      <c r="AC1049" s="1430"/>
      <c r="AD1049" s="1430"/>
      <c r="AE1049" s="1430"/>
      <c r="AF1049" s="1430"/>
      <c r="AG1049" s="1430"/>
      <c r="AH1049" s="1430"/>
      <c r="AI1049" s="1430"/>
      <c r="AJ1049" s="1430"/>
      <c r="AK1049" s="1430"/>
      <c r="AL1049" s="1430"/>
      <c r="AM1049" s="1430"/>
      <c r="AN1049" s="1430"/>
      <c r="AO1049" s="1430"/>
      <c r="AP1049" s="1430"/>
      <c r="AQ1049" s="1430"/>
      <c r="AR1049" s="1430"/>
      <c r="AS1049" s="1430"/>
      <c r="AT1049" s="1430"/>
      <c r="AU1049" s="1430"/>
      <c r="AV1049" s="1430"/>
      <c r="AW1049" s="1430"/>
      <c r="AX1049" s="1430"/>
      <c r="AY1049" s="1430"/>
      <c r="AZ1049" s="1430"/>
      <c r="BA1049" s="1430"/>
      <c r="BB1049" s="1430"/>
      <c r="BC1049" s="1430"/>
      <c r="BD1049" s="1430"/>
    </row>
    <row r="1050" spans="2:56">
      <c r="B1050" s="1430"/>
      <c r="C1050" s="1430"/>
      <c r="D1050" s="1430"/>
      <c r="E1050" s="1430"/>
      <c r="F1050" s="1430"/>
      <c r="G1050" s="1430"/>
      <c r="H1050" s="1430"/>
      <c r="I1050" s="1430"/>
      <c r="J1050" s="1430"/>
      <c r="K1050" s="1430"/>
      <c r="L1050" s="1430"/>
      <c r="M1050" s="1430"/>
      <c r="N1050" s="1430"/>
      <c r="O1050" s="1430"/>
      <c r="P1050" s="1430"/>
      <c r="Q1050" s="1430"/>
      <c r="R1050" s="1430"/>
      <c r="S1050" s="1430"/>
      <c r="T1050" s="1430"/>
      <c r="U1050" s="1430"/>
      <c r="V1050" s="1430"/>
      <c r="W1050" s="1430"/>
      <c r="X1050" s="1430"/>
      <c r="Y1050" s="1430"/>
      <c r="Z1050" s="1430"/>
      <c r="AA1050" s="1430"/>
      <c r="AB1050" s="1430"/>
      <c r="AC1050" s="1430"/>
      <c r="AD1050" s="1430"/>
      <c r="AE1050" s="1430"/>
      <c r="AF1050" s="1430"/>
      <c r="AG1050" s="1430"/>
      <c r="AH1050" s="1430"/>
      <c r="AI1050" s="1430"/>
      <c r="AJ1050" s="1430"/>
      <c r="AK1050" s="1430"/>
      <c r="AL1050" s="1430"/>
      <c r="AM1050" s="1430"/>
      <c r="AN1050" s="1430"/>
      <c r="AO1050" s="1430"/>
      <c r="AP1050" s="1430"/>
      <c r="AQ1050" s="1430"/>
      <c r="AR1050" s="1430"/>
      <c r="AS1050" s="1430"/>
      <c r="AT1050" s="1430"/>
      <c r="AU1050" s="1430"/>
      <c r="AV1050" s="1430"/>
      <c r="AW1050" s="1430"/>
      <c r="AX1050" s="1430"/>
      <c r="AY1050" s="1430"/>
      <c r="AZ1050" s="1430"/>
      <c r="BA1050" s="1430"/>
      <c r="BB1050" s="1430"/>
      <c r="BC1050" s="1430"/>
      <c r="BD1050" s="1430"/>
    </row>
    <row r="1051" spans="2:56">
      <c r="B1051" s="1430"/>
      <c r="C1051" s="1430"/>
      <c r="D1051" s="1430"/>
      <c r="E1051" s="1430"/>
      <c r="F1051" s="1430"/>
      <c r="G1051" s="1430"/>
      <c r="H1051" s="1430"/>
      <c r="I1051" s="1430"/>
      <c r="J1051" s="1430"/>
      <c r="K1051" s="1430"/>
      <c r="L1051" s="1430"/>
      <c r="M1051" s="1430"/>
      <c r="N1051" s="1430"/>
      <c r="O1051" s="1430"/>
      <c r="P1051" s="1430"/>
      <c r="Q1051" s="1430"/>
      <c r="R1051" s="1430"/>
      <c r="S1051" s="1430"/>
      <c r="T1051" s="1430"/>
      <c r="U1051" s="1430"/>
      <c r="V1051" s="1430"/>
      <c r="W1051" s="1430"/>
      <c r="X1051" s="1430"/>
      <c r="Y1051" s="1430"/>
      <c r="Z1051" s="1430"/>
      <c r="AA1051" s="1430"/>
      <c r="AB1051" s="1430"/>
      <c r="AC1051" s="1430"/>
      <c r="AD1051" s="1430"/>
      <c r="AE1051" s="1430"/>
      <c r="AF1051" s="1430"/>
      <c r="AG1051" s="1430"/>
      <c r="AH1051" s="1430"/>
      <c r="AI1051" s="1430"/>
      <c r="AJ1051" s="1430"/>
      <c r="AK1051" s="1430"/>
      <c r="AL1051" s="1430"/>
      <c r="AM1051" s="1430"/>
      <c r="AN1051" s="1430"/>
      <c r="AO1051" s="1430"/>
      <c r="AP1051" s="1430"/>
      <c r="AQ1051" s="1430"/>
      <c r="AR1051" s="1430"/>
      <c r="AS1051" s="1430"/>
      <c r="AT1051" s="1430"/>
      <c r="AU1051" s="1430"/>
      <c r="AV1051" s="1430"/>
      <c r="AW1051" s="1430"/>
      <c r="AX1051" s="1430"/>
      <c r="AY1051" s="1430"/>
      <c r="AZ1051" s="1430"/>
      <c r="BA1051" s="1430"/>
      <c r="BB1051" s="1430"/>
      <c r="BC1051" s="1430"/>
      <c r="BD1051" s="1430"/>
    </row>
    <row r="1052" spans="2:56">
      <c r="B1052" s="1430"/>
      <c r="C1052" s="1430"/>
      <c r="D1052" s="1430"/>
      <c r="E1052" s="1430"/>
      <c r="F1052" s="1430"/>
      <c r="G1052" s="1430"/>
      <c r="H1052" s="1430"/>
      <c r="I1052" s="1430"/>
      <c r="J1052" s="1430"/>
      <c r="K1052" s="1430"/>
      <c r="L1052" s="1430"/>
      <c r="M1052" s="1430"/>
      <c r="N1052" s="1430"/>
      <c r="O1052" s="1430"/>
      <c r="P1052" s="1430"/>
      <c r="Q1052" s="1430"/>
      <c r="R1052" s="1430"/>
      <c r="S1052" s="1430"/>
      <c r="T1052" s="1430"/>
      <c r="U1052" s="1430"/>
      <c r="V1052" s="1430"/>
      <c r="W1052" s="1430"/>
      <c r="X1052" s="1430"/>
      <c r="Y1052" s="1430"/>
      <c r="Z1052" s="1430"/>
      <c r="AA1052" s="1430"/>
      <c r="AB1052" s="1430"/>
      <c r="AC1052" s="1430"/>
      <c r="AD1052" s="1430"/>
      <c r="AE1052" s="1430"/>
      <c r="AF1052" s="1430"/>
      <c r="AG1052" s="1430"/>
      <c r="AH1052" s="1430"/>
      <c r="AI1052" s="1430"/>
      <c r="AJ1052" s="1430"/>
      <c r="AK1052" s="1430"/>
      <c r="AL1052" s="1430"/>
      <c r="AM1052" s="1430"/>
      <c r="AN1052" s="1430"/>
      <c r="AO1052" s="1430"/>
      <c r="AP1052" s="1430"/>
      <c r="AQ1052" s="1430"/>
      <c r="AR1052" s="1430"/>
      <c r="AS1052" s="1430"/>
      <c r="AT1052" s="1430"/>
      <c r="AU1052" s="1430"/>
      <c r="AV1052" s="1430"/>
      <c r="AW1052" s="1430"/>
      <c r="AX1052" s="1430"/>
      <c r="AY1052" s="1430"/>
      <c r="AZ1052" s="1430"/>
      <c r="BA1052" s="1430"/>
      <c r="BB1052" s="1430"/>
      <c r="BC1052" s="1430"/>
      <c r="BD1052" s="1430"/>
    </row>
    <row r="1053" spans="2:56">
      <c r="B1053" s="1430"/>
      <c r="C1053" s="1430"/>
      <c r="D1053" s="1430"/>
      <c r="E1053" s="1430"/>
      <c r="F1053" s="1430"/>
      <c r="G1053" s="1430"/>
      <c r="H1053" s="1430"/>
      <c r="I1053" s="1430"/>
      <c r="J1053" s="1430"/>
      <c r="K1053" s="1430"/>
      <c r="L1053" s="1430"/>
      <c r="M1053" s="1430"/>
      <c r="N1053" s="1430"/>
      <c r="O1053" s="1430"/>
      <c r="P1053" s="1430"/>
      <c r="Q1053" s="1430"/>
      <c r="R1053" s="1430"/>
      <c r="S1053" s="1430"/>
      <c r="T1053" s="1430"/>
      <c r="U1053" s="1430"/>
      <c r="V1053" s="1430"/>
      <c r="W1053" s="1430"/>
      <c r="X1053" s="1430"/>
      <c r="Y1053" s="1430"/>
      <c r="Z1053" s="1430"/>
      <c r="AA1053" s="1430"/>
      <c r="AB1053" s="1430"/>
      <c r="AC1053" s="1430"/>
      <c r="AD1053" s="1430"/>
      <c r="AE1053" s="1430"/>
      <c r="AF1053" s="1430"/>
      <c r="AG1053" s="1430"/>
      <c r="AH1053" s="1430"/>
      <c r="AI1053" s="1430"/>
      <c r="AJ1053" s="1430"/>
      <c r="AK1053" s="1430"/>
      <c r="AL1053" s="1430"/>
      <c r="AM1053" s="1430"/>
      <c r="AN1053" s="1430"/>
      <c r="AO1053" s="1430"/>
      <c r="AP1053" s="1430"/>
      <c r="AQ1053" s="1430"/>
      <c r="AR1053" s="1430"/>
      <c r="AS1053" s="1430"/>
      <c r="AT1053" s="1430"/>
      <c r="AU1053" s="1430"/>
      <c r="AV1053" s="1430"/>
      <c r="AW1053" s="1430"/>
      <c r="AX1053" s="1430"/>
      <c r="AY1053" s="1430"/>
      <c r="AZ1053" s="1430"/>
      <c r="BA1053" s="1430"/>
      <c r="BB1053" s="1430"/>
      <c r="BC1053" s="1430"/>
      <c r="BD1053" s="1430"/>
    </row>
    <row r="1054" spans="2:56">
      <c r="B1054" s="1430"/>
      <c r="C1054" s="1430"/>
      <c r="D1054" s="1430"/>
      <c r="E1054" s="1430"/>
      <c r="F1054" s="1430"/>
      <c r="G1054" s="1430"/>
      <c r="H1054" s="1430"/>
      <c r="I1054" s="1430"/>
      <c r="J1054" s="1430"/>
      <c r="K1054" s="1430"/>
      <c r="L1054" s="1430"/>
      <c r="M1054" s="1430"/>
      <c r="N1054" s="1430"/>
      <c r="O1054" s="1430"/>
      <c r="P1054" s="1430"/>
      <c r="Q1054" s="1430"/>
      <c r="R1054" s="1430"/>
      <c r="S1054" s="1430"/>
      <c r="T1054" s="1430"/>
      <c r="U1054" s="1430"/>
      <c r="V1054" s="1430"/>
      <c r="W1054" s="1430"/>
      <c r="X1054" s="1430"/>
      <c r="Y1054" s="1430"/>
      <c r="Z1054" s="1430"/>
      <c r="AA1054" s="1430"/>
      <c r="AB1054" s="1430"/>
      <c r="AC1054" s="1430"/>
      <c r="AD1054" s="1430"/>
      <c r="AE1054" s="1430"/>
      <c r="AF1054" s="1430"/>
      <c r="AG1054" s="1430"/>
      <c r="AH1054" s="1430"/>
      <c r="AI1054" s="1430"/>
      <c r="AJ1054" s="1430"/>
      <c r="AK1054" s="1430"/>
      <c r="AL1054" s="1430"/>
      <c r="AM1054" s="1430"/>
      <c r="AN1054" s="1430"/>
      <c r="AO1054" s="1430"/>
      <c r="AP1054" s="1430"/>
      <c r="AQ1054" s="1430"/>
      <c r="AR1054" s="1430"/>
      <c r="AS1054" s="1430"/>
      <c r="AT1054" s="1430"/>
      <c r="AU1054" s="1430"/>
      <c r="AV1054" s="1430"/>
      <c r="AW1054" s="1430"/>
      <c r="AX1054" s="1430"/>
      <c r="AY1054" s="1430"/>
      <c r="AZ1054" s="1430"/>
      <c r="BA1054" s="1430"/>
      <c r="BB1054" s="1430"/>
      <c r="BC1054" s="1430"/>
      <c r="BD1054" s="1430"/>
    </row>
    <row r="1055" spans="2:56">
      <c r="B1055" s="1430"/>
      <c r="C1055" s="1430"/>
      <c r="D1055" s="1430"/>
      <c r="E1055" s="1430"/>
      <c r="F1055" s="1430"/>
      <c r="G1055" s="1430"/>
      <c r="H1055" s="1430"/>
      <c r="I1055" s="1430"/>
      <c r="J1055" s="1430"/>
      <c r="K1055" s="1430"/>
      <c r="L1055" s="1430"/>
      <c r="M1055" s="1430"/>
      <c r="N1055" s="1430"/>
      <c r="O1055" s="1430"/>
      <c r="P1055" s="1430"/>
      <c r="Q1055" s="1430"/>
      <c r="R1055" s="1430"/>
      <c r="S1055" s="1430"/>
      <c r="T1055" s="1430"/>
      <c r="U1055" s="1430"/>
      <c r="V1055" s="1430"/>
      <c r="W1055" s="1430"/>
      <c r="X1055" s="1430"/>
      <c r="Y1055" s="1430"/>
      <c r="Z1055" s="1430"/>
      <c r="AA1055" s="1430"/>
      <c r="AB1055" s="1430"/>
      <c r="AC1055" s="1430"/>
      <c r="AD1055" s="1430"/>
      <c r="AE1055" s="1430"/>
      <c r="AF1055" s="1430"/>
      <c r="AG1055" s="1430"/>
      <c r="AH1055" s="1430"/>
      <c r="AI1055" s="1430"/>
      <c r="AJ1055" s="1430"/>
      <c r="AK1055" s="1430"/>
      <c r="AL1055" s="1430"/>
      <c r="AM1055" s="1430"/>
      <c r="AN1055" s="1430"/>
      <c r="AO1055" s="1430"/>
      <c r="AP1055" s="1430"/>
      <c r="AQ1055" s="1430"/>
      <c r="AR1055" s="1430"/>
      <c r="AS1055" s="1430"/>
      <c r="AT1055" s="1430"/>
      <c r="AU1055" s="1430"/>
      <c r="AV1055" s="1430"/>
      <c r="AW1055" s="1430"/>
      <c r="AX1055" s="1430"/>
      <c r="AY1055" s="1430"/>
      <c r="AZ1055" s="1430"/>
      <c r="BA1055" s="1430"/>
      <c r="BB1055" s="1430"/>
      <c r="BC1055" s="1430"/>
      <c r="BD1055" s="1430"/>
    </row>
    <row r="1056" spans="2:56">
      <c r="B1056" s="1430"/>
      <c r="C1056" s="1430"/>
      <c r="D1056" s="1430"/>
      <c r="E1056" s="1430"/>
      <c r="F1056" s="1430"/>
      <c r="G1056" s="1430"/>
      <c r="H1056" s="1430"/>
      <c r="I1056" s="1430"/>
      <c r="J1056" s="1430"/>
      <c r="K1056" s="1430"/>
      <c r="L1056" s="1430"/>
      <c r="M1056" s="1430"/>
      <c r="N1056" s="1430"/>
      <c r="O1056" s="1430"/>
      <c r="P1056" s="1430"/>
      <c r="Q1056" s="1430"/>
      <c r="R1056" s="1430"/>
      <c r="S1056" s="1430"/>
      <c r="T1056" s="1430"/>
      <c r="U1056" s="1430"/>
      <c r="V1056" s="1430"/>
      <c r="W1056" s="1430"/>
      <c r="X1056" s="1430"/>
      <c r="Y1056" s="1430"/>
      <c r="Z1056" s="1430"/>
      <c r="AA1056" s="1430"/>
      <c r="AB1056" s="1430"/>
      <c r="AC1056" s="1430"/>
      <c r="AD1056" s="1430"/>
      <c r="AE1056" s="1430"/>
      <c r="AF1056" s="1430"/>
      <c r="AG1056" s="1430"/>
      <c r="AH1056" s="1430"/>
      <c r="AI1056" s="1430"/>
      <c r="AJ1056" s="1430"/>
      <c r="AK1056" s="1430"/>
      <c r="AL1056" s="1430"/>
      <c r="AM1056" s="1430"/>
      <c r="AN1056" s="1430"/>
      <c r="AO1056" s="1430"/>
      <c r="AP1056" s="1430"/>
      <c r="AQ1056" s="1430"/>
      <c r="AR1056" s="1430"/>
      <c r="AS1056" s="1430"/>
      <c r="AT1056" s="1430"/>
      <c r="AU1056" s="1430"/>
      <c r="AV1056" s="1430"/>
      <c r="AW1056" s="1430"/>
      <c r="AX1056" s="1430"/>
      <c r="AY1056" s="1430"/>
      <c r="AZ1056" s="1430"/>
      <c r="BA1056" s="1430"/>
      <c r="BB1056" s="1430"/>
      <c r="BC1056" s="1430"/>
      <c r="BD1056" s="1430"/>
    </row>
    <row r="1057" spans="2:56">
      <c r="B1057" s="1430"/>
      <c r="C1057" s="1430"/>
      <c r="D1057" s="1430"/>
      <c r="E1057" s="1430"/>
      <c r="F1057" s="1430"/>
      <c r="G1057" s="1430"/>
      <c r="H1057" s="1430"/>
      <c r="I1057" s="1430"/>
      <c r="J1057" s="1430"/>
      <c r="K1057" s="1430"/>
      <c r="L1057" s="1430"/>
      <c r="M1057" s="1430"/>
      <c r="N1057" s="1430"/>
      <c r="O1057" s="1430"/>
      <c r="P1057" s="1430"/>
      <c r="Q1057" s="1430"/>
      <c r="R1057" s="1430"/>
      <c r="S1057" s="1430"/>
      <c r="T1057" s="1430"/>
      <c r="U1057" s="1430"/>
      <c r="V1057" s="1430"/>
      <c r="W1057" s="1430"/>
      <c r="X1057" s="1430"/>
      <c r="Y1057" s="1430"/>
      <c r="Z1057" s="1430"/>
      <c r="AA1057" s="1430"/>
      <c r="AB1057" s="1430"/>
      <c r="AC1057" s="1430"/>
      <c r="AD1057" s="1430"/>
      <c r="AE1057" s="1430"/>
      <c r="AF1057" s="1430"/>
      <c r="AG1057" s="1430"/>
      <c r="AH1057" s="1430"/>
      <c r="AI1057" s="1430"/>
      <c r="AJ1057" s="1430"/>
      <c r="AK1057" s="1430"/>
      <c r="AL1057" s="1430"/>
      <c r="AM1057" s="1430"/>
      <c r="AN1057" s="1430"/>
      <c r="AO1057" s="1430"/>
      <c r="AP1057" s="1430"/>
      <c r="AQ1057" s="1430"/>
      <c r="AR1057" s="1430"/>
      <c r="AS1057" s="1430"/>
      <c r="AT1057" s="1430"/>
      <c r="AU1057" s="1430"/>
      <c r="AV1057" s="1430"/>
      <c r="AW1057" s="1430"/>
      <c r="AX1057" s="1430"/>
      <c r="AY1057" s="1430"/>
      <c r="AZ1057" s="1430"/>
      <c r="BA1057" s="1430"/>
      <c r="BB1057" s="1430"/>
      <c r="BC1057" s="1430"/>
      <c r="BD1057" s="1430"/>
    </row>
    <row r="1058" spans="2:56">
      <c r="B1058" s="1430"/>
      <c r="C1058" s="1430"/>
      <c r="D1058" s="1430"/>
      <c r="E1058" s="1430"/>
      <c r="F1058" s="1430"/>
      <c r="G1058" s="1430"/>
      <c r="H1058" s="1430"/>
      <c r="I1058" s="1430"/>
      <c r="J1058" s="1430"/>
      <c r="K1058" s="1430"/>
      <c r="L1058" s="1430"/>
      <c r="M1058" s="1430"/>
      <c r="N1058" s="1430"/>
      <c r="O1058" s="1430"/>
      <c r="P1058" s="1430"/>
      <c r="Q1058" s="1430"/>
      <c r="R1058" s="1430"/>
      <c r="S1058" s="1430"/>
      <c r="T1058" s="1430"/>
      <c r="U1058" s="1430"/>
      <c r="V1058" s="1430"/>
      <c r="W1058" s="1430"/>
      <c r="X1058" s="1430"/>
      <c r="Y1058" s="1430"/>
      <c r="Z1058" s="1430"/>
      <c r="AA1058" s="1430"/>
      <c r="AB1058" s="1430"/>
      <c r="AC1058" s="1430"/>
      <c r="AD1058" s="1430"/>
      <c r="AE1058" s="1430"/>
      <c r="AF1058" s="1430"/>
      <c r="AG1058" s="1430"/>
      <c r="AH1058" s="1430"/>
      <c r="AI1058" s="1430"/>
      <c r="AJ1058" s="1430"/>
      <c r="AK1058" s="1430"/>
      <c r="AL1058" s="1430"/>
      <c r="AM1058" s="1430"/>
      <c r="AN1058" s="1430"/>
      <c r="AO1058" s="1430"/>
      <c r="AP1058" s="1430"/>
      <c r="AQ1058" s="1430"/>
      <c r="AR1058" s="1430"/>
      <c r="AS1058" s="1430"/>
      <c r="AT1058" s="1430"/>
      <c r="AU1058" s="1430"/>
      <c r="AV1058" s="1430"/>
      <c r="AW1058" s="1430"/>
      <c r="AX1058" s="1430"/>
      <c r="AY1058" s="1430"/>
      <c r="AZ1058" s="1430"/>
      <c r="BA1058" s="1430"/>
      <c r="BB1058" s="1430"/>
      <c r="BC1058" s="1430"/>
      <c r="BD1058" s="1430"/>
    </row>
    <row r="1059" spans="2:56">
      <c r="B1059" s="1430"/>
      <c r="C1059" s="1430"/>
      <c r="D1059" s="1430"/>
      <c r="E1059" s="1430"/>
      <c r="F1059" s="1430"/>
      <c r="G1059" s="1430"/>
      <c r="H1059" s="1430"/>
      <c r="I1059" s="1430"/>
      <c r="J1059" s="1430"/>
      <c r="K1059" s="1430"/>
      <c r="L1059" s="1430"/>
      <c r="M1059" s="1430"/>
      <c r="N1059" s="1430"/>
      <c r="O1059" s="1430"/>
      <c r="P1059" s="1430"/>
      <c r="Q1059" s="1430"/>
      <c r="R1059" s="1430"/>
      <c r="S1059" s="1430"/>
      <c r="T1059" s="1430"/>
      <c r="U1059" s="1430"/>
      <c r="V1059" s="1430"/>
      <c r="W1059" s="1430"/>
      <c r="X1059" s="1430"/>
      <c r="Y1059" s="1430"/>
      <c r="Z1059" s="1430"/>
      <c r="AA1059" s="1430"/>
      <c r="AB1059" s="1430"/>
      <c r="AC1059" s="1430"/>
      <c r="AD1059" s="1430"/>
      <c r="AE1059" s="1430"/>
      <c r="AF1059" s="1430"/>
      <c r="AG1059" s="1430"/>
      <c r="AH1059" s="1430"/>
      <c r="AI1059" s="1430"/>
      <c r="AJ1059" s="1430"/>
      <c r="AK1059" s="1430"/>
      <c r="AL1059" s="1430"/>
      <c r="AM1059" s="1430"/>
      <c r="AN1059" s="1430"/>
      <c r="AO1059" s="1430"/>
      <c r="AP1059" s="1430"/>
      <c r="AQ1059" s="1430"/>
      <c r="AR1059" s="1430"/>
      <c r="AS1059" s="1430"/>
      <c r="AT1059" s="1430"/>
      <c r="AU1059" s="1430"/>
      <c r="AV1059" s="1430"/>
      <c r="AW1059" s="1430"/>
      <c r="AX1059" s="1430"/>
      <c r="AY1059" s="1430"/>
      <c r="AZ1059" s="1430"/>
      <c r="BA1059" s="1430"/>
      <c r="BB1059" s="1430"/>
      <c r="BC1059" s="1430"/>
      <c r="BD1059" s="1430"/>
    </row>
    <row r="1060" spans="2:56">
      <c r="B1060" s="1430"/>
      <c r="C1060" s="1430"/>
      <c r="D1060" s="1430"/>
      <c r="E1060" s="1430"/>
      <c r="F1060" s="1430"/>
      <c r="G1060" s="1430"/>
      <c r="H1060" s="1430"/>
      <c r="I1060" s="1430"/>
      <c r="J1060" s="1430"/>
      <c r="K1060" s="1430"/>
      <c r="L1060" s="1430"/>
      <c r="M1060" s="1430"/>
      <c r="N1060" s="1430"/>
      <c r="O1060" s="1430"/>
      <c r="P1060" s="1430"/>
      <c r="Q1060" s="1430"/>
      <c r="R1060" s="1430"/>
      <c r="S1060" s="1430"/>
      <c r="T1060" s="1430"/>
      <c r="U1060" s="1430"/>
      <c r="V1060" s="1430"/>
      <c r="W1060" s="1430"/>
      <c r="X1060" s="1430"/>
      <c r="Y1060" s="1430"/>
      <c r="Z1060" s="1430"/>
      <c r="AA1060" s="1430"/>
      <c r="AB1060" s="1430"/>
      <c r="AC1060" s="1430"/>
      <c r="AD1060" s="1430"/>
      <c r="AE1060" s="1430"/>
      <c r="AF1060" s="1430"/>
      <c r="AG1060" s="1430"/>
      <c r="AH1060" s="1430"/>
      <c r="AI1060" s="1430"/>
      <c r="AJ1060" s="1430"/>
      <c r="AK1060" s="1430"/>
      <c r="AL1060" s="1430"/>
      <c r="AM1060" s="1430"/>
      <c r="AN1060" s="1430"/>
      <c r="AO1060" s="1430"/>
      <c r="AP1060" s="1430"/>
      <c r="AQ1060" s="1430"/>
      <c r="AR1060" s="1430"/>
      <c r="AS1060" s="1430"/>
      <c r="AT1060" s="1430"/>
      <c r="AU1060" s="1430"/>
      <c r="AV1060" s="1430"/>
      <c r="AW1060" s="1430"/>
      <c r="AX1060" s="1430"/>
      <c r="AY1060" s="1430"/>
      <c r="AZ1060" s="1430"/>
      <c r="BA1060" s="1430"/>
      <c r="BB1060" s="1430"/>
      <c r="BC1060" s="1430"/>
      <c r="BD1060" s="1430"/>
    </row>
    <row r="1061" spans="2:56">
      <c r="B1061" s="1430"/>
      <c r="C1061" s="1430"/>
      <c r="D1061" s="1430"/>
      <c r="E1061" s="1430"/>
      <c r="F1061" s="1430"/>
      <c r="G1061" s="1430"/>
      <c r="H1061" s="1430"/>
      <c r="I1061" s="1430"/>
      <c r="J1061" s="1430"/>
      <c r="K1061" s="1430"/>
      <c r="L1061" s="1430"/>
      <c r="M1061" s="1430"/>
      <c r="N1061" s="1430"/>
      <c r="O1061" s="1430"/>
      <c r="P1061" s="1430"/>
      <c r="Q1061" s="1430"/>
      <c r="R1061" s="1430"/>
      <c r="S1061" s="1430"/>
      <c r="T1061" s="1430"/>
      <c r="U1061" s="1430"/>
      <c r="V1061" s="1430"/>
      <c r="W1061" s="1430"/>
      <c r="X1061" s="1430"/>
      <c r="Y1061" s="1430"/>
      <c r="Z1061" s="1430"/>
      <c r="AA1061" s="1430"/>
      <c r="AB1061" s="1430"/>
      <c r="AC1061" s="1430"/>
      <c r="AD1061" s="1430"/>
      <c r="AE1061" s="1430"/>
      <c r="AF1061" s="1430"/>
      <c r="AG1061" s="1430"/>
      <c r="AH1061" s="1430"/>
      <c r="AI1061" s="1430"/>
      <c r="AJ1061" s="1430"/>
      <c r="AK1061" s="1430"/>
      <c r="AL1061" s="1430"/>
      <c r="AM1061" s="1430"/>
      <c r="AN1061" s="1430"/>
      <c r="AO1061" s="1430"/>
      <c r="AP1061" s="1430"/>
      <c r="AQ1061" s="1430"/>
      <c r="AR1061" s="1430"/>
      <c r="AS1061" s="1430"/>
      <c r="AT1061" s="1430"/>
      <c r="AU1061" s="1430"/>
      <c r="AV1061" s="1430"/>
      <c r="AW1061" s="1430"/>
      <c r="AX1061" s="1430"/>
      <c r="AY1061" s="1430"/>
      <c r="AZ1061" s="1430"/>
      <c r="BA1061" s="1430"/>
      <c r="BB1061" s="1430"/>
      <c r="BC1061" s="1430"/>
      <c r="BD1061" s="1430"/>
    </row>
    <row r="1062" spans="2:56">
      <c r="B1062" s="1430"/>
      <c r="C1062" s="1430"/>
      <c r="D1062" s="1430"/>
      <c r="E1062" s="1430"/>
      <c r="F1062" s="1430"/>
      <c r="G1062" s="1430"/>
      <c r="H1062" s="1430"/>
      <c r="I1062" s="1430"/>
      <c r="J1062" s="1430"/>
      <c r="K1062" s="1430"/>
      <c r="L1062" s="1430"/>
      <c r="M1062" s="1430"/>
      <c r="N1062" s="1430"/>
      <c r="O1062" s="1430"/>
      <c r="P1062" s="1430"/>
      <c r="Q1062" s="1430"/>
      <c r="R1062" s="1430"/>
      <c r="S1062" s="1430"/>
      <c r="T1062" s="1430"/>
      <c r="U1062" s="1430"/>
      <c r="V1062" s="1430"/>
      <c r="W1062" s="1430"/>
      <c r="X1062" s="1430"/>
      <c r="Y1062" s="1430"/>
      <c r="Z1062" s="1430"/>
      <c r="AA1062" s="1430"/>
      <c r="AB1062" s="1430"/>
      <c r="AC1062" s="1430"/>
      <c r="AD1062" s="1430"/>
      <c r="AE1062" s="1430"/>
      <c r="AF1062" s="1430"/>
      <c r="AG1062" s="1430"/>
      <c r="AH1062" s="1430"/>
      <c r="AI1062" s="1430"/>
      <c r="AJ1062" s="1430"/>
      <c r="AK1062" s="1430"/>
      <c r="AL1062" s="1430"/>
      <c r="AM1062" s="1430"/>
      <c r="AN1062" s="1430"/>
      <c r="AO1062" s="1430"/>
      <c r="AP1062" s="1430"/>
      <c r="AQ1062" s="1430"/>
      <c r="AR1062" s="1430"/>
      <c r="AS1062" s="1430"/>
      <c r="AT1062" s="1430"/>
      <c r="AU1062" s="1430"/>
      <c r="AV1062" s="1430"/>
      <c r="AW1062" s="1430"/>
      <c r="AX1062" s="1430"/>
      <c r="AY1062" s="1430"/>
      <c r="AZ1062" s="1430"/>
      <c r="BA1062" s="1430"/>
      <c r="BB1062" s="1430"/>
      <c r="BC1062" s="1430"/>
      <c r="BD1062" s="1430"/>
    </row>
    <row r="1063" spans="2:56">
      <c r="B1063" s="1430"/>
      <c r="C1063" s="1430"/>
      <c r="D1063" s="1430"/>
      <c r="E1063" s="1430"/>
      <c r="F1063" s="1430"/>
      <c r="G1063" s="1430"/>
      <c r="H1063" s="1430"/>
      <c r="I1063" s="1430"/>
      <c r="J1063" s="1430"/>
      <c r="K1063" s="1430"/>
      <c r="L1063" s="1430"/>
      <c r="M1063" s="1430"/>
      <c r="N1063" s="1430"/>
      <c r="O1063" s="1430"/>
      <c r="P1063" s="1430"/>
      <c r="Q1063" s="1430"/>
      <c r="R1063" s="1430"/>
      <c r="S1063" s="1430"/>
      <c r="T1063" s="1430"/>
      <c r="U1063" s="1430"/>
      <c r="V1063" s="1430"/>
      <c r="W1063" s="1430"/>
      <c r="X1063" s="1430"/>
      <c r="Y1063" s="1430"/>
      <c r="Z1063" s="1430"/>
      <c r="AA1063" s="1430"/>
      <c r="AB1063" s="1430"/>
      <c r="AC1063" s="1430"/>
      <c r="AD1063" s="1430"/>
      <c r="AE1063" s="1430"/>
      <c r="AF1063" s="1430"/>
      <c r="AG1063" s="1430"/>
      <c r="AH1063" s="1430"/>
      <c r="AI1063" s="1430"/>
      <c r="AJ1063" s="1430"/>
      <c r="AK1063" s="1430"/>
      <c r="AL1063" s="1430"/>
      <c r="AM1063" s="1430"/>
      <c r="AN1063" s="1430"/>
      <c r="AO1063" s="1430"/>
      <c r="AP1063" s="1430"/>
      <c r="AQ1063" s="1430"/>
      <c r="AR1063" s="1430"/>
      <c r="AS1063" s="1430"/>
      <c r="AT1063" s="1430"/>
      <c r="AU1063" s="1430"/>
      <c r="AV1063" s="1430"/>
      <c r="AW1063" s="1430"/>
      <c r="AX1063" s="1430"/>
      <c r="AY1063" s="1430"/>
      <c r="AZ1063" s="1430"/>
      <c r="BA1063" s="1430"/>
      <c r="BB1063" s="1430"/>
      <c r="BC1063" s="1430"/>
      <c r="BD1063" s="1430"/>
    </row>
    <row r="1064" spans="2:56">
      <c r="B1064" s="1430"/>
      <c r="C1064" s="1430"/>
      <c r="D1064" s="1430"/>
      <c r="E1064" s="1430"/>
      <c r="F1064" s="1430"/>
      <c r="G1064" s="1430"/>
      <c r="H1064" s="1430"/>
      <c r="I1064" s="1430"/>
      <c r="J1064" s="1430"/>
      <c r="K1064" s="1430"/>
      <c r="L1064" s="1430"/>
      <c r="M1064" s="1430"/>
      <c r="N1064" s="1430"/>
      <c r="O1064" s="1430"/>
      <c r="P1064" s="1430"/>
      <c r="Q1064" s="1430"/>
      <c r="R1064" s="1430"/>
      <c r="S1064" s="1430"/>
      <c r="T1064" s="1430"/>
      <c r="U1064" s="1430"/>
      <c r="V1064" s="1430"/>
      <c r="W1064" s="1430"/>
      <c r="X1064" s="1430"/>
      <c r="Y1064" s="1430"/>
      <c r="Z1064" s="1430"/>
      <c r="AA1064" s="1430"/>
      <c r="AB1064" s="1430"/>
      <c r="AC1064" s="1430"/>
      <c r="AD1064" s="1430"/>
      <c r="AE1064" s="1430"/>
      <c r="AF1064" s="1430"/>
      <c r="AG1064" s="1430"/>
      <c r="AH1064" s="1430"/>
      <c r="AI1064" s="1430"/>
      <c r="AJ1064" s="1430"/>
      <c r="AK1064" s="1430"/>
      <c r="AL1064" s="1430"/>
      <c r="AM1064" s="1430"/>
      <c r="AN1064" s="1430"/>
      <c r="AO1064" s="1430"/>
      <c r="AP1064" s="1430"/>
      <c r="AQ1064" s="1430"/>
      <c r="AR1064" s="1430"/>
      <c r="AS1064" s="1430"/>
      <c r="AT1064" s="1430"/>
      <c r="AU1064" s="1430"/>
      <c r="AV1064" s="1430"/>
      <c r="AW1064" s="1430"/>
      <c r="AX1064" s="1430"/>
      <c r="AY1064" s="1430"/>
      <c r="AZ1064" s="1430"/>
      <c r="BA1064" s="1430"/>
      <c r="BB1064" s="1430"/>
      <c r="BC1064" s="1430"/>
      <c r="BD1064" s="1430"/>
    </row>
    <row r="1065" spans="2:56">
      <c r="B1065" s="1430"/>
      <c r="C1065" s="1430"/>
      <c r="D1065" s="1430"/>
      <c r="E1065" s="1430"/>
      <c r="F1065" s="1430"/>
      <c r="G1065" s="1430"/>
      <c r="H1065" s="1430"/>
      <c r="I1065" s="1430"/>
      <c r="J1065" s="1430"/>
      <c r="K1065" s="1430"/>
      <c r="L1065" s="1430"/>
      <c r="M1065" s="1430"/>
      <c r="N1065" s="1430"/>
      <c r="O1065" s="1430"/>
      <c r="P1065" s="1430"/>
      <c r="Q1065" s="1430"/>
      <c r="R1065" s="1430"/>
      <c r="S1065" s="1430"/>
      <c r="T1065" s="1430"/>
      <c r="U1065" s="1430"/>
      <c r="V1065" s="1430"/>
      <c r="W1065" s="1430"/>
      <c r="X1065" s="1430"/>
      <c r="Y1065" s="1430"/>
      <c r="Z1065" s="1430"/>
      <c r="AA1065" s="1430"/>
      <c r="AB1065" s="1430"/>
      <c r="AC1065" s="1430"/>
      <c r="AD1065" s="1430"/>
      <c r="AE1065" s="1430"/>
      <c r="AF1065" s="1430"/>
      <c r="AG1065" s="1430"/>
      <c r="AH1065" s="1430"/>
      <c r="AI1065" s="1430"/>
      <c r="AJ1065" s="1430"/>
      <c r="AK1065" s="1430"/>
      <c r="AL1065" s="1430"/>
      <c r="AM1065" s="1430"/>
      <c r="AN1065" s="1430"/>
      <c r="AO1065" s="1430"/>
      <c r="AP1065" s="1430"/>
      <c r="AQ1065" s="1430"/>
      <c r="AR1065" s="1430"/>
      <c r="AS1065" s="1430"/>
      <c r="AT1065" s="1430"/>
      <c r="AU1065" s="1430"/>
      <c r="AV1065" s="1430"/>
      <c r="AW1065" s="1430"/>
      <c r="AX1065" s="1430"/>
      <c r="AY1065" s="1430"/>
      <c r="AZ1065" s="1430"/>
      <c r="BA1065" s="1430"/>
      <c r="BB1065" s="1430"/>
      <c r="BC1065" s="1430"/>
      <c r="BD1065" s="1430"/>
    </row>
    <row r="1066" spans="2:56">
      <c r="B1066" s="1430"/>
      <c r="C1066" s="1430"/>
      <c r="D1066" s="1430"/>
      <c r="E1066" s="1430"/>
      <c r="F1066" s="1430"/>
      <c r="G1066" s="1430"/>
      <c r="H1066" s="1430"/>
      <c r="I1066" s="1430"/>
      <c r="J1066" s="1430"/>
      <c r="K1066" s="1430"/>
      <c r="L1066" s="1430"/>
      <c r="M1066" s="1430"/>
      <c r="N1066" s="1430"/>
      <c r="O1066" s="1430"/>
      <c r="P1066" s="1430"/>
      <c r="Q1066" s="1430"/>
      <c r="R1066" s="1430"/>
      <c r="S1066" s="1430"/>
      <c r="T1066" s="1430"/>
      <c r="U1066" s="1430"/>
      <c r="V1066" s="1430"/>
      <c r="W1066" s="1430"/>
      <c r="X1066" s="1430"/>
      <c r="Y1066" s="1430"/>
      <c r="Z1066" s="1430"/>
      <c r="AA1066" s="1430"/>
      <c r="AB1066" s="1430"/>
      <c r="AC1066" s="1430"/>
      <c r="AD1066" s="1430"/>
      <c r="AE1066" s="1430"/>
      <c r="AF1066" s="1430"/>
      <c r="AG1066" s="1430"/>
      <c r="AH1066" s="1430"/>
      <c r="AI1066" s="1430"/>
      <c r="AJ1066" s="1430"/>
      <c r="AK1066" s="1430"/>
      <c r="AL1066" s="1430"/>
      <c r="AM1066" s="1430"/>
      <c r="AN1066" s="1430"/>
      <c r="AO1066" s="1430"/>
      <c r="AP1066" s="1430"/>
      <c r="AQ1066" s="1430"/>
      <c r="AR1066" s="1430"/>
      <c r="AS1066" s="1430"/>
      <c r="AT1066" s="1430"/>
      <c r="AU1066" s="1430"/>
      <c r="AV1066" s="1430"/>
      <c r="AW1066" s="1430"/>
      <c r="AX1066" s="1430"/>
      <c r="AY1066" s="1430"/>
      <c r="AZ1066" s="1430"/>
      <c r="BA1066" s="1430"/>
      <c r="BB1066" s="1430"/>
      <c r="BC1066" s="1430"/>
      <c r="BD1066" s="1430"/>
    </row>
    <row r="1067" spans="2:56">
      <c r="B1067" s="1430"/>
      <c r="C1067" s="1430"/>
      <c r="D1067" s="1430"/>
      <c r="E1067" s="1430"/>
      <c r="F1067" s="1430"/>
      <c r="G1067" s="1430"/>
      <c r="H1067" s="1430"/>
      <c r="I1067" s="1430"/>
      <c r="J1067" s="1430"/>
      <c r="K1067" s="1430"/>
      <c r="L1067" s="1430"/>
      <c r="M1067" s="1430"/>
      <c r="N1067" s="1430"/>
      <c r="O1067" s="1430"/>
      <c r="P1067" s="1430"/>
      <c r="Q1067" s="1430"/>
      <c r="R1067" s="1430"/>
      <c r="S1067" s="1430"/>
      <c r="T1067" s="1430"/>
      <c r="U1067" s="1430"/>
      <c r="V1067" s="1430"/>
      <c r="W1067" s="1430"/>
      <c r="X1067" s="1430"/>
      <c r="Y1067" s="1430"/>
      <c r="Z1067" s="1430"/>
      <c r="AA1067" s="1430"/>
      <c r="AB1067" s="1430"/>
      <c r="AC1067" s="1430"/>
      <c r="AD1067" s="1430"/>
      <c r="AE1067" s="1430"/>
      <c r="AF1067" s="1430"/>
      <c r="AG1067" s="1430"/>
      <c r="AH1067" s="1430"/>
      <c r="AI1067" s="1430"/>
      <c r="AJ1067" s="1430"/>
      <c r="AK1067" s="1430"/>
      <c r="AL1067" s="1430"/>
      <c r="AM1067" s="1430"/>
      <c r="AN1067" s="1430"/>
      <c r="AO1067" s="1430"/>
      <c r="AP1067" s="1430"/>
      <c r="AQ1067" s="1430"/>
      <c r="AR1067" s="1430"/>
      <c r="AS1067" s="1430"/>
      <c r="AT1067" s="1430"/>
      <c r="AU1067" s="1430"/>
      <c r="AV1067" s="1430"/>
      <c r="AW1067" s="1430"/>
      <c r="AX1067" s="1430"/>
      <c r="AY1067" s="1430"/>
      <c r="AZ1067" s="1430"/>
      <c r="BA1067" s="1430"/>
      <c r="BB1067" s="1430"/>
      <c r="BC1067" s="1430"/>
      <c r="BD1067" s="1430"/>
    </row>
    <row r="1068" spans="2:56">
      <c r="B1068" s="1430"/>
      <c r="C1068" s="1430"/>
      <c r="D1068" s="1430"/>
      <c r="E1068" s="1430"/>
      <c r="F1068" s="1430"/>
      <c r="G1068" s="1430"/>
      <c r="H1068" s="1430"/>
      <c r="I1068" s="1430"/>
      <c r="J1068" s="1430"/>
      <c r="K1068" s="1430"/>
      <c r="L1068" s="1430"/>
      <c r="M1068" s="1430"/>
      <c r="N1068" s="1430"/>
      <c r="O1068" s="1430"/>
      <c r="P1068" s="1430"/>
      <c r="Q1068" s="1430"/>
      <c r="R1068" s="1430"/>
      <c r="S1068" s="1430"/>
      <c r="T1068" s="1430"/>
      <c r="U1068" s="1430"/>
      <c r="V1068" s="1430"/>
      <c r="W1068" s="1430"/>
      <c r="X1068" s="1430"/>
      <c r="Y1068" s="1430"/>
      <c r="Z1068" s="1430"/>
      <c r="AA1068" s="1430"/>
      <c r="AB1068" s="1430"/>
      <c r="AC1068" s="1430"/>
      <c r="AD1068" s="1430"/>
      <c r="AE1068" s="1430"/>
      <c r="AF1068" s="1430"/>
      <c r="AG1068" s="1430"/>
      <c r="AH1068" s="1430"/>
      <c r="AI1068" s="1430"/>
      <c r="AJ1068" s="1430"/>
      <c r="AK1068" s="1430"/>
      <c r="AL1068" s="1430"/>
      <c r="AM1068" s="1430"/>
      <c r="AN1068" s="1430"/>
      <c r="AO1068" s="1430"/>
      <c r="AP1068" s="1430"/>
      <c r="AQ1068" s="1430"/>
      <c r="AR1068" s="1430"/>
      <c r="AS1068" s="1430"/>
      <c r="AT1068" s="1430"/>
      <c r="AU1068" s="1430"/>
      <c r="AV1068" s="1430"/>
      <c r="AW1068" s="1430"/>
      <c r="AX1068" s="1430"/>
      <c r="AY1068" s="1430"/>
      <c r="AZ1068" s="1430"/>
      <c r="BA1068" s="1430"/>
      <c r="BB1068" s="1430"/>
      <c r="BC1068" s="1430"/>
      <c r="BD1068" s="1430"/>
    </row>
    <row r="1069" spans="2:56">
      <c r="B1069" s="1430"/>
      <c r="C1069" s="1430"/>
      <c r="D1069" s="1430"/>
      <c r="E1069" s="1430"/>
      <c r="F1069" s="1430"/>
      <c r="G1069" s="1430"/>
      <c r="H1069" s="1430"/>
      <c r="I1069" s="1430"/>
      <c r="J1069" s="1430"/>
      <c r="K1069" s="1430"/>
      <c r="L1069" s="1430"/>
      <c r="M1069" s="1430"/>
      <c r="N1069" s="1430"/>
      <c r="O1069" s="1430"/>
      <c r="P1069" s="1430"/>
      <c r="Q1069" s="1430"/>
      <c r="R1069" s="1430"/>
      <c r="S1069" s="1430"/>
      <c r="T1069" s="1430"/>
      <c r="U1069" s="1430"/>
      <c r="V1069" s="1430"/>
      <c r="W1069" s="1430"/>
      <c r="X1069" s="1430"/>
      <c r="Y1069" s="1430"/>
      <c r="Z1069" s="1430"/>
      <c r="AA1069" s="1430"/>
      <c r="AB1069" s="1430"/>
      <c r="AC1069" s="1430"/>
      <c r="AD1069" s="1430"/>
      <c r="AE1069" s="1430"/>
      <c r="AF1069" s="1430"/>
      <c r="AG1069" s="1430"/>
      <c r="AH1069" s="1430"/>
      <c r="AI1069" s="1430"/>
      <c r="AJ1069" s="1430"/>
      <c r="AK1069" s="1430"/>
      <c r="AL1069" s="1430"/>
      <c r="AM1069" s="1430"/>
      <c r="AN1069" s="1430"/>
      <c r="AO1069" s="1430"/>
      <c r="AP1069" s="1430"/>
      <c r="AQ1069" s="1430"/>
      <c r="AR1069" s="1430"/>
      <c r="AS1069" s="1430"/>
      <c r="AT1069" s="1430"/>
      <c r="AU1069" s="1430"/>
      <c r="AV1069" s="1430"/>
      <c r="AW1069" s="1430"/>
      <c r="AX1069" s="1430"/>
      <c r="AY1069" s="1430"/>
      <c r="AZ1069" s="1430"/>
      <c r="BA1069" s="1430"/>
      <c r="BB1069" s="1430"/>
      <c r="BC1069" s="1430"/>
      <c r="BD1069" s="1430"/>
    </row>
    <row r="1070" spans="2:56">
      <c r="B1070" s="1430"/>
      <c r="C1070" s="1430"/>
      <c r="D1070" s="1430"/>
      <c r="E1070" s="1430"/>
      <c r="F1070" s="1430"/>
      <c r="G1070" s="1430"/>
      <c r="H1070" s="1430"/>
      <c r="I1070" s="1430"/>
      <c r="J1070" s="1430"/>
      <c r="K1070" s="1430"/>
      <c r="L1070" s="1430"/>
      <c r="M1070" s="1430"/>
      <c r="N1070" s="1430"/>
      <c r="O1070" s="1430"/>
      <c r="P1070" s="1430"/>
      <c r="Q1070" s="1430"/>
      <c r="R1070" s="1430"/>
      <c r="S1070" s="1430"/>
      <c r="T1070" s="1430"/>
      <c r="U1070" s="1430"/>
      <c r="V1070" s="1430"/>
      <c r="W1070" s="1430"/>
      <c r="X1070" s="1430"/>
      <c r="Y1070" s="1430"/>
      <c r="Z1070" s="1430"/>
      <c r="AA1070" s="1430"/>
      <c r="AB1070" s="1430"/>
      <c r="AC1070" s="1430"/>
      <c r="AD1070" s="1430"/>
      <c r="AE1070" s="1430"/>
      <c r="AF1070" s="1430"/>
      <c r="AG1070" s="1430"/>
      <c r="AH1070" s="1430"/>
      <c r="AI1070" s="1430"/>
      <c r="AJ1070" s="1430"/>
      <c r="AK1070" s="1430"/>
      <c r="AL1070" s="1430"/>
      <c r="AM1070" s="1430"/>
      <c r="AN1070" s="1430"/>
      <c r="AO1070" s="1430"/>
      <c r="AP1070" s="1430"/>
      <c r="AQ1070" s="1430"/>
      <c r="AR1070" s="1430"/>
      <c r="AS1070" s="1430"/>
      <c r="AT1070" s="1430"/>
      <c r="AU1070" s="1430"/>
      <c r="AV1070" s="1430"/>
      <c r="AW1070" s="1430"/>
      <c r="AX1070" s="1430"/>
      <c r="AY1070" s="1430"/>
      <c r="AZ1070" s="1430"/>
      <c r="BA1070" s="1430"/>
      <c r="BB1070" s="1430"/>
      <c r="BC1070" s="1430"/>
      <c r="BD1070" s="1430"/>
    </row>
    <row r="1071" spans="2:56">
      <c r="B1071" s="1430"/>
      <c r="C1071" s="1430"/>
      <c r="D1071" s="1430"/>
      <c r="E1071" s="1430"/>
      <c r="F1071" s="1430"/>
      <c r="G1071" s="1430"/>
      <c r="H1071" s="1430"/>
      <c r="I1071" s="1430"/>
      <c r="J1071" s="1430"/>
      <c r="K1071" s="1430"/>
      <c r="L1071" s="1430"/>
      <c r="M1071" s="1430"/>
      <c r="N1071" s="1430"/>
      <c r="O1071" s="1430"/>
      <c r="P1071" s="1430"/>
      <c r="Q1071" s="1430"/>
      <c r="R1071" s="1430"/>
      <c r="S1071" s="1430"/>
      <c r="T1071" s="1430"/>
      <c r="U1071" s="1430"/>
      <c r="V1071" s="1430"/>
      <c r="W1071" s="1430"/>
      <c r="X1071" s="1430"/>
      <c r="Y1071" s="1430"/>
      <c r="Z1071" s="1430"/>
      <c r="AA1071" s="1430"/>
      <c r="AB1071" s="1430"/>
      <c r="AC1071" s="1430"/>
      <c r="AD1071" s="1430"/>
      <c r="AE1071" s="1430"/>
      <c r="AF1071" s="1430"/>
      <c r="AG1071" s="1430"/>
      <c r="AH1071" s="1430"/>
      <c r="AI1071" s="1430"/>
      <c r="AJ1071" s="1430"/>
      <c r="AK1071" s="1430"/>
      <c r="AL1071" s="1430"/>
      <c r="AM1071" s="1430"/>
      <c r="AN1071" s="1430"/>
      <c r="AO1071" s="1430"/>
      <c r="AP1071" s="1430"/>
      <c r="AQ1071" s="1430"/>
      <c r="AR1071" s="1430"/>
      <c r="AS1071" s="1430"/>
      <c r="AT1071" s="1430"/>
      <c r="AU1071" s="1430"/>
      <c r="AV1071" s="1430"/>
      <c r="AW1071" s="1430"/>
      <c r="AX1071" s="1430"/>
      <c r="AY1071" s="1430"/>
      <c r="AZ1071" s="1430"/>
      <c r="BA1071" s="1430"/>
      <c r="BB1071" s="1430"/>
      <c r="BC1071" s="1430"/>
      <c r="BD1071" s="1430"/>
    </row>
    <row r="1072" spans="2:56">
      <c r="B1072" s="1430"/>
      <c r="C1072" s="1430"/>
      <c r="D1072" s="1430"/>
      <c r="E1072" s="1430"/>
      <c r="F1072" s="1430"/>
      <c r="G1072" s="1430"/>
      <c r="H1072" s="1430"/>
      <c r="I1072" s="1430"/>
      <c r="J1072" s="1430"/>
      <c r="K1072" s="1430"/>
      <c r="L1072" s="1430"/>
      <c r="M1072" s="1430"/>
      <c r="N1072" s="1430"/>
      <c r="O1072" s="1430"/>
      <c r="P1072" s="1430"/>
      <c r="Q1072" s="1430"/>
      <c r="R1072" s="1430"/>
      <c r="S1072" s="1430"/>
      <c r="T1072" s="1430"/>
      <c r="U1072" s="1430"/>
      <c r="V1072" s="1430"/>
      <c r="W1072" s="1430"/>
      <c r="X1072" s="1430"/>
      <c r="Y1072" s="1430"/>
      <c r="Z1072" s="1430"/>
      <c r="AA1072" s="1430"/>
      <c r="AB1072" s="1430"/>
      <c r="AC1072" s="1430"/>
      <c r="AD1072" s="1430"/>
      <c r="AE1072" s="1430"/>
      <c r="AF1072" s="1430"/>
      <c r="AG1072" s="1430"/>
      <c r="AH1072" s="1430"/>
      <c r="AI1072" s="1430"/>
      <c r="AJ1072" s="1430"/>
      <c r="AK1072" s="1430"/>
      <c r="AL1072" s="1430"/>
      <c r="AM1072" s="1430"/>
      <c r="AN1072" s="1430"/>
      <c r="AO1072" s="1430"/>
      <c r="AP1072" s="1430"/>
      <c r="AQ1072" s="1430"/>
      <c r="AR1072" s="1430"/>
      <c r="AS1072" s="1430"/>
      <c r="AT1072" s="1430"/>
      <c r="AU1072" s="1430"/>
      <c r="AV1072" s="1430"/>
      <c r="AW1072" s="1430"/>
      <c r="AX1072" s="1430"/>
      <c r="AY1072" s="1430"/>
      <c r="AZ1072" s="1430"/>
      <c r="BA1072" s="1430"/>
      <c r="BB1072" s="1430"/>
      <c r="BC1072" s="1430"/>
      <c r="BD1072" s="1430"/>
    </row>
    <row r="1073" spans="2:56">
      <c r="B1073" s="1430"/>
      <c r="C1073" s="1430"/>
      <c r="D1073" s="1430"/>
      <c r="E1073" s="1430"/>
      <c r="F1073" s="1430"/>
      <c r="G1073" s="1430"/>
      <c r="H1073" s="1430"/>
      <c r="I1073" s="1430"/>
      <c r="J1073" s="1430"/>
      <c r="K1073" s="1430"/>
      <c r="L1073" s="1430"/>
      <c r="M1073" s="1430"/>
      <c r="N1073" s="1430"/>
      <c r="O1073" s="1430"/>
      <c r="P1073" s="1430"/>
      <c r="Q1073" s="1430"/>
      <c r="R1073" s="1430"/>
      <c r="S1073" s="1430"/>
      <c r="T1073" s="1430"/>
      <c r="U1073" s="1430"/>
      <c r="V1073" s="1430"/>
      <c r="W1073" s="1430"/>
      <c r="X1073" s="1430"/>
      <c r="Y1073" s="1430"/>
      <c r="Z1073" s="1430"/>
      <c r="AA1073" s="1430"/>
      <c r="AB1073" s="1430"/>
      <c r="AC1073" s="1430"/>
      <c r="AD1073" s="1430"/>
      <c r="AE1073" s="1430"/>
      <c r="AF1073" s="1430"/>
      <c r="AG1073" s="1430"/>
      <c r="AH1073" s="1430"/>
      <c r="AI1073" s="1430"/>
      <c r="AJ1073" s="1430"/>
      <c r="AK1073" s="1430"/>
      <c r="AL1073" s="1430"/>
      <c r="AM1073" s="1430"/>
      <c r="AN1073" s="1430"/>
      <c r="AO1073" s="1430"/>
      <c r="AP1073" s="1430"/>
      <c r="AQ1073" s="1430"/>
      <c r="AR1073" s="1430"/>
      <c r="AS1073" s="1430"/>
      <c r="AT1073" s="1430"/>
      <c r="AU1073" s="1430"/>
      <c r="AV1073" s="1430"/>
      <c r="AW1073" s="1430"/>
      <c r="AX1073" s="1430"/>
      <c r="AY1073" s="1430"/>
      <c r="AZ1073" s="1430"/>
      <c r="BA1073" s="1430"/>
      <c r="BB1073" s="1430"/>
      <c r="BC1073" s="1430"/>
      <c r="BD1073" s="1430"/>
    </row>
    <row r="1074" spans="2:56">
      <c r="B1074" s="1430"/>
      <c r="C1074" s="1430"/>
      <c r="D1074" s="1430"/>
      <c r="E1074" s="1430"/>
      <c r="F1074" s="1430"/>
      <c r="G1074" s="1430"/>
      <c r="H1074" s="1430"/>
      <c r="I1074" s="1430"/>
      <c r="J1074" s="1430"/>
      <c r="K1074" s="1430"/>
      <c r="L1074" s="1430"/>
      <c r="M1074" s="1430"/>
      <c r="N1074" s="1430"/>
      <c r="O1074" s="1430"/>
      <c r="P1074" s="1430"/>
      <c r="Q1074" s="1430"/>
      <c r="R1074" s="1430"/>
      <c r="S1074" s="1430"/>
      <c r="T1074" s="1430"/>
      <c r="U1074" s="1430"/>
      <c r="V1074" s="1430"/>
      <c r="W1074" s="1430"/>
      <c r="X1074" s="1430"/>
      <c r="Y1074" s="1430"/>
      <c r="Z1074" s="1430"/>
      <c r="AA1074" s="1430"/>
      <c r="AB1074" s="1430"/>
      <c r="AC1074" s="1430"/>
      <c r="AD1074" s="1430"/>
      <c r="AE1074" s="1430"/>
      <c r="AF1074" s="1430"/>
      <c r="AG1074" s="1430"/>
      <c r="AH1074" s="1430"/>
      <c r="AI1074" s="1430"/>
      <c r="AJ1074" s="1430"/>
      <c r="AK1074" s="1430"/>
      <c r="AL1074" s="1430"/>
      <c r="AM1074" s="1430"/>
      <c r="AN1074" s="1430"/>
      <c r="AO1074" s="1430"/>
      <c r="AP1074" s="1430"/>
      <c r="AQ1074" s="1430"/>
      <c r="AR1074" s="1430"/>
      <c r="AS1074" s="1430"/>
      <c r="AT1074" s="1430"/>
      <c r="AU1074" s="1430"/>
      <c r="AV1074" s="1430"/>
      <c r="AW1074" s="1430"/>
      <c r="AX1074" s="1430"/>
      <c r="AY1074" s="1430"/>
      <c r="AZ1074" s="1430"/>
      <c r="BA1074" s="1430"/>
      <c r="BB1074" s="1430"/>
      <c r="BC1074" s="1430"/>
      <c r="BD1074" s="1430"/>
    </row>
    <row r="1075" spans="2:56">
      <c r="B1075" s="1430"/>
      <c r="C1075" s="1430"/>
      <c r="D1075" s="1430"/>
      <c r="E1075" s="1430"/>
      <c r="F1075" s="1430"/>
      <c r="G1075" s="1430"/>
      <c r="H1075" s="1430"/>
      <c r="I1075" s="1430"/>
      <c r="J1075" s="1430"/>
      <c r="K1075" s="1430"/>
      <c r="L1075" s="1430"/>
      <c r="M1075" s="1430"/>
      <c r="N1075" s="1430"/>
      <c r="O1075" s="1430"/>
      <c r="P1075" s="1430"/>
      <c r="Q1075" s="1430"/>
      <c r="R1075" s="1430"/>
      <c r="S1075" s="1430"/>
      <c r="T1075" s="1430"/>
      <c r="U1075" s="1430"/>
      <c r="V1075" s="1430"/>
      <c r="W1075" s="1430"/>
      <c r="X1075" s="1430"/>
      <c r="Y1075" s="1430"/>
      <c r="Z1075" s="1430"/>
      <c r="AA1075" s="1430"/>
      <c r="AB1075" s="1430"/>
      <c r="AC1075" s="1430"/>
      <c r="AD1075" s="1430"/>
      <c r="AE1075" s="1430"/>
      <c r="AF1075" s="1430"/>
      <c r="AG1075" s="1430"/>
      <c r="AH1075" s="1430"/>
      <c r="AI1075" s="1430"/>
      <c r="AJ1075" s="1430"/>
      <c r="AK1075" s="1430"/>
      <c r="AL1075" s="1430"/>
      <c r="AM1075" s="1430"/>
      <c r="AN1075" s="1430"/>
      <c r="AO1075" s="1430"/>
      <c r="AP1075" s="1430"/>
      <c r="AQ1075" s="1430"/>
      <c r="AR1075" s="1430"/>
      <c r="AS1075" s="1430"/>
      <c r="AT1075" s="1430"/>
      <c r="AU1075" s="1430"/>
      <c r="AV1075" s="1430"/>
      <c r="AW1075" s="1430"/>
      <c r="AX1075" s="1430"/>
      <c r="AY1075" s="1430"/>
      <c r="AZ1075" s="1430"/>
      <c r="BA1075" s="1430"/>
      <c r="BB1075" s="1430"/>
      <c r="BC1075" s="1430"/>
      <c r="BD1075" s="1430"/>
    </row>
    <row r="1076" spans="2:56">
      <c r="B1076" s="1430"/>
      <c r="C1076" s="1430"/>
      <c r="D1076" s="1430"/>
      <c r="E1076" s="1430"/>
      <c r="F1076" s="1430"/>
      <c r="G1076" s="1430"/>
      <c r="H1076" s="1430"/>
      <c r="I1076" s="1430"/>
      <c r="J1076" s="1430"/>
      <c r="K1076" s="1430"/>
      <c r="L1076" s="1430"/>
      <c r="M1076" s="1430"/>
      <c r="N1076" s="1430"/>
      <c r="O1076" s="1430"/>
      <c r="P1076" s="1430"/>
      <c r="Q1076" s="1430"/>
      <c r="R1076" s="1430"/>
      <c r="S1076" s="1430"/>
      <c r="T1076" s="1430"/>
      <c r="U1076" s="1430"/>
      <c r="V1076" s="1430"/>
      <c r="W1076" s="1430"/>
      <c r="X1076" s="1430"/>
      <c r="Y1076" s="1430"/>
      <c r="Z1076" s="1430"/>
      <c r="AA1076" s="1430"/>
      <c r="AB1076" s="1430"/>
      <c r="AC1076" s="1430"/>
      <c r="AD1076" s="1430"/>
      <c r="AE1076" s="1430"/>
      <c r="AF1076" s="1430"/>
      <c r="AG1076" s="1430"/>
      <c r="AH1076" s="1430"/>
      <c r="AI1076" s="1430"/>
      <c r="AJ1076" s="1430"/>
      <c r="AK1076" s="1430"/>
      <c r="AL1076" s="1430"/>
      <c r="AM1076" s="1430"/>
      <c r="AN1076" s="1430"/>
      <c r="AO1076" s="1430"/>
      <c r="AP1076" s="1430"/>
      <c r="AQ1076" s="1430"/>
      <c r="AR1076" s="1430"/>
      <c r="AS1076" s="1430"/>
      <c r="AT1076" s="1430"/>
      <c r="AU1076" s="1430"/>
      <c r="AV1076" s="1430"/>
      <c r="AW1076" s="1430"/>
      <c r="AX1076" s="1430"/>
      <c r="AY1076" s="1430"/>
      <c r="AZ1076" s="1430"/>
      <c r="BA1076" s="1430"/>
      <c r="BB1076" s="1430"/>
      <c r="BC1076" s="1430"/>
      <c r="BD1076" s="1430"/>
    </row>
    <row r="1077" spans="2:56">
      <c r="B1077" s="1430"/>
      <c r="C1077" s="1430"/>
      <c r="D1077" s="1430"/>
      <c r="E1077" s="1430"/>
      <c r="F1077" s="1430"/>
      <c r="G1077" s="1430"/>
      <c r="H1077" s="1430"/>
      <c r="I1077" s="1430"/>
      <c r="J1077" s="1430"/>
      <c r="K1077" s="1430"/>
      <c r="L1077" s="1430"/>
      <c r="M1077" s="1430"/>
      <c r="N1077" s="1430"/>
      <c r="O1077" s="1430"/>
      <c r="P1077" s="1430"/>
      <c r="Q1077" s="1430"/>
      <c r="R1077" s="1430"/>
      <c r="S1077" s="1430"/>
      <c r="T1077" s="1430"/>
      <c r="U1077" s="1430"/>
      <c r="V1077" s="1430"/>
      <c r="W1077" s="1430"/>
      <c r="X1077" s="1430"/>
      <c r="Y1077" s="1430"/>
      <c r="Z1077" s="1430"/>
      <c r="AA1077" s="1430"/>
      <c r="AB1077" s="1430"/>
      <c r="AC1077" s="1430"/>
      <c r="AD1077" s="1430"/>
      <c r="AE1077" s="1430"/>
      <c r="AF1077" s="1430"/>
      <c r="AG1077" s="1430"/>
      <c r="AH1077" s="1430"/>
      <c r="AI1077" s="1430"/>
      <c r="AJ1077" s="1430"/>
      <c r="AK1077" s="1430"/>
      <c r="AL1077" s="1430"/>
      <c r="AM1077" s="1430"/>
      <c r="AN1077" s="1430"/>
      <c r="AO1077" s="1430"/>
      <c r="AP1077" s="1430"/>
      <c r="AQ1077" s="1430"/>
      <c r="AR1077" s="1430"/>
      <c r="AS1077" s="1430"/>
      <c r="AT1077" s="1430"/>
      <c r="AU1077" s="1430"/>
      <c r="AV1077" s="1430"/>
      <c r="AW1077" s="1430"/>
      <c r="AX1077" s="1430"/>
      <c r="AY1077" s="1430"/>
      <c r="AZ1077" s="1430"/>
      <c r="BA1077" s="1430"/>
      <c r="BB1077" s="1430"/>
      <c r="BC1077" s="1430"/>
      <c r="BD1077" s="1430"/>
    </row>
    <row r="1078" spans="2:56">
      <c r="B1078" s="1430"/>
      <c r="C1078" s="1430"/>
      <c r="D1078" s="1430"/>
      <c r="E1078" s="1430"/>
      <c r="F1078" s="1430"/>
      <c r="G1078" s="1430"/>
      <c r="H1078" s="1430"/>
      <c r="I1078" s="1430"/>
      <c r="J1078" s="1430"/>
      <c r="K1078" s="1430"/>
      <c r="L1078" s="1430"/>
      <c r="M1078" s="1430"/>
      <c r="N1078" s="1430"/>
      <c r="O1078" s="1430"/>
      <c r="P1078" s="1430"/>
      <c r="Q1078" s="1430"/>
      <c r="R1078" s="1430"/>
      <c r="S1078" s="1430"/>
      <c r="T1078" s="1430"/>
      <c r="U1078" s="1430"/>
      <c r="V1078" s="1430"/>
      <c r="W1078" s="1430"/>
      <c r="X1078" s="1430"/>
      <c r="Y1078" s="1430"/>
      <c r="Z1078" s="1430"/>
      <c r="AA1078" s="1430"/>
      <c r="AB1078" s="1430"/>
      <c r="AC1078" s="1430"/>
      <c r="AD1078" s="1430"/>
      <c r="AE1078" s="1430"/>
      <c r="AF1078" s="1430"/>
      <c r="AG1078" s="1430"/>
      <c r="AH1078" s="1430"/>
      <c r="AI1078" s="1430"/>
      <c r="AJ1078" s="1430"/>
      <c r="AK1078" s="1430"/>
      <c r="AL1078" s="1430"/>
      <c r="AM1078" s="1430"/>
      <c r="AN1078" s="1430"/>
      <c r="AO1078" s="1430"/>
      <c r="AP1078" s="1430"/>
      <c r="AQ1078" s="1430"/>
      <c r="AR1078" s="1430"/>
      <c r="AS1078" s="1430"/>
      <c r="AT1078" s="1430"/>
      <c r="AU1078" s="1430"/>
      <c r="AV1078" s="1430"/>
      <c r="AW1078" s="1430"/>
      <c r="AX1078" s="1430"/>
      <c r="AY1078" s="1430"/>
      <c r="AZ1078" s="1430"/>
      <c r="BA1078" s="1430"/>
      <c r="BB1078" s="1430"/>
      <c r="BC1078" s="1430"/>
      <c r="BD1078" s="1430"/>
    </row>
    <row r="1079" spans="2:56">
      <c r="B1079" s="1430"/>
      <c r="C1079" s="1430"/>
      <c r="D1079" s="1430"/>
      <c r="E1079" s="1430"/>
      <c r="F1079" s="1430"/>
      <c r="G1079" s="1430"/>
      <c r="H1079" s="1430"/>
      <c r="I1079" s="1430"/>
      <c r="J1079" s="1430"/>
      <c r="K1079" s="1430"/>
      <c r="L1079" s="1430"/>
      <c r="M1079" s="1430"/>
      <c r="N1079" s="1430"/>
      <c r="O1079" s="1430"/>
      <c r="P1079" s="1430"/>
      <c r="Q1079" s="1430"/>
      <c r="R1079" s="1430"/>
      <c r="S1079" s="1430"/>
      <c r="T1079" s="1430"/>
      <c r="U1079" s="1430"/>
      <c r="V1079" s="1430"/>
      <c r="W1079" s="1430"/>
      <c r="X1079" s="1430"/>
      <c r="Y1079" s="1430"/>
      <c r="Z1079" s="1430"/>
      <c r="AA1079" s="1430"/>
      <c r="AB1079" s="1430"/>
      <c r="AC1079" s="1430"/>
      <c r="AD1079" s="1430"/>
      <c r="AE1079" s="1430"/>
      <c r="AF1079" s="1430"/>
      <c r="AG1079" s="1430"/>
      <c r="AH1079" s="1430"/>
      <c r="AI1079" s="1430"/>
      <c r="AJ1079" s="1430"/>
      <c r="AK1079" s="1430"/>
      <c r="AL1079" s="1430"/>
      <c r="AM1079" s="1430"/>
      <c r="AN1079" s="1430"/>
      <c r="AO1079" s="1430"/>
      <c r="AP1079" s="1430"/>
      <c r="AQ1079" s="1430"/>
      <c r="AR1079" s="1430"/>
      <c r="AS1079" s="1430"/>
      <c r="AT1079" s="1430"/>
      <c r="AU1079" s="1430"/>
      <c r="AV1079" s="1430"/>
      <c r="AW1079" s="1430"/>
      <c r="AX1079" s="1430"/>
      <c r="AY1079" s="1430"/>
      <c r="AZ1079" s="1430"/>
      <c r="BA1079" s="1430"/>
      <c r="BB1079" s="1430"/>
      <c r="BC1079" s="1430"/>
      <c r="BD1079" s="1430"/>
    </row>
    <row r="1080" spans="2:56">
      <c r="B1080" s="1430"/>
      <c r="C1080" s="1430"/>
      <c r="D1080" s="1430"/>
      <c r="E1080" s="1430"/>
      <c r="F1080" s="1430"/>
      <c r="G1080" s="1430"/>
      <c r="H1080" s="1430"/>
      <c r="I1080" s="1430"/>
      <c r="J1080" s="1430"/>
      <c r="K1080" s="1430"/>
      <c r="L1080" s="1430"/>
      <c r="M1080" s="1430"/>
      <c r="N1080" s="1430"/>
      <c r="O1080" s="1430"/>
      <c r="P1080" s="1430"/>
      <c r="Q1080" s="1430"/>
      <c r="R1080" s="1430"/>
      <c r="S1080" s="1430"/>
      <c r="T1080" s="1430"/>
      <c r="U1080" s="1430"/>
      <c r="V1080" s="1430"/>
      <c r="W1080" s="1430"/>
      <c r="X1080" s="1430"/>
      <c r="Y1080" s="1430"/>
      <c r="Z1080" s="1430"/>
      <c r="AA1080" s="1430"/>
      <c r="AB1080" s="1430"/>
      <c r="AC1080" s="1430"/>
      <c r="AD1080" s="1430"/>
      <c r="AE1080" s="1430"/>
      <c r="AF1080" s="1430"/>
      <c r="AG1080" s="1430"/>
      <c r="AH1080" s="1430"/>
      <c r="AI1080" s="1430"/>
      <c r="AJ1080" s="1430"/>
      <c r="AK1080" s="1430"/>
      <c r="AL1080" s="1430"/>
      <c r="AM1080" s="1430"/>
      <c r="AN1080" s="1430"/>
      <c r="AO1080" s="1430"/>
      <c r="AP1080" s="1430"/>
      <c r="AQ1080" s="1430"/>
      <c r="AR1080" s="1430"/>
      <c r="AS1080" s="1430"/>
      <c r="AT1080" s="1430"/>
      <c r="AU1080" s="1430"/>
      <c r="AV1080" s="1430"/>
      <c r="AW1080" s="1430"/>
      <c r="AX1080" s="1430"/>
      <c r="AY1080" s="1430"/>
      <c r="AZ1080" s="1430"/>
      <c r="BA1080" s="1430"/>
      <c r="BB1080" s="1430"/>
      <c r="BC1080" s="1430"/>
      <c r="BD1080" s="1430"/>
    </row>
    <row r="1081" spans="2:56">
      <c r="B1081" s="1430"/>
      <c r="C1081" s="1430"/>
      <c r="D1081" s="1430"/>
      <c r="E1081" s="1430"/>
      <c r="F1081" s="1430"/>
      <c r="G1081" s="1430"/>
      <c r="H1081" s="1430"/>
      <c r="I1081" s="1430"/>
      <c r="J1081" s="1430"/>
      <c r="K1081" s="1430"/>
      <c r="L1081" s="1430"/>
      <c r="M1081" s="1430"/>
      <c r="N1081" s="1430"/>
      <c r="O1081" s="1430"/>
      <c r="P1081" s="1430"/>
      <c r="Q1081" s="1430"/>
      <c r="R1081" s="1430"/>
      <c r="S1081" s="1430"/>
      <c r="T1081" s="1430"/>
      <c r="U1081" s="1430"/>
      <c r="V1081" s="1430"/>
      <c r="W1081" s="1430"/>
      <c r="X1081" s="1430"/>
      <c r="Y1081" s="1430"/>
      <c r="Z1081" s="1430"/>
      <c r="AA1081" s="1430"/>
      <c r="AB1081" s="1430"/>
      <c r="AC1081" s="1430"/>
      <c r="AD1081" s="1430"/>
      <c r="AE1081" s="1430"/>
      <c r="AF1081" s="1430"/>
      <c r="AG1081" s="1430"/>
      <c r="AH1081" s="1430"/>
      <c r="AI1081" s="1430"/>
      <c r="AJ1081" s="1430"/>
      <c r="AK1081" s="1430"/>
      <c r="AL1081" s="1430"/>
      <c r="AM1081" s="1430"/>
      <c r="AN1081" s="1430"/>
      <c r="AO1081" s="1430"/>
      <c r="AP1081" s="1430"/>
      <c r="AQ1081" s="1430"/>
      <c r="AR1081" s="1430"/>
      <c r="AS1081" s="1430"/>
      <c r="AT1081" s="1430"/>
      <c r="AU1081" s="1430"/>
      <c r="AV1081" s="1430"/>
      <c r="AW1081" s="1430"/>
      <c r="AX1081" s="1430"/>
      <c r="AY1081" s="1430"/>
      <c r="AZ1081" s="1430"/>
      <c r="BA1081" s="1430"/>
      <c r="BB1081" s="1430"/>
      <c r="BC1081" s="1430"/>
      <c r="BD1081" s="1430"/>
    </row>
    <row r="1082" spans="2:56">
      <c r="B1082" s="1430"/>
      <c r="C1082" s="1430"/>
      <c r="D1082" s="1430"/>
      <c r="E1082" s="1430"/>
      <c r="F1082" s="1430"/>
      <c r="G1082" s="1430"/>
      <c r="H1082" s="1430"/>
      <c r="I1082" s="1430"/>
      <c r="J1082" s="1430"/>
      <c r="K1082" s="1430"/>
      <c r="L1082" s="1430"/>
      <c r="M1082" s="1430"/>
      <c r="N1082" s="1430"/>
      <c r="O1082" s="1430"/>
      <c r="P1082" s="1430"/>
      <c r="Q1082" s="1430"/>
      <c r="R1082" s="1430"/>
      <c r="S1082" s="1430"/>
      <c r="T1082" s="1430"/>
      <c r="U1082" s="1430"/>
      <c r="V1082" s="1430"/>
      <c r="W1082" s="1430"/>
      <c r="X1082" s="1430"/>
      <c r="Y1082" s="1430"/>
      <c r="Z1082" s="1430"/>
      <c r="AA1082" s="1430"/>
      <c r="AB1082" s="1430"/>
      <c r="AC1082" s="1430"/>
      <c r="AD1082" s="1430"/>
      <c r="AE1082" s="1430"/>
      <c r="AF1082" s="1430"/>
      <c r="AG1082" s="1430"/>
      <c r="AH1082" s="1430"/>
      <c r="AI1082" s="1430"/>
      <c r="AJ1082" s="1430"/>
      <c r="AK1082" s="1430"/>
      <c r="AL1082" s="1430"/>
      <c r="AM1082" s="1430"/>
      <c r="AN1082" s="1430"/>
      <c r="AO1082" s="1430"/>
      <c r="AP1082" s="1430"/>
      <c r="AQ1082" s="1430"/>
      <c r="AR1082" s="1430"/>
      <c r="AS1082" s="1430"/>
      <c r="AT1082" s="1430"/>
      <c r="AU1082" s="1430"/>
      <c r="AV1082" s="1430"/>
      <c r="AW1082" s="1430"/>
      <c r="AX1082" s="1430"/>
      <c r="AY1082" s="1430"/>
      <c r="AZ1082" s="1430"/>
      <c r="BA1082" s="1430"/>
      <c r="BB1082" s="1430"/>
      <c r="BC1082" s="1430"/>
      <c r="BD1082" s="1430"/>
    </row>
    <row r="1083" spans="2:56">
      <c r="B1083" s="1430"/>
      <c r="C1083" s="1430"/>
      <c r="D1083" s="1430"/>
      <c r="E1083" s="1430"/>
      <c r="F1083" s="1430"/>
      <c r="G1083" s="1430"/>
      <c r="H1083" s="1430"/>
      <c r="I1083" s="1430"/>
      <c r="J1083" s="1430"/>
      <c r="K1083" s="1430"/>
      <c r="L1083" s="1430"/>
      <c r="M1083" s="1430"/>
      <c r="N1083" s="1430"/>
      <c r="O1083" s="1430"/>
      <c r="P1083" s="1430"/>
      <c r="Q1083" s="1430"/>
      <c r="R1083" s="1430"/>
      <c r="S1083" s="1430"/>
      <c r="T1083" s="1430"/>
      <c r="U1083" s="1430"/>
      <c r="V1083" s="1430"/>
      <c r="W1083" s="1430"/>
      <c r="X1083" s="1430"/>
      <c r="Y1083" s="1430"/>
      <c r="Z1083" s="1430"/>
      <c r="AA1083" s="1430"/>
      <c r="AB1083" s="1430"/>
      <c r="AC1083" s="1430"/>
      <c r="AD1083" s="1430"/>
      <c r="AE1083" s="1430"/>
      <c r="AF1083" s="1430"/>
      <c r="AG1083" s="1430"/>
      <c r="AH1083" s="1430"/>
      <c r="AI1083" s="1430"/>
      <c r="AJ1083" s="1430"/>
      <c r="AK1083" s="1430"/>
      <c r="AL1083" s="1430"/>
      <c r="AM1083" s="1430"/>
      <c r="AN1083" s="1430"/>
      <c r="AO1083" s="1430"/>
      <c r="AP1083" s="1430"/>
      <c r="AQ1083" s="1430"/>
      <c r="AR1083" s="1430"/>
      <c r="AS1083" s="1430"/>
      <c r="AT1083" s="1430"/>
      <c r="AU1083" s="1430"/>
      <c r="AV1083" s="1430"/>
      <c r="AW1083" s="1430"/>
      <c r="AX1083" s="1430"/>
      <c r="AY1083" s="1430"/>
      <c r="AZ1083" s="1430"/>
      <c r="BA1083" s="1430"/>
      <c r="BB1083" s="1430"/>
      <c r="BC1083" s="1430"/>
      <c r="BD1083" s="1430"/>
    </row>
    <row r="1084" spans="2:56">
      <c r="B1084" s="1430"/>
      <c r="C1084" s="1430"/>
      <c r="D1084" s="1430"/>
      <c r="E1084" s="1430"/>
      <c r="F1084" s="1430"/>
      <c r="G1084" s="1430"/>
      <c r="H1084" s="1430"/>
      <c r="I1084" s="1430"/>
      <c r="J1084" s="1430"/>
      <c r="K1084" s="1430"/>
      <c r="L1084" s="1430"/>
      <c r="M1084" s="1430"/>
      <c r="N1084" s="1430"/>
      <c r="O1084" s="1430"/>
      <c r="P1084" s="1430"/>
      <c r="Q1084" s="1430"/>
      <c r="R1084" s="1430"/>
      <c r="S1084" s="1430"/>
      <c r="T1084" s="1430"/>
      <c r="U1084" s="1430"/>
      <c r="V1084" s="1430"/>
      <c r="W1084" s="1430"/>
      <c r="X1084" s="1430"/>
      <c r="Y1084" s="1430"/>
      <c r="Z1084" s="1430"/>
      <c r="AA1084" s="1430"/>
      <c r="AB1084" s="1430"/>
      <c r="AC1084" s="1430"/>
      <c r="AD1084" s="1430"/>
      <c r="AE1084" s="1430"/>
      <c r="AF1084" s="1430"/>
      <c r="AG1084" s="1430"/>
      <c r="AH1084" s="1430"/>
      <c r="AI1084" s="1430"/>
      <c r="AJ1084" s="1430"/>
      <c r="AK1084" s="1430"/>
      <c r="AL1084" s="1430"/>
      <c r="AM1084" s="1430"/>
      <c r="AN1084" s="1430"/>
      <c r="AO1084" s="1430"/>
      <c r="AP1084" s="1430"/>
      <c r="AQ1084" s="1430"/>
      <c r="AR1084" s="1430"/>
      <c r="AS1084" s="1430"/>
      <c r="AT1084" s="1430"/>
      <c r="AU1084" s="1430"/>
      <c r="AV1084" s="1430"/>
      <c r="AW1084" s="1430"/>
      <c r="AX1084" s="1430"/>
      <c r="AY1084" s="1430"/>
      <c r="AZ1084" s="1430"/>
      <c r="BA1084" s="1430"/>
      <c r="BB1084" s="1430"/>
      <c r="BC1084" s="1430"/>
      <c r="BD1084" s="1430"/>
    </row>
    <row r="1085" spans="2:56">
      <c r="B1085" s="1430"/>
      <c r="C1085" s="1430"/>
      <c r="D1085" s="1430"/>
      <c r="E1085" s="1430"/>
      <c r="F1085" s="1430"/>
      <c r="G1085" s="1430"/>
      <c r="H1085" s="1430"/>
      <c r="I1085" s="1430"/>
      <c r="J1085" s="1430"/>
      <c r="K1085" s="1430"/>
      <c r="L1085" s="1430"/>
      <c r="M1085" s="1430"/>
      <c r="N1085" s="1430"/>
      <c r="O1085" s="1430"/>
      <c r="P1085" s="1430"/>
      <c r="Q1085" s="1430"/>
      <c r="R1085" s="1430"/>
      <c r="S1085" s="1430"/>
      <c r="T1085" s="1430"/>
      <c r="U1085" s="1430"/>
      <c r="V1085" s="1430"/>
      <c r="W1085" s="1430"/>
      <c r="X1085" s="1430"/>
      <c r="Y1085" s="1430"/>
      <c r="Z1085" s="1430"/>
      <c r="AA1085" s="1430"/>
      <c r="AB1085" s="1430"/>
      <c r="AC1085" s="1430"/>
      <c r="AD1085" s="1430"/>
      <c r="AE1085" s="1430"/>
      <c r="AF1085" s="1430"/>
      <c r="AG1085" s="1430"/>
      <c r="AH1085" s="1430"/>
      <c r="AI1085" s="1430"/>
      <c r="AJ1085" s="1430"/>
      <c r="AK1085" s="1430"/>
      <c r="AL1085" s="1430"/>
      <c r="AM1085" s="1430"/>
      <c r="AN1085" s="1430"/>
      <c r="AO1085" s="1430"/>
      <c r="AP1085" s="1430"/>
      <c r="AQ1085" s="1430"/>
      <c r="AR1085" s="1430"/>
      <c r="AS1085" s="1430"/>
      <c r="AT1085" s="1430"/>
      <c r="AU1085" s="1430"/>
      <c r="AV1085" s="1430"/>
      <c r="AW1085" s="1430"/>
      <c r="AX1085" s="1430"/>
      <c r="AY1085" s="1430"/>
      <c r="AZ1085" s="1430"/>
      <c r="BA1085" s="1430"/>
      <c r="BB1085" s="1430"/>
      <c r="BC1085" s="1430"/>
      <c r="BD1085" s="1430"/>
    </row>
    <row r="1086" spans="2:56">
      <c r="B1086" s="1430"/>
      <c r="C1086" s="1430"/>
      <c r="D1086" s="1430"/>
      <c r="E1086" s="1430"/>
      <c r="F1086" s="1430"/>
      <c r="G1086" s="1430"/>
      <c r="H1086" s="1430"/>
      <c r="I1086" s="1430"/>
      <c r="J1086" s="1430"/>
      <c r="K1086" s="1430"/>
      <c r="L1086" s="1430"/>
      <c r="M1086" s="1430"/>
      <c r="N1086" s="1430"/>
      <c r="O1086" s="1430"/>
      <c r="P1086" s="1430"/>
      <c r="Q1086" s="1430"/>
      <c r="R1086" s="1430"/>
      <c r="S1086" s="1430"/>
      <c r="T1086" s="1430"/>
      <c r="U1086" s="1430"/>
      <c r="V1086" s="1430"/>
      <c r="W1086" s="1430"/>
      <c r="X1086" s="1430"/>
      <c r="Y1086" s="1430"/>
      <c r="Z1086" s="1430"/>
      <c r="AA1086" s="1430"/>
      <c r="AB1086" s="1430"/>
      <c r="AC1086" s="1430"/>
      <c r="AD1086" s="1430"/>
      <c r="AE1086" s="1430"/>
      <c r="AF1086" s="1430"/>
      <c r="AG1086" s="1430"/>
      <c r="AH1086" s="1430"/>
      <c r="AI1086" s="1430"/>
      <c r="AJ1086" s="1430"/>
      <c r="AK1086" s="1430"/>
      <c r="AL1086" s="1430"/>
      <c r="AM1086" s="1430"/>
      <c r="AN1086" s="1430"/>
      <c r="AO1086" s="1430"/>
      <c r="AP1086" s="1430"/>
      <c r="AQ1086" s="1430"/>
      <c r="AR1086" s="1430"/>
      <c r="AS1086" s="1430"/>
      <c r="AT1086" s="1430"/>
      <c r="AU1086" s="1430"/>
      <c r="AV1086" s="1430"/>
      <c r="AW1086" s="1430"/>
      <c r="AX1086" s="1430"/>
      <c r="AY1086" s="1430"/>
      <c r="AZ1086" s="1430"/>
      <c r="BA1086" s="1430"/>
      <c r="BB1086" s="1430"/>
      <c r="BC1086" s="1430"/>
      <c r="BD1086" s="1430"/>
    </row>
    <row r="1087" spans="2:56">
      <c r="B1087" s="1430"/>
      <c r="C1087" s="1430"/>
      <c r="D1087" s="1430"/>
      <c r="E1087" s="1430"/>
      <c r="F1087" s="1430"/>
      <c r="G1087" s="1430"/>
      <c r="H1087" s="1430"/>
      <c r="I1087" s="1430"/>
      <c r="J1087" s="1430"/>
      <c r="K1087" s="1430"/>
      <c r="L1087" s="1430"/>
      <c r="M1087" s="1430"/>
      <c r="N1087" s="1430"/>
      <c r="O1087" s="1430"/>
      <c r="P1087" s="1430"/>
      <c r="Q1087" s="1430"/>
      <c r="R1087" s="1430"/>
      <c r="S1087" s="1430"/>
      <c r="T1087" s="1430"/>
      <c r="U1087" s="1430"/>
      <c r="V1087" s="1430"/>
      <c r="W1087" s="1430"/>
      <c r="X1087" s="1430"/>
      <c r="Y1087" s="1430"/>
      <c r="Z1087" s="1430"/>
      <c r="AA1087" s="1430"/>
      <c r="AB1087" s="1430"/>
      <c r="AC1087" s="1430"/>
      <c r="AD1087" s="1430"/>
      <c r="AE1087" s="1430"/>
      <c r="AF1087" s="1430"/>
      <c r="AG1087" s="1430"/>
      <c r="AH1087" s="1430"/>
      <c r="AI1087" s="1430"/>
      <c r="AJ1087" s="1430"/>
      <c r="AK1087" s="1430"/>
      <c r="AL1087" s="1430"/>
      <c r="AM1087" s="1430"/>
      <c r="AN1087" s="1430"/>
      <c r="AO1087" s="1430"/>
      <c r="AP1087" s="1430"/>
      <c r="AQ1087" s="1430"/>
      <c r="AR1087" s="1430"/>
      <c r="AS1087" s="1430"/>
      <c r="AT1087" s="1430"/>
      <c r="AU1087" s="1430"/>
      <c r="AV1087" s="1430"/>
      <c r="AW1087" s="1430"/>
      <c r="AX1087" s="1430"/>
      <c r="AY1087" s="1430"/>
      <c r="AZ1087" s="1430"/>
      <c r="BA1087" s="1430"/>
      <c r="BB1087" s="1430"/>
      <c r="BC1087" s="1430"/>
      <c r="BD1087" s="1430"/>
    </row>
    <row r="1088" spans="2:56">
      <c r="B1088" s="1430"/>
      <c r="C1088" s="1430"/>
      <c r="D1088" s="1430"/>
      <c r="E1088" s="1430"/>
      <c r="F1088" s="1430"/>
      <c r="G1088" s="1430"/>
      <c r="H1088" s="1430"/>
      <c r="I1088" s="1430"/>
      <c r="J1088" s="1430"/>
      <c r="K1088" s="1430"/>
      <c r="L1088" s="1430"/>
      <c r="M1088" s="1430"/>
      <c r="N1088" s="1430"/>
      <c r="O1088" s="1430"/>
      <c r="P1088" s="1430"/>
      <c r="Q1088" s="1430"/>
      <c r="R1088" s="1430"/>
      <c r="S1088" s="1430"/>
      <c r="T1088" s="1430"/>
      <c r="U1088" s="1430"/>
      <c r="V1088" s="1430"/>
      <c r="W1088" s="1430"/>
      <c r="X1088" s="1430"/>
      <c r="Y1088" s="1430"/>
      <c r="Z1088" s="1430"/>
      <c r="AA1088" s="1430"/>
      <c r="AB1088" s="1430"/>
      <c r="AC1088" s="1430"/>
      <c r="AD1088" s="1430"/>
      <c r="AE1088" s="1430"/>
      <c r="AF1088" s="1430"/>
      <c r="AG1088" s="1430"/>
      <c r="AH1088" s="1430"/>
      <c r="AI1088" s="1430"/>
      <c r="AJ1088" s="1430"/>
      <c r="AK1088" s="1430"/>
      <c r="AL1088" s="1430"/>
      <c r="AM1088" s="1430"/>
      <c r="AN1088" s="1430"/>
      <c r="AO1088" s="1430"/>
      <c r="AP1088" s="1430"/>
      <c r="AQ1088" s="1430"/>
      <c r="AR1088" s="1430"/>
      <c r="AS1088" s="1430"/>
      <c r="AT1088" s="1430"/>
      <c r="AU1088" s="1430"/>
      <c r="AV1088" s="1430"/>
      <c r="AW1088" s="1430"/>
      <c r="AX1088" s="1430"/>
      <c r="AY1088" s="1430"/>
      <c r="AZ1088" s="1430"/>
      <c r="BA1088" s="1430"/>
      <c r="BB1088" s="1430"/>
      <c r="BC1088" s="1430"/>
      <c r="BD1088" s="1430"/>
    </row>
    <row r="1089" spans="2:56">
      <c r="B1089" s="1430"/>
      <c r="C1089" s="1430"/>
      <c r="D1089" s="1430"/>
      <c r="E1089" s="1430"/>
      <c r="F1089" s="1430"/>
      <c r="G1089" s="1430"/>
      <c r="H1089" s="1430"/>
      <c r="I1089" s="1430"/>
      <c r="J1089" s="1430"/>
      <c r="K1089" s="1430"/>
      <c r="L1089" s="1430"/>
      <c r="M1089" s="1430"/>
      <c r="N1089" s="1430"/>
      <c r="O1089" s="1430"/>
      <c r="P1089" s="1430"/>
      <c r="Q1089" s="1430"/>
      <c r="R1089" s="1430"/>
      <c r="S1089" s="1430"/>
      <c r="T1089" s="1430"/>
      <c r="U1089" s="1430"/>
      <c r="V1089" s="1430"/>
      <c r="W1089" s="1430"/>
      <c r="X1089" s="1430"/>
      <c r="Y1089" s="1430"/>
      <c r="Z1089" s="1430"/>
      <c r="AA1089" s="1430"/>
      <c r="AB1089" s="1430"/>
      <c r="AC1089" s="1430"/>
      <c r="AD1089" s="1430"/>
      <c r="AE1089" s="1430"/>
      <c r="AF1089" s="1430"/>
      <c r="AG1089" s="1430"/>
      <c r="AH1089" s="1430"/>
      <c r="AI1089" s="1430"/>
      <c r="AJ1089" s="1430"/>
      <c r="AK1089" s="1430"/>
      <c r="AL1089" s="1430"/>
      <c r="AM1089" s="1430"/>
      <c r="AN1089" s="1430"/>
      <c r="AO1089" s="1430"/>
      <c r="AP1089" s="1430"/>
      <c r="AQ1089" s="1430"/>
      <c r="AR1089" s="1430"/>
      <c r="AS1089" s="1430"/>
      <c r="AT1089" s="1430"/>
      <c r="AU1089" s="1430"/>
      <c r="AV1089" s="1430"/>
      <c r="AW1089" s="1430"/>
      <c r="AX1089" s="1430"/>
      <c r="AY1089" s="1430"/>
      <c r="AZ1089" s="1430"/>
      <c r="BA1089" s="1430"/>
      <c r="BB1089" s="1430"/>
      <c r="BC1089" s="1430"/>
      <c r="BD1089" s="1430"/>
    </row>
    <row r="1090" spans="2:56">
      <c r="B1090" s="1430"/>
      <c r="C1090" s="1430"/>
      <c r="D1090" s="1430"/>
      <c r="E1090" s="1430"/>
      <c r="F1090" s="1430"/>
      <c r="G1090" s="1430"/>
      <c r="H1090" s="1430"/>
      <c r="I1090" s="1430"/>
      <c r="J1090" s="1430"/>
      <c r="K1090" s="1430"/>
      <c r="L1090" s="1430"/>
      <c r="M1090" s="1430"/>
      <c r="N1090" s="1430"/>
      <c r="O1090" s="1430"/>
      <c r="P1090" s="1430"/>
      <c r="Q1090" s="1430"/>
      <c r="R1090" s="1430"/>
      <c r="S1090" s="1430"/>
      <c r="T1090" s="1430"/>
      <c r="U1090" s="1430"/>
      <c r="V1090" s="1430"/>
      <c r="W1090" s="1430"/>
      <c r="X1090" s="1430"/>
      <c r="Y1090" s="1430"/>
      <c r="Z1090" s="1430"/>
      <c r="AA1090" s="1430"/>
      <c r="AB1090" s="1430"/>
      <c r="AC1090" s="1430"/>
      <c r="AD1090" s="1430"/>
      <c r="AE1090" s="1430"/>
      <c r="AF1090" s="1430"/>
      <c r="AG1090" s="1430"/>
      <c r="AH1090" s="1430"/>
      <c r="AI1090" s="1430"/>
      <c r="AJ1090" s="1430"/>
      <c r="AK1090" s="1430"/>
      <c r="AL1090" s="1430"/>
      <c r="AM1090" s="1430"/>
      <c r="AN1090" s="1430"/>
      <c r="AO1090" s="1430"/>
      <c r="AP1090" s="1430"/>
      <c r="AQ1090" s="1430"/>
      <c r="AR1090" s="1430"/>
      <c r="AS1090" s="1430"/>
      <c r="AT1090" s="1430"/>
      <c r="AU1090" s="1430"/>
      <c r="AV1090" s="1430"/>
      <c r="AW1090" s="1430"/>
      <c r="AX1090" s="1430"/>
      <c r="AY1090" s="1430"/>
      <c r="AZ1090" s="1430"/>
      <c r="BA1090" s="1430"/>
      <c r="BB1090" s="1430"/>
      <c r="BC1090" s="1430"/>
      <c r="BD1090" s="1430"/>
    </row>
    <row r="1091" spans="2:56">
      <c r="B1091" s="1430"/>
      <c r="C1091" s="1430"/>
      <c r="D1091" s="1430"/>
      <c r="E1091" s="1430"/>
      <c r="F1091" s="1430"/>
      <c r="G1091" s="1430"/>
      <c r="H1091" s="1430"/>
      <c r="I1091" s="1430"/>
      <c r="J1091" s="1430"/>
      <c r="K1091" s="1430"/>
      <c r="L1091" s="1430"/>
      <c r="M1091" s="1430"/>
      <c r="N1091" s="1430"/>
      <c r="O1091" s="1430"/>
      <c r="P1091" s="1430"/>
      <c r="Q1091" s="1430"/>
      <c r="R1091" s="1430"/>
      <c r="S1091" s="1430"/>
      <c r="T1091" s="1430"/>
      <c r="U1091" s="1430"/>
      <c r="V1091" s="1430"/>
      <c r="W1091" s="1430"/>
      <c r="X1091" s="1430"/>
      <c r="Y1091" s="1430"/>
      <c r="Z1091" s="1430"/>
      <c r="AA1091" s="1430"/>
      <c r="AB1091" s="1430"/>
      <c r="AC1091" s="1430"/>
      <c r="AD1091" s="1430"/>
      <c r="AE1091" s="1430"/>
      <c r="AF1091" s="1430"/>
      <c r="AG1091" s="1430"/>
      <c r="AH1091" s="1430"/>
      <c r="AI1091" s="1430"/>
      <c r="AJ1091" s="1430"/>
      <c r="AK1091" s="1430"/>
      <c r="AL1091" s="1430"/>
      <c r="AM1091" s="1430"/>
      <c r="AN1091" s="1430"/>
      <c r="AO1091" s="1430"/>
      <c r="AP1091" s="1430"/>
      <c r="AQ1091" s="1430"/>
      <c r="AR1091" s="1430"/>
      <c r="AS1091" s="1430"/>
      <c r="AT1091" s="1430"/>
      <c r="AU1091" s="1430"/>
      <c r="AV1091" s="1430"/>
      <c r="AW1091" s="1430"/>
      <c r="AX1091" s="1430"/>
      <c r="AY1091" s="1430"/>
      <c r="AZ1091" s="1430"/>
      <c r="BA1091" s="1430"/>
      <c r="BB1091" s="1430"/>
      <c r="BC1091" s="1430"/>
      <c r="BD1091" s="1430"/>
    </row>
    <row r="1092" spans="2:56">
      <c r="B1092" s="1430"/>
      <c r="C1092" s="1430"/>
      <c r="D1092" s="1430"/>
      <c r="E1092" s="1430"/>
      <c r="F1092" s="1430"/>
      <c r="G1092" s="1430"/>
      <c r="H1092" s="1430"/>
      <c r="I1092" s="1430"/>
      <c r="J1092" s="1430"/>
      <c r="K1092" s="1430"/>
      <c r="L1092" s="1430"/>
      <c r="M1092" s="1430"/>
      <c r="N1092" s="1430"/>
      <c r="O1092" s="1430"/>
      <c r="P1092" s="1430"/>
      <c r="Q1092" s="1430"/>
      <c r="R1092" s="1430"/>
      <c r="S1092" s="1430"/>
      <c r="T1092" s="1430"/>
      <c r="U1092" s="1430"/>
      <c r="V1092" s="1430"/>
      <c r="W1092" s="1430"/>
      <c r="X1092" s="1430"/>
      <c r="Y1092" s="1430"/>
      <c r="Z1092" s="1430"/>
      <c r="AA1092" s="1430"/>
      <c r="AB1092" s="1430"/>
      <c r="AC1092" s="1430"/>
      <c r="AD1092" s="1430"/>
      <c r="AE1092" s="1430"/>
      <c r="AF1092" s="1430"/>
      <c r="AG1092" s="1430"/>
      <c r="AH1092" s="1430"/>
      <c r="AI1092" s="1430"/>
      <c r="AJ1092" s="1430"/>
      <c r="AK1092" s="1430"/>
      <c r="AL1092" s="1430"/>
      <c r="AM1092" s="1430"/>
      <c r="AN1092" s="1430"/>
      <c r="AO1092" s="1430"/>
      <c r="AP1092" s="1430"/>
      <c r="AQ1092" s="1430"/>
      <c r="AR1092" s="1430"/>
      <c r="AS1092" s="1430"/>
      <c r="AT1092" s="1430"/>
      <c r="AU1092" s="1430"/>
      <c r="AV1092" s="1430"/>
      <c r="AW1092" s="1430"/>
      <c r="AX1092" s="1430"/>
      <c r="AY1092" s="1430"/>
      <c r="AZ1092" s="1430"/>
      <c r="BA1092" s="1430"/>
      <c r="BB1092" s="1430"/>
      <c r="BC1092" s="1430"/>
      <c r="BD1092" s="1430"/>
    </row>
    <row r="1093" spans="2:56">
      <c r="B1093" s="1430"/>
      <c r="C1093" s="1430"/>
      <c r="D1093" s="1430"/>
      <c r="E1093" s="1430"/>
      <c r="F1093" s="1430"/>
      <c r="G1093" s="1430"/>
      <c r="H1093" s="1430"/>
      <c r="I1093" s="1430"/>
      <c r="J1093" s="1430"/>
      <c r="K1093" s="1430"/>
      <c r="L1093" s="1430"/>
      <c r="M1093" s="1430"/>
      <c r="N1093" s="1430"/>
      <c r="O1093" s="1430"/>
      <c r="P1093" s="1430"/>
      <c r="Q1093" s="1430"/>
      <c r="R1093" s="1430"/>
      <c r="S1093" s="1430"/>
      <c r="T1093" s="1430"/>
      <c r="U1093" s="1430"/>
      <c r="V1093" s="1430"/>
      <c r="W1093" s="1430"/>
      <c r="X1093" s="1430"/>
      <c r="Y1093" s="1430"/>
      <c r="Z1093" s="1430"/>
      <c r="AA1093" s="1430"/>
      <c r="AB1093" s="1430"/>
      <c r="AC1093" s="1430"/>
      <c r="AD1093" s="1430"/>
      <c r="AE1093" s="1430"/>
      <c r="AF1093" s="1430"/>
      <c r="AG1093" s="1430"/>
      <c r="AH1093" s="1430"/>
      <c r="AI1093" s="1430"/>
      <c r="AJ1093" s="1430"/>
      <c r="AK1093" s="1430"/>
      <c r="AL1093" s="1430"/>
      <c r="AM1093" s="1430"/>
      <c r="AN1093" s="1430"/>
      <c r="AO1093" s="1430"/>
      <c r="AP1093" s="1430"/>
      <c r="AQ1093" s="1430"/>
      <c r="AR1093" s="1430"/>
      <c r="AS1093" s="1430"/>
      <c r="AT1093" s="1430"/>
      <c r="AU1093" s="1430"/>
      <c r="AV1093" s="1430"/>
      <c r="AW1093" s="1430"/>
      <c r="AX1093" s="1430"/>
      <c r="AY1093" s="1430"/>
      <c r="AZ1093" s="1430"/>
      <c r="BA1093" s="1430"/>
      <c r="BB1093" s="1430"/>
      <c r="BC1093" s="1430"/>
      <c r="BD1093" s="1430"/>
    </row>
    <row r="1094" spans="2:56">
      <c r="B1094" s="1430"/>
      <c r="C1094" s="1430"/>
      <c r="D1094" s="1430"/>
      <c r="E1094" s="1430"/>
      <c r="F1094" s="1430"/>
      <c r="G1094" s="1430"/>
      <c r="H1094" s="1430"/>
      <c r="I1094" s="1430"/>
      <c r="J1094" s="1430"/>
      <c r="K1094" s="1430"/>
      <c r="L1094" s="1430"/>
      <c r="M1094" s="1430"/>
      <c r="N1094" s="1430"/>
      <c r="O1094" s="1430"/>
      <c r="P1094" s="1430"/>
      <c r="Q1094" s="1430"/>
      <c r="R1094" s="1430"/>
      <c r="S1094" s="1430"/>
      <c r="T1094" s="1430"/>
      <c r="U1094" s="1430"/>
      <c r="V1094" s="1430"/>
      <c r="W1094" s="1430"/>
      <c r="X1094" s="1430"/>
      <c r="Y1094" s="1430"/>
      <c r="Z1094" s="1430"/>
      <c r="AA1094" s="1430"/>
      <c r="AB1094" s="1430"/>
      <c r="AC1094" s="1430"/>
      <c r="AD1094" s="1430"/>
      <c r="AE1094" s="1430"/>
      <c r="AF1094" s="1430"/>
      <c r="AG1094" s="1430"/>
      <c r="AH1094" s="1430"/>
      <c r="AI1094" s="1430"/>
      <c r="AJ1094" s="1430"/>
      <c r="AK1094" s="1430"/>
      <c r="AL1094" s="1430"/>
      <c r="AM1094" s="1430"/>
      <c r="AN1094" s="1430"/>
      <c r="AO1094" s="1430"/>
      <c r="AP1094" s="1430"/>
      <c r="AQ1094" s="1430"/>
      <c r="AR1094" s="1430"/>
      <c r="AS1094" s="1430"/>
      <c r="AT1094" s="1430"/>
      <c r="AU1094" s="1430"/>
      <c r="AV1094" s="1430"/>
      <c r="AW1094" s="1430"/>
      <c r="AX1094" s="1430"/>
      <c r="AY1094" s="1430"/>
      <c r="AZ1094" s="1430"/>
      <c r="BA1094" s="1430"/>
      <c r="BB1094" s="1430"/>
      <c r="BC1094" s="1430"/>
      <c r="BD1094" s="1430"/>
    </row>
    <row r="1095" spans="2:56">
      <c r="B1095" s="1430"/>
      <c r="C1095" s="1430"/>
      <c r="D1095" s="1430"/>
      <c r="E1095" s="1430"/>
      <c r="F1095" s="1430"/>
      <c r="G1095" s="1430"/>
      <c r="H1095" s="1430"/>
      <c r="I1095" s="1430"/>
      <c r="J1095" s="1430"/>
      <c r="K1095" s="1430"/>
      <c r="L1095" s="1430"/>
      <c r="M1095" s="1430"/>
      <c r="N1095" s="1430"/>
      <c r="O1095" s="1430"/>
      <c r="P1095" s="1430"/>
      <c r="Q1095" s="1430"/>
      <c r="R1095" s="1430"/>
      <c r="S1095" s="1430"/>
      <c r="T1095" s="1430"/>
      <c r="U1095" s="1430"/>
      <c r="V1095" s="1430"/>
      <c r="W1095" s="1430"/>
      <c r="X1095" s="1430"/>
      <c r="Y1095" s="1430"/>
      <c r="Z1095" s="1430"/>
      <c r="AA1095" s="1430"/>
      <c r="AB1095" s="1430"/>
      <c r="AC1095" s="1430"/>
      <c r="AD1095" s="1430"/>
      <c r="AE1095" s="1430"/>
      <c r="AF1095" s="1430"/>
      <c r="AG1095" s="1430"/>
      <c r="AH1095" s="1430"/>
      <c r="AI1095" s="1430"/>
      <c r="AJ1095" s="1430"/>
      <c r="AK1095" s="1430"/>
      <c r="AL1095" s="1430"/>
      <c r="AM1095" s="1430"/>
      <c r="AN1095" s="1430"/>
      <c r="AO1095" s="1430"/>
      <c r="AP1095" s="1430"/>
      <c r="AQ1095" s="1430"/>
      <c r="AR1095" s="1430"/>
      <c r="AS1095" s="1430"/>
      <c r="AT1095" s="1430"/>
      <c r="AU1095" s="1430"/>
      <c r="AV1095" s="1430"/>
      <c r="AW1095" s="1430"/>
      <c r="AX1095" s="1430"/>
      <c r="AY1095" s="1430"/>
      <c r="AZ1095" s="1430"/>
      <c r="BA1095" s="1430"/>
      <c r="BB1095" s="1430"/>
      <c r="BC1095" s="1430"/>
      <c r="BD1095" s="1430"/>
    </row>
    <row r="1096" spans="2:56">
      <c r="B1096" s="1430"/>
      <c r="C1096" s="1430"/>
      <c r="D1096" s="1430"/>
      <c r="E1096" s="1430"/>
      <c r="F1096" s="1430"/>
      <c r="G1096" s="1430"/>
      <c r="H1096" s="1430"/>
      <c r="I1096" s="1430"/>
      <c r="J1096" s="1430"/>
      <c r="K1096" s="1430"/>
      <c r="L1096" s="1430"/>
      <c r="M1096" s="1430"/>
      <c r="N1096" s="1430"/>
      <c r="O1096" s="1430"/>
      <c r="P1096" s="1430"/>
      <c r="Q1096" s="1430"/>
      <c r="R1096" s="1430"/>
      <c r="S1096" s="1430"/>
      <c r="T1096" s="1430"/>
      <c r="U1096" s="1430"/>
      <c r="V1096" s="1430"/>
      <c r="W1096" s="1430"/>
      <c r="X1096" s="1430"/>
      <c r="Y1096" s="1430"/>
      <c r="Z1096" s="1430"/>
      <c r="AA1096" s="1430"/>
      <c r="AB1096" s="1430"/>
      <c r="AC1096" s="1430"/>
      <c r="AD1096" s="1430"/>
      <c r="AE1096" s="1430"/>
      <c r="AF1096" s="1430"/>
      <c r="AG1096" s="1430"/>
      <c r="AH1096" s="1430"/>
      <c r="AI1096" s="1430"/>
      <c r="AJ1096" s="1430"/>
      <c r="AK1096" s="1430"/>
      <c r="AL1096" s="1430"/>
      <c r="AM1096" s="1430"/>
      <c r="AN1096" s="1430"/>
      <c r="AO1096" s="1430"/>
      <c r="AP1096" s="1430"/>
      <c r="AQ1096" s="1430"/>
      <c r="AR1096" s="1430"/>
      <c r="AS1096" s="1430"/>
      <c r="AT1096" s="1430"/>
      <c r="AU1096" s="1430"/>
      <c r="AV1096" s="1430"/>
      <c r="AW1096" s="1430"/>
      <c r="AX1096" s="1430"/>
      <c r="AY1096" s="1430"/>
      <c r="AZ1096" s="1430"/>
      <c r="BA1096" s="1430"/>
      <c r="BB1096" s="1430"/>
      <c r="BC1096" s="1430"/>
      <c r="BD1096" s="1430"/>
    </row>
    <row r="1097" spans="2:56">
      <c r="B1097" s="1430"/>
      <c r="C1097" s="1430"/>
      <c r="D1097" s="1430"/>
      <c r="E1097" s="1430"/>
      <c r="F1097" s="1430"/>
      <c r="G1097" s="1430"/>
      <c r="H1097" s="1430"/>
      <c r="I1097" s="1430"/>
      <c r="J1097" s="1430"/>
      <c r="K1097" s="1430"/>
      <c r="L1097" s="1430"/>
      <c r="M1097" s="1430"/>
      <c r="N1097" s="1430"/>
      <c r="O1097" s="1430"/>
      <c r="P1097" s="1430"/>
      <c r="Q1097" s="1430"/>
      <c r="R1097" s="1430"/>
      <c r="S1097" s="1430"/>
      <c r="T1097" s="1430"/>
      <c r="U1097" s="1430"/>
      <c r="V1097" s="1430"/>
      <c r="W1097" s="1430"/>
      <c r="X1097" s="1430"/>
      <c r="Y1097" s="1430"/>
      <c r="Z1097" s="1430"/>
      <c r="AA1097" s="1430"/>
      <c r="AB1097" s="1430"/>
      <c r="AC1097" s="1430"/>
      <c r="AD1097" s="1430"/>
      <c r="AE1097" s="1430"/>
      <c r="AF1097" s="1430"/>
      <c r="AG1097" s="1430"/>
      <c r="AH1097" s="1430"/>
      <c r="AI1097" s="1430"/>
      <c r="AJ1097" s="1430"/>
      <c r="AK1097" s="1430"/>
      <c r="AL1097" s="1430"/>
      <c r="AM1097" s="1430"/>
      <c r="AN1097" s="1430"/>
      <c r="AO1097" s="1430"/>
      <c r="AP1097" s="1430"/>
      <c r="AQ1097" s="1430"/>
      <c r="AR1097" s="1430"/>
      <c r="AS1097" s="1430"/>
      <c r="AT1097" s="1430"/>
      <c r="AU1097" s="1430"/>
      <c r="AV1097" s="1430"/>
      <c r="AW1097" s="1430"/>
      <c r="AX1097" s="1430"/>
      <c r="AY1097" s="1430"/>
      <c r="AZ1097" s="1430"/>
      <c r="BA1097" s="1430"/>
      <c r="BB1097" s="1430"/>
      <c r="BC1097" s="1430"/>
      <c r="BD1097" s="1430"/>
    </row>
    <row r="1098" spans="2:56">
      <c r="B1098" s="1430"/>
      <c r="C1098" s="1430"/>
      <c r="D1098" s="1430"/>
      <c r="E1098" s="1430"/>
      <c r="F1098" s="1430"/>
      <c r="G1098" s="1430"/>
      <c r="H1098" s="1430"/>
      <c r="I1098" s="1430"/>
      <c r="J1098" s="1430"/>
      <c r="K1098" s="1430"/>
      <c r="L1098" s="1430"/>
      <c r="M1098" s="1430"/>
      <c r="N1098" s="1430"/>
      <c r="O1098" s="1430"/>
      <c r="P1098" s="1430"/>
      <c r="Q1098" s="1430"/>
      <c r="R1098" s="1430"/>
      <c r="S1098" s="1430"/>
      <c r="T1098" s="1430"/>
      <c r="U1098" s="1430"/>
      <c r="V1098" s="1430"/>
      <c r="W1098" s="1430"/>
      <c r="X1098" s="1430"/>
      <c r="Y1098" s="1430"/>
      <c r="Z1098" s="1430"/>
      <c r="AA1098" s="1430"/>
      <c r="AB1098" s="1430"/>
      <c r="AC1098" s="1430"/>
      <c r="AD1098" s="1430"/>
      <c r="AE1098" s="1430"/>
      <c r="AF1098" s="1430"/>
      <c r="AG1098" s="1430"/>
      <c r="AH1098" s="1430"/>
      <c r="AI1098" s="1430"/>
      <c r="AJ1098" s="1430"/>
      <c r="AK1098" s="1430"/>
      <c r="AL1098" s="1430"/>
      <c r="AM1098" s="1430"/>
      <c r="AN1098" s="1430"/>
      <c r="AO1098" s="1430"/>
      <c r="AP1098" s="1430"/>
      <c r="AQ1098" s="1430"/>
      <c r="AR1098" s="1430"/>
      <c r="AS1098" s="1430"/>
      <c r="AT1098" s="1430"/>
      <c r="AU1098" s="1430"/>
      <c r="AV1098" s="1430"/>
      <c r="AW1098" s="1430"/>
      <c r="AX1098" s="1430"/>
      <c r="AY1098" s="1430"/>
      <c r="AZ1098" s="1430"/>
      <c r="BA1098" s="1430"/>
      <c r="BB1098" s="1430"/>
      <c r="BC1098" s="1430"/>
      <c r="BD1098" s="1430"/>
    </row>
    <row r="1099" spans="2:56">
      <c r="B1099" s="1430"/>
      <c r="C1099" s="1430"/>
      <c r="D1099" s="1430"/>
      <c r="E1099" s="1430"/>
      <c r="F1099" s="1430"/>
      <c r="G1099" s="1430"/>
      <c r="H1099" s="1430"/>
      <c r="I1099" s="1430"/>
      <c r="J1099" s="1430"/>
      <c r="K1099" s="1430"/>
      <c r="L1099" s="1430"/>
      <c r="M1099" s="1430"/>
      <c r="N1099" s="1430"/>
      <c r="O1099" s="1430"/>
      <c r="P1099" s="1430"/>
      <c r="Q1099" s="1430"/>
      <c r="R1099" s="1430"/>
      <c r="S1099" s="1430"/>
      <c r="T1099" s="1430"/>
      <c r="U1099" s="1430"/>
      <c r="V1099" s="1430"/>
      <c r="W1099" s="1430"/>
      <c r="X1099" s="1430"/>
      <c r="Y1099" s="1430"/>
      <c r="Z1099" s="1430"/>
      <c r="AA1099" s="1430"/>
      <c r="AB1099" s="1430"/>
      <c r="AC1099" s="1430"/>
      <c r="AD1099" s="1430"/>
      <c r="AE1099" s="1430"/>
      <c r="AF1099" s="1430"/>
      <c r="AG1099" s="1430"/>
      <c r="AH1099" s="1430"/>
      <c r="AI1099" s="1430"/>
      <c r="AJ1099" s="1430"/>
      <c r="AK1099" s="1430"/>
      <c r="AL1099" s="1430"/>
      <c r="AM1099" s="1430"/>
      <c r="AN1099" s="1430"/>
      <c r="AO1099" s="1430"/>
      <c r="AP1099" s="1430"/>
      <c r="AQ1099" s="1430"/>
      <c r="AR1099" s="1430"/>
      <c r="AS1099" s="1430"/>
      <c r="AT1099" s="1430"/>
      <c r="AU1099" s="1430"/>
      <c r="AV1099" s="1430"/>
      <c r="AW1099" s="1430"/>
      <c r="AX1099" s="1430"/>
      <c r="AY1099" s="1430"/>
      <c r="AZ1099" s="1430"/>
      <c r="BA1099" s="1430"/>
      <c r="BB1099" s="1430"/>
      <c r="BC1099" s="1430"/>
      <c r="BD1099" s="1430"/>
    </row>
    <row r="1100" spans="2:56">
      <c r="B1100" s="1430"/>
      <c r="C1100" s="1430"/>
      <c r="D1100" s="1430"/>
      <c r="E1100" s="1430"/>
      <c r="F1100" s="1430"/>
      <c r="G1100" s="1430"/>
      <c r="H1100" s="1430"/>
      <c r="I1100" s="1430"/>
      <c r="J1100" s="1430"/>
      <c r="K1100" s="1430"/>
      <c r="L1100" s="1430"/>
      <c r="M1100" s="1430"/>
      <c r="N1100" s="1430"/>
      <c r="O1100" s="1430"/>
      <c r="P1100" s="1430"/>
      <c r="Q1100" s="1430"/>
      <c r="R1100" s="1430"/>
      <c r="S1100" s="1430"/>
      <c r="T1100" s="1430"/>
      <c r="U1100" s="1430"/>
      <c r="V1100" s="1430"/>
      <c r="W1100" s="1430"/>
      <c r="X1100" s="1430"/>
      <c r="Y1100" s="1430"/>
      <c r="Z1100" s="1430"/>
      <c r="AA1100" s="1430"/>
      <c r="AB1100" s="1430"/>
      <c r="AC1100" s="1430"/>
      <c r="AD1100" s="1430"/>
      <c r="AE1100" s="1430"/>
      <c r="AF1100" s="1430"/>
      <c r="AG1100" s="1430"/>
      <c r="AH1100" s="1430"/>
      <c r="AI1100" s="1430"/>
      <c r="AJ1100" s="1430"/>
      <c r="AK1100" s="1430"/>
      <c r="AL1100" s="1430"/>
      <c r="AM1100" s="1430"/>
      <c r="AN1100" s="1430"/>
      <c r="AO1100" s="1430"/>
      <c r="AP1100" s="1430"/>
      <c r="AQ1100" s="1430"/>
      <c r="AR1100" s="1430"/>
      <c r="AS1100" s="1430"/>
      <c r="AT1100" s="1430"/>
      <c r="AU1100" s="1430"/>
      <c r="AV1100" s="1430"/>
      <c r="AW1100" s="1430"/>
      <c r="AX1100" s="1430"/>
      <c r="AY1100" s="1430"/>
      <c r="AZ1100" s="1430"/>
      <c r="BA1100" s="1430"/>
      <c r="BB1100" s="1430"/>
      <c r="BC1100" s="1430"/>
      <c r="BD1100" s="1430"/>
    </row>
    <row r="1101" spans="2:56">
      <c r="B1101" s="1430"/>
      <c r="C1101" s="1430"/>
      <c r="D1101" s="1430"/>
      <c r="E1101" s="1430"/>
      <c r="F1101" s="1430"/>
      <c r="G1101" s="1430"/>
      <c r="H1101" s="1430"/>
      <c r="I1101" s="1430"/>
      <c r="J1101" s="1430"/>
      <c r="K1101" s="1430"/>
      <c r="L1101" s="1430"/>
      <c r="M1101" s="1430"/>
      <c r="N1101" s="1430"/>
      <c r="O1101" s="1430"/>
      <c r="P1101" s="1430"/>
      <c r="Q1101" s="1430"/>
      <c r="R1101" s="1430"/>
      <c r="S1101" s="1430"/>
      <c r="T1101" s="1430"/>
      <c r="U1101" s="1430"/>
      <c r="V1101" s="1430"/>
      <c r="W1101" s="1430"/>
      <c r="X1101" s="1430"/>
      <c r="Y1101" s="1430"/>
      <c r="Z1101" s="1430"/>
      <c r="AA1101" s="1430"/>
      <c r="AB1101" s="1430"/>
      <c r="AC1101" s="1430"/>
      <c r="AD1101" s="1430"/>
      <c r="AE1101" s="1430"/>
      <c r="AF1101" s="1430"/>
      <c r="AG1101" s="1430"/>
      <c r="AH1101" s="1430"/>
      <c r="AI1101" s="1430"/>
      <c r="AJ1101" s="1430"/>
      <c r="AK1101" s="1430"/>
      <c r="AL1101" s="1430"/>
      <c r="AM1101" s="1430"/>
      <c r="AN1101" s="1430"/>
      <c r="AO1101" s="1430"/>
      <c r="AP1101" s="1430"/>
      <c r="AQ1101" s="1430"/>
      <c r="AR1101" s="1430"/>
      <c r="AS1101" s="1430"/>
      <c r="AT1101" s="1430"/>
      <c r="AU1101" s="1430"/>
      <c r="AV1101" s="1430"/>
      <c r="AW1101" s="1430"/>
      <c r="AX1101" s="1430"/>
      <c r="AY1101" s="1430"/>
      <c r="AZ1101" s="1430"/>
      <c r="BA1101" s="1430"/>
      <c r="BB1101" s="1430"/>
      <c r="BC1101" s="1430"/>
      <c r="BD1101" s="1430"/>
    </row>
    <row r="1102" spans="2:56">
      <c r="B1102" s="1430"/>
      <c r="C1102" s="1430"/>
      <c r="D1102" s="1430"/>
      <c r="E1102" s="1430"/>
      <c r="F1102" s="1430"/>
      <c r="G1102" s="1430"/>
      <c r="H1102" s="1430"/>
      <c r="I1102" s="1430"/>
      <c r="J1102" s="1430"/>
      <c r="K1102" s="1430"/>
      <c r="L1102" s="1430"/>
      <c r="M1102" s="1430"/>
      <c r="N1102" s="1430"/>
      <c r="O1102" s="1430"/>
      <c r="P1102" s="1430"/>
      <c r="Q1102" s="1430"/>
      <c r="R1102" s="1430"/>
      <c r="S1102" s="1430"/>
      <c r="T1102" s="1430"/>
      <c r="U1102" s="1430"/>
      <c r="V1102" s="1430"/>
      <c r="W1102" s="1430"/>
      <c r="X1102" s="1430"/>
      <c r="Y1102" s="1430"/>
      <c r="Z1102" s="1430"/>
      <c r="AA1102" s="1430"/>
      <c r="AB1102" s="1430"/>
      <c r="AC1102" s="1430"/>
      <c r="AD1102" s="1430"/>
      <c r="AE1102" s="1430"/>
      <c r="AF1102" s="1430"/>
      <c r="AG1102" s="1430"/>
      <c r="AH1102" s="1430"/>
      <c r="AI1102" s="1430"/>
      <c r="AJ1102" s="1430"/>
      <c r="AK1102" s="1430"/>
      <c r="AL1102" s="1430"/>
      <c r="AM1102" s="1430"/>
      <c r="AN1102" s="1430"/>
      <c r="AO1102" s="1430"/>
      <c r="AP1102" s="1430"/>
      <c r="AQ1102" s="1430"/>
      <c r="AR1102" s="1430"/>
      <c r="AS1102" s="1430"/>
      <c r="AT1102" s="1430"/>
      <c r="AU1102" s="1430"/>
      <c r="AV1102" s="1430"/>
      <c r="AW1102" s="1430"/>
      <c r="AX1102" s="1430"/>
      <c r="AY1102" s="1430"/>
      <c r="AZ1102" s="1430"/>
      <c r="BA1102" s="1430"/>
      <c r="BB1102" s="1430"/>
      <c r="BC1102" s="1430"/>
      <c r="BD1102" s="1430"/>
    </row>
    <row r="1103" spans="2:56">
      <c r="B1103" s="1430"/>
      <c r="C1103" s="1430"/>
      <c r="D1103" s="1430"/>
      <c r="E1103" s="1430"/>
      <c r="F1103" s="1430"/>
      <c r="G1103" s="1430"/>
      <c r="H1103" s="1430"/>
      <c r="I1103" s="1430"/>
      <c r="J1103" s="1430"/>
      <c r="K1103" s="1430"/>
      <c r="L1103" s="1430"/>
      <c r="M1103" s="1430"/>
      <c r="N1103" s="1430"/>
      <c r="O1103" s="1430"/>
      <c r="P1103" s="1430"/>
      <c r="Q1103" s="1430"/>
      <c r="R1103" s="1430"/>
      <c r="S1103" s="1430"/>
      <c r="T1103" s="1430"/>
      <c r="U1103" s="1430"/>
      <c r="V1103" s="1430"/>
      <c r="W1103" s="1430"/>
      <c r="X1103" s="1430"/>
      <c r="Y1103" s="1430"/>
      <c r="Z1103" s="1430"/>
      <c r="AA1103" s="1430"/>
      <c r="AB1103" s="1430"/>
      <c r="AC1103" s="1430"/>
      <c r="AD1103" s="1430"/>
      <c r="AE1103" s="1430"/>
      <c r="AF1103" s="1430"/>
      <c r="AG1103" s="1430"/>
      <c r="AH1103" s="1430"/>
      <c r="AI1103" s="1430"/>
      <c r="AJ1103" s="1430"/>
      <c r="AK1103" s="1430"/>
      <c r="AL1103" s="1430"/>
      <c r="AM1103" s="1430"/>
      <c r="AN1103" s="1430"/>
      <c r="AO1103" s="1430"/>
      <c r="AP1103" s="1430"/>
      <c r="AQ1103" s="1430"/>
      <c r="AR1103" s="1430"/>
      <c r="AS1103" s="1430"/>
      <c r="AT1103" s="1430"/>
      <c r="AU1103" s="1430"/>
      <c r="AV1103" s="1430"/>
      <c r="AW1103" s="1430"/>
      <c r="AX1103" s="1430"/>
      <c r="AY1103" s="1430"/>
      <c r="AZ1103" s="1430"/>
      <c r="BA1103" s="1430"/>
      <c r="BB1103" s="1430"/>
      <c r="BC1103" s="1430"/>
      <c r="BD1103" s="1430"/>
    </row>
    <row r="1104" spans="2:56">
      <c r="B1104" s="1430"/>
      <c r="C1104" s="1430"/>
      <c r="D1104" s="1430"/>
      <c r="E1104" s="1430"/>
      <c r="F1104" s="1430"/>
      <c r="G1104" s="1430"/>
      <c r="H1104" s="1430"/>
      <c r="I1104" s="1430"/>
      <c r="J1104" s="1430"/>
      <c r="K1104" s="1430"/>
      <c r="L1104" s="1430"/>
      <c r="M1104" s="1430"/>
      <c r="N1104" s="1430"/>
      <c r="O1104" s="1430"/>
      <c r="P1104" s="1430"/>
      <c r="Q1104" s="1430"/>
      <c r="R1104" s="1430"/>
      <c r="S1104" s="1430"/>
      <c r="T1104" s="1430"/>
      <c r="U1104" s="1430"/>
      <c r="V1104" s="1430"/>
      <c r="W1104" s="1430"/>
      <c r="X1104" s="1430"/>
      <c r="Y1104" s="1430"/>
      <c r="Z1104" s="1430"/>
      <c r="AA1104" s="1430"/>
      <c r="AB1104" s="1430"/>
      <c r="AC1104" s="1430"/>
      <c r="AD1104" s="1430"/>
      <c r="AE1104" s="1430"/>
      <c r="AF1104" s="1430"/>
      <c r="AG1104" s="1430"/>
      <c r="AH1104" s="1430"/>
      <c r="AI1104" s="1430"/>
      <c r="AJ1104" s="1430"/>
      <c r="AK1104" s="1430"/>
      <c r="AL1104" s="1430"/>
      <c r="AM1104" s="1430"/>
      <c r="AN1104" s="1430"/>
      <c r="AO1104" s="1430"/>
      <c r="AP1104" s="1430"/>
      <c r="AQ1104" s="1430"/>
      <c r="AR1104" s="1430"/>
      <c r="AS1104" s="1430"/>
      <c r="AT1104" s="1430"/>
      <c r="AU1104" s="1430"/>
      <c r="AV1104" s="1430"/>
      <c r="AW1104" s="1430"/>
      <c r="AX1104" s="1430"/>
      <c r="AY1104" s="1430"/>
      <c r="AZ1104" s="1430"/>
      <c r="BA1104" s="1430"/>
      <c r="BB1104" s="1430"/>
      <c r="BC1104" s="1430"/>
      <c r="BD1104" s="1430"/>
    </row>
    <row r="1105" spans="2:56">
      <c r="B1105" s="1430"/>
      <c r="C1105" s="1430"/>
      <c r="D1105" s="1430"/>
      <c r="E1105" s="1430"/>
      <c r="F1105" s="1430"/>
      <c r="G1105" s="1430"/>
      <c r="H1105" s="1430"/>
      <c r="I1105" s="1430"/>
      <c r="J1105" s="1430"/>
      <c r="K1105" s="1430"/>
      <c r="L1105" s="1430"/>
      <c r="M1105" s="1430"/>
      <c r="N1105" s="1430"/>
      <c r="O1105" s="1430"/>
      <c r="P1105" s="1430"/>
      <c r="Q1105" s="1430"/>
      <c r="R1105" s="1430"/>
      <c r="S1105" s="1430"/>
      <c r="T1105" s="1430"/>
      <c r="U1105" s="1430"/>
      <c r="V1105" s="1430"/>
      <c r="W1105" s="1430"/>
      <c r="X1105" s="1430"/>
      <c r="Y1105" s="1430"/>
      <c r="Z1105" s="1430"/>
      <c r="AA1105" s="1430"/>
      <c r="AB1105" s="1430"/>
      <c r="AC1105" s="1430"/>
      <c r="AD1105" s="1430"/>
      <c r="AE1105" s="1430"/>
      <c r="AF1105" s="1430"/>
      <c r="AG1105" s="1430"/>
      <c r="AH1105" s="1430"/>
      <c r="AI1105" s="1430"/>
      <c r="AJ1105" s="1430"/>
      <c r="AK1105" s="1430"/>
      <c r="AL1105" s="1430"/>
      <c r="AM1105" s="1430"/>
      <c r="AN1105" s="1430"/>
      <c r="AO1105" s="1430"/>
      <c r="AP1105" s="1430"/>
      <c r="AQ1105" s="1430"/>
      <c r="AR1105" s="1430"/>
      <c r="AS1105" s="1430"/>
      <c r="AT1105" s="1430"/>
      <c r="AU1105" s="1430"/>
      <c r="AV1105" s="1430"/>
      <c r="AW1105" s="1430"/>
      <c r="AX1105" s="1430"/>
      <c r="AY1105" s="1430"/>
      <c r="AZ1105" s="1430"/>
      <c r="BA1105" s="1430"/>
      <c r="BB1105" s="1430"/>
      <c r="BC1105" s="1430"/>
      <c r="BD1105" s="1430"/>
    </row>
    <row r="1106" spans="2:56">
      <c r="B1106" s="1430"/>
      <c r="C1106" s="1430"/>
      <c r="D1106" s="1430"/>
      <c r="E1106" s="1430"/>
      <c r="F1106" s="1430"/>
      <c r="G1106" s="1430"/>
      <c r="H1106" s="1430"/>
      <c r="I1106" s="1430"/>
      <c r="J1106" s="1430"/>
      <c r="K1106" s="1430"/>
      <c r="L1106" s="1430"/>
      <c r="M1106" s="1430"/>
      <c r="N1106" s="1430"/>
      <c r="O1106" s="1430"/>
      <c r="P1106" s="1430"/>
      <c r="Q1106" s="1430"/>
      <c r="R1106" s="1430"/>
      <c r="S1106" s="1430"/>
      <c r="T1106" s="1430"/>
      <c r="U1106" s="1430"/>
      <c r="V1106" s="1430"/>
      <c r="W1106" s="1430"/>
      <c r="X1106" s="1430"/>
      <c r="Y1106" s="1430"/>
      <c r="Z1106" s="1430"/>
      <c r="AA1106" s="1430"/>
      <c r="AB1106" s="1430"/>
      <c r="AC1106" s="1430"/>
      <c r="AD1106" s="1430"/>
      <c r="AE1106" s="1430"/>
      <c r="AF1106" s="1430"/>
      <c r="AG1106" s="1430"/>
      <c r="AH1106" s="1430"/>
      <c r="AI1106" s="1430"/>
      <c r="AJ1106" s="1430"/>
      <c r="AK1106" s="1430"/>
      <c r="AL1106" s="1430"/>
      <c r="AM1106" s="1430"/>
      <c r="AN1106" s="1430"/>
      <c r="AO1106" s="1430"/>
      <c r="AP1106" s="1430"/>
      <c r="AQ1106" s="1430"/>
      <c r="AR1106" s="1430"/>
      <c r="AS1106" s="1430"/>
      <c r="AT1106" s="1430"/>
      <c r="AU1106" s="1430"/>
      <c r="AV1106" s="1430"/>
      <c r="AW1106" s="1430"/>
      <c r="AX1106" s="1430"/>
      <c r="AY1106" s="1430"/>
      <c r="AZ1106" s="1430"/>
      <c r="BA1106" s="1430"/>
      <c r="BB1106" s="1430"/>
      <c r="BC1106" s="1430"/>
      <c r="BD1106" s="1430"/>
    </row>
    <row r="1107" spans="2:56">
      <c r="B1107" s="1430"/>
      <c r="C1107" s="1430"/>
      <c r="D1107" s="1430"/>
      <c r="E1107" s="1430"/>
      <c r="F1107" s="1430"/>
      <c r="G1107" s="1430"/>
      <c r="H1107" s="1430"/>
      <c r="I1107" s="1430"/>
      <c r="J1107" s="1430"/>
      <c r="K1107" s="1430"/>
      <c r="L1107" s="1430"/>
      <c r="M1107" s="1430"/>
      <c r="N1107" s="1430"/>
      <c r="O1107" s="1430"/>
      <c r="P1107" s="1430"/>
      <c r="Q1107" s="1430"/>
      <c r="R1107" s="1430"/>
      <c r="S1107" s="1430"/>
      <c r="T1107" s="1430"/>
      <c r="U1107" s="1430"/>
      <c r="V1107" s="1430"/>
      <c r="W1107" s="1430"/>
      <c r="X1107" s="1430"/>
      <c r="Y1107" s="1430"/>
      <c r="Z1107" s="1430"/>
      <c r="AA1107" s="1430"/>
      <c r="AB1107" s="1430"/>
      <c r="AC1107" s="1430"/>
      <c r="AD1107" s="1430"/>
      <c r="AE1107" s="1430"/>
      <c r="AF1107" s="1430"/>
      <c r="AG1107" s="1430"/>
      <c r="AH1107" s="1430"/>
      <c r="AI1107" s="1430"/>
      <c r="AJ1107" s="1430"/>
      <c r="AK1107" s="1430"/>
      <c r="AL1107" s="1430"/>
      <c r="AM1107" s="1430"/>
      <c r="AN1107" s="1430"/>
      <c r="AO1107" s="1430"/>
      <c r="AP1107" s="1430"/>
      <c r="AQ1107" s="1430"/>
      <c r="AR1107" s="1430"/>
      <c r="AS1107" s="1430"/>
      <c r="AT1107" s="1430"/>
      <c r="AU1107" s="1430"/>
      <c r="AV1107" s="1430"/>
      <c r="AW1107" s="1430"/>
      <c r="AX1107" s="1430"/>
      <c r="AY1107" s="1430"/>
      <c r="AZ1107" s="1430"/>
      <c r="BA1107" s="1430"/>
      <c r="BB1107" s="1430"/>
      <c r="BC1107" s="1430"/>
      <c r="BD1107" s="1430"/>
    </row>
    <row r="1108" spans="2:56">
      <c r="B1108" s="1430"/>
      <c r="C1108" s="1430"/>
      <c r="D1108" s="1430"/>
      <c r="E1108" s="1430"/>
      <c r="F1108" s="1430"/>
      <c r="G1108" s="1430"/>
      <c r="H1108" s="1430"/>
      <c r="I1108" s="1430"/>
      <c r="J1108" s="1430"/>
      <c r="K1108" s="1430"/>
      <c r="L1108" s="1430"/>
      <c r="M1108" s="1430"/>
      <c r="N1108" s="1430"/>
      <c r="O1108" s="1430"/>
      <c r="P1108" s="1430"/>
      <c r="Q1108" s="1430"/>
      <c r="R1108" s="1430"/>
      <c r="S1108" s="1430"/>
      <c r="T1108" s="1430"/>
      <c r="U1108" s="1430"/>
      <c r="V1108" s="1430"/>
      <c r="W1108" s="1430"/>
      <c r="X1108" s="1430"/>
      <c r="Y1108" s="1430"/>
      <c r="Z1108" s="1430"/>
      <c r="AA1108" s="1430"/>
      <c r="AB1108" s="1430"/>
      <c r="AC1108" s="1430"/>
      <c r="AD1108" s="1430"/>
      <c r="AE1108" s="1430"/>
      <c r="AF1108" s="1430"/>
      <c r="AG1108" s="1430"/>
      <c r="AH1108" s="1430"/>
      <c r="AI1108" s="1430"/>
      <c r="AJ1108" s="1430"/>
      <c r="AK1108" s="1430"/>
      <c r="AL1108" s="1430"/>
      <c r="AM1108" s="1430"/>
      <c r="AN1108" s="1430"/>
      <c r="AO1108" s="1430"/>
      <c r="AP1108" s="1430"/>
      <c r="AQ1108" s="1430"/>
      <c r="AR1108" s="1430"/>
      <c r="AS1108" s="1430"/>
      <c r="AT1108" s="1430"/>
      <c r="AU1108" s="1430"/>
      <c r="AV1108" s="1430"/>
      <c r="AW1108" s="1430"/>
      <c r="AX1108" s="1430"/>
      <c r="AY1108" s="1430"/>
      <c r="AZ1108" s="1430"/>
      <c r="BA1108" s="1430"/>
      <c r="BB1108" s="1430"/>
      <c r="BC1108" s="1430"/>
      <c r="BD1108" s="1430"/>
    </row>
    <row r="1109" spans="2:56">
      <c r="B1109" s="1430"/>
      <c r="C1109" s="1430"/>
      <c r="D1109" s="1430"/>
      <c r="E1109" s="1430"/>
      <c r="F1109" s="1430"/>
      <c r="G1109" s="1430"/>
      <c r="H1109" s="1430"/>
      <c r="I1109" s="1430"/>
      <c r="J1109" s="1430"/>
      <c r="K1109" s="1430"/>
      <c r="L1109" s="1430"/>
      <c r="M1109" s="1430"/>
      <c r="N1109" s="1430"/>
      <c r="O1109" s="1430"/>
      <c r="P1109" s="1430"/>
      <c r="Q1109" s="1430"/>
      <c r="R1109" s="1430"/>
      <c r="S1109" s="1430"/>
      <c r="T1109" s="1430"/>
      <c r="U1109" s="1430"/>
      <c r="V1109" s="1430"/>
      <c r="W1109" s="1430"/>
      <c r="X1109" s="1430"/>
      <c r="Y1109" s="1430"/>
      <c r="Z1109" s="1430"/>
      <c r="AA1109" s="1430"/>
      <c r="AB1109" s="1430"/>
      <c r="AC1109" s="1430"/>
      <c r="AD1109" s="1430"/>
      <c r="AE1109" s="1430"/>
      <c r="AF1109" s="1430"/>
      <c r="AG1109" s="1430"/>
      <c r="AH1109" s="1430"/>
      <c r="AI1109" s="1430"/>
      <c r="AJ1109" s="1430"/>
      <c r="AK1109" s="1430"/>
      <c r="AL1109" s="1430"/>
      <c r="AM1109" s="1430"/>
      <c r="AN1109" s="1430"/>
      <c r="AO1109" s="1430"/>
      <c r="AP1109" s="1430"/>
      <c r="AQ1109" s="1430"/>
      <c r="AR1109" s="1430"/>
      <c r="AS1109" s="1430"/>
      <c r="AT1109" s="1430"/>
      <c r="AU1109" s="1430"/>
      <c r="AV1109" s="1430"/>
      <c r="AW1109" s="1430"/>
      <c r="AX1109" s="1430"/>
      <c r="AY1109" s="1430"/>
      <c r="AZ1109" s="1430"/>
      <c r="BA1109" s="1430"/>
      <c r="BB1109" s="1430"/>
      <c r="BC1109" s="1430"/>
      <c r="BD1109" s="1430"/>
    </row>
    <row r="1110" spans="2:56">
      <c r="B1110" s="1430"/>
      <c r="C1110" s="1430"/>
      <c r="D1110" s="1430"/>
      <c r="E1110" s="1430"/>
      <c r="F1110" s="1430"/>
      <c r="G1110" s="1430"/>
      <c r="H1110" s="1430"/>
      <c r="I1110" s="1430"/>
      <c r="J1110" s="1430"/>
      <c r="K1110" s="1430"/>
      <c r="L1110" s="1430"/>
      <c r="M1110" s="1430"/>
      <c r="N1110" s="1430"/>
      <c r="O1110" s="1430"/>
      <c r="P1110" s="1430"/>
      <c r="Q1110" s="1430"/>
      <c r="R1110" s="1430"/>
      <c r="S1110" s="1430"/>
      <c r="T1110" s="1430"/>
      <c r="U1110" s="1430"/>
      <c r="V1110" s="1430"/>
      <c r="W1110" s="1430"/>
      <c r="X1110" s="1430"/>
      <c r="Y1110" s="1430"/>
      <c r="Z1110" s="1430"/>
      <c r="AA1110" s="1430"/>
      <c r="AB1110" s="1430"/>
      <c r="AC1110" s="1430"/>
      <c r="AD1110" s="1430"/>
      <c r="AE1110" s="1430"/>
      <c r="AF1110" s="1430"/>
      <c r="AG1110" s="1430"/>
      <c r="AH1110" s="1430"/>
      <c r="AI1110" s="1430"/>
      <c r="AJ1110" s="1430"/>
      <c r="AK1110" s="1430"/>
      <c r="AL1110" s="1430"/>
      <c r="AM1110" s="1430"/>
      <c r="AN1110" s="1430"/>
      <c r="AO1110" s="1430"/>
      <c r="AP1110" s="1430"/>
      <c r="AQ1110" s="1430"/>
      <c r="AR1110" s="1430"/>
      <c r="AS1110" s="1430"/>
      <c r="AT1110" s="1430"/>
      <c r="AU1110" s="1430"/>
      <c r="AV1110" s="1430"/>
      <c r="AW1110" s="1430"/>
      <c r="AX1110" s="1430"/>
      <c r="AY1110" s="1430"/>
      <c r="AZ1110" s="1430"/>
      <c r="BA1110" s="1430"/>
      <c r="BB1110" s="1430"/>
      <c r="BC1110" s="1430"/>
      <c r="BD1110" s="1430"/>
    </row>
    <row r="1111" spans="2:56">
      <c r="B1111" s="1430"/>
      <c r="C1111" s="1430"/>
      <c r="D1111" s="1430"/>
      <c r="E1111" s="1430"/>
      <c r="F1111" s="1430"/>
      <c r="G1111" s="1430"/>
      <c r="H1111" s="1430"/>
      <c r="I1111" s="1430"/>
      <c r="J1111" s="1430"/>
      <c r="K1111" s="1430"/>
      <c r="L1111" s="1430"/>
      <c r="M1111" s="1430"/>
      <c r="N1111" s="1430"/>
      <c r="O1111" s="1430"/>
      <c r="P1111" s="1430"/>
      <c r="Q1111" s="1430"/>
      <c r="R1111" s="1430"/>
      <c r="S1111" s="1430"/>
      <c r="T1111" s="1430"/>
      <c r="U1111" s="1430"/>
      <c r="V1111" s="1430"/>
      <c r="W1111" s="1430"/>
      <c r="X1111" s="1430"/>
      <c r="Y1111" s="1430"/>
      <c r="Z1111" s="1430"/>
      <c r="AA1111" s="1430"/>
      <c r="AB1111" s="1430"/>
      <c r="AC1111" s="1430"/>
      <c r="AD1111" s="1430"/>
      <c r="AE1111" s="1430"/>
      <c r="AF1111" s="1430"/>
      <c r="AG1111" s="1430"/>
      <c r="AH1111" s="1430"/>
      <c r="AI1111" s="1430"/>
      <c r="AJ1111" s="1430"/>
      <c r="AK1111" s="1430"/>
      <c r="AL1111" s="1430"/>
      <c r="AM1111" s="1430"/>
      <c r="AN1111" s="1430"/>
      <c r="AO1111" s="1430"/>
      <c r="AP1111" s="1430"/>
      <c r="AQ1111" s="1430"/>
      <c r="AR1111" s="1430"/>
      <c r="AS1111" s="1430"/>
      <c r="AT1111" s="1430"/>
      <c r="AU1111" s="1430"/>
      <c r="AV1111" s="1430"/>
      <c r="AW1111" s="1430"/>
      <c r="AX1111" s="1430"/>
      <c r="AY1111" s="1430"/>
      <c r="AZ1111" s="1430"/>
      <c r="BA1111" s="1430"/>
      <c r="BB1111" s="1430"/>
      <c r="BC1111" s="1430"/>
      <c r="BD1111" s="1430"/>
    </row>
    <row r="1112" spans="2:56">
      <c r="B1112" s="1430"/>
      <c r="C1112" s="1430"/>
      <c r="D1112" s="1430"/>
      <c r="E1112" s="1430"/>
      <c r="F1112" s="1430"/>
      <c r="G1112" s="1430"/>
      <c r="H1112" s="1430"/>
      <c r="I1112" s="1430"/>
      <c r="J1112" s="1430"/>
      <c r="K1112" s="1430"/>
      <c r="L1112" s="1430"/>
      <c r="M1112" s="1430"/>
      <c r="N1112" s="1430"/>
      <c r="O1112" s="1430"/>
      <c r="P1112" s="1430"/>
      <c r="Q1112" s="1430"/>
      <c r="R1112" s="1430"/>
      <c r="S1112" s="1430"/>
      <c r="T1112" s="1430"/>
      <c r="U1112" s="1430"/>
      <c r="V1112" s="1430"/>
      <c r="W1112" s="1430"/>
      <c r="X1112" s="1430"/>
      <c r="Y1112" s="1430"/>
      <c r="Z1112" s="1430"/>
      <c r="AA1112" s="1430"/>
      <c r="AB1112" s="1430"/>
      <c r="AC1112" s="1430"/>
      <c r="AD1112" s="1430"/>
      <c r="AE1112" s="1430"/>
      <c r="AF1112" s="1430"/>
      <c r="AG1112" s="1430"/>
      <c r="AH1112" s="1430"/>
      <c r="AI1112" s="1430"/>
      <c r="AJ1112" s="1430"/>
      <c r="AK1112" s="1430"/>
      <c r="AL1112" s="1430"/>
      <c r="AM1112" s="1430"/>
      <c r="AN1112" s="1430"/>
      <c r="AO1112" s="1430"/>
      <c r="AP1112" s="1430"/>
      <c r="AQ1112" s="1430"/>
      <c r="AR1112" s="1430"/>
      <c r="AS1112" s="1430"/>
      <c r="AT1112" s="1430"/>
      <c r="AU1112" s="1430"/>
      <c r="AV1112" s="1430"/>
      <c r="AW1112" s="1430"/>
      <c r="AX1112" s="1430"/>
      <c r="AY1112" s="1430"/>
      <c r="AZ1112" s="1430"/>
      <c r="BA1112" s="1430"/>
      <c r="BB1112" s="1430"/>
      <c r="BC1112" s="1430"/>
      <c r="BD1112" s="1430"/>
    </row>
    <row r="1113" spans="2:56">
      <c r="B1113" s="1430"/>
      <c r="C1113" s="1430"/>
      <c r="D1113" s="1430"/>
      <c r="E1113" s="1430"/>
      <c r="F1113" s="1430"/>
      <c r="G1113" s="1430"/>
      <c r="H1113" s="1430"/>
      <c r="I1113" s="1430"/>
      <c r="J1113" s="1430"/>
      <c r="K1113" s="1430"/>
      <c r="L1113" s="1430"/>
      <c r="M1113" s="1430"/>
      <c r="N1113" s="1430"/>
      <c r="O1113" s="1430"/>
      <c r="P1113" s="1430"/>
      <c r="Q1113" s="1430"/>
      <c r="R1113" s="1430"/>
      <c r="S1113" s="1430"/>
      <c r="T1113" s="1430"/>
      <c r="U1113" s="1430"/>
      <c r="V1113" s="1430"/>
      <c r="W1113" s="1430"/>
      <c r="X1113" s="1430"/>
      <c r="Y1113" s="1430"/>
      <c r="Z1113" s="1430"/>
      <c r="AA1113" s="1430"/>
      <c r="AB1113" s="1430"/>
      <c r="AC1113" s="1430"/>
      <c r="AD1113" s="1430"/>
      <c r="AE1113" s="1430"/>
      <c r="AF1113" s="1430"/>
      <c r="AG1113" s="1430"/>
      <c r="AH1113" s="1430"/>
      <c r="AI1113" s="1430"/>
      <c r="AJ1113" s="1430"/>
      <c r="AK1113" s="1430"/>
      <c r="AL1113" s="1430"/>
      <c r="AM1113" s="1430"/>
      <c r="AN1113" s="1430"/>
      <c r="AO1113" s="1430"/>
      <c r="AP1113" s="1430"/>
      <c r="AQ1113" s="1430"/>
      <c r="AR1113" s="1430"/>
      <c r="AS1113" s="1430"/>
      <c r="AT1113" s="1430"/>
      <c r="AU1113" s="1430"/>
      <c r="AV1113" s="1430"/>
      <c r="AW1113" s="1430"/>
      <c r="AX1113" s="1430"/>
      <c r="AY1113" s="1430"/>
      <c r="AZ1113" s="1430"/>
      <c r="BA1113" s="1430"/>
      <c r="BB1113" s="1430"/>
      <c r="BC1113" s="1430"/>
      <c r="BD1113" s="1430"/>
    </row>
    <row r="1114" spans="2:56">
      <c r="B1114" s="1430"/>
      <c r="C1114" s="1430"/>
      <c r="D1114" s="1430"/>
      <c r="E1114" s="1430"/>
      <c r="F1114" s="1430"/>
      <c r="G1114" s="1430"/>
      <c r="H1114" s="1430"/>
      <c r="I1114" s="1430"/>
      <c r="J1114" s="1430"/>
      <c r="K1114" s="1430"/>
      <c r="L1114" s="1430"/>
      <c r="M1114" s="1430"/>
      <c r="N1114" s="1430"/>
      <c r="O1114" s="1430"/>
      <c r="P1114" s="1430"/>
      <c r="Q1114" s="1430"/>
      <c r="R1114" s="1430"/>
      <c r="S1114" s="1430"/>
      <c r="T1114" s="1430"/>
      <c r="U1114" s="1430"/>
      <c r="V1114" s="1430"/>
      <c r="W1114" s="1430"/>
      <c r="X1114" s="1430"/>
      <c r="Y1114" s="1430"/>
      <c r="Z1114" s="1430"/>
      <c r="AA1114" s="1430"/>
      <c r="AB1114" s="1430"/>
      <c r="AC1114" s="1430"/>
      <c r="AD1114" s="1430"/>
      <c r="AE1114" s="1430"/>
      <c r="AF1114" s="1430"/>
      <c r="AG1114" s="1430"/>
      <c r="AH1114" s="1430"/>
      <c r="AI1114" s="1430"/>
      <c r="AJ1114" s="1430"/>
      <c r="AK1114" s="1430"/>
      <c r="AL1114" s="1430"/>
      <c r="AM1114" s="1430"/>
      <c r="AN1114" s="1430"/>
      <c r="AO1114" s="1430"/>
      <c r="AP1114" s="1430"/>
      <c r="AQ1114" s="1430"/>
      <c r="AR1114" s="1430"/>
      <c r="AS1114" s="1430"/>
      <c r="AT1114" s="1430"/>
      <c r="AU1114" s="1430"/>
      <c r="AV1114" s="1430"/>
      <c r="AW1114" s="1430"/>
      <c r="AX1114" s="1430"/>
      <c r="AY1114" s="1430"/>
      <c r="AZ1114" s="1430"/>
      <c r="BA1114" s="1430"/>
      <c r="BB1114" s="1430"/>
      <c r="BC1114" s="1430"/>
      <c r="BD1114" s="1430"/>
    </row>
    <row r="1115" spans="2:56">
      <c r="B1115" s="1430"/>
      <c r="C1115" s="1430"/>
      <c r="D1115" s="1430"/>
      <c r="E1115" s="1430"/>
      <c r="F1115" s="1430"/>
      <c r="G1115" s="1430"/>
      <c r="H1115" s="1430"/>
      <c r="I1115" s="1430"/>
      <c r="J1115" s="1430"/>
      <c r="K1115" s="1430"/>
      <c r="L1115" s="1430"/>
      <c r="M1115" s="1430"/>
      <c r="N1115" s="1430"/>
      <c r="O1115" s="1430"/>
      <c r="P1115" s="1430"/>
      <c r="Q1115" s="1430"/>
      <c r="R1115" s="1430"/>
      <c r="S1115" s="1430"/>
      <c r="T1115" s="1430"/>
      <c r="U1115" s="1430"/>
      <c r="V1115" s="1430"/>
      <c r="W1115" s="1430"/>
      <c r="X1115" s="1430"/>
      <c r="Y1115" s="1430"/>
      <c r="Z1115" s="1430"/>
      <c r="AA1115" s="1430"/>
      <c r="AB1115" s="1430"/>
      <c r="AC1115" s="1430"/>
      <c r="AD1115" s="1430"/>
      <c r="AE1115" s="1430"/>
      <c r="AF1115" s="1430"/>
      <c r="AG1115" s="1430"/>
      <c r="AH1115" s="1430"/>
      <c r="AI1115" s="1430"/>
      <c r="AJ1115" s="1430"/>
      <c r="AK1115" s="1430"/>
      <c r="AL1115" s="1430"/>
      <c r="AM1115" s="1430"/>
      <c r="AN1115" s="1430"/>
      <c r="AO1115" s="1430"/>
      <c r="AP1115" s="1430"/>
      <c r="AQ1115" s="1430"/>
      <c r="AR1115" s="1430"/>
      <c r="AS1115" s="1430"/>
      <c r="AT1115" s="1430"/>
      <c r="AU1115" s="1430"/>
      <c r="AV1115" s="1430"/>
      <c r="AW1115" s="1430"/>
      <c r="AX1115" s="1430"/>
      <c r="AY1115" s="1430"/>
      <c r="AZ1115" s="1430"/>
      <c r="BA1115" s="1430"/>
      <c r="BB1115" s="1430"/>
      <c r="BC1115" s="1430"/>
      <c r="BD1115" s="1430"/>
    </row>
    <row r="1116" spans="2:56">
      <c r="B1116" s="1430"/>
      <c r="C1116" s="1430"/>
      <c r="D1116" s="1430"/>
      <c r="E1116" s="1430"/>
      <c r="F1116" s="1430"/>
      <c r="G1116" s="1430"/>
      <c r="H1116" s="1430"/>
      <c r="I1116" s="1430"/>
      <c r="J1116" s="1430"/>
      <c r="K1116" s="1430"/>
      <c r="L1116" s="1430"/>
      <c r="M1116" s="1430"/>
      <c r="N1116" s="1430"/>
      <c r="O1116" s="1430"/>
      <c r="P1116" s="1430"/>
      <c r="Q1116" s="1430"/>
      <c r="R1116" s="1430"/>
      <c r="S1116" s="1430"/>
      <c r="T1116" s="1430"/>
      <c r="U1116" s="1430"/>
      <c r="V1116" s="1430"/>
      <c r="W1116" s="1430"/>
      <c r="X1116" s="1430"/>
      <c r="Y1116" s="1430"/>
      <c r="Z1116" s="1430"/>
      <c r="AA1116" s="1430"/>
      <c r="AB1116" s="1430"/>
      <c r="AC1116" s="1430"/>
      <c r="AD1116" s="1430"/>
      <c r="AE1116" s="1430"/>
      <c r="AF1116" s="1430"/>
      <c r="AG1116" s="1430"/>
      <c r="AH1116" s="1430"/>
      <c r="AI1116" s="1430"/>
      <c r="AJ1116" s="1430"/>
      <c r="AK1116" s="1430"/>
      <c r="AL1116" s="1430"/>
      <c r="AM1116" s="1430"/>
      <c r="AN1116" s="1430"/>
      <c r="AO1116" s="1430"/>
      <c r="AP1116" s="1430"/>
      <c r="AQ1116" s="1430"/>
      <c r="AR1116" s="1430"/>
      <c r="AS1116" s="1430"/>
      <c r="AT1116" s="1430"/>
      <c r="AU1116" s="1430"/>
      <c r="AV1116" s="1430"/>
      <c r="AW1116" s="1430"/>
      <c r="AX1116" s="1430"/>
      <c r="AY1116" s="1430"/>
      <c r="AZ1116" s="1430"/>
      <c r="BA1116" s="1430"/>
      <c r="BB1116" s="1430"/>
      <c r="BC1116" s="1430"/>
      <c r="BD1116" s="1430"/>
    </row>
    <row r="1117" spans="2:56">
      <c r="B1117" s="1430"/>
      <c r="C1117" s="1430"/>
      <c r="D1117" s="1430"/>
      <c r="E1117" s="1430"/>
      <c r="F1117" s="1430"/>
      <c r="G1117" s="1430"/>
      <c r="H1117" s="1430"/>
      <c r="I1117" s="1430"/>
      <c r="J1117" s="1430"/>
      <c r="K1117" s="1430"/>
      <c r="L1117" s="1430"/>
      <c r="M1117" s="1430"/>
      <c r="N1117" s="1430"/>
      <c r="O1117" s="1430"/>
      <c r="P1117" s="1430"/>
      <c r="Q1117" s="1430"/>
      <c r="R1117" s="1430"/>
      <c r="S1117" s="1430"/>
      <c r="T1117" s="1430"/>
      <c r="U1117" s="1430"/>
      <c r="V1117" s="1430"/>
      <c r="W1117" s="1430"/>
      <c r="X1117" s="1430"/>
      <c r="Y1117" s="1430"/>
      <c r="Z1117" s="1430"/>
      <c r="AA1117" s="1430"/>
      <c r="AB1117" s="1430"/>
      <c r="AC1117" s="1430"/>
      <c r="AD1117" s="1430"/>
      <c r="AE1117" s="1430"/>
      <c r="AF1117" s="1430"/>
      <c r="AG1117" s="1430"/>
      <c r="AH1117" s="1430"/>
      <c r="AI1117" s="1430"/>
      <c r="AJ1117" s="1430"/>
      <c r="AK1117" s="1430"/>
      <c r="AL1117" s="1430"/>
      <c r="AM1117" s="1430"/>
      <c r="AN1117" s="1430"/>
      <c r="AO1117" s="1430"/>
      <c r="AP1117" s="1430"/>
      <c r="AQ1117" s="1430"/>
      <c r="AR1117" s="1430"/>
      <c r="AS1117" s="1430"/>
      <c r="AT1117" s="1430"/>
      <c r="AU1117" s="1430"/>
      <c r="AV1117" s="1430"/>
      <c r="AW1117" s="1430"/>
      <c r="AX1117" s="1430"/>
      <c r="AY1117" s="1430"/>
      <c r="AZ1117" s="1430"/>
      <c r="BA1117" s="1430"/>
      <c r="BB1117" s="1430"/>
      <c r="BC1117" s="1430"/>
      <c r="BD1117" s="1430"/>
    </row>
    <row r="1118" spans="2:56">
      <c r="B1118" s="1430"/>
      <c r="C1118" s="1430"/>
      <c r="D1118" s="1430"/>
      <c r="E1118" s="1430"/>
      <c r="F1118" s="1430"/>
      <c r="G1118" s="1430"/>
      <c r="H1118" s="1430"/>
      <c r="I1118" s="1430"/>
      <c r="J1118" s="1430"/>
      <c r="K1118" s="1430"/>
      <c r="L1118" s="1430"/>
      <c r="M1118" s="1430"/>
      <c r="N1118" s="1430"/>
      <c r="O1118" s="1430"/>
      <c r="P1118" s="1430"/>
      <c r="Q1118" s="1430"/>
      <c r="R1118" s="1430"/>
      <c r="S1118" s="1430"/>
      <c r="T1118" s="1430"/>
      <c r="U1118" s="1430"/>
      <c r="V1118" s="1430"/>
      <c r="W1118" s="1430"/>
      <c r="X1118" s="1430"/>
      <c r="Y1118" s="1430"/>
      <c r="Z1118" s="1430"/>
      <c r="AA1118" s="1430"/>
      <c r="AB1118" s="1430"/>
      <c r="AC1118" s="1430"/>
      <c r="AD1118" s="1430"/>
      <c r="AE1118" s="1430"/>
      <c r="AF1118" s="1430"/>
      <c r="AG1118" s="1430"/>
      <c r="AH1118" s="1430"/>
      <c r="AI1118" s="1430"/>
      <c r="AJ1118" s="1430"/>
      <c r="AK1118" s="1430"/>
      <c r="AL1118" s="1430"/>
      <c r="AM1118" s="1430"/>
      <c r="AN1118" s="1430"/>
      <c r="AO1118" s="1430"/>
      <c r="AP1118" s="1430"/>
      <c r="AQ1118" s="1430"/>
      <c r="AR1118" s="1430"/>
      <c r="AS1118" s="1430"/>
      <c r="AT1118" s="1430"/>
      <c r="AU1118" s="1430"/>
      <c r="AV1118" s="1430"/>
      <c r="AW1118" s="1430"/>
      <c r="AX1118" s="1430"/>
      <c r="AY1118" s="1430"/>
      <c r="AZ1118" s="1430"/>
      <c r="BA1118" s="1430"/>
      <c r="BB1118" s="1430"/>
      <c r="BC1118" s="1430"/>
      <c r="BD1118" s="1430"/>
    </row>
    <row r="1119" spans="2:56">
      <c r="B1119" s="1430"/>
      <c r="C1119" s="1430"/>
      <c r="D1119" s="1430"/>
      <c r="E1119" s="1430"/>
      <c r="F1119" s="1430"/>
      <c r="G1119" s="1430"/>
      <c r="H1119" s="1430"/>
      <c r="I1119" s="1430"/>
      <c r="J1119" s="1430"/>
      <c r="K1119" s="1430"/>
      <c r="L1119" s="1430"/>
      <c r="M1119" s="1430"/>
      <c r="N1119" s="1430"/>
      <c r="O1119" s="1430"/>
      <c r="P1119" s="1430"/>
      <c r="Q1119" s="1430"/>
      <c r="R1119" s="1430"/>
      <c r="S1119" s="1430"/>
      <c r="T1119" s="1430"/>
      <c r="U1119" s="1430"/>
      <c r="V1119" s="1430"/>
      <c r="W1119" s="1430"/>
      <c r="X1119" s="1430"/>
      <c r="Y1119" s="1430"/>
      <c r="Z1119" s="1430"/>
      <c r="AA1119" s="1430"/>
      <c r="AB1119" s="1430"/>
      <c r="AC1119" s="1430"/>
      <c r="AD1119" s="1430"/>
      <c r="AE1119" s="1430"/>
      <c r="AF1119" s="1430"/>
      <c r="AG1119" s="1430"/>
      <c r="AH1119" s="1430"/>
      <c r="AI1119" s="1430"/>
      <c r="AJ1119" s="1430"/>
      <c r="AK1119" s="1430"/>
      <c r="AL1119" s="1430"/>
      <c r="AM1119" s="1430"/>
      <c r="AN1119" s="1430"/>
      <c r="AO1119" s="1430"/>
      <c r="AP1119" s="1430"/>
      <c r="AQ1119" s="1430"/>
      <c r="AR1119" s="1430"/>
      <c r="AS1119" s="1430"/>
      <c r="AT1119" s="1430"/>
      <c r="AU1119" s="1430"/>
      <c r="AV1119" s="1430"/>
      <c r="AW1119" s="1430"/>
      <c r="AX1119" s="1430"/>
      <c r="AY1119" s="1430"/>
      <c r="AZ1119" s="1430"/>
      <c r="BA1119" s="1430"/>
      <c r="BB1119" s="1430"/>
      <c r="BC1119" s="1430"/>
      <c r="BD1119" s="1430"/>
    </row>
    <row r="1120" spans="2:56">
      <c r="B1120" s="1430"/>
      <c r="C1120" s="1430"/>
      <c r="D1120" s="1430"/>
      <c r="E1120" s="1430"/>
      <c r="F1120" s="1430"/>
      <c r="G1120" s="1430"/>
      <c r="H1120" s="1430"/>
      <c r="I1120" s="1430"/>
      <c r="J1120" s="1430"/>
      <c r="K1120" s="1430"/>
      <c r="L1120" s="1430"/>
      <c r="M1120" s="1430"/>
      <c r="N1120" s="1430"/>
      <c r="O1120" s="1430"/>
      <c r="P1120" s="1430"/>
      <c r="Q1120" s="1430"/>
      <c r="R1120" s="1430"/>
      <c r="S1120" s="1430"/>
      <c r="T1120" s="1430"/>
      <c r="U1120" s="1430"/>
      <c r="V1120" s="1430"/>
      <c r="W1120" s="1430"/>
      <c r="X1120" s="1430"/>
      <c r="Y1120" s="1430"/>
      <c r="Z1120" s="1430"/>
      <c r="AA1120" s="1430"/>
      <c r="AB1120" s="1430"/>
      <c r="AC1120" s="1430"/>
      <c r="AD1120" s="1430"/>
      <c r="AE1120" s="1430"/>
      <c r="AF1120" s="1430"/>
      <c r="AG1120" s="1430"/>
      <c r="AH1120" s="1430"/>
      <c r="AI1120" s="1430"/>
      <c r="AJ1120" s="1430"/>
      <c r="AK1120" s="1430"/>
      <c r="AL1120" s="1430"/>
      <c r="AM1120" s="1430"/>
      <c r="AN1120" s="1430"/>
      <c r="AO1120" s="1430"/>
      <c r="AP1120" s="1430"/>
      <c r="AQ1120" s="1430"/>
      <c r="AR1120" s="1430"/>
      <c r="AS1120" s="1430"/>
      <c r="AT1120" s="1430"/>
      <c r="AU1120" s="1430"/>
      <c r="AV1120" s="1430"/>
      <c r="AW1120" s="1430"/>
      <c r="AX1120" s="1430"/>
      <c r="AY1120" s="1430"/>
      <c r="AZ1120" s="1430"/>
      <c r="BA1120" s="1430"/>
      <c r="BB1120" s="1430"/>
      <c r="BC1120" s="1430"/>
      <c r="BD1120" s="1430"/>
    </row>
    <row r="1121" spans="2:56">
      <c r="B1121" s="1430"/>
      <c r="C1121" s="1430"/>
      <c r="D1121" s="1430"/>
      <c r="E1121" s="1430"/>
      <c r="F1121" s="1430"/>
      <c r="G1121" s="1430"/>
      <c r="H1121" s="1430"/>
      <c r="I1121" s="1430"/>
      <c r="J1121" s="1430"/>
      <c r="K1121" s="1430"/>
      <c r="L1121" s="1430"/>
      <c r="M1121" s="1430"/>
      <c r="N1121" s="1430"/>
      <c r="O1121" s="1430"/>
      <c r="P1121" s="1430"/>
      <c r="Q1121" s="1430"/>
      <c r="R1121" s="1430"/>
      <c r="S1121" s="1430"/>
      <c r="T1121" s="1430"/>
      <c r="U1121" s="1430"/>
      <c r="V1121" s="1430"/>
      <c r="W1121" s="1430"/>
      <c r="X1121" s="1430"/>
      <c r="Y1121" s="1430"/>
      <c r="Z1121" s="1430"/>
      <c r="AA1121" s="1430"/>
      <c r="AB1121" s="1430"/>
      <c r="AC1121" s="1430"/>
      <c r="AD1121" s="1430"/>
      <c r="AE1121" s="1430"/>
      <c r="AF1121" s="1430"/>
      <c r="AG1121" s="1430"/>
      <c r="AH1121" s="1430"/>
      <c r="AI1121" s="1430"/>
      <c r="AJ1121" s="1430"/>
      <c r="AK1121" s="1430"/>
      <c r="AL1121" s="1430"/>
      <c r="AM1121" s="1430"/>
      <c r="AN1121" s="1430"/>
      <c r="AO1121" s="1430"/>
      <c r="AP1121" s="1430"/>
      <c r="AQ1121" s="1430"/>
      <c r="AR1121" s="1430"/>
      <c r="AS1121" s="1430"/>
      <c r="AT1121" s="1430"/>
      <c r="AU1121" s="1430"/>
      <c r="AV1121" s="1430"/>
      <c r="AW1121" s="1430"/>
      <c r="AX1121" s="1430"/>
      <c r="AY1121" s="1430"/>
      <c r="AZ1121" s="1430"/>
      <c r="BA1121" s="1430"/>
      <c r="BB1121" s="1430"/>
      <c r="BC1121" s="1430"/>
      <c r="BD1121" s="1430"/>
    </row>
    <row r="1122" spans="2:56">
      <c r="B1122" s="1430"/>
      <c r="C1122" s="1430"/>
      <c r="D1122" s="1430"/>
      <c r="E1122" s="1430"/>
      <c r="F1122" s="1430"/>
      <c r="G1122" s="1430"/>
      <c r="H1122" s="1430"/>
      <c r="I1122" s="1430"/>
      <c r="J1122" s="1430"/>
      <c r="K1122" s="1430"/>
      <c r="L1122" s="1430"/>
      <c r="M1122" s="1430"/>
      <c r="N1122" s="1430"/>
      <c r="O1122" s="1430"/>
      <c r="P1122" s="1430"/>
      <c r="Q1122" s="1430"/>
      <c r="R1122" s="1430"/>
      <c r="S1122" s="1430"/>
      <c r="T1122" s="1430"/>
      <c r="U1122" s="1430"/>
      <c r="V1122" s="1430"/>
      <c r="W1122" s="1430"/>
      <c r="X1122" s="1430"/>
      <c r="Y1122" s="1430"/>
      <c r="Z1122" s="1430"/>
      <c r="AA1122" s="1430"/>
      <c r="AB1122" s="1430"/>
      <c r="AC1122" s="1430"/>
      <c r="AD1122" s="1430"/>
      <c r="AE1122" s="1430"/>
      <c r="AF1122" s="1430"/>
      <c r="AG1122" s="1430"/>
      <c r="AH1122" s="1430"/>
      <c r="AI1122" s="1430"/>
      <c r="AJ1122" s="1430"/>
      <c r="AK1122" s="1430"/>
      <c r="AL1122" s="1430"/>
      <c r="AM1122" s="1430"/>
      <c r="AN1122" s="1430"/>
      <c r="AO1122" s="1430"/>
      <c r="AP1122" s="1430"/>
      <c r="AQ1122" s="1430"/>
      <c r="AR1122" s="1430"/>
      <c r="AS1122" s="1430"/>
      <c r="AT1122" s="1430"/>
      <c r="AU1122" s="1430"/>
      <c r="AV1122" s="1430"/>
      <c r="AW1122" s="1430"/>
      <c r="AX1122" s="1430"/>
      <c r="AY1122" s="1430"/>
      <c r="AZ1122" s="1430"/>
      <c r="BA1122" s="1430"/>
      <c r="BB1122" s="1430"/>
      <c r="BC1122" s="1430"/>
      <c r="BD1122" s="1430"/>
    </row>
    <row r="1123" spans="2:56">
      <c r="B1123" s="1430"/>
      <c r="C1123" s="1430"/>
      <c r="D1123" s="1430"/>
      <c r="E1123" s="1430"/>
      <c r="F1123" s="1430"/>
      <c r="G1123" s="1430"/>
      <c r="H1123" s="1430"/>
      <c r="I1123" s="1430"/>
      <c r="J1123" s="1430"/>
      <c r="K1123" s="1430"/>
      <c r="L1123" s="1430"/>
      <c r="M1123" s="1430"/>
      <c r="N1123" s="1430"/>
      <c r="O1123" s="1430"/>
      <c r="P1123" s="1430"/>
      <c r="Q1123" s="1430"/>
      <c r="R1123" s="1430"/>
      <c r="S1123" s="1430"/>
      <c r="T1123" s="1430"/>
      <c r="U1123" s="1430"/>
      <c r="V1123" s="1430"/>
      <c r="W1123" s="1430"/>
      <c r="X1123" s="1430"/>
      <c r="Y1123" s="1430"/>
      <c r="Z1123" s="1430"/>
      <c r="AA1123" s="1430"/>
      <c r="AB1123" s="1430"/>
      <c r="AC1123" s="1430"/>
      <c r="AD1123" s="1430"/>
      <c r="AE1123" s="1430"/>
      <c r="AF1123" s="1430"/>
      <c r="AG1123" s="1430"/>
      <c r="AH1123" s="1430"/>
      <c r="AI1123" s="1430"/>
      <c r="AJ1123" s="1430"/>
      <c r="AK1123" s="1430"/>
      <c r="AL1123" s="1430"/>
      <c r="AM1123" s="1430"/>
      <c r="AN1123" s="1430"/>
      <c r="AO1123" s="1430"/>
      <c r="AP1123" s="1430"/>
      <c r="AQ1123" s="1430"/>
      <c r="AR1123" s="1430"/>
      <c r="AS1123" s="1430"/>
      <c r="AT1123" s="1430"/>
      <c r="AU1123" s="1430"/>
      <c r="AV1123" s="1430"/>
      <c r="AW1123" s="1430"/>
      <c r="AX1123" s="1430"/>
      <c r="AY1123" s="1430"/>
      <c r="AZ1123" s="1430"/>
      <c r="BA1123" s="1430"/>
      <c r="BB1123" s="1430"/>
      <c r="BC1123" s="1430"/>
      <c r="BD1123" s="1430"/>
    </row>
    <row r="1124" spans="2:56">
      <c r="B1124" s="1430"/>
      <c r="C1124" s="1430"/>
      <c r="D1124" s="1430"/>
      <c r="E1124" s="1430"/>
      <c r="F1124" s="1430"/>
      <c r="G1124" s="1430"/>
      <c r="H1124" s="1430"/>
      <c r="I1124" s="1430"/>
      <c r="J1124" s="1430"/>
      <c r="K1124" s="1430"/>
      <c r="L1124" s="1430"/>
      <c r="M1124" s="1430"/>
      <c r="N1124" s="1430"/>
      <c r="O1124" s="1430"/>
      <c r="P1124" s="1430"/>
      <c r="Q1124" s="1430"/>
      <c r="R1124" s="1430"/>
      <c r="S1124" s="1430"/>
      <c r="T1124" s="1430"/>
      <c r="U1124" s="1430"/>
      <c r="V1124" s="1430"/>
      <c r="W1124" s="1430"/>
      <c r="X1124" s="1430"/>
      <c r="Y1124" s="1430"/>
      <c r="Z1124" s="1430"/>
      <c r="AA1124" s="1430"/>
      <c r="AB1124" s="1430"/>
      <c r="AC1124" s="1430"/>
      <c r="AD1124" s="1430"/>
      <c r="AE1124" s="1430"/>
      <c r="AF1124" s="1430"/>
      <c r="AG1124" s="1430"/>
      <c r="AH1124" s="1430"/>
      <c r="AI1124" s="1430"/>
      <c r="AJ1124" s="1430"/>
      <c r="AK1124" s="1430"/>
      <c r="AL1124" s="1430"/>
      <c r="AM1124" s="1430"/>
      <c r="AN1124" s="1430"/>
      <c r="AO1124" s="1430"/>
      <c r="AP1124" s="1430"/>
      <c r="AQ1124" s="1430"/>
      <c r="AR1124" s="1430"/>
      <c r="AS1124" s="1430"/>
      <c r="AT1124" s="1430"/>
      <c r="AU1124" s="1430"/>
      <c r="AV1124" s="1430"/>
      <c r="AW1124" s="1430"/>
      <c r="AX1124" s="1430"/>
      <c r="AY1124" s="1430"/>
      <c r="AZ1124" s="1430"/>
      <c r="BA1124" s="1430"/>
      <c r="BB1124" s="1430"/>
      <c r="BC1124" s="1430"/>
      <c r="BD1124" s="1430"/>
    </row>
    <row r="1125" spans="2:56">
      <c r="B1125" s="1430"/>
      <c r="C1125" s="1430"/>
      <c r="D1125" s="1430"/>
      <c r="E1125" s="1430"/>
      <c r="F1125" s="1430"/>
      <c r="G1125" s="1430"/>
      <c r="H1125" s="1430"/>
      <c r="I1125" s="1430"/>
      <c r="J1125" s="1430"/>
      <c r="K1125" s="1430"/>
      <c r="L1125" s="1430"/>
      <c r="M1125" s="1430"/>
      <c r="N1125" s="1430"/>
      <c r="O1125" s="1430"/>
      <c r="P1125" s="1430"/>
      <c r="Q1125" s="1430"/>
      <c r="R1125" s="1430"/>
      <c r="S1125" s="1430"/>
      <c r="T1125" s="1430"/>
      <c r="U1125" s="1430"/>
      <c r="V1125" s="1430"/>
      <c r="W1125" s="1430"/>
      <c r="X1125" s="1430"/>
      <c r="Y1125" s="1430"/>
      <c r="Z1125" s="1430"/>
      <c r="AA1125" s="1430"/>
      <c r="AB1125" s="1430"/>
      <c r="AC1125" s="1430"/>
      <c r="AD1125" s="1430"/>
      <c r="AE1125" s="1430"/>
      <c r="AF1125" s="1430"/>
      <c r="AG1125" s="1430"/>
      <c r="AH1125" s="1430"/>
      <c r="AI1125" s="1430"/>
      <c r="AJ1125" s="1430"/>
      <c r="AK1125" s="1430"/>
      <c r="AL1125" s="1430"/>
      <c r="AM1125" s="1430"/>
      <c r="AN1125" s="1430"/>
      <c r="AO1125" s="1430"/>
      <c r="AP1125" s="1430"/>
      <c r="AQ1125" s="1430"/>
      <c r="AR1125" s="1430"/>
      <c r="AS1125" s="1430"/>
      <c r="AT1125" s="1430"/>
      <c r="AU1125" s="1430"/>
      <c r="AV1125" s="1430"/>
      <c r="AW1125" s="1430"/>
      <c r="AX1125" s="1430"/>
      <c r="AY1125" s="1430"/>
      <c r="AZ1125" s="1430"/>
      <c r="BA1125" s="1430"/>
      <c r="BB1125" s="1430"/>
      <c r="BC1125" s="1430"/>
      <c r="BD1125" s="1430"/>
    </row>
    <row r="1126" spans="2:56">
      <c r="B1126" s="1430"/>
      <c r="C1126" s="1430"/>
      <c r="D1126" s="1430"/>
      <c r="E1126" s="1430"/>
      <c r="F1126" s="1430"/>
      <c r="G1126" s="1430"/>
      <c r="H1126" s="1430"/>
      <c r="I1126" s="1430"/>
      <c r="J1126" s="1430"/>
      <c r="K1126" s="1430"/>
      <c r="L1126" s="1430"/>
      <c r="M1126" s="1430"/>
      <c r="N1126" s="1430"/>
      <c r="O1126" s="1430"/>
      <c r="P1126" s="1430"/>
      <c r="Q1126" s="1430"/>
      <c r="R1126" s="1430"/>
      <c r="S1126" s="1430"/>
      <c r="T1126" s="1430"/>
      <c r="U1126" s="1430"/>
      <c r="V1126" s="1430"/>
      <c r="W1126" s="1430"/>
      <c r="X1126" s="1430"/>
      <c r="Y1126" s="1430"/>
      <c r="Z1126" s="1430"/>
      <c r="AA1126" s="1430"/>
      <c r="AB1126" s="1430"/>
      <c r="AC1126" s="1430"/>
      <c r="AD1126" s="1430"/>
      <c r="AE1126" s="1430"/>
      <c r="AF1126" s="1430"/>
      <c r="AG1126" s="1430"/>
      <c r="AH1126" s="1430"/>
      <c r="AI1126" s="1430"/>
      <c r="AJ1126" s="1430"/>
      <c r="AK1126" s="1430"/>
      <c r="AL1126" s="1430"/>
      <c r="AM1126" s="1430"/>
      <c r="AN1126" s="1430"/>
      <c r="AO1126" s="1430"/>
      <c r="AP1126" s="1430"/>
      <c r="AQ1126" s="1430"/>
      <c r="AR1126" s="1430"/>
      <c r="AS1126" s="1430"/>
      <c r="AT1126" s="1430"/>
      <c r="AU1126" s="1430"/>
      <c r="AV1126" s="1430"/>
      <c r="AW1126" s="1430"/>
      <c r="AX1126" s="1430"/>
      <c r="AY1126" s="1430"/>
      <c r="AZ1126" s="1430"/>
      <c r="BA1126" s="1430"/>
      <c r="BB1126" s="1430"/>
      <c r="BC1126" s="1430"/>
      <c r="BD1126" s="1430"/>
    </row>
    <row r="1127" spans="2:56">
      <c r="B1127" s="1430"/>
      <c r="C1127" s="1430"/>
      <c r="D1127" s="1430"/>
      <c r="E1127" s="1430"/>
      <c r="F1127" s="1430"/>
      <c r="G1127" s="1430"/>
      <c r="H1127" s="1430"/>
      <c r="I1127" s="1430"/>
      <c r="J1127" s="1430"/>
      <c r="K1127" s="1430"/>
      <c r="L1127" s="1430"/>
      <c r="M1127" s="1430"/>
      <c r="N1127" s="1430"/>
      <c r="O1127" s="1430"/>
      <c r="P1127" s="1430"/>
      <c r="Q1127" s="1430"/>
      <c r="R1127" s="1430"/>
      <c r="S1127" s="1430"/>
      <c r="T1127" s="1430"/>
      <c r="U1127" s="1430"/>
      <c r="V1127" s="1430"/>
      <c r="W1127" s="1430"/>
      <c r="X1127" s="1430"/>
      <c r="Y1127" s="1430"/>
      <c r="Z1127" s="1430"/>
      <c r="AA1127" s="1430"/>
      <c r="AB1127" s="1430"/>
      <c r="AC1127" s="1430"/>
      <c r="AD1127" s="1430"/>
      <c r="AE1127" s="1430"/>
      <c r="AF1127" s="1430"/>
      <c r="AG1127" s="1430"/>
      <c r="AH1127" s="1430"/>
      <c r="AI1127" s="1430"/>
      <c r="AJ1127" s="1430"/>
      <c r="AK1127" s="1430"/>
      <c r="AL1127" s="1430"/>
      <c r="AM1127" s="1430"/>
      <c r="AN1127" s="1430"/>
      <c r="AO1127" s="1430"/>
      <c r="AP1127" s="1430"/>
      <c r="AQ1127" s="1430"/>
      <c r="AR1127" s="1430"/>
      <c r="AS1127" s="1430"/>
      <c r="AT1127" s="1430"/>
      <c r="AU1127" s="1430"/>
      <c r="AV1127" s="1430"/>
      <c r="AW1127" s="1430"/>
      <c r="AX1127" s="1430"/>
      <c r="AY1127" s="1430"/>
      <c r="AZ1127" s="1430"/>
      <c r="BA1127" s="1430"/>
      <c r="BB1127" s="1430"/>
      <c r="BC1127" s="1430"/>
      <c r="BD1127" s="1430"/>
    </row>
    <row r="1128" spans="2:56">
      <c r="B1128" s="1430"/>
      <c r="C1128" s="1430"/>
      <c r="D1128" s="1430"/>
      <c r="E1128" s="1430"/>
      <c r="F1128" s="1430"/>
      <c r="G1128" s="1430"/>
      <c r="H1128" s="1430"/>
      <c r="I1128" s="1430"/>
      <c r="J1128" s="1430"/>
      <c r="K1128" s="1430"/>
      <c r="L1128" s="1430"/>
      <c r="M1128" s="1430"/>
      <c r="N1128" s="1430"/>
      <c r="O1128" s="1430"/>
      <c r="P1128" s="1430"/>
      <c r="Q1128" s="1430"/>
      <c r="R1128" s="1430"/>
      <c r="S1128" s="1430"/>
      <c r="T1128" s="1430"/>
      <c r="U1128" s="1430"/>
      <c r="V1128" s="1430"/>
      <c r="W1128" s="1430"/>
      <c r="X1128" s="1430"/>
      <c r="Y1128" s="1430"/>
      <c r="Z1128" s="1430"/>
      <c r="AA1128" s="1430"/>
      <c r="AB1128" s="1430"/>
      <c r="AC1128" s="1430"/>
      <c r="AD1128" s="1430"/>
      <c r="AE1128" s="1430"/>
      <c r="AF1128" s="1430"/>
      <c r="AG1128" s="1430"/>
      <c r="AH1128" s="1430"/>
      <c r="AI1128" s="1430"/>
      <c r="AJ1128" s="1430"/>
      <c r="AK1128" s="1430"/>
      <c r="AL1128" s="1430"/>
      <c r="AM1128" s="1430"/>
      <c r="AN1128" s="1430"/>
      <c r="AO1128" s="1430"/>
      <c r="AP1128" s="1430"/>
      <c r="AQ1128" s="1430"/>
      <c r="AR1128" s="1430"/>
      <c r="AS1128" s="1430"/>
      <c r="AT1128" s="1430"/>
      <c r="AU1128" s="1430"/>
      <c r="AV1128" s="1430"/>
      <c r="AW1128" s="1430"/>
      <c r="AX1128" s="1430"/>
      <c r="AY1128" s="1430"/>
      <c r="AZ1128" s="1430"/>
      <c r="BA1128" s="1430"/>
      <c r="BB1128" s="1430"/>
      <c r="BC1128" s="1430"/>
      <c r="BD1128" s="1430"/>
    </row>
    <row r="1129" spans="2:56">
      <c r="B1129" s="1430"/>
      <c r="C1129" s="1430"/>
      <c r="D1129" s="1430"/>
      <c r="E1129" s="1430"/>
      <c r="F1129" s="1430"/>
      <c r="G1129" s="1430"/>
      <c r="H1129" s="1430"/>
      <c r="I1129" s="1430"/>
      <c r="J1129" s="1430"/>
      <c r="K1129" s="1430"/>
      <c r="L1129" s="1430"/>
      <c r="M1129" s="1430"/>
      <c r="N1129" s="1430"/>
      <c r="O1129" s="1430"/>
      <c r="P1129" s="1430"/>
      <c r="Q1129" s="1430"/>
      <c r="R1129" s="1430"/>
      <c r="S1129" s="1430"/>
      <c r="T1129" s="1430"/>
      <c r="U1129" s="1430"/>
      <c r="V1129" s="1430"/>
      <c r="W1129" s="1430"/>
      <c r="X1129" s="1430"/>
      <c r="Y1129" s="1430"/>
      <c r="Z1129" s="1430"/>
      <c r="AA1129" s="1430"/>
      <c r="AB1129" s="1430"/>
      <c r="AC1129" s="1430"/>
      <c r="AD1129" s="1430"/>
      <c r="AE1129" s="1430"/>
      <c r="AF1129" s="1430"/>
      <c r="AG1129" s="1430"/>
      <c r="AH1129" s="1430"/>
      <c r="AI1129" s="1430"/>
      <c r="AJ1129" s="1430"/>
      <c r="AK1129" s="1430"/>
      <c r="AL1129" s="1430"/>
      <c r="AM1129" s="1430"/>
      <c r="AN1129" s="1430"/>
      <c r="AO1129" s="1430"/>
      <c r="AP1129" s="1430"/>
      <c r="AQ1129" s="1430"/>
      <c r="AR1129" s="1430"/>
      <c r="AS1129" s="1430"/>
      <c r="AT1129" s="1430"/>
      <c r="AU1129" s="1430"/>
      <c r="AV1129" s="1430"/>
      <c r="AW1129" s="1430"/>
      <c r="AX1129" s="1430"/>
      <c r="AY1129" s="1430"/>
      <c r="AZ1129" s="1430"/>
      <c r="BA1129" s="1430"/>
      <c r="BB1129" s="1430"/>
      <c r="BC1129" s="1430"/>
      <c r="BD1129" s="1430"/>
    </row>
    <row r="1130" spans="2:56">
      <c r="B1130" s="1430"/>
      <c r="C1130" s="1430"/>
      <c r="D1130" s="1430"/>
      <c r="E1130" s="1430"/>
      <c r="F1130" s="1430"/>
      <c r="G1130" s="1430"/>
      <c r="H1130" s="1430"/>
      <c r="I1130" s="1430"/>
      <c r="J1130" s="1430"/>
      <c r="K1130" s="1430"/>
      <c r="L1130" s="1430"/>
      <c r="M1130" s="1430"/>
      <c r="N1130" s="1430"/>
      <c r="O1130" s="1430"/>
      <c r="P1130" s="1430"/>
      <c r="Q1130" s="1430"/>
      <c r="R1130" s="1430"/>
      <c r="S1130" s="1430"/>
      <c r="T1130" s="1430"/>
      <c r="U1130" s="1430"/>
      <c r="V1130" s="1430"/>
      <c r="W1130" s="1430"/>
      <c r="X1130" s="1430"/>
      <c r="Y1130" s="1430"/>
      <c r="Z1130" s="1430"/>
      <c r="AA1130" s="1430"/>
      <c r="AB1130" s="1430"/>
      <c r="AC1130" s="1430"/>
      <c r="AD1130" s="1430"/>
      <c r="AE1130" s="1430"/>
      <c r="AF1130" s="1430"/>
      <c r="AG1130" s="1430"/>
      <c r="AH1130" s="1430"/>
      <c r="AI1130" s="1430"/>
      <c r="AJ1130" s="1430"/>
      <c r="AK1130" s="1430"/>
      <c r="AL1130" s="1430"/>
      <c r="AM1130" s="1430"/>
      <c r="AN1130" s="1430"/>
      <c r="AO1130" s="1430"/>
      <c r="AP1130" s="1430"/>
      <c r="AQ1130" s="1430"/>
      <c r="AR1130" s="1430"/>
      <c r="AS1130" s="1430"/>
      <c r="AT1130" s="1430"/>
      <c r="AU1130" s="1430"/>
      <c r="AV1130" s="1430"/>
      <c r="AW1130" s="1430"/>
      <c r="AX1130" s="1430"/>
      <c r="AY1130" s="1430"/>
      <c r="AZ1130" s="1430"/>
      <c r="BA1130" s="1430"/>
      <c r="BB1130" s="1430"/>
      <c r="BC1130" s="1430"/>
      <c r="BD1130" s="1430"/>
    </row>
    <row r="1131" spans="2:56">
      <c r="B1131" s="1430"/>
      <c r="C1131" s="1430"/>
      <c r="D1131" s="1430"/>
      <c r="E1131" s="1430"/>
      <c r="F1131" s="1430"/>
      <c r="G1131" s="1430"/>
      <c r="H1131" s="1430"/>
      <c r="I1131" s="1430"/>
      <c r="J1131" s="1430"/>
      <c r="K1131" s="1430"/>
      <c r="L1131" s="1430"/>
      <c r="M1131" s="1430"/>
      <c r="N1131" s="1430"/>
      <c r="O1131" s="1430"/>
      <c r="P1131" s="1430"/>
      <c r="Q1131" s="1430"/>
      <c r="R1131" s="1430"/>
      <c r="S1131" s="1430"/>
      <c r="T1131" s="1430"/>
      <c r="U1131" s="1430"/>
      <c r="V1131" s="1430"/>
      <c r="W1131" s="1430"/>
      <c r="X1131" s="1430"/>
      <c r="Y1131" s="1430"/>
      <c r="Z1131" s="1430"/>
      <c r="AA1131" s="1430"/>
      <c r="AB1131" s="1430"/>
      <c r="AC1131" s="1430"/>
      <c r="AD1131" s="1430"/>
      <c r="AE1131" s="1430"/>
      <c r="AF1131" s="1430"/>
      <c r="AG1131" s="1430"/>
      <c r="AH1131" s="1430"/>
      <c r="AI1131" s="1430"/>
      <c r="AJ1131" s="1430"/>
      <c r="AK1131" s="1430"/>
      <c r="AL1131" s="1430"/>
      <c r="AM1131" s="1430"/>
      <c r="AN1131" s="1430"/>
      <c r="AO1131" s="1430"/>
      <c r="AP1131" s="1430"/>
      <c r="AQ1131" s="1430"/>
      <c r="AR1131" s="1430"/>
      <c r="AS1131" s="1430"/>
      <c r="AT1131" s="1430"/>
      <c r="AU1131" s="1430"/>
      <c r="AV1131" s="1430"/>
      <c r="AW1131" s="1430"/>
      <c r="AX1131" s="1430"/>
      <c r="AY1131" s="1430"/>
      <c r="AZ1131" s="1430"/>
      <c r="BA1131" s="1430"/>
      <c r="BB1131" s="1430"/>
      <c r="BC1131" s="1430"/>
      <c r="BD1131" s="1430"/>
    </row>
    <row r="1132" spans="2:56">
      <c r="B1132" s="1430"/>
      <c r="C1132" s="1430"/>
      <c r="D1132" s="1430"/>
      <c r="E1132" s="1430"/>
      <c r="F1132" s="1430"/>
      <c r="G1132" s="1430"/>
      <c r="H1132" s="1430"/>
      <c r="I1132" s="1430"/>
      <c r="J1132" s="1430"/>
      <c r="K1132" s="1430"/>
      <c r="L1132" s="1430"/>
      <c r="M1132" s="1430"/>
      <c r="N1132" s="1430"/>
      <c r="O1132" s="1430"/>
      <c r="P1132" s="1430"/>
      <c r="Q1132" s="1430"/>
      <c r="R1132" s="1430"/>
      <c r="S1132" s="1430"/>
      <c r="T1132" s="1430"/>
      <c r="U1132" s="1430"/>
      <c r="V1132" s="1430"/>
      <c r="W1132" s="1430"/>
      <c r="X1132" s="1430"/>
      <c r="Y1132" s="1430"/>
      <c r="Z1132" s="1430"/>
      <c r="AA1132" s="1430"/>
      <c r="AB1132" s="1430"/>
      <c r="AC1132" s="1430"/>
      <c r="AD1132" s="1430"/>
      <c r="AE1132" s="1430"/>
      <c r="AF1132" s="1430"/>
      <c r="AG1132" s="1430"/>
      <c r="AH1132" s="1430"/>
      <c r="AI1132" s="1430"/>
      <c r="AJ1132" s="1430"/>
      <c r="AK1132" s="1430"/>
      <c r="AL1132" s="1430"/>
      <c r="AM1132" s="1430"/>
      <c r="AN1132" s="1430"/>
      <c r="AO1132" s="1430"/>
      <c r="AP1132" s="1430"/>
      <c r="AQ1132" s="1430"/>
      <c r="AR1132" s="1430"/>
      <c r="AS1132" s="1430"/>
      <c r="AT1132" s="1430"/>
      <c r="AU1132" s="1430"/>
      <c r="AV1132" s="1430"/>
      <c r="AW1132" s="1430"/>
      <c r="AX1132" s="1430"/>
      <c r="AY1132" s="1430"/>
      <c r="AZ1132" s="1430"/>
      <c r="BA1132" s="1430"/>
      <c r="BB1132" s="1430"/>
      <c r="BC1132" s="1430"/>
      <c r="BD1132" s="1430"/>
    </row>
    <row r="1133" spans="2:56">
      <c r="B1133" s="1430"/>
      <c r="C1133" s="1430"/>
      <c r="D1133" s="1430"/>
      <c r="E1133" s="1430"/>
      <c r="F1133" s="1430"/>
      <c r="G1133" s="1430"/>
      <c r="H1133" s="1430"/>
      <c r="I1133" s="1430"/>
      <c r="J1133" s="1430"/>
      <c r="K1133" s="1430"/>
      <c r="L1133" s="1430"/>
      <c r="M1133" s="1430"/>
      <c r="N1133" s="1430"/>
      <c r="O1133" s="1430"/>
      <c r="P1133" s="1430"/>
      <c r="Q1133" s="1430"/>
      <c r="R1133" s="1430"/>
      <c r="S1133" s="1430"/>
      <c r="T1133" s="1430"/>
      <c r="U1133" s="1430"/>
      <c r="V1133" s="1430"/>
      <c r="W1133" s="1430"/>
      <c r="X1133" s="1430"/>
      <c r="Y1133" s="1430"/>
      <c r="Z1133" s="1430"/>
      <c r="AA1133" s="1430"/>
      <c r="AB1133" s="1430"/>
      <c r="AC1133" s="1430"/>
      <c r="AD1133" s="1430"/>
      <c r="AE1133" s="1430"/>
      <c r="AF1133" s="1430"/>
      <c r="AG1133" s="1430"/>
      <c r="AH1133" s="1430"/>
      <c r="AI1133" s="1430"/>
      <c r="AJ1133" s="1430"/>
      <c r="AK1133" s="1430"/>
      <c r="AL1133" s="1430"/>
      <c r="AM1133" s="1430"/>
      <c r="AN1133" s="1430"/>
      <c r="AO1133" s="1430"/>
      <c r="AP1133" s="1430"/>
      <c r="AQ1133" s="1430"/>
      <c r="AR1133" s="1430"/>
      <c r="AS1133" s="1430"/>
      <c r="AT1133" s="1430"/>
      <c r="AU1133" s="1430"/>
      <c r="AV1133" s="1430"/>
      <c r="AW1133" s="1430"/>
      <c r="AX1133" s="1430"/>
      <c r="AY1133" s="1430"/>
      <c r="AZ1133" s="1430"/>
      <c r="BA1133" s="1430"/>
      <c r="BB1133" s="1430"/>
      <c r="BC1133" s="1430"/>
      <c r="BD1133" s="1430"/>
    </row>
    <row r="1134" spans="2:56">
      <c r="B1134" s="1430"/>
      <c r="C1134" s="1430"/>
      <c r="D1134" s="1430"/>
      <c r="E1134" s="1430"/>
      <c r="F1134" s="1430"/>
      <c r="G1134" s="1430"/>
      <c r="H1134" s="1430"/>
      <c r="I1134" s="1430"/>
      <c r="J1134" s="1430"/>
      <c r="K1134" s="1430"/>
      <c r="L1134" s="1430"/>
      <c r="M1134" s="1430"/>
      <c r="N1134" s="1430"/>
      <c r="O1134" s="1430"/>
      <c r="P1134" s="1430"/>
      <c r="Q1134" s="1430"/>
      <c r="R1134" s="1430"/>
      <c r="S1134" s="1430"/>
      <c r="T1134" s="1430"/>
      <c r="U1134" s="1430"/>
      <c r="V1134" s="1430"/>
      <c r="W1134" s="1430"/>
      <c r="X1134" s="1430"/>
      <c r="Y1134" s="1430"/>
      <c r="Z1134" s="1430"/>
      <c r="AA1134" s="1430"/>
      <c r="AB1134" s="1430"/>
      <c r="AC1134" s="1430"/>
      <c r="AD1134" s="1430"/>
      <c r="AE1134" s="1430"/>
      <c r="AF1134" s="1430"/>
      <c r="AG1134" s="1430"/>
      <c r="AH1134" s="1430"/>
      <c r="AI1134" s="1430"/>
      <c r="AJ1134" s="1430"/>
      <c r="AK1134" s="1430"/>
      <c r="AL1134" s="1430"/>
      <c r="AM1134" s="1430"/>
      <c r="AN1134" s="1430"/>
      <c r="AO1134" s="1430"/>
      <c r="AP1134" s="1430"/>
      <c r="AQ1134" s="1430"/>
      <c r="AR1134" s="1430"/>
      <c r="AS1134" s="1430"/>
      <c r="AT1134" s="1430"/>
      <c r="AU1134" s="1430"/>
      <c r="AV1134" s="1430"/>
      <c r="AW1134" s="1430"/>
      <c r="AX1134" s="1430"/>
      <c r="AY1134" s="1430"/>
      <c r="AZ1134" s="1430"/>
      <c r="BA1134" s="1430"/>
      <c r="BB1134" s="1430"/>
      <c r="BC1134" s="1430"/>
      <c r="BD1134" s="1430"/>
    </row>
    <row r="1135" spans="2:56">
      <c r="B1135" s="1430"/>
      <c r="C1135" s="1430"/>
      <c r="D1135" s="1430"/>
      <c r="E1135" s="1430"/>
      <c r="F1135" s="1430"/>
      <c r="G1135" s="1430"/>
      <c r="H1135" s="1430"/>
      <c r="I1135" s="1430"/>
      <c r="J1135" s="1430"/>
      <c r="K1135" s="1430"/>
      <c r="L1135" s="1430"/>
      <c r="M1135" s="1430"/>
      <c r="N1135" s="1430"/>
      <c r="O1135" s="1430"/>
      <c r="P1135" s="1430"/>
      <c r="Q1135" s="1430"/>
      <c r="R1135" s="1430"/>
      <c r="S1135" s="1430"/>
      <c r="T1135" s="1430"/>
      <c r="U1135" s="1430"/>
      <c r="V1135" s="1430"/>
      <c r="W1135" s="1430"/>
      <c r="X1135" s="1430"/>
      <c r="Y1135" s="1430"/>
      <c r="Z1135" s="1430"/>
      <c r="AA1135" s="1430"/>
      <c r="AB1135" s="1430"/>
      <c r="AC1135" s="1430"/>
      <c r="AD1135" s="1430"/>
      <c r="AE1135" s="1430"/>
      <c r="AF1135" s="1430"/>
      <c r="AG1135" s="1430"/>
      <c r="AH1135" s="1430"/>
      <c r="AI1135" s="1430"/>
      <c r="AJ1135" s="1430"/>
      <c r="AK1135" s="1430"/>
      <c r="AL1135" s="1430"/>
      <c r="AM1135" s="1430"/>
      <c r="AN1135" s="1430"/>
      <c r="AO1135" s="1430"/>
      <c r="AP1135" s="1430"/>
      <c r="AQ1135" s="1430"/>
      <c r="AR1135" s="1430"/>
      <c r="AS1135" s="1430"/>
      <c r="AT1135" s="1430"/>
      <c r="AU1135" s="1430"/>
      <c r="AV1135" s="1430"/>
      <c r="AW1135" s="1430"/>
      <c r="AX1135" s="1430"/>
      <c r="AY1135" s="1430"/>
      <c r="AZ1135" s="1430"/>
      <c r="BA1135" s="1430"/>
      <c r="BB1135" s="1430"/>
      <c r="BC1135" s="1430"/>
      <c r="BD1135" s="1430"/>
    </row>
    <row r="1136" spans="2:56">
      <c r="B1136" s="1430"/>
      <c r="C1136" s="1430"/>
      <c r="D1136" s="1430"/>
      <c r="E1136" s="1430"/>
      <c r="F1136" s="1430"/>
      <c r="G1136" s="1430"/>
      <c r="H1136" s="1430"/>
      <c r="I1136" s="1430"/>
      <c r="J1136" s="1430"/>
      <c r="K1136" s="1430"/>
      <c r="L1136" s="1430"/>
      <c r="M1136" s="1430"/>
      <c r="N1136" s="1430"/>
      <c r="O1136" s="1430"/>
      <c r="P1136" s="1430"/>
      <c r="Q1136" s="1430"/>
      <c r="R1136" s="1430"/>
      <c r="S1136" s="1430"/>
      <c r="T1136" s="1430"/>
      <c r="U1136" s="1430"/>
      <c r="V1136" s="1430"/>
      <c r="W1136" s="1430"/>
      <c r="X1136" s="1430"/>
      <c r="Y1136" s="1430"/>
      <c r="Z1136" s="1430"/>
      <c r="AA1136" s="1430"/>
      <c r="AB1136" s="1430"/>
      <c r="AC1136" s="1430"/>
      <c r="AD1136" s="1430"/>
      <c r="AE1136" s="1430"/>
      <c r="AF1136" s="1430"/>
      <c r="AG1136" s="1430"/>
      <c r="AH1136" s="1430"/>
      <c r="AI1136" s="1430"/>
      <c r="AJ1136" s="1430"/>
      <c r="AK1136" s="1430"/>
      <c r="AL1136" s="1430"/>
      <c r="AM1136" s="1430"/>
      <c r="AN1136" s="1430"/>
      <c r="AO1136" s="1430"/>
      <c r="AP1136" s="1430"/>
      <c r="AQ1136" s="1430"/>
      <c r="AR1136" s="1430"/>
      <c r="AS1136" s="1430"/>
      <c r="AT1136" s="1430"/>
      <c r="AU1136" s="1430"/>
      <c r="AV1136" s="1430"/>
      <c r="AW1136" s="1430"/>
      <c r="AX1136" s="1430"/>
      <c r="AY1136" s="1430"/>
      <c r="AZ1136" s="1430"/>
      <c r="BA1136" s="1430"/>
      <c r="BB1136" s="1430"/>
      <c r="BC1136" s="1430"/>
      <c r="BD1136" s="1430"/>
    </row>
    <row r="1137" spans="2:56">
      <c r="B1137" s="1430"/>
      <c r="C1137" s="1430"/>
      <c r="D1137" s="1430"/>
      <c r="E1137" s="1430"/>
      <c r="F1137" s="1430"/>
      <c r="G1137" s="1430"/>
      <c r="H1137" s="1430"/>
      <c r="I1137" s="1430"/>
      <c r="J1137" s="1430"/>
      <c r="K1137" s="1430"/>
      <c r="L1137" s="1430"/>
      <c r="M1137" s="1430"/>
      <c r="N1137" s="1430"/>
      <c r="O1137" s="1430"/>
      <c r="P1137" s="1430"/>
      <c r="Q1137" s="1430"/>
      <c r="R1137" s="1430"/>
      <c r="S1137" s="1430"/>
      <c r="T1137" s="1430"/>
      <c r="U1137" s="1430"/>
      <c r="V1137" s="1430"/>
      <c r="W1137" s="1430"/>
      <c r="X1137" s="1430"/>
      <c r="Y1137" s="1430"/>
      <c r="Z1137" s="1430"/>
      <c r="AA1137" s="1430"/>
      <c r="AB1137" s="1430"/>
      <c r="AC1137" s="1430"/>
      <c r="AD1137" s="1430"/>
      <c r="AE1137" s="1430"/>
      <c r="AF1137" s="1430"/>
      <c r="AG1137" s="1430"/>
      <c r="AH1137" s="1430"/>
      <c r="AI1137" s="1430"/>
      <c r="AJ1137" s="1430"/>
      <c r="AK1137" s="1430"/>
      <c r="AL1137" s="1430"/>
      <c r="AM1137" s="1430"/>
      <c r="AN1137" s="1430"/>
      <c r="AO1137" s="1430"/>
      <c r="AP1137" s="1430"/>
      <c r="AQ1137" s="1430"/>
      <c r="AR1137" s="1430"/>
      <c r="AS1137" s="1430"/>
      <c r="AT1137" s="1430"/>
      <c r="AU1137" s="1430"/>
      <c r="AV1137" s="1430"/>
      <c r="AW1137" s="1430"/>
      <c r="AX1137" s="1430"/>
      <c r="AY1137" s="1430"/>
      <c r="AZ1137" s="1430"/>
      <c r="BA1137" s="1430"/>
      <c r="BB1137" s="1430"/>
      <c r="BC1137" s="1430"/>
      <c r="BD1137" s="1430"/>
    </row>
    <row r="1138" spans="2:56">
      <c r="B1138" s="1430"/>
      <c r="C1138" s="1430"/>
      <c r="D1138" s="1430"/>
      <c r="E1138" s="1430"/>
      <c r="F1138" s="1430"/>
      <c r="G1138" s="1430"/>
      <c r="H1138" s="1430"/>
      <c r="I1138" s="1430"/>
      <c r="J1138" s="1430"/>
      <c r="K1138" s="1430"/>
      <c r="L1138" s="1430"/>
      <c r="M1138" s="1430"/>
      <c r="N1138" s="1430"/>
      <c r="O1138" s="1430"/>
      <c r="P1138" s="1430"/>
      <c r="Q1138" s="1430"/>
      <c r="R1138" s="1430"/>
      <c r="S1138" s="1430"/>
      <c r="T1138" s="1430"/>
      <c r="U1138" s="1430"/>
      <c r="V1138" s="1430"/>
      <c r="W1138" s="1430"/>
      <c r="X1138" s="1430"/>
      <c r="Y1138" s="1430"/>
      <c r="Z1138" s="1430"/>
      <c r="AA1138" s="1430"/>
      <c r="AB1138" s="1430"/>
      <c r="AC1138" s="1430"/>
      <c r="AD1138" s="1430"/>
      <c r="AE1138" s="1430"/>
      <c r="AF1138" s="1430"/>
      <c r="AG1138" s="1430"/>
      <c r="AH1138" s="1430"/>
      <c r="AI1138" s="1430"/>
      <c r="AJ1138" s="1430"/>
      <c r="AK1138" s="1430"/>
      <c r="AL1138" s="1430"/>
      <c r="AM1138" s="1430"/>
      <c r="AN1138" s="1430"/>
      <c r="AO1138" s="1430"/>
      <c r="AP1138" s="1430"/>
      <c r="AQ1138" s="1430"/>
      <c r="AR1138" s="1430"/>
      <c r="AS1138" s="1430"/>
      <c r="AT1138" s="1430"/>
      <c r="AU1138" s="1430"/>
      <c r="AV1138" s="1430"/>
      <c r="AW1138" s="1430"/>
      <c r="AX1138" s="1430"/>
      <c r="AY1138" s="1430"/>
      <c r="AZ1138" s="1430"/>
      <c r="BA1138" s="1430"/>
      <c r="BB1138" s="1430"/>
      <c r="BC1138" s="1430"/>
      <c r="BD1138" s="1430"/>
    </row>
    <row r="1139" spans="2:56">
      <c r="B1139" s="1430"/>
      <c r="C1139" s="1430"/>
      <c r="D1139" s="1430"/>
      <c r="E1139" s="1430"/>
      <c r="F1139" s="1430"/>
      <c r="G1139" s="1430"/>
      <c r="H1139" s="1430"/>
      <c r="I1139" s="1430"/>
      <c r="J1139" s="1430"/>
      <c r="K1139" s="1430"/>
      <c r="L1139" s="1430"/>
      <c r="M1139" s="1430"/>
      <c r="N1139" s="1430"/>
      <c r="O1139" s="1430"/>
      <c r="P1139" s="1430"/>
      <c r="Q1139" s="1430"/>
      <c r="R1139" s="1430"/>
      <c r="S1139" s="1430"/>
      <c r="T1139" s="1430"/>
      <c r="U1139" s="1430"/>
      <c r="V1139" s="1430"/>
      <c r="W1139" s="1430"/>
      <c r="X1139" s="1430"/>
      <c r="Y1139" s="1430"/>
      <c r="Z1139" s="1430"/>
      <c r="AA1139" s="1430"/>
      <c r="AB1139" s="1430"/>
      <c r="AC1139" s="1430"/>
      <c r="AD1139" s="1430"/>
      <c r="AE1139" s="1430"/>
      <c r="AF1139" s="1430"/>
      <c r="AG1139" s="1430"/>
      <c r="AH1139" s="1430"/>
      <c r="AI1139" s="1430"/>
      <c r="AJ1139" s="1430"/>
      <c r="AK1139" s="1430"/>
      <c r="AL1139" s="1430"/>
      <c r="AM1139" s="1430"/>
      <c r="AN1139" s="1430"/>
      <c r="AO1139" s="1430"/>
      <c r="AP1139" s="1430"/>
      <c r="AQ1139" s="1430"/>
      <c r="AR1139" s="1430"/>
      <c r="AS1139" s="1430"/>
      <c r="AT1139" s="1430"/>
      <c r="AU1139" s="1430"/>
      <c r="AV1139" s="1430"/>
      <c r="AW1139" s="1430"/>
      <c r="AX1139" s="1430"/>
      <c r="AY1139" s="1430"/>
      <c r="AZ1139" s="1430"/>
      <c r="BA1139" s="1430"/>
      <c r="BB1139" s="1430"/>
      <c r="BC1139" s="1430"/>
      <c r="BD1139" s="1430"/>
    </row>
    <row r="1140" spans="2:56">
      <c r="B1140" s="1430"/>
      <c r="C1140" s="1430"/>
      <c r="D1140" s="1430"/>
      <c r="E1140" s="1430"/>
      <c r="F1140" s="1430"/>
      <c r="G1140" s="1430"/>
      <c r="H1140" s="1430"/>
      <c r="I1140" s="1430"/>
      <c r="J1140" s="1430"/>
      <c r="K1140" s="1430"/>
      <c r="L1140" s="1430"/>
      <c r="M1140" s="1430"/>
      <c r="N1140" s="1430"/>
      <c r="O1140" s="1430"/>
      <c r="P1140" s="1430"/>
      <c r="Q1140" s="1430"/>
      <c r="R1140" s="1430"/>
      <c r="S1140" s="1430"/>
      <c r="T1140" s="1430"/>
      <c r="U1140" s="1430"/>
      <c r="V1140" s="1430"/>
      <c r="W1140" s="1430"/>
      <c r="X1140" s="1430"/>
      <c r="Y1140" s="1430"/>
      <c r="Z1140" s="1430"/>
      <c r="AA1140" s="1430"/>
      <c r="AB1140" s="1430"/>
      <c r="AC1140" s="1430"/>
      <c r="AD1140" s="1430"/>
      <c r="AE1140" s="1430"/>
      <c r="AF1140" s="1430"/>
      <c r="AG1140" s="1430"/>
      <c r="AH1140" s="1430"/>
      <c r="AI1140" s="1430"/>
      <c r="AJ1140" s="1430"/>
      <c r="AK1140" s="1430"/>
      <c r="AL1140" s="1430"/>
      <c r="AM1140" s="1430"/>
      <c r="AN1140" s="1430"/>
      <c r="AO1140" s="1430"/>
      <c r="AP1140" s="1430"/>
      <c r="AQ1140" s="1430"/>
      <c r="AR1140" s="1430"/>
      <c r="AS1140" s="1430"/>
      <c r="AT1140" s="1430"/>
      <c r="AU1140" s="1430"/>
      <c r="AV1140" s="1430"/>
      <c r="AW1140" s="1430"/>
      <c r="AX1140" s="1430"/>
      <c r="AY1140" s="1430"/>
      <c r="AZ1140" s="1430"/>
      <c r="BA1140" s="1430"/>
      <c r="BB1140" s="1430"/>
      <c r="BC1140" s="1430"/>
      <c r="BD1140" s="1430"/>
    </row>
    <row r="1141" spans="2:56">
      <c r="B1141" s="1430"/>
      <c r="C1141" s="1430"/>
      <c r="D1141" s="1430"/>
      <c r="E1141" s="1430"/>
      <c r="F1141" s="1430"/>
      <c r="G1141" s="1430"/>
      <c r="H1141" s="1430"/>
      <c r="I1141" s="1430"/>
      <c r="J1141" s="1430"/>
      <c r="K1141" s="1430"/>
      <c r="L1141" s="1430"/>
      <c r="M1141" s="1430"/>
      <c r="N1141" s="1430"/>
      <c r="O1141" s="1430"/>
      <c r="P1141" s="1430"/>
      <c r="Q1141" s="1430"/>
      <c r="R1141" s="1430"/>
      <c r="S1141" s="1430"/>
      <c r="T1141" s="1430"/>
      <c r="U1141" s="1430"/>
      <c r="V1141" s="1430"/>
      <c r="W1141" s="1430"/>
      <c r="X1141" s="1430"/>
      <c r="Y1141" s="1430"/>
      <c r="Z1141" s="1430"/>
      <c r="AA1141" s="1430"/>
      <c r="AB1141" s="1430"/>
      <c r="AC1141" s="1430"/>
      <c r="AD1141" s="1430"/>
      <c r="AE1141" s="1430"/>
      <c r="AF1141" s="1430"/>
      <c r="AG1141" s="1430"/>
      <c r="AH1141" s="1430"/>
      <c r="AI1141" s="1430"/>
      <c r="AJ1141" s="1430"/>
      <c r="AK1141" s="1430"/>
      <c r="AL1141" s="1430"/>
      <c r="AM1141" s="1430"/>
      <c r="AN1141" s="1430"/>
      <c r="AO1141" s="1430"/>
      <c r="AP1141" s="1430"/>
      <c r="AQ1141" s="1430"/>
      <c r="AR1141" s="1430"/>
      <c r="AS1141" s="1430"/>
      <c r="AT1141" s="1430"/>
      <c r="AU1141" s="1430"/>
      <c r="AV1141" s="1430"/>
      <c r="AW1141" s="1430"/>
      <c r="AX1141" s="1430"/>
      <c r="AY1141" s="1430"/>
      <c r="AZ1141" s="1430"/>
      <c r="BA1141" s="1430"/>
      <c r="BB1141" s="1430"/>
      <c r="BC1141" s="1430"/>
      <c r="BD1141" s="1430"/>
    </row>
    <row r="1142" spans="2:56">
      <c r="B1142" s="1430"/>
      <c r="C1142" s="1430"/>
      <c r="D1142" s="1430"/>
      <c r="E1142" s="1430"/>
      <c r="F1142" s="1430"/>
      <c r="G1142" s="1430"/>
      <c r="H1142" s="1430"/>
      <c r="I1142" s="1430"/>
      <c r="J1142" s="1430"/>
      <c r="K1142" s="1430"/>
      <c r="L1142" s="1430"/>
      <c r="M1142" s="1430"/>
      <c r="N1142" s="1430"/>
      <c r="O1142" s="1430"/>
      <c r="P1142" s="1430"/>
      <c r="Q1142" s="1430"/>
      <c r="R1142" s="1430"/>
      <c r="S1142" s="1430"/>
      <c r="T1142" s="1430"/>
      <c r="U1142" s="1430"/>
      <c r="V1142" s="1430"/>
      <c r="W1142" s="1430"/>
      <c r="X1142" s="1430"/>
      <c r="Y1142" s="1430"/>
      <c r="Z1142" s="1430"/>
      <c r="AA1142" s="1430"/>
      <c r="AB1142" s="1430"/>
      <c r="AC1142" s="1430"/>
      <c r="AD1142" s="1430"/>
      <c r="AE1142" s="1430"/>
      <c r="AF1142" s="1430"/>
      <c r="AG1142" s="1430"/>
      <c r="AH1142" s="1430"/>
      <c r="AI1142" s="1430"/>
      <c r="AJ1142" s="1430"/>
      <c r="AK1142" s="1430"/>
      <c r="AL1142" s="1430"/>
      <c r="AM1142" s="1430"/>
      <c r="AN1142" s="1430"/>
      <c r="AO1142" s="1430"/>
      <c r="AP1142" s="1430"/>
      <c r="AQ1142" s="1430"/>
      <c r="AR1142" s="1430"/>
      <c r="AS1142" s="1430"/>
      <c r="AT1142" s="1430"/>
      <c r="AU1142" s="1430"/>
      <c r="AV1142" s="1430"/>
      <c r="AW1142" s="1430"/>
      <c r="AX1142" s="1430"/>
      <c r="AY1142" s="1430"/>
      <c r="AZ1142" s="1430"/>
      <c r="BA1142" s="1430"/>
      <c r="BB1142" s="1430"/>
      <c r="BC1142" s="1430"/>
      <c r="BD1142" s="1430"/>
    </row>
    <row r="1143" spans="2:56">
      <c r="B1143" s="1430"/>
      <c r="C1143" s="1430"/>
      <c r="D1143" s="1430"/>
      <c r="E1143" s="1430"/>
      <c r="F1143" s="1430"/>
      <c r="G1143" s="1430"/>
      <c r="H1143" s="1430"/>
      <c r="I1143" s="1430"/>
      <c r="J1143" s="1430"/>
      <c r="K1143" s="1430"/>
      <c r="L1143" s="1430"/>
      <c r="M1143" s="1430"/>
      <c r="N1143" s="1430"/>
      <c r="O1143" s="1430"/>
      <c r="P1143" s="1430"/>
      <c r="Q1143" s="1430"/>
      <c r="R1143" s="1430"/>
      <c r="S1143" s="1430"/>
      <c r="T1143" s="1430"/>
      <c r="U1143" s="1430"/>
      <c r="V1143" s="1430"/>
      <c r="W1143" s="1430"/>
      <c r="X1143" s="1430"/>
      <c r="Y1143" s="1430"/>
      <c r="Z1143" s="1430"/>
      <c r="AA1143" s="1430"/>
      <c r="AB1143" s="1430"/>
      <c r="AC1143" s="1430"/>
      <c r="AD1143" s="1430"/>
      <c r="AE1143" s="1430"/>
      <c r="AF1143" s="1430"/>
      <c r="AG1143" s="1430"/>
      <c r="AH1143" s="1430"/>
      <c r="AI1143" s="1430"/>
      <c r="AJ1143" s="1430"/>
      <c r="AK1143" s="1430"/>
      <c r="AL1143" s="1430"/>
      <c r="AM1143" s="1430"/>
      <c r="AN1143" s="1430"/>
      <c r="AO1143" s="1430"/>
      <c r="AP1143" s="1430"/>
      <c r="AQ1143" s="1430"/>
      <c r="AR1143" s="1430"/>
      <c r="AS1143" s="1430"/>
      <c r="AT1143" s="1430"/>
      <c r="AU1143" s="1430"/>
      <c r="AV1143" s="1430"/>
      <c r="AW1143" s="1430"/>
      <c r="AX1143" s="1430"/>
      <c r="AY1143" s="1430"/>
      <c r="AZ1143" s="1430"/>
      <c r="BA1143" s="1430"/>
      <c r="BB1143" s="1430"/>
      <c r="BC1143" s="1430"/>
      <c r="BD1143" s="1430"/>
    </row>
    <row r="1144" spans="2:56">
      <c r="B1144" s="1430"/>
      <c r="C1144" s="1430"/>
      <c r="D1144" s="1430"/>
      <c r="E1144" s="1430"/>
      <c r="F1144" s="1430"/>
      <c r="G1144" s="1430"/>
      <c r="H1144" s="1430"/>
      <c r="I1144" s="1430"/>
      <c r="J1144" s="1430"/>
      <c r="K1144" s="1430"/>
      <c r="L1144" s="1430"/>
      <c r="M1144" s="1430"/>
      <c r="N1144" s="1430"/>
      <c r="O1144" s="1430"/>
      <c r="P1144" s="1430"/>
      <c r="Q1144" s="1430"/>
      <c r="R1144" s="1430"/>
      <c r="S1144" s="1430"/>
      <c r="T1144" s="1430"/>
      <c r="U1144" s="1430"/>
      <c r="V1144" s="1430"/>
      <c r="W1144" s="1430"/>
      <c r="X1144" s="1430"/>
      <c r="Y1144" s="1430"/>
      <c r="Z1144" s="1430"/>
      <c r="AA1144" s="1430"/>
      <c r="AB1144" s="1430"/>
      <c r="AC1144" s="1430"/>
      <c r="AD1144" s="1430"/>
      <c r="AE1144" s="1430"/>
      <c r="AF1144" s="1430"/>
      <c r="AG1144" s="1430"/>
      <c r="AH1144" s="1430"/>
      <c r="AI1144" s="1430"/>
      <c r="AJ1144" s="1430"/>
      <c r="AK1144" s="1430"/>
      <c r="AL1144" s="1430"/>
      <c r="AM1144" s="1430"/>
      <c r="AN1144" s="1430"/>
      <c r="AO1144" s="1430"/>
      <c r="AP1144" s="1430"/>
      <c r="AQ1144" s="1430"/>
      <c r="AR1144" s="1430"/>
      <c r="AS1144" s="1430"/>
      <c r="AT1144" s="1430"/>
      <c r="AU1144" s="1430"/>
      <c r="AV1144" s="1430"/>
      <c r="AW1144" s="1430"/>
      <c r="AX1144" s="1430"/>
      <c r="AY1144" s="1430"/>
      <c r="AZ1144" s="1430"/>
      <c r="BA1144" s="1430"/>
      <c r="BB1144" s="1430"/>
      <c r="BC1144" s="1430"/>
      <c r="BD1144" s="1430"/>
    </row>
    <row r="1145" spans="2:56">
      <c r="B1145" s="1430"/>
      <c r="C1145" s="1430"/>
      <c r="D1145" s="1430"/>
      <c r="E1145" s="1430"/>
      <c r="F1145" s="1430"/>
      <c r="G1145" s="1430"/>
      <c r="H1145" s="1430"/>
      <c r="I1145" s="1430"/>
      <c r="J1145" s="1430"/>
      <c r="K1145" s="1430"/>
      <c r="L1145" s="1430"/>
      <c r="M1145" s="1430"/>
      <c r="N1145" s="1430"/>
      <c r="O1145" s="1430"/>
      <c r="P1145" s="1430"/>
      <c r="Q1145" s="1430"/>
      <c r="R1145" s="1430"/>
      <c r="S1145" s="1430"/>
      <c r="T1145" s="1430"/>
      <c r="U1145" s="1430"/>
      <c r="V1145" s="1430"/>
      <c r="W1145" s="1430"/>
      <c r="X1145" s="1430"/>
      <c r="Y1145" s="1430"/>
      <c r="Z1145" s="1430"/>
      <c r="AA1145" s="1430"/>
      <c r="AB1145" s="1430"/>
      <c r="AC1145" s="1430"/>
      <c r="AD1145" s="1430"/>
      <c r="AE1145" s="1430"/>
      <c r="AF1145" s="1430"/>
      <c r="AG1145" s="1430"/>
      <c r="AH1145" s="1430"/>
      <c r="AI1145" s="1430"/>
      <c r="AJ1145" s="1430"/>
      <c r="AK1145" s="1430"/>
      <c r="AL1145" s="1430"/>
      <c r="AM1145" s="1430"/>
      <c r="AN1145" s="1430"/>
      <c r="AO1145" s="1430"/>
      <c r="AP1145" s="1430"/>
      <c r="AQ1145" s="1430"/>
      <c r="AR1145" s="1430"/>
      <c r="AS1145" s="1430"/>
      <c r="AT1145" s="1430"/>
      <c r="AU1145" s="1430"/>
      <c r="AV1145" s="1430"/>
      <c r="AW1145" s="1430"/>
      <c r="AX1145" s="1430"/>
      <c r="AY1145" s="1430"/>
      <c r="AZ1145" s="1430"/>
      <c r="BA1145" s="1430"/>
      <c r="BB1145" s="1430"/>
      <c r="BC1145" s="1430"/>
      <c r="BD1145" s="1430"/>
    </row>
    <row r="1146" spans="2:56">
      <c r="B1146" s="1430"/>
      <c r="C1146" s="1430"/>
      <c r="D1146" s="1430"/>
      <c r="E1146" s="1430"/>
      <c r="F1146" s="1430"/>
      <c r="G1146" s="1430"/>
      <c r="H1146" s="1430"/>
      <c r="I1146" s="1430"/>
      <c r="J1146" s="1430"/>
      <c r="K1146" s="1430"/>
      <c r="L1146" s="1430"/>
      <c r="M1146" s="1430"/>
      <c r="N1146" s="1430"/>
      <c r="O1146" s="1430"/>
      <c r="P1146" s="1430"/>
      <c r="Q1146" s="1430"/>
      <c r="R1146" s="1430"/>
      <c r="S1146" s="1430"/>
      <c r="T1146" s="1430"/>
      <c r="U1146" s="1430"/>
      <c r="V1146" s="1430"/>
      <c r="W1146" s="1430"/>
      <c r="X1146" s="1430"/>
      <c r="Y1146" s="1430"/>
      <c r="Z1146" s="1430"/>
      <c r="AA1146" s="1430"/>
      <c r="AB1146" s="1430"/>
      <c r="AC1146" s="1430"/>
      <c r="AD1146" s="1430"/>
      <c r="AE1146" s="1430"/>
      <c r="AF1146" s="1430"/>
      <c r="AG1146" s="1430"/>
      <c r="AH1146" s="1430"/>
      <c r="AI1146" s="1430"/>
      <c r="AJ1146" s="1430"/>
      <c r="AK1146" s="1430"/>
      <c r="AL1146" s="1430"/>
      <c r="AM1146" s="1430"/>
      <c r="AN1146" s="1430"/>
      <c r="AO1146" s="1430"/>
      <c r="AP1146" s="1430"/>
      <c r="AQ1146" s="1430"/>
      <c r="AR1146" s="1430"/>
      <c r="AS1146" s="1430"/>
      <c r="AT1146" s="1430"/>
      <c r="AU1146" s="1430"/>
      <c r="AV1146" s="1430"/>
      <c r="AW1146" s="1430"/>
      <c r="AX1146" s="1430"/>
      <c r="AY1146" s="1430"/>
      <c r="AZ1146" s="1430"/>
      <c r="BA1146" s="1430"/>
      <c r="BB1146" s="1430"/>
      <c r="BC1146" s="1430"/>
      <c r="BD1146" s="1430"/>
    </row>
    <row r="1147" spans="2:56">
      <c r="B1147" s="1430"/>
      <c r="C1147" s="1430"/>
      <c r="D1147" s="1430"/>
      <c r="E1147" s="1430"/>
      <c r="F1147" s="1430"/>
      <c r="G1147" s="1430"/>
      <c r="H1147" s="1430"/>
      <c r="I1147" s="1430"/>
      <c r="J1147" s="1430"/>
      <c r="K1147" s="1430"/>
      <c r="L1147" s="1430"/>
      <c r="M1147" s="1430"/>
      <c r="N1147" s="1430"/>
      <c r="O1147" s="1430"/>
      <c r="P1147" s="1430"/>
      <c r="Q1147" s="1430"/>
      <c r="R1147" s="1430"/>
      <c r="S1147" s="1430"/>
      <c r="T1147" s="1430"/>
      <c r="U1147" s="1430"/>
      <c r="V1147" s="1430"/>
      <c r="W1147" s="1430"/>
      <c r="X1147" s="1430"/>
      <c r="Y1147" s="1430"/>
      <c r="Z1147" s="1430"/>
      <c r="AA1147" s="1430"/>
      <c r="AB1147" s="1430"/>
      <c r="AC1147" s="1430"/>
      <c r="AD1147" s="1430"/>
      <c r="AE1147" s="1430"/>
      <c r="AF1147" s="1430"/>
      <c r="AG1147" s="1430"/>
      <c r="AH1147" s="1430"/>
      <c r="AI1147" s="1430"/>
      <c r="AJ1147" s="1430"/>
      <c r="AK1147" s="1430"/>
      <c r="AL1147" s="1430"/>
      <c r="AM1147" s="1430"/>
      <c r="AN1147" s="1430"/>
      <c r="AO1147" s="1430"/>
      <c r="AP1147" s="1430"/>
      <c r="AQ1147" s="1430"/>
      <c r="AR1147" s="1430"/>
      <c r="AS1147" s="1430"/>
      <c r="AT1147" s="1430"/>
      <c r="AU1147" s="1430"/>
      <c r="AV1147" s="1430"/>
      <c r="AW1147" s="1430"/>
      <c r="AX1147" s="1430"/>
      <c r="AY1147" s="1430"/>
      <c r="AZ1147" s="1430"/>
      <c r="BA1147" s="1430"/>
      <c r="BB1147" s="1430"/>
      <c r="BC1147" s="1430"/>
      <c r="BD1147" s="1430"/>
    </row>
    <row r="1148" spans="2:56">
      <c r="B1148" s="1430"/>
      <c r="C1148" s="1430"/>
      <c r="D1148" s="1430"/>
      <c r="E1148" s="1430"/>
      <c r="F1148" s="1430"/>
      <c r="G1148" s="1430"/>
      <c r="H1148" s="1430"/>
      <c r="I1148" s="1430"/>
      <c r="J1148" s="1430"/>
      <c r="K1148" s="1430"/>
      <c r="L1148" s="1430"/>
      <c r="M1148" s="1430"/>
      <c r="N1148" s="1430"/>
      <c r="O1148" s="1430"/>
      <c r="P1148" s="1430"/>
      <c r="Q1148" s="1430"/>
      <c r="R1148" s="1430"/>
      <c r="S1148" s="1430"/>
      <c r="T1148" s="1430"/>
      <c r="U1148" s="1430"/>
      <c r="V1148" s="1430"/>
      <c r="W1148" s="1430"/>
      <c r="X1148" s="1430"/>
      <c r="Y1148" s="1430"/>
      <c r="Z1148" s="1430"/>
      <c r="AA1148" s="1430"/>
      <c r="AB1148" s="1430"/>
      <c r="AC1148" s="1430"/>
      <c r="AD1148" s="1430"/>
      <c r="AE1148" s="1430"/>
      <c r="AF1148" s="1430"/>
      <c r="AG1148" s="1430"/>
      <c r="AH1148" s="1430"/>
      <c r="AI1148" s="1430"/>
      <c r="AJ1148" s="1430"/>
      <c r="AK1148" s="1430"/>
      <c r="AL1148" s="1430"/>
      <c r="AM1148" s="1430"/>
      <c r="AN1148" s="1430"/>
      <c r="AO1148" s="1430"/>
      <c r="AP1148" s="1430"/>
      <c r="AQ1148" s="1430"/>
      <c r="AR1148" s="1430"/>
      <c r="AS1148" s="1430"/>
      <c r="AT1148" s="1430"/>
      <c r="AU1148" s="1430"/>
      <c r="AV1148" s="1430"/>
      <c r="AW1148" s="1430"/>
      <c r="AX1148" s="1430"/>
      <c r="AY1148" s="1430"/>
      <c r="AZ1148" s="1430"/>
      <c r="BA1148" s="1430"/>
      <c r="BB1148" s="1430"/>
      <c r="BC1148" s="1430"/>
      <c r="BD1148" s="1430"/>
    </row>
    <row r="1149" spans="2:56">
      <c r="B1149" s="1430"/>
      <c r="C1149" s="1430"/>
      <c r="D1149" s="1430"/>
      <c r="E1149" s="1430"/>
      <c r="F1149" s="1430"/>
      <c r="G1149" s="1430"/>
      <c r="H1149" s="1430"/>
      <c r="I1149" s="1430"/>
      <c r="J1149" s="1430"/>
      <c r="K1149" s="1430"/>
      <c r="L1149" s="1430"/>
      <c r="M1149" s="1430"/>
      <c r="N1149" s="1430"/>
      <c r="O1149" s="1430"/>
      <c r="P1149" s="1430"/>
      <c r="Q1149" s="1430"/>
      <c r="R1149" s="1430"/>
      <c r="S1149" s="1430"/>
      <c r="T1149" s="1430"/>
      <c r="U1149" s="1430"/>
      <c r="V1149" s="1430"/>
      <c r="W1149" s="1430"/>
      <c r="X1149" s="1430"/>
      <c r="Y1149" s="1430"/>
      <c r="Z1149" s="1430"/>
      <c r="AA1149" s="1430"/>
      <c r="AB1149" s="1430"/>
      <c r="AC1149" s="1430"/>
      <c r="AD1149" s="1430"/>
      <c r="AE1149" s="1430"/>
      <c r="AF1149" s="1430"/>
      <c r="AG1149" s="1430"/>
      <c r="AH1149" s="1430"/>
      <c r="AI1149" s="1430"/>
      <c r="AJ1149" s="1430"/>
      <c r="AK1149" s="1430"/>
      <c r="AL1149" s="1430"/>
      <c r="AM1149" s="1430"/>
      <c r="AN1149" s="1430"/>
      <c r="AO1149" s="1430"/>
      <c r="AP1149" s="1430"/>
      <c r="AQ1149" s="1430"/>
      <c r="AR1149" s="1430"/>
      <c r="AS1149" s="1430"/>
      <c r="AT1149" s="1430"/>
      <c r="AU1149" s="1430"/>
      <c r="AV1149" s="1430"/>
      <c r="AW1149" s="1430"/>
      <c r="AX1149" s="1430"/>
      <c r="AY1149" s="1430"/>
      <c r="AZ1149" s="1430"/>
      <c r="BA1149" s="1430"/>
      <c r="BB1149" s="1430"/>
      <c r="BC1149" s="1430"/>
      <c r="BD1149" s="1430"/>
    </row>
    <row r="1150" spans="2:56">
      <c r="B1150" s="1430"/>
      <c r="C1150" s="1430"/>
      <c r="D1150" s="1430"/>
      <c r="E1150" s="1430"/>
      <c r="F1150" s="1430"/>
      <c r="G1150" s="1430"/>
      <c r="H1150" s="1430"/>
      <c r="I1150" s="1430"/>
      <c r="J1150" s="1430"/>
      <c r="K1150" s="1430"/>
      <c r="L1150" s="1430"/>
      <c r="M1150" s="1430"/>
      <c r="N1150" s="1430"/>
      <c r="O1150" s="1430"/>
      <c r="P1150" s="1430"/>
      <c r="Q1150" s="1430"/>
      <c r="R1150" s="1430"/>
      <c r="S1150" s="1430"/>
      <c r="T1150" s="1430"/>
      <c r="U1150" s="1430"/>
      <c r="V1150" s="1430"/>
      <c r="W1150" s="1430"/>
      <c r="X1150" s="1430"/>
      <c r="Y1150" s="1430"/>
      <c r="Z1150" s="1430"/>
      <c r="AA1150" s="1430"/>
      <c r="AB1150" s="1430"/>
      <c r="AC1150" s="1430"/>
      <c r="AD1150" s="1430"/>
      <c r="AE1150" s="1430"/>
      <c r="AF1150" s="1430"/>
      <c r="AG1150" s="1430"/>
      <c r="AH1150" s="1430"/>
      <c r="AI1150" s="1430"/>
      <c r="AJ1150" s="1430"/>
      <c r="AK1150" s="1430"/>
      <c r="AL1150" s="1430"/>
      <c r="AM1150" s="1430"/>
      <c r="AN1150" s="1430"/>
      <c r="AO1150" s="1430"/>
      <c r="AP1150" s="1430"/>
      <c r="AQ1150" s="1430"/>
      <c r="AR1150" s="1430"/>
      <c r="AS1150" s="1430"/>
      <c r="AT1150" s="1430"/>
      <c r="AU1150" s="1430"/>
      <c r="AV1150" s="1430"/>
      <c r="AW1150" s="1430"/>
      <c r="AX1150" s="1430"/>
      <c r="AY1150" s="1430"/>
      <c r="AZ1150" s="1430"/>
      <c r="BA1150" s="1430"/>
      <c r="BB1150" s="1430"/>
      <c r="BC1150" s="1430"/>
      <c r="BD1150" s="1430"/>
    </row>
    <row r="1151" spans="2:56">
      <c r="B1151" s="1430"/>
      <c r="C1151" s="1430"/>
      <c r="D1151" s="1430"/>
      <c r="E1151" s="1430"/>
      <c r="F1151" s="1430"/>
      <c r="G1151" s="1430"/>
      <c r="H1151" s="1430"/>
      <c r="I1151" s="1430"/>
      <c r="J1151" s="1430"/>
      <c r="K1151" s="1430"/>
      <c r="L1151" s="1430"/>
      <c r="M1151" s="1430"/>
      <c r="N1151" s="1430"/>
      <c r="O1151" s="1430"/>
      <c r="P1151" s="1430"/>
      <c r="Q1151" s="1430"/>
      <c r="R1151" s="1430"/>
      <c r="S1151" s="1430"/>
      <c r="T1151" s="1430"/>
      <c r="U1151" s="1430"/>
      <c r="V1151" s="1430"/>
      <c r="W1151" s="1430"/>
      <c r="X1151" s="1430"/>
      <c r="Y1151" s="1430"/>
      <c r="Z1151" s="1430"/>
      <c r="AA1151" s="1430"/>
      <c r="AB1151" s="1430"/>
      <c r="AC1151" s="1430"/>
      <c r="AD1151" s="1430"/>
      <c r="AE1151" s="1430"/>
      <c r="AF1151" s="1430"/>
      <c r="AG1151" s="1430"/>
      <c r="AH1151" s="1430"/>
      <c r="AI1151" s="1430"/>
      <c r="AJ1151" s="1430"/>
      <c r="AK1151" s="1430"/>
      <c r="AL1151" s="1430"/>
      <c r="AM1151" s="1430"/>
      <c r="AN1151" s="1430"/>
      <c r="AO1151" s="1430"/>
      <c r="AP1151" s="1430"/>
      <c r="AQ1151" s="1430"/>
      <c r="AR1151" s="1430"/>
      <c r="AS1151" s="1430"/>
      <c r="AT1151" s="1430"/>
      <c r="AU1151" s="1430"/>
      <c r="AV1151" s="1430"/>
      <c r="AW1151" s="1430"/>
      <c r="AX1151" s="1430"/>
      <c r="AY1151" s="1430"/>
      <c r="AZ1151" s="1430"/>
      <c r="BA1151" s="1430"/>
      <c r="BB1151" s="1430"/>
      <c r="BC1151" s="1430"/>
      <c r="BD1151" s="1430"/>
    </row>
    <row r="1152" spans="2:56">
      <c r="B1152" s="1430"/>
      <c r="C1152" s="1430"/>
      <c r="D1152" s="1430"/>
      <c r="E1152" s="1430"/>
      <c r="F1152" s="1430"/>
      <c r="G1152" s="1430"/>
      <c r="H1152" s="1430"/>
      <c r="I1152" s="1430"/>
      <c r="J1152" s="1430"/>
      <c r="K1152" s="1430"/>
      <c r="L1152" s="1430"/>
      <c r="M1152" s="1430"/>
      <c r="N1152" s="1430"/>
      <c r="O1152" s="1430"/>
      <c r="P1152" s="1430"/>
      <c r="Q1152" s="1430"/>
      <c r="R1152" s="1430"/>
      <c r="S1152" s="1430"/>
      <c r="T1152" s="1430"/>
      <c r="U1152" s="1430"/>
      <c r="V1152" s="1430"/>
      <c r="W1152" s="1430"/>
      <c r="X1152" s="1430"/>
      <c r="Y1152" s="1430"/>
      <c r="Z1152" s="1430"/>
      <c r="AA1152" s="1430"/>
      <c r="AB1152" s="1430"/>
      <c r="AC1152" s="1430"/>
      <c r="AD1152" s="1430"/>
      <c r="AE1152" s="1430"/>
      <c r="AF1152" s="1430"/>
      <c r="AG1152" s="1430"/>
      <c r="AH1152" s="1430"/>
      <c r="AI1152" s="1430"/>
      <c r="AJ1152" s="1430"/>
      <c r="AK1152" s="1430"/>
      <c r="AL1152" s="1430"/>
      <c r="AM1152" s="1430"/>
      <c r="AN1152" s="1430"/>
      <c r="AO1152" s="1430"/>
      <c r="AP1152" s="1430"/>
      <c r="AQ1152" s="1430"/>
      <c r="AR1152" s="1430"/>
      <c r="AS1152" s="1430"/>
      <c r="AT1152" s="1430"/>
      <c r="AU1152" s="1430"/>
      <c r="AV1152" s="1430"/>
      <c r="AW1152" s="1430"/>
      <c r="AX1152" s="1430"/>
      <c r="AY1152" s="1430"/>
      <c r="AZ1152" s="1430"/>
      <c r="BA1152" s="1430"/>
      <c r="BB1152" s="1430"/>
      <c r="BC1152" s="1430"/>
      <c r="BD1152" s="1430"/>
    </row>
    <row r="1153" spans="2:56">
      <c r="B1153" s="1430"/>
      <c r="C1153" s="1430"/>
      <c r="D1153" s="1430"/>
      <c r="E1153" s="1430"/>
      <c r="F1153" s="1430"/>
      <c r="G1153" s="1430"/>
      <c r="H1153" s="1430"/>
      <c r="I1153" s="1430"/>
      <c r="J1153" s="1430"/>
      <c r="K1153" s="1430"/>
      <c r="L1153" s="1430"/>
      <c r="M1153" s="1430"/>
      <c r="N1153" s="1430"/>
      <c r="O1153" s="1430"/>
      <c r="P1153" s="1430"/>
      <c r="Q1153" s="1430"/>
      <c r="R1153" s="1430"/>
      <c r="S1153" s="1430"/>
      <c r="T1153" s="1430"/>
      <c r="U1153" s="1430"/>
      <c r="V1153" s="1430"/>
      <c r="W1153" s="1430"/>
      <c r="X1153" s="1430"/>
      <c r="Y1153" s="1430"/>
      <c r="Z1153" s="1430"/>
      <c r="AA1153" s="1430"/>
      <c r="AB1153" s="1430"/>
      <c r="AC1153" s="1430"/>
      <c r="AD1153" s="1430"/>
      <c r="AE1153" s="1430"/>
      <c r="AF1153" s="1430"/>
      <c r="AG1153" s="1430"/>
      <c r="AH1153" s="1430"/>
      <c r="AI1153" s="1430"/>
      <c r="AJ1153" s="1430"/>
      <c r="AK1153" s="1430"/>
      <c r="AL1153" s="1430"/>
      <c r="AM1153" s="1430"/>
      <c r="AN1153" s="1430"/>
      <c r="AO1153" s="1430"/>
      <c r="AP1153" s="1430"/>
      <c r="AQ1153" s="1430"/>
      <c r="AR1153" s="1430"/>
      <c r="AS1153" s="1430"/>
      <c r="AT1153" s="1430"/>
      <c r="AU1153" s="1430"/>
      <c r="AV1153" s="1430"/>
      <c r="AW1153" s="1430"/>
      <c r="AX1153" s="1430"/>
      <c r="AY1153" s="1430"/>
      <c r="AZ1153" s="1430"/>
      <c r="BA1153" s="1430"/>
      <c r="BB1153" s="1430"/>
      <c r="BC1153" s="1430"/>
      <c r="BD1153" s="1430"/>
    </row>
    <row r="1154" spans="2:56">
      <c r="B1154" s="1430"/>
      <c r="C1154" s="1430"/>
      <c r="D1154" s="1430"/>
      <c r="E1154" s="1430"/>
      <c r="F1154" s="1430"/>
      <c r="G1154" s="1430"/>
      <c r="H1154" s="1430"/>
      <c r="I1154" s="1430"/>
      <c r="J1154" s="1430"/>
      <c r="K1154" s="1430"/>
      <c r="L1154" s="1430"/>
      <c r="M1154" s="1430"/>
      <c r="N1154" s="1430"/>
      <c r="O1154" s="1430"/>
      <c r="P1154" s="1430"/>
      <c r="Q1154" s="1430"/>
      <c r="R1154" s="1430"/>
      <c r="S1154" s="1430"/>
      <c r="T1154" s="1430"/>
      <c r="U1154" s="1430"/>
      <c r="V1154" s="1430"/>
      <c r="W1154" s="1430"/>
      <c r="X1154" s="1430"/>
      <c r="Y1154" s="1430"/>
      <c r="Z1154" s="1430"/>
      <c r="AA1154" s="1430"/>
      <c r="AB1154" s="1430"/>
      <c r="AC1154" s="1430"/>
      <c r="AD1154" s="1430"/>
      <c r="AE1154" s="1430"/>
      <c r="AF1154" s="1430"/>
      <c r="AG1154" s="1430"/>
      <c r="AH1154" s="1430"/>
      <c r="AI1154" s="1430"/>
      <c r="AJ1154" s="1430"/>
      <c r="AK1154" s="1430"/>
      <c r="AL1154" s="1430"/>
      <c r="AM1154" s="1430"/>
      <c r="AN1154" s="1430"/>
      <c r="AO1154" s="1430"/>
      <c r="AP1154" s="1430"/>
      <c r="AQ1154" s="1430"/>
      <c r="AR1154" s="1430"/>
      <c r="AS1154" s="1430"/>
      <c r="AT1154" s="1430"/>
      <c r="AU1154" s="1430"/>
      <c r="AV1154" s="1430"/>
      <c r="AW1154" s="1430"/>
      <c r="AX1154" s="1430"/>
      <c r="AY1154" s="1430"/>
      <c r="AZ1154" s="1430"/>
      <c r="BA1154" s="1430"/>
      <c r="BB1154" s="1430"/>
      <c r="BC1154" s="1430"/>
      <c r="BD1154" s="1430"/>
    </row>
    <row r="1155" spans="2:56">
      <c r="B1155" s="1430"/>
      <c r="C1155" s="1430"/>
      <c r="D1155" s="1430"/>
      <c r="E1155" s="1430"/>
      <c r="F1155" s="1430"/>
      <c r="G1155" s="1430"/>
      <c r="H1155" s="1430"/>
      <c r="I1155" s="1430"/>
      <c r="J1155" s="1430"/>
      <c r="K1155" s="1430"/>
      <c r="L1155" s="1430"/>
      <c r="M1155" s="1430"/>
      <c r="N1155" s="1430"/>
      <c r="O1155" s="1430"/>
      <c r="P1155" s="1430"/>
      <c r="Q1155" s="1430"/>
      <c r="R1155" s="1430"/>
      <c r="S1155" s="1430"/>
      <c r="T1155" s="1430"/>
      <c r="U1155" s="1430"/>
      <c r="V1155" s="1430"/>
      <c r="W1155" s="1430"/>
      <c r="X1155" s="1430"/>
      <c r="Y1155" s="1430"/>
      <c r="Z1155" s="1430"/>
      <c r="AA1155" s="1430"/>
      <c r="AB1155" s="1430"/>
      <c r="AC1155" s="1430"/>
      <c r="AD1155" s="1430"/>
      <c r="AE1155" s="1430"/>
      <c r="AF1155" s="1430"/>
      <c r="AG1155" s="1430"/>
      <c r="AH1155" s="1430"/>
      <c r="AI1155" s="1430"/>
      <c r="AJ1155" s="1430"/>
      <c r="AK1155" s="1430"/>
      <c r="AL1155" s="1430"/>
      <c r="AM1155" s="1430"/>
      <c r="AN1155" s="1430"/>
      <c r="AO1155" s="1430"/>
      <c r="AP1155" s="1430"/>
      <c r="AQ1155" s="1430"/>
      <c r="AR1155" s="1430"/>
      <c r="AS1155" s="1430"/>
      <c r="AT1155" s="1430"/>
      <c r="AU1155" s="1430"/>
      <c r="AV1155" s="1430"/>
      <c r="AW1155" s="1430"/>
      <c r="AX1155" s="1430"/>
      <c r="AY1155" s="1430"/>
      <c r="AZ1155" s="1430"/>
      <c r="BA1155" s="1430"/>
      <c r="BB1155" s="1430"/>
      <c r="BC1155" s="1430"/>
      <c r="BD1155" s="1430"/>
    </row>
    <row r="1156" spans="2:56">
      <c r="B1156" s="1430"/>
      <c r="C1156" s="1430"/>
      <c r="D1156" s="1430"/>
      <c r="E1156" s="1430"/>
      <c r="F1156" s="1430"/>
      <c r="G1156" s="1430"/>
      <c r="H1156" s="1430"/>
      <c r="I1156" s="1430"/>
      <c r="J1156" s="1430"/>
      <c r="K1156" s="1430"/>
      <c r="L1156" s="1430"/>
      <c r="M1156" s="1430"/>
      <c r="N1156" s="1430"/>
      <c r="O1156" s="1430"/>
      <c r="P1156" s="1430"/>
      <c r="Q1156" s="1430"/>
      <c r="R1156" s="1430"/>
      <c r="S1156" s="1430"/>
      <c r="T1156" s="1430"/>
      <c r="U1156" s="1430"/>
      <c r="V1156" s="1430"/>
      <c r="W1156" s="1430"/>
      <c r="X1156" s="1430"/>
      <c r="Y1156" s="1430"/>
      <c r="Z1156" s="1430"/>
      <c r="AA1156" s="1430"/>
      <c r="AB1156" s="1430"/>
      <c r="AC1156" s="1430"/>
      <c r="AD1156" s="1430"/>
      <c r="AE1156" s="1430"/>
      <c r="AF1156" s="1430"/>
      <c r="AG1156" s="1430"/>
      <c r="AH1156" s="1430"/>
      <c r="AI1156" s="1430"/>
      <c r="AJ1156" s="1430"/>
      <c r="AK1156" s="1430"/>
      <c r="AL1156" s="1430"/>
      <c r="AM1156" s="1430"/>
      <c r="AN1156" s="1430"/>
      <c r="AO1156" s="1430"/>
      <c r="AP1156" s="1430"/>
      <c r="AQ1156" s="1430"/>
      <c r="AR1156" s="1430"/>
      <c r="AS1156" s="1430"/>
      <c r="AT1156" s="1430"/>
      <c r="AU1156" s="1430"/>
      <c r="AV1156" s="1430"/>
      <c r="AW1156" s="1430"/>
      <c r="AX1156" s="1430"/>
      <c r="AY1156" s="1430"/>
      <c r="AZ1156" s="1430"/>
      <c r="BA1156" s="1430"/>
      <c r="BB1156" s="1430"/>
      <c r="BC1156" s="1430"/>
      <c r="BD1156" s="1430"/>
    </row>
    <row r="1157" spans="2:56">
      <c r="B1157" s="1430"/>
      <c r="C1157" s="1430"/>
      <c r="D1157" s="1430"/>
      <c r="E1157" s="1430"/>
      <c r="F1157" s="1430"/>
      <c r="G1157" s="1430"/>
      <c r="H1157" s="1430"/>
      <c r="I1157" s="1430"/>
      <c r="J1157" s="1430"/>
      <c r="K1157" s="1430"/>
      <c r="L1157" s="1430"/>
      <c r="M1157" s="1430"/>
      <c r="N1157" s="1430"/>
      <c r="O1157" s="1430"/>
      <c r="P1157" s="1430"/>
      <c r="Q1157" s="1430"/>
      <c r="R1157" s="1430"/>
      <c r="S1157" s="1430"/>
      <c r="T1157" s="1430"/>
      <c r="U1157" s="1430"/>
      <c r="V1157" s="1430"/>
      <c r="W1157" s="1430"/>
      <c r="X1157" s="1430"/>
      <c r="Y1157" s="1430"/>
      <c r="Z1157" s="1430"/>
      <c r="AA1157" s="1430"/>
      <c r="AB1157" s="1430"/>
      <c r="AC1157" s="1430"/>
      <c r="AD1157" s="1430"/>
      <c r="AE1157" s="1430"/>
      <c r="AF1157" s="1430"/>
      <c r="AG1157" s="1430"/>
      <c r="AH1157" s="1430"/>
      <c r="AI1157" s="1430"/>
      <c r="AJ1157" s="1430"/>
      <c r="AK1157" s="1430"/>
      <c r="AL1157" s="1430"/>
      <c r="AM1157" s="1430"/>
      <c r="AN1157" s="1430"/>
      <c r="AO1157" s="1430"/>
      <c r="AP1157" s="1430"/>
      <c r="AQ1157" s="1430"/>
      <c r="AR1157" s="1430"/>
      <c r="AS1157" s="1430"/>
      <c r="AT1157" s="1430"/>
      <c r="AU1157" s="1430"/>
      <c r="AV1157" s="1430"/>
      <c r="AW1157" s="1430"/>
      <c r="AX1157" s="1430"/>
      <c r="AY1157" s="1430"/>
      <c r="AZ1157" s="1430"/>
      <c r="BA1157" s="1430"/>
      <c r="BB1157" s="1430"/>
      <c r="BC1157" s="1430"/>
      <c r="BD1157" s="1430"/>
    </row>
    <row r="1158" spans="2:56">
      <c r="B1158" s="1430"/>
      <c r="C1158" s="1430"/>
      <c r="D1158" s="1430"/>
      <c r="E1158" s="1430"/>
      <c r="F1158" s="1430"/>
      <c r="G1158" s="1430"/>
      <c r="H1158" s="1430"/>
      <c r="I1158" s="1430"/>
      <c r="J1158" s="1430"/>
      <c r="K1158" s="1430"/>
      <c r="L1158" s="1430"/>
      <c r="M1158" s="1430"/>
      <c r="N1158" s="1430"/>
      <c r="O1158" s="1430"/>
      <c r="P1158" s="1430"/>
      <c r="Q1158" s="1430"/>
      <c r="R1158" s="1430"/>
      <c r="S1158" s="1430"/>
      <c r="T1158" s="1430"/>
      <c r="U1158" s="1430"/>
      <c r="V1158" s="1430"/>
      <c r="W1158" s="1430"/>
      <c r="X1158" s="1430"/>
      <c r="Y1158" s="1430"/>
      <c r="Z1158" s="1430"/>
      <c r="AA1158" s="1430"/>
      <c r="AB1158" s="1430"/>
      <c r="AC1158" s="1430"/>
      <c r="AD1158" s="1430"/>
      <c r="AE1158" s="1430"/>
      <c r="AF1158" s="1430"/>
      <c r="AG1158" s="1430"/>
      <c r="AH1158" s="1430"/>
      <c r="AI1158" s="1430"/>
      <c r="AJ1158" s="1430"/>
      <c r="AK1158" s="1430"/>
      <c r="AL1158" s="1430"/>
      <c r="AM1158" s="1430"/>
      <c r="AN1158" s="1430"/>
      <c r="AO1158" s="1430"/>
      <c r="AP1158" s="1430"/>
      <c r="AQ1158" s="1430"/>
      <c r="AR1158" s="1430"/>
      <c r="AS1158" s="1430"/>
      <c r="AT1158" s="1430"/>
      <c r="AU1158" s="1430"/>
      <c r="AV1158" s="1430"/>
      <c r="AW1158" s="1430"/>
      <c r="AX1158" s="1430"/>
      <c r="AY1158" s="1430"/>
      <c r="AZ1158" s="1430"/>
      <c r="BA1158" s="1430"/>
      <c r="BB1158" s="1430"/>
      <c r="BC1158" s="1430"/>
      <c r="BD1158" s="1430"/>
    </row>
    <row r="1159" spans="2:56">
      <c r="B1159" s="1430"/>
      <c r="C1159" s="1430"/>
      <c r="D1159" s="1430"/>
      <c r="E1159" s="1430"/>
      <c r="F1159" s="1430"/>
      <c r="G1159" s="1430"/>
      <c r="H1159" s="1430"/>
      <c r="I1159" s="1430"/>
      <c r="J1159" s="1430"/>
      <c r="K1159" s="1430"/>
      <c r="L1159" s="1430"/>
      <c r="M1159" s="1430"/>
      <c r="N1159" s="1430"/>
      <c r="O1159" s="1430"/>
      <c r="P1159" s="1430"/>
      <c r="Q1159" s="1430"/>
      <c r="R1159" s="1430"/>
      <c r="S1159" s="1430"/>
      <c r="T1159" s="1430"/>
      <c r="U1159" s="1430"/>
      <c r="V1159" s="1430"/>
      <c r="W1159" s="1430"/>
      <c r="X1159" s="1430"/>
      <c r="Y1159" s="1430"/>
      <c r="Z1159" s="1430"/>
      <c r="AA1159" s="1430"/>
      <c r="AB1159" s="1430"/>
      <c r="AC1159" s="1430"/>
      <c r="AD1159" s="1430"/>
      <c r="AE1159" s="1430"/>
      <c r="AF1159" s="1430"/>
      <c r="AG1159" s="1430"/>
      <c r="AH1159" s="1430"/>
      <c r="AI1159" s="1430"/>
      <c r="AJ1159" s="1430"/>
      <c r="AK1159" s="1430"/>
      <c r="AL1159" s="1430"/>
      <c r="AM1159" s="1430"/>
      <c r="AN1159" s="1430"/>
      <c r="AO1159" s="1430"/>
      <c r="AP1159" s="1430"/>
      <c r="AQ1159" s="1430"/>
      <c r="AR1159" s="1430"/>
      <c r="AS1159" s="1430"/>
      <c r="AT1159" s="1430"/>
      <c r="AU1159" s="1430"/>
      <c r="AV1159" s="1430"/>
      <c r="AW1159" s="1430"/>
      <c r="AX1159" s="1430"/>
      <c r="AY1159" s="1430"/>
      <c r="AZ1159" s="1430"/>
      <c r="BA1159" s="1430"/>
      <c r="BB1159" s="1430"/>
      <c r="BC1159" s="1430"/>
      <c r="BD1159" s="1430"/>
    </row>
    <row r="1160" spans="2:56">
      <c r="B1160" s="1430"/>
      <c r="C1160" s="1430"/>
      <c r="D1160" s="1430"/>
      <c r="E1160" s="1430"/>
      <c r="F1160" s="1430"/>
      <c r="G1160" s="1430"/>
      <c r="H1160" s="1430"/>
      <c r="I1160" s="1430"/>
      <c r="J1160" s="1430"/>
      <c r="K1160" s="1430"/>
      <c r="L1160" s="1430"/>
      <c r="M1160" s="1430"/>
      <c r="N1160" s="1430"/>
      <c r="O1160" s="1430"/>
      <c r="P1160" s="1430"/>
      <c r="Q1160" s="1430"/>
      <c r="R1160" s="1430"/>
      <c r="S1160" s="1430"/>
      <c r="T1160" s="1430"/>
      <c r="U1160" s="1430"/>
      <c r="V1160" s="1430"/>
      <c r="W1160" s="1430"/>
      <c r="X1160" s="1430"/>
      <c r="Y1160" s="1430"/>
      <c r="Z1160" s="1430"/>
      <c r="AA1160" s="1430"/>
      <c r="AB1160" s="1430"/>
      <c r="AC1160" s="1430"/>
      <c r="AD1160" s="1430"/>
      <c r="AE1160" s="1430"/>
      <c r="AF1160" s="1430"/>
      <c r="AG1160" s="1430"/>
      <c r="AH1160" s="1430"/>
      <c r="AI1160" s="1430"/>
      <c r="AJ1160" s="1430"/>
      <c r="AK1160" s="1430"/>
      <c r="AL1160" s="1430"/>
      <c r="AM1160" s="1430"/>
      <c r="AN1160" s="1430"/>
      <c r="AO1160" s="1430"/>
      <c r="AP1160" s="1430"/>
      <c r="AQ1160" s="1430"/>
      <c r="AR1160" s="1430"/>
      <c r="AS1160" s="1430"/>
      <c r="AT1160" s="1430"/>
      <c r="AU1160" s="1430"/>
      <c r="AV1160" s="1430"/>
      <c r="AW1160" s="1430"/>
      <c r="AX1160" s="1430"/>
      <c r="AY1160" s="1430"/>
      <c r="AZ1160" s="1430"/>
      <c r="BA1160" s="1430"/>
      <c r="BB1160" s="1430"/>
      <c r="BC1160" s="1430"/>
      <c r="BD1160" s="1430"/>
    </row>
    <row r="1161" spans="2:56">
      <c r="B1161" s="1430"/>
      <c r="C1161" s="1430"/>
      <c r="D1161" s="1430"/>
      <c r="E1161" s="1430"/>
      <c r="F1161" s="1430"/>
      <c r="G1161" s="1430"/>
      <c r="H1161" s="1430"/>
      <c r="I1161" s="1430"/>
      <c r="J1161" s="1430"/>
      <c r="K1161" s="1430"/>
      <c r="L1161" s="1430"/>
      <c r="M1161" s="1430"/>
      <c r="N1161" s="1430"/>
      <c r="O1161" s="1430"/>
      <c r="P1161" s="1430"/>
      <c r="Q1161" s="1430"/>
      <c r="R1161" s="1430"/>
      <c r="S1161" s="1430"/>
      <c r="T1161" s="1430"/>
      <c r="U1161" s="1430"/>
      <c r="V1161" s="1430"/>
      <c r="W1161" s="1430"/>
      <c r="X1161" s="1430"/>
      <c r="Y1161" s="1430"/>
      <c r="Z1161" s="1430"/>
      <c r="AA1161" s="1430"/>
      <c r="AB1161" s="1430"/>
      <c r="AC1161" s="1430"/>
      <c r="AD1161" s="1430"/>
      <c r="AE1161" s="1430"/>
      <c r="AF1161" s="1430"/>
      <c r="AG1161" s="1430"/>
      <c r="AH1161" s="1430"/>
      <c r="AI1161" s="1430"/>
      <c r="AJ1161" s="1430"/>
      <c r="AK1161" s="1430"/>
      <c r="AL1161" s="1430"/>
      <c r="AM1161" s="1430"/>
      <c r="AN1161" s="1430"/>
      <c r="AO1161" s="1430"/>
      <c r="AP1161" s="1430"/>
      <c r="AQ1161" s="1430"/>
      <c r="AR1161" s="1430"/>
      <c r="AS1161" s="1430"/>
      <c r="AT1161" s="1430"/>
      <c r="AU1161" s="1430"/>
      <c r="AV1161" s="1430"/>
      <c r="AW1161" s="1430"/>
      <c r="AX1161" s="1430"/>
      <c r="AY1161" s="1430"/>
      <c r="AZ1161" s="1430"/>
      <c r="BA1161" s="1430"/>
      <c r="BB1161" s="1430"/>
      <c r="BC1161" s="1430"/>
      <c r="BD1161" s="1430"/>
    </row>
    <row r="1162" spans="2:56">
      <c r="B1162" s="1430"/>
      <c r="C1162" s="1430"/>
      <c r="D1162" s="1430"/>
      <c r="E1162" s="1430"/>
      <c r="F1162" s="1430"/>
      <c r="G1162" s="1430"/>
      <c r="H1162" s="1430"/>
      <c r="I1162" s="1430"/>
      <c r="J1162" s="1430"/>
      <c r="K1162" s="1430"/>
      <c r="L1162" s="1430"/>
      <c r="M1162" s="1430"/>
      <c r="N1162" s="1430"/>
      <c r="O1162" s="1430"/>
      <c r="P1162" s="1430"/>
      <c r="Q1162" s="1430"/>
      <c r="R1162" s="1430"/>
      <c r="S1162" s="1430"/>
      <c r="T1162" s="1430"/>
      <c r="U1162" s="1430"/>
      <c r="V1162" s="1430"/>
      <c r="W1162" s="1430"/>
      <c r="X1162" s="1430"/>
      <c r="Y1162" s="1430"/>
      <c r="Z1162" s="1430"/>
      <c r="AA1162" s="1430"/>
      <c r="AB1162" s="1430"/>
      <c r="AC1162" s="1430"/>
      <c r="AD1162" s="1430"/>
      <c r="AE1162" s="1430"/>
      <c r="AF1162" s="1430"/>
      <c r="AG1162" s="1430"/>
      <c r="AH1162" s="1430"/>
      <c r="AI1162" s="1430"/>
      <c r="AJ1162" s="1430"/>
      <c r="AK1162" s="1430"/>
      <c r="AL1162" s="1430"/>
      <c r="AM1162" s="1430"/>
      <c r="AN1162" s="1430"/>
      <c r="AO1162" s="1430"/>
      <c r="AP1162" s="1430"/>
      <c r="AQ1162" s="1430"/>
      <c r="AR1162" s="1430"/>
      <c r="AS1162" s="1430"/>
      <c r="AT1162" s="1430"/>
      <c r="AU1162" s="1430"/>
      <c r="AV1162" s="1430"/>
      <c r="AW1162" s="1430"/>
      <c r="AX1162" s="1430"/>
      <c r="AY1162" s="1430"/>
      <c r="AZ1162" s="1430"/>
      <c r="BA1162" s="1430"/>
      <c r="BB1162" s="1430"/>
      <c r="BC1162" s="1430"/>
      <c r="BD1162" s="1430"/>
    </row>
    <row r="1163" spans="2:56">
      <c r="B1163" s="1430"/>
      <c r="C1163" s="1430"/>
      <c r="D1163" s="1430"/>
      <c r="E1163" s="1430"/>
      <c r="F1163" s="1430"/>
      <c r="G1163" s="1430"/>
      <c r="H1163" s="1430"/>
      <c r="I1163" s="1430"/>
      <c r="J1163" s="1430"/>
      <c r="K1163" s="1430"/>
      <c r="L1163" s="1430"/>
      <c r="M1163" s="1430"/>
      <c r="N1163" s="1430"/>
      <c r="O1163" s="1430"/>
      <c r="P1163" s="1430"/>
      <c r="Q1163" s="1430"/>
      <c r="R1163" s="1430"/>
      <c r="S1163" s="1430"/>
      <c r="T1163" s="1430"/>
      <c r="U1163" s="1430"/>
      <c r="V1163" s="1430"/>
      <c r="W1163" s="1430"/>
      <c r="X1163" s="1430"/>
      <c r="Y1163" s="1430"/>
      <c r="Z1163" s="1430"/>
      <c r="AA1163" s="1430"/>
      <c r="AB1163" s="1430"/>
      <c r="AC1163" s="1430"/>
      <c r="AD1163" s="1430"/>
      <c r="AE1163" s="1430"/>
      <c r="AF1163" s="1430"/>
      <c r="AG1163" s="1430"/>
      <c r="AH1163" s="1430"/>
      <c r="AI1163" s="1430"/>
      <c r="AJ1163" s="1430"/>
      <c r="AK1163" s="1430"/>
      <c r="AL1163" s="1430"/>
      <c r="AM1163" s="1430"/>
      <c r="AN1163" s="1430"/>
      <c r="AO1163" s="1430"/>
      <c r="AP1163" s="1430"/>
      <c r="AQ1163" s="1430"/>
      <c r="AR1163" s="1430"/>
      <c r="AS1163" s="1430"/>
      <c r="AT1163" s="1430"/>
      <c r="AU1163" s="1430"/>
      <c r="AV1163" s="1430"/>
      <c r="AW1163" s="1430"/>
      <c r="AX1163" s="1430"/>
      <c r="AY1163" s="1430"/>
      <c r="AZ1163" s="1430"/>
      <c r="BA1163" s="1430"/>
      <c r="BB1163" s="1430"/>
      <c r="BC1163" s="1430"/>
      <c r="BD1163" s="1430"/>
    </row>
    <row r="1164" spans="2:56">
      <c r="B1164" s="1430"/>
      <c r="C1164" s="1430"/>
      <c r="D1164" s="1430"/>
      <c r="E1164" s="1430"/>
      <c r="F1164" s="1430"/>
      <c r="G1164" s="1430"/>
      <c r="H1164" s="1430"/>
      <c r="I1164" s="1430"/>
      <c r="J1164" s="1430"/>
      <c r="K1164" s="1430"/>
      <c r="L1164" s="1430"/>
      <c r="M1164" s="1430"/>
      <c r="N1164" s="1430"/>
      <c r="O1164" s="1430"/>
      <c r="P1164" s="1430"/>
      <c r="Q1164" s="1430"/>
      <c r="R1164" s="1430"/>
      <c r="S1164" s="1430"/>
      <c r="T1164" s="1430"/>
      <c r="U1164" s="1430"/>
      <c r="V1164" s="1430"/>
      <c r="W1164" s="1430"/>
      <c r="X1164" s="1430"/>
      <c r="Y1164" s="1430"/>
      <c r="Z1164" s="1430"/>
      <c r="AA1164" s="1430"/>
      <c r="AB1164" s="1430"/>
      <c r="AC1164" s="1430"/>
      <c r="AD1164" s="1430"/>
      <c r="AE1164" s="1430"/>
      <c r="AF1164" s="1430"/>
      <c r="AG1164" s="1430"/>
      <c r="AH1164" s="1430"/>
      <c r="AI1164" s="1430"/>
      <c r="AJ1164" s="1430"/>
      <c r="AK1164" s="1430"/>
      <c r="AL1164" s="1430"/>
      <c r="AM1164" s="1430"/>
      <c r="AN1164" s="1430"/>
      <c r="AO1164" s="1430"/>
      <c r="AP1164" s="1430"/>
      <c r="AQ1164" s="1430"/>
      <c r="AR1164" s="1430"/>
      <c r="AS1164" s="1430"/>
      <c r="AT1164" s="1430"/>
      <c r="AU1164" s="1430"/>
      <c r="AV1164" s="1430"/>
      <c r="AW1164" s="1430"/>
      <c r="AX1164" s="1430"/>
      <c r="AY1164" s="1430"/>
      <c r="AZ1164" s="1430"/>
      <c r="BA1164" s="1430"/>
      <c r="BB1164" s="1430"/>
      <c r="BC1164" s="1430"/>
      <c r="BD1164" s="1430"/>
    </row>
    <row r="1165" spans="2:56">
      <c r="B1165" s="1430"/>
      <c r="C1165" s="1430"/>
      <c r="D1165" s="1430"/>
      <c r="E1165" s="1430"/>
      <c r="F1165" s="1430"/>
      <c r="G1165" s="1430"/>
      <c r="H1165" s="1430"/>
      <c r="I1165" s="1430"/>
      <c r="J1165" s="1430"/>
      <c r="K1165" s="1430"/>
      <c r="L1165" s="1430"/>
      <c r="M1165" s="1430"/>
      <c r="N1165" s="1430"/>
      <c r="O1165" s="1430"/>
      <c r="P1165" s="1430"/>
      <c r="Q1165" s="1430"/>
      <c r="R1165" s="1430"/>
      <c r="S1165" s="1430"/>
      <c r="T1165" s="1430"/>
      <c r="U1165" s="1430"/>
      <c r="V1165" s="1430"/>
      <c r="W1165" s="1430"/>
      <c r="X1165" s="1430"/>
      <c r="Y1165" s="1430"/>
      <c r="Z1165" s="1430"/>
      <c r="AA1165" s="1430"/>
      <c r="AB1165" s="1430"/>
      <c r="AC1165" s="1430"/>
      <c r="AD1165" s="1430"/>
      <c r="AE1165" s="1430"/>
      <c r="AF1165" s="1430"/>
      <c r="AG1165" s="1430"/>
      <c r="AH1165" s="1430"/>
      <c r="AI1165" s="1430"/>
      <c r="AJ1165" s="1430"/>
      <c r="AK1165" s="1430"/>
      <c r="AL1165" s="1430"/>
      <c r="AM1165" s="1430"/>
      <c r="AN1165" s="1430"/>
      <c r="AO1165" s="1430"/>
      <c r="AP1165" s="1430"/>
      <c r="AQ1165" s="1430"/>
      <c r="AR1165" s="1430"/>
      <c r="AS1165" s="1430"/>
      <c r="AT1165" s="1430"/>
      <c r="AU1165" s="1430"/>
      <c r="AV1165" s="1430"/>
      <c r="AW1165" s="1430"/>
      <c r="AX1165" s="1430"/>
      <c r="AY1165" s="1430"/>
      <c r="AZ1165" s="1430"/>
      <c r="BA1165" s="1430"/>
      <c r="BB1165" s="1430"/>
      <c r="BC1165" s="1430"/>
      <c r="BD1165" s="1430"/>
    </row>
    <row r="1166" spans="2:56">
      <c r="B1166" s="1430"/>
      <c r="C1166" s="1430"/>
      <c r="D1166" s="1430"/>
      <c r="E1166" s="1430"/>
      <c r="F1166" s="1430"/>
      <c r="G1166" s="1430"/>
      <c r="H1166" s="1430"/>
      <c r="I1166" s="1430"/>
      <c r="J1166" s="1430"/>
      <c r="K1166" s="1430"/>
      <c r="L1166" s="1430"/>
      <c r="M1166" s="1430"/>
      <c r="N1166" s="1430"/>
      <c r="O1166" s="1430"/>
      <c r="P1166" s="1430"/>
      <c r="Q1166" s="1430"/>
      <c r="R1166" s="1430"/>
      <c r="S1166" s="1430"/>
      <c r="T1166" s="1430"/>
      <c r="U1166" s="1430"/>
      <c r="V1166" s="1430"/>
      <c r="W1166" s="1430"/>
      <c r="X1166" s="1430"/>
      <c r="Y1166" s="1430"/>
      <c r="Z1166" s="1430"/>
      <c r="AA1166" s="1430"/>
      <c r="AB1166" s="1430"/>
      <c r="AC1166" s="1430"/>
      <c r="AD1166" s="1430"/>
      <c r="AE1166" s="1430"/>
      <c r="AF1166" s="1430"/>
      <c r="AG1166" s="1430"/>
      <c r="AH1166" s="1430"/>
      <c r="AI1166" s="1430"/>
      <c r="AJ1166" s="1430"/>
      <c r="AK1166" s="1430"/>
      <c r="AL1166" s="1430"/>
      <c r="AM1166" s="1430"/>
      <c r="AN1166" s="1430"/>
      <c r="AO1166" s="1430"/>
      <c r="AP1166" s="1430"/>
      <c r="AQ1166" s="1430"/>
      <c r="AR1166" s="1430"/>
      <c r="AS1166" s="1430"/>
      <c r="AT1166" s="1430"/>
      <c r="AU1166" s="1430"/>
      <c r="AV1166" s="1430"/>
      <c r="AW1166" s="1430"/>
      <c r="AX1166" s="1430"/>
      <c r="AY1166" s="1430"/>
      <c r="AZ1166" s="1430"/>
      <c r="BA1166" s="1430"/>
      <c r="BB1166" s="1430"/>
      <c r="BC1166" s="1430"/>
      <c r="BD1166" s="1430"/>
    </row>
    <row r="1167" spans="2:56">
      <c r="B1167" s="1430"/>
      <c r="C1167" s="1430"/>
      <c r="D1167" s="1430"/>
      <c r="E1167" s="1430"/>
      <c r="F1167" s="1430"/>
      <c r="G1167" s="1430"/>
      <c r="H1167" s="1430"/>
      <c r="I1167" s="1430"/>
      <c r="J1167" s="1430"/>
      <c r="K1167" s="1430"/>
      <c r="L1167" s="1430"/>
      <c r="M1167" s="1430"/>
      <c r="N1167" s="1430"/>
      <c r="O1167" s="1430"/>
      <c r="P1167" s="1430"/>
      <c r="Q1167" s="1430"/>
      <c r="R1167" s="1430"/>
      <c r="S1167" s="1430"/>
      <c r="T1167" s="1430"/>
      <c r="U1167" s="1430"/>
      <c r="V1167" s="1430"/>
      <c r="W1167" s="1430"/>
      <c r="X1167" s="1430"/>
      <c r="Y1167" s="1430"/>
      <c r="Z1167" s="1430"/>
      <c r="AA1167" s="1430"/>
      <c r="AB1167" s="1430"/>
      <c r="AC1167" s="1430"/>
      <c r="AD1167" s="1430"/>
      <c r="AE1167" s="1430"/>
      <c r="AF1167" s="1430"/>
      <c r="AG1167" s="1430"/>
      <c r="AH1167" s="1430"/>
      <c r="AI1167" s="1430"/>
      <c r="AJ1167" s="1430"/>
      <c r="AK1167" s="1430"/>
      <c r="AL1167" s="1430"/>
      <c r="AM1167" s="1430"/>
      <c r="AN1167" s="1430"/>
      <c r="AO1167" s="1430"/>
      <c r="AP1167" s="1430"/>
      <c r="AQ1167" s="1430"/>
      <c r="AR1167" s="1430"/>
      <c r="AS1167" s="1430"/>
      <c r="AT1167" s="1430"/>
      <c r="AU1167" s="1430"/>
      <c r="AV1167" s="1430"/>
      <c r="AW1167" s="1430"/>
      <c r="AX1167" s="1430"/>
      <c r="AY1167" s="1430"/>
      <c r="AZ1167" s="1430"/>
      <c r="BA1167" s="1430"/>
      <c r="BB1167" s="1430"/>
      <c r="BC1167" s="1430"/>
      <c r="BD1167" s="1430"/>
    </row>
    <row r="1168" spans="2:56">
      <c r="B1168" s="1430"/>
      <c r="C1168" s="1430"/>
      <c r="D1168" s="1430"/>
      <c r="E1168" s="1430"/>
      <c r="F1168" s="1430"/>
      <c r="G1168" s="1430"/>
      <c r="H1168" s="1430"/>
      <c r="I1168" s="1430"/>
      <c r="J1168" s="1430"/>
      <c r="K1168" s="1430"/>
      <c r="L1168" s="1430"/>
      <c r="M1168" s="1430"/>
      <c r="N1168" s="1430"/>
      <c r="O1168" s="1430"/>
      <c r="P1168" s="1430"/>
      <c r="Q1168" s="1430"/>
      <c r="R1168" s="1430"/>
      <c r="S1168" s="1430"/>
      <c r="T1168" s="1430"/>
      <c r="U1168" s="1430"/>
      <c r="V1168" s="1430"/>
      <c r="W1168" s="1430"/>
      <c r="X1168" s="1430"/>
      <c r="Y1168" s="1430"/>
      <c r="Z1168" s="1430"/>
      <c r="AA1168" s="1430"/>
      <c r="AB1168" s="1430"/>
      <c r="AC1168" s="1430"/>
      <c r="AD1168" s="1430"/>
      <c r="AE1168" s="1430"/>
      <c r="AF1168" s="1430"/>
      <c r="AG1168" s="1430"/>
      <c r="AH1168" s="1430"/>
      <c r="AI1168" s="1430"/>
      <c r="AJ1168" s="1430"/>
      <c r="AK1168" s="1430"/>
      <c r="AL1168" s="1430"/>
      <c r="AM1168" s="1430"/>
      <c r="AN1168" s="1430"/>
      <c r="AO1168" s="1430"/>
      <c r="AP1168" s="1430"/>
      <c r="AQ1168" s="1430"/>
      <c r="AR1168" s="1430"/>
      <c r="AS1168" s="1430"/>
      <c r="AT1168" s="1430"/>
      <c r="AU1168" s="1430"/>
      <c r="AV1168" s="1430"/>
      <c r="AW1168" s="1430"/>
      <c r="AX1168" s="1430"/>
      <c r="AY1168" s="1430"/>
      <c r="AZ1168" s="1430"/>
      <c r="BA1168" s="1430"/>
      <c r="BB1168" s="1430"/>
      <c r="BC1168" s="1430"/>
      <c r="BD1168" s="1430"/>
    </row>
    <row r="1169" spans="2:56">
      <c r="B1169" s="1430"/>
      <c r="C1169" s="1430"/>
      <c r="D1169" s="1430"/>
      <c r="E1169" s="1430"/>
      <c r="F1169" s="1430"/>
      <c r="G1169" s="1430"/>
      <c r="H1169" s="1430"/>
      <c r="I1169" s="1430"/>
      <c r="J1169" s="1430"/>
      <c r="K1169" s="1430"/>
      <c r="L1169" s="1430"/>
      <c r="M1169" s="1430"/>
      <c r="N1169" s="1430"/>
      <c r="O1169" s="1430"/>
      <c r="P1169" s="1430"/>
      <c r="Q1169" s="1430"/>
      <c r="R1169" s="1430"/>
      <c r="S1169" s="1430"/>
      <c r="T1169" s="1430"/>
      <c r="U1169" s="1430"/>
      <c r="V1169" s="1430"/>
      <c r="W1169" s="1430"/>
      <c r="X1169" s="1430"/>
      <c r="Y1169" s="1430"/>
      <c r="Z1169" s="1430"/>
      <c r="AA1169" s="1430"/>
      <c r="AB1169" s="1430"/>
      <c r="AC1169" s="1430"/>
      <c r="AD1169" s="1430"/>
      <c r="AE1169" s="1430"/>
      <c r="AF1169" s="1430"/>
      <c r="AG1169" s="1430"/>
      <c r="AH1169" s="1430"/>
      <c r="AI1169" s="1430"/>
      <c r="AJ1169" s="1430"/>
      <c r="AK1169" s="1430"/>
      <c r="AL1169" s="1430"/>
      <c r="AM1169" s="1430"/>
      <c r="AN1169" s="1430"/>
      <c r="AO1169" s="1430"/>
      <c r="AP1169" s="1430"/>
      <c r="AQ1169" s="1430"/>
      <c r="AR1169" s="1430"/>
      <c r="AS1169" s="1430"/>
      <c r="AT1169" s="1430"/>
      <c r="AU1169" s="1430"/>
      <c r="AV1169" s="1430"/>
      <c r="AW1169" s="1430"/>
      <c r="AX1169" s="1430"/>
      <c r="AY1169" s="1430"/>
      <c r="AZ1169" s="1430"/>
      <c r="BA1169" s="1430"/>
      <c r="BB1169" s="1430"/>
      <c r="BC1169" s="1430"/>
      <c r="BD1169" s="1430"/>
    </row>
    <row r="1170" spans="2:56">
      <c r="B1170" s="1430"/>
      <c r="C1170" s="1430"/>
      <c r="D1170" s="1430"/>
      <c r="E1170" s="1430"/>
      <c r="F1170" s="1430"/>
      <c r="G1170" s="1430"/>
      <c r="H1170" s="1430"/>
      <c r="I1170" s="1430"/>
      <c r="J1170" s="1430"/>
      <c r="K1170" s="1430"/>
      <c r="L1170" s="1430"/>
      <c r="M1170" s="1430"/>
      <c r="N1170" s="1430"/>
      <c r="O1170" s="1430"/>
      <c r="P1170" s="1430"/>
      <c r="Q1170" s="1430"/>
      <c r="R1170" s="1430"/>
      <c r="S1170" s="1430"/>
      <c r="T1170" s="1430"/>
      <c r="U1170" s="1430"/>
      <c r="V1170" s="1430"/>
      <c r="W1170" s="1430"/>
      <c r="X1170" s="1430"/>
      <c r="Y1170" s="1430"/>
      <c r="Z1170" s="1430"/>
      <c r="AA1170" s="1430"/>
      <c r="AB1170" s="1430"/>
      <c r="AC1170" s="1430"/>
      <c r="AD1170" s="1430"/>
      <c r="AE1170" s="1430"/>
      <c r="AF1170" s="1430"/>
      <c r="AG1170" s="1430"/>
      <c r="AH1170" s="1430"/>
      <c r="AI1170" s="1430"/>
      <c r="AJ1170" s="1430"/>
      <c r="AK1170" s="1430"/>
      <c r="AL1170" s="1430"/>
      <c r="AM1170" s="1430"/>
      <c r="AN1170" s="1430"/>
      <c r="AO1170" s="1430"/>
      <c r="AP1170" s="1430"/>
      <c r="AQ1170" s="1430"/>
      <c r="AR1170" s="1430"/>
      <c r="AS1170" s="1430"/>
      <c r="AT1170" s="1430"/>
      <c r="AU1170" s="1430"/>
      <c r="AV1170" s="1430"/>
      <c r="AW1170" s="1430"/>
      <c r="AX1170" s="1430"/>
      <c r="AY1170" s="1430"/>
      <c r="AZ1170" s="1430"/>
      <c r="BA1170" s="1430"/>
      <c r="BB1170" s="1430"/>
      <c r="BC1170" s="1430"/>
      <c r="BD1170" s="1430"/>
    </row>
    <row r="1171" spans="2:56">
      <c r="B1171" s="1430"/>
      <c r="C1171" s="1430"/>
      <c r="D1171" s="1430"/>
      <c r="E1171" s="1430"/>
      <c r="F1171" s="1430"/>
      <c r="G1171" s="1430"/>
      <c r="H1171" s="1430"/>
      <c r="I1171" s="1430"/>
      <c r="J1171" s="1430"/>
      <c r="K1171" s="1430"/>
      <c r="L1171" s="1430"/>
      <c r="M1171" s="1430"/>
      <c r="N1171" s="1430"/>
      <c r="O1171" s="1430"/>
      <c r="P1171" s="1430"/>
      <c r="Q1171" s="1430"/>
      <c r="R1171" s="1430"/>
      <c r="S1171" s="1430"/>
      <c r="T1171" s="1430"/>
      <c r="U1171" s="1430"/>
      <c r="V1171" s="1430"/>
      <c r="W1171" s="1430"/>
      <c r="X1171" s="1430"/>
      <c r="Y1171" s="1430"/>
      <c r="Z1171" s="1430"/>
      <c r="AA1171" s="1430"/>
      <c r="AB1171" s="1430"/>
      <c r="AC1171" s="1430"/>
      <c r="AD1171" s="1430"/>
      <c r="AE1171" s="1430"/>
      <c r="AF1171" s="1430"/>
      <c r="AG1171" s="1430"/>
      <c r="AH1171" s="1430"/>
      <c r="AI1171" s="1430"/>
      <c r="AJ1171" s="1430"/>
      <c r="AK1171" s="1430"/>
      <c r="AL1171" s="1430"/>
      <c r="AM1171" s="1430"/>
      <c r="AN1171" s="1430"/>
      <c r="AO1171" s="1430"/>
      <c r="AP1171" s="1430"/>
      <c r="AQ1171" s="1430"/>
      <c r="AR1171" s="1430"/>
      <c r="AS1171" s="1430"/>
      <c r="AT1171" s="1430"/>
      <c r="AU1171" s="1430"/>
      <c r="AV1171" s="1430"/>
      <c r="AW1171" s="1430"/>
      <c r="AX1171" s="1430"/>
      <c r="AY1171" s="1430"/>
      <c r="AZ1171" s="1430"/>
      <c r="BA1171" s="1430"/>
      <c r="BB1171" s="1430"/>
      <c r="BC1171" s="1430"/>
      <c r="BD1171" s="1430"/>
    </row>
    <row r="1172" spans="2:56">
      <c r="B1172" s="1430"/>
      <c r="C1172" s="1430"/>
      <c r="D1172" s="1430"/>
      <c r="E1172" s="1430"/>
      <c r="F1172" s="1430"/>
      <c r="G1172" s="1430"/>
      <c r="H1172" s="1430"/>
      <c r="I1172" s="1430"/>
      <c r="J1172" s="1430"/>
      <c r="K1172" s="1430"/>
      <c r="L1172" s="1430"/>
      <c r="M1172" s="1430"/>
      <c r="N1172" s="1430"/>
      <c r="O1172" s="1430"/>
      <c r="P1172" s="1430"/>
      <c r="Q1172" s="1430"/>
      <c r="R1172" s="1430"/>
      <c r="S1172" s="1430"/>
      <c r="T1172" s="1430"/>
      <c r="U1172" s="1430"/>
      <c r="V1172" s="1430"/>
      <c r="W1172" s="1430"/>
      <c r="X1172" s="1430"/>
      <c r="Y1172" s="1430"/>
      <c r="Z1172" s="1430"/>
      <c r="AA1172" s="1430"/>
      <c r="AB1172" s="1430"/>
      <c r="AC1172" s="1430"/>
      <c r="AD1172" s="1430"/>
      <c r="AE1172" s="1430"/>
      <c r="AF1172" s="1430"/>
      <c r="AG1172" s="1430"/>
      <c r="AH1172" s="1430"/>
      <c r="AI1172" s="1430"/>
      <c r="AJ1172" s="1430"/>
      <c r="AK1172" s="1430"/>
      <c r="AL1172" s="1430"/>
      <c r="AM1172" s="1430"/>
      <c r="AN1172" s="1430"/>
      <c r="AO1172" s="1430"/>
      <c r="AP1172" s="1430"/>
      <c r="AQ1172" s="1430"/>
      <c r="AR1172" s="1430"/>
      <c r="AS1172" s="1430"/>
      <c r="AT1172" s="1430"/>
      <c r="AU1172" s="1430"/>
      <c r="AV1172" s="1430"/>
      <c r="AW1172" s="1430"/>
      <c r="AX1172" s="1430"/>
      <c r="AY1172" s="1430"/>
      <c r="AZ1172" s="1430"/>
      <c r="BA1172" s="1430"/>
      <c r="BB1172" s="1430"/>
      <c r="BC1172" s="1430"/>
      <c r="BD1172" s="1430"/>
    </row>
    <row r="1173" spans="2:56">
      <c r="B1173" s="1430"/>
      <c r="C1173" s="1430"/>
      <c r="D1173" s="1430"/>
      <c r="E1173" s="1430"/>
      <c r="F1173" s="1430"/>
      <c r="G1173" s="1430"/>
      <c r="H1173" s="1430"/>
      <c r="I1173" s="1430"/>
      <c r="J1173" s="1430"/>
      <c r="K1173" s="1430"/>
      <c r="L1173" s="1430"/>
      <c r="M1173" s="1430"/>
      <c r="N1173" s="1430"/>
      <c r="O1173" s="1430"/>
      <c r="P1173" s="1430"/>
      <c r="Q1173" s="1430"/>
      <c r="R1173" s="1430"/>
      <c r="S1173" s="1430"/>
      <c r="T1173" s="1430"/>
      <c r="U1173" s="1430"/>
      <c r="V1173" s="1430"/>
      <c r="W1173" s="1430"/>
      <c r="X1173" s="1430"/>
      <c r="Y1173" s="1430"/>
      <c r="Z1173" s="1430"/>
      <c r="AA1173" s="1430"/>
      <c r="AB1173" s="1430"/>
      <c r="AC1173" s="1430"/>
      <c r="AD1173" s="1430"/>
      <c r="AE1173" s="1430"/>
      <c r="AF1173" s="1430"/>
      <c r="AG1173" s="1430"/>
      <c r="AH1173" s="1430"/>
      <c r="AI1173" s="1430"/>
      <c r="AJ1173" s="1430"/>
      <c r="AK1173" s="1430"/>
      <c r="AL1173" s="1430"/>
      <c r="AM1173" s="1430"/>
      <c r="AN1173" s="1430"/>
      <c r="AO1173" s="1430"/>
      <c r="AP1173" s="1430"/>
      <c r="AQ1173" s="1430"/>
      <c r="AR1173" s="1430"/>
      <c r="AS1173" s="1430"/>
      <c r="AT1173" s="1430"/>
      <c r="AU1173" s="1430"/>
      <c r="AV1173" s="1430"/>
      <c r="AW1173" s="1430"/>
      <c r="AX1173" s="1430"/>
      <c r="AY1173" s="1430"/>
      <c r="AZ1173" s="1430"/>
      <c r="BA1173" s="1430"/>
      <c r="BB1173" s="1430"/>
      <c r="BC1173" s="1430"/>
      <c r="BD1173" s="1430"/>
    </row>
    <row r="1174" spans="2:56">
      <c r="B1174" s="1430"/>
      <c r="C1174" s="1430"/>
      <c r="D1174" s="1430"/>
      <c r="E1174" s="1430"/>
      <c r="F1174" s="1430"/>
      <c r="G1174" s="1430"/>
      <c r="H1174" s="1430"/>
      <c r="I1174" s="1430"/>
      <c r="J1174" s="1430"/>
      <c r="K1174" s="1430"/>
      <c r="L1174" s="1430"/>
      <c r="M1174" s="1430"/>
      <c r="N1174" s="1430"/>
      <c r="O1174" s="1430"/>
      <c r="P1174" s="1430"/>
      <c r="Q1174" s="1430"/>
      <c r="R1174" s="1430"/>
      <c r="S1174" s="1430"/>
      <c r="T1174" s="1430"/>
      <c r="U1174" s="1430"/>
      <c r="V1174" s="1430"/>
      <c r="W1174" s="1430"/>
      <c r="X1174" s="1430"/>
      <c r="Y1174" s="1430"/>
      <c r="Z1174" s="1430"/>
      <c r="AA1174" s="1430"/>
      <c r="AB1174" s="1430"/>
      <c r="AC1174" s="1430"/>
      <c r="AD1174" s="1430"/>
      <c r="AE1174" s="1430"/>
      <c r="AF1174" s="1430"/>
      <c r="AG1174" s="1430"/>
      <c r="AH1174" s="1430"/>
      <c r="AI1174" s="1430"/>
      <c r="AJ1174" s="1430"/>
      <c r="AK1174" s="1430"/>
      <c r="AL1174" s="1430"/>
      <c r="AM1174" s="1430"/>
      <c r="AN1174" s="1430"/>
      <c r="AO1174" s="1430"/>
      <c r="AP1174" s="1430"/>
      <c r="AQ1174" s="1430"/>
      <c r="AR1174" s="1430"/>
      <c r="AS1174" s="1430"/>
      <c r="AT1174" s="1430"/>
      <c r="AU1174" s="1430"/>
      <c r="AV1174" s="1430"/>
      <c r="AW1174" s="1430"/>
      <c r="AX1174" s="1430"/>
      <c r="AY1174" s="1430"/>
      <c r="AZ1174" s="1430"/>
      <c r="BA1174" s="1430"/>
      <c r="BB1174" s="1430"/>
      <c r="BC1174" s="1430"/>
      <c r="BD1174" s="1430"/>
    </row>
    <row r="1175" spans="2:56">
      <c r="B1175" s="1430"/>
      <c r="C1175" s="1430"/>
      <c r="D1175" s="1430"/>
      <c r="E1175" s="1430"/>
      <c r="F1175" s="1430"/>
      <c r="G1175" s="1430"/>
      <c r="H1175" s="1430"/>
      <c r="I1175" s="1430"/>
      <c r="J1175" s="1430"/>
      <c r="K1175" s="1430"/>
      <c r="L1175" s="1430"/>
      <c r="M1175" s="1430"/>
      <c r="N1175" s="1430"/>
      <c r="O1175" s="1430"/>
      <c r="P1175" s="1430"/>
      <c r="Q1175" s="1430"/>
      <c r="R1175" s="1430"/>
      <c r="S1175" s="1430"/>
      <c r="T1175" s="1430"/>
      <c r="U1175" s="1430"/>
      <c r="V1175" s="1430"/>
      <c r="W1175" s="1430"/>
      <c r="X1175" s="1430"/>
      <c r="Y1175" s="1430"/>
      <c r="Z1175" s="1430"/>
      <c r="AA1175" s="1430"/>
      <c r="AB1175" s="1430"/>
      <c r="AC1175" s="1430"/>
      <c r="AD1175" s="1430"/>
      <c r="AE1175" s="1430"/>
      <c r="AF1175" s="1430"/>
      <c r="AG1175" s="1430"/>
      <c r="AH1175" s="1430"/>
      <c r="AI1175" s="1430"/>
      <c r="AJ1175" s="1430"/>
      <c r="AK1175" s="1430"/>
      <c r="AL1175" s="1430"/>
      <c r="AM1175" s="1430"/>
      <c r="AN1175" s="1430"/>
      <c r="AO1175" s="1430"/>
      <c r="AP1175" s="1430"/>
      <c r="AQ1175" s="1430"/>
      <c r="AR1175" s="1430"/>
      <c r="AS1175" s="1430"/>
      <c r="AT1175" s="1430"/>
      <c r="AU1175" s="1430"/>
      <c r="AV1175" s="1430"/>
      <c r="AW1175" s="1430"/>
      <c r="AX1175" s="1430"/>
      <c r="AY1175" s="1430"/>
      <c r="AZ1175" s="1430"/>
      <c r="BA1175" s="1430"/>
      <c r="BB1175" s="1430"/>
      <c r="BC1175" s="1430"/>
      <c r="BD1175" s="1430"/>
    </row>
    <row r="1176" spans="2:56">
      <c r="B1176" s="1430"/>
      <c r="C1176" s="1430"/>
      <c r="D1176" s="1430"/>
      <c r="E1176" s="1430"/>
      <c r="F1176" s="1430"/>
      <c r="G1176" s="1430"/>
      <c r="H1176" s="1430"/>
      <c r="I1176" s="1430"/>
      <c r="J1176" s="1430"/>
      <c r="K1176" s="1430"/>
      <c r="L1176" s="1430"/>
      <c r="M1176" s="1430"/>
      <c r="N1176" s="1430"/>
      <c r="O1176" s="1430"/>
      <c r="P1176" s="1430"/>
      <c r="Q1176" s="1430"/>
      <c r="R1176" s="1430"/>
      <c r="S1176" s="1430"/>
      <c r="T1176" s="1430"/>
      <c r="U1176" s="1430"/>
      <c r="V1176" s="1430"/>
      <c r="W1176" s="1430"/>
      <c r="X1176" s="1430"/>
      <c r="Y1176" s="1430"/>
      <c r="Z1176" s="1430"/>
      <c r="AA1176" s="1430"/>
      <c r="AB1176" s="1430"/>
      <c r="AC1176" s="1430"/>
      <c r="AD1176" s="1430"/>
      <c r="AE1176" s="1430"/>
      <c r="AF1176" s="1430"/>
      <c r="AG1176" s="1430"/>
      <c r="AH1176" s="1430"/>
      <c r="AI1176" s="1430"/>
      <c r="AJ1176" s="1430"/>
      <c r="AK1176" s="1430"/>
      <c r="AL1176" s="1430"/>
      <c r="AM1176" s="1430"/>
      <c r="AN1176" s="1430"/>
      <c r="AO1176" s="1430"/>
      <c r="AP1176" s="1430"/>
      <c r="AQ1176" s="1430"/>
      <c r="AR1176" s="1430"/>
      <c r="AS1176" s="1430"/>
      <c r="AT1176" s="1430"/>
      <c r="AU1176" s="1430"/>
      <c r="AV1176" s="1430"/>
      <c r="AW1176" s="1430"/>
      <c r="AX1176" s="1430"/>
      <c r="AY1176" s="1430"/>
      <c r="AZ1176" s="1430"/>
      <c r="BA1176" s="1430"/>
      <c r="BB1176" s="1430"/>
      <c r="BC1176" s="1430"/>
      <c r="BD1176" s="1430"/>
    </row>
    <row r="1177" spans="2:56">
      <c r="B1177" s="1430"/>
      <c r="C1177" s="1430"/>
      <c r="D1177" s="1430"/>
      <c r="E1177" s="1430"/>
      <c r="F1177" s="1430"/>
      <c r="G1177" s="1430"/>
      <c r="H1177" s="1430"/>
      <c r="I1177" s="1430"/>
      <c r="J1177" s="1430"/>
      <c r="K1177" s="1430"/>
      <c r="L1177" s="1430"/>
      <c r="M1177" s="1430"/>
      <c r="N1177" s="1430"/>
      <c r="O1177" s="1430"/>
      <c r="P1177" s="1430"/>
      <c r="Q1177" s="1430"/>
      <c r="R1177" s="1430"/>
      <c r="S1177" s="1430"/>
      <c r="T1177" s="1430"/>
      <c r="U1177" s="1430"/>
      <c r="V1177" s="1430"/>
      <c r="W1177" s="1430"/>
      <c r="X1177" s="1430"/>
      <c r="Y1177" s="1430"/>
      <c r="Z1177" s="1430"/>
      <c r="AA1177" s="1430"/>
      <c r="AB1177" s="1430"/>
      <c r="AC1177" s="1430"/>
      <c r="AD1177" s="1430"/>
      <c r="AE1177" s="1430"/>
      <c r="AF1177" s="1430"/>
      <c r="AG1177" s="1430"/>
      <c r="AH1177" s="1430"/>
      <c r="AI1177" s="1430"/>
      <c r="AJ1177" s="1430"/>
      <c r="AK1177" s="1430"/>
      <c r="AL1177" s="1430"/>
      <c r="AM1177" s="1430"/>
      <c r="AN1177" s="1430"/>
      <c r="AO1177" s="1430"/>
      <c r="AP1177" s="1430"/>
      <c r="AQ1177" s="1430"/>
      <c r="AR1177" s="1430"/>
      <c r="AS1177" s="1430"/>
      <c r="AT1177" s="1430"/>
      <c r="AU1177" s="1430"/>
      <c r="AV1177" s="1430"/>
      <c r="AW1177" s="1430"/>
      <c r="AX1177" s="1430"/>
      <c r="AY1177" s="1430"/>
      <c r="AZ1177" s="1430"/>
      <c r="BA1177" s="1430"/>
      <c r="BB1177" s="1430"/>
      <c r="BC1177" s="1430"/>
      <c r="BD1177" s="1430"/>
    </row>
    <row r="1178" spans="2:56">
      <c r="B1178" s="1430"/>
      <c r="C1178" s="1430"/>
      <c r="D1178" s="1430"/>
      <c r="E1178" s="1430"/>
      <c r="F1178" s="1430"/>
      <c r="G1178" s="1430"/>
      <c r="H1178" s="1430"/>
      <c r="I1178" s="1430"/>
      <c r="J1178" s="1430"/>
      <c r="K1178" s="1430"/>
      <c r="L1178" s="1430"/>
      <c r="M1178" s="1430"/>
      <c r="N1178" s="1430"/>
      <c r="O1178" s="1430"/>
      <c r="P1178" s="1430"/>
      <c r="Q1178" s="1430"/>
      <c r="R1178" s="1430"/>
      <c r="S1178" s="1430"/>
      <c r="T1178" s="1430"/>
      <c r="U1178" s="1430"/>
      <c r="V1178" s="1430"/>
      <c r="W1178" s="1430"/>
      <c r="X1178" s="1430"/>
      <c r="Y1178" s="1430"/>
      <c r="Z1178" s="1430"/>
      <c r="AA1178" s="1430"/>
      <c r="AB1178" s="1430"/>
      <c r="AC1178" s="1430"/>
      <c r="AD1178" s="1430"/>
      <c r="AE1178" s="1430"/>
      <c r="AF1178" s="1430"/>
      <c r="AG1178" s="1430"/>
      <c r="AH1178" s="1430"/>
      <c r="AI1178" s="1430"/>
      <c r="AJ1178" s="1430"/>
      <c r="AK1178" s="1430"/>
      <c r="AL1178" s="1430"/>
      <c r="AM1178" s="1430"/>
      <c r="AN1178" s="1430"/>
      <c r="AO1178" s="1430"/>
      <c r="AP1178" s="1430"/>
      <c r="AQ1178" s="1430"/>
      <c r="AR1178" s="1430"/>
      <c r="AS1178" s="1430"/>
      <c r="AT1178" s="1430"/>
      <c r="AU1178" s="1430"/>
      <c r="AV1178" s="1430"/>
      <c r="AW1178" s="1430"/>
      <c r="AX1178" s="1430"/>
      <c r="AY1178" s="1430"/>
      <c r="AZ1178" s="1430"/>
      <c r="BA1178" s="1430"/>
      <c r="BB1178" s="1430"/>
      <c r="BC1178" s="1430"/>
      <c r="BD1178" s="1430"/>
    </row>
    <row r="1179" spans="2:56">
      <c r="B1179" s="1430"/>
      <c r="C1179" s="1430"/>
      <c r="D1179" s="1430"/>
      <c r="E1179" s="1430"/>
      <c r="F1179" s="1430"/>
      <c r="G1179" s="1430"/>
      <c r="H1179" s="1430"/>
      <c r="I1179" s="1430"/>
      <c r="J1179" s="1430"/>
      <c r="K1179" s="1430"/>
      <c r="L1179" s="1430"/>
      <c r="M1179" s="1430"/>
      <c r="N1179" s="1430"/>
      <c r="O1179" s="1430"/>
      <c r="P1179" s="1430"/>
      <c r="Q1179" s="1430"/>
      <c r="R1179" s="1430"/>
      <c r="S1179" s="1430"/>
      <c r="T1179" s="1430"/>
      <c r="U1179" s="1430"/>
      <c r="V1179" s="1430"/>
      <c r="W1179" s="1430"/>
      <c r="X1179" s="1430"/>
      <c r="Y1179" s="1430"/>
      <c r="Z1179" s="1430"/>
      <c r="AA1179" s="1430"/>
      <c r="AB1179" s="1430"/>
      <c r="AC1179" s="1430"/>
      <c r="AD1179" s="1430"/>
      <c r="AE1179" s="1430"/>
      <c r="AF1179" s="1430"/>
      <c r="AG1179" s="1430"/>
      <c r="AH1179" s="1430"/>
      <c r="AI1179" s="1430"/>
      <c r="AJ1179" s="1430"/>
      <c r="AK1179" s="1430"/>
      <c r="AL1179" s="1430"/>
      <c r="AM1179" s="1430"/>
      <c r="AN1179" s="1430"/>
      <c r="AO1179" s="1430"/>
      <c r="AP1179" s="1430"/>
      <c r="AQ1179" s="1430"/>
      <c r="AR1179" s="1430"/>
      <c r="AS1179" s="1430"/>
      <c r="AT1179" s="1430"/>
      <c r="AU1179" s="1430"/>
      <c r="AV1179" s="1430"/>
      <c r="AW1179" s="1430"/>
      <c r="AX1179" s="1430"/>
      <c r="AY1179" s="1430"/>
      <c r="AZ1179" s="1430"/>
      <c r="BA1179" s="1430"/>
      <c r="BB1179" s="1430"/>
      <c r="BC1179" s="1430"/>
      <c r="BD1179" s="1430"/>
    </row>
    <row r="1180" spans="2:56">
      <c r="B1180" s="1430"/>
      <c r="C1180" s="1430"/>
      <c r="D1180" s="1430"/>
      <c r="E1180" s="1430"/>
      <c r="F1180" s="1430"/>
      <c r="G1180" s="1430"/>
      <c r="H1180" s="1430"/>
      <c r="I1180" s="1430"/>
      <c r="J1180" s="1430"/>
      <c r="K1180" s="1430"/>
      <c r="L1180" s="1430"/>
      <c r="M1180" s="1430"/>
      <c r="N1180" s="1430"/>
      <c r="O1180" s="1430"/>
      <c r="P1180" s="1430"/>
      <c r="Q1180" s="1430"/>
      <c r="R1180" s="1430"/>
      <c r="S1180" s="1430"/>
      <c r="T1180" s="1430"/>
      <c r="U1180" s="1430"/>
      <c r="V1180" s="1430"/>
      <c r="W1180" s="1430"/>
      <c r="X1180" s="1430"/>
      <c r="Y1180" s="1430"/>
      <c r="Z1180" s="1430"/>
      <c r="AA1180" s="1430"/>
      <c r="AB1180" s="1430"/>
      <c r="AC1180" s="1430"/>
      <c r="AD1180" s="1430"/>
      <c r="AE1180" s="1430"/>
      <c r="AF1180" s="1430"/>
      <c r="AG1180" s="1430"/>
      <c r="AH1180" s="1430"/>
      <c r="AI1180" s="1430"/>
      <c r="AJ1180" s="1430"/>
      <c r="AK1180" s="1430"/>
      <c r="AL1180" s="1430"/>
      <c r="AM1180" s="1430"/>
      <c r="AN1180" s="1430"/>
      <c r="AO1180" s="1430"/>
      <c r="AP1180" s="1430"/>
      <c r="AQ1180" s="1430"/>
      <c r="AR1180" s="1430"/>
      <c r="AS1180" s="1430"/>
      <c r="AT1180" s="1430"/>
      <c r="AU1180" s="1430"/>
      <c r="AV1180" s="1430"/>
      <c r="AW1180" s="1430"/>
      <c r="AX1180" s="1430"/>
      <c r="AY1180" s="1430"/>
      <c r="AZ1180" s="1430"/>
      <c r="BA1180" s="1430"/>
      <c r="BB1180" s="1430"/>
      <c r="BC1180" s="1430"/>
      <c r="BD1180" s="1430"/>
    </row>
    <row r="1181" spans="2:56">
      <c r="B1181" s="1430"/>
      <c r="C1181" s="1430"/>
      <c r="D1181" s="1430"/>
      <c r="E1181" s="1430"/>
      <c r="F1181" s="1430"/>
      <c r="G1181" s="1430"/>
      <c r="H1181" s="1430"/>
      <c r="I1181" s="1430"/>
      <c r="J1181" s="1430"/>
      <c r="K1181" s="1430"/>
      <c r="L1181" s="1430"/>
      <c r="M1181" s="1430"/>
      <c r="N1181" s="1430"/>
      <c r="O1181" s="1430"/>
      <c r="P1181" s="1430"/>
      <c r="Q1181" s="1430"/>
      <c r="R1181" s="1430"/>
      <c r="S1181" s="1430"/>
      <c r="T1181" s="1430"/>
      <c r="U1181" s="1430"/>
      <c r="V1181" s="1430"/>
      <c r="W1181" s="1430"/>
      <c r="X1181" s="1430"/>
      <c r="Y1181" s="1430"/>
      <c r="Z1181" s="1430"/>
      <c r="AA1181" s="1430"/>
      <c r="AB1181" s="1430"/>
      <c r="AC1181" s="1430"/>
      <c r="AD1181" s="1430"/>
      <c r="AE1181" s="1430"/>
      <c r="AF1181" s="1430"/>
      <c r="AG1181" s="1430"/>
      <c r="AH1181" s="1430"/>
      <c r="AI1181" s="1430"/>
      <c r="AJ1181" s="1430"/>
      <c r="AK1181" s="1430"/>
      <c r="AL1181" s="1430"/>
      <c r="AM1181" s="1430"/>
      <c r="AN1181" s="1430"/>
      <c r="AO1181" s="1430"/>
      <c r="AP1181" s="1430"/>
      <c r="AQ1181" s="1430"/>
      <c r="AR1181" s="1430"/>
      <c r="AS1181" s="1430"/>
      <c r="AT1181" s="1430"/>
      <c r="AU1181" s="1430"/>
      <c r="AV1181" s="1430"/>
      <c r="AW1181" s="1430"/>
      <c r="AX1181" s="1430"/>
      <c r="AY1181" s="1430"/>
      <c r="AZ1181" s="1430"/>
      <c r="BA1181" s="1430"/>
      <c r="BB1181" s="1430"/>
      <c r="BC1181" s="1430"/>
      <c r="BD1181" s="1430"/>
    </row>
    <row r="1182" spans="2:56">
      <c r="B1182" s="1430"/>
      <c r="C1182" s="1430"/>
      <c r="D1182" s="1430"/>
      <c r="E1182" s="1430"/>
      <c r="F1182" s="1430"/>
      <c r="G1182" s="1430"/>
      <c r="H1182" s="1430"/>
      <c r="I1182" s="1430"/>
      <c r="J1182" s="1430"/>
      <c r="K1182" s="1430"/>
      <c r="L1182" s="1430"/>
      <c r="M1182" s="1430"/>
      <c r="N1182" s="1430"/>
      <c r="O1182" s="1430"/>
      <c r="P1182" s="1430"/>
      <c r="Q1182" s="1430"/>
      <c r="R1182" s="1430"/>
      <c r="S1182" s="1430"/>
      <c r="T1182" s="1430"/>
      <c r="U1182" s="1430"/>
      <c r="V1182" s="1430"/>
      <c r="W1182" s="1430"/>
      <c r="X1182" s="1430"/>
      <c r="Y1182" s="1430"/>
      <c r="Z1182" s="1430"/>
      <c r="AA1182" s="1430"/>
      <c r="AB1182" s="1430"/>
      <c r="AC1182" s="1430"/>
      <c r="AD1182" s="1430"/>
      <c r="AE1182" s="1430"/>
      <c r="AF1182" s="1430"/>
      <c r="AG1182" s="1430"/>
      <c r="AH1182" s="1430"/>
      <c r="AI1182" s="1430"/>
      <c r="AJ1182" s="1430"/>
      <c r="AK1182" s="1430"/>
      <c r="AL1182" s="1430"/>
      <c r="AM1182" s="1430"/>
      <c r="AN1182" s="1430"/>
      <c r="AO1182" s="1430"/>
      <c r="AP1182" s="1430"/>
      <c r="AQ1182" s="1430"/>
      <c r="AR1182" s="1430"/>
      <c r="AS1182" s="1430"/>
      <c r="AT1182" s="1430"/>
      <c r="AU1182" s="1430"/>
      <c r="AV1182" s="1430"/>
      <c r="AW1182" s="1430"/>
      <c r="AX1182" s="1430"/>
      <c r="AY1182" s="1430"/>
      <c r="AZ1182" s="1430"/>
      <c r="BA1182" s="1430"/>
      <c r="BB1182" s="1430"/>
      <c r="BC1182" s="1430"/>
      <c r="BD1182" s="1430"/>
    </row>
    <row r="1183" spans="2:56">
      <c r="B1183" s="1430"/>
      <c r="C1183" s="1430"/>
      <c r="D1183" s="1430"/>
      <c r="E1183" s="1430"/>
      <c r="F1183" s="1430"/>
      <c r="G1183" s="1430"/>
      <c r="H1183" s="1430"/>
      <c r="I1183" s="1430"/>
      <c r="J1183" s="1430"/>
      <c r="K1183" s="1430"/>
      <c r="L1183" s="1430"/>
      <c r="M1183" s="1430"/>
      <c r="N1183" s="1430"/>
      <c r="O1183" s="1430"/>
      <c r="P1183" s="1430"/>
      <c r="Q1183" s="1430"/>
      <c r="R1183" s="1430"/>
      <c r="S1183" s="1430"/>
      <c r="T1183" s="1430"/>
      <c r="U1183" s="1430"/>
      <c r="V1183" s="1430"/>
      <c r="W1183" s="1430"/>
      <c r="X1183" s="1430"/>
      <c r="Y1183" s="1430"/>
      <c r="Z1183" s="1430"/>
      <c r="AA1183" s="1430"/>
      <c r="AB1183" s="1430"/>
      <c r="AC1183" s="1430"/>
      <c r="AD1183" s="1430"/>
      <c r="AE1183" s="1430"/>
      <c r="AF1183" s="1430"/>
      <c r="AG1183" s="1430"/>
      <c r="AH1183" s="1430"/>
      <c r="AI1183" s="1430"/>
      <c r="AJ1183" s="1430"/>
      <c r="AK1183" s="1430"/>
      <c r="AL1183" s="1430"/>
      <c r="AM1183" s="1430"/>
      <c r="AN1183" s="1430"/>
      <c r="AO1183" s="1430"/>
      <c r="AP1183" s="1430"/>
      <c r="AQ1183" s="1430"/>
      <c r="AR1183" s="1430"/>
      <c r="AS1183" s="1430"/>
      <c r="AT1183" s="1430"/>
      <c r="AU1183" s="1430"/>
      <c r="AV1183" s="1430"/>
      <c r="AW1183" s="1430"/>
      <c r="AX1183" s="1430"/>
      <c r="AY1183" s="1430"/>
      <c r="AZ1183" s="1430"/>
      <c r="BA1183" s="1430"/>
      <c r="BB1183" s="1430"/>
      <c r="BC1183" s="1430"/>
      <c r="BD1183" s="1430"/>
    </row>
    <row r="1184" spans="2:56">
      <c r="B1184" s="1430"/>
      <c r="C1184" s="1430"/>
      <c r="D1184" s="1430"/>
      <c r="E1184" s="1430"/>
      <c r="F1184" s="1430"/>
      <c r="G1184" s="1430"/>
      <c r="H1184" s="1430"/>
      <c r="I1184" s="1430"/>
      <c r="J1184" s="1430"/>
      <c r="K1184" s="1430"/>
      <c r="L1184" s="1430"/>
      <c r="M1184" s="1430"/>
      <c r="N1184" s="1430"/>
      <c r="O1184" s="1430"/>
      <c r="P1184" s="1430"/>
      <c r="Q1184" s="1430"/>
      <c r="R1184" s="1430"/>
      <c r="S1184" s="1430"/>
      <c r="T1184" s="1430"/>
      <c r="U1184" s="1430"/>
      <c r="V1184" s="1430"/>
      <c r="W1184" s="1430"/>
      <c r="X1184" s="1430"/>
      <c r="Y1184" s="1430"/>
      <c r="Z1184" s="1430"/>
      <c r="AA1184" s="1430"/>
      <c r="AB1184" s="1430"/>
      <c r="AC1184" s="1430"/>
      <c r="AD1184" s="1430"/>
      <c r="AE1184" s="1430"/>
      <c r="AF1184" s="1430"/>
      <c r="AG1184" s="1430"/>
      <c r="AH1184" s="1430"/>
      <c r="AI1184" s="1430"/>
      <c r="AJ1184" s="1430"/>
      <c r="AK1184" s="1430"/>
      <c r="AL1184" s="1430"/>
      <c r="AM1184" s="1430"/>
      <c r="AN1184" s="1430"/>
      <c r="AO1184" s="1430"/>
      <c r="AP1184" s="1430"/>
      <c r="AQ1184" s="1430"/>
      <c r="AR1184" s="1430"/>
      <c r="AS1184" s="1430"/>
      <c r="AT1184" s="1430"/>
      <c r="AU1184" s="1430"/>
      <c r="AV1184" s="1430"/>
      <c r="AW1184" s="1430"/>
      <c r="AX1184" s="1430"/>
      <c r="AY1184" s="1430"/>
      <c r="AZ1184" s="1430"/>
      <c r="BA1184" s="1430"/>
      <c r="BB1184" s="1430"/>
      <c r="BC1184" s="1430"/>
      <c r="BD1184" s="1430"/>
    </row>
    <row r="1185" spans="2:56">
      <c r="B1185" s="1430"/>
      <c r="C1185" s="1430"/>
      <c r="D1185" s="1430"/>
      <c r="E1185" s="1430"/>
      <c r="F1185" s="1430"/>
      <c r="G1185" s="1430"/>
      <c r="H1185" s="1430"/>
      <c r="I1185" s="1430"/>
      <c r="J1185" s="1430"/>
      <c r="K1185" s="1430"/>
      <c r="L1185" s="1430"/>
      <c r="M1185" s="1430"/>
      <c r="N1185" s="1430"/>
      <c r="O1185" s="1430"/>
      <c r="P1185" s="1430"/>
      <c r="Q1185" s="1430"/>
      <c r="R1185" s="1430"/>
      <c r="S1185" s="1430"/>
      <c r="T1185" s="1430"/>
      <c r="U1185" s="1430"/>
      <c r="V1185" s="1430"/>
      <c r="W1185" s="1430"/>
      <c r="X1185" s="1430"/>
      <c r="Y1185" s="1430"/>
      <c r="Z1185" s="1430"/>
      <c r="AA1185" s="1430"/>
      <c r="AB1185" s="1430"/>
      <c r="AC1185" s="1430"/>
      <c r="AD1185" s="1430"/>
      <c r="AE1185" s="1430"/>
      <c r="AF1185" s="1430"/>
      <c r="AG1185" s="1430"/>
      <c r="AH1185" s="1430"/>
      <c r="AI1185" s="1430"/>
      <c r="AJ1185" s="1430"/>
      <c r="AK1185" s="1430"/>
      <c r="AL1185" s="1430"/>
      <c r="AM1185" s="1430"/>
      <c r="AN1185" s="1430"/>
      <c r="AO1185" s="1430"/>
      <c r="AP1185" s="1430"/>
      <c r="AQ1185" s="1430"/>
      <c r="AR1185" s="1430"/>
      <c r="AS1185" s="1430"/>
      <c r="AT1185" s="1430"/>
      <c r="AU1185" s="1430"/>
      <c r="AV1185" s="1430"/>
      <c r="AW1185" s="1430"/>
      <c r="AX1185" s="1430"/>
      <c r="AY1185" s="1430"/>
      <c r="AZ1185" s="1430"/>
      <c r="BA1185" s="1430"/>
      <c r="BB1185" s="1430"/>
      <c r="BC1185" s="1430"/>
      <c r="BD1185" s="1430"/>
    </row>
    <row r="1186" spans="2:56">
      <c r="B1186" s="1430"/>
      <c r="C1186" s="1430"/>
      <c r="D1186" s="1430"/>
      <c r="E1186" s="1430"/>
      <c r="F1186" s="1430"/>
      <c r="G1186" s="1430"/>
      <c r="H1186" s="1430"/>
      <c r="I1186" s="1430"/>
      <c r="J1186" s="1430"/>
      <c r="K1186" s="1430"/>
      <c r="L1186" s="1430"/>
      <c r="M1186" s="1430"/>
      <c r="N1186" s="1430"/>
      <c r="O1186" s="1430"/>
      <c r="P1186" s="1430"/>
      <c r="Q1186" s="1430"/>
      <c r="R1186" s="1430"/>
      <c r="S1186" s="1430"/>
      <c r="T1186" s="1430"/>
      <c r="U1186" s="1430"/>
      <c r="V1186" s="1430"/>
      <c r="W1186" s="1430"/>
      <c r="X1186" s="1430"/>
      <c r="Y1186" s="1430"/>
      <c r="Z1186" s="1430"/>
      <c r="AA1186" s="1430"/>
      <c r="AB1186" s="1430"/>
      <c r="AC1186" s="1430"/>
      <c r="AD1186" s="1430"/>
      <c r="AE1186" s="1430"/>
      <c r="AF1186" s="1430"/>
      <c r="AG1186" s="1430"/>
      <c r="AH1186" s="1430"/>
      <c r="AI1186" s="1430"/>
      <c r="AJ1186" s="1430"/>
      <c r="AK1186" s="1430"/>
      <c r="AL1186" s="1430"/>
      <c r="AM1186" s="1430"/>
      <c r="AN1186" s="1430"/>
      <c r="AO1186" s="1430"/>
      <c r="AP1186" s="1430"/>
      <c r="AQ1186" s="1430"/>
      <c r="AR1186" s="1430"/>
      <c r="AS1186" s="1430"/>
      <c r="AT1186" s="1430"/>
      <c r="AU1186" s="1430"/>
      <c r="AV1186" s="1430"/>
      <c r="AW1186" s="1430"/>
      <c r="AX1186" s="1430"/>
      <c r="AY1186" s="1430"/>
      <c r="AZ1186" s="1430"/>
      <c r="BA1186" s="1430"/>
      <c r="BB1186" s="1430"/>
      <c r="BC1186" s="1430"/>
      <c r="BD1186" s="1430"/>
    </row>
    <row r="1187" spans="2:56">
      <c r="B1187" s="1430"/>
      <c r="C1187" s="1430"/>
      <c r="D1187" s="1430"/>
      <c r="E1187" s="1430"/>
      <c r="F1187" s="1430"/>
      <c r="G1187" s="1430"/>
      <c r="H1187" s="1430"/>
      <c r="I1187" s="1430"/>
      <c r="J1187" s="1430"/>
      <c r="K1187" s="1430"/>
      <c r="L1187" s="1430"/>
      <c r="M1187" s="1430"/>
      <c r="N1187" s="1430"/>
      <c r="O1187" s="1430"/>
      <c r="P1187" s="1430"/>
      <c r="Q1187" s="1430"/>
      <c r="R1187" s="1430"/>
      <c r="S1187" s="1430"/>
      <c r="T1187" s="1430"/>
      <c r="U1187" s="1430"/>
      <c r="V1187" s="1430"/>
      <c r="W1187" s="1430"/>
      <c r="X1187" s="1430"/>
      <c r="Y1187" s="1430"/>
      <c r="Z1187" s="1430"/>
      <c r="AA1187" s="1430"/>
      <c r="AB1187" s="1430"/>
      <c r="AC1187" s="1430"/>
      <c r="AD1187" s="1430"/>
      <c r="AE1187" s="1430"/>
      <c r="AF1187" s="1430"/>
      <c r="AG1187" s="1430"/>
      <c r="AH1187" s="1430"/>
      <c r="AI1187" s="1430"/>
      <c r="AJ1187" s="1430"/>
      <c r="AK1187" s="1430"/>
      <c r="AL1187" s="1430"/>
      <c r="AM1187" s="1430"/>
      <c r="AN1187" s="1430"/>
      <c r="AO1187" s="1430"/>
      <c r="AP1187" s="1430"/>
      <c r="AQ1187" s="1430"/>
      <c r="AR1187" s="1430"/>
      <c r="AS1187" s="1430"/>
      <c r="AT1187" s="1430"/>
      <c r="AU1187" s="1430"/>
      <c r="AV1187" s="1430"/>
      <c r="AW1187" s="1430"/>
      <c r="AX1187" s="1430"/>
      <c r="AY1187" s="1430"/>
      <c r="AZ1187" s="1430"/>
      <c r="BA1187" s="1430"/>
      <c r="BB1187" s="1430"/>
      <c r="BC1187" s="1430"/>
      <c r="BD1187" s="1430"/>
    </row>
    <row r="1188" spans="2:56">
      <c r="B1188" s="1430"/>
      <c r="C1188" s="1430"/>
      <c r="D1188" s="1430"/>
      <c r="E1188" s="1430"/>
      <c r="F1188" s="1430"/>
      <c r="G1188" s="1430"/>
      <c r="H1188" s="1430"/>
      <c r="I1188" s="1430"/>
      <c r="J1188" s="1430"/>
      <c r="K1188" s="1430"/>
      <c r="L1188" s="1430"/>
      <c r="M1188" s="1430"/>
      <c r="N1188" s="1430"/>
      <c r="O1188" s="1430"/>
      <c r="P1188" s="1430"/>
      <c r="Q1188" s="1430"/>
      <c r="R1188" s="1430"/>
      <c r="S1188" s="1430"/>
      <c r="T1188" s="1430"/>
      <c r="U1188" s="1430"/>
      <c r="V1188" s="1430"/>
      <c r="W1188" s="1430"/>
      <c r="X1188" s="1430"/>
      <c r="Y1188" s="1430"/>
      <c r="Z1188" s="1430"/>
      <c r="AA1188" s="1430"/>
      <c r="AB1188" s="1430"/>
      <c r="AC1188" s="1430"/>
      <c r="AD1188" s="1430"/>
      <c r="AE1188" s="1430"/>
      <c r="AF1188" s="1430"/>
      <c r="AG1188" s="1430"/>
      <c r="AH1188" s="1430"/>
      <c r="AI1188" s="1430"/>
      <c r="AJ1188" s="1430"/>
      <c r="AK1188" s="1430"/>
      <c r="AL1188" s="1430"/>
      <c r="AM1188" s="1430"/>
      <c r="AN1188" s="1430"/>
      <c r="AO1188" s="1430"/>
      <c r="AP1188" s="1430"/>
      <c r="AQ1188" s="1430"/>
      <c r="AR1188" s="1430"/>
      <c r="AS1188" s="1430"/>
      <c r="AT1188" s="1430"/>
      <c r="AU1188" s="1430"/>
      <c r="AV1188" s="1430"/>
      <c r="AW1188" s="1430"/>
      <c r="AX1188" s="1430"/>
      <c r="AY1188" s="1430"/>
      <c r="AZ1188" s="1430"/>
      <c r="BA1188" s="1430"/>
      <c r="BB1188" s="1430"/>
      <c r="BC1188" s="1430"/>
      <c r="BD1188" s="1430"/>
    </row>
    <row r="1189" spans="2:56">
      <c r="B1189" s="1430"/>
      <c r="C1189" s="1430"/>
      <c r="D1189" s="1430"/>
      <c r="E1189" s="1430"/>
      <c r="F1189" s="1430"/>
      <c r="G1189" s="1430"/>
      <c r="H1189" s="1430"/>
      <c r="I1189" s="1430"/>
      <c r="J1189" s="1430"/>
      <c r="K1189" s="1430"/>
      <c r="L1189" s="1430"/>
      <c r="M1189" s="1430"/>
      <c r="N1189" s="1430"/>
      <c r="O1189" s="1430"/>
      <c r="P1189" s="1430"/>
      <c r="Q1189" s="1430"/>
      <c r="R1189" s="1430"/>
      <c r="S1189" s="1430"/>
      <c r="T1189" s="1430"/>
      <c r="U1189" s="1430"/>
      <c r="V1189" s="1430"/>
      <c r="W1189" s="1430"/>
      <c r="X1189" s="1430"/>
      <c r="Y1189" s="1430"/>
      <c r="Z1189" s="1430"/>
      <c r="AA1189" s="1430"/>
      <c r="AB1189" s="1430"/>
      <c r="AC1189" s="1430"/>
      <c r="AD1189" s="1430"/>
      <c r="AE1189" s="1430"/>
      <c r="AF1189" s="1430"/>
      <c r="AG1189" s="1430"/>
      <c r="AH1189" s="1430"/>
      <c r="AI1189" s="1430"/>
      <c r="AJ1189" s="1430"/>
      <c r="AK1189" s="1430"/>
      <c r="AL1189" s="1430"/>
      <c r="AM1189" s="1430"/>
      <c r="AN1189" s="1430"/>
      <c r="AO1189" s="1430"/>
      <c r="AP1189" s="1430"/>
      <c r="AQ1189" s="1430"/>
      <c r="AR1189" s="1430"/>
      <c r="AS1189" s="1430"/>
      <c r="AT1189" s="1430"/>
      <c r="AU1189" s="1430"/>
      <c r="AV1189" s="1430"/>
      <c r="AW1189" s="1430"/>
      <c r="AX1189" s="1430"/>
      <c r="AY1189" s="1430"/>
      <c r="AZ1189" s="1430"/>
      <c r="BA1189" s="1430"/>
      <c r="BB1189" s="1430"/>
      <c r="BC1189" s="1430"/>
      <c r="BD1189" s="1430"/>
    </row>
    <row r="1190" spans="2:56">
      <c r="B1190" s="1430"/>
      <c r="C1190" s="1430"/>
      <c r="D1190" s="1430"/>
      <c r="E1190" s="1430"/>
      <c r="F1190" s="1430"/>
      <c r="G1190" s="1430"/>
      <c r="H1190" s="1430"/>
      <c r="I1190" s="1430"/>
      <c r="J1190" s="1430"/>
      <c r="K1190" s="1430"/>
      <c r="L1190" s="1430"/>
      <c r="M1190" s="1430"/>
      <c r="N1190" s="1430"/>
      <c r="O1190" s="1430"/>
      <c r="P1190" s="1430"/>
      <c r="Q1190" s="1430"/>
      <c r="R1190" s="1430"/>
      <c r="S1190" s="1430"/>
      <c r="T1190" s="1430"/>
      <c r="U1190" s="1430"/>
      <c r="V1190" s="1430"/>
      <c r="W1190" s="1430"/>
      <c r="X1190" s="1430"/>
      <c r="Y1190" s="1430"/>
      <c r="Z1190" s="1430"/>
      <c r="AA1190" s="1430"/>
      <c r="AB1190" s="1430"/>
      <c r="AC1190" s="1430"/>
      <c r="AD1190" s="1430"/>
      <c r="AE1190" s="1430"/>
      <c r="AF1190" s="1430"/>
      <c r="AG1190" s="1430"/>
      <c r="AH1190" s="1430"/>
      <c r="AI1190" s="1430"/>
      <c r="AJ1190" s="1430"/>
      <c r="AK1190" s="1430"/>
      <c r="AL1190" s="1430"/>
      <c r="AM1190" s="1430"/>
      <c r="AN1190" s="1430"/>
      <c r="AO1190" s="1430"/>
      <c r="AP1190" s="1430"/>
      <c r="AQ1190" s="1430"/>
      <c r="AR1190" s="1430"/>
      <c r="AS1190" s="1430"/>
      <c r="AT1190" s="1430"/>
      <c r="AU1190" s="1430"/>
      <c r="AV1190" s="1430"/>
      <c r="AW1190" s="1430"/>
      <c r="AX1190" s="1430"/>
      <c r="AY1190" s="1430"/>
      <c r="AZ1190" s="1430"/>
      <c r="BA1190" s="1430"/>
      <c r="BB1190" s="1430"/>
      <c r="BC1190" s="1430"/>
      <c r="BD1190" s="1430"/>
    </row>
    <row r="1191" spans="2:56">
      <c r="B1191" s="1430"/>
      <c r="C1191" s="1430"/>
      <c r="D1191" s="1430"/>
      <c r="E1191" s="1430"/>
      <c r="F1191" s="1430"/>
      <c r="G1191" s="1430"/>
      <c r="H1191" s="1430"/>
      <c r="I1191" s="1430"/>
      <c r="J1191" s="1430"/>
      <c r="K1191" s="1430"/>
      <c r="L1191" s="1430"/>
      <c r="M1191" s="1430"/>
      <c r="N1191" s="1430"/>
      <c r="O1191" s="1430"/>
      <c r="P1191" s="1430"/>
      <c r="Q1191" s="1430"/>
      <c r="R1191" s="1430"/>
      <c r="S1191" s="1430"/>
      <c r="T1191" s="1430"/>
      <c r="U1191" s="1430"/>
      <c r="V1191" s="1430"/>
      <c r="W1191" s="1430"/>
      <c r="X1191" s="1430"/>
      <c r="Y1191" s="1430"/>
      <c r="Z1191" s="1430"/>
      <c r="AA1191" s="1430"/>
      <c r="AB1191" s="1430"/>
      <c r="AC1191" s="1430"/>
      <c r="AD1191" s="1430"/>
      <c r="AE1191" s="1430"/>
      <c r="AF1191" s="1430"/>
      <c r="AG1191" s="1430"/>
      <c r="AH1191" s="1430"/>
      <c r="AI1191" s="1430"/>
      <c r="AJ1191" s="1430"/>
      <c r="AK1191" s="1430"/>
      <c r="AL1191" s="1430"/>
      <c r="AM1191" s="1430"/>
      <c r="AN1191" s="1430"/>
      <c r="AO1191" s="1430"/>
      <c r="AP1191" s="1430"/>
      <c r="AQ1191" s="1430"/>
      <c r="AR1191" s="1430"/>
      <c r="AS1191" s="1430"/>
      <c r="AT1191" s="1430"/>
      <c r="AU1191" s="1430"/>
      <c r="AV1191" s="1430"/>
      <c r="AW1191" s="1430"/>
      <c r="AX1191" s="1430"/>
      <c r="AY1191" s="1430"/>
      <c r="AZ1191" s="1430"/>
      <c r="BA1191" s="1430"/>
      <c r="BB1191" s="1430"/>
      <c r="BC1191" s="1430"/>
      <c r="BD1191" s="1430"/>
    </row>
    <row r="1192" spans="2:56">
      <c r="B1192" s="1430"/>
      <c r="C1192" s="1430"/>
      <c r="D1192" s="1430"/>
      <c r="E1192" s="1430"/>
      <c r="F1192" s="1430"/>
      <c r="G1192" s="1430"/>
      <c r="H1192" s="1430"/>
      <c r="I1192" s="1430"/>
      <c r="J1192" s="1430"/>
      <c r="K1192" s="1430"/>
      <c r="L1192" s="1430"/>
      <c r="M1192" s="1430"/>
      <c r="N1192" s="1430"/>
      <c r="O1192" s="1430"/>
      <c r="P1192" s="1430"/>
      <c r="Q1192" s="1430"/>
      <c r="R1192" s="1430"/>
      <c r="S1192" s="1430"/>
      <c r="T1192" s="1430"/>
      <c r="U1192" s="1430"/>
      <c r="V1192" s="1430"/>
      <c r="W1192" s="1430"/>
      <c r="X1192" s="1430"/>
      <c r="Y1192" s="1430"/>
      <c r="Z1192" s="1430"/>
      <c r="AA1192" s="1430"/>
      <c r="AB1192" s="1430"/>
      <c r="AC1192" s="1430"/>
      <c r="AD1192" s="1430"/>
      <c r="AE1192" s="1430"/>
      <c r="AF1192" s="1430"/>
      <c r="AG1192" s="1430"/>
      <c r="AH1192" s="1430"/>
      <c r="AI1192" s="1430"/>
      <c r="AJ1192" s="1430"/>
      <c r="AK1192" s="1430"/>
      <c r="AL1192" s="1430"/>
      <c r="AM1192" s="1430"/>
      <c r="AN1192" s="1430"/>
      <c r="AO1192" s="1430"/>
      <c r="AP1192" s="1430"/>
      <c r="AQ1192" s="1430"/>
      <c r="AR1192" s="1430"/>
      <c r="AS1192" s="1430"/>
      <c r="AT1192" s="1430"/>
      <c r="AU1192" s="1430"/>
      <c r="AV1192" s="1430"/>
      <c r="AW1192" s="1430"/>
      <c r="AX1192" s="1430"/>
      <c r="AY1192" s="1430"/>
      <c r="AZ1192" s="1430"/>
      <c r="BA1192" s="1430"/>
      <c r="BB1192" s="1430"/>
      <c r="BC1192" s="1430"/>
      <c r="BD1192" s="1430"/>
    </row>
    <row r="1193" spans="2:56">
      <c r="B1193" s="1430"/>
      <c r="C1193" s="1430"/>
      <c r="D1193" s="1430"/>
      <c r="E1193" s="1430"/>
      <c r="F1193" s="1430"/>
      <c r="G1193" s="1430"/>
      <c r="H1193" s="1430"/>
      <c r="I1193" s="1430"/>
      <c r="J1193" s="1430"/>
      <c r="K1193" s="1430"/>
      <c r="L1193" s="1430"/>
      <c r="M1193" s="1430"/>
      <c r="N1193" s="1430"/>
      <c r="O1193" s="1430"/>
      <c r="P1193" s="1430"/>
      <c r="Q1193" s="1430"/>
      <c r="R1193" s="1430"/>
      <c r="S1193" s="1430"/>
      <c r="T1193" s="1430"/>
      <c r="U1193" s="1430"/>
      <c r="V1193" s="1430"/>
      <c r="W1193" s="1430"/>
      <c r="X1193" s="1430"/>
      <c r="Y1193" s="1430"/>
      <c r="Z1193" s="1430"/>
      <c r="AA1193" s="1430"/>
      <c r="AB1193" s="1430"/>
      <c r="AC1193" s="1430"/>
      <c r="AD1193" s="1430"/>
      <c r="AE1193" s="1430"/>
      <c r="AF1193" s="1430"/>
      <c r="AG1193" s="1430"/>
      <c r="AH1193" s="1430"/>
      <c r="AI1193" s="1430"/>
      <c r="AJ1193" s="1430"/>
      <c r="AK1193" s="1430"/>
      <c r="AL1193" s="1430"/>
      <c r="AM1193" s="1430"/>
      <c r="AN1193" s="1430"/>
      <c r="AO1193" s="1430"/>
      <c r="AP1193" s="1430"/>
      <c r="AQ1193" s="1430"/>
      <c r="AR1193" s="1430"/>
      <c r="AS1193" s="1430"/>
      <c r="AT1193" s="1430"/>
      <c r="AU1193" s="1430"/>
      <c r="AV1193" s="1430"/>
      <c r="AW1193" s="1430"/>
      <c r="AX1193" s="1430"/>
      <c r="AY1193" s="1430"/>
      <c r="AZ1193" s="1430"/>
      <c r="BA1193" s="1430"/>
      <c r="BB1193" s="1430"/>
      <c r="BC1193" s="1430"/>
      <c r="BD1193" s="1430"/>
    </row>
    <row r="1194" spans="2:56">
      <c r="B1194" s="1430"/>
      <c r="C1194" s="1430"/>
      <c r="D1194" s="1430"/>
      <c r="E1194" s="1430"/>
      <c r="F1194" s="1430"/>
      <c r="G1194" s="1430"/>
      <c r="H1194" s="1430"/>
      <c r="I1194" s="1430"/>
      <c r="J1194" s="1430"/>
      <c r="K1194" s="1430"/>
      <c r="L1194" s="1430"/>
      <c r="M1194" s="1430"/>
      <c r="N1194" s="1430"/>
      <c r="O1194" s="1430"/>
      <c r="P1194" s="1430"/>
      <c r="Q1194" s="1430"/>
      <c r="R1194" s="1430"/>
      <c r="S1194" s="1430"/>
      <c r="T1194" s="1430"/>
      <c r="U1194" s="1430"/>
      <c r="V1194" s="1430"/>
      <c r="W1194" s="1430"/>
      <c r="X1194" s="1430"/>
      <c r="Y1194" s="1430"/>
      <c r="Z1194" s="1430"/>
      <c r="AA1194" s="1430"/>
      <c r="AB1194" s="1430"/>
      <c r="AC1194" s="1430"/>
      <c r="AD1194" s="1430"/>
      <c r="AE1194" s="1430"/>
      <c r="AF1194" s="1430"/>
      <c r="AG1194" s="1430"/>
      <c r="AH1194" s="1430"/>
      <c r="AI1194" s="1430"/>
      <c r="AJ1194" s="1430"/>
      <c r="AK1194" s="1430"/>
      <c r="AL1194" s="1430"/>
      <c r="AM1194" s="1430"/>
      <c r="AN1194" s="1430"/>
      <c r="AO1194" s="1430"/>
      <c r="AP1194" s="1430"/>
      <c r="AQ1194" s="1430"/>
      <c r="AR1194" s="1430"/>
      <c r="AS1194" s="1430"/>
      <c r="AT1194" s="1430"/>
      <c r="AU1194" s="1430"/>
      <c r="AV1194" s="1430"/>
      <c r="AW1194" s="1430"/>
      <c r="AX1194" s="1430"/>
      <c r="AY1194" s="1430"/>
      <c r="AZ1194" s="1430"/>
      <c r="BA1194" s="1430"/>
      <c r="BB1194" s="1430"/>
      <c r="BC1194" s="1430"/>
      <c r="BD1194" s="1430"/>
    </row>
    <row r="1195" spans="2:56">
      <c r="B1195" s="1430"/>
      <c r="C1195" s="1430"/>
      <c r="D1195" s="1430"/>
      <c r="E1195" s="1430"/>
      <c r="F1195" s="1430"/>
      <c r="G1195" s="1430"/>
      <c r="H1195" s="1430"/>
      <c r="I1195" s="1430"/>
      <c r="J1195" s="1430"/>
      <c r="K1195" s="1430"/>
      <c r="L1195" s="1430"/>
      <c r="M1195" s="1430"/>
      <c r="N1195" s="1430"/>
      <c r="O1195" s="1430"/>
      <c r="P1195" s="1430"/>
      <c r="Q1195" s="1430"/>
      <c r="R1195" s="1430"/>
      <c r="S1195" s="1430"/>
      <c r="T1195" s="1430"/>
      <c r="U1195" s="1430"/>
      <c r="V1195" s="1430"/>
      <c r="W1195" s="1430"/>
      <c r="X1195" s="1430"/>
      <c r="Y1195" s="1430"/>
      <c r="Z1195" s="1430"/>
      <c r="AA1195" s="1430"/>
      <c r="AB1195" s="1430"/>
      <c r="AC1195" s="1430"/>
      <c r="AD1195" s="1430"/>
      <c r="AE1195" s="1430"/>
      <c r="AF1195" s="1430"/>
      <c r="AG1195" s="1430"/>
      <c r="AH1195" s="1430"/>
      <c r="AI1195" s="1430"/>
      <c r="AJ1195" s="1430"/>
      <c r="AK1195" s="1430"/>
      <c r="AL1195" s="1430"/>
      <c r="AM1195" s="1430"/>
      <c r="AN1195" s="1430"/>
      <c r="AO1195" s="1430"/>
      <c r="AP1195" s="1430"/>
      <c r="AQ1195" s="1430"/>
      <c r="AR1195" s="1430"/>
      <c r="AS1195" s="1430"/>
      <c r="AT1195" s="1430"/>
      <c r="AU1195" s="1430"/>
      <c r="AV1195" s="1430"/>
      <c r="AW1195" s="1430"/>
      <c r="AX1195" s="1430"/>
      <c r="AY1195" s="1430"/>
      <c r="AZ1195" s="1430"/>
      <c r="BA1195" s="1430"/>
      <c r="BB1195" s="1430"/>
      <c r="BC1195" s="1430"/>
      <c r="BD1195" s="1430"/>
    </row>
    <row r="1196" spans="2:56">
      <c r="B1196" s="1430"/>
      <c r="C1196" s="1430"/>
      <c r="D1196" s="1430"/>
      <c r="E1196" s="1430"/>
      <c r="F1196" s="1430"/>
      <c r="G1196" s="1430"/>
      <c r="H1196" s="1430"/>
      <c r="I1196" s="1430"/>
      <c r="J1196" s="1430"/>
      <c r="K1196" s="1430"/>
      <c r="L1196" s="1430"/>
      <c r="M1196" s="1430"/>
      <c r="N1196" s="1430"/>
      <c r="O1196" s="1430"/>
      <c r="P1196" s="1430"/>
      <c r="Q1196" s="1430"/>
      <c r="R1196" s="1430"/>
      <c r="S1196" s="1430"/>
      <c r="T1196" s="1430"/>
      <c r="U1196" s="1430"/>
      <c r="V1196" s="1430"/>
      <c r="W1196" s="1430"/>
      <c r="X1196" s="1430"/>
      <c r="Y1196" s="1430"/>
      <c r="Z1196" s="1430"/>
      <c r="AA1196" s="1430"/>
      <c r="AB1196" s="1430"/>
      <c r="AC1196" s="1430"/>
      <c r="AD1196" s="1430"/>
      <c r="AE1196" s="1430"/>
      <c r="AF1196" s="1430"/>
      <c r="AG1196" s="1430"/>
      <c r="AH1196" s="1430"/>
      <c r="AI1196" s="1430"/>
      <c r="AJ1196" s="1430"/>
      <c r="AK1196" s="1430"/>
      <c r="AL1196" s="1430"/>
      <c r="AM1196" s="1430"/>
      <c r="AN1196" s="1430"/>
      <c r="AO1196" s="1430"/>
      <c r="AP1196" s="1430"/>
      <c r="AQ1196" s="1430"/>
      <c r="AR1196" s="1430"/>
      <c r="AS1196" s="1430"/>
      <c r="AT1196" s="1430"/>
      <c r="AU1196" s="1430"/>
      <c r="AV1196" s="1430"/>
      <c r="AW1196" s="1430"/>
      <c r="AX1196" s="1430"/>
      <c r="AY1196" s="1430"/>
      <c r="AZ1196" s="1430"/>
      <c r="BA1196" s="1430"/>
      <c r="BB1196" s="1430"/>
      <c r="BC1196" s="1430"/>
      <c r="BD1196" s="1430"/>
    </row>
    <row r="1197" spans="2:56">
      <c r="B1197" s="1430"/>
      <c r="C1197" s="1430"/>
      <c r="D1197" s="1430"/>
      <c r="E1197" s="1430"/>
      <c r="F1197" s="1430"/>
      <c r="G1197" s="1430"/>
      <c r="H1197" s="1430"/>
      <c r="I1197" s="1430"/>
      <c r="J1197" s="1430"/>
      <c r="K1197" s="1430"/>
      <c r="L1197" s="1430"/>
      <c r="M1197" s="1430"/>
      <c r="N1197" s="1430"/>
      <c r="O1197" s="1430"/>
      <c r="P1197" s="1430"/>
      <c r="Q1197" s="1430"/>
      <c r="R1197" s="1430"/>
      <c r="S1197" s="1430"/>
      <c r="T1197" s="1430"/>
      <c r="U1197" s="1430"/>
      <c r="V1197" s="1430"/>
      <c r="W1197" s="1430"/>
      <c r="X1197" s="1430"/>
      <c r="Y1197" s="1430"/>
      <c r="Z1197" s="1430"/>
      <c r="AA1197" s="1430"/>
      <c r="AB1197" s="1430"/>
      <c r="AC1197" s="1430"/>
      <c r="AD1197" s="1430"/>
      <c r="AE1197" s="1430"/>
      <c r="AF1197" s="1430"/>
      <c r="AG1197" s="1430"/>
      <c r="AH1197" s="1430"/>
      <c r="AI1197" s="1430"/>
      <c r="AJ1197" s="1430"/>
      <c r="AK1197" s="1430"/>
      <c r="AL1197" s="1430"/>
      <c r="AM1197" s="1430"/>
      <c r="AN1197" s="1430"/>
      <c r="AO1197" s="1430"/>
      <c r="AP1197" s="1430"/>
      <c r="AQ1197" s="1430"/>
      <c r="AR1197" s="1430"/>
      <c r="AS1197" s="1430"/>
      <c r="AT1197" s="1430"/>
      <c r="AU1197" s="1430"/>
      <c r="AV1197" s="1430"/>
      <c r="AW1197" s="1430"/>
      <c r="AX1197" s="1430"/>
      <c r="AY1197" s="1430"/>
      <c r="AZ1197" s="1430"/>
      <c r="BA1197" s="1430"/>
      <c r="BB1197" s="1430"/>
      <c r="BC1197" s="1430"/>
      <c r="BD1197" s="1430"/>
    </row>
  </sheetData>
  <sheetProtection formatCells="0" formatColumns="0" formatRows="0" insertColumns="0" insertRows="0" insertHyperlinks="0" deleteColumns="0" deleteRows="0" sort="0" autoFilter="0" pivotTables="0"/>
  <mergeCells count="6658">
    <mergeCell ref="B7:BD7"/>
    <mergeCell ref="B8:BD24"/>
    <mergeCell ref="B25:BD25"/>
    <mergeCell ref="B26:N26"/>
    <mergeCell ref="O26:AB26"/>
    <mergeCell ref="AC26:AP26"/>
    <mergeCell ref="AQ26:BD26"/>
    <mergeCell ref="B5:N5"/>
    <mergeCell ref="O5:AB5"/>
    <mergeCell ref="AC5:AP5"/>
    <mergeCell ref="AQ5:BD5"/>
    <mergeCell ref="B6:N6"/>
    <mergeCell ref="O6:AB6"/>
    <mergeCell ref="AC6:AP6"/>
    <mergeCell ref="AQ6:BD6"/>
    <mergeCell ref="B1:BD1"/>
    <mergeCell ref="B2:BD2"/>
    <mergeCell ref="B3:BD3"/>
    <mergeCell ref="B4:N4"/>
    <mergeCell ref="O4:AB4"/>
    <mergeCell ref="AC4:AP4"/>
    <mergeCell ref="AQ4:BD4"/>
    <mergeCell ref="A34:BD36"/>
    <mergeCell ref="B29:BD29"/>
    <mergeCell ref="B30:AP30"/>
    <mergeCell ref="AQ30:BD30"/>
    <mergeCell ref="B31:AB31"/>
    <mergeCell ref="AC31:AP31"/>
    <mergeCell ref="AQ31:BD33"/>
    <mergeCell ref="B32:AB32"/>
    <mergeCell ref="AC32:AP32"/>
    <mergeCell ref="B33:AB33"/>
    <mergeCell ref="AC33:AP33"/>
    <mergeCell ref="B27:N27"/>
    <mergeCell ref="O27:AB27"/>
    <mergeCell ref="AC27:AP27"/>
    <mergeCell ref="AQ27:BD27"/>
    <mergeCell ref="B28:N28"/>
    <mergeCell ref="O28:AB28"/>
    <mergeCell ref="AC28:AP28"/>
    <mergeCell ref="AQ28:BD28"/>
    <mergeCell ref="B42:D42"/>
    <mergeCell ref="E42:AN42"/>
    <mergeCell ref="AO42:AR42"/>
    <mergeCell ref="AS42:AV42"/>
    <mergeCell ref="AW42:AZ42"/>
    <mergeCell ref="BA42:BD42"/>
    <mergeCell ref="BA40:BD40"/>
    <mergeCell ref="B41:D41"/>
    <mergeCell ref="E41:AN41"/>
    <mergeCell ref="AO41:AR41"/>
    <mergeCell ref="AS41:AV41"/>
    <mergeCell ref="AW41:AZ41"/>
    <mergeCell ref="BA41:BD41"/>
    <mergeCell ref="A37:BE37"/>
    <mergeCell ref="B38:BD38"/>
    <mergeCell ref="B39:BD39"/>
    <mergeCell ref="B40:D40"/>
    <mergeCell ref="E40:AN40"/>
    <mergeCell ref="AO40:AR40"/>
    <mergeCell ref="AS40:AV40"/>
    <mergeCell ref="AW40:AZ40"/>
    <mergeCell ref="B48:D48"/>
    <mergeCell ref="E48:AN48"/>
    <mergeCell ref="AO48:AR48"/>
    <mergeCell ref="AS48:AV48"/>
    <mergeCell ref="AW48:AZ48"/>
    <mergeCell ref="BA48:BD48"/>
    <mergeCell ref="B47:D47"/>
    <mergeCell ref="E47:AN47"/>
    <mergeCell ref="AO47:AR47"/>
    <mergeCell ref="AS47:AV47"/>
    <mergeCell ref="AW47:AZ47"/>
    <mergeCell ref="BA47:BD47"/>
    <mergeCell ref="B43:AN43"/>
    <mergeCell ref="AO43:BD43"/>
    <mergeCell ref="B44:BD44"/>
    <mergeCell ref="B45:BD45"/>
    <mergeCell ref="B46:D46"/>
    <mergeCell ref="E46:AN46"/>
    <mergeCell ref="AO46:AR46"/>
    <mergeCell ref="AS46:AV46"/>
    <mergeCell ref="AW46:AZ46"/>
    <mergeCell ref="BA46:BD46"/>
    <mergeCell ref="B51:D51"/>
    <mergeCell ref="E51:AN51"/>
    <mergeCell ref="AO51:AR51"/>
    <mergeCell ref="AS51:AV51"/>
    <mergeCell ref="AW51:AZ51"/>
    <mergeCell ref="BA51:BD51"/>
    <mergeCell ref="B50:D50"/>
    <mergeCell ref="E50:AN50"/>
    <mergeCell ref="AO50:AR50"/>
    <mergeCell ref="AS50:AV50"/>
    <mergeCell ref="AW50:AZ50"/>
    <mergeCell ref="BA50:BD50"/>
    <mergeCell ref="B49:D49"/>
    <mergeCell ref="E49:AN49"/>
    <mergeCell ref="AO49:AR49"/>
    <mergeCell ref="AS49:AV49"/>
    <mergeCell ref="AW49:AZ49"/>
    <mergeCell ref="BA49:BD49"/>
    <mergeCell ref="B54:D54"/>
    <mergeCell ref="E54:AN54"/>
    <mergeCell ref="AO54:AR54"/>
    <mergeCell ref="AS54:AV54"/>
    <mergeCell ref="AW54:AZ54"/>
    <mergeCell ref="BA54:BD54"/>
    <mergeCell ref="B53:D53"/>
    <mergeCell ref="E53:AN53"/>
    <mergeCell ref="AO53:AR53"/>
    <mergeCell ref="AS53:AV53"/>
    <mergeCell ref="AW53:AZ53"/>
    <mergeCell ref="BA53:BD53"/>
    <mergeCell ref="B52:D52"/>
    <mergeCell ref="E52:AN52"/>
    <mergeCell ref="AO52:AR52"/>
    <mergeCell ref="AS52:AV52"/>
    <mergeCell ref="AW52:AZ52"/>
    <mergeCell ref="BA52:BD52"/>
    <mergeCell ref="B60:D60"/>
    <mergeCell ref="E60:AN60"/>
    <mergeCell ref="AO60:AR60"/>
    <mergeCell ref="AS60:AV60"/>
    <mergeCell ref="AW60:AZ60"/>
    <mergeCell ref="BA60:BD60"/>
    <mergeCell ref="B56:AN56"/>
    <mergeCell ref="AO56:BD56"/>
    <mergeCell ref="A57:BD57"/>
    <mergeCell ref="B58:BD58"/>
    <mergeCell ref="B59:D59"/>
    <mergeCell ref="E59:AN59"/>
    <mergeCell ref="AO59:AR59"/>
    <mergeCell ref="AS59:AV59"/>
    <mergeCell ref="AW59:AZ59"/>
    <mergeCell ref="BA59:BD59"/>
    <mergeCell ref="B55:D55"/>
    <mergeCell ref="E55:AN55"/>
    <mergeCell ref="AO55:AR55"/>
    <mergeCell ref="AS55:AV55"/>
    <mergeCell ref="AW55:AZ55"/>
    <mergeCell ref="BA55:BD55"/>
    <mergeCell ref="B64:D64"/>
    <mergeCell ref="E64:AN64"/>
    <mergeCell ref="AO64:AR64"/>
    <mergeCell ref="AS64:AV64"/>
    <mergeCell ref="AW64:AZ64"/>
    <mergeCell ref="BA64:BD64"/>
    <mergeCell ref="B63:D63"/>
    <mergeCell ref="E63:AN63"/>
    <mergeCell ref="AO63:AR63"/>
    <mergeCell ref="AS63:AV63"/>
    <mergeCell ref="AW63:AZ63"/>
    <mergeCell ref="BA63:BD63"/>
    <mergeCell ref="BN61:BR61"/>
    <mergeCell ref="B62:D62"/>
    <mergeCell ref="E62:AN62"/>
    <mergeCell ref="AO62:AR62"/>
    <mergeCell ref="AS62:AV62"/>
    <mergeCell ref="AW62:AZ62"/>
    <mergeCell ref="BA62:BD62"/>
    <mergeCell ref="B61:D61"/>
    <mergeCell ref="E61:AN61"/>
    <mergeCell ref="AO61:AR61"/>
    <mergeCell ref="AS61:AV61"/>
    <mergeCell ref="AW61:AZ61"/>
    <mergeCell ref="BA61:BD61"/>
    <mergeCell ref="B67:D67"/>
    <mergeCell ref="E67:AN67"/>
    <mergeCell ref="AO67:AR67"/>
    <mergeCell ref="AS67:AV67"/>
    <mergeCell ref="AW67:AZ67"/>
    <mergeCell ref="BA67:BD67"/>
    <mergeCell ref="B66:D66"/>
    <mergeCell ref="E66:AN66"/>
    <mergeCell ref="AO66:AR66"/>
    <mergeCell ref="AS66:AV66"/>
    <mergeCell ref="AW66:AZ66"/>
    <mergeCell ref="BA66:BD66"/>
    <mergeCell ref="B65:D65"/>
    <mergeCell ref="E65:AN65"/>
    <mergeCell ref="AO65:AR65"/>
    <mergeCell ref="AS65:AV65"/>
    <mergeCell ref="AW65:AZ65"/>
    <mergeCell ref="BA65:BD65"/>
    <mergeCell ref="B73:D73"/>
    <mergeCell ref="E73:AN73"/>
    <mergeCell ref="AO73:AR73"/>
    <mergeCell ref="AS73:AV73"/>
    <mergeCell ref="AW73:AZ73"/>
    <mergeCell ref="BA73:BD73"/>
    <mergeCell ref="B72:D72"/>
    <mergeCell ref="E72:AN72"/>
    <mergeCell ref="AO72:AR72"/>
    <mergeCell ref="AS72:AV72"/>
    <mergeCell ref="AW72:AZ72"/>
    <mergeCell ref="BA72:BD72"/>
    <mergeCell ref="B68:AN68"/>
    <mergeCell ref="AO68:BD68"/>
    <mergeCell ref="A69:BD69"/>
    <mergeCell ref="B70:BD70"/>
    <mergeCell ref="B71:D71"/>
    <mergeCell ref="E71:AN71"/>
    <mergeCell ref="AO71:AR71"/>
    <mergeCell ref="AS71:AV71"/>
    <mergeCell ref="AW71:AZ71"/>
    <mergeCell ref="BA71:BD71"/>
    <mergeCell ref="B76:D76"/>
    <mergeCell ref="E76:AN76"/>
    <mergeCell ref="AO76:AR76"/>
    <mergeCell ref="AS76:AV76"/>
    <mergeCell ref="AW76:AZ76"/>
    <mergeCell ref="BA76:BD76"/>
    <mergeCell ref="B75:D75"/>
    <mergeCell ref="E75:AN75"/>
    <mergeCell ref="AO75:AR75"/>
    <mergeCell ref="AS75:AV75"/>
    <mergeCell ref="AW75:AZ75"/>
    <mergeCell ref="BA75:BD75"/>
    <mergeCell ref="B74:D74"/>
    <mergeCell ref="E74:AN74"/>
    <mergeCell ref="AO74:AR74"/>
    <mergeCell ref="AS74:AV74"/>
    <mergeCell ref="AW74:AZ74"/>
    <mergeCell ref="BA74:BD74"/>
    <mergeCell ref="B79:D79"/>
    <mergeCell ref="E79:AN79"/>
    <mergeCell ref="AO79:AR79"/>
    <mergeCell ref="AS79:AV79"/>
    <mergeCell ref="AW79:AZ79"/>
    <mergeCell ref="BA79:BD79"/>
    <mergeCell ref="B78:D78"/>
    <mergeCell ref="E78:AN78"/>
    <mergeCell ref="AO78:AR78"/>
    <mergeCell ref="AS78:AV78"/>
    <mergeCell ref="AW78:AZ78"/>
    <mergeCell ref="BA78:BD78"/>
    <mergeCell ref="B77:D77"/>
    <mergeCell ref="E77:AN77"/>
    <mergeCell ref="AO77:AR77"/>
    <mergeCell ref="AS77:AV77"/>
    <mergeCell ref="AW77:AZ77"/>
    <mergeCell ref="BA77:BD77"/>
    <mergeCell ref="B85:D85"/>
    <mergeCell ref="E85:AN85"/>
    <mergeCell ref="AO85:AR85"/>
    <mergeCell ref="AS85:AV85"/>
    <mergeCell ref="AW85:AZ85"/>
    <mergeCell ref="BA85:BD85"/>
    <mergeCell ref="B84:D84"/>
    <mergeCell ref="E84:AN84"/>
    <mergeCell ref="AO84:AR84"/>
    <mergeCell ref="AS84:AV84"/>
    <mergeCell ref="AW84:AZ84"/>
    <mergeCell ref="BA84:BD84"/>
    <mergeCell ref="B80:AN80"/>
    <mergeCell ref="AO80:BD80"/>
    <mergeCell ref="A81:BD81"/>
    <mergeCell ref="B82:BD82"/>
    <mergeCell ref="B83:D83"/>
    <mergeCell ref="E83:AN83"/>
    <mergeCell ref="AO83:AR83"/>
    <mergeCell ref="AS83:AV83"/>
    <mergeCell ref="AW83:AZ83"/>
    <mergeCell ref="BA83:BD83"/>
    <mergeCell ref="B91:BD91"/>
    <mergeCell ref="B92:BD92"/>
    <mergeCell ref="A93:BD93"/>
    <mergeCell ref="B94:BD94"/>
    <mergeCell ref="B95:D95"/>
    <mergeCell ref="E95:AN95"/>
    <mergeCell ref="AO95:AR95"/>
    <mergeCell ref="AS95:AV95"/>
    <mergeCell ref="AW95:AZ95"/>
    <mergeCell ref="BA95:BD95"/>
    <mergeCell ref="B87:AN87"/>
    <mergeCell ref="AO87:BD87"/>
    <mergeCell ref="A88:BD88"/>
    <mergeCell ref="B89:BD89"/>
    <mergeCell ref="B90:AN90"/>
    <mergeCell ref="AO90:BD90"/>
    <mergeCell ref="B86:D86"/>
    <mergeCell ref="E86:AN86"/>
    <mergeCell ref="AO86:AR86"/>
    <mergeCell ref="AS86:AV86"/>
    <mergeCell ref="AW86:AZ86"/>
    <mergeCell ref="BA86:BD86"/>
    <mergeCell ref="B98:D98"/>
    <mergeCell ref="E98:AN98"/>
    <mergeCell ref="AO98:AR98"/>
    <mergeCell ref="AS98:AV98"/>
    <mergeCell ref="AW98:AZ98"/>
    <mergeCell ref="BA98:BD98"/>
    <mergeCell ref="B97:D97"/>
    <mergeCell ref="E97:AN97"/>
    <mergeCell ref="AO97:AR97"/>
    <mergeCell ref="AS97:AV97"/>
    <mergeCell ref="AW97:AZ97"/>
    <mergeCell ref="BA97:BD97"/>
    <mergeCell ref="B96:D96"/>
    <mergeCell ref="E96:AN96"/>
    <mergeCell ref="AO96:AR96"/>
    <mergeCell ref="AS96:AV96"/>
    <mergeCell ref="AW96:AZ96"/>
    <mergeCell ref="BA96:BD96"/>
    <mergeCell ref="B101:AN101"/>
    <mergeCell ref="AO101:BD101"/>
    <mergeCell ref="B102:D102"/>
    <mergeCell ref="E102:AN102"/>
    <mergeCell ref="AO102:AR102"/>
    <mergeCell ref="AS102:AV102"/>
    <mergeCell ref="AW102:AZ102"/>
    <mergeCell ref="BA102:BD102"/>
    <mergeCell ref="B100:D100"/>
    <mergeCell ref="E100:AN100"/>
    <mergeCell ref="AO100:AR100"/>
    <mergeCell ref="AS100:AV100"/>
    <mergeCell ref="AW100:AZ100"/>
    <mergeCell ref="BA100:BD100"/>
    <mergeCell ref="B99:D99"/>
    <mergeCell ref="E99:AN99"/>
    <mergeCell ref="AO99:AR99"/>
    <mergeCell ref="AS99:AV99"/>
    <mergeCell ref="AW99:AZ99"/>
    <mergeCell ref="BA99:BD99"/>
    <mergeCell ref="B106:D106"/>
    <mergeCell ref="E106:AN106"/>
    <mergeCell ref="AO106:AR106"/>
    <mergeCell ref="AS106:AV106"/>
    <mergeCell ref="AW106:AZ106"/>
    <mergeCell ref="BA106:BD106"/>
    <mergeCell ref="B105:D105"/>
    <mergeCell ref="E105:AN105"/>
    <mergeCell ref="AO105:AR105"/>
    <mergeCell ref="AS105:AV105"/>
    <mergeCell ref="AW105:AZ105"/>
    <mergeCell ref="BA105:BD105"/>
    <mergeCell ref="B103:BD103"/>
    <mergeCell ref="B104:D104"/>
    <mergeCell ref="E104:AN104"/>
    <mergeCell ref="AO104:AR104"/>
    <mergeCell ref="AS104:AV104"/>
    <mergeCell ref="AW104:AZ104"/>
    <mergeCell ref="BA104:BD104"/>
    <mergeCell ref="B112:D112"/>
    <mergeCell ref="E112:AN112"/>
    <mergeCell ref="AO112:AR112"/>
    <mergeCell ref="AS112:AV112"/>
    <mergeCell ref="AW112:AZ112"/>
    <mergeCell ref="BA112:BD112"/>
    <mergeCell ref="B111:D111"/>
    <mergeCell ref="E111:AN111"/>
    <mergeCell ref="AO111:AR111"/>
    <mergeCell ref="AS111:AV111"/>
    <mergeCell ref="AW111:AZ111"/>
    <mergeCell ref="BA111:BD111"/>
    <mergeCell ref="B107:AN107"/>
    <mergeCell ref="AO107:BD107"/>
    <mergeCell ref="A108:BD108"/>
    <mergeCell ref="B109:BD109"/>
    <mergeCell ref="B110:D110"/>
    <mergeCell ref="E110:AN110"/>
    <mergeCell ref="AO110:AR110"/>
    <mergeCell ref="AS110:AV110"/>
    <mergeCell ref="AW110:AZ110"/>
    <mergeCell ref="BA110:BD110"/>
    <mergeCell ref="B115:D115"/>
    <mergeCell ref="E115:AN115"/>
    <mergeCell ref="AO115:AR115"/>
    <mergeCell ref="AS115:AV115"/>
    <mergeCell ref="AW115:AZ115"/>
    <mergeCell ref="BA115:BD115"/>
    <mergeCell ref="B114:D114"/>
    <mergeCell ref="E114:AN114"/>
    <mergeCell ref="AO114:AR114"/>
    <mergeCell ref="AS114:AV114"/>
    <mergeCell ref="AW114:AZ114"/>
    <mergeCell ref="BA114:BD114"/>
    <mergeCell ref="B113:D113"/>
    <mergeCell ref="E113:AN113"/>
    <mergeCell ref="AO113:AR113"/>
    <mergeCell ref="AS113:AV113"/>
    <mergeCell ref="AW113:AZ113"/>
    <mergeCell ref="BA113:BD113"/>
    <mergeCell ref="B118:D118"/>
    <mergeCell ref="E118:AN118"/>
    <mergeCell ref="AO118:AR118"/>
    <mergeCell ref="AS118:AV118"/>
    <mergeCell ref="AW118:AZ118"/>
    <mergeCell ref="BA118:BD118"/>
    <mergeCell ref="B117:D117"/>
    <mergeCell ref="E117:AN117"/>
    <mergeCell ref="AO117:AR117"/>
    <mergeCell ref="AS117:AV117"/>
    <mergeCell ref="AW117:AZ117"/>
    <mergeCell ref="BA117:BD117"/>
    <mergeCell ref="B116:D116"/>
    <mergeCell ref="E116:AN116"/>
    <mergeCell ref="AO116:AR116"/>
    <mergeCell ref="AS116:AV116"/>
    <mergeCell ref="AW116:AZ116"/>
    <mergeCell ref="BA116:BD116"/>
    <mergeCell ref="B121:D121"/>
    <mergeCell ref="E121:AN121"/>
    <mergeCell ref="AO121:AR121"/>
    <mergeCell ref="AS121:AV121"/>
    <mergeCell ref="AW121:AZ121"/>
    <mergeCell ref="BA121:BD121"/>
    <mergeCell ref="B120:D120"/>
    <mergeCell ref="E120:AN120"/>
    <mergeCell ref="AO120:AR120"/>
    <mergeCell ref="AS120:AV120"/>
    <mergeCell ref="AW120:AZ120"/>
    <mergeCell ref="BA120:BD120"/>
    <mergeCell ref="B119:D119"/>
    <mergeCell ref="E119:AN119"/>
    <mergeCell ref="AO119:AR119"/>
    <mergeCell ref="AS119:AV119"/>
    <mergeCell ref="AW119:AZ119"/>
    <mergeCell ref="BA119:BD119"/>
    <mergeCell ref="B124:AN124"/>
    <mergeCell ref="AO124:BD124"/>
    <mergeCell ref="A125:BD125"/>
    <mergeCell ref="B126:BD126"/>
    <mergeCell ref="B127:D127"/>
    <mergeCell ref="E127:AM127"/>
    <mergeCell ref="AO127:AR127"/>
    <mergeCell ref="AS127:AV127"/>
    <mergeCell ref="AW127:AZ127"/>
    <mergeCell ref="BA127:BD127"/>
    <mergeCell ref="B123:D123"/>
    <mergeCell ref="E123:AN123"/>
    <mergeCell ref="AO123:AR123"/>
    <mergeCell ref="AS123:AV123"/>
    <mergeCell ref="AW123:AZ123"/>
    <mergeCell ref="BA123:BD123"/>
    <mergeCell ref="B122:D122"/>
    <mergeCell ref="E122:AN122"/>
    <mergeCell ref="AO122:AR122"/>
    <mergeCell ref="AS122:AV122"/>
    <mergeCell ref="AW122:AZ122"/>
    <mergeCell ref="BA122:BD122"/>
    <mergeCell ref="B130:D130"/>
    <mergeCell ref="E130:AN130"/>
    <mergeCell ref="AO130:AR130"/>
    <mergeCell ref="AS130:AV130"/>
    <mergeCell ref="AW130:AZ130"/>
    <mergeCell ref="BA130:BD130"/>
    <mergeCell ref="B129:D129"/>
    <mergeCell ref="E129:AN129"/>
    <mergeCell ref="AO129:AR129"/>
    <mergeCell ref="AS129:AV129"/>
    <mergeCell ref="AW129:AZ129"/>
    <mergeCell ref="BA129:BD129"/>
    <mergeCell ref="B128:D128"/>
    <mergeCell ref="E128:AN128"/>
    <mergeCell ref="AO128:AR128"/>
    <mergeCell ref="AS128:AV128"/>
    <mergeCell ref="AW128:AZ128"/>
    <mergeCell ref="BA128:BD128"/>
    <mergeCell ref="B133:D133"/>
    <mergeCell ref="E133:AN133"/>
    <mergeCell ref="AO133:AR133"/>
    <mergeCell ref="AS133:AV133"/>
    <mergeCell ref="AW133:AZ133"/>
    <mergeCell ref="BA133:BD133"/>
    <mergeCell ref="B132:D132"/>
    <mergeCell ref="E132:AN132"/>
    <mergeCell ref="AO132:AR132"/>
    <mergeCell ref="AS132:AV132"/>
    <mergeCell ref="AW132:AZ132"/>
    <mergeCell ref="BA132:BD132"/>
    <mergeCell ref="B131:D131"/>
    <mergeCell ref="E131:AN131"/>
    <mergeCell ref="AO131:AR131"/>
    <mergeCell ref="AS131:AV131"/>
    <mergeCell ref="AW131:AZ131"/>
    <mergeCell ref="BA131:BD131"/>
    <mergeCell ref="B136:D136"/>
    <mergeCell ref="E136:AN136"/>
    <mergeCell ref="AO136:AR136"/>
    <mergeCell ref="AS136:AV136"/>
    <mergeCell ref="AW136:AZ136"/>
    <mergeCell ref="BA136:BD136"/>
    <mergeCell ref="B135:D135"/>
    <mergeCell ref="E135:AN135"/>
    <mergeCell ref="AO135:AR135"/>
    <mergeCell ref="AS135:AV135"/>
    <mergeCell ref="AW135:AZ135"/>
    <mergeCell ref="BA135:BD135"/>
    <mergeCell ref="B134:D134"/>
    <mergeCell ref="E134:AN134"/>
    <mergeCell ref="AO134:AR134"/>
    <mergeCell ref="AS134:AV134"/>
    <mergeCell ref="AW134:AZ134"/>
    <mergeCell ref="BA134:BD134"/>
    <mergeCell ref="B139:AN139"/>
    <mergeCell ref="AO139:BD139"/>
    <mergeCell ref="A140:BD140"/>
    <mergeCell ref="B141:BD141"/>
    <mergeCell ref="B142:D142"/>
    <mergeCell ref="E142:AM142"/>
    <mergeCell ref="AO142:AR142"/>
    <mergeCell ref="AS142:AV142"/>
    <mergeCell ref="AW142:AZ142"/>
    <mergeCell ref="BA142:BD142"/>
    <mergeCell ref="B138:D138"/>
    <mergeCell ref="E138:AN138"/>
    <mergeCell ref="AO138:AR138"/>
    <mergeCell ref="AS138:AV138"/>
    <mergeCell ref="AW138:AZ138"/>
    <mergeCell ref="BA138:BD138"/>
    <mergeCell ref="B137:D137"/>
    <mergeCell ref="E137:AN137"/>
    <mergeCell ref="AO137:AR137"/>
    <mergeCell ref="AS137:AV137"/>
    <mergeCell ref="AW137:AZ137"/>
    <mergeCell ref="BA137:BD137"/>
    <mergeCell ref="B145:D145"/>
    <mergeCell ref="E145:AN145"/>
    <mergeCell ref="AO145:AR145"/>
    <mergeCell ref="AS145:AV145"/>
    <mergeCell ref="AW145:AZ145"/>
    <mergeCell ref="BA145:BD145"/>
    <mergeCell ref="B144:D144"/>
    <mergeCell ref="E144:AN144"/>
    <mergeCell ref="AO144:AR144"/>
    <mergeCell ref="AS144:AV144"/>
    <mergeCell ref="AW144:AZ144"/>
    <mergeCell ref="BA144:BD144"/>
    <mergeCell ref="B143:D143"/>
    <mergeCell ref="E143:AN143"/>
    <mergeCell ref="AO143:AR143"/>
    <mergeCell ref="AS143:AV143"/>
    <mergeCell ref="AW143:AZ143"/>
    <mergeCell ref="BA143:BD143"/>
    <mergeCell ref="B148:D148"/>
    <mergeCell ref="E148:AN148"/>
    <mergeCell ref="AO148:AR148"/>
    <mergeCell ref="AS148:AV148"/>
    <mergeCell ref="AW148:AZ148"/>
    <mergeCell ref="BA148:BD148"/>
    <mergeCell ref="B147:D147"/>
    <mergeCell ref="E147:AN147"/>
    <mergeCell ref="AO147:AR147"/>
    <mergeCell ref="AS147:AV147"/>
    <mergeCell ref="AW147:AZ147"/>
    <mergeCell ref="BA147:BD147"/>
    <mergeCell ref="B146:D146"/>
    <mergeCell ref="E146:AN146"/>
    <mergeCell ref="AO146:AR146"/>
    <mergeCell ref="AS146:AV146"/>
    <mergeCell ref="AW146:AZ146"/>
    <mergeCell ref="BA146:BD146"/>
    <mergeCell ref="B151:D151"/>
    <mergeCell ref="E151:AN151"/>
    <mergeCell ref="AO151:AR151"/>
    <mergeCell ref="AS151:AV151"/>
    <mergeCell ref="AW151:AZ151"/>
    <mergeCell ref="BA151:BD151"/>
    <mergeCell ref="B150:D150"/>
    <mergeCell ref="E150:AN150"/>
    <mergeCell ref="AO150:AR150"/>
    <mergeCell ref="AS150:AV150"/>
    <mergeCell ref="AW150:AZ150"/>
    <mergeCell ref="BA150:BD150"/>
    <mergeCell ref="B149:D149"/>
    <mergeCell ref="E149:AN149"/>
    <mergeCell ref="AO149:AR149"/>
    <mergeCell ref="AS149:AV149"/>
    <mergeCell ref="AW149:AZ149"/>
    <mergeCell ref="BA149:BD149"/>
    <mergeCell ref="B154:D154"/>
    <mergeCell ref="E154:AN154"/>
    <mergeCell ref="AO154:AR154"/>
    <mergeCell ref="AS154:AV154"/>
    <mergeCell ref="AW154:AZ154"/>
    <mergeCell ref="BA154:BD154"/>
    <mergeCell ref="B153:D153"/>
    <mergeCell ref="E153:AN153"/>
    <mergeCell ref="AO153:AR153"/>
    <mergeCell ref="AS153:AV153"/>
    <mergeCell ref="AW153:AZ153"/>
    <mergeCell ref="BA153:BD153"/>
    <mergeCell ref="B152:D152"/>
    <mergeCell ref="E152:AN152"/>
    <mergeCell ref="AO152:AR152"/>
    <mergeCell ref="AS152:AV152"/>
    <mergeCell ref="AW152:AZ152"/>
    <mergeCell ref="BA152:BD152"/>
    <mergeCell ref="B157:D157"/>
    <mergeCell ref="E157:AN157"/>
    <mergeCell ref="AO157:AR157"/>
    <mergeCell ref="AS157:AV157"/>
    <mergeCell ref="AW157:AZ157"/>
    <mergeCell ref="BA157:BD157"/>
    <mergeCell ref="B156:D156"/>
    <mergeCell ref="E156:AN156"/>
    <mergeCell ref="AO156:AR156"/>
    <mergeCell ref="AS156:AV156"/>
    <mergeCell ref="AW156:AZ156"/>
    <mergeCell ref="BA156:BD156"/>
    <mergeCell ref="B155:D155"/>
    <mergeCell ref="E155:AN155"/>
    <mergeCell ref="AO155:AR155"/>
    <mergeCell ref="AS155:AV155"/>
    <mergeCell ref="AW155:AZ155"/>
    <mergeCell ref="BA155:BD155"/>
    <mergeCell ref="B160:D160"/>
    <mergeCell ref="E160:AN160"/>
    <mergeCell ref="AO160:AR160"/>
    <mergeCell ref="AS160:AV160"/>
    <mergeCell ref="AW160:AZ160"/>
    <mergeCell ref="BA160:BD160"/>
    <mergeCell ref="B159:D159"/>
    <mergeCell ref="E159:AN159"/>
    <mergeCell ref="AO159:AR159"/>
    <mergeCell ref="AS159:AV159"/>
    <mergeCell ref="AW159:AZ159"/>
    <mergeCell ref="BA159:BD159"/>
    <mergeCell ref="B158:D158"/>
    <mergeCell ref="E158:AN158"/>
    <mergeCell ref="AO158:AR158"/>
    <mergeCell ref="AS158:AV158"/>
    <mergeCell ref="AW158:AZ158"/>
    <mergeCell ref="BA158:BD158"/>
    <mergeCell ref="B163:D163"/>
    <mergeCell ref="E163:AN163"/>
    <mergeCell ref="AO163:AR163"/>
    <mergeCell ref="AS163:AV163"/>
    <mergeCell ref="AW163:AZ163"/>
    <mergeCell ref="BA163:BD163"/>
    <mergeCell ref="B162:D162"/>
    <mergeCell ref="E162:AN162"/>
    <mergeCell ref="AO162:AR162"/>
    <mergeCell ref="AS162:AV162"/>
    <mergeCell ref="AW162:AZ162"/>
    <mergeCell ref="BA162:BD162"/>
    <mergeCell ref="B161:D161"/>
    <mergeCell ref="E161:AN161"/>
    <mergeCell ref="AO161:AR161"/>
    <mergeCell ref="AS161:AV161"/>
    <mergeCell ref="AW161:AZ161"/>
    <mergeCell ref="BA161:BD161"/>
    <mergeCell ref="B169:D169"/>
    <mergeCell ref="E169:AN169"/>
    <mergeCell ref="AO169:AR169"/>
    <mergeCell ref="AS169:AV169"/>
    <mergeCell ref="AW169:AZ169"/>
    <mergeCell ref="BA169:BD169"/>
    <mergeCell ref="B168:D168"/>
    <mergeCell ref="E168:AN168"/>
    <mergeCell ref="AO168:AR168"/>
    <mergeCell ref="AS168:AV168"/>
    <mergeCell ref="AW168:AZ168"/>
    <mergeCell ref="BA168:BD168"/>
    <mergeCell ref="B164:AN164"/>
    <mergeCell ref="AO164:BD164"/>
    <mergeCell ref="A165:BD165"/>
    <mergeCell ref="B166:BD166"/>
    <mergeCell ref="B167:D167"/>
    <mergeCell ref="E167:AM167"/>
    <mergeCell ref="AO167:AR167"/>
    <mergeCell ref="AS167:AV167"/>
    <mergeCell ref="AW167:AZ167"/>
    <mergeCell ref="BA167:BD167"/>
    <mergeCell ref="BA173:BD173"/>
    <mergeCell ref="B174:D174"/>
    <mergeCell ref="E174:AI174"/>
    <mergeCell ref="AJ174:AN174"/>
    <mergeCell ref="AO174:AR174"/>
    <mergeCell ref="AS174:AV174"/>
    <mergeCell ref="AW174:AZ174"/>
    <mergeCell ref="BA174:BD174"/>
    <mergeCell ref="B170:AN170"/>
    <mergeCell ref="AO170:BD170"/>
    <mergeCell ref="A171:BD171"/>
    <mergeCell ref="B172:BD172"/>
    <mergeCell ref="B173:D173"/>
    <mergeCell ref="E173:AI173"/>
    <mergeCell ref="AJ173:AM173"/>
    <mergeCell ref="AO173:AR173"/>
    <mergeCell ref="AS173:AV173"/>
    <mergeCell ref="AW173:AZ173"/>
    <mergeCell ref="BA177:BD177"/>
    <mergeCell ref="B178:AN178"/>
    <mergeCell ref="AO178:BD178"/>
    <mergeCell ref="A179:BD179"/>
    <mergeCell ref="B180:AN180"/>
    <mergeCell ref="AO180:BD180"/>
    <mergeCell ref="B177:D177"/>
    <mergeCell ref="E177:AI177"/>
    <mergeCell ref="AJ177:AN177"/>
    <mergeCell ref="AO177:AR177"/>
    <mergeCell ref="AS177:AV177"/>
    <mergeCell ref="AW177:AZ177"/>
    <mergeCell ref="BA175:BD175"/>
    <mergeCell ref="B176:D176"/>
    <mergeCell ref="E176:AI176"/>
    <mergeCell ref="AJ176:AN176"/>
    <mergeCell ref="AO176:AR176"/>
    <mergeCell ref="AS176:AV176"/>
    <mergeCell ref="AW176:AZ176"/>
    <mergeCell ref="BA176:BD176"/>
    <mergeCell ref="B175:D175"/>
    <mergeCell ref="E175:AI175"/>
    <mergeCell ref="AJ175:AN175"/>
    <mergeCell ref="AO175:AR175"/>
    <mergeCell ref="AS175:AV175"/>
    <mergeCell ref="AW175:AZ175"/>
    <mergeCell ref="B186:D186"/>
    <mergeCell ref="E186:AN186"/>
    <mergeCell ref="AO186:AR186"/>
    <mergeCell ref="AS186:AV186"/>
    <mergeCell ref="AW186:AZ186"/>
    <mergeCell ref="BA186:BD186"/>
    <mergeCell ref="B185:D185"/>
    <mergeCell ref="E185:AN185"/>
    <mergeCell ref="AO185:AR185"/>
    <mergeCell ref="AS185:AV185"/>
    <mergeCell ref="AW185:AZ185"/>
    <mergeCell ref="BA185:BD185"/>
    <mergeCell ref="A181:BD181"/>
    <mergeCell ref="B182:BD182"/>
    <mergeCell ref="B183:BD183"/>
    <mergeCell ref="B184:D184"/>
    <mergeCell ref="E184:AN184"/>
    <mergeCell ref="AO184:AR184"/>
    <mergeCell ref="AS184:AV184"/>
    <mergeCell ref="AW184:AZ184"/>
    <mergeCell ref="BA184:BD184"/>
    <mergeCell ref="BL188:BP188"/>
    <mergeCell ref="B189:D189"/>
    <mergeCell ref="E189:AN189"/>
    <mergeCell ref="AO189:AR189"/>
    <mergeCell ref="AS189:AV189"/>
    <mergeCell ref="AW189:AZ189"/>
    <mergeCell ref="BA189:BD189"/>
    <mergeCell ref="B188:D188"/>
    <mergeCell ref="E188:AN188"/>
    <mergeCell ref="AO188:AR188"/>
    <mergeCell ref="AS188:AV188"/>
    <mergeCell ref="AW188:AZ188"/>
    <mergeCell ref="BA188:BD188"/>
    <mergeCell ref="B187:D187"/>
    <mergeCell ref="E187:AN187"/>
    <mergeCell ref="AO187:AR187"/>
    <mergeCell ref="AS187:AV187"/>
    <mergeCell ref="AW187:AZ187"/>
    <mergeCell ref="BA187:BD187"/>
    <mergeCell ref="B194:BD194"/>
    <mergeCell ref="B195:BD195"/>
    <mergeCell ref="B196:BD196"/>
    <mergeCell ref="B197:AC197"/>
    <mergeCell ref="AD197:AN197"/>
    <mergeCell ref="AO197:BD197"/>
    <mergeCell ref="BA190:BD190"/>
    <mergeCell ref="B191:AN191"/>
    <mergeCell ref="AO191:BD191"/>
    <mergeCell ref="B192:BD192"/>
    <mergeCell ref="B193:AN193"/>
    <mergeCell ref="AO193:BD193"/>
    <mergeCell ref="B190:D190"/>
    <mergeCell ref="E190:AD190"/>
    <mergeCell ref="AE190:AM190"/>
    <mergeCell ref="AO190:AR190"/>
    <mergeCell ref="AS190:AV190"/>
    <mergeCell ref="AW190:AZ190"/>
    <mergeCell ref="B202:AC202"/>
    <mergeCell ref="AD202:AN202"/>
    <mergeCell ref="AO202:BD202"/>
    <mergeCell ref="B203:BD203"/>
    <mergeCell ref="B204:AC204"/>
    <mergeCell ref="AD204:AN204"/>
    <mergeCell ref="AO204:BD204"/>
    <mergeCell ref="B200:AC200"/>
    <mergeCell ref="AD200:AN200"/>
    <mergeCell ref="AO200:BD200"/>
    <mergeCell ref="B201:AC201"/>
    <mergeCell ref="AD201:AN201"/>
    <mergeCell ref="AO201:BD201"/>
    <mergeCell ref="B198:AC198"/>
    <mergeCell ref="AD198:AN198"/>
    <mergeCell ref="AO198:BD198"/>
    <mergeCell ref="B199:AC199"/>
    <mergeCell ref="AD199:AN199"/>
    <mergeCell ref="AO199:BD199"/>
    <mergeCell ref="B209:AC209"/>
    <mergeCell ref="AD209:AN209"/>
    <mergeCell ref="AO209:BD209"/>
    <mergeCell ref="B210:AC210"/>
    <mergeCell ref="AD210:AN210"/>
    <mergeCell ref="AO210:BD210"/>
    <mergeCell ref="B207:AC207"/>
    <mergeCell ref="AD207:AN207"/>
    <mergeCell ref="AO207:BD207"/>
    <mergeCell ref="B208:AC208"/>
    <mergeCell ref="AD208:AN208"/>
    <mergeCell ref="AO208:BD208"/>
    <mergeCell ref="B205:AC205"/>
    <mergeCell ref="AD205:AN205"/>
    <mergeCell ref="AO205:BD205"/>
    <mergeCell ref="B206:AC206"/>
    <mergeCell ref="AD206:AN206"/>
    <mergeCell ref="AO206:BD206"/>
    <mergeCell ref="AO218:BD219"/>
    <mergeCell ref="B219:AC219"/>
    <mergeCell ref="AD219:AM219"/>
    <mergeCell ref="B220:S220"/>
    <mergeCell ref="T220:AM220"/>
    <mergeCell ref="AO220:BD221"/>
    <mergeCell ref="B221:S221"/>
    <mergeCell ref="T221:AM221"/>
    <mergeCell ref="B215:AM215"/>
    <mergeCell ref="AO215:BD215"/>
    <mergeCell ref="B216:T216"/>
    <mergeCell ref="U216:AM216"/>
    <mergeCell ref="AO216:BD217"/>
    <mergeCell ref="B217:T217"/>
    <mergeCell ref="U217:AM217"/>
    <mergeCell ref="B211:BD211"/>
    <mergeCell ref="B212:AC212"/>
    <mergeCell ref="AD212:AN212"/>
    <mergeCell ref="AO212:BD212"/>
    <mergeCell ref="B213:AC213"/>
    <mergeCell ref="AD213:AN213"/>
    <mergeCell ref="AO213:BD213"/>
    <mergeCell ref="B228:D228"/>
    <mergeCell ref="E228:AN228"/>
    <mergeCell ref="AO228:AR228"/>
    <mergeCell ref="AS228:AV228"/>
    <mergeCell ref="AW228:AZ228"/>
    <mergeCell ref="BA228:BD228"/>
    <mergeCell ref="B225:T226"/>
    <mergeCell ref="U225:AN226"/>
    <mergeCell ref="AO225:BD226"/>
    <mergeCell ref="A227:BD227"/>
    <mergeCell ref="B223:T223"/>
    <mergeCell ref="U223:AN223"/>
    <mergeCell ref="AO223:BD223"/>
    <mergeCell ref="B224:T224"/>
    <mergeCell ref="U224:AN224"/>
    <mergeCell ref="AO224:BD224"/>
    <mergeCell ref="A222:BD222"/>
    <mergeCell ref="B231:D231"/>
    <mergeCell ref="E231:AN231"/>
    <mergeCell ref="AO231:AR231"/>
    <mergeCell ref="AS231:AV231"/>
    <mergeCell ref="AW231:AZ231"/>
    <mergeCell ref="BA231:BD231"/>
    <mergeCell ref="B230:D230"/>
    <mergeCell ref="E230:AN230"/>
    <mergeCell ref="AO230:AR230"/>
    <mergeCell ref="AS230:AV230"/>
    <mergeCell ref="AW230:AZ230"/>
    <mergeCell ref="BA230:BD230"/>
    <mergeCell ref="B229:D229"/>
    <mergeCell ref="E229:AN229"/>
    <mergeCell ref="AO229:AR229"/>
    <mergeCell ref="AS229:AV229"/>
    <mergeCell ref="AW229:AZ229"/>
    <mergeCell ref="BA229:BD229"/>
    <mergeCell ref="B234:D234"/>
    <mergeCell ref="E234:AN234"/>
    <mergeCell ref="AO234:AR234"/>
    <mergeCell ref="AS234:AV234"/>
    <mergeCell ref="AW234:AZ234"/>
    <mergeCell ref="BA234:BD234"/>
    <mergeCell ref="B233:D233"/>
    <mergeCell ref="E233:AN233"/>
    <mergeCell ref="AO233:AR233"/>
    <mergeCell ref="AS233:AV233"/>
    <mergeCell ref="AW233:AZ233"/>
    <mergeCell ref="BA233:BD233"/>
    <mergeCell ref="B232:D232"/>
    <mergeCell ref="E232:AN232"/>
    <mergeCell ref="AO232:AR232"/>
    <mergeCell ref="AS232:AV232"/>
    <mergeCell ref="AW232:AZ232"/>
    <mergeCell ref="BA232:BD232"/>
    <mergeCell ref="B237:D237"/>
    <mergeCell ref="E237:AN237"/>
    <mergeCell ref="AO237:AR237"/>
    <mergeCell ref="AS237:AV237"/>
    <mergeCell ref="AW237:AZ237"/>
    <mergeCell ref="BA237:BD237"/>
    <mergeCell ref="B236:D236"/>
    <mergeCell ref="E236:AN236"/>
    <mergeCell ref="AO236:AR236"/>
    <mergeCell ref="AS236:AV236"/>
    <mergeCell ref="AW236:AZ236"/>
    <mergeCell ref="BA236:BD236"/>
    <mergeCell ref="B235:D235"/>
    <mergeCell ref="E235:AN235"/>
    <mergeCell ref="AO235:AR235"/>
    <mergeCell ref="AS235:AV235"/>
    <mergeCell ref="AW235:AZ235"/>
    <mergeCell ref="BA235:BD235"/>
    <mergeCell ref="B240:D240"/>
    <mergeCell ref="E240:AN240"/>
    <mergeCell ref="AO240:AR240"/>
    <mergeCell ref="AS240:AV240"/>
    <mergeCell ref="AW240:AZ240"/>
    <mergeCell ref="BA240:BD240"/>
    <mergeCell ref="B239:D239"/>
    <mergeCell ref="E239:AN239"/>
    <mergeCell ref="AO239:AR239"/>
    <mergeCell ref="AS239:AV239"/>
    <mergeCell ref="AW239:AZ239"/>
    <mergeCell ref="BA239:BD239"/>
    <mergeCell ref="B238:D238"/>
    <mergeCell ref="E238:AN238"/>
    <mergeCell ref="AO238:AR238"/>
    <mergeCell ref="AS238:AV238"/>
    <mergeCell ref="AW238:AZ238"/>
    <mergeCell ref="BA238:BD238"/>
    <mergeCell ref="B243:D243"/>
    <mergeCell ref="E243:AN243"/>
    <mergeCell ref="AO243:AR243"/>
    <mergeCell ref="AS243:AV243"/>
    <mergeCell ref="AW243:AZ243"/>
    <mergeCell ref="BA243:BD243"/>
    <mergeCell ref="B242:D242"/>
    <mergeCell ref="E242:AN242"/>
    <mergeCell ref="AO242:AR242"/>
    <mergeCell ref="AS242:AV242"/>
    <mergeCell ref="AW242:AZ242"/>
    <mergeCell ref="BA242:BD242"/>
    <mergeCell ref="B241:D241"/>
    <mergeCell ref="E241:AN241"/>
    <mergeCell ref="AO241:AR241"/>
    <mergeCell ref="AS241:AV241"/>
    <mergeCell ref="AW241:AZ241"/>
    <mergeCell ref="BA241:BD241"/>
    <mergeCell ref="B246:D246"/>
    <mergeCell ref="E246:AN246"/>
    <mergeCell ref="AO246:AR246"/>
    <mergeCell ref="AS246:AV246"/>
    <mergeCell ref="AW246:AZ246"/>
    <mergeCell ref="BA246:BD246"/>
    <mergeCell ref="B245:D245"/>
    <mergeCell ref="E245:AN245"/>
    <mergeCell ref="AO245:AR245"/>
    <mergeCell ref="AS245:AV245"/>
    <mergeCell ref="AW245:AZ245"/>
    <mergeCell ref="BA245:BD245"/>
    <mergeCell ref="B244:D244"/>
    <mergeCell ref="E244:AN244"/>
    <mergeCell ref="AO244:AR244"/>
    <mergeCell ref="AS244:AV244"/>
    <mergeCell ref="AW244:AZ244"/>
    <mergeCell ref="BA244:BD244"/>
    <mergeCell ref="B249:D249"/>
    <mergeCell ref="E249:AN249"/>
    <mergeCell ref="AO249:AR249"/>
    <mergeCell ref="AS249:AV249"/>
    <mergeCell ref="AW249:AZ249"/>
    <mergeCell ref="BA249:BD249"/>
    <mergeCell ref="B248:D248"/>
    <mergeCell ref="E248:AN248"/>
    <mergeCell ref="AO248:AR248"/>
    <mergeCell ref="AS248:AV248"/>
    <mergeCell ref="AW248:AZ248"/>
    <mergeCell ref="BA248:BD248"/>
    <mergeCell ref="B247:D247"/>
    <mergeCell ref="E247:AN247"/>
    <mergeCell ref="AO247:AR247"/>
    <mergeCell ref="AS247:AV247"/>
    <mergeCell ref="AW247:AZ247"/>
    <mergeCell ref="BA247:BD247"/>
    <mergeCell ref="B252:D252"/>
    <mergeCell ref="E252:AN252"/>
    <mergeCell ref="AO252:AR252"/>
    <mergeCell ref="AS252:AV252"/>
    <mergeCell ref="AW252:AZ252"/>
    <mergeCell ref="BA252:BD252"/>
    <mergeCell ref="B251:D251"/>
    <mergeCell ref="E251:AN251"/>
    <mergeCell ref="AO251:AR251"/>
    <mergeCell ref="AS251:AV251"/>
    <mergeCell ref="AW251:AZ251"/>
    <mergeCell ref="BA251:BD251"/>
    <mergeCell ref="B250:D250"/>
    <mergeCell ref="E250:AN250"/>
    <mergeCell ref="AO250:AR250"/>
    <mergeCell ref="AS250:AV250"/>
    <mergeCell ref="AW250:AZ250"/>
    <mergeCell ref="BA250:BD250"/>
    <mergeCell ref="B255:D255"/>
    <mergeCell ref="E255:AN255"/>
    <mergeCell ref="AO255:AR255"/>
    <mergeCell ref="AS255:AV255"/>
    <mergeCell ref="AW255:AZ255"/>
    <mergeCell ref="BA255:BD255"/>
    <mergeCell ref="B254:D254"/>
    <mergeCell ref="E254:AN254"/>
    <mergeCell ref="AO254:AR254"/>
    <mergeCell ref="AS254:AV254"/>
    <mergeCell ref="AW254:AZ254"/>
    <mergeCell ref="BA254:BD254"/>
    <mergeCell ref="B253:D253"/>
    <mergeCell ref="E253:AN253"/>
    <mergeCell ref="AO253:AR253"/>
    <mergeCell ref="AS253:AV253"/>
    <mergeCell ref="AW253:AZ253"/>
    <mergeCell ref="BA253:BD253"/>
    <mergeCell ref="B258:D258"/>
    <mergeCell ref="E258:AN258"/>
    <mergeCell ref="AO258:AR258"/>
    <mergeCell ref="AS258:AV258"/>
    <mergeCell ref="AW258:AZ258"/>
    <mergeCell ref="BA258:BD258"/>
    <mergeCell ref="B257:D257"/>
    <mergeCell ref="E257:AN257"/>
    <mergeCell ref="AO257:AR257"/>
    <mergeCell ref="AS257:AV257"/>
    <mergeCell ref="AW257:AZ257"/>
    <mergeCell ref="BA257:BD257"/>
    <mergeCell ref="B256:D256"/>
    <mergeCell ref="E256:AN256"/>
    <mergeCell ref="AO256:AR256"/>
    <mergeCell ref="AS256:AV256"/>
    <mergeCell ref="AW256:AZ256"/>
    <mergeCell ref="BA256:BD256"/>
    <mergeCell ref="B261:D261"/>
    <mergeCell ref="E261:AN261"/>
    <mergeCell ref="AO261:AR261"/>
    <mergeCell ref="AS261:AV261"/>
    <mergeCell ref="AW261:AZ261"/>
    <mergeCell ref="BA261:BD261"/>
    <mergeCell ref="B260:D260"/>
    <mergeCell ref="E260:AN260"/>
    <mergeCell ref="AO260:AR260"/>
    <mergeCell ref="AS260:AV260"/>
    <mergeCell ref="AW260:AZ260"/>
    <mergeCell ref="BA260:BD260"/>
    <mergeCell ref="B259:D259"/>
    <mergeCell ref="E259:AN259"/>
    <mergeCell ref="AO259:AR259"/>
    <mergeCell ref="AS259:AV259"/>
    <mergeCell ref="AW259:AZ259"/>
    <mergeCell ref="BA259:BD259"/>
    <mergeCell ref="B264:D264"/>
    <mergeCell ref="E264:AN264"/>
    <mergeCell ref="AO264:AR264"/>
    <mergeCell ref="AS264:AV264"/>
    <mergeCell ref="AW264:AZ264"/>
    <mergeCell ref="BA264:BD264"/>
    <mergeCell ref="B263:D263"/>
    <mergeCell ref="E263:AN263"/>
    <mergeCell ref="AO263:AR263"/>
    <mergeCell ref="AS263:AV263"/>
    <mergeCell ref="AW263:AZ263"/>
    <mergeCell ref="BA263:BD263"/>
    <mergeCell ref="B262:D262"/>
    <mergeCell ref="E262:AN262"/>
    <mergeCell ref="AO262:AR262"/>
    <mergeCell ref="AS262:AV262"/>
    <mergeCell ref="AW262:AZ262"/>
    <mergeCell ref="BA262:BD262"/>
    <mergeCell ref="B267:D267"/>
    <mergeCell ref="E267:AN267"/>
    <mergeCell ref="AO267:AR267"/>
    <mergeCell ref="AS267:AV267"/>
    <mergeCell ref="AW267:AZ267"/>
    <mergeCell ref="BA267:BD267"/>
    <mergeCell ref="B266:D266"/>
    <mergeCell ref="E266:AN266"/>
    <mergeCell ref="AO266:AR266"/>
    <mergeCell ref="AS266:AV266"/>
    <mergeCell ref="AW266:AZ266"/>
    <mergeCell ref="BA266:BD266"/>
    <mergeCell ref="B265:D265"/>
    <mergeCell ref="E265:AN265"/>
    <mergeCell ref="AO265:AR265"/>
    <mergeCell ref="AS265:AV265"/>
    <mergeCell ref="AW265:AZ265"/>
    <mergeCell ref="BA265:BD265"/>
    <mergeCell ref="B270:D270"/>
    <mergeCell ref="E270:AN270"/>
    <mergeCell ref="AO270:AR270"/>
    <mergeCell ref="AS270:AV270"/>
    <mergeCell ref="AW270:AZ270"/>
    <mergeCell ref="BA270:BD270"/>
    <mergeCell ref="B269:D269"/>
    <mergeCell ref="E269:AN269"/>
    <mergeCell ref="AO269:AR269"/>
    <mergeCell ref="AS269:AV269"/>
    <mergeCell ref="AW269:AZ269"/>
    <mergeCell ref="BA269:BD269"/>
    <mergeCell ref="B268:D268"/>
    <mergeCell ref="E268:AN268"/>
    <mergeCell ref="AO268:AR268"/>
    <mergeCell ref="AS268:AV268"/>
    <mergeCell ref="AW268:AZ268"/>
    <mergeCell ref="BA268:BD268"/>
    <mergeCell ref="B273:D273"/>
    <mergeCell ref="E273:AN273"/>
    <mergeCell ref="AO273:AR273"/>
    <mergeCell ref="AS273:AV273"/>
    <mergeCell ref="AW273:AZ273"/>
    <mergeCell ref="BA273:BD273"/>
    <mergeCell ref="B272:D272"/>
    <mergeCell ref="E272:AN272"/>
    <mergeCell ref="AO272:AR272"/>
    <mergeCell ref="AS272:AV272"/>
    <mergeCell ref="AW272:AZ272"/>
    <mergeCell ref="BA272:BD272"/>
    <mergeCell ref="B271:D271"/>
    <mergeCell ref="E271:AN271"/>
    <mergeCell ref="AO271:AR271"/>
    <mergeCell ref="AS271:AV271"/>
    <mergeCell ref="AW271:AZ271"/>
    <mergeCell ref="BA271:BD271"/>
    <mergeCell ref="B276:D276"/>
    <mergeCell ref="E276:AN276"/>
    <mergeCell ref="AO276:AR276"/>
    <mergeCell ref="AS276:AV276"/>
    <mergeCell ref="AW276:AZ276"/>
    <mergeCell ref="BA276:BD276"/>
    <mergeCell ref="B275:D275"/>
    <mergeCell ref="E275:AN275"/>
    <mergeCell ref="AO275:AR275"/>
    <mergeCell ref="AS275:AV275"/>
    <mergeCell ref="AW275:AZ275"/>
    <mergeCell ref="BA275:BD275"/>
    <mergeCell ref="B274:D274"/>
    <mergeCell ref="E274:AN274"/>
    <mergeCell ref="AO274:AR274"/>
    <mergeCell ref="AS274:AV274"/>
    <mergeCell ref="AW274:AZ274"/>
    <mergeCell ref="BA274:BD274"/>
    <mergeCell ref="B279:D279"/>
    <mergeCell ref="E279:AN279"/>
    <mergeCell ref="AO279:AR279"/>
    <mergeCell ref="AS279:AV279"/>
    <mergeCell ref="AW279:AZ279"/>
    <mergeCell ref="BA279:BD279"/>
    <mergeCell ref="B278:D278"/>
    <mergeCell ref="E278:AN278"/>
    <mergeCell ref="AO278:AR278"/>
    <mergeCell ref="AS278:AV278"/>
    <mergeCell ref="AW278:AZ278"/>
    <mergeCell ref="BA278:BD278"/>
    <mergeCell ref="B277:D277"/>
    <mergeCell ref="E277:AN277"/>
    <mergeCell ref="AO277:AR277"/>
    <mergeCell ref="AS277:AV277"/>
    <mergeCell ref="AW277:AZ277"/>
    <mergeCell ref="BA277:BD277"/>
    <mergeCell ref="B282:D282"/>
    <mergeCell ref="E282:AN282"/>
    <mergeCell ref="AO282:AR282"/>
    <mergeCell ref="AS282:AV282"/>
    <mergeCell ref="AW282:AZ282"/>
    <mergeCell ref="BA282:BD282"/>
    <mergeCell ref="B281:D281"/>
    <mergeCell ref="E281:AN281"/>
    <mergeCell ref="AO281:AR281"/>
    <mergeCell ref="AS281:AV281"/>
    <mergeCell ref="AW281:AZ281"/>
    <mergeCell ref="BA281:BD281"/>
    <mergeCell ref="B280:D280"/>
    <mergeCell ref="E280:AN280"/>
    <mergeCell ref="AO280:AR280"/>
    <mergeCell ref="AS280:AV280"/>
    <mergeCell ref="AW280:AZ280"/>
    <mergeCell ref="BA280:BD280"/>
    <mergeCell ref="B285:D285"/>
    <mergeCell ref="E285:AN285"/>
    <mergeCell ref="AO285:AR285"/>
    <mergeCell ref="AS285:AV285"/>
    <mergeCell ref="AW285:AZ285"/>
    <mergeCell ref="BA285:BD285"/>
    <mergeCell ref="B284:D284"/>
    <mergeCell ref="E284:AN284"/>
    <mergeCell ref="AO284:AR284"/>
    <mergeCell ref="AS284:AV284"/>
    <mergeCell ref="AW284:AZ284"/>
    <mergeCell ref="BA284:BD284"/>
    <mergeCell ref="B283:D283"/>
    <mergeCell ref="E283:AN283"/>
    <mergeCell ref="AO283:AR283"/>
    <mergeCell ref="AS283:AV283"/>
    <mergeCell ref="AW283:AZ283"/>
    <mergeCell ref="BA283:BD283"/>
    <mergeCell ref="B288:D288"/>
    <mergeCell ref="E288:AN288"/>
    <mergeCell ref="AO288:AR288"/>
    <mergeCell ref="AS288:AV288"/>
    <mergeCell ref="AW288:AZ288"/>
    <mergeCell ref="BA288:BD288"/>
    <mergeCell ref="B287:D287"/>
    <mergeCell ref="E287:AN287"/>
    <mergeCell ref="AO287:AR287"/>
    <mergeCell ref="AS287:AV287"/>
    <mergeCell ref="AW287:AZ287"/>
    <mergeCell ref="BA287:BD287"/>
    <mergeCell ref="B286:D286"/>
    <mergeCell ref="E286:AN286"/>
    <mergeCell ref="AO286:AR286"/>
    <mergeCell ref="AS286:AV286"/>
    <mergeCell ref="AW286:AZ286"/>
    <mergeCell ref="BA286:BD286"/>
    <mergeCell ref="B291:D291"/>
    <mergeCell ref="E291:AN291"/>
    <mergeCell ref="AO291:AR291"/>
    <mergeCell ref="AS291:AV291"/>
    <mergeCell ref="AW291:AZ291"/>
    <mergeCell ref="BA291:BD291"/>
    <mergeCell ref="B290:D290"/>
    <mergeCell ref="E290:AN290"/>
    <mergeCell ref="AO290:AR290"/>
    <mergeCell ref="AS290:AV290"/>
    <mergeCell ref="AW290:AZ290"/>
    <mergeCell ref="BA290:BD290"/>
    <mergeCell ref="B289:D289"/>
    <mergeCell ref="E289:AN289"/>
    <mergeCell ref="AO289:AR289"/>
    <mergeCell ref="AS289:AV289"/>
    <mergeCell ref="AW289:AZ289"/>
    <mergeCell ref="BA289:BD289"/>
    <mergeCell ref="B294:D294"/>
    <mergeCell ref="E294:AN294"/>
    <mergeCell ref="AO294:AR294"/>
    <mergeCell ref="AS294:AV294"/>
    <mergeCell ref="AW294:AZ294"/>
    <mergeCell ref="BA294:BD294"/>
    <mergeCell ref="B293:D293"/>
    <mergeCell ref="E293:AN293"/>
    <mergeCell ref="AO293:AR293"/>
    <mergeCell ref="AS293:AV293"/>
    <mergeCell ref="AW293:AZ293"/>
    <mergeCell ref="BA293:BD293"/>
    <mergeCell ref="B292:D292"/>
    <mergeCell ref="E292:AN292"/>
    <mergeCell ref="AO292:AR292"/>
    <mergeCell ref="AS292:AV292"/>
    <mergeCell ref="AW292:AZ292"/>
    <mergeCell ref="BA292:BD292"/>
    <mergeCell ref="B297:D297"/>
    <mergeCell ref="E297:AN297"/>
    <mergeCell ref="AO297:AR297"/>
    <mergeCell ref="AS297:AV297"/>
    <mergeCell ref="AW297:AZ297"/>
    <mergeCell ref="BA297:BD297"/>
    <mergeCell ref="B296:D296"/>
    <mergeCell ref="E296:AN296"/>
    <mergeCell ref="AO296:AR296"/>
    <mergeCell ref="AS296:AV296"/>
    <mergeCell ref="AW296:AZ296"/>
    <mergeCell ref="BA296:BD296"/>
    <mergeCell ref="B295:D295"/>
    <mergeCell ref="E295:AN295"/>
    <mergeCell ref="AO295:AR295"/>
    <mergeCell ref="AS295:AV295"/>
    <mergeCell ref="AW295:AZ295"/>
    <mergeCell ref="BA295:BD295"/>
    <mergeCell ref="B300:D300"/>
    <mergeCell ref="E300:AN300"/>
    <mergeCell ref="AO300:AR300"/>
    <mergeCell ref="AS300:AV300"/>
    <mergeCell ref="AW300:AZ300"/>
    <mergeCell ref="BA300:BD300"/>
    <mergeCell ref="B299:D299"/>
    <mergeCell ref="E299:AN299"/>
    <mergeCell ref="AO299:AR299"/>
    <mergeCell ref="AS299:AV299"/>
    <mergeCell ref="AW299:AZ299"/>
    <mergeCell ref="BA299:BD299"/>
    <mergeCell ref="B298:D298"/>
    <mergeCell ref="E298:AN298"/>
    <mergeCell ref="AO298:AR298"/>
    <mergeCell ref="AS298:AV298"/>
    <mergeCell ref="AW298:AZ298"/>
    <mergeCell ref="BA298:BD298"/>
    <mergeCell ref="B303:D303"/>
    <mergeCell ref="E303:AN303"/>
    <mergeCell ref="AO303:AR303"/>
    <mergeCell ref="AS303:AV303"/>
    <mergeCell ref="AW303:AZ303"/>
    <mergeCell ref="BA303:BD303"/>
    <mergeCell ref="B302:D302"/>
    <mergeCell ref="E302:AN302"/>
    <mergeCell ref="AO302:AR302"/>
    <mergeCell ref="AS302:AV302"/>
    <mergeCell ref="AW302:AZ302"/>
    <mergeCell ref="BA302:BD302"/>
    <mergeCell ref="B301:D301"/>
    <mergeCell ref="E301:AN301"/>
    <mergeCell ref="AO301:AR301"/>
    <mergeCell ref="AS301:AV301"/>
    <mergeCell ref="AW301:AZ301"/>
    <mergeCell ref="BA301:BD301"/>
    <mergeCell ref="B306:D306"/>
    <mergeCell ref="E306:AN306"/>
    <mergeCell ref="AO306:AR306"/>
    <mergeCell ref="AS306:AV306"/>
    <mergeCell ref="AW306:AZ306"/>
    <mergeCell ref="BA306:BD306"/>
    <mergeCell ref="B305:D305"/>
    <mergeCell ref="E305:AN305"/>
    <mergeCell ref="AO305:AR305"/>
    <mergeCell ref="AS305:AV305"/>
    <mergeCell ref="AW305:AZ305"/>
    <mergeCell ref="BA305:BD305"/>
    <mergeCell ref="B304:D304"/>
    <mergeCell ref="E304:AN304"/>
    <mergeCell ref="AO304:AR304"/>
    <mergeCell ref="AS304:AV304"/>
    <mergeCell ref="AW304:AZ304"/>
    <mergeCell ref="BA304:BD304"/>
    <mergeCell ref="B309:D309"/>
    <mergeCell ref="E309:AN309"/>
    <mergeCell ref="AO309:AR309"/>
    <mergeCell ref="AS309:AV309"/>
    <mergeCell ref="AW309:AZ309"/>
    <mergeCell ref="BA309:BD309"/>
    <mergeCell ref="B308:D308"/>
    <mergeCell ref="E308:AN308"/>
    <mergeCell ref="AO308:AR308"/>
    <mergeCell ref="AS308:AV308"/>
    <mergeCell ref="AW308:AZ308"/>
    <mergeCell ref="BA308:BD308"/>
    <mergeCell ref="B307:D307"/>
    <mergeCell ref="E307:AN307"/>
    <mergeCell ref="AO307:AR307"/>
    <mergeCell ref="AS307:AV307"/>
    <mergeCell ref="AW307:AZ307"/>
    <mergeCell ref="BA307:BD307"/>
    <mergeCell ref="B312:D312"/>
    <mergeCell ref="E312:AN312"/>
    <mergeCell ref="AO312:AR312"/>
    <mergeCell ref="AS312:AV312"/>
    <mergeCell ref="AW312:AZ312"/>
    <mergeCell ref="BA312:BD312"/>
    <mergeCell ref="B311:D311"/>
    <mergeCell ref="E311:AN311"/>
    <mergeCell ref="AO311:AR311"/>
    <mergeCell ref="AS311:AV311"/>
    <mergeCell ref="AW311:AZ311"/>
    <mergeCell ref="BA311:BD311"/>
    <mergeCell ref="B310:D310"/>
    <mergeCell ref="E310:AN310"/>
    <mergeCell ref="AO310:AR310"/>
    <mergeCell ref="AS310:AV310"/>
    <mergeCell ref="AW310:AZ310"/>
    <mergeCell ref="BA310:BD310"/>
    <mergeCell ref="B315:D315"/>
    <mergeCell ref="E315:AN315"/>
    <mergeCell ref="AO315:AR315"/>
    <mergeCell ref="AS315:AV315"/>
    <mergeCell ref="AW315:AZ315"/>
    <mergeCell ref="BA315:BD315"/>
    <mergeCell ref="B314:D314"/>
    <mergeCell ref="E314:AN314"/>
    <mergeCell ref="AO314:AR314"/>
    <mergeCell ref="AS314:AV314"/>
    <mergeCell ref="AW314:AZ314"/>
    <mergeCell ref="BA314:BD314"/>
    <mergeCell ref="B313:D313"/>
    <mergeCell ref="E313:AN313"/>
    <mergeCell ref="AO313:AR313"/>
    <mergeCell ref="AS313:AV313"/>
    <mergeCell ref="AW313:AZ313"/>
    <mergeCell ref="BA313:BD313"/>
    <mergeCell ref="B318:D318"/>
    <mergeCell ref="E318:AN318"/>
    <mergeCell ref="AO318:AR318"/>
    <mergeCell ref="AS318:AV318"/>
    <mergeCell ref="AW318:AZ318"/>
    <mergeCell ref="BA318:BD318"/>
    <mergeCell ref="B317:D317"/>
    <mergeCell ref="E317:AN317"/>
    <mergeCell ref="AO317:AR317"/>
    <mergeCell ref="AS317:AV317"/>
    <mergeCell ref="AW317:AZ317"/>
    <mergeCell ref="BA317:BD317"/>
    <mergeCell ref="B316:D316"/>
    <mergeCell ref="E316:AN316"/>
    <mergeCell ref="AO316:AR316"/>
    <mergeCell ref="AS316:AV316"/>
    <mergeCell ref="AW316:AZ316"/>
    <mergeCell ref="BA316:BD316"/>
    <mergeCell ref="B321:D321"/>
    <mergeCell ref="E321:AN321"/>
    <mergeCell ref="AO321:AR321"/>
    <mergeCell ref="AS321:AV321"/>
    <mergeCell ref="AW321:AZ321"/>
    <mergeCell ref="BA321:BD321"/>
    <mergeCell ref="B320:D320"/>
    <mergeCell ref="E320:AN320"/>
    <mergeCell ref="AO320:AR320"/>
    <mergeCell ref="AS320:AV320"/>
    <mergeCell ref="AW320:AZ320"/>
    <mergeCell ref="BA320:BD320"/>
    <mergeCell ref="B319:D319"/>
    <mergeCell ref="E319:AN319"/>
    <mergeCell ref="AO319:AR319"/>
    <mergeCell ref="AS319:AV319"/>
    <mergeCell ref="AW319:AZ319"/>
    <mergeCell ref="BA319:BD319"/>
    <mergeCell ref="B324:D324"/>
    <mergeCell ref="E324:AN324"/>
    <mergeCell ref="AO324:AR324"/>
    <mergeCell ref="AS324:AV324"/>
    <mergeCell ref="AW324:AZ324"/>
    <mergeCell ref="BA324:BD324"/>
    <mergeCell ref="B323:D323"/>
    <mergeCell ref="E323:AN323"/>
    <mergeCell ref="AO323:AR323"/>
    <mergeCell ref="AS323:AV323"/>
    <mergeCell ref="AW323:AZ323"/>
    <mergeCell ref="BA323:BD323"/>
    <mergeCell ref="B322:D322"/>
    <mergeCell ref="E322:AN322"/>
    <mergeCell ref="AO322:AR322"/>
    <mergeCell ref="AS322:AV322"/>
    <mergeCell ref="AW322:AZ322"/>
    <mergeCell ref="BA322:BD322"/>
    <mergeCell ref="B327:D327"/>
    <mergeCell ref="E327:AN327"/>
    <mergeCell ref="AO327:AR327"/>
    <mergeCell ref="AS327:AV327"/>
    <mergeCell ref="AW327:AZ327"/>
    <mergeCell ref="BA327:BD327"/>
    <mergeCell ref="B326:D326"/>
    <mergeCell ref="E326:AN326"/>
    <mergeCell ref="AO326:AR326"/>
    <mergeCell ref="AS326:AV326"/>
    <mergeCell ref="AW326:AZ326"/>
    <mergeCell ref="BA326:BD326"/>
    <mergeCell ref="B325:D325"/>
    <mergeCell ref="E325:AN325"/>
    <mergeCell ref="AO325:AR325"/>
    <mergeCell ref="AS325:AV325"/>
    <mergeCell ref="AW325:AZ325"/>
    <mergeCell ref="BA325:BD325"/>
    <mergeCell ref="B330:D330"/>
    <mergeCell ref="E330:AN330"/>
    <mergeCell ref="AO330:AR330"/>
    <mergeCell ref="AS330:AV330"/>
    <mergeCell ref="AW330:AZ330"/>
    <mergeCell ref="BA330:BD330"/>
    <mergeCell ref="B329:D329"/>
    <mergeCell ref="E329:AN329"/>
    <mergeCell ref="AO329:AR329"/>
    <mergeCell ref="AS329:AV329"/>
    <mergeCell ref="AW329:AZ329"/>
    <mergeCell ref="BA329:BD329"/>
    <mergeCell ref="B328:D328"/>
    <mergeCell ref="E328:AN328"/>
    <mergeCell ref="AO328:AR328"/>
    <mergeCell ref="AS328:AV328"/>
    <mergeCell ref="AW328:AZ328"/>
    <mergeCell ref="BA328:BD328"/>
    <mergeCell ref="B333:D333"/>
    <mergeCell ref="E333:AN333"/>
    <mergeCell ref="AO333:AR333"/>
    <mergeCell ref="AS333:AV333"/>
    <mergeCell ref="AW333:AZ333"/>
    <mergeCell ref="BA333:BD333"/>
    <mergeCell ref="B332:D332"/>
    <mergeCell ref="E332:AN332"/>
    <mergeCell ref="AO332:AR332"/>
    <mergeCell ref="AS332:AV332"/>
    <mergeCell ref="AW332:AZ332"/>
    <mergeCell ref="BA332:BD332"/>
    <mergeCell ref="B331:D331"/>
    <mergeCell ref="E331:AN331"/>
    <mergeCell ref="AO331:AR331"/>
    <mergeCell ref="AS331:AV331"/>
    <mergeCell ref="AW331:AZ331"/>
    <mergeCell ref="BA331:BD331"/>
    <mergeCell ref="B336:D336"/>
    <mergeCell ref="E336:AN336"/>
    <mergeCell ref="AO336:AR336"/>
    <mergeCell ref="AS336:AV336"/>
    <mergeCell ref="AW336:AZ336"/>
    <mergeCell ref="BA336:BD336"/>
    <mergeCell ref="B335:D335"/>
    <mergeCell ref="E335:AN335"/>
    <mergeCell ref="AO335:AR335"/>
    <mergeCell ref="AS335:AV335"/>
    <mergeCell ref="AW335:AZ335"/>
    <mergeCell ref="BA335:BD335"/>
    <mergeCell ref="B334:D334"/>
    <mergeCell ref="E334:AN334"/>
    <mergeCell ref="AO334:AR334"/>
    <mergeCell ref="AS334:AV334"/>
    <mergeCell ref="AW334:AZ334"/>
    <mergeCell ref="BA334:BD334"/>
    <mergeCell ref="B339:D339"/>
    <mergeCell ref="E339:AN339"/>
    <mergeCell ref="AO339:AR339"/>
    <mergeCell ref="AS339:AV339"/>
    <mergeCell ref="AW339:AZ339"/>
    <mergeCell ref="BA339:BD339"/>
    <mergeCell ref="B338:D338"/>
    <mergeCell ref="E338:AN338"/>
    <mergeCell ref="AO338:AR338"/>
    <mergeCell ref="AS338:AV338"/>
    <mergeCell ref="AW338:AZ338"/>
    <mergeCell ref="BA338:BD338"/>
    <mergeCell ref="B337:D337"/>
    <mergeCell ref="E337:AN337"/>
    <mergeCell ref="AO337:AR337"/>
    <mergeCell ref="AS337:AV337"/>
    <mergeCell ref="AW337:AZ337"/>
    <mergeCell ref="BA337:BD337"/>
    <mergeCell ref="B342:D342"/>
    <mergeCell ref="E342:AN342"/>
    <mergeCell ref="AO342:AR342"/>
    <mergeCell ref="AS342:AV342"/>
    <mergeCell ref="AW342:AZ342"/>
    <mergeCell ref="BA342:BD342"/>
    <mergeCell ref="B341:D341"/>
    <mergeCell ref="E341:AN341"/>
    <mergeCell ref="AO341:AR341"/>
    <mergeCell ref="AS341:AV341"/>
    <mergeCell ref="AW341:AZ341"/>
    <mergeCell ref="BA341:BD341"/>
    <mergeCell ref="B340:D340"/>
    <mergeCell ref="E340:AN340"/>
    <mergeCell ref="AO340:AR340"/>
    <mergeCell ref="AS340:AV340"/>
    <mergeCell ref="AW340:AZ340"/>
    <mergeCell ref="BA340:BD340"/>
    <mergeCell ref="B345:D345"/>
    <mergeCell ref="E345:AN345"/>
    <mergeCell ref="AO345:AR345"/>
    <mergeCell ref="AS345:AV345"/>
    <mergeCell ref="AW345:AZ345"/>
    <mergeCell ref="BA345:BD345"/>
    <mergeCell ref="B344:D344"/>
    <mergeCell ref="E344:AN344"/>
    <mergeCell ref="AO344:AR344"/>
    <mergeCell ref="AS344:AV344"/>
    <mergeCell ref="AW344:AZ344"/>
    <mergeCell ref="BA344:BD344"/>
    <mergeCell ref="B343:D343"/>
    <mergeCell ref="E343:AN343"/>
    <mergeCell ref="AO343:AR343"/>
    <mergeCell ref="AS343:AV343"/>
    <mergeCell ref="AW343:AZ343"/>
    <mergeCell ref="BA343:BD343"/>
    <mergeCell ref="B348:D348"/>
    <mergeCell ref="E348:AN348"/>
    <mergeCell ref="AO348:AR348"/>
    <mergeCell ref="AS348:AV348"/>
    <mergeCell ref="AW348:AZ348"/>
    <mergeCell ref="BA348:BD348"/>
    <mergeCell ref="B347:D347"/>
    <mergeCell ref="E347:AN347"/>
    <mergeCell ref="AO347:AR347"/>
    <mergeCell ref="AS347:AV347"/>
    <mergeCell ref="AW347:AZ347"/>
    <mergeCell ref="BA347:BD347"/>
    <mergeCell ref="B346:D346"/>
    <mergeCell ref="E346:AN346"/>
    <mergeCell ref="AO346:AR346"/>
    <mergeCell ref="AS346:AV346"/>
    <mergeCell ref="AW346:AZ346"/>
    <mergeCell ref="BA346:BD346"/>
    <mergeCell ref="B351:D351"/>
    <mergeCell ref="E351:AN351"/>
    <mergeCell ref="AO351:AR351"/>
    <mergeCell ref="AS351:AV351"/>
    <mergeCell ref="AW351:AZ351"/>
    <mergeCell ref="BA351:BD351"/>
    <mergeCell ref="B350:D350"/>
    <mergeCell ref="E350:AN350"/>
    <mergeCell ref="AO350:AR350"/>
    <mergeCell ref="AS350:AV350"/>
    <mergeCell ref="AW350:AZ350"/>
    <mergeCell ref="BA350:BD350"/>
    <mergeCell ref="B349:D349"/>
    <mergeCell ref="E349:AN349"/>
    <mergeCell ref="AO349:AR349"/>
    <mergeCell ref="AS349:AV349"/>
    <mergeCell ref="AW349:AZ349"/>
    <mergeCell ref="BA349:BD349"/>
    <mergeCell ref="B354:D354"/>
    <mergeCell ref="E354:AN354"/>
    <mergeCell ref="AO354:AR354"/>
    <mergeCell ref="AS354:AV354"/>
    <mergeCell ref="AW354:AZ354"/>
    <mergeCell ref="BA354:BD354"/>
    <mergeCell ref="B353:D353"/>
    <mergeCell ref="E353:AN353"/>
    <mergeCell ref="AO353:AR353"/>
    <mergeCell ref="AS353:AV353"/>
    <mergeCell ref="AW353:AZ353"/>
    <mergeCell ref="BA353:BD353"/>
    <mergeCell ref="B352:D352"/>
    <mergeCell ref="E352:AN352"/>
    <mergeCell ref="AO352:AR352"/>
    <mergeCell ref="AS352:AV352"/>
    <mergeCell ref="AW352:AZ352"/>
    <mergeCell ref="BA352:BD352"/>
    <mergeCell ref="B357:D357"/>
    <mergeCell ref="E357:AN357"/>
    <mergeCell ref="AO357:AR357"/>
    <mergeCell ref="AS357:AV357"/>
    <mergeCell ref="AW357:AZ357"/>
    <mergeCell ref="BA357:BD357"/>
    <mergeCell ref="B356:D356"/>
    <mergeCell ref="E356:AN356"/>
    <mergeCell ref="AO356:AR356"/>
    <mergeCell ref="AS356:AV356"/>
    <mergeCell ref="AW356:AZ356"/>
    <mergeCell ref="BA356:BD356"/>
    <mergeCell ref="B355:D355"/>
    <mergeCell ref="E355:AN355"/>
    <mergeCell ref="AO355:AR355"/>
    <mergeCell ref="AS355:AV355"/>
    <mergeCell ref="AW355:AZ355"/>
    <mergeCell ref="BA355:BD355"/>
    <mergeCell ref="B360:D360"/>
    <mergeCell ref="E360:AN360"/>
    <mergeCell ref="AO360:AR360"/>
    <mergeCell ref="AS360:AV360"/>
    <mergeCell ref="AW360:AZ360"/>
    <mergeCell ref="BA360:BD360"/>
    <mergeCell ref="B359:D359"/>
    <mergeCell ref="E359:AN359"/>
    <mergeCell ref="AO359:AR359"/>
    <mergeCell ref="AS359:AV359"/>
    <mergeCell ref="AW359:AZ359"/>
    <mergeCell ref="BA359:BD359"/>
    <mergeCell ref="B358:D358"/>
    <mergeCell ref="E358:AN358"/>
    <mergeCell ref="AO358:AR358"/>
    <mergeCell ref="AS358:AV358"/>
    <mergeCell ref="AW358:AZ358"/>
    <mergeCell ref="BA358:BD358"/>
    <mergeCell ref="B363:D363"/>
    <mergeCell ref="E363:AN363"/>
    <mergeCell ref="AO363:AR363"/>
    <mergeCell ref="AS363:AV363"/>
    <mergeCell ref="AW363:AZ363"/>
    <mergeCell ref="BA363:BD363"/>
    <mergeCell ref="B362:D362"/>
    <mergeCell ref="E362:AN362"/>
    <mergeCell ref="AO362:AR362"/>
    <mergeCell ref="AS362:AV362"/>
    <mergeCell ref="AW362:AZ362"/>
    <mergeCell ref="BA362:BD362"/>
    <mergeCell ref="B361:D361"/>
    <mergeCell ref="E361:AN361"/>
    <mergeCell ref="AO361:AR361"/>
    <mergeCell ref="AS361:AV361"/>
    <mergeCell ref="AW361:AZ361"/>
    <mergeCell ref="BA361:BD361"/>
    <mergeCell ref="B366:D366"/>
    <mergeCell ref="E366:AN366"/>
    <mergeCell ref="AO366:AR366"/>
    <mergeCell ref="AS366:AV366"/>
    <mergeCell ref="AW366:AZ366"/>
    <mergeCell ref="BA366:BD366"/>
    <mergeCell ref="B365:D365"/>
    <mergeCell ref="E365:AN365"/>
    <mergeCell ref="AO365:AR365"/>
    <mergeCell ref="AS365:AV365"/>
    <mergeCell ref="AW365:AZ365"/>
    <mergeCell ref="BA365:BD365"/>
    <mergeCell ref="B364:D364"/>
    <mergeCell ref="E364:AN364"/>
    <mergeCell ref="AO364:AR364"/>
    <mergeCell ref="AS364:AV364"/>
    <mergeCell ref="AW364:AZ364"/>
    <mergeCell ref="BA364:BD364"/>
    <mergeCell ref="B369:D369"/>
    <mergeCell ref="E369:AN369"/>
    <mergeCell ref="AO369:AR369"/>
    <mergeCell ref="AS369:AV369"/>
    <mergeCell ref="AW369:AZ369"/>
    <mergeCell ref="BA369:BD369"/>
    <mergeCell ref="B368:D368"/>
    <mergeCell ref="E368:AN368"/>
    <mergeCell ref="AO368:AR368"/>
    <mergeCell ref="AS368:AV368"/>
    <mergeCell ref="AW368:AZ368"/>
    <mergeCell ref="BA368:BD368"/>
    <mergeCell ref="B367:D367"/>
    <mergeCell ref="E367:AN367"/>
    <mergeCell ref="AO367:AR367"/>
    <mergeCell ref="AS367:AV367"/>
    <mergeCell ref="AW367:AZ367"/>
    <mergeCell ref="BA367:BD367"/>
    <mergeCell ref="B372:D372"/>
    <mergeCell ref="E372:AN372"/>
    <mergeCell ref="AO372:AR372"/>
    <mergeCell ref="AS372:AV372"/>
    <mergeCell ref="AW372:AZ372"/>
    <mergeCell ref="BA372:BD372"/>
    <mergeCell ref="B371:D371"/>
    <mergeCell ref="E371:AN371"/>
    <mergeCell ref="AO371:AR371"/>
    <mergeCell ref="AS371:AV371"/>
    <mergeCell ref="AW371:AZ371"/>
    <mergeCell ref="BA371:BD371"/>
    <mergeCell ref="B370:D370"/>
    <mergeCell ref="E370:AN370"/>
    <mergeCell ref="AO370:AR370"/>
    <mergeCell ref="AS370:AV370"/>
    <mergeCell ref="AW370:AZ370"/>
    <mergeCell ref="BA370:BD370"/>
    <mergeCell ref="B375:D375"/>
    <mergeCell ref="E375:AN375"/>
    <mergeCell ref="AO375:AR375"/>
    <mergeCell ref="AS375:AV375"/>
    <mergeCell ref="AW375:AZ375"/>
    <mergeCell ref="BA375:BD375"/>
    <mergeCell ref="B374:D374"/>
    <mergeCell ref="E374:AN374"/>
    <mergeCell ref="AO374:AR374"/>
    <mergeCell ref="AS374:AV374"/>
    <mergeCell ref="AW374:AZ374"/>
    <mergeCell ref="BA374:BD374"/>
    <mergeCell ref="B373:D373"/>
    <mergeCell ref="E373:AN373"/>
    <mergeCell ref="AO373:AR373"/>
    <mergeCell ref="AS373:AV373"/>
    <mergeCell ref="AW373:AZ373"/>
    <mergeCell ref="BA373:BD373"/>
    <mergeCell ref="B378:D378"/>
    <mergeCell ref="E378:AN378"/>
    <mergeCell ref="AO378:AR378"/>
    <mergeCell ref="AS378:AV378"/>
    <mergeCell ref="AW378:AZ378"/>
    <mergeCell ref="BA378:BD378"/>
    <mergeCell ref="B377:D377"/>
    <mergeCell ref="E377:AN377"/>
    <mergeCell ref="AO377:AR377"/>
    <mergeCell ref="AS377:AV377"/>
    <mergeCell ref="AW377:AZ377"/>
    <mergeCell ref="BA377:BD377"/>
    <mergeCell ref="B376:D376"/>
    <mergeCell ref="E376:AN376"/>
    <mergeCell ref="AO376:AR376"/>
    <mergeCell ref="AS376:AV376"/>
    <mergeCell ref="AW376:AZ376"/>
    <mergeCell ref="BA376:BD376"/>
    <mergeCell ref="B381:D381"/>
    <mergeCell ref="E381:AN381"/>
    <mergeCell ref="AO381:AR381"/>
    <mergeCell ref="AS381:AV381"/>
    <mergeCell ref="AW381:AZ381"/>
    <mergeCell ref="BA381:BD381"/>
    <mergeCell ref="B380:D380"/>
    <mergeCell ref="E380:AN380"/>
    <mergeCell ref="AO380:AR380"/>
    <mergeCell ref="AS380:AV380"/>
    <mergeCell ref="AW380:AZ380"/>
    <mergeCell ref="BA380:BD380"/>
    <mergeCell ref="B379:D379"/>
    <mergeCell ref="E379:AN379"/>
    <mergeCell ref="AO379:AR379"/>
    <mergeCell ref="AS379:AV379"/>
    <mergeCell ref="AW379:AZ379"/>
    <mergeCell ref="BA379:BD379"/>
    <mergeCell ref="B384:D384"/>
    <mergeCell ref="E384:AN384"/>
    <mergeCell ref="AO384:AR384"/>
    <mergeCell ref="AS384:AV384"/>
    <mergeCell ref="AW384:AZ384"/>
    <mergeCell ref="BA384:BD384"/>
    <mergeCell ref="B383:D383"/>
    <mergeCell ref="E383:AN383"/>
    <mergeCell ref="AO383:AR383"/>
    <mergeCell ref="AS383:AV383"/>
    <mergeCell ref="AW383:AZ383"/>
    <mergeCell ref="BA383:BD383"/>
    <mergeCell ref="B382:D382"/>
    <mergeCell ref="E382:AN382"/>
    <mergeCell ref="AO382:AR382"/>
    <mergeCell ref="AS382:AV382"/>
    <mergeCell ref="AW382:AZ382"/>
    <mergeCell ref="BA382:BD382"/>
    <mergeCell ref="B387:D387"/>
    <mergeCell ref="E387:AN387"/>
    <mergeCell ref="AO387:AR387"/>
    <mergeCell ref="AS387:AV387"/>
    <mergeCell ref="AW387:AZ387"/>
    <mergeCell ref="BA387:BD387"/>
    <mergeCell ref="B386:D386"/>
    <mergeCell ref="E386:AN386"/>
    <mergeCell ref="AO386:AR386"/>
    <mergeCell ref="AS386:AV386"/>
    <mergeCell ref="AW386:AZ386"/>
    <mergeCell ref="BA386:BD386"/>
    <mergeCell ref="B385:D385"/>
    <mergeCell ref="E385:AN385"/>
    <mergeCell ref="AO385:AR385"/>
    <mergeCell ref="AS385:AV385"/>
    <mergeCell ref="AW385:AZ385"/>
    <mergeCell ref="BA385:BD385"/>
    <mergeCell ref="B390:D390"/>
    <mergeCell ref="E390:AN390"/>
    <mergeCell ref="AO390:AR390"/>
    <mergeCell ref="AS390:AV390"/>
    <mergeCell ref="AW390:AZ390"/>
    <mergeCell ref="BA390:BD390"/>
    <mergeCell ref="B389:D389"/>
    <mergeCell ref="E389:AN389"/>
    <mergeCell ref="AO389:AR389"/>
    <mergeCell ref="AS389:AV389"/>
    <mergeCell ref="AW389:AZ389"/>
    <mergeCell ref="BA389:BD389"/>
    <mergeCell ref="B388:D388"/>
    <mergeCell ref="E388:AN388"/>
    <mergeCell ref="AO388:AR388"/>
    <mergeCell ref="AS388:AV388"/>
    <mergeCell ref="AW388:AZ388"/>
    <mergeCell ref="BA388:BD388"/>
    <mergeCell ref="B393:D393"/>
    <mergeCell ref="E393:AN393"/>
    <mergeCell ref="AO393:AR393"/>
    <mergeCell ref="AS393:AV393"/>
    <mergeCell ref="AW393:AZ393"/>
    <mergeCell ref="BA393:BD393"/>
    <mergeCell ref="B392:D392"/>
    <mergeCell ref="E392:AN392"/>
    <mergeCell ref="AO392:AR392"/>
    <mergeCell ref="AS392:AV392"/>
    <mergeCell ref="AW392:AZ392"/>
    <mergeCell ref="BA392:BD392"/>
    <mergeCell ref="B391:D391"/>
    <mergeCell ref="E391:AN391"/>
    <mergeCell ref="AO391:AR391"/>
    <mergeCell ref="AS391:AV391"/>
    <mergeCell ref="AW391:AZ391"/>
    <mergeCell ref="BA391:BD391"/>
    <mergeCell ref="B396:D396"/>
    <mergeCell ref="E396:AN396"/>
    <mergeCell ref="AO396:AR396"/>
    <mergeCell ref="AS396:AV396"/>
    <mergeCell ref="AW396:AZ396"/>
    <mergeCell ref="BA396:BD396"/>
    <mergeCell ref="B395:D395"/>
    <mergeCell ref="E395:AN395"/>
    <mergeCell ref="AO395:AR395"/>
    <mergeCell ref="AS395:AV395"/>
    <mergeCell ref="AW395:AZ395"/>
    <mergeCell ref="BA395:BD395"/>
    <mergeCell ref="B394:D394"/>
    <mergeCell ref="E394:AN394"/>
    <mergeCell ref="AO394:AR394"/>
    <mergeCell ref="AS394:AV394"/>
    <mergeCell ref="AW394:AZ394"/>
    <mergeCell ref="BA394:BD394"/>
    <mergeCell ref="B399:D399"/>
    <mergeCell ref="E399:AN399"/>
    <mergeCell ref="AO399:AR399"/>
    <mergeCell ref="AS399:AV399"/>
    <mergeCell ref="AW399:AZ399"/>
    <mergeCell ref="BA399:BD399"/>
    <mergeCell ref="B398:D398"/>
    <mergeCell ref="E398:AN398"/>
    <mergeCell ref="AO398:AR398"/>
    <mergeCell ref="AS398:AV398"/>
    <mergeCell ref="AW398:AZ398"/>
    <mergeCell ref="BA398:BD398"/>
    <mergeCell ref="B397:D397"/>
    <mergeCell ref="E397:AN397"/>
    <mergeCell ref="AO397:AR397"/>
    <mergeCell ref="AS397:AV397"/>
    <mergeCell ref="AW397:AZ397"/>
    <mergeCell ref="BA397:BD397"/>
    <mergeCell ref="B402:D402"/>
    <mergeCell ref="E402:AN402"/>
    <mergeCell ref="AO402:AR402"/>
    <mergeCell ref="AS402:AV402"/>
    <mergeCell ref="AW402:AZ402"/>
    <mergeCell ref="BA402:BD402"/>
    <mergeCell ref="B401:D401"/>
    <mergeCell ref="E401:AN401"/>
    <mergeCell ref="AO401:AR401"/>
    <mergeCell ref="AS401:AV401"/>
    <mergeCell ref="AW401:AZ401"/>
    <mergeCell ref="BA401:BD401"/>
    <mergeCell ref="B400:D400"/>
    <mergeCell ref="E400:AN400"/>
    <mergeCell ref="AO400:AR400"/>
    <mergeCell ref="AS400:AV400"/>
    <mergeCell ref="AW400:AZ400"/>
    <mergeCell ref="BA400:BD400"/>
    <mergeCell ref="B405:D405"/>
    <mergeCell ref="E405:AN405"/>
    <mergeCell ref="AO405:AR405"/>
    <mergeCell ref="AS405:AV405"/>
    <mergeCell ref="AW405:AZ405"/>
    <mergeCell ref="BA405:BD405"/>
    <mergeCell ref="B404:D404"/>
    <mergeCell ref="E404:AN404"/>
    <mergeCell ref="AO404:AR404"/>
    <mergeCell ref="AS404:AV404"/>
    <mergeCell ref="AW404:AZ404"/>
    <mergeCell ref="BA404:BD404"/>
    <mergeCell ref="B403:D403"/>
    <mergeCell ref="E403:AN403"/>
    <mergeCell ref="AO403:AR403"/>
    <mergeCell ref="AS403:AV403"/>
    <mergeCell ref="AW403:AZ403"/>
    <mergeCell ref="BA403:BD403"/>
    <mergeCell ref="B408:D408"/>
    <mergeCell ref="E408:AN408"/>
    <mergeCell ref="AO408:AR408"/>
    <mergeCell ref="AS408:AV408"/>
    <mergeCell ref="AW408:AZ408"/>
    <mergeCell ref="BA408:BD408"/>
    <mergeCell ref="B407:D407"/>
    <mergeCell ref="E407:AN407"/>
    <mergeCell ref="AO407:AR407"/>
    <mergeCell ref="AS407:AV407"/>
    <mergeCell ref="AW407:AZ407"/>
    <mergeCell ref="BA407:BD407"/>
    <mergeCell ref="B406:D406"/>
    <mergeCell ref="E406:AN406"/>
    <mergeCell ref="AO406:AR406"/>
    <mergeCell ref="AS406:AV406"/>
    <mergeCell ref="AW406:AZ406"/>
    <mergeCell ref="BA406:BD406"/>
    <mergeCell ref="B411:D411"/>
    <mergeCell ref="E411:AN411"/>
    <mergeCell ref="AO411:AR411"/>
    <mergeCell ref="AS411:AV411"/>
    <mergeCell ref="AW411:AZ411"/>
    <mergeCell ref="BA411:BD411"/>
    <mergeCell ref="B410:D410"/>
    <mergeCell ref="E410:AN410"/>
    <mergeCell ref="AO410:AR410"/>
    <mergeCell ref="AS410:AV410"/>
    <mergeCell ref="AW410:AZ410"/>
    <mergeCell ref="BA410:BD410"/>
    <mergeCell ref="B409:D409"/>
    <mergeCell ref="E409:AN409"/>
    <mergeCell ref="AO409:AR409"/>
    <mergeCell ref="AS409:AV409"/>
    <mergeCell ref="AW409:AZ409"/>
    <mergeCell ref="BA409:BD409"/>
    <mergeCell ref="B414:D414"/>
    <mergeCell ref="E414:AN414"/>
    <mergeCell ref="AO414:AR414"/>
    <mergeCell ref="AS414:AV414"/>
    <mergeCell ref="AW414:AZ414"/>
    <mergeCell ref="BA414:BD414"/>
    <mergeCell ref="B413:D413"/>
    <mergeCell ref="E413:AN413"/>
    <mergeCell ref="AO413:AR413"/>
    <mergeCell ref="AS413:AV413"/>
    <mergeCell ref="AW413:AZ413"/>
    <mergeCell ref="BA413:BD413"/>
    <mergeCell ref="B412:D412"/>
    <mergeCell ref="E412:AN412"/>
    <mergeCell ref="AO412:AR412"/>
    <mergeCell ref="AS412:AV412"/>
    <mergeCell ref="AW412:AZ412"/>
    <mergeCell ref="BA412:BD412"/>
    <mergeCell ref="B417:D417"/>
    <mergeCell ref="E417:AN417"/>
    <mergeCell ref="AO417:AR417"/>
    <mergeCell ref="AS417:AV417"/>
    <mergeCell ref="AW417:AZ417"/>
    <mergeCell ref="BA417:BD417"/>
    <mergeCell ref="B416:D416"/>
    <mergeCell ref="E416:AN416"/>
    <mergeCell ref="AO416:AR416"/>
    <mergeCell ref="AS416:AV416"/>
    <mergeCell ref="AW416:AZ416"/>
    <mergeCell ref="BA416:BD416"/>
    <mergeCell ref="B415:D415"/>
    <mergeCell ref="E415:AN415"/>
    <mergeCell ref="AO415:AR415"/>
    <mergeCell ref="AS415:AV415"/>
    <mergeCell ref="AW415:AZ415"/>
    <mergeCell ref="BA415:BD415"/>
    <mergeCell ref="B420:D420"/>
    <mergeCell ref="E420:AN420"/>
    <mergeCell ref="AO420:AR420"/>
    <mergeCell ref="AS420:AV420"/>
    <mergeCell ref="AW420:AZ420"/>
    <mergeCell ref="BA420:BD420"/>
    <mergeCell ref="B419:D419"/>
    <mergeCell ref="E419:AN419"/>
    <mergeCell ref="AO419:AR419"/>
    <mergeCell ref="AS419:AV419"/>
    <mergeCell ref="AW419:AZ419"/>
    <mergeCell ref="BA419:BD419"/>
    <mergeCell ref="B418:D418"/>
    <mergeCell ref="E418:AN418"/>
    <mergeCell ref="AO418:AR418"/>
    <mergeCell ref="AS418:AV418"/>
    <mergeCell ref="AW418:AZ418"/>
    <mergeCell ref="BA418:BD418"/>
    <mergeCell ref="B423:D423"/>
    <mergeCell ref="E423:AN423"/>
    <mergeCell ref="AO423:AR423"/>
    <mergeCell ref="AS423:AV423"/>
    <mergeCell ref="AW423:AZ423"/>
    <mergeCell ref="BA423:BD423"/>
    <mergeCell ref="B422:D422"/>
    <mergeCell ref="E422:AN422"/>
    <mergeCell ref="AO422:AR422"/>
    <mergeCell ref="AS422:AV422"/>
    <mergeCell ref="AW422:AZ422"/>
    <mergeCell ref="BA422:BD422"/>
    <mergeCell ref="B421:D421"/>
    <mergeCell ref="E421:AN421"/>
    <mergeCell ref="AO421:AR421"/>
    <mergeCell ref="AS421:AV421"/>
    <mergeCell ref="AW421:AZ421"/>
    <mergeCell ref="BA421:BD421"/>
    <mergeCell ref="B426:D426"/>
    <mergeCell ref="E426:AN426"/>
    <mergeCell ref="AO426:AR426"/>
    <mergeCell ref="AS426:AV426"/>
    <mergeCell ref="AW426:AZ426"/>
    <mergeCell ref="BA426:BD426"/>
    <mergeCell ref="B425:D425"/>
    <mergeCell ref="E425:AN425"/>
    <mergeCell ref="AO425:AR425"/>
    <mergeCell ref="AS425:AV425"/>
    <mergeCell ref="AW425:AZ425"/>
    <mergeCell ref="BA425:BD425"/>
    <mergeCell ref="B424:D424"/>
    <mergeCell ref="E424:AN424"/>
    <mergeCell ref="AO424:AR424"/>
    <mergeCell ref="AS424:AV424"/>
    <mergeCell ref="AW424:AZ424"/>
    <mergeCell ref="BA424:BD424"/>
    <mergeCell ref="B429:D429"/>
    <mergeCell ref="E429:AN429"/>
    <mergeCell ref="AO429:AR429"/>
    <mergeCell ref="AS429:AV429"/>
    <mergeCell ref="AW429:AZ429"/>
    <mergeCell ref="BA429:BD429"/>
    <mergeCell ref="B428:D428"/>
    <mergeCell ref="E428:AN428"/>
    <mergeCell ref="AO428:AR428"/>
    <mergeCell ref="AS428:AV428"/>
    <mergeCell ref="AW428:AZ428"/>
    <mergeCell ref="BA428:BD428"/>
    <mergeCell ref="B427:D427"/>
    <mergeCell ref="E427:AN427"/>
    <mergeCell ref="AO427:AR427"/>
    <mergeCell ref="AS427:AV427"/>
    <mergeCell ref="AW427:AZ427"/>
    <mergeCell ref="BA427:BD427"/>
    <mergeCell ref="B432:D432"/>
    <mergeCell ref="E432:AN432"/>
    <mergeCell ref="AO432:AR432"/>
    <mergeCell ref="AS432:AV432"/>
    <mergeCell ref="AW432:AZ432"/>
    <mergeCell ref="BA432:BD432"/>
    <mergeCell ref="B431:D431"/>
    <mergeCell ref="E431:AN431"/>
    <mergeCell ref="AO431:AR431"/>
    <mergeCell ref="AS431:AV431"/>
    <mergeCell ref="AW431:AZ431"/>
    <mergeCell ref="BA431:BD431"/>
    <mergeCell ref="B430:D430"/>
    <mergeCell ref="E430:AN430"/>
    <mergeCell ref="AO430:AR430"/>
    <mergeCell ref="AS430:AV430"/>
    <mergeCell ref="AW430:AZ430"/>
    <mergeCell ref="BA430:BD430"/>
    <mergeCell ref="B435:D435"/>
    <mergeCell ref="E435:AN435"/>
    <mergeCell ref="AO435:AR435"/>
    <mergeCell ref="AS435:AV435"/>
    <mergeCell ref="AW435:AZ435"/>
    <mergeCell ref="BA435:BD435"/>
    <mergeCell ref="B434:D434"/>
    <mergeCell ref="E434:AN434"/>
    <mergeCell ref="AO434:AR434"/>
    <mergeCell ref="AS434:AV434"/>
    <mergeCell ref="AW434:AZ434"/>
    <mergeCell ref="BA434:BD434"/>
    <mergeCell ref="B433:D433"/>
    <mergeCell ref="E433:AN433"/>
    <mergeCell ref="AO433:AR433"/>
    <mergeCell ref="AS433:AV433"/>
    <mergeCell ref="AW433:AZ433"/>
    <mergeCell ref="BA433:BD433"/>
    <mergeCell ref="B438:D438"/>
    <mergeCell ref="E438:AN438"/>
    <mergeCell ref="AO438:AR438"/>
    <mergeCell ref="AS438:AV438"/>
    <mergeCell ref="AW438:AZ438"/>
    <mergeCell ref="BA438:BD438"/>
    <mergeCell ref="B437:D437"/>
    <mergeCell ref="E437:AN437"/>
    <mergeCell ref="AO437:AR437"/>
    <mergeCell ref="AS437:AV437"/>
    <mergeCell ref="AW437:AZ437"/>
    <mergeCell ref="BA437:BD437"/>
    <mergeCell ref="B436:D436"/>
    <mergeCell ref="E436:AN436"/>
    <mergeCell ref="AO436:AR436"/>
    <mergeCell ref="AS436:AV436"/>
    <mergeCell ref="AW436:AZ436"/>
    <mergeCell ref="BA436:BD436"/>
    <mergeCell ref="B441:D441"/>
    <mergeCell ref="E441:AN441"/>
    <mergeCell ref="AO441:AR441"/>
    <mergeCell ref="AS441:AV441"/>
    <mergeCell ref="AW441:AZ441"/>
    <mergeCell ref="BA441:BD441"/>
    <mergeCell ref="B440:D440"/>
    <mergeCell ref="E440:AN440"/>
    <mergeCell ref="AO440:AR440"/>
    <mergeCell ref="AS440:AV440"/>
    <mergeCell ref="AW440:AZ440"/>
    <mergeCell ref="BA440:BD440"/>
    <mergeCell ref="B439:D439"/>
    <mergeCell ref="E439:AN439"/>
    <mergeCell ref="AO439:AR439"/>
    <mergeCell ref="AS439:AV439"/>
    <mergeCell ref="AW439:AZ439"/>
    <mergeCell ref="BA439:BD439"/>
    <mergeCell ref="B444:D444"/>
    <mergeCell ref="E444:AN444"/>
    <mergeCell ref="AO444:AR444"/>
    <mergeCell ref="AS444:AV444"/>
    <mergeCell ref="AW444:AZ444"/>
    <mergeCell ref="BA444:BD444"/>
    <mergeCell ref="B443:D443"/>
    <mergeCell ref="E443:AN443"/>
    <mergeCell ref="AO443:AR443"/>
    <mergeCell ref="AS443:AV443"/>
    <mergeCell ref="AW443:AZ443"/>
    <mergeCell ref="BA443:BD443"/>
    <mergeCell ref="B442:D442"/>
    <mergeCell ref="E442:AN442"/>
    <mergeCell ref="AO442:AR442"/>
    <mergeCell ref="AS442:AV442"/>
    <mergeCell ref="AW442:AZ442"/>
    <mergeCell ref="BA442:BD442"/>
    <mergeCell ref="B447:D447"/>
    <mergeCell ref="E447:AN447"/>
    <mergeCell ref="AO447:AR447"/>
    <mergeCell ref="AS447:AV447"/>
    <mergeCell ref="AW447:AZ447"/>
    <mergeCell ref="BA447:BD447"/>
    <mergeCell ref="B446:D446"/>
    <mergeCell ref="E446:AN446"/>
    <mergeCell ref="AO446:AR446"/>
    <mergeCell ref="AS446:AV446"/>
    <mergeCell ref="AW446:AZ446"/>
    <mergeCell ref="BA446:BD446"/>
    <mergeCell ref="B445:D445"/>
    <mergeCell ref="E445:AN445"/>
    <mergeCell ref="AO445:AR445"/>
    <mergeCell ref="AS445:AV445"/>
    <mergeCell ref="AW445:AZ445"/>
    <mergeCell ref="BA445:BD445"/>
    <mergeCell ref="B450:D450"/>
    <mergeCell ref="E450:AN450"/>
    <mergeCell ref="AO450:AR450"/>
    <mergeCell ref="AS450:AV450"/>
    <mergeCell ref="AW450:AZ450"/>
    <mergeCell ref="BA450:BD450"/>
    <mergeCell ref="B449:D449"/>
    <mergeCell ref="E449:AN449"/>
    <mergeCell ref="AO449:AR449"/>
    <mergeCell ref="AS449:AV449"/>
    <mergeCell ref="AW449:AZ449"/>
    <mergeCell ref="BA449:BD449"/>
    <mergeCell ref="B448:D448"/>
    <mergeCell ref="E448:AN448"/>
    <mergeCell ref="AO448:AR448"/>
    <mergeCell ref="AS448:AV448"/>
    <mergeCell ref="AW448:AZ448"/>
    <mergeCell ref="BA448:BD448"/>
    <mergeCell ref="B453:D453"/>
    <mergeCell ref="E453:AN453"/>
    <mergeCell ref="AO453:AR453"/>
    <mergeCell ref="AS453:AV453"/>
    <mergeCell ref="AW453:AZ453"/>
    <mergeCell ref="BA453:BD453"/>
    <mergeCell ref="B452:D452"/>
    <mergeCell ref="E452:AN452"/>
    <mergeCell ref="AO452:AR452"/>
    <mergeCell ref="AS452:AV452"/>
    <mergeCell ref="AW452:AZ452"/>
    <mergeCell ref="BA452:BD452"/>
    <mergeCell ref="B451:D451"/>
    <mergeCell ref="E451:AN451"/>
    <mergeCell ref="AO451:AR451"/>
    <mergeCell ref="AS451:AV451"/>
    <mergeCell ref="AW451:AZ451"/>
    <mergeCell ref="BA451:BD451"/>
    <mergeCell ref="B456:D456"/>
    <mergeCell ref="E456:AN456"/>
    <mergeCell ref="AO456:AR456"/>
    <mergeCell ref="AS456:AV456"/>
    <mergeCell ref="AW456:AZ456"/>
    <mergeCell ref="BA456:BD456"/>
    <mergeCell ref="B455:D455"/>
    <mergeCell ref="E455:AN455"/>
    <mergeCell ref="AO455:AR455"/>
    <mergeCell ref="AS455:AV455"/>
    <mergeCell ref="AW455:AZ455"/>
    <mergeCell ref="BA455:BD455"/>
    <mergeCell ref="B454:D454"/>
    <mergeCell ref="E454:AN454"/>
    <mergeCell ref="AO454:AR454"/>
    <mergeCell ref="AS454:AV454"/>
    <mergeCell ref="AW454:AZ454"/>
    <mergeCell ref="BA454:BD454"/>
    <mergeCell ref="B459:D459"/>
    <mergeCell ref="E459:AN459"/>
    <mergeCell ref="AO459:AR459"/>
    <mergeCell ref="AS459:AV459"/>
    <mergeCell ref="AW459:AZ459"/>
    <mergeCell ref="BA459:BD459"/>
    <mergeCell ref="B458:D458"/>
    <mergeCell ref="E458:AN458"/>
    <mergeCell ref="AO458:AR458"/>
    <mergeCell ref="AS458:AV458"/>
    <mergeCell ref="AW458:AZ458"/>
    <mergeCell ref="BA458:BD458"/>
    <mergeCell ref="B457:D457"/>
    <mergeCell ref="E457:AN457"/>
    <mergeCell ref="AO457:AR457"/>
    <mergeCell ref="AS457:AV457"/>
    <mergeCell ref="AW457:AZ457"/>
    <mergeCell ref="BA457:BD457"/>
    <mergeCell ref="B462:D462"/>
    <mergeCell ref="E462:AN462"/>
    <mergeCell ref="AO462:AR462"/>
    <mergeCell ref="AS462:AV462"/>
    <mergeCell ref="AW462:AZ462"/>
    <mergeCell ref="BA462:BD462"/>
    <mergeCell ref="B461:D461"/>
    <mergeCell ref="E461:AN461"/>
    <mergeCell ref="AO461:AR461"/>
    <mergeCell ref="AS461:AV461"/>
    <mergeCell ref="AW461:AZ461"/>
    <mergeCell ref="BA461:BD461"/>
    <mergeCell ref="B460:D460"/>
    <mergeCell ref="E460:AN460"/>
    <mergeCell ref="AO460:AR460"/>
    <mergeCell ref="AS460:AV460"/>
    <mergeCell ref="AW460:AZ460"/>
    <mergeCell ref="BA460:BD460"/>
    <mergeCell ref="B465:D465"/>
    <mergeCell ref="E465:AN465"/>
    <mergeCell ref="AO465:AR465"/>
    <mergeCell ref="AS465:AV465"/>
    <mergeCell ref="AW465:AZ465"/>
    <mergeCell ref="BA465:BD465"/>
    <mergeCell ref="B464:D464"/>
    <mergeCell ref="E464:AN464"/>
    <mergeCell ref="AO464:AR464"/>
    <mergeCell ref="AS464:AV464"/>
    <mergeCell ref="AW464:AZ464"/>
    <mergeCell ref="BA464:BD464"/>
    <mergeCell ref="B463:D463"/>
    <mergeCell ref="E463:AN463"/>
    <mergeCell ref="AO463:AR463"/>
    <mergeCell ref="AS463:AV463"/>
    <mergeCell ref="AW463:AZ463"/>
    <mergeCell ref="BA463:BD463"/>
    <mergeCell ref="B468:D468"/>
    <mergeCell ref="E468:AN468"/>
    <mergeCell ref="AO468:AR468"/>
    <mergeCell ref="AS468:AV468"/>
    <mergeCell ref="AW468:AZ468"/>
    <mergeCell ref="BA468:BD468"/>
    <mergeCell ref="B467:D467"/>
    <mergeCell ref="E467:AN467"/>
    <mergeCell ref="AO467:AR467"/>
    <mergeCell ref="AS467:AV467"/>
    <mergeCell ref="AW467:AZ467"/>
    <mergeCell ref="BA467:BD467"/>
    <mergeCell ref="B466:D466"/>
    <mergeCell ref="E466:AN466"/>
    <mergeCell ref="AO466:AR466"/>
    <mergeCell ref="AS466:AV466"/>
    <mergeCell ref="AW466:AZ466"/>
    <mergeCell ref="BA466:BD466"/>
    <mergeCell ref="B471:D471"/>
    <mergeCell ref="E471:AN471"/>
    <mergeCell ref="AO471:AR471"/>
    <mergeCell ref="AS471:AV471"/>
    <mergeCell ref="AW471:AZ471"/>
    <mergeCell ref="BA471:BD471"/>
    <mergeCell ref="B470:D470"/>
    <mergeCell ref="E470:AN470"/>
    <mergeCell ref="AO470:AR470"/>
    <mergeCell ref="AS470:AV470"/>
    <mergeCell ref="AW470:AZ470"/>
    <mergeCell ref="BA470:BD470"/>
    <mergeCell ref="B469:D469"/>
    <mergeCell ref="E469:AN469"/>
    <mergeCell ref="AO469:AR469"/>
    <mergeCell ref="AS469:AV469"/>
    <mergeCell ref="AW469:AZ469"/>
    <mergeCell ref="BA469:BD469"/>
    <mergeCell ref="B474:D474"/>
    <mergeCell ref="E474:AN474"/>
    <mergeCell ref="AO474:AR474"/>
    <mergeCell ref="AS474:AV474"/>
    <mergeCell ref="AW474:AZ474"/>
    <mergeCell ref="BA474:BD474"/>
    <mergeCell ref="B473:D473"/>
    <mergeCell ref="E473:AN473"/>
    <mergeCell ref="AO473:AR473"/>
    <mergeCell ref="AS473:AV473"/>
    <mergeCell ref="AW473:AZ473"/>
    <mergeCell ref="BA473:BD473"/>
    <mergeCell ref="B472:D472"/>
    <mergeCell ref="E472:AN472"/>
    <mergeCell ref="AO472:AR472"/>
    <mergeCell ref="AS472:AV472"/>
    <mergeCell ref="AW472:AZ472"/>
    <mergeCell ref="BA472:BD472"/>
    <mergeCell ref="B477:D477"/>
    <mergeCell ref="E477:AN477"/>
    <mergeCell ref="AO477:AR477"/>
    <mergeCell ref="AS477:AV477"/>
    <mergeCell ref="AW477:AZ477"/>
    <mergeCell ref="BA477:BD477"/>
    <mergeCell ref="B476:D476"/>
    <mergeCell ref="E476:AN476"/>
    <mergeCell ref="AO476:AR476"/>
    <mergeCell ref="AS476:AV476"/>
    <mergeCell ref="AW476:AZ476"/>
    <mergeCell ref="BA476:BD476"/>
    <mergeCell ref="B475:D475"/>
    <mergeCell ref="E475:AN475"/>
    <mergeCell ref="AO475:AR475"/>
    <mergeCell ref="AS475:AV475"/>
    <mergeCell ref="AW475:AZ475"/>
    <mergeCell ref="BA475:BD475"/>
    <mergeCell ref="B480:D480"/>
    <mergeCell ref="E480:AN480"/>
    <mergeCell ref="AO480:AR480"/>
    <mergeCell ref="AS480:AV480"/>
    <mergeCell ref="AW480:AZ480"/>
    <mergeCell ref="BA480:BD480"/>
    <mergeCell ref="B479:D479"/>
    <mergeCell ref="E479:AN479"/>
    <mergeCell ref="AO479:AR479"/>
    <mergeCell ref="AS479:AV479"/>
    <mergeCell ref="AW479:AZ479"/>
    <mergeCell ref="BA479:BD479"/>
    <mergeCell ref="B478:D478"/>
    <mergeCell ref="E478:AN478"/>
    <mergeCell ref="AO478:AR478"/>
    <mergeCell ref="AS478:AV478"/>
    <mergeCell ref="AW478:AZ478"/>
    <mergeCell ref="BA478:BD478"/>
    <mergeCell ref="B483:D483"/>
    <mergeCell ref="E483:AN483"/>
    <mergeCell ref="AO483:AR483"/>
    <mergeCell ref="AS483:AV483"/>
    <mergeCell ref="AW483:AZ483"/>
    <mergeCell ref="BA483:BD483"/>
    <mergeCell ref="B482:D482"/>
    <mergeCell ref="E482:AN482"/>
    <mergeCell ref="AO482:AR482"/>
    <mergeCell ref="AS482:AV482"/>
    <mergeCell ref="AW482:AZ482"/>
    <mergeCell ref="BA482:BD482"/>
    <mergeCell ref="B481:D481"/>
    <mergeCell ref="E481:AN481"/>
    <mergeCell ref="AO481:AR481"/>
    <mergeCell ref="AS481:AV481"/>
    <mergeCell ref="AW481:AZ481"/>
    <mergeCell ref="BA481:BD481"/>
    <mergeCell ref="B486:D486"/>
    <mergeCell ref="E486:AN486"/>
    <mergeCell ref="AO486:AR486"/>
    <mergeCell ref="AS486:AV486"/>
    <mergeCell ref="AW486:AZ486"/>
    <mergeCell ref="BA486:BD486"/>
    <mergeCell ref="B485:D485"/>
    <mergeCell ref="E485:AN485"/>
    <mergeCell ref="AO485:AR485"/>
    <mergeCell ref="AS485:AV485"/>
    <mergeCell ref="AW485:AZ485"/>
    <mergeCell ref="BA485:BD485"/>
    <mergeCell ref="B484:D484"/>
    <mergeCell ref="E484:AN484"/>
    <mergeCell ref="AO484:AR484"/>
    <mergeCell ref="AS484:AV484"/>
    <mergeCell ref="AW484:AZ484"/>
    <mergeCell ref="BA484:BD484"/>
    <mergeCell ref="B489:D489"/>
    <mergeCell ref="E489:AN489"/>
    <mergeCell ref="AO489:AR489"/>
    <mergeCell ref="AS489:AV489"/>
    <mergeCell ref="AW489:AZ489"/>
    <mergeCell ref="BA489:BD489"/>
    <mergeCell ref="B488:D488"/>
    <mergeCell ref="E488:AN488"/>
    <mergeCell ref="AO488:AR488"/>
    <mergeCell ref="AS488:AV488"/>
    <mergeCell ref="AW488:AZ488"/>
    <mergeCell ref="BA488:BD488"/>
    <mergeCell ref="B487:D487"/>
    <mergeCell ref="E487:AN487"/>
    <mergeCell ref="AO487:AR487"/>
    <mergeCell ref="AS487:AV487"/>
    <mergeCell ref="AW487:AZ487"/>
    <mergeCell ref="BA487:BD487"/>
    <mergeCell ref="B492:D492"/>
    <mergeCell ref="E492:AN492"/>
    <mergeCell ref="AO492:AR492"/>
    <mergeCell ref="AS492:AV492"/>
    <mergeCell ref="AW492:AZ492"/>
    <mergeCell ref="BA492:BD492"/>
    <mergeCell ref="B491:D491"/>
    <mergeCell ref="E491:AN491"/>
    <mergeCell ref="AO491:AR491"/>
    <mergeCell ref="AS491:AV491"/>
    <mergeCell ref="AW491:AZ491"/>
    <mergeCell ref="BA491:BD491"/>
    <mergeCell ref="B490:D490"/>
    <mergeCell ref="E490:AN490"/>
    <mergeCell ref="AO490:AR490"/>
    <mergeCell ref="AS490:AV490"/>
    <mergeCell ref="AW490:AZ490"/>
    <mergeCell ref="BA490:BD490"/>
    <mergeCell ref="B495:D495"/>
    <mergeCell ref="E495:AN495"/>
    <mergeCell ref="AO495:AR495"/>
    <mergeCell ref="AS495:AV495"/>
    <mergeCell ref="AW495:AZ495"/>
    <mergeCell ref="BA495:BD495"/>
    <mergeCell ref="B494:D494"/>
    <mergeCell ref="E494:AN494"/>
    <mergeCell ref="AO494:AR494"/>
    <mergeCell ref="AS494:AV494"/>
    <mergeCell ref="AW494:AZ494"/>
    <mergeCell ref="BA494:BD494"/>
    <mergeCell ref="B493:D493"/>
    <mergeCell ref="E493:AN493"/>
    <mergeCell ref="AO493:AR493"/>
    <mergeCell ref="AS493:AV493"/>
    <mergeCell ref="AW493:AZ493"/>
    <mergeCell ref="BA493:BD493"/>
    <mergeCell ref="B498:D498"/>
    <mergeCell ref="E498:AN498"/>
    <mergeCell ref="AO498:AR498"/>
    <mergeCell ref="AS498:AV498"/>
    <mergeCell ref="AW498:AZ498"/>
    <mergeCell ref="BA498:BD498"/>
    <mergeCell ref="B497:D497"/>
    <mergeCell ref="E497:AN497"/>
    <mergeCell ref="AO497:AR497"/>
    <mergeCell ref="AS497:AV497"/>
    <mergeCell ref="AW497:AZ497"/>
    <mergeCell ref="BA497:BD497"/>
    <mergeCell ref="B496:D496"/>
    <mergeCell ref="E496:AN496"/>
    <mergeCell ref="AO496:AR496"/>
    <mergeCell ref="AS496:AV496"/>
    <mergeCell ref="AW496:AZ496"/>
    <mergeCell ref="BA496:BD496"/>
    <mergeCell ref="B501:D501"/>
    <mergeCell ref="E501:AN501"/>
    <mergeCell ref="AO501:AR501"/>
    <mergeCell ref="AS501:AV501"/>
    <mergeCell ref="AW501:AZ501"/>
    <mergeCell ref="BA501:BD501"/>
    <mergeCell ref="B500:D500"/>
    <mergeCell ref="E500:AN500"/>
    <mergeCell ref="AO500:AR500"/>
    <mergeCell ref="AS500:AV500"/>
    <mergeCell ref="AW500:AZ500"/>
    <mergeCell ref="BA500:BD500"/>
    <mergeCell ref="B499:D499"/>
    <mergeCell ref="E499:AN499"/>
    <mergeCell ref="AO499:AR499"/>
    <mergeCell ref="AS499:AV499"/>
    <mergeCell ref="AW499:AZ499"/>
    <mergeCell ref="BA499:BD499"/>
    <mergeCell ref="B504:D504"/>
    <mergeCell ref="E504:AN504"/>
    <mergeCell ref="AO504:AR504"/>
    <mergeCell ref="AS504:AV504"/>
    <mergeCell ref="AW504:AZ504"/>
    <mergeCell ref="BA504:BD504"/>
    <mergeCell ref="B503:D503"/>
    <mergeCell ref="E503:AN503"/>
    <mergeCell ref="AO503:AR503"/>
    <mergeCell ref="AS503:AV503"/>
    <mergeCell ref="AW503:AZ503"/>
    <mergeCell ref="BA503:BD503"/>
    <mergeCell ref="B502:D502"/>
    <mergeCell ref="E502:AN502"/>
    <mergeCell ref="AO502:AR502"/>
    <mergeCell ref="AS502:AV502"/>
    <mergeCell ref="AW502:AZ502"/>
    <mergeCell ref="BA502:BD502"/>
    <mergeCell ref="B507:D507"/>
    <mergeCell ref="E507:AN507"/>
    <mergeCell ref="AO507:AR507"/>
    <mergeCell ref="AS507:AV507"/>
    <mergeCell ref="AW507:AZ507"/>
    <mergeCell ref="BA507:BD507"/>
    <mergeCell ref="B506:D506"/>
    <mergeCell ref="E506:AN506"/>
    <mergeCell ref="AO506:AR506"/>
    <mergeCell ref="AS506:AV506"/>
    <mergeCell ref="AW506:AZ506"/>
    <mergeCell ref="BA506:BD506"/>
    <mergeCell ref="B505:D505"/>
    <mergeCell ref="E505:AN505"/>
    <mergeCell ref="AO505:AR505"/>
    <mergeCell ref="AS505:AV505"/>
    <mergeCell ref="AW505:AZ505"/>
    <mergeCell ref="BA505:BD505"/>
    <mergeCell ref="B510:D510"/>
    <mergeCell ref="E510:AN510"/>
    <mergeCell ref="AO510:AR510"/>
    <mergeCell ref="AS510:AV510"/>
    <mergeCell ref="AW510:AZ510"/>
    <mergeCell ref="BA510:BD510"/>
    <mergeCell ref="B509:D509"/>
    <mergeCell ref="E509:AN509"/>
    <mergeCell ref="AO509:AR509"/>
    <mergeCell ref="AS509:AV509"/>
    <mergeCell ref="AW509:AZ509"/>
    <mergeCell ref="BA509:BD509"/>
    <mergeCell ref="B508:D508"/>
    <mergeCell ref="E508:AN508"/>
    <mergeCell ref="AO508:AR508"/>
    <mergeCell ref="AS508:AV508"/>
    <mergeCell ref="AW508:AZ508"/>
    <mergeCell ref="BA508:BD508"/>
    <mergeCell ref="B513:D513"/>
    <mergeCell ref="E513:AN513"/>
    <mergeCell ref="AO513:AR513"/>
    <mergeCell ref="AS513:AV513"/>
    <mergeCell ref="AW513:AZ513"/>
    <mergeCell ref="BA513:BD513"/>
    <mergeCell ref="B512:D512"/>
    <mergeCell ref="E512:AN512"/>
    <mergeCell ref="AO512:AR512"/>
    <mergeCell ref="AS512:AV512"/>
    <mergeCell ref="AW512:AZ512"/>
    <mergeCell ref="BA512:BD512"/>
    <mergeCell ref="B511:D511"/>
    <mergeCell ref="E511:AN511"/>
    <mergeCell ref="AO511:AR511"/>
    <mergeCell ref="AS511:AV511"/>
    <mergeCell ref="AW511:AZ511"/>
    <mergeCell ref="BA511:BD511"/>
    <mergeCell ref="B516:D516"/>
    <mergeCell ref="E516:AN516"/>
    <mergeCell ref="AO516:AR516"/>
    <mergeCell ref="AS516:AV516"/>
    <mergeCell ref="AW516:AZ516"/>
    <mergeCell ref="BA516:BD516"/>
    <mergeCell ref="B515:D515"/>
    <mergeCell ref="E515:AN515"/>
    <mergeCell ref="AO515:AR515"/>
    <mergeCell ref="AS515:AV515"/>
    <mergeCell ref="AW515:AZ515"/>
    <mergeCell ref="BA515:BD515"/>
    <mergeCell ref="B514:D514"/>
    <mergeCell ref="E514:AN514"/>
    <mergeCell ref="AO514:AR514"/>
    <mergeCell ref="AS514:AV514"/>
    <mergeCell ref="AW514:AZ514"/>
    <mergeCell ref="BA514:BD514"/>
    <mergeCell ref="B519:D519"/>
    <mergeCell ref="E519:AN519"/>
    <mergeCell ref="AO519:AR519"/>
    <mergeCell ref="AS519:AV519"/>
    <mergeCell ref="AW519:AZ519"/>
    <mergeCell ref="BA519:BD519"/>
    <mergeCell ref="B518:D518"/>
    <mergeCell ref="E518:AN518"/>
    <mergeCell ref="AO518:AR518"/>
    <mergeCell ref="AS518:AV518"/>
    <mergeCell ref="AW518:AZ518"/>
    <mergeCell ref="BA518:BD518"/>
    <mergeCell ref="B517:D517"/>
    <mergeCell ref="E517:AN517"/>
    <mergeCell ref="AO517:AR517"/>
    <mergeCell ref="AS517:AV517"/>
    <mergeCell ref="AW517:AZ517"/>
    <mergeCell ref="BA517:BD517"/>
    <mergeCell ref="B522:D522"/>
    <mergeCell ref="E522:AN522"/>
    <mergeCell ref="AO522:AR522"/>
    <mergeCell ref="AS522:AV522"/>
    <mergeCell ref="AW522:AZ522"/>
    <mergeCell ref="BA522:BD522"/>
    <mergeCell ref="B521:D521"/>
    <mergeCell ref="E521:AN521"/>
    <mergeCell ref="AO521:AR521"/>
    <mergeCell ref="AS521:AV521"/>
    <mergeCell ref="AW521:AZ521"/>
    <mergeCell ref="BA521:BD521"/>
    <mergeCell ref="B520:D520"/>
    <mergeCell ref="E520:AN520"/>
    <mergeCell ref="AO520:AR520"/>
    <mergeCell ref="AS520:AV520"/>
    <mergeCell ref="AW520:AZ520"/>
    <mergeCell ref="BA520:BD520"/>
    <mergeCell ref="B525:D525"/>
    <mergeCell ref="E525:AN525"/>
    <mergeCell ref="AO525:AR525"/>
    <mergeCell ref="AS525:AV525"/>
    <mergeCell ref="AW525:AZ525"/>
    <mergeCell ref="BA525:BD525"/>
    <mergeCell ref="B524:D524"/>
    <mergeCell ref="E524:AN524"/>
    <mergeCell ref="AO524:AR524"/>
    <mergeCell ref="AS524:AV524"/>
    <mergeCell ref="AW524:AZ524"/>
    <mergeCell ref="BA524:BD524"/>
    <mergeCell ref="B523:D523"/>
    <mergeCell ref="E523:AN523"/>
    <mergeCell ref="AO523:AR523"/>
    <mergeCell ref="AS523:AV523"/>
    <mergeCell ref="AW523:AZ523"/>
    <mergeCell ref="BA523:BD523"/>
    <mergeCell ref="B528:D528"/>
    <mergeCell ref="E528:AN528"/>
    <mergeCell ref="AO528:AR528"/>
    <mergeCell ref="AS528:AV528"/>
    <mergeCell ref="AW528:AZ528"/>
    <mergeCell ref="BA528:BD528"/>
    <mergeCell ref="B527:D527"/>
    <mergeCell ref="E527:AN527"/>
    <mergeCell ref="AO527:AR527"/>
    <mergeCell ref="AS527:AV527"/>
    <mergeCell ref="AW527:AZ527"/>
    <mergeCell ref="BA527:BD527"/>
    <mergeCell ref="B526:D526"/>
    <mergeCell ref="E526:AN526"/>
    <mergeCell ref="AO526:AR526"/>
    <mergeCell ref="AS526:AV526"/>
    <mergeCell ref="AW526:AZ526"/>
    <mergeCell ref="BA526:BD526"/>
    <mergeCell ref="B531:D531"/>
    <mergeCell ref="E531:AN531"/>
    <mergeCell ref="AO531:AR531"/>
    <mergeCell ref="AS531:AV531"/>
    <mergeCell ref="AW531:AZ531"/>
    <mergeCell ref="BA531:BD531"/>
    <mergeCell ref="B530:D530"/>
    <mergeCell ref="E530:AN530"/>
    <mergeCell ref="AO530:AR530"/>
    <mergeCell ref="AS530:AV530"/>
    <mergeCell ref="AW530:AZ530"/>
    <mergeCell ref="BA530:BD530"/>
    <mergeCell ref="B529:D529"/>
    <mergeCell ref="E529:AN529"/>
    <mergeCell ref="AO529:AR529"/>
    <mergeCell ref="AS529:AV529"/>
    <mergeCell ref="AW529:AZ529"/>
    <mergeCell ref="BA529:BD529"/>
    <mergeCell ref="B534:D534"/>
    <mergeCell ref="E534:AN534"/>
    <mergeCell ref="AO534:AR534"/>
    <mergeCell ref="AS534:AV534"/>
    <mergeCell ref="AW534:AZ534"/>
    <mergeCell ref="BA534:BD534"/>
    <mergeCell ref="B533:D533"/>
    <mergeCell ref="E533:AN533"/>
    <mergeCell ref="AO533:AR533"/>
    <mergeCell ref="AS533:AV533"/>
    <mergeCell ref="AW533:AZ533"/>
    <mergeCell ref="BA533:BD533"/>
    <mergeCell ref="B532:D532"/>
    <mergeCell ref="E532:AN532"/>
    <mergeCell ref="AO532:AR532"/>
    <mergeCell ref="AS532:AV532"/>
    <mergeCell ref="AW532:AZ532"/>
    <mergeCell ref="BA532:BD532"/>
    <mergeCell ref="B537:D537"/>
    <mergeCell ref="E537:AN537"/>
    <mergeCell ref="AO537:AR537"/>
    <mergeCell ref="AS537:AV537"/>
    <mergeCell ref="AW537:AZ537"/>
    <mergeCell ref="BA537:BD537"/>
    <mergeCell ref="B536:D536"/>
    <mergeCell ref="E536:AN536"/>
    <mergeCell ref="AO536:AR536"/>
    <mergeCell ref="AS536:AV536"/>
    <mergeCell ref="AW536:AZ536"/>
    <mergeCell ref="BA536:BD536"/>
    <mergeCell ref="B535:D535"/>
    <mergeCell ref="E535:AN535"/>
    <mergeCell ref="AO535:AR535"/>
    <mergeCell ref="AS535:AV535"/>
    <mergeCell ref="AW535:AZ535"/>
    <mergeCell ref="BA535:BD535"/>
    <mergeCell ref="B540:D540"/>
    <mergeCell ref="E540:AN540"/>
    <mergeCell ref="AO540:AR540"/>
    <mergeCell ref="AS540:AV540"/>
    <mergeCell ref="AW540:AZ540"/>
    <mergeCell ref="BA540:BD540"/>
    <mergeCell ref="B539:D539"/>
    <mergeCell ref="E539:AN539"/>
    <mergeCell ref="AO539:AR539"/>
    <mergeCell ref="AS539:AV539"/>
    <mergeCell ref="AW539:AZ539"/>
    <mergeCell ref="BA539:BD539"/>
    <mergeCell ref="B538:D538"/>
    <mergeCell ref="E538:AN538"/>
    <mergeCell ref="AO538:AR538"/>
    <mergeCell ref="AS538:AV538"/>
    <mergeCell ref="AW538:AZ538"/>
    <mergeCell ref="BA538:BD538"/>
    <mergeCell ref="B543:D543"/>
    <mergeCell ref="E543:AN543"/>
    <mergeCell ref="AO543:AR543"/>
    <mergeCell ref="AS543:AV543"/>
    <mergeCell ref="AW543:AZ543"/>
    <mergeCell ref="BA543:BD543"/>
    <mergeCell ref="B542:D542"/>
    <mergeCell ref="E542:AN542"/>
    <mergeCell ref="AO542:AR542"/>
    <mergeCell ref="AS542:AV542"/>
    <mergeCell ref="AW542:AZ542"/>
    <mergeCell ref="BA542:BD542"/>
    <mergeCell ref="B541:D541"/>
    <mergeCell ref="E541:AN541"/>
    <mergeCell ref="AO541:AR541"/>
    <mergeCell ref="AS541:AV541"/>
    <mergeCell ref="AW541:AZ541"/>
    <mergeCell ref="BA541:BD541"/>
    <mergeCell ref="B546:D546"/>
    <mergeCell ref="E546:AN546"/>
    <mergeCell ref="AO546:AR546"/>
    <mergeCell ref="AS546:AV546"/>
    <mergeCell ref="AW546:AZ546"/>
    <mergeCell ref="BA546:BD546"/>
    <mergeCell ref="B545:D545"/>
    <mergeCell ref="E545:AN545"/>
    <mergeCell ref="AO545:AR545"/>
    <mergeCell ref="AS545:AV545"/>
    <mergeCell ref="AW545:AZ545"/>
    <mergeCell ref="BA545:BD545"/>
    <mergeCell ref="B544:D544"/>
    <mergeCell ref="E544:AN544"/>
    <mergeCell ref="AO544:AR544"/>
    <mergeCell ref="AS544:AV544"/>
    <mergeCell ref="AW544:AZ544"/>
    <mergeCell ref="BA544:BD544"/>
    <mergeCell ref="B549:D549"/>
    <mergeCell ref="E549:AN549"/>
    <mergeCell ref="AO549:AR549"/>
    <mergeCell ref="AS549:AV549"/>
    <mergeCell ref="AW549:AZ549"/>
    <mergeCell ref="BA549:BD549"/>
    <mergeCell ref="B548:D548"/>
    <mergeCell ref="E548:AN548"/>
    <mergeCell ref="AO548:AR548"/>
    <mergeCell ref="AS548:AV548"/>
    <mergeCell ref="AW548:AZ548"/>
    <mergeCell ref="BA548:BD548"/>
    <mergeCell ref="B547:D547"/>
    <mergeCell ref="E547:AN547"/>
    <mergeCell ref="AO547:AR547"/>
    <mergeCell ref="AS547:AV547"/>
    <mergeCell ref="AW547:AZ547"/>
    <mergeCell ref="BA547:BD547"/>
    <mergeCell ref="B552:D552"/>
    <mergeCell ref="E552:AN552"/>
    <mergeCell ref="AO552:AR552"/>
    <mergeCell ref="AS552:AV552"/>
    <mergeCell ref="AW552:AZ552"/>
    <mergeCell ref="BA552:BD552"/>
    <mergeCell ref="B551:D551"/>
    <mergeCell ref="E551:AN551"/>
    <mergeCell ref="AO551:AR551"/>
    <mergeCell ref="AS551:AV551"/>
    <mergeCell ref="AW551:AZ551"/>
    <mergeCell ref="BA551:BD551"/>
    <mergeCell ref="B550:D550"/>
    <mergeCell ref="E550:AN550"/>
    <mergeCell ref="AO550:AR550"/>
    <mergeCell ref="AS550:AV550"/>
    <mergeCell ref="AW550:AZ550"/>
    <mergeCell ref="BA550:BD550"/>
    <mergeCell ref="B555:D555"/>
    <mergeCell ref="E555:AN555"/>
    <mergeCell ref="AO555:AR555"/>
    <mergeCell ref="AS555:AV555"/>
    <mergeCell ref="AW555:AZ555"/>
    <mergeCell ref="BA555:BD555"/>
    <mergeCell ref="B554:D554"/>
    <mergeCell ref="E554:AN554"/>
    <mergeCell ref="AO554:AR554"/>
    <mergeCell ref="AS554:AV554"/>
    <mergeCell ref="AW554:AZ554"/>
    <mergeCell ref="BA554:BD554"/>
    <mergeCell ref="B553:D553"/>
    <mergeCell ref="E553:AN553"/>
    <mergeCell ref="AO553:AR553"/>
    <mergeCell ref="AS553:AV553"/>
    <mergeCell ref="AW553:AZ553"/>
    <mergeCell ref="BA553:BD553"/>
    <mergeCell ref="B558:D558"/>
    <mergeCell ref="E558:AN558"/>
    <mergeCell ref="AO558:AR558"/>
    <mergeCell ref="AS558:AV558"/>
    <mergeCell ref="AW558:AZ558"/>
    <mergeCell ref="BA558:BD558"/>
    <mergeCell ref="B557:D557"/>
    <mergeCell ref="E557:AN557"/>
    <mergeCell ref="AO557:AR557"/>
    <mergeCell ref="AS557:AV557"/>
    <mergeCell ref="AW557:AZ557"/>
    <mergeCell ref="BA557:BD557"/>
    <mergeCell ref="B556:D556"/>
    <mergeCell ref="E556:AN556"/>
    <mergeCell ref="AO556:AR556"/>
    <mergeCell ref="AS556:AV556"/>
    <mergeCell ref="AW556:AZ556"/>
    <mergeCell ref="BA556:BD556"/>
    <mergeCell ref="B561:D561"/>
    <mergeCell ref="E561:AN561"/>
    <mergeCell ref="AO561:AR561"/>
    <mergeCell ref="AS561:AV561"/>
    <mergeCell ref="AW561:AZ561"/>
    <mergeCell ref="BA561:BD561"/>
    <mergeCell ref="B560:D560"/>
    <mergeCell ref="E560:AN560"/>
    <mergeCell ref="AO560:AR560"/>
    <mergeCell ref="AS560:AV560"/>
    <mergeCell ref="AW560:AZ560"/>
    <mergeCell ref="BA560:BD560"/>
    <mergeCell ref="B559:D559"/>
    <mergeCell ref="E559:AN559"/>
    <mergeCell ref="AO559:AR559"/>
    <mergeCell ref="AS559:AV559"/>
    <mergeCell ref="AW559:AZ559"/>
    <mergeCell ref="BA559:BD559"/>
    <mergeCell ref="B564:D564"/>
    <mergeCell ref="E564:AN564"/>
    <mergeCell ref="AO564:AR564"/>
    <mergeCell ref="AS564:AV564"/>
    <mergeCell ref="AW564:AZ564"/>
    <mergeCell ref="BA564:BD564"/>
    <mergeCell ref="B563:D563"/>
    <mergeCell ref="E563:AN563"/>
    <mergeCell ref="AO563:AR563"/>
    <mergeCell ref="AS563:AV563"/>
    <mergeCell ref="AW563:AZ563"/>
    <mergeCell ref="BA563:BD563"/>
    <mergeCell ref="B562:D562"/>
    <mergeCell ref="E562:AN562"/>
    <mergeCell ref="AO562:AR562"/>
    <mergeCell ref="AS562:AV562"/>
    <mergeCell ref="AW562:AZ562"/>
    <mergeCell ref="BA562:BD562"/>
    <mergeCell ref="B567:D567"/>
    <mergeCell ref="E567:AN567"/>
    <mergeCell ref="AO567:AR567"/>
    <mergeCell ref="AS567:AV567"/>
    <mergeCell ref="AW567:AZ567"/>
    <mergeCell ref="BA567:BD567"/>
    <mergeCell ref="B566:D566"/>
    <mergeCell ref="E566:AN566"/>
    <mergeCell ref="AO566:AR566"/>
    <mergeCell ref="AS566:AV566"/>
    <mergeCell ref="AW566:AZ566"/>
    <mergeCell ref="BA566:BD566"/>
    <mergeCell ref="B565:D565"/>
    <mergeCell ref="E565:AN565"/>
    <mergeCell ref="AO565:AR565"/>
    <mergeCell ref="AS565:AV565"/>
    <mergeCell ref="AW565:AZ565"/>
    <mergeCell ref="BA565:BD565"/>
    <mergeCell ref="B570:D570"/>
    <mergeCell ref="E570:AN570"/>
    <mergeCell ref="AO570:AR570"/>
    <mergeCell ref="AS570:AV570"/>
    <mergeCell ref="AW570:AZ570"/>
    <mergeCell ref="BA570:BD570"/>
    <mergeCell ref="B569:D569"/>
    <mergeCell ref="E569:AN569"/>
    <mergeCell ref="AO569:AR569"/>
    <mergeCell ref="AS569:AV569"/>
    <mergeCell ref="AW569:AZ569"/>
    <mergeCell ref="BA569:BD569"/>
    <mergeCell ref="B568:D568"/>
    <mergeCell ref="E568:AN568"/>
    <mergeCell ref="AO568:AR568"/>
    <mergeCell ref="AS568:AV568"/>
    <mergeCell ref="AW568:AZ568"/>
    <mergeCell ref="BA568:BD568"/>
    <mergeCell ref="B573:D573"/>
    <mergeCell ref="E573:AN573"/>
    <mergeCell ref="AO573:AR573"/>
    <mergeCell ref="AS573:AV573"/>
    <mergeCell ref="AW573:AZ573"/>
    <mergeCell ref="BA573:BD573"/>
    <mergeCell ref="B572:D572"/>
    <mergeCell ref="E572:AN572"/>
    <mergeCell ref="AO572:AR572"/>
    <mergeCell ref="AS572:AV572"/>
    <mergeCell ref="AW572:AZ572"/>
    <mergeCell ref="BA572:BD572"/>
    <mergeCell ref="B571:D571"/>
    <mergeCell ref="E571:AN571"/>
    <mergeCell ref="AO571:AR571"/>
    <mergeCell ref="AS571:AV571"/>
    <mergeCell ref="AW571:AZ571"/>
    <mergeCell ref="BA571:BD571"/>
    <mergeCell ref="B576:D576"/>
    <mergeCell ref="E576:AN576"/>
    <mergeCell ref="AO576:AR576"/>
    <mergeCell ref="AS576:AV576"/>
    <mergeCell ref="AW576:AZ576"/>
    <mergeCell ref="BA576:BD576"/>
    <mergeCell ref="B575:D575"/>
    <mergeCell ref="E575:AN575"/>
    <mergeCell ref="AO575:AR575"/>
    <mergeCell ref="AS575:AV575"/>
    <mergeCell ref="AW575:AZ575"/>
    <mergeCell ref="BA575:BD575"/>
    <mergeCell ref="B574:D574"/>
    <mergeCell ref="E574:AN574"/>
    <mergeCell ref="AO574:AR574"/>
    <mergeCell ref="AS574:AV574"/>
    <mergeCell ref="AW574:AZ574"/>
    <mergeCell ref="BA574:BD574"/>
    <mergeCell ref="B579:D579"/>
    <mergeCell ref="E579:AN579"/>
    <mergeCell ref="AO579:AR579"/>
    <mergeCell ref="AS579:AV579"/>
    <mergeCell ref="AW579:AZ579"/>
    <mergeCell ref="BA579:BD579"/>
    <mergeCell ref="B578:D578"/>
    <mergeCell ref="E578:AN578"/>
    <mergeCell ref="AO578:AR578"/>
    <mergeCell ref="AS578:AV578"/>
    <mergeCell ref="AW578:AZ578"/>
    <mergeCell ref="BA578:BD578"/>
    <mergeCell ref="B577:D577"/>
    <mergeCell ref="E577:AN577"/>
    <mergeCell ref="AO577:AR577"/>
    <mergeCell ref="AS577:AV577"/>
    <mergeCell ref="AW577:AZ577"/>
    <mergeCell ref="BA577:BD577"/>
    <mergeCell ref="B582:D582"/>
    <mergeCell ref="E582:AN582"/>
    <mergeCell ref="AO582:AR582"/>
    <mergeCell ref="AS582:AV582"/>
    <mergeCell ref="AW582:AZ582"/>
    <mergeCell ref="BA582:BD582"/>
    <mergeCell ref="B581:D581"/>
    <mergeCell ref="E581:AN581"/>
    <mergeCell ref="AO581:AR581"/>
    <mergeCell ref="AS581:AV581"/>
    <mergeCell ref="AW581:AZ581"/>
    <mergeCell ref="BA581:BD581"/>
    <mergeCell ref="B580:D580"/>
    <mergeCell ref="E580:AN580"/>
    <mergeCell ref="AO580:AR580"/>
    <mergeCell ref="AS580:AV580"/>
    <mergeCell ref="AW580:AZ580"/>
    <mergeCell ref="BA580:BD580"/>
    <mergeCell ref="B585:D585"/>
    <mergeCell ref="E585:AN585"/>
    <mergeCell ref="AO585:AR585"/>
    <mergeCell ref="AS585:AV585"/>
    <mergeCell ref="AW585:AZ585"/>
    <mergeCell ref="BA585:BD585"/>
    <mergeCell ref="B584:D584"/>
    <mergeCell ref="E584:AN584"/>
    <mergeCell ref="AO584:AR584"/>
    <mergeCell ref="AS584:AV584"/>
    <mergeCell ref="AW584:AZ584"/>
    <mergeCell ref="BA584:BD584"/>
    <mergeCell ref="B583:D583"/>
    <mergeCell ref="E583:AN583"/>
    <mergeCell ref="AO583:AR583"/>
    <mergeCell ref="AS583:AV583"/>
    <mergeCell ref="AW583:AZ583"/>
    <mergeCell ref="BA583:BD583"/>
    <mergeCell ref="B588:D588"/>
    <mergeCell ref="E588:AN588"/>
    <mergeCell ref="AO588:AR588"/>
    <mergeCell ref="AS588:AV588"/>
    <mergeCell ref="AW588:AZ588"/>
    <mergeCell ref="BA588:BD588"/>
    <mergeCell ref="B587:D587"/>
    <mergeCell ref="E587:AN587"/>
    <mergeCell ref="AO587:AR587"/>
    <mergeCell ref="AS587:AV587"/>
    <mergeCell ref="AW587:AZ587"/>
    <mergeCell ref="BA587:BD587"/>
    <mergeCell ref="B586:D586"/>
    <mergeCell ref="E586:AN586"/>
    <mergeCell ref="AO586:AR586"/>
    <mergeCell ref="AS586:AV586"/>
    <mergeCell ref="AW586:AZ586"/>
    <mergeCell ref="BA586:BD586"/>
    <mergeCell ref="B591:D591"/>
    <mergeCell ref="E591:AN591"/>
    <mergeCell ref="AO591:AR591"/>
    <mergeCell ref="AS591:AV591"/>
    <mergeCell ref="AW591:AZ591"/>
    <mergeCell ref="BA591:BD591"/>
    <mergeCell ref="B590:D590"/>
    <mergeCell ref="E590:AN590"/>
    <mergeCell ref="AO590:AR590"/>
    <mergeCell ref="AS590:AV590"/>
    <mergeCell ref="AW590:AZ590"/>
    <mergeCell ref="BA590:BD590"/>
    <mergeCell ref="B589:D589"/>
    <mergeCell ref="E589:AN589"/>
    <mergeCell ref="AO589:AR589"/>
    <mergeCell ref="AS589:AV589"/>
    <mergeCell ref="AW589:AZ589"/>
    <mergeCell ref="BA589:BD589"/>
    <mergeCell ref="B594:D594"/>
    <mergeCell ref="E594:AN594"/>
    <mergeCell ref="AO594:AR594"/>
    <mergeCell ref="AS594:AV594"/>
    <mergeCell ref="AW594:AZ594"/>
    <mergeCell ref="BA594:BD594"/>
    <mergeCell ref="B593:D593"/>
    <mergeCell ref="E593:AN593"/>
    <mergeCell ref="AO593:AR593"/>
    <mergeCell ref="AS593:AV593"/>
    <mergeCell ref="AW593:AZ593"/>
    <mergeCell ref="BA593:BD593"/>
    <mergeCell ref="B592:D592"/>
    <mergeCell ref="E592:AN592"/>
    <mergeCell ref="AO592:AR592"/>
    <mergeCell ref="AS592:AV592"/>
    <mergeCell ref="AW592:AZ592"/>
    <mergeCell ref="BA592:BD592"/>
    <mergeCell ref="B597:D597"/>
    <mergeCell ref="E597:AN597"/>
    <mergeCell ref="AO597:AR597"/>
    <mergeCell ref="AS597:AV597"/>
    <mergeCell ref="AW597:AZ597"/>
    <mergeCell ref="BA597:BD597"/>
    <mergeCell ref="B596:D596"/>
    <mergeCell ref="E596:AN596"/>
    <mergeCell ref="AO596:AR596"/>
    <mergeCell ref="AS596:AV596"/>
    <mergeCell ref="AW596:AZ596"/>
    <mergeCell ref="BA596:BD596"/>
    <mergeCell ref="B595:D595"/>
    <mergeCell ref="E595:AN595"/>
    <mergeCell ref="AO595:AR595"/>
    <mergeCell ref="AS595:AV595"/>
    <mergeCell ref="AW595:AZ595"/>
    <mergeCell ref="BA595:BD595"/>
    <mergeCell ref="B600:D600"/>
    <mergeCell ref="E600:AN600"/>
    <mergeCell ref="AO600:AR600"/>
    <mergeCell ref="AS600:AV600"/>
    <mergeCell ref="AW600:AZ600"/>
    <mergeCell ref="BA600:BD600"/>
    <mergeCell ref="B599:D599"/>
    <mergeCell ref="E599:AN599"/>
    <mergeCell ref="AO599:AR599"/>
    <mergeCell ref="AS599:AV599"/>
    <mergeCell ref="AW599:AZ599"/>
    <mergeCell ref="BA599:BD599"/>
    <mergeCell ref="B598:D598"/>
    <mergeCell ref="E598:AN598"/>
    <mergeCell ref="AO598:AR598"/>
    <mergeCell ref="AS598:AV598"/>
    <mergeCell ref="AW598:AZ598"/>
    <mergeCell ref="BA598:BD598"/>
    <mergeCell ref="B603:D603"/>
    <mergeCell ref="E603:AN603"/>
    <mergeCell ref="AO603:AR603"/>
    <mergeCell ref="AS603:AV603"/>
    <mergeCell ref="AW603:AZ603"/>
    <mergeCell ref="BA603:BD603"/>
    <mergeCell ref="B602:D602"/>
    <mergeCell ref="E602:AN602"/>
    <mergeCell ref="AO602:AR602"/>
    <mergeCell ref="AS602:AV602"/>
    <mergeCell ref="AW602:AZ602"/>
    <mergeCell ref="BA602:BD602"/>
    <mergeCell ref="B601:D601"/>
    <mergeCell ref="E601:AN601"/>
    <mergeCell ref="AO601:AR601"/>
    <mergeCell ref="AS601:AV601"/>
    <mergeCell ref="AW601:AZ601"/>
    <mergeCell ref="BA601:BD601"/>
    <mergeCell ref="B606:D606"/>
    <mergeCell ref="E606:AN606"/>
    <mergeCell ref="AO606:AR606"/>
    <mergeCell ref="AS606:AV606"/>
    <mergeCell ref="AW606:AZ606"/>
    <mergeCell ref="BA606:BD606"/>
    <mergeCell ref="B605:D605"/>
    <mergeCell ref="E605:AN605"/>
    <mergeCell ref="AO605:AR605"/>
    <mergeCell ref="AS605:AV605"/>
    <mergeCell ref="AW605:AZ605"/>
    <mergeCell ref="BA605:BD605"/>
    <mergeCell ref="B604:D604"/>
    <mergeCell ref="E604:AN604"/>
    <mergeCell ref="AO604:AR604"/>
    <mergeCell ref="AS604:AV604"/>
    <mergeCell ref="AW604:AZ604"/>
    <mergeCell ref="BA604:BD604"/>
    <mergeCell ref="B609:D609"/>
    <mergeCell ref="E609:AN609"/>
    <mergeCell ref="AO609:AR609"/>
    <mergeCell ref="AS609:AV609"/>
    <mergeCell ref="AW609:AZ609"/>
    <mergeCell ref="BA609:BD609"/>
    <mergeCell ref="B608:D608"/>
    <mergeCell ref="E608:AN608"/>
    <mergeCell ref="AO608:AR608"/>
    <mergeCell ref="AS608:AV608"/>
    <mergeCell ref="AW608:AZ608"/>
    <mergeCell ref="BA608:BD608"/>
    <mergeCell ref="B607:D607"/>
    <mergeCell ref="E607:AN607"/>
    <mergeCell ref="AO607:AR607"/>
    <mergeCell ref="AS607:AV607"/>
    <mergeCell ref="AW607:AZ607"/>
    <mergeCell ref="BA607:BD607"/>
    <mergeCell ref="B612:D612"/>
    <mergeCell ref="E612:AN612"/>
    <mergeCell ref="AO612:AR612"/>
    <mergeCell ref="AS612:AV612"/>
    <mergeCell ref="AW612:AZ612"/>
    <mergeCell ref="BA612:BD612"/>
    <mergeCell ref="B611:D611"/>
    <mergeCell ref="E611:AN611"/>
    <mergeCell ref="AO611:AR611"/>
    <mergeCell ref="AS611:AV611"/>
    <mergeCell ref="AW611:AZ611"/>
    <mergeCell ref="BA611:BD611"/>
    <mergeCell ref="B610:D610"/>
    <mergeCell ref="E610:AN610"/>
    <mergeCell ref="AO610:AR610"/>
    <mergeCell ref="AS610:AV610"/>
    <mergeCell ref="AW610:AZ610"/>
    <mergeCell ref="BA610:BD610"/>
    <mergeCell ref="B615:D615"/>
    <mergeCell ref="E615:AN615"/>
    <mergeCell ref="AO615:AR615"/>
    <mergeCell ref="AS615:AV615"/>
    <mergeCell ref="AW615:AZ615"/>
    <mergeCell ref="BA615:BD615"/>
    <mergeCell ref="B614:D614"/>
    <mergeCell ref="E614:AN614"/>
    <mergeCell ref="AO614:AR614"/>
    <mergeCell ref="AS614:AV614"/>
    <mergeCell ref="AW614:AZ614"/>
    <mergeCell ref="BA614:BD614"/>
    <mergeCell ref="B613:D613"/>
    <mergeCell ref="E613:AN613"/>
    <mergeCell ref="AO613:AR613"/>
    <mergeCell ref="AS613:AV613"/>
    <mergeCell ref="AW613:AZ613"/>
    <mergeCell ref="BA613:BD613"/>
    <mergeCell ref="B618:D618"/>
    <mergeCell ref="E618:AN618"/>
    <mergeCell ref="AO618:AR618"/>
    <mergeCell ref="AS618:AV618"/>
    <mergeCell ref="AW618:AZ618"/>
    <mergeCell ref="BA618:BD618"/>
    <mergeCell ref="B617:D617"/>
    <mergeCell ref="E617:AN617"/>
    <mergeCell ref="AO617:AR617"/>
    <mergeCell ref="AS617:AV617"/>
    <mergeCell ref="AW617:AZ617"/>
    <mergeCell ref="BA617:BD617"/>
    <mergeCell ref="B616:D616"/>
    <mergeCell ref="E616:AN616"/>
    <mergeCell ref="AO616:AR616"/>
    <mergeCell ref="AS616:AV616"/>
    <mergeCell ref="AW616:AZ616"/>
    <mergeCell ref="BA616:BD616"/>
    <mergeCell ref="B621:D621"/>
    <mergeCell ref="E621:AN621"/>
    <mergeCell ref="AO621:AR621"/>
    <mergeCell ref="AS621:AV621"/>
    <mergeCell ref="AW621:AZ621"/>
    <mergeCell ref="BA621:BD621"/>
    <mergeCell ref="B620:D620"/>
    <mergeCell ref="E620:AN620"/>
    <mergeCell ref="AO620:AR620"/>
    <mergeCell ref="AS620:AV620"/>
    <mergeCell ref="AW620:AZ620"/>
    <mergeCell ref="BA620:BD620"/>
    <mergeCell ref="B619:D619"/>
    <mergeCell ref="E619:AN619"/>
    <mergeCell ref="AO619:AR619"/>
    <mergeCell ref="AS619:AV619"/>
    <mergeCell ref="AW619:AZ619"/>
    <mergeCell ref="BA619:BD619"/>
    <mergeCell ref="B624:D624"/>
    <mergeCell ref="E624:AN624"/>
    <mergeCell ref="AO624:AR624"/>
    <mergeCell ref="AS624:AV624"/>
    <mergeCell ref="AW624:AZ624"/>
    <mergeCell ref="BA624:BD624"/>
    <mergeCell ref="B623:D623"/>
    <mergeCell ref="E623:AN623"/>
    <mergeCell ref="AO623:AR623"/>
    <mergeCell ref="AS623:AV623"/>
    <mergeCell ref="AW623:AZ623"/>
    <mergeCell ref="BA623:BD623"/>
    <mergeCell ref="B622:D622"/>
    <mergeCell ref="E622:AN622"/>
    <mergeCell ref="AO622:AR622"/>
    <mergeCell ref="AS622:AV622"/>
    <mergeCell ref="AW622:AZ622"/>
    <mergeCell ref="BA622:BD622"/>
    <mergeCell ref="B627:D627"/>
    <mergeCell ref="E627:AN627"/>
    <mergeCell ref="AO627:AR627"/>
    <mergeCell ref="AS627:AV627"/>
    <mergeCell ref="AW627:AZ627"/>
    <mergeCell ref="BA627:BD627"/>
    <mergeCell ref="B626:D626"/>
    <mergeCell ref="E626:AN626"/>
    <mergeCell ref="AO626:AR626"/>
    <mergeCell ref="AS626:AV626"/>
    <mergeCell ref="AW626:AZ626"/>
    <mergeCell ref="BA626:BD626"/>
    <mergeCell ref="B625:D625"/>
    <mergeCell ref="E625:AN625"/>
    <mergeCell ref="AO625:AR625"/>
    <mergeCell ref="AS625:AV625"/>
    <mergeCell ref="AW625:AZ625"/>
    <mergeCell ref="BA625:BD625"/>
    <mergeCell ref="B630:D630"/>
    <mergeCell ref="E630:AN630"/>
    <mergeCell ref="AO630:AR630"/>
    <mergeCell ref="AS630:AV630"/>
    <mergeCell ref="AW630:AZ630"/>
    <mergeCell ref="BA630:BD630"/>
    <mergeCell ref="B629:D629"/>
    <mergeCell ref="E629:AN629"/>
    <mergeCell ref="AO629:AR629"/>
    <mergeCell ref="AS629:AV629"/>
    <mergeCell ref="AW629:AZ629"/>
    <mergeCell ref="BA629:BD629"/>
    <mergeCell ref="B628:D628"/>
    <mergeCell ref="E628:AN628"/>
    <mergeCell ref="AO628:AR628"/>
    <mergeCell ref="AS628:AV628"/>
    <mergeCell ref="AW628:AZ628"/>
    <mergeCell ref="BA628:BD628"/>
    <mergeCell ref="B633:D633"/>
    <mergeCell ref="E633:AN633"/>
    <mergeCell ref="AO633:AR633"/>
    <mergeCell ref="AS633:AV633"/>
    <mergeCell ref="AW633:AZ633"/>
    <mergeCell ref="BA633:BD633"/>
    <mergeCell ref="B632:D632"/>
    <mergeCell ref="E632:AN632"/>
    <mergeCell ref="AO632:AR632"/>
    <mergeCell ref="AS632:AV632"/>
    <mergeCell ref="AW632:AZ632"/>
    <mergeCell ref="BA632:BD632"/>
    <mergeCell ref="B631:D631"/>
    <mergeCell ref="E631:AN631"/>
    <mergeCell ref="AO631:AR631"/>
    <mergeCell ref="AS631:AV631"/>
    <mergeCell ref="AW631:AZ631"/>
    <mergeCell ref="BA631:BD631"/>
    <mergeCell ref="B636:D636"/>
    <mergeCell ref="E636:AN636"/>
    <mergeCell ref="AO636:AR636"/>
    <mergeCell ref="AS636:AV636"/>
    <mergeCell ref="AW636:AZ636"/>
    <mergeCell ref="BA636:BD636"/>
    <mergeCell ref="B635:D635"/>
    <mergeCell ref="E635:AN635"/>
    <mergeCell ref="AO635:AR635"/>
    <mergeCell ref="AS635:AV635"/>
    <mergeCell ref="AW635:AZ635"/>
    <mergeCell ref="BA635:BD635"/>
    <mergeCell ref="B634:D634"/>
    <mergeCell ref="E634:AN634"/>
    <mergeCell ref="AO634:AR634"/>
    <mergeCell ref="AS634:AV634"/>
    <mergeCell ref="AW634:AZ634"/>
    <mergeCell ref="BA634:BD634"/>
    <mergeCell ref="B639:D639"/>
    <mergeCell ref="E639:AN639"/>
    <mergeCell ref="AO639:AR639"/>
    <mergeCell ref="AS639:AV639"/>
    <mergeCell ref="AW639:AZ639"/>
    <mergeCell ref="BA639:BD639"/>
    <mergeCell ref="B638:D638"/>
    <mergeCell ref="E638:AN638"/>
    <mergeCell ref="AO638:AR638"/>
    <mergeCell ref="AS638:AV638"/>
    <mergeCell ref="AW638:AZ638"/>
    <mergeCell ref="BA638:BD638"/>
    <mergeCell ref="B637:D637"/>
    <mergeCell ref="E637:AN637"/>
    <mergeCell ref="AO637:AR637"/>
    <mergeCell ref="AS637:AV637"/>
    <mergeCell ref="AW637:AZ637"/>
    <mergeCell ref="BA637:BD637"/>
    <mergeCell ref="B642:D642"/>
    <mergeCell ref="E642:AN642"/>
    <mergeCell ref="AO642:AR642"/>
    <mergeCell ref="AS642:AV642"/>
    <mergeCell ref="AW642:AZ642"/>
    <mergeCell ref="BA642:BD642"/>
    <mergeCell ref="B641:D641"/>
    <mergeCell ref="E641:AN641"/>
    <mergeCell ref="AO641:AR641"/>
    <mergeCell ref="AS641:AV641"/>
    <mergeCell ref="AW641:AZ641"/>
    <mergeCell ref="BA641:BD641"/>
    <mergeCell ref="B640:D640"/>
    <mergeCell ref="E640:AN640"/>
    <mergeCell ref="AO640:AR640"/>
    <mergeCell ref="AS640:AV640"/>
    <mergeCell ref="AW640:AZ640"/>
    <mergeCell ref="BA640:BD640"/>
    <mergeCell ref="B645:D645"/>
    <mergeCell ref="E645:AN645"/>
    <mergeCell ref="AO645:AR645"/>
    <mergeCell ref="AS645:AV645"/>
    <mergeCell ref="AW645:AZ645"/>
    <mergeCell ref="BA645:BD645"/>
    <mergeCell ref="B644:D644"/>
    <mergeCell ref="E644:AN644"/>
    <mergeCell ref="AO644:AR644"/>
    <mergeCell ref="AS644:AV644"/>
    <mergeCell ref="AW644:AZ644"/>
    <mergeCell ref="BA644:BD644"/>
    <mergeCell ref="B643:D643"/>
    <mergeCell ref="E643:AN643"/>
    <mergeCell ref="AO643:AR643"/>
    <mergeCell ref="AS643:AV643"/>
    <mergeCell ref="AW643:AZ643"/>
    <mergeCell ref="BA643:BD643"/>
    <mergeCell ref="B648:D648"/>
    <mergeCell ref="E648:AN648"/>
    <mergeCell ref="AO648:AR648"/>
    <mergeCell ref="AS648:AV648"/>
    <mergeCell ref="AW648:AZ648"/>
    <mergeCell ref="BA648:BD648"/>
    <mergeCell ref="B647:D647"/>
    <mergeCell ref="E647:AN647"/>
    <mergeCell ref="AO647:AR647"/>
    <mergeCell ref="AS647:AV647"/>
    <mergeCell ref="AW647:AZ647"/>
    <mergeCell ref="BA647:BD647"/>
    <mergeCell ref="B646:D646"/>
    <mergeCell ref="E646:AN646"/>
    <mergeCell ref="AO646:AR646"/>
    <mergeCell ref="AS646:AV646"/>
    <mergeCell ref="AW646:AZ646"/>
    <mergeCell ref="BA646:BD646"/>
    <mergeCell ref="B651:D651"/>
    <mergeCell ref="E651:AN651"/>
    <mergeCell ref="AO651:AR651"/>
    <mergeCell ref="AS651:AV651"/>
    <mergeCell ref="AW651:AZ651"/>
    <mergeCell ref="BA651:BD651"/>
    <mergeCell ref="B650:D650"/>
    <mergeCell ref="E650:AN650"/>
    <mergeCell ref="AO650:AR650"/>
    <mergeCell ref="AS650:AV650"/>
    <mergeCell ref="AW650:AZ650"/>
    <mergeCell ref="BA650:BD650"/>
    <mergeCell ref="B649:D649"/>
    <mergeCell ref="E649:AN649"/>
    <mergeCell ref="AO649:AR649"/>
    <mergeCell ref="AS649:AV649"/>
    <mergeCell ref="AW649:AZ649"/>
    <mergeCell ref="BA649:BD649"/>
    <mergeCell ref="B654:D654"/>
    <mergeCell ref="E654:AN654"/>
    <mergeCell ref="AO654:AR654"/>
    <mergeCell ref="AS654:AV654"/>
    <mergeCell ref="AW654:AZ654"/>
    <mergeCell ref="BA654:BD654"/>
    <mergeCell ref="B653:D653"/>
    <mergeCell ref="E653:AN653"/>
    <mergeCell ref="AO653:AR653"/>
    <mergeCell ref="AS653:AV653"/>
    <mergeCell ref="AW653:AZ653"/>
    <mergeCell ref="BA653:BD653"/>
    <mergeCell ref="B652:D652"/>
    <mergeCell ref="E652:AN652"/>
    <mergeCell ref="AO652:AR652"/>
    <mergeCell ref="AS652:AV652"/>
    <mergeCell ref="AW652:AZ652"/>
    <mergeCell ref="BA652:BD652"/>
    <mergeCell ref="B657:D657"/>
    <mergeCell ref="E657:AN657"/>
    <mergeCell ref="AO657:AR657"/>
    <mergeCell ref="AS657:AV657"/>
    <mergeCell ref="AW657:AZ657"/>
    <mergeCell ref="BA657:BD657"/>
    <mergeCell ref="B656:D656"/>
    <mergeCell ref="E656:AN656"/>
    <mergeCell ref="AO656:AR656"/>
    <mergeCell ref="AS656:AV656"/>
    <mergeCell ref="AW656:AZ656"/>
    <mergeCell ref="BA656:BD656"/>
    <mergeCell ref="B655:D655"/>
    <mergeCell ref="E655:AN655"/>
    <mergeCell ref="AO655:AR655"/>
    <mergeCell ref="AS655:AV655"/>
    <mergeCell ref="AW655:AZ655"/>
    <mergeCell ref="BA655:BD655"/>
    <mergeCell ref="B660:D660"/>
    <mergeCell ref="E660:AN660"/>
    <mergeCell ref="AO660:AR660"/>
    <mergeCell ref="AS660:AV660"/>
    <mergeCell ref="AW660:AZ660"/>
    <mergeCell ref="BA660:BD660"/>
    <mergeCell ref="B659:D659"/>
    <mergeCell ref="E659:AN659"/>
    <mergeCell ref="AO659:AR659"/>
    <mergeCell ref="AS659:AV659"/>
    <mergeCell ref="AW659:AZ659"/>
    <mergeCell ref="BA659:BD659"/>
    <mergeCell ref="B658:D658"/>
    <mergeCell ref="E658:AN658"/>
    <mergeCell ref="AO658:AR658"/>
    <mergeCell ref="AS658:AV658"/>
    <mergeCell ref="AW658:AZ658"/>
    <mergeCell ref="BA658:BD658"/>
    <mergeCell ref="B663:D663"/>
    <mergeCell ref="E663:AN663"/>
    <mergeCell ref="AO663:AR663"/>
    <mergeCell ref="AS663:AV663"/>
    <mergeCell ref="AW663:AZ663"/>
    <mergeCell ref="BA663:BD663"/>
    <mergeCell ref="B662:D662"/>
    <mergeCell ref="E662:AN662"/>
    <mergeCell ref="AO662:AR662"/>
    <mergeCell ref="AS662:AV662"/>
    <mergeCell ref="AW662:AZ662"/>
    <mergeCell ref="BA662:BD662"/>
    <mergeCell ref="B661:D661"/>
    <mergeCell ref="E661:AN661"/>
    <mergeCell ref="AO661:AR661"/>
    <mergeCell ref="AS661:AV661"/>
    <mergeCell ref="AW661:AZ661"/>
    <mergeCell ref="BA661:BD661"/>
    <mergeCell ref="B666:D666"/>
    <mergeCell ref="E666:AN666"/>
    <mergeCell ref="AO666:AR666"/>
    <mergeCell ref="AS666:AV666"/>
    <mergeCell ref="AW666:AZ666"/>
    <mergeCell ref="BA666:BD666"/>
    <mergeCell ref="B665:D665"/>
    <mergeCell ref="E665:AN665"/>
    <mergeCell ref="AO665:AR665"/>
    <mergeCell ref="AS665:AV665"/>
    <mergeCell ref="AW665:AZ665"/>
    <mergeCell ref="BA665:BD665"/>
    <mergeCell ref="B664:D664"/>
    <mergeCell ref="E664:AN664"/>
    <mergeCell ref="AO664:AR664"/>
    <mergeCell ref="AS664:AV664"/>
    <mergeCell ref="AW664:AZ664"/>
    <mergeCell ref="BA664:BD664"/>
    <mergeCell ref="B669:D669"/>
    <mergeCell ref="E669:AN669"/>
    <mergeCell ref="AO669:AR669"/>
    <mergeCell ref="AS669:AV669"/>
    <mergeCell ref="AW669:AZ669"/>
    <mergeCell ref="BA669:BD669"/>
    <mergeCell ref="B668:D668"/>
    <mergeCell ref="E668:AN668"/>
    <mergeCell ref="AO668:AR668"/>
    <mergeCell ref="AS668:AV668"/>
    <mergeCell ref="AW668:AZ668"/>
    <mergeCell ref="BA668:BD668"/>
    <mergeCell ref="B667:D667"/>
    <mergeCell ref="E667:AN667"/>
    <mergeCell ref="AO667:AR667"/>
    <mergeCell ref="AS667:AV667"/>
    <mergeCell ref="AW667:AZ667"/>
    <mergeCell ref="BA667:BD667"/>
    <mergeCell ref="B672:D672"/>
    <mergeCell ref="E672:AN672"/>
    <mergeCell ref="AO672:AR672"/>
    <mergeCell ref="AS672:AV672"/>
    <mergeCell ref="AW672:AZ672"/>
    <mergeCell ref="BA672:BD672"/>
    <mergeCell ref="B671:D671"/>
    <mergeCell ref="E671:AN671"/>
    <mergeCell ref="AO671:AR671"/>
    <mergeCell ref="AS671:AV671"/>
    <mergeCell ref="AW671:AZ671"/>
    <mergeCell ref="BA671:BD671"/>
    <mergeCell ref="B670:D670"/>
    <mergeCell ref="E670:AN670"/>
    <mergeCell ref="AO670:AR670"/>
    <mergeCell ref="AS670:AV670"/>
    <mergeCell ref="AW670:AZ670"/>
    <mergeCell ref="BA670:BD670"/>
    <mergeCell ref="B675:D675"/>
    <mergeCell ref="E675:AN675"/>
    <mergeCell ref="AO675:AR675"/>
    <mergeCell ref="AS675:AV675"/>
    <mergeCell ref="AW675:AZ675"/>
    <mergeCell ref="BA675:BD675"/>
    <mergeCell ref="B674:D674"/>
    <mergeCell ref="E674:AN674"/>
    <mergeCell ref="AO674:AR674"/>
    <mergeCell ref="AS674:AV674"/>
    <mergeCell ref="AW674:AZ674"/>
    <mergeCell ref="BA674:BD674"/>
    <mergeCell ref="B673:D673"/>
    <mergeCell ref="E673:AN673"/>
    <mergeCell ref="AO673:AR673"/>
    <mergeCell ref="AS673:AV673"/>
    <mergeCell ref="AW673:AZ673"/>
    <mergeCell ref="BA673:BD673"/>
    <mergeCell ref="B678:D678"/>
    <mergeCell ref="E678:AN678"/>
    <mergeCell ref="AO678:AR678"/>
    <mergeCell ref="AS678:AV678"/>
    <mergeCell ref="AW678:AZ678"/>
    <mergeCell ref="BA678:BD678"/>
    <mergeCell ref="B677:D677"/>
    <mergeCell ref="E677:AN677"/>
    <mergeCell ref="AO677:AR677"/>
    <mergeCell ref="AS677:AV677"/>
    <mergeCell ref="AW677:AZ677"/>
    <mergeCell ref="BA677:BD677"/>
    <mergeCell ref="B676:D676"/>
    <mergeCell ref="E676:AN676"/>
    <mergeCell ref="AO676:AR676"/>
    <mergeCell ref="AS676:AV676"/>
    <mergeCell ref="AW676:AZ676"/>
    <mergeCell ref="BA676:BD676"/>
    <mergeCell ref="B681:D681"/>
    <mergeCell ref="E681:AN681"/>
    <mergeCell ref="AO681:AR681"/>
    <mergeCell ref="AS681:AV681"/>
    <mergeCell ref="AW681:AZ681"/>
    <mergeCell ref="BA681:BD681"/>
    <mergeCell ref="B680:D680"/>
    <mergeCell ref="E680:AN680"/>
    <mergeCell ref="AO680:AR680"/>
    <mergeCell ref="AS680:AV680"/>
    <mergeCell ref="AW680:AZ680"/>
    <mergeCell ref="BA680:BD680"/>
    <mergeCell ref="B679:D679"/>
    <mergeCell ref="E679:AN679"/>
    <mergeCell ref="AO679:AR679"/>
    <mergeCell ref="AS679:AV679"/>
    <mergeCell ref="AW679:AZ679"/>
    <mergeCell ref="BA679:BD679"/>
    <mergeCell ref="B684:D684"/>
    <mergeCell ref="E684:AN684"/>
    <mergeCell ref="AO684:AR684"/>
    <mergeCell ref="AS684:AV684"/>
    <mergeCell ref="AW684:AZ684"/>
    <mergeCell ref="BA684:BD684"/>
    <mergeCell ref="B683:D683"/>
    <mergeCell ref="E683:AN683"/>
    <mergeCell ref="AO683:AR683"/>
    <mergeCell ref="AS683:AV683"/>
    <mergeCell ref="AW683:AZ683"/>
    <mergeCell ref="BA683:BD683"/>
    <mergeCell ref="B682:D682"/>
    <mergeCell ref="E682:AN682"/>
    <mergeCell ref="AO682:AR682"/>
    <mergeCell ref="AS682:AV682"/>
    <mergeCell ref="AW682:AZ682"/>
    <mergeCell ref="BA682:BD682"/>
    <mergeCell ref="B687:D687"/>
    <mergeCell ref="E687:AN687"/>
    <mergeCell ref="AO687:AR687"/>
    <mergeCell ref="AS687:AV687"/>
    <mergeCell ref="AW687:AZ687"/>
    <mergeCell ref="BA687:BD687"/>
    <mergeCell ref="B686:D686"/>
    <mergeCell ref="E686:AN686"/>
    <mergeCell ref="AO686:AR686"/>
    <mergeCell ref="AS686:AV686"/>
    <mergeCell ref="AW686:AZ686"/>
    <mergeCell ref="BA686:BD686"/>
    <mergeCell ref="B685:D685"/>
    <mergeCell ref="E685:AN685"/>
    <mergeCell ref="AO685:AR685"/>
    <mergeCell ref="AS685:AV685"/>
    <mergeCell ref="AW685:AZ685"/>
    <mergeCell ref="BA685:BD685"/>
    <mergeCell ref="B690:D690"/>
    <mergeCell ref="E690:AN690"/>
    <mergeCell ref="AO690:AR690"/>
    <mergeCell ref="AS690:AV690"/>
    <mergeCell ref="AW690:AZ690"/>
    <mergeCell ref="BA690:BD690"/>
    <mergeCell ref="B689:D689"/>
    <mergeCell ref="E689:AN689"/>
    <mergeCell ref="AO689:AR689"/>
    <mergeCell ref="AS689:AV689"/>
    <mergeCell ref="AW689:AZ689"/>
    <mergeCell ref="BA689:BD689"/>
    <mergeCell ref="B688:D688"/>
    <mergeCell ref="E688:AN688"/>
    <mergeCell ref="AO688:AR688"/>
    <mergeCell ref="AS688:AV688"/>
    <mergeCell ref="AW688:AZ688"/>
    <mergeCell ref="BA688:BD688"/>
    <mergeCell ref="B693:D693"/>
    <mergeCell ref="E693:AN693"/>
    <mergeCell ref="AO693:AR693"/>
    <mergeCell ref="AS693:AV693"/>
    <mergeCell ref="AW693:AZ693"/>
    <mergeCell ref="BA693:BD693"/>
    <mergeCell ref="B692:D692"/>
    <mergeCell ref="E692:AN692"/>
    <mergeCell ref="AO692:AR692"/>
    <mergeCell ref="AS692:AV692"/>
    <mergeCell ref="AW692:AZ692"/>
    <mergeCell ref="BA692:BD692"/>
    <mergeCell ref="B691:D691"/>
    <mergeCell ref="E691:AN691"/>
    <mergeCell ref="AO691:AR691"/>
    <mergeCell ref="AS691:AV691"/>
    <mergeCell ref="AW691:AZ691"/>
    <mergeCell ref="BA691:BD691"/>
    <mergeCell ref="B696:D696"/>
    <mergeCell ref="E696:AN696"/>
    <mergeCell ref="AO696:AR696"/>
    <mergeCell ref="AS696:AV696"/>
    <mergeCell ref="AW696:AZ696"/>
    <mergeCell ref="BA696:BD696"/>
    <mergeCell ref="B695:D695"/>
    <mergeCell ref="E695:AN695"/>
    <mergeCell ref="AO695:AR695"/>
    <mergeCell ref="AS695:AV695"/>
    <mergeCell ref="AW695:AZ695"/>
    <mergeCell ref="BA695:BD695"/>
    <mergeCell ref="B694:D694"/>
    <mergeCell ref="E694:AN694"/>
    <mergeCell ref="AO694:AR694"/>
    <mergeCell ref="AS694:AV694"/>
    <mergeCell ref="AW694:AZ694"/>
    <mergeCell ref="BA694:BD694"/>
    <mergeCell ref="B699:D699"/>
    <mergeCell ref="E699:AN699"/>
    <mergeCell ref="AO699:AR699"/>
    <mergeCell ref="AS699:AV699"/>
    <mergeCell ref="AW699:AZ699"/>
    <mergeCell ref="BA699:BD699"/>
    <mergeCell ref="B698:D698"/>
    <mergeCell ref="E698:AN698"/>
    <mergeCell ref="AO698:AR698"/>
    <mergeCell ref="AS698:AV698"/>
    <mergeCell ref="AW698:AZ698"/>
    <mergeCell ref="BA698:BD698"/>
    <mergeCell ref="B697:D697"/>
    <mergeCell ref="E697:AN697"/>
    <mergeCell ref="AO697:AR697"/>
    <mergeCell ref="AS697:AV697"/>
    <mergeCell ref="AW697:AZ697"/>
    <mergeCell ref="BA697:BD697"/>
    <mergeCell ref="B702:D702"/>
    <mergeCell ref="E702:AN702"/>
    <mergeCell ref="AO702:AR702"/>
    <mergeCell ref="AS702:AV702"/>
    <mergeCell ref="AW702:AZ702"/>
    <mergeCell ref="BA702:BD702"/>
    <mergeCell ref="B701:D701"/>
    <mergeCell ref="E701:AN701"/>
    <mergeCell ref="AO701:AR701"/>
    <mergeCell ref="AS701:AV701"/>
    <mergeCell ref="AW701:AZ701"/>
    <mergeCell ref="BA701:BD701"/>
    <mergeCell ref="B700:D700"/>
    <mergeCell ref="E700:AN700"/>
    <mergeCell ref="AO700:AR700"/>
    <mergeCell ref="AS700:AV700"/>
    <mergeCell ref="AW700:AZ700"/>
    <mergeCell ref="BA700:BD700"/>
    <mergeCell ref="B705:D705"/>
    <mergeCell ref="E705:AN705"/>
    <mergeCell ref="AO705:AR705"/>
    <mergeCell ref="AS705:AV705"/>
    <mergeCell ref="AW705:AZ705"/>
    <mergeCell ref="BA705:BD705"/>
    <mergeCell ref="B704:D704"/>
    <mergeCell ref="E704:AN704"/>
    <mergeCell ref="AO704:AR704"/>
    <mergeCell ref="AS704:AV704"/>
    <mergeCell ref="AW704:AZ704"/>
    <mergeCell ref="BA704:BD704"/>
    <mergeCell ref="B703:D703"/>
    <mergeCell ref="E703:AN703"/>
    <mergeCell ref="AO703:AR703"/>
    <mergeCell ref="AS703:AV703"/>
    <mergeCell ref="AW703:AZ703"/>
    <mergeCell ref="BA703:BD703"/>
    <mergeCell ref="B708:D708"/>
    <mergeCell ref="E708:AN708"/>
    <mergeCell ref="AO708:AR708"/>
    <mergeCell ref="AS708:AV708"/>
    <mergeCell ref="AW708:AZ708"/>
    <mergeCell ref="BA708:BD708"/>
    <mergeCell ref="B707:D707"/>
    <mergeCell ref="E707:AN707"/>
    <mergeCell ref="AO707:AR707"/>
    <mergeCell ref="AS707:AV707"/>
    <mergeCell ref="AW707:AZ707"/>
    <mergeCell ref="BA707:BD707"/>
    <mergeCell ref="B706:D706"/>
    <mergeCell ref="E706:AN706"/>
    <mergeCell ref="AO706:AR706"/>
    <mergeCell ref="AS706:AV706"/>
    <mergeCell ref="AW706:AZ706"/>
    <mergeCell ref="BA706:BD706"/>
    <mergeCell ref="B711:D711"/>
    <mergeCell ref="E711:AN711"/>
    <mergeCell ref="AO711:AR711"/>
    <mergeCell ref="AS711:AV711"/>
    <mergeCell ref="AW711:AZ711"/>
    <mergeCell ref="BA711:BD711"/>
    <mergeCell ref="B710:D710"/>
    <mergeCell ref="E710:AN710"/>
    <mergeCell ref="AO710:AR710"/>
    <mergeCell ref="AS710:AV710"/>
    <mergeCell ref="AW710:AZ710"/>
    <mergeCell ref="BA710:BD710"/>
    <mergeCell ref="B709:D709"/>
    <mergeCell ref="E709:AN709"/>
    <mergeCell ref="AO709:AR709"/>
    <mergeCell ref="AS709:AV709"/>
    <mergeCell ref="AW709:AZ709"/>
    <mergeCell ref="BA709:BD709"/>
    <mergeCell ref="B714:D714"/>
    <mergeCell ref="E714:AN714"/>
    <mergeCell ref="AO714:AR714"/>
    <mergeCell ref="AS714:AV714"/>
    <mergeCell ref="AW714:AZ714"/>
    <mergeCell ref="BA714:BD714"/>
    <mergeCell ref="B713:D713"/>
    <mergeCell ref="E713:AN713"/>
    <mergeCell ref="AO713:AR713"/>
    <mergeCell ref="AS713:AV713"/>
    <mergeCell ref="AW713:AZ713"/>
    <mergeCell ref="BA713:BD713"/>
    <mergeCell ref="B712:D712"/>
    <mergeCell ref="E712:AN712"/>
    <mergeCell ref="AO712:AR712"/>
    <mergeCell ref="AS712:AV712"/>
    <mergeCell ref="AW712:AZ712"/>
    <mergeCell ref="BA712:BD712"/>
    <mergeCell ref="B717:D717"/>
    <mergeCell ref="E717:AN717"/>
    <mergeCell ref="AO717:AR717"/>
    <mergeCell ref="AS717:AV717"/>
    <mergeCell ref="AW717:AZ717"/>
    <mergeCell ref="BA717:BD717"/>
    <mergeCell ref="B716:D716"/>
    <mergeCell ref="E716:AN716"/>
    <mergeCell ref="AO716:AR716"/>
    <mergeCell ref="AS716:AV716"/>
    <mergeCell ref="AW716:AZ716"/>
    <mergeCell ref="BA716:BD716"/>
    <mergeCell ref="B715:D715"/>
    <mergeCell ref="E715:AN715"/>
    <mergeCell ref="AO715:AR715"/>
    <mergeCell ref="AS715:AV715"/>
    <mergeCell ref="AW715:AZ715"/>
    <mergeCell ref="BA715:BD715"/>
    <mergeCell ref="B720:D720"/>
    <mergeCell ref="E720:AN720"/>
    <mergeCell ref="AO720:AR720"/>
    <mergeCell ref="AS720:AV720"/>
    <mergeCell ref="AW720:AZ720"/>
    <mergeCell ref="BA720:BD720"/>
    <mergeCell ref="B719:D719"/>
    <mergeCell ref="E719:AN719"/>
    <mergeCell ref="AO719:AR719"/>
    <mergeCell ref="AS719:AV719"/>
    <mergeCell ref="AW719:AZ719"/>
    <mergeCell ref="BA719:BD719"/>
    <mergeCell ref="B718:D718"/>
    <mergeCell ref="E718:AN718"/>
    <mergeCell ref="AO718:AR718"/>
    <mergeCell ref="AS718:AV718"/>
    <mergeCell ref="AW718:AZ718"/>
    <mergeCell ref="BA718:BD718"/>
    <mergeCell ref="B723:D723"/>
    <mergeCell ref="E723:AN723"/>
    <mergeCell ref="AO723:AR723"/>
    <mergeCell ref="AS723:AV723"/>
    <mergeCell ref="AW723:AZ723"/>
    <mergeCell ref="BA723:BD723"/>
    <mergeCell ref="B722:D722"/>
    <mergeCell ref="E722:AN722"/>
    <mergeCell ref="AO722:AR722"/>
    <mergeCell ref="AS722:AV722"/>
    <mergeCell ref="AW722:AZ722"/>
    <mergeCell ref="BA722:BD722"/>
    <mergeCell ref="B721:D721"/>
    <mergeCell ref="E721:AN721"/>
    <mergeCell ref="AO721:AR721"/>
    <mergeCell ref="AS721:AV721"/>
    <mergeCell ref="AW721:AZ721"/>
    <mergeCell ref="BA721:BD721"/>
    <mergeCell ref="B726:D726"/>
    <mergeCell ref="E726:AN726"/>
    <mergeCell ref="AO726:AR726"/>
    <mergeCell ref="AS726:AV726"/>
    <mergeCell ref="AW726:AZ726"/>
    <mergeCell ref="BA726:BD726"/>
    <mergeCell ref="B725:D725"/>
    <mergeCell ref="E725:AN725"/>
    <mergeCell ref="AO725:AR725"/>
    <mergeCell ref="AS725:AV725"/>
    <mergeCell ref="AW725:AZ725"/>
    <mergeCell ref="BA725:BD725"/>
    <mergeCell ref="B724:D724"/>
    <mergeCell ref="E724:AN724"/>
    <mergeCell ref="AO724:AR724"/>
    <mergeCell ref="AS724:AV724"/>
    <mergeCell ref="AW724:AZ724"/>
    <mergeCell ref="BA724:BD724"/>
    <mergeCell ref="B729:D729"/>
    <mergeCell ref="E729:AN729"/>
    <mergeCell ref="AO729:AR729"/>
    <mergeCell ref="AS729:AV729"/>
    <mergeCell ref="AW729:AZ729"/>
    <mergeCell ref="BA729:BD729"/>
    <mergeCell ref="B728:D728"/>
    <mergeCell ref="E728:AN728"/>
    <mergeCell ref="AO728:AR728"/>
    <mergeCell ref="AS728:AV728"/>
    <mergeCell ref="AW728:AZ728"/>
    <mergeCell ref="BA728:BD728"/>
    <mergeCell ref="B727:D727"/>
    <mergeCell ref="E727:AN727"/>
    <mergeCell ref="AO727:AR727"/>
    <mergeCell ref="AS727:AV727"/>
    <mergeCell ref="AW727:AZ727"/>
    <mergeCell ref="BA727:BD727"/>
    <mergeCell ref="B732:D732"/>
    <mergeCell ref="E732:AN732"/>
    <mergeCell ref="AO732:AR732"/>
    <mergeCell ref="AS732:AV732"/>
    <mergeCell ref="AW732:AZ732"/>
    <mergeCell ref="BA732:BD732"/>
    <mergeCell ref="B731:D731"/>
    <mergeCell ref="E731:AN731"/>
    <mergeCell ref="AO731:AR731"/>
    <mergeCell ref="AS731:AV731"/>
    <mergeCell ref="AW731:AZ731"/>
    <mergeCell ref="BA731:BD731"/>
    <mergeCell ref="B730:D730"/>
    <mergeCell ref="E730:AN730"/>
    <mergeCell ref="AO730:AR730"/>
    <mergeCell ref="AS730:AV730"/>
    <mergeCell ref="AW730:AZ730"/>
    <mergeCell ref="BA730:BD730"/>
    <mergeCell ref="B735:D735"/>
    <mergeCell ref="E735:AN735"/>
    <mergeCell ref="AO735:AR735"/>
    <mergeCell ref="AS735:AV735"/>
    <mergeCell ref="AW735:AZ735"/>
    <mergeCell ref="BA735:BD735"/>
    <mergeCell ref="B734:D734"/>
    <mergeCell ref="E734:AN734"/>
    <mergeCell ref="AO734:AR734"/>
    <mergeCell ref="AS734:AV734"/>
    <mergeCell ref="AW734:AZ734"/>
    <mergeCell ref="BA734:BD734"/>
    <mergeCell ref="B733:D733"/>
    <mergeCell ref="E733:AN733"/>
    <mergeCell ref="AO733:AR733"/>
    <mergeCell ref="AS733:AV733"/>
    <mergeCell ref="AW733:AZ733"/>
    <mergeCell ref="BA733:BD733"/>
    <mergeCell ref="B738:D738"/>
    <mergeCell ref="E738:AN738"/>
    <mergeCell ref="AO738:AR738"/>
    <mergeCell ref="AS738:AV738"/>
    <mergeCell ref="AW738:AZ738"/>
    <mergeCell ref="BA738:BD738"/>
    <mergeCell ref="B737:D737"/>
    <mergeCell ref="E737:AN737"/>
    <mergeCell ref="AO737:AR737"/>
    <mergeCell ref="AS737:AV737"/>
    <mergeCell ref="AW737:AZ737"/>
    <mergeCell ref="BA737:BD737"/>
    <mergeCell ref="B736:D736"/>
    <mergeCell ref="E736:AN736"/>
    <mergeCell ref="AO736:AR736"/>
    <mergeCell ref="AS736:AV736"/>
    <mergeCell ref="AW736:AZ736"/>
    <mergeCell ref="BA736:BD736"/>
    <mergeCell ref="B741:D741"/>
    <mergeCell ref="E741:AN741"/>
    <mergeCell ref="AO741:AR741"/>
    <mergeCell ref="AS741:AV741"/>
    <mergeCell ref="AW741:AZ741"/>
    <mergeCell ref="BA741:BD741"/>
    <mergeCell ref="B740:D740"/>
    <mergeCell ref="E740:AN740"/>
    <mergeCell ref="AO740:AR740"/>
    <mergeCell ref="AS740:AV740"/>
    <mergeCell ref="AW740:AZ740"/>
    <mergeCell ref="BA740:BD740"/>
    <mergeCell ref="B739:D739"/>
    <mergeCell ref="E739:AN739"/>
    <mergeCell ref="AO739:AR739"/>
    <mergeCell ref="AS739:AV739"/>
    <mergeCell ref="AW739:AZ739"/>
    <mergeCell ref="BA739:BD739"/>
    <mergeCell ref="B744:D744"/>
    <mergeCell ref="E744:AN744"/>
    <mergeCell ref="AO744:AR744"/>
    <mergeCell ref="AS744:AV744"/>
    <mergeCell ref="AW744:AZ744"/>
    <mergeCell ref="BA744:BD744"/>
    <mergeCell ref="B743:D743"/>
    <mergeCell ref="E743:AN743"/>
    <mergeCell ref="AO743:AR743"/>
    <mergeCell ref="AS743:AV743"/>
    <mergeCell ref="AW743:AZ743"/>
    <mergeCell ref="BA743:BD743"/>
    <mergeCell ref="B742:D742"/>
    <mergeCell ref="E742:AN742"/>
    <mergeCell ref="AO742:AR742"/>
    <mergeCell ref="AS742:AV742"/>
    <mergeCell ref="AW742:AZ742"/>
    <mergeCell ref="BA742:BD742"/>
    <mergeCell ref="B747:D747"/>
    <mergeCell ref="E747:AN747"/>
    <mergeCell ref="AO747:AR747"/>
    <mergeCell ref="AS747:AV747"/>
    <mergeCell ref="AW747:AZ747"/>
    <mergeCell ref="BA747:BD747"/>
    <mergeCell ref="B746:D746"/>
    <mergeCell ref="E746:AN746"/>
    <mergeCell ref="AO746:AR746"/>
    <mergeCell ref="AS746:AV746"/>
    <mergeCell ref="AW746:AZ746"/>
    <mergeCell ref="BA746:BD746"/>
    <mergeCell ref="B745:D745"/>
    <mergeCell ref="E745:AN745"/>
    <mergeCell ref="AO745:AR745"/>
    <mergeCell ref="AS745:AV745"/>
    <mergeCell ref="AW745:AZ745"/>
    <mergeCell ref="BA745:BD745"/>
    <mergeCell ref="B750:D750"/>
    <mergeCell ref="E750:AN750"/>
    <mergeCell ref="AO750:AR750"/>
    <mergeCell ref="AS750:AV750"/>
    <mergeCell ref="AW750:AZ750"/>
    <mergeCell ref="BA750:BD750"/>
    <mergeCell ref="B749:D749"/>
    <mergeCell ref="E749:AN749"/>
    <mergeCell ref="AO749:AR749"/>
    <mergeCell ref="AS749:AV749"/>
    <mergeCell ref="AW749:AZ749"/>
    <mergeCell ref="BA749:BD749"/>
    <mergeCell ref="B748:D748"/>
    <mergeCell ref="E748:AN748"/>
    <mergeCell ref="AO748:AR748"/>
    <mergeCell ref="AS748:AV748"/>
    <mergeCell ref="AW748:AZ748"/>
    <mergeCell ref="BA748:BD748"/>
    <mergeCell ref="B753:D753"/>
    <mergeCell ref="E753:AN753"/>
    <mergeCell ref="AO753:AR753"/>
    <mergeCell ref="AS753:AV753"/>
    <mergeCell ref="AW753:AZ753"/>
    <mergeCell ref="BA753:BD753"/>
    <mergeCell ref="B752:D752"/>
    <mergeCell ref="E752:AN752"/>
    <mergeCell ref="AO752:AR752"/>
    <mergeCell ref="AS752:AV752"/>
    <mergeCell ref="AW752:AZ752"/>
    <mergeCell ref="BA752:BD752"/>
    <mergeCell ref="B751:D751"/>
    <mergeCell ref="E751:AN751"/>
    <mergeCell ref="AO751:AR751"/>
    <mergeCell ref="AS751:AV751"/>
    <mergeCell ref="AW751:AZ751"/>
    <mergeCell ref="BA751:BD751"/>
    <mergeCell ref="B756:D756"/>
    <mergeCell ref="E756:AN756"/>
    <mergeCell ref="AO756:AR756"/>
    <mergeCell ref="AS756:AV756"/>
    <mergeCell ref="AW756:AZ756"/>
    <mergeCell ref="BA756:BD756"/>
    <mergeCell ref="B755:D755"/>
    <mergeCell ref="E755:AN755"/>
    <mergeCell ref="AO755:AR755"/>
    <mergeCell ref="AS755:AV755"/>
    <mergeCell ref="AW755:AZ755"/>
    <mergeCell ref="BA755:BD755"/>
    <mergeCell ref="B754:D754"/>
    <mergeCell ref="E754:AN754"/>
    <mergeCell ref="AO754:AR754"/>
    <mergeCell ref="AS754:AV754"/>
    <mergeCell ref="AW754:AZ754"/>
    <mergeCell ref="BA754:BD754"/>
    <mergeCell ref="B759:D759"/>
    <mergeCell ref="E759:AN759"/>
    <mergeCell ref="AO759:AR759"/>
    <mergeCell ref="AS759:AV759"/>
    <mergeCell ref="AW759:AZ759"/>
    <mergeCell ref="BA759:BD759"/>
    <mergeCell ref="B758:D758"/>
    <mergeCell ref="E758:AN758"/>
    <mergeCell ref="AO758:AR758"/>
    <mergeCell ref="AS758:AV758"/>
    <mergeCell ref="AW758:AZ758"/>
    <mergeCell ref="BA758:BD758"/>
    <mergeCell ref="B757:D757"/>
    <mergeCell ref="E757:AN757"/>
    <mergeCell ref="AO757:AR757"/>
    <mergeCell ref="AS757:AV757"/>
    <mergeCell ref="AW757:AZ757"/>
    <mergeCell ref="BA757:BD757"/>
    <mergeCell ref="B762:D762"/>
    <mergeCell ref="E762:AN762"/>
    <mergeCell ref="AO762:AR762"/>
    <mergeCell ref="AS762:AV762"/>
    <mergeCell ref="AW762:AZ762"/>
    <mergeCell ref="BA762:BD762"/>
    <mergeCell ref="B761:D761"/>
    <mergeCell ref="E761:AN761"/>
    <mergeCell ref="AO761:AR761"/>
    <mergeCell ref="AS761:AV761"/>
    <mergeCell ref="AW761:AZ761"/>
    <mergeCell ref="BA761:BD761"/>
    <mergeCell ref="B760:D760"/>
    <mergeCell ref="E760:AN760"/>
    <mergeCell ref="AO760:AR760"/>
    <mergeCell ref="AS760:AV760"/>
    <mergeCell ref="AW760:AZ760"/>
    <mergeCell ref="BA760:BD760"/>
    <mergeCell ref="B765:D765"/>
    <mergeCell ref="E765:AN765"/>
    <mergeCell ref="AO765:AR765"/>
    <mergeCell ref="AS765:AV765"/>
    <mergeCell ref="AW765:AZ765"/>
    <mergeCell ref="BA765:BD765"/>
    <mergeCell ref="B764:D764"/>
    <mergeCell ref="E764:AN764"/>
    <mergeCell ref="AO764:AR764"/>
    <mergeCell ref="AS764:AV764"/>
    <mergeCell ref="AW764:AZ764"/>
    <mergeCell ref="BA764:BD764"/>
    <mergeCell ref="B763:D763"/>
    <mergeCell ref="E763:AN763"/>
    <mergeCell ref="AO763:AR763"/>
    <mergeCell ref="AS763:AV763"/>
    <mergeCell ref="AW763:AZ763"/>
    <mergeCell ref="BA763:BD763"/>
    <mergeCell ref="B768:D768"/>
    <mergeCell ref="E768:AN768"/>
    <mergeCell ref="AO768:AR768"/>
    <mergeCell ref="AS768:AV768"/>
    <mergeCell ref="AW768:AZ768"/>
    <mergeCell ref="BA768:BD768"/>
    <mergeCell ref="B767:D767"/>
    <mergeCell ref="E767:AN767"/>
    <mergeCell ref="AO767:AR767"/>
    <mergeCell ref="AS767:AV767"/>
    <mergeCell ref="AW767:AZ767"/>
    <mergeCell ref="BA767:BD767"/>
    <mergeCell ref="B766:D766"/>
    <mergeCell ref="E766:AN766"/>
    <mergeCell ref="AO766:AR766"/>
    <mergeCell ref="AS766:AV766"/>
    <mergeCell ref="AW766:AZ766"/>
    <mergeCell ref="BA766:BD766"/>
    <mergeCell ref="B771:D771"/>
    <mergeCell ref="E771:AN771"/>
    <mergeCell ref="AO771:AR771"/>
    <mergeCell ref="AS771:AV771"/>
    <mergeCell ref="AW771:AZ771"/>
    <mergeCell ref="BA771:BD771"/>
    <mergeCell ref="B770:D770"/>
    <mergeCell ref="E770:AN770"/>
    <mergeCell ref="AO770:AR770"/>
    <mergeCell ref="AS770:AV770"/>
    <mergeCell ref="AW770:AZ770"/>
    <mergeCell ref="BA770:BD770"/>
    <mergeCell ref="B769:D769"/>
    <mergeCell ref="E769:AN769"/>
    <mergeCell ref="AO769:AR769"/>
    <mergeCell ref="AS769:AV769"/>
    <mergeCell ref="AW769:AZ769"/>
    <mergeCell ref="BA769:BD769"/>
    <mergeCell ref="B774:D774"/>
    <mergeCell ref="E774:AN774"/>
    <mergeCell ref="AO774:AR774"/>
    <mergeCell ref="AS774:AV774"/>
    <mergeCell ref="AW774:AZ774"/>
    <mergeCell ref="BA774:BD774"/>
    <mergeCell ref="B773:D773"/>
    <mergeCell ref="E773:AN773"/>
    <mergeCell ref="AO773:AR773"/>
    <mergeCell ref="AS773:AV773"/>
    <mergeCell ref="AW773:AZ773"/>
    <mergeCell ref="BA773:BD773"/>
    <mergeCell ref="B772:D772"/>
    <mergeCell ref="E772:AN772"/>
    <mergeCell ref="AO772:AR772"/>
    <mergeCell ref="AS772:AV772"/>
    <mergeCell ref="AW772:AZ772"/>
    <mergeCell ref="BA772:BD772"/>
    <mergeCell ref="B777:D777"/>
    <mergeCell ref="E777:AN777"/>
    <mergeCell ref="AO777:AR777"/>
    <mergeCell ref="AS777:AV777"/>
    <mergeCell ref="AW777:AZ777"/>
    <mergeCell ref="BA777:BD777"/>
    <mergeCell ref="B776:D776"/>
    <mergeCell ref="E776:AN776"/>
    <mergeCell ref="AO776:AR776"/>
    <mergeCell ref="AS776:AV776"/>
    <mergeCell ref="AW776:AZ776"/>
    <mergeCell ref="BA776:BD776"/>
    <mergeCell ref="B775:D775"/>
    <mergeCell ref="E775:AN775"/>
    <mergeCell ref="AO775:AR775"/>
    <mergeCell ref="AS775:AV775"/>
    <mergeCell ref="AW775:AZ775"/>
    <mergeCell ref="BA775:BD775"/>
    <mergeCell ref="B780:D780"/>
    <mergeCell ref="E780:AN780"/>
    <mergeCell ref="AO780:AR780"/>
    <mergeCell ref="AS780:AV780"/>
    <mergeCell ref="AW780:AZ780"/>
    <mergeCell ref="BA780:BD780"/>
    <mergeCell ref="B779:D779"/>
    <mergeCell ref="E779:AN779"/>
    <mergeCell ref="AO779:AR779"/>
    <mergeCell ref="AS779:AV779"/>
    <mergeCell ref="AW779:AZ779"/>
    <mergeCell ref="BA779:BD779"/>
    <mergeCell ref="B778:D778"/>
    <mergeCell ref="E778:AN778"/>
    <mergeCell ref="AO778:AR778"/>
    <mergeCell ref="AS778:AV778"/>
    <mergeCell ref="AW778:AZ778"/>
    <mergeCell ref="BA778:BD778"/>
    <mergeCell ref="B783:D783"/>
    <mergeCell ref="E783:AN783"/>
    <mergeCell ref="AO783:AR783"/>
    <mergeCell ref="AS783:AV783"/>
    <mergeCell ref="AW783:AZ783"/>
    <mergeCell ref="BA783:BD783"/>
    <mergeCell ref="B782:D782"/>
    <mergeCell ref="E782:AN782"/>
    <mergeCell ref="AO782:AR782"/>
    <mergeCell ref="AS782:AV782"/>
    <mergeCell ref="AW782:AZ782"/>
    <mergeCell ref="BA782:BD782"/>
    <mergeCell ref="B781:D781"/>
    <mergeCell ref="E781:AN781"/>
    <mergeCell ref="AO781:AR781"/>
    <mergeCell ref="AS781:AV781"/>
    <mergeCell ref="AW781:AZ781"/>
    <mergeCell ref="BA781:BD781"/>
    <mergeCell ref="B786:D786"/>
    <mergeCell ref="E786:AN786"/>
    <mergeCell ref="AO786:AR786"/>
    <mergeCell ref="AS786:AV786"/>
    <mergeCell ref="AW786:AZ786"/>
    <mergeCell ref="BA786:BD786"/>
    <mergeCell ref="B785:D785"/>
    <mergeCell ref="E785:AN785"/>
    <mergeCell ref="AO785:AR785"/>
    <mergeCell ref="AS785:AV785"/>
    <mergeCell ref="AW785:AZ785"/>
    <mergeCell ref="BA785:BD785"/>
    <mergeCell ref="B784:D784"/>
    <mergeCell ref="E784:AN784"/>
    <mergeCell ref="AO784:AR784"/>
    <mergeCell ref="AS784:AV784"/>
    <mergeCell ref="AW784:AZ784"/>
    <mergeCell ref="BA784:BD784"/>
    <mergeCell ref="B789:D789"/>
    <mergeCell ref="E789:AN789"/>
    <mergeCell ref="AO789:AR789"/>
    <mergeCell ref="AS789:AV789"/>
    <mergeCell ref="AW789:AZ789"/>
    <mergeCell ref="BA789:BD789"/>
    <mergeCell ref="B788:D788"/>
    <mergeCell ref="E788:AN788"/>
    <mergeCell ref="AO788:AR788"/>
    <mergeCell ref="AS788:AV788"/>
    <mergeCell ref="AW788:AZ788"/>
    <mergeCell ref="BA788:BD788"/>
    <mergeCell ref="B787:D787"/>
    <mergeCell ref="E787:AN787"/>
    <mergeCell ref="AO787:AR787"/>
    <mergeCell ref="AS787:AV787"/>
    <mergeCell ref="AW787:AZ787"/>
    <mergeCell ref="BA787:BD787"/>
    <mergeCell ref="B792:D792"/>
    <mergeCell ref="E792:AN792"/>
    <mergeCell ref="AO792:AR792"/>
    <mergeCell ref="AS792:AV792"/>
    <mergeCell ref="AW792:AZ792"/>
    <mergeCell ref="BA792:BD792"/>
    <mergeCell ref="B791:D791"/>
    <mergeCell ref="E791:AN791"/>
    <mergeCell ref="AO791:AR791"/>
    <mergeCell ref="AS791:AV791"/>
    <mergeCell ref="AW791:AZ791"/>
    <mergeCell ref="BA791:BD791"/>
    <mergeCell ref="B790:D790"/>
    <mergeCell ref="E790:AN790"/>
    <mergeCell ref="AO790:AR790"/>
    <mergeCell ref="AS790:AV790"/>
    <mergeCell ref="AW790:AZ790"/>
    <mergeCell ref="BA790:BD790"/>
    <mergeCell ref="B795:D795"/>
    <mergeCell ref="E795:AN795"/>
    <mergeCell ref="AO795:AR795"/>
    <mergeCell ref="AS795:AV795"/>
    <mergeCell ref="AW795:AZ795"/>
    <mergeCell ref="BA795:BD795"/>
    <mergeCell ref="B794:D794"/>
    <mergeCell ref="E794:AN794"/>
    <mergeCell ref="AO794:AR794"/>
    <mergeCell ref="AS794:AV794"/>
    <mergeCell ref="AW794:AZ794"/>
    <mergeCell ref="BA794:BD794"/>
    <mergeCell ref="B793:D793"/>
    <mergeCell ref="E793:AN793"/>
    <mergeCell ref="AO793:AR793"/>
    <mergeCell ref="AS793:AV793"/>
    <mergeCell ref="AW793:AZ793"/>
    <mergeCell ref="BA793:BD793"/>
    <mergeCell ref="B798:D798"/>
    <mergeCell ref="E798:AN798"/>
    <mergeCell ref="AO798:AR798"/>
    <mergeCell ref="AS798:AV798"/>
    <mergeCell ref="AW798:AZ798"/>
    <mergeCell ref="BA798:BD798"/>
    <mergeCell ref="B797:D797"/>
    <mergeCell ref="E797:AN797"/>
    <mergeCell ref="AO797:AR797"/>
    <mergeCell ref="AS797:AV797"/>
    <mergeCell ref="AW797:AZ797"/>
    <mergeCell ref="BA797:BD797"/>
    <mergeCell ref="B796:D796"/>
    <mergeCell ref="E796:AN796"/>
    <mergeCell ref="AO796:AR796"/>
    <mergeCell ref="AS796:AV796"/>
    <mergeCell ref="AW796:AZ796"/>
    <mergeCell ref="BA796:BD796"/>
    <mergeCell ref="B801:D801"/>
    <mergeCell ref="E801:AN801"/>
    <mergeCell ref="AO801:AR801"/>
    <mergeCell ref="AS801:AV801"/>
    <mergeCell ref="AW801:AZ801"/>
    <mergeCell ref="BA801:BD801"/>
    <mergeCell ref="B800:D800"/>
    <mergeCell ref="E800:AN800"/>
    <mergeCell ref="AO800:AR800"/>
    <mergeCell ref="AS800:AV800"/>
    <mergeCell ref="AW800:AZ800"/>
    <mergeCell ref="BA800:BD800"/>
    <mergeCell ref="B799:D799"/>
    <mergeCell ref="E799:AN799"/>
    <mergeCell ref="AO799:AR799"/>
    <mergeCell ref="AS799:AV799"/>
    <mergeCell ref="AW799:AZ799"/>
    <mergeCell ref="BA799:BD799"/>
    <mergeCell ref="B804:D804"/>
    <mergeCell ref="E804:AN804"/>
    <mergeCell ref="AO804:AR804"/>
    <mergeCell ref="AS804:AV804"/>
    <mergeCell ref="AW804:AZ804"/>
    <mergeCell ref="BA804:BD804"/>
    <mergeCell ref="B803:D803"/>
    <mergeCell ref="E803:AN803"/>
    <mergeCell ref="AO803:AR803"/>
    <mergeCell ref="AS803:AV803"/>
    <mergeCell ref="AW803:AZ803"/>
    <mergeCell ref="BA803:BD803"/>
    <mergeCell ref="B802:D802"/>
    <mergeCell ref="E802:AN802"/>
    <mergeCell ref="AO802:AR802"/>
    <mergeCell ref="AS802:AV802"/>
    <mergeCell ref="AW802:AZ802"/>
    <mergeCell ref="BA802:BD802"/>
    <mergeCell ref="B807:D807"/>
    <mergeCell ref="E807:AN807"/>
    <mergeCell ref="AO807:AR807"/>
    <mergeCell ref="AS807:AV807"/>
    <mergeCell ref="AW807:AZ807"/>
    <mergeCell ref="BA807:BD807"/>
    <mergeCell ref="B806:D806"/>
    <mergeCell ref="E806:AN806"/>
    <mergeCell ref="AO806:AR806"/>
    <mergeCell ref="AS806:AV806"/>
    <mergeCell ref="AW806:AZ806"/>
    <mergeCell ref="BA806:BD806"/>
    <mergeCell ref="B805:D805"/>
    <mergeCell ref="E805:AN805"/>
    <mergeCell ref="AO805:AR805"/>
    <mergeCell ref="AS805:AV805"/>
    <mergeCell ref="AW805:AZ805"/>
    <mergeCell ref="BA805:BD805"/>
    <mergeCell ref="B810:D810"/>
    <mergeCell ref="E810:AN810"/>
    <mergeCell ref="AO810:AR810"/>
    <mergeCell ref="AS810:AV810"/>
    <mergeCell ref="AW810:AZ810"/>
    <mergeCell ref="BA810:BD810"/>
    <mergeCell ref="B809:D809"/>
    <mergeCell ref="E809:AN809"/>
    <mergeCell ref="AO809:AR809"/>
    <mergeCell ref="AS809:AV809"/>
    <mergeCell ref="AW809:AZ809"/>
    <mergeCell ref="BA809:BD809"/>
    <mergeCell ref="B808:D808"/>
    <mergeCell ref="E808:AN808"/>
    <mergeCell ref="AO808:AR808"/>
    <mergeCell ref="AS808:AV808"/>
    <mergeCell ref="AW808:AZ808"/>
    <mergeCell ref="BA808:BD808"/>
    <mergeCell ref="B813:D813"/>
    <mergeCell ref="E813:AN813"/>
    <mergeCell ref="AO813:AR813"/>
    <mergeCell ref="AS813:AV813"/>
    <mergeCell ref="AW813:AZ813"/>
    <mergeCell ref="BA813:BD813"/>
    <mergeCell ref="B812:D812"/>
    <mergeCell ref="E812:AN812"/>
    <mergeCell ref="AO812:AR812"/>
    <mergeCell ref="AS812:AV812"/>
    <mergeCell ref="AW812:AZ812"/>
    <mergeCell ref="BA812:BD812"/>
    <mergeCell ref="B811:D811"/>
    <mergeCell ref="E811:AN811"/>
    <mergeCell ref="AO811:AR811"/>
    <mergeCell ref="AS811:AV811"/>
    <mergeCell ref="AW811:AZ811"/>
    <mergeCell ref="BA811:BD811"/>
    <mergeCell ref="B816:D816"/>
    <mergeCell ref="E816:AN816"/>
    <mergeCell ref="AO816:AR816"/>
    <mergeCell ref="AS816:AV816"/>
    <mergeCell ref="AW816:AZ816"/>
    <mergeCell ref="BA816:BD816"/>
    <mergeCell ref="B815:D815"/>
    <mergeCell ref="E815:AN815"/>
    <mergeCell ref="AO815:AR815"/>
    <mergeCell ref="AS815:AV815"/>
    <mergeCell ref="AW815:AZ815"/>
    <mergeCell ref="BA815:BD815"/>
    <mergeCell ref="B814:D814"/>
    <mergeCell ref="E814:AN814"/>
    <mergeCell ref="AO814:AR814"/>
    <mergeCell ref="AS814:AV814"/>
    <mergeCell ref="AW814:AZ814"/>
    <mergeCell ref="BA814:BD814"/>
    <mergeCell ref="B819:D819"/>
    <mergeCell ref="E819:AN819"/>
    <mergeCell ref="AO819:AR819"/>
    <mergeCell ref="AS819:AV819"/>
    <mergeCell ref="AW819:AZ819"/>
    <mergeCell ref="BA819:BD819"/>
    <mergeCell ref="B818:D818"/>
    <mergeCell ref="E818:AN818"/>
    <mergeCell ref="AO818:AR818"/>
    <mergeCell ref="AS818:AV818"/>
    <mergeCell ref="AW818:AZ818"/>
    <mergeCell ref="BA818:BD818"/>
    <mergeCell ref="B817:D817"/>
    <mergeCell ref="E817:AN817"/>
    <mergeCell ref="AO817:AR817"/>
    <mergeCell ref="AS817:AV817"/>
    <mergeCell ref="AW817:AZ817"/>
    <mergeCell ref="BA817:BD817"/>
    <mergeCell ref="B822:D822"/>
    <mergeCell ref="E822:AN822"/>
    <mergeCell ref="AO822:AR822"/>
    <mergeCell ref="AS822:AV822"/>
    <mergeCell ref="AW822:AZ822"/>
    <mergeCell ref="BA822:BD822"/>
    <mergeCell ref="B821:D821"/>
    <mergeCell ref="E821:AN821"/>
    <mergeCell ref="AO821:AR821"/>
    <mergeCell ref="AS821:AV821"/>
    <mergeCell ref="AW821:AZ821"/>
    <mergeCell ref="BA821:BD821"/>
    <mergeCell ref="B820:D820"/>
    <mergeCell ref="E820:AN820"/>
    <mergeCell ref="AO820:AR820"/>
    <mergeCell ref="AS820:AV820"/>
    <mergeCell ref="AW820:AZ820"/>
    <mergeCell ref="BA820:BD820"/>
    <mergeCell ref="B825:D825"/>
    <mergeCell ref="E825:AN825"/>
    <mergeCell ref="AO825:AR825"/>
    <mergeCell ref="AS825:AV825"/>
    <mergeCell ref="AW825:AZ825"/>
    <mergeCell ref="BA825:BD825"/>
    <mergeCell ref="B824:D824"/>
    <mergeCell ref="E824:AN824"/>
    <mergeCell ref="AO824:AR824"/>
    <mergeCell ref="AS824:AV824"/>
    <mergeCell ref="AW824:AZ824"/>
    <mergeCell ref="BA824:BD824"/>
    <mergeCell ref="B823:D823"/>
    <mergeCell ref="E823:AN823"/>
    <mergeCell ref="AO823:AR823"/>
    <mergeCell ref="AS823:AV823"/>
    <mergeCell ref="AW823:AZ823"/>
    <mergeCell ref="BA823:BD823"/>
    <mergeCell ref="B828:D828"/>
    <mergeCell ref="E828:AN828"/>
    <mergeCell ref="AO828:AR828"/>
    <mergeCell ref="AS828:AV828"/>
    <mergeCell ref="AW828:AZ828"/>
    <mergeCell ref="BA828:BD828"/>
    <mergeCell ref="B827:D827"/>
    <mergeCell ref="E827:AN827"/>
    <mergeCell ref="AO827:AR827"/>
    <mergeCell ref="AS827:AV827"/>
    <mergeCell ref="AW827:AZ827"/>
    <mergeCell ref="BA827:BD827"/>
    <mergeCell ref="B826:D826"/>
    <mergeCell ref="E826:AN826"/>
    <mergeCell ref="AO826:AR826"/>
    <mergeCell ref="AS826:AV826"/>
    <mergeCell ref="AW826:AZ826"/>
    <mergeCell ref="BA826:BD826"/>
    <mergeCell ref="B831:D831"/>
    <mergeCell ref="E831:AN831"/>
    <mergeCell ref="AO831:AR831"/>
    <mergeCell ref="AS831:AV831"/>
    <mergeCell ref="AW831:AZ831"/>
    <mergeCell ref="BA831:BD831"/>
    <mergeCell ref="B830:D830"/>
    <mergeCell ref="E830:AN830"/>
    <mergeCell ref="AO830:AR830"/>
    <mergeCell ref="AS830:AV830"/>
    <mergeCell ref="AW830:AZ830"/>
    <mergeCell ref="BA830:BD830"/>
    <mergeCell ref="B829:D829"/>
    <mergeCell ref="E829:AN829"/>
    <mergeCell ref="AO829:AR829"/>
    <mergeCell ref="AS829:AV829"/>
    <mergeCell ref="AW829:AZ829"/>
    <mergeCell ref="BA829:BD829"/>
    <mergeCell ref="B834:D834"/>
    <mergeCell ref="E834:AN834"/>
    <mergeCell ref="AO834:AR834"/>
    <mergeCell ref="AS834:AV834"/>
    <mergeCell ref="AW834:AZ834"/>
    <mergeCell ref="BA834:BD834"/>
    <mergeCell ref="B833:D833"/>
    <mergeCell ref="E833:AN833"/>
    <mergeCell ref="AO833:AR833"/>
    <mergeCell ref="AS833:AV833"/>
    <mergeCell ref="AW833:AZ833"/>
    <mergeCell ref="BA833:BD833"/>
    <mergeCell ref="B832:D832"/>
    <mergeCell ref="E832:AN832"/>
    <mergeCell ref="AO832:AR832"/>
    <mergeCell ref="AS832:AV832"/>
    <mergeCell ref="AW832:AZ832"/>
    <mergeCell ref="BA832:BD832"/>
    <mergeCell ref="B837:D837"/>
    <mergeCell ref="E837:AN837"/>
    <mergeCell ref="AO837:AR837"/>
    <mergeCell ref="AS837:AV837"/>
    <mergeCell ref="AW837:AZ837"/>
    <mergeCell ref="BA837:BD837"/>
    <mergeCell ref="B836:D836"/>
    <mergeCell ref="E836:AN836"/>
    <mergeCell ref="AO836:AR836"/>
    <mergeCell ref="AS836:AV836"/>
    <mergeCell ref="AW836:AZ836"/>
    <mergeCell ref="BA836:BD836"/>
    <mergeCell ref="B835:D835"/>
    <mergeCell ref="E835:AN835"/>
    <mergeCell ref="AO835:AR835"/>
    <mergeCell ref="AS835:AV835"/>
    <mergeCell ref="AW835:AZ835"/>
    <mergeCell ref="BA835:BD835"/>
    <mergeCell ref="B840:D840"/>
    <mergeCell ref="E840:AN840"/>
    <mergeCell ref="AO840:AR840"/>
    <mergeCell ref="AS840:AV840"/>
    <mergeCell ref="AW840:AZ840"/>
    <mergeCell ref="BA840:BD840"/>
    <mergeCell ref="B839:D839"/>
    <mergeCell ref="E839:AN839"/>
    <mergeCell ref="AO839:AR839"/>
    <mergeCell ref="AS839:AV839"/>
    <mergeCell ref="AW839:AZ839"/>
    <mergeCell ref="BA839:BD839"/>
    <mergeCell ref="B838:D838"/>
    <mergeCell ref="E838:AN838"/>
    <mergeCell ref="AO838:AR838"/>
    <mergeCell ref="AS838:AV838"/>
    <mergeCell ref="AW838:AZ838"/>
    <mergeCell ref="BA838:BD838"/>
    <mergeCell ref="B843:D843"/>
    <mergeCell ref="E843:AN843"/>
    <mergeCell ref="AO843:AR843"/>
    <mergeCell ref="AS843:AV843"/>
    <mergeCell ref="AW843:AZ843"/>
    <mergeCell ref="BA843:BD843"/>
    <mergeCell ref="B842:D842"/>
    <mergeCell ref="E842:AN842"/>
    <mergeCell ref="AO842:AR842"/>
    <mergeCell ref="AS842:AV842"/>
    <mergeCell ref="AW842:AZ842"/>
    <mergeCell ref="BA842:BD842"/>
    <mergeCell ref="B841:D841"/>
    <mergeCell ref="E841:AN841"/>
    <mergeCell ref="AO841:AR841"/>
    <mergeCell ref="AS841:AV841"/>
    <mergeCell ref="AW841:AZ841"/>
    <mergeCell ref="BA841:BD841"/>
    <mergeCell ref="B846:D846"/>
    <mergeCell ref="E846:AN846"/>
    <mergeCell ref="AO846:AR846"/>
    <mergeCell ref="AS846:AV846"/>
    <mergeCell ref="AW846:AZ846"/>
    <mergeCell ref="BA846:BD846"/>
    <mergeCell ref="B845:D845"/>
    <mergeCell ref="E845:AN845"/>
    <mergeCell ref="AO845:AR845"/>
    <mergeCell ref="AS845:AV845"/>
    <mergeCell ref="AW845:AZ845"/>
    <mergeCell ref="BA845:BD845"/>
    <mergeCell ref="B844:D844"/>
    <mergeCell ref="E844:AN844"/>
    <mergeCell ref="AO844:AR844"/>
    <mergeCell ref="AS844:AV844"/>
    <mergeCell ref="AW844:AZ844"/>
    <mergeCell ref="BA844:BD844"/>
    <mergeCell ref="B849:D849"/>
    <mergeCell ref="E849:AN849"/>
    <mergeCell ref="AO849:AR849"/>
    <mergeCell ref="AS849:AV849"/>
    <mergeCell ref="AW849:AZ849"/>
    <mergeCell ref="BA849:BD849"/>
    <mergeCell ref="B848:D848"/>
    <mergeCell ref="E848:AN848"/>
    <mergeCell ref="AO848:AR848"/>
    <mergeCell ref="AS848:AV848"/>
    <mergeCell ref="AW848:AZ848"/>
    <mergeCell ref="BA848:BD848"/>
    <mergeCell ref="B847:D847"/>
    <mergeCell ref="E847:AN847"/>
    <mergeCell ref="AO847:AR847"/>
    <mergeCell ref="AS847:AV847"/>
    <mergeCell ref="AW847:AZ847"/>
    <mergeCell ref="BA847:BD847"/>
    <mergeCell ref="B852:D852"/>
    <mergeCell ref="E852:AN852"/>
    <mergeCell ref="AO852:AR852"/>
    <mergeCell ref="AS852:AV852"/>
    <mergeCell ref="AW852:AZ852"/>
    <mergeCell ref="BA852:BD852"/>
    <mergeCell ref="B851:D851"/>
    <mergeCell ref="E851:AN851"/>
    <mergeCell ref="AO851:AR851"/>
    <mergeCell ref="AS851:AV851"/>
    <mergeCell ref="AW851:AZ851"/>
    <mergeCell ref="BA851:BD851"/>
    <mergeCell ref="B850:D850"/>
    <mergeCell ref="E850:AN850"/>
    <mergeCell ref="AO850:AR850"/>
    <mergeCell ref="AS850:AV850"/>
    <mergeCell ref="AW850:AZ850"/>
    <mergeCell ref="BA850:BD850"/>
    <mergeCell ref="B855:D855"/>
    <mergeCell ref="E855:AN855"/>
    <mergeCell ref="AO855:AR855"/>
    <mergeCell ref="AS855:AV855"/>
    <mergeCell ref="AW855:AZ855"/>
    <mergeCell ref="BA855:BD855"/>
    <mergeCell ref="B854:D854"/>
    <mergeCell ref="E854:AN854"/>
    <mergeCell ref="AO854:AR854"/>
    <mergeCell ref="AS854:AV854"/>
    <mergeCell ref="AW854:AZ854"/>
    <mergeCell ref="BA854:BD854"/>
    <mergeCell ref="B853:D853"/>
    <mergeCell ref="E853:AN853"/>
    <mergeCell ref="AO853:AR853"/>
    <mergeCell ref="AS853:AV853"/>
    <mergeCell ref="AW853:AZ853"/>
    <mergeCell ref="BA853:BD853"/>
    <mergeCell ref="B858:D858"/>
    <mergeCell ref="E858:AN858"/>
    <mergeCell ref="AO858:AR858"/>
    <mergeCell ref="AS858:AV858"/>
    <mergeCell ref="AW858:AZ858"/>
    <mergeCell ref="BA858:BD858"/>
    <mergeCell ref="B857:D857"/>
    <mergeCell ref="E857:AN857"/>
    <mergeCell ref="AO857:AR857"/>
    <mergeCell ref="AS857:AV857"/>
    <mergeCell ref="AW857:AZ857"/>
    <mergeCell ref="BA857:BD857"/>
    <mergeCell ref="B856:D856"/>
    <mergeCell ref="E856:AN856"/>
    <mergeCell ref="AO856:AR856"/>
    <mergeCell ref="AS856:AV856"/>
    <mergeCell ref="AW856:AZ856"/>
    <mergeCell ref="BA856:BD856"/>
    <mergeCell ref="B861:D861"/>
    <mergeCell ref="E861:AN861"/>
    <mergeCell ref="AO861:AR861"/>
    <mergeCell ref="AS861:AV861"/>
    <mergeCell ref="AW861:AZ861"/>
    <mergeCell ref="BA861:BD861"/>
    <mergeCell ref="B860:D860"/>
    <mergeCell ref="E860:AN860"/>
    <mergeCell ref="AO860:AR860"/>
    <mergeCell ref="AS860:AV860"/>
    <mergeCell ref="AW860:AZ860"/>
    <mergeCell ref="BA860:BD860"/>
    <mergeCell ref="B859:D859"/>
    <mergeCell ref="E859:AN859"/>
    <mergeCell ref="AO859:AR859"/>
    <mergeCell ref="AS859:AV859"/>
    <mergeCell ref="AW859:AZ859"/>
    <mergeCell ref="BA859:BD859"/>
    <mergeCell ref="B864:D864"/>
    <mergeCell ref="E864:AN864"/>
    <mergeCell ref="AO864:AR864"/>
    <mergeCell ref="AS864:AV864"/>
    <mergeCell ref="AW864:AZ864"/>
    <mergeCell ref="BA864:BD864"/>
    <mergeCell ref="B863:D863"/>
    <mergeCell ref="E863:AN863"/>
    <mergeCell ref="AO863:AR863"/>
    <mergeCell ref="AS863:AV863"/>
    <mergeCell ref="AW863:AZ863"/>
    <mergeCell ref="BA863:BD863"/>
    <mergeCell ref="B862:D862"/>
    <mergeCell ref="E862:AN862"/>
    <mergeCell ref="AO862:AR862"/>
    <mergeCell ref="AS862:AV862"/>
    <mergeCell ref="AW862:AZ862"/>
    <mergeCell ref="BA862:BD862"/>
    <mergeCell ref="B867:D867"/>
    <mergeCell ref="E867:AN867"/>
    <mergeCell ref="AO867:AR867"/>
    <mergeCell ref="AS867:AV867"/>
    <mergeCell ref="AW867:AZ867"/>
    <mergeCell ref="BA867:BD867"/>
    <mergeCell ref="B866:D866"/>
    <mergeCell ref="E866:AN866"/>
    <mergeCell ref="AO866:AR866"/>
    <mergeCell ref="AS866:AV866"/>
    <mergeCell ref="AW866:AZ866"/>
    <mergeCell ref="BA866:BD866"/>
    <mergeCell ref="B865:D865"/>
    <mergeCell ref="E865:AN865"/>
    <mergeCell ref="AO865:AR865"/>
    <mergeCell ref="AS865:AV865"/>
    <mergeCell ref="AW865:AZ865"/>
    <mergeCell ref="BA865:BD865"/>
    <mergeCell ref="B870:D870"/>
    <mergeCell ref="E870:AN870"/>
    <mergeCell ref="AO870:AR870"/>
    <mergeCell ref="AS870:AV870"/>
    <mergeCell ref="AW870:AZ870"/>
    <mergeCell ref="BA870:BD870"/>
    <mergeCell ref="B869:D869"/>
    <mergeCell ref="E869:AN869"/>
    <mergeCell ref="AO869:AR869"/>
    <mergeCell ref="AS869:AV869"/>
    <mergeCell ref="AW869:AZ869"/>
    <mergeCell ref="BA869:BD869"/>
    <mergeCell ref="B868:D868"/>
    <mergeCell ref="E868:AN868"/>
    <mergeCell ref="AO868:AR868"/>
    <mergeCell ref="AS868:AV868"/>
    <mergeCell ref="AW868:AZ868"/>
    <mergeCell ref="BA868:BD868"/>
    <mergeCell ref="B873:D873"/>
    <mergeCell ref="E873:AN873"/>
    <mergeCell ref="AO873:AR873"/>
    <mergeCell ref="AS873:AV873"/>
    <mergeCell ref="AW873:AZ873"/>
    <mergeCell ref="BA873:BD873"/>
    <mergeCell ref="B872:D872"/>
    <mergeCell ref="E872:AN872"/>
    <mergeCell ref="AO872:AR872"/>
    <mergeCell ref="AS872:AV872"/>
    <mergeCell ref="AW872:AZ872"/>
    <mergeCell ref="BA872:BD872"/>
    <mergeCell ref="B871:D871"/>
    <mergeCell ref="E871:AN871"/>
    <mergeCell ref="AO871:AR871"/>
    <mergeCell ref="AS871:AV871"/>
    <mergeCell ref="AW871:AZ871"/>
    <mergeCell ref="BA871:BD871"/>
    <mergeCell ref="B876:D876"/>
    <mergeCell ref="E876:AN876"/>
    <mergeCell ref="AO876:AR876"/>
    <mergeCell ref="AS876:AV876"/>
    <mergeCell ref="AW876:AZ876"/>
    <mergeCell ref="BA876:BD876"/>
    <mergeCell ref="B875:D875"/>
    <mergeCell ref="E875:AN875"/>
    <mergeCell ref="AO875:AR875"/>
    <mergeCell ref="AS875:AV875"/>
    <mergeCell ref="AW875:AZ875"/>
    <mergeCell ref="BA875:BD875"/>
    <mergeCell ref="B874:D874"/>
    <mergeCell ref="E874:AN874"/>
    <mergeCell ref="AO874:AR874"/>
    <mergeCell ref="AS874:AV874"/>
    <mergeCell ref="AW874:AZ874"/>
    <mergeCell ref="BA874:BD874"/>
    <mergeCell ref="B879:D879"/>
    <mergeCell ref="E879:AN879"/>
    <mergeCell ref="AO879:AR879"/>
    <mergeCell ref="AS879:AV879"/>
    <mergeCell ref="AW879:AZ879"/>
    <mergeCell ref="BA879:BD879"/>
    <mergeCell ref="B878:D878"/>
    <mergeCell ref="E878:AN878"/>
    <mergeCell ref="AO878:AR878"/>
    <mergeCell ref="AS878:AV878"/>
    <mergeCell ref="AW878:AZ878"/>
    <mergeCell ref="BA878:BD878"/>
    <mergeCell ref="B877:D877"/>
    <mergeCell ref="E877:AN877"/>
    <mergeCell ref="AO877:AR877"/>
    <mergeCell ref="AS877:AV877"/>
    <mergeCell ref="AW877:AZ877"/>
    <mergeCell ref="BA877:BD877"/>
    <mergeCell ref="B882:D882"/>
    <mergeCell ref="E882:AN882"/>
    <mergeCell ref="AO882:AR882"/>
    <mergeCell ref="AS882:AV882"/>
    <mergeCell ref="AW882:AZ882"/>
    <mergeCell ref="BA882:BD882"/>
    <mergeCell ref="B881:D881"/>
    <mergeCell ref="E881:AN881"/>
    <mergeCell ref="AO881:AR881"/>
    <mergeCell ref="AS881:AV881"/>
    <mergeCell ref="AW881:AZ881"/>
    <mergeCell ref="BA881:BD881"/>
    <mergeCell ref="B880:D880"/>
    <mergeCell ref="E880:AN880"/>
    <mergeCell ref="AO880:AR880"/>
    <mergeCell ref="AS880:AV880"/>
    <mergeCell ref="AW880:AZ880"/>
    <mergeCell ref="BA880:BD880"/>
    <mergeCell ref="B885:D885"/>
    <mergeCell ref="E885:AN885"/>
    <mergeCell ref="AO885:AR885"/>
    <mergeCell ref="AS885:AV885"/>
    <mergeCell ref="AW885:AZ885"/>
    <mergeCell ref="BA885:BD885"/>
    <mergeCell ref="B884:D884"/>
    <mergeCell ref="E884:AN884"/>
    <mergeCell ref="AO884:AR884"/>
    <mergeCell ref="AS884:AV884"/>
    <mergeCell ref="AW884:AZ884"/>
    <mergeCell ref="BA884:BD884"/>
    <mergeCell ref="B883:D883"/>
    <mergeCell ref="E883:AN883"/>
    <mergeCell ref="AO883:AR883"/>
    <mergeCell ref="AS883:AV883"/>
    <mergeCell ref="AW883:AZ883"/>
    <mergeCell ref="BA883:BD883"/>
    <mergeCell ref="B888:D888"/>
    <mergeCell ref="E888:AN888"/>
    <mergeCell ref="AO888:AR888"/>
    <mergeCell ref="AS888:AV888"/>
    <mergeCell ref="AW888:AZ888"/>
    <mergeCell ref="BA888:BD888"/>
    <mergeCell ref="B887:D887"/>
    <mergeCell ref="E887:AN887"/>
    <mergeCell ref="AO887:AR887"/>
    <mergeCell ref="AS887:AV887"/>
    <mergeCell ref="AW887:AZ887"/>
    <mergeCell ref="BA887:BD887"/>
    <mergeCell ref="B886:D886"/>
    <mergeCell ref="E886:AN886"/>
    <mergeCell ref="AO886:AR886"/>
    <mergeCell ref="AS886:AV886"/>
    <mergeCell ref="AW886:AZ886"/>
    <mergeCell ref="BA886:BD886"/>
    <mergeCell ref="B891:D891"/>
    <mergeCell ref="E891:AN891"/>
    <mergeCell ref="AO891:AR891"/>
    <mergeCell ref="AS891:AV891"/>
    <mergeCell ref="AW891:AZ891"/>
    <mergeCell ref="BA891:BD891"/>
    <mergeCell ref="B890:D890"/>
    <mergeCell ref="E890:AN890"/>
    <mergeCell ref="AO890:AR890"/>
    <mergeCell ref="AS890:AV890"/>
    <mergeCell ref="AW890:AZ890"/>
    <mergeCell ref="BA890:BD890"/>
    <mergeCell ref="B889:D889"/>
    <mergeCell ref="E889:AN889"/>
    <mergeCell ref="AO889:AR889"/>
    <mergeCell ref="AS889:AV889"/>
    <mergeCell ref="AW889:AZ889"/>
    <mergeCell ref="BA889:BD889"/>
    <mergeCell ref="B894:D894"/>
    <mergeCell ref="E894:AN894"/>
    <mergeCell ref="AO894:AR894"/>
    <mergeCell ref="AS894:AV894"/>
    <mergeCell ref="AW894:AZ894"/>
    <mergeCell ref="BA894:BD894"/>
    <mergeCell ref="B893:D893"/>
    <mergeCell ref="E893:AN893"/>
    <mergeCell ref="AO893:AR893"/>
    <mergeCell ref="AS893:AV893"/>
    <mergeCell ref="AW893:AZ893"/>
    <mergeCell ref="BA893:BD893"/>
    <mergeCell ref="B892:D892"/>
    <mergeCell ref="E892:AN892"/>
    <mergeCell ref="AO892:AR892"/>
    <mergeCell ref="AS892:AV892"/>
    <mergeCell ref="AW892:AZ892"/>
    <mergeCell ref="BA892:BD892"/>
    <mergeCell ref="B897:D897"/>
    <mergeCell ref="E897:AN897"/>
    <mergeCell ref="AO897:AR897"/>
    <mergeCell ref="AS897:AV897"/>
    <mergeCell ref="AW897:AZ897"/>
    <mergeCell ref="BA897:BD897"/>
    <mergeCell ref="B896:D896"/>
    <mergeCell ref="E896:AN896"/>
    <mergeCell ref="AO896:AR896"/>
    <mergeCell ref="AS896:AV896"/>
    <mergeCell ref="AW896:AZ896"/>
    <mergeCell ref="BA896:BD896"/>
    <mergeCell ref="B895:D895"/>
    <mergeCell ref="E895:AN895"/>
    <mergeCell ref="AO895:AR895"/>
    <mergeCell ref="AS895:AV895"/>
    <mergeCell ref="AW895:AZ895"/>
    <mergeCell ref="BA895:BD895"/>
    <mergeCell ref="B900:D900"/>
    <mergeCell ref="E900:AN900"/>
    <mergeCell ref="AO900:AR900"/>
    <mergeCell ref="AS900:AV900"/>
    <mergeCell ref="AW900:AZ900"/>
    <mergeCell ref="BA900:BD900"/>
    <mergeCell ref="B899:D899"/>
    <mergeCell ref="E899:AN899"/>
    <mergeCell ref="AO899:AR899"/>
    <mergeCell ref="AS899:AV899"/>
    <mergeCell ref="AW899:AZ899"/>
    <mergeCell ref="BA899:BD899"/>
    <mergeCell ref="B898:D898"/>
    <mergeCell ref="E898:AN898"/>
    <mergeCell ref="AO898:AR898"/>
    <mergeCell ref="AS898:AV898"/>
    <mergeCell ref="AW898:AZ898"/>
    <mergeCell ref="BA898:BD898"/>
    <mergeCell ref="B903:D903"/>
    <mergeCell ref="E903:AN903"/>
    <mergeCell ref="AO903:AR903"/>
    <mergeCell ref="AS903:AV903"/>
    <mergeCell ref="AW903:AZ903"/>
    <mergeCell ref="BA903:BD903"/>
    <mergeCell ref="B902:D902"/>
    <mergeCell ref="E902:AN902"/>
    <mergeCell ref="AO902:AR902"/>
    <mergeCell ref="AS902:AV902"/>
    <mergeCell ref="AW902:AZ902"/>
    <mergeCell ref="BA902:BD902"/>
    <mergeCell ref="B901:D901"/>
    <mergeCell ref="E901:AN901"/>
    <mergeCell ref="AO901:AR901"/>
    <mergeCell ref="AS901:AV901"/>
    <mergeCell ref="AW901:AZ901"/>
    <mergeCell ref="BA901:BD901"/>
    <mergeCell ref="B906:D906"/>
    <mergeCell ref="E906:AN906"/>
    <mergeCell ref="AO906:AR906"/>
    <mergeCell ref="AS906:AV906"/>
    <mergeCell ref="AW906:AZ906"/>
    <mergeCell ref="BA906:BD906"/>
    <mergeCell ref="B905:D905"/>
    <mergeCell ref="E905:AN905"/>
    <mergeCell ref="AO905:AR905"/>
    <mergeCell ref="AS905:AV905"/>
    <mergeCell ref="AW905:AZ905"/>
    <mergeCell ref="BA905:BD905"/>
    <mergeCell ref="B904:D904"/>
    <mergeCell ref="E904:AN904"/>
    <mergeCell ref="AO904:AR904"/>
    <mergeCell ref="AS904:AV904"/>
    <mergeCell ref="AW904:AZ904"/>
    <mergeCell ref="BA904:BD904"/>
    <mergeCell ref="B909:D909"/>
    <mergeCell ref="E909:AN909"/>
    <mergeCell ref="AO909:AR909"/>
    <mergeCell ref="AS909:AV909"/>
    <mergeCell ref="AW909:AZ909"/>
    <mergeCell ref="BA909:BD909"/>
    <mergeCell ref="B908:D908"/>
    <mergeCell ref="E908:AN908"/>
    <mergeCell ref="AO908:AR908"/>
    <mergeCell ref="AS908:AV908"/>
    <mergeCell ref="AW908:AZ908"/>
    <mergeCell ref="BA908:BD908"/>
    <mergeCell ref="B907:D907"/>
    <mergeCell ref="E907:AN907"/>
    <mergeCell ref="AO907:AR907"/>
    <mergeCell ref="AS907:AV907"/>
    <mergeCell ref="AW907:AZ907"/>
    <mergeCell ref="BA907:BD907"/>
    <mergeCell ref="B912:D912"/>
    <mergeCell ref="E912:AN912"/>
    <mergeCell ref="AO912:AR912"/>
    <mergeCell ref="AS912:AV912"/>
    <mergeCell ref="AW912:AZ912"/>
    <mergeCell ref="BA912:BD912"/>
    <mergeCell ref="B911:D911"/>
    <mergeCell ref="E911:AN911"/>
    <mergeCell ref="AO911:AR911"/>
    <mergeCell ref="AS911:AV911"/>
    <mergeCell ref="AW911:AZ911"/>
    <mergeCell ref="BA911:BD911"/>
    <mergeCell ref="B910:D910"/>
    <mergeCell ref="E910:AN910"/>
    <mergeCell ref="AO910:AR910"/>
    <mergeCell ref="AS910:AV910"/>
    <mergeCell ref="AW910:AZ910"/>
    <mergeCell ref="BA910:BD910"/>
    <mergeCell ref="B915:D915"/>
    <mergeCell ref="E915:AN915"/>
    <mergeCell ref="AO915:AR915"/>
    <mergeCell ref="AS915:AV915"/>
    <mergeCell ref="AW915:AZ915"/>
    <mergeCell ref="BA915:BD915"/>
    <mergeCell ref="B914:D914"/>
    <mergeCell ref="E914:AN914"/>
    <mergeCell ref="AO914:AR914"/>
    <mergeCell ref="AS914:AV914"/>
    <mergeCell ref="AW914:AZ914"/>
    <mergeCell ref="BA914:BD914"/>
    <mergeCell ref="B913:D913"/>
    <mergeCell ref="E913:AN913"/>
    <mergeCell ref="AO913:AR913"/>
    <mergeCell ref="AS913:AV913"/>
    <mergeCell ref="AW913:AZ913"/>
    <mergeCell ref="BA913:BD913"/>
    <mergeCell ref="B918:D918"/>
    <mergeCell ref="E918:AN918"/>
    <mergeCell ref="AO918:AR918"/>
    <mergeCell ref="AS918:AV918"/>
    <mergeCell ref="AW918:AZ918"/>
    <mergeCell ref="BA918:BD918"/>
    <mergeCell ref="B917:D917"/>
    <mergeCell ref="E917:AN917"/>
    <mergeCell ref="AO917:AR917"/>
    <mergeCell ref="AS917:AV917"/>
    <mergeCell ref="AW917:AZ917"/>
    <mergeCell ref="BA917:BD917"/>
    <mergeCell ref="B916:D916"/>
    <mergeCell ref="E916:AN916"/>
    <mergeCell ref="AO916:AR916"/>
    <mergeCell ref="AS916:AV916"/>
    <mergeCell ref="AW916:AZ916"/>
    <mergeCell ref="BA916:BD916"/>
    <mergeCell ref="B921:D921"/>
    <mergeCell ref="E921:AN921"/>
    <mergeCell ref="AO921:AR921"/>
    <mergeCell ref="AS921:AV921"/>
    <mergeCell ref="AW921:AZ921"/>
    <mergeCell ref="BA921:BD921"/>
    <mergeCell ref="B920:D920"/>
    <mergeCell ref="E920:AN920"/>
    <mergeCell ref="AO920:AR920"/>
    <mergeCell ref="AS920:AV920"/>
    <mergeCell ref="AW920:AZ920"/>
    <mergeCell ref="BA920:BD920"/>
    <mergeCell ref="B919:D919"/>
    <mergeCell ref="E919:AN919"/>
    <mergeCell ref="AO919:AR919"/>
    <mergeCell ref="AS919:AV919"/>
    <mergeCell ref="AW919:AZ919"/>
    <mergeCell ref="BA919:BD919"/>
    <mergeCell ref="B924:D924"/>
    <mergeCell ref="E924:AN924"/>
    <mergeCell ref="AO924:AR924"/>
    <mergeCell ref="AS924:AV924"/>
    <mergeCell ref="AW924:AZ924"/>
    <mergeCell ref="BA924:BD924"/>
    <mergeCell ref="B923:D923"/>
    <mergeCell ref="E923:AN923"/>
    <mergeCell ref="AO923:AR923"/>
    <mergeCell ref="AS923:AV923"/>
    <mergeCell ref="AW923:AZ923"/>
    <mergeCell ref="BA923:BD923"/>
    <mergeCell ref="B922:D922"/>
    <mergeCell ref="E922:AN922"/>
    <mergeCell ref="AO922:AR922"/>
    <mergeCell ref="AS922:AV922"/>
    <mergeCell ref="AW922:AZ922"/>
    <mergeCell ref="BA922:BD922"/>
    <mergeCell ref="B927:D927"/>
    <mergeCell ref="E927:AN927"/>
    <mergeCell ref="AO927:AR927"/>
    <mergeCell ref="AS927:AV927"/>
    <mergeCell ref="AW927:AZ927"/>
    <mergeCell ref="BA927:BD927"/>
    <mergeCell ref="B926:D926"/>
    <mergeCell ref="E926:AN926"/>
    <mergeCell ref="AO926:AR926"/>
    <mergeCell ref="AS926:AV926"/>
    <mergeCell ref="AW926:AZ926"/>
    <mergeCell ref="BA926:BD926"/>
    <mergeCell ref="B925:D925"/>
    <mergeCell ref="E925:AN925"/>
    <mergeCell ref="AO925:AR925"/>
    <mergeCell ref="AS925:AV925"/>
    <mergeCell ref="AW925:AZ925"/>
    <mergeCell ref="BA925:BD925"/>
    <mergeCell ref="B930:D930"/>
    <mergeCell ref="E930:AN930"/>
    <mergeCell ref="AO930:AR930"/>
    <mergeCell ref="AS930:AV930"/>
    <mergeCell ref="AW930:AZ930"/>
    <mergeCell ref="BA930:BD930"/>
    <mergeCell ref="B929:D929"/>
    <mergeCell ref="E929:AN929"/>
    <mergeCell ref="AO929:AR929"/>
    <mergeCell ref="AS929:AV929"/>
    <mergeCell ref="AW929:AZ929"/>
    <mergeCell ref="BA929:BD929"/>
    <mergeCell ref="B928:D928"/>
    <mergeCell ref="E928:AN928"/>
    <mergeCell ref="AO928:AR928"/>
    <mergeCell ref="AS928:AV928"/>
    <mergeCell ref="AW928:AZ928"/>
    <mergeCell ref="BA928:BD928"/>
    <mergeCell ref="B933:D933"/>
    <mergeCell ref="E933:AN933"/>
    <mergeCell ref="AO933:AR933"/>
    <mergeCell ref="AS933:AV933"/>
    <mergeCell ref="AW933:AZ933"/>
    <mergeCell ref="BA933:BD933"/>
    <mergeCell ref="B932:D932"/>
    <mergeCell ref="E932:AN932"/>
    <mergeCell ref="AO932:AR932"/>
    <mergeCell ref="AS932:AV932"/>
    <mergeCell ref="AW932:AZ932"/>
    <mergeCell ref="BA932:BD932"/>
    <mergeCell ref="B931:D931"/>
    <mergeCell ref="E931:AN931"/>
    <mergeCell ref="AO931:AR931"/>
    <mergeCell ref="AS931:AV931"/>
    <mergeCell ref="AW931:AZ931"/>
    <mergeCell ref="BA931:BD931"/>
    <mergeCell ref="B936:D936"/>
    <mergeCell ref="E936:AN936"/>
    <mergeCell ref="AO936:AR936"/>
    <mergeCell ref="AS936:AV936"/>
    <mergeCell ref="AW936:AZ936"/>
    <mergeCell ref="BA936:BD936"/>
    <mergeCell ref="B935:D935"/>
    <mergeCell ref="E935:AN935"/>
    <mergeCell ref="AO935:AR935"/>
    <mergeCell ref="AS935:AV935"/>
    <mergeCell ref="AW935:AZ935"/>
    <mergeCell ref="BA935:BD935"/>
    <mergeCell ref="B934:D934"/>
    <mergeCell ref="E934:AN934"/>
    <mergeCell ref="AO934:AR934"/>
    <mergeCell ref="AS934:AV934"/>
    <mergeCell ref="AW934:AZ934"/>
    <mergeCell ref="BA934:BD934"/>
    <mergeCell ref="B939:D939"/>
    <mergeCell ref="E939:AN939"/>
    <mergeCell ref="AO939:AR939"/>
    <mergeCell ref="AS939:AV939"/>
    <mergeCell ref="AW939:AZ939"/>
    <mergeCell ref="BA939:BD939"/>
    <mergeCell ref="B938:D938"/>
    <mergeCell ref="E938:AN938"/>
    <mergeCell ref="AO938:AR938"/>
    <mergeCell ref="AS938:AV938"/>
    <mergeCell ref="AW938:AZ938"/>
    <mergeCell ref="BA938:BD938"/>
    <mergeCell ref="B937:D937"/>
    <mergeCell ref="E937:AN937"/>
    <mergeCell ref="AO937:AR937"/>
    <mergeCell ref="AS937:AV937"/>
    <mergeCell ref="AW937:AZ937"/>
    <mergeCell ref="BA937:BD937"/>
    <mergeCell ref="B942:D942"/>
    <mergeCell ref="E942:AN942"/>
    <mergeCell ref="AO942:AR942"/>
    <mergeCell ref="AS942:AV942"/>
    <mergeCell ref="AW942:AZ942"/>
    <mergeCell ref="BA942:BD942"/>
    <mergeCell ref="B941:D941"/>
    <mergeCell ref="E941:AN941"/>
    <mergeCell ref="AO941:AR941"/>
    <mergeCell ref="AS941:AV941"/>
    <mergeCell ref="AW941:AZ941"/>
    <mergeCell ref="BA941:BD941"/>
    <mergeCell ref="B940:D940"/>
    <mergeCell ref="E940:AN940"/>
    <mergeCell ref="AO940:AR940"/>
    <mergeCell ref="AS940:AV940"/>
    <mergeCell ref="AW940:AZ940"/>
    <mergeCell ref="BA940:BD940"/>
    <mergeCell ref="B945:D945"/>
    <mergeCell ref="E945:AN945"/>
    <mergeCell ref="AO945:AR945"/>
    <mergeCell ref="AS945:AV945"/>
    <mergeCell ref="AW945:AZ945"/>
    <mergeCell ref="BA945:BD945"/>
    <mergeCell ref="B944:D944"/>
    <mergeCell ref="E944:AN944"/>
    <mergeCell ref="AO944:AR944"/>
    <mergeCell ref="AS944:AV944"/>
    <mergeCell ref="AW944:AZ944"/>
    <mergeCell ref="BA944:BD944"/>
    <mergeCell ref="B943:D943"/>
    <mergeCell ref="E943:AN943"/>
    <mergeCell ref="AO943:AR943"/>
    <mergeCell ref="AS943:AV943"/>
    <mergeCell ref="AW943:AZ943"/>
    <mergeCell ref="BA943:BD943"/>
    <mergeCell ref="B948:D948"/>
    <mergeCell ref="E948:AN948"/>
    <mergeCell ref="AO948:AR948"/>
    <mergeCell ref="AS948:AV948"/>
    <mergeCell ref="AW948:AZ948"/>
    <mergeCell ref="BA948:BD948"/>
    <mergeCell ref="B947:D947"/>
    <mergeCell ref="E947:AN947"/>
    <mergeCell ref="AO947:AR947"/>
    <mergeCell ref="AS947:AV947"/>
    <mergeCell ref="AW947:AZ947"/>
    <mergeCell ref="BA947:BD947"/>
    <mergeCell ref="B946:D946"/>
    <mergeCell ref="E946:AN946"/>
    <mergeCell ref="AO946:AR946"/>
    <mergeCell ref="AS946:AV946"/>
    <mergeCell ref="AW946:AZ946"/>
    <mergeCell ref="BA946:BD946"/>
    <mergeCell ref="B951:D951"/>
    <mergeCell ref="E951:AN951"/>
    <mergeCell ref="AO951:AR951"/>
    <mergeCell ref="AS951:AV951"/>
    <mergeCell ref="AW951:AZ951"/>
    <mergeCell ref="BA951:BD951"/>
    <mergeCell ref="B950:D950"/>
    <mergeCell ref="E950:AN950"/>
    <mergeCell ref="AO950:AR950"/>
    <mergeCell ref="AS950:AV950"/>
    <mergeCell ref="AW950:AZ950"/>
    <mergeCell ref="BA950:BD950"/>
    <mergeCell ref="B949:D949"/>
    <mergeCell ref="E949:AN949"/>
    <mergeCell ref="AO949:AR949"/>
    <mergeCell ref="AS949:AV949"/>
    <mergeCell ref="AW949:AZ949"/>
    <mergeCell ref="BA949:BD949"/>
    <mergeCell ref="B954:D954"/>
    <mergeCell ref="E954:AN954"/>
    <mergeCell ref="AO954:AR954"/>
    <mergeCell ref="AS954:AV954"/>
    <mergeCell ref="AW954:AZ954"/>
    <mergeCell ref="BA954:BD954"/>
    <mergeCell ref="B953:D953"/>
    <mergeCell ref="E953:AN953"/>
    <mergeCell ref="AO953:AR953"/>
    <mergeCell ref="AS953:AV953"/>
    <mergeCell ref="AW953:AZ953"/>
    <mergeCell ref="BA953:BD953"/>
    <mergeCell ref="B952:D952"/>
    <mergeCell ref="E952:AN952"/>
    <mergeCell ref="AO952:AR952"/>
    <mergeCell ref="AS952:AV952"/>
    <mergeCell ref="AW952:AZ952"/>
    <mergeCell ref="BA952:BD952"/>
    <mergeCell ref="B957:D957"/>
    <mergeCell ref="E957:AN957"/>
    <mergeCell ref="AO957:AR957"/>
    <mergeCell ref="AS957:AV957"/>
    <mergeCell ref="AW957:AZ957"/>
    <mergeCell ref="BA957:BD957"/>
    <mergeCell ref="B956:D956"/>
    <mergeCell ref="E956:AN956"/>
    <mergeCell ref="AO956:AR956"/>
    <mergeCell ref="AS956:AV956"/>
    <mergeCell ref="AW956:AZ956"/>
    <mergeCell ref="BA956:BD956"/>
    <mergeCell ref="B955:D955"/>
    <mergeCell ref="E955:AN955"/>
    <mergeCell ref="AO955:AR955"/>
    <mergeCell ref="AS955:AV955"/>
    <mergeCell ref="AW955:AZ955"/>
    <mergeCell ref="BA955:BD955"/>
    <mergeCell ref="B960:D960"/>
    <mergeCell ref="E960:AN960"/>
    <mergeCell ref="AO960:AR960"/>
    <mergeCell ref="AS960:AV960"/>
    <mergeCell ref="AW960:AZ960"/>
    <mergeCell ref="BA960:BD960"/>
    <mergeCell ref="B959:D959"/>
    <mergeCell ref="E959:AN959"/>
    <mergeCell ref="AO959:AR959"/>
    <mergeCell ref="AS959:AV959"/>
    <mergeCell ref="AW959:AZ959"/>
    <mergeCell ref="BA959:BD959"/>
    <mergeCell ref="B958:D958"/>
    <mergeCell ref="E958:AN958"/>
    <mergeCell ref="AO958:AR958"/>
    <mergeCell ref="AS958:AV958"/>
    <mergeCell ref="AW958:AZ958"/>
    <mergeCell ref="BA958:BD958"/>
    <mergeCell ref="B963:D963"/>
    <mergeCell ref="E963:AN963"/>
    <mergeCell ref="AO963:AR963"/>
    <mergeCell ref="AS963:AV963"/>
    <mergeCell ref="AW963:AZ963"/>
    <mergeCell ref="BA963:BD963"/>
    <mergeCell ref="B962:D962"/>
    <mergeCell ref="E962:AN962"/>
    <mergeCell ref="AO962:AR962"/>
    <mergeCell ref="AS962:AV962"/>
    <mergeCell ref="AW962:AZ962"/>
    <mergeCell ref="BA962:BD962"/>
    <mergeCell ref="B961:D961"/>
    <mergeCell ref="E961:AN961"/>
    <mergeCell ref="AO961:AR961"/>
    <mergeCell ref="AS961:AV961"/>
    <mergeCell ref="AW961:AZ961"/>
    <mergeCell ref="BA961:BD961"/>
    <mergeCell ref="B966:D966"/>
    <mergeCell ref="E966:AN966"/>
    <mergeCell ref="AO966:AR966"/>
    <mergeCell ref="AS966:AV966"/>
    <mergeCell ref="AW966:AZ966"/>
    <mergeCell ref="BA966:BD966"/>
    <mergeCell ref="B965:D965"/>
    <mergeCell ref="E965:AN965"/>
    <mergeCell ref="AO965:AR965"/>
    <mergeCell ref="AS965:AV965"/>
    <mergeCell ref="AW965:AZ965"/>
    <mergeCell ref="BA965:BD965"/>
    <mergeCell ref="B964:D964"/>
    <mergeCell ref="E964:AN964"/>
    <mergeCell ref="AO964:AR964"/>
    <mergeCell ref="AS964:AV964"/>
    <mergeCell ref="AW964:AZ964"/>
    <mergeCell ref="BA964:BD964"/>
    <mergeCell ref="B969:D969"/>
    <mergeCell ref="E969:AN969"/>
    <mergeCell ref="AO969:AR969"/>
    <mergeCell ref="AS969:AV969"/>
    <mergeCell ref="AW969:AZ969"/>
    <mergeCell ref="BA969:BD969"/>
    <mergeCell ref="B968:D968"/>
    <mergeCell ref="E968:AN968"/>
    <mergeCell ref="AO968:AR968"/>
    <mergeCell ref="AS968:AV968"/>
    <mergeCell ref="AW968:AZ968"/>
    <mergeCell ref="BA968:BD968"/>
    <mergeCell ref="B967:D967"/>
    <mergeCell ref="E967:AN967"/>
    <mergeCell ref="AO967:AR967"/>
    <mergeCell ref="AS967:AV967"/>
    <mergeCell ref="AW967:AZ967"/>
    <mergeCell ref="BA967:BD967"/>
    <mergeCell ref="B972:D972"/>
    <mergeCell ref="E972:AN972"/>
    <mergeCell ref="AO972:AR972"/>
    <mergeCell ref="AS972:AV972"/>
    <mergeCell ref="AW972:AZ972"/>
    <mergeCell ref="BA972:BD972"/>
    <mergeCell ref="B971:D971"/>
    <mergeCell ref="E971:AN971"/>
    <mergeCell ref="AO971:AR971"/>
    <mergeCell ref="AS971:AV971"/>
    <mergeCell ref="AW971:AZ971"/>
    <mergeCell ref="BA971:BD971"/>
    <mergeCell ref="B970:D970"/>
    <mergeCell ref="E970:AN970"/>
    <mergeCell ref="AO970:AR970"/>
    <mergeCell ref="AS970:AV970"/>
    <mergeCell ref="AW970:AZ970"/>
    <mergeCell ref="BA970:BD970"/>
    <mergeCell ref="B975:D975"/>
    <mergeCell ref="E975:AN975"/>
    <mergeCell ref="AO975:AR975"/>
    <mergeCell ref="AS975:AV975"/>
    <mergeCell ref="AW975:AZ975"/>
    <mergeCell ref="BA975:BD975"/>
    <mergeCell ref="B974:D974"/>
    <mergeCell ref="E974:AN974"/>
    <mergeCell ref="AO974:AR974"/>
    <mergeCell ref="AS974:AV974"/>
    <mergeCell ref="AW974:AZ974"/>
    <mergeCell ref="BA974:BD974"/>
    <mergeCell ref="B973:D973"/>
    <mergeCell ref="E973:AN973"/>
    <mergeCell ref="AO973:AR973"/>
    <mergeCell ref="AS973:AV973"/>
    <mergeCell ref="AW973:AZ973"/>
    <mergeCell ref="BA973:BD973"/>
    <mergeCell ref="B978:D978"/>
    <mergeCell ref="E978:AN978"/>
    <mergeCell ref="AO978:AR978"/>
    <mergeCell ref="AS978:AV978"/>
    <mergeCell ref="AW978:AZ978"/>
    <mergeCell ref="BA978:BD978"/>
    <mergeCell ref="B977:D977"/>
    <mergeCell ref="E977:AN977"/>
    <mergeCell ref="AO977:AR977"/>
    <mergeCell ref="AS977:AV977"/>
    <mergeCell ref="AW977:AZ977"/>
    <mergeCell ref="BA977:BD977"/>
    <mergeCell ref="B976:D976"/>
    <mergeCell ref="E976:AN976"/>
    <mergeCell ref="AO976:AR976"/>
    <mergeCell ref="AS976:AV976"/>
    <mergeCell ref="AW976:AZ976"/>
    <mergeCell ref="BA976:BD976"/>
    <mergeCell ref="B981:D981"/>
    <mergeCell ref="E981:AN981"/>
    <mergeCell ref="AO981:AR981"/>
    <mergeCell ref="AS981:AV981"/>
    <mergeCell ref="AW981:AZ981"/>
    <mergeCell ref="BA981:BD981"/>
    <mergeCell ref="B980:D980"/>
    <mergeCell ref="E980:AN980"/>
    <mergeCell ref="AO980:AR980"/>
    <mergeCell ref="AS980:AV980"/>
    <mergeCell ref="AW980:AZ980"/>
    <mergeCell ref="BA980:BD980"/>
    <mergeCell ref="B979:D979"/>
    <mergeCell ref="E979:AN979"/>
    <mergeCell ref="AO979:AR979"/>
    <mergeCell ref="AS979:AV979"/>
    <mergeCell ref="AW979:AZ979"/>
    <mergeCell ref="BA979:BD979"/>
    <mergeCell ref="B984:D984"/>
    <mergeCell ref="E984:AN984"/>
    <mergeCell ref="AO984:AR984"/>
    <mergeCell ref="AS984:AV984"/>
    <mergeCell ref="AW984:AZ984"/>
    <mergeCell ref="BA984:BD984"/>
    <mergeCell ref="B983:D983"/>
    <mergeCell ref="E983:AN983"/>
    <mergeCell ref="AO983:AR983"/>
    <mergeCell ref="AS983:AV983"/>
    <mergeCell ref="AW983:AZ983"/>
    <mergeCell ref="BA983:BD983"/>
    <mergeCell ref="B982:D982"/>
    <mergeCell ref="E982:AN982"/>
    <mergeCell ref="AO982:AR982"/>
    <mergeCell ref="AS982:AV982"/>
    <mergeCell ref="AW982:AZ982"/>
    <mergeCell ref="BA982:BD982"/>
    <mergeCell ref="B987:D987"/>
    <mergeCell ref="E987:AN987"/>
    <mergeCell ref="AO987:AR987"/>
    <mergeCell ref="AS987:AV987"/>
    <mergeCell ref="AW987:AZ987"/>
    <mergeCell ref="BA987:BD987"/>
    <mergeCell ref="B986:D986"/>
    <mergeCell ref="E986:AN986"/>
    <mergeCell ref="AO986:AR986"/>
    <mergeCell ref="AS986:AV986"/>
    <mergeCell ref="AW986:AZ986"/>
    <mergeCell ref="BA986:BD986"/>
    <mergeCell ref="B985:D985"/>
    <mergeCell ref="E985:AN985"/>
    <mergeCell ref="AO985:AR985"/>
    <mergeCell ref="AS985:AV985"/>
    <mergeCell ref="AW985:AZ985"/>
    <mergeCell ref="BA985:BD985"/>
    <mergeCell ref="B990:D990"/>
    <mergeCell ref="E990:AN990"/>
    <mergeCell ref="AO990:AR990"/>
    <mergeCell ref="AS990:AV990"/>
    <mergeCell ref="AW990:AZ990"/>
    <mergeCell ref="BA990:BD990"/>
    <mergeCell ref="B989:D989"/>
    <mergeCell ref="E989:AN989"/>
    <mergeCell ref="AO989:AR989"/>
    <mergeCell ref="AS989:AV989"/>
    <mergeCell ref="AW989:AZ989"/>
    <mergeCell ref="BA989:BD989"/>
    <mergeCell ref="B988:D988"/>
    <mergeCell ref="E988:AN988"/>
    <mergeCell ref="AO988:AR988"/>
    <mergeCell ref="AS988:AV988"/>
    <mergeCell ref="AW988:AZ988"/>
    <mergeCell ref="BA988:BD988"/>
    <mergeCell ref="B993:D993"/>
    <mergeCell ref="E993:AN993"/>
    <mergeCell ref="AO993:AR993"/>
    <mergeCell ref="AS993:AV993"/>
    <mergeCell ref="AW993:AZ993"/>
    <mergeCell ref="BA993:BD993"/>
    <mergeCell ref="B992:D992"/>
    <mergeCell ref="E992:AN992"/>
    <mergeCell ref="AO992:AR992"/>
    <mergeCell ref="AS992:AV992"/>
    <mergeCell ref="AW992:AZ992"/>
    <mergeCell ref="BA992:BD992"/>
    <mergeCell ref="B991:D991"/>
    <mergeCell ref="E991:AN991"/>
    <mergeCell ref="AO991:AR991"/>
    <mergeCell ref="AS991:AV991"/>
    <mergeCell ref="AW991:AZ991"/>
    <mergeCell ref="BA991:BD991"/>
    <mergeCell ref="B996:D996"/>
    <mergeCell ref="E996:AN996"/>
    <mergeCell ref="AO996:AR996"/>
    <mergeCell ref="AS996:AV996"/>
    <mergeCell ref="AW996:AZ996"/>
    <mergeCell ref="BA996:BD996"/>
    <mergeCell ref="B995:D995"/>
    <mergeCell ref="E995:AN995"/>
    <mergeCell ref="AO995:AR995"/>
    <mergeCell ref="AS995:AV995"/>
    <mergeCell ref="AW995:AZ995"/>
    <mergeCell ref="BA995:BD995"/>
    <mergeCell ref="B994:D994"/>
    <mergeCell ref="E994:AN994"/>
    <mergeCell ref="AO994:AR994"/>
    <mergeCell ref="AS994:AV994"/>
    <mergeCell ref="AW994:AZ994"/>
    <mergeCell ref="BA994:BD994"/>
    <mergeCell ref="B999:D999"/>
    <mergeCell ref="E999:AN999"/>
    <mergeCell ref="AO999:AR999"/>
    <mergeCell ref="AS999:AV999"/>
    <mergeCell ref="AW999:AZ999"/>
    <mergeCell ref="BA999:BD999"/>
    <mergeCell ref="B998:D998"/>
    <mergeCell ref="E998:AN998"/>
    <mergeCell ref="AO998:AR998"/>
    <mergeCell ref="AS998:AV998"/>
    <mergeCell ref="AW998:AZ998"/>
    <mergeCell ref="BA998:BD998"/>
    <mergeCell ref="B997:D997"/>
    <mergeCell ref="E997:AN997"/>
    <mergeCell ref="AO997:AR997"/>
    <mergeCell ref="AS997:AV997"/>
    <mergeCell ref="AW997:AZ997"/>
    <mergeCell ref="BA997:BD997"/>
    <mergeCell ref="B1002:D1002"/>
    <mergeCell ref="E1002:AN1002"/>
    <mergeCell ref="AO1002:AR1002"/>
    <mergeCell ref="AS1002:AV1002"/>
    <mergeCell ref="AW1002:AZ1002"/>
    <mergeCell ref="BA1002:BD1002"/>
    <mergeCell ref="B1001:D1001"/>
    <mergeCell ref="E1001:AN1001"/>
    <mergeCell ref="AO1001:AR1001"/>
    <mergeCell ref="AS1001:AV1001"/>
    <mergeCell ref="AW1001:AZ1001"/>
    <mergeCell ref="BA1001:BD1001"/>
    <mergeCell ref="B1000:D1000"/>
    <mergeCell ref="E1000:AN1000"/>
    <mergeCell ref="AO1000:AR1000"/>
    <mergeCell ref="AS1000:AV1000"/>
    <mergeCell ref="AW1000:AZ1000"/>
    <mergeCell ref="BA1000:BD1000"/>
    <mergeCell ref="B1005:D1005"/>
    <mergeCell ref="E1005:AN1005"/>
    <mergeCell ref="AO1005:AR1005"/>
    <mergeCell ref="AS1005:AV1005"/>
    <mergeCell ref="AW1005:AZ1005"/>
    <mergeCell ref="BA1005:BD1005"/>
    <mergeCell ref="B1004:D1004"/>
    <mergeCell ref="E1004:AN1004"/>
    <mergeCell ref="AO1004:AR1004"/>
    <mergeCell ref="AS1004:AV1004"/>
    <mergeCell ref="AW1004:AZ1004"/>
    <mergeCell ref="BA1004:BD1004"/>
    <mergeCell ref="B1003:D1003"/>
    <mergeCell ref="E1003:AN1003"/>
    <mergeCell ref="AO1003:AR1003"/>
    <mergeCell ref="AS1003:AV1003"/>
    <mergeCell ref="AW1003:AZ1003"/>
    <mergeCell ref="BA1003:BD1003"/>
    <mergeCell ref="B1008:D1008"/>
    <mergeCell ref="E1008:AN1008"/>
    <mergeCell ref="AO1008:AR1008"/>
    <mergeCell ref="AS1008:AV1008"/>
    <mergeCell ref="AW1008:AZ1008"/>
    <mergeCell ref="BA1008:BD1008"/>
    <mergeCell ref="B1007:D1007"/>
    <mergeCell ref="E1007:AN1007"/>
    <mergeCell ref="AO1007:AR1007"/>
    <mergeCell ref="AS1007:AV1007"/>
    <mergeCell ref="AW1007:AZ1007"/>
    <mergeCell ref="BA1007:BD1007"/>
    <mergeCell ref="B1006:D1006"/>
    <mergeCell ref="E1006:AN1006"/>
    <mergeCell ref="AO1006:AR1006"/>
    <mergeCell ref="AS1006:AV1006"/>
    <mergeCell ref="AW1006:AZ1006"/>
    <mergeCell ref="BA1006:BD1006"/>
    <mergeCell ref="B1011:D1011"/>
    <mergeCell ref="E1011:AN1011"/>
    <mergeCell ref="AO1011:AR1011"/>
    <mergeCell ref="AS1011:AV1011"/>
    <mergeCell ref="AW1011:AZ1011"/>
    <mergeCell ref="BA1011:BD1011"/>
    <mergeCell ref="B1010:D1010"/>
    <mergeCell ref="E1010:AN1010"/>
    <mergeCell ref="AO1010:AR1010"/>
    <mergeCell ref="AS1010:AV1010"/>
    <mergeCell ref="AW1010:AZ1010"/>
    <mergeCell ref="BA1010:BD1010"/>
    <mergeCell ref="B1009:D1009"/>
    <mergeCell ref="E1009:AN1009"/>
    <mergeCell ref="AO1009:AR1009"/>
    <mergeCell ref="AS1009:AV1009"/>
    <mergeCell ref="AW1009:AZ1009"/>
    <mergeCell ref="BA1009:BD1009"/>
    <mergeCell ref="B1014:D1014"/>
    <mergeCell ref="E1014:AN1014"/>
    <mergeCell ref="AO1014:AR1014"/>
    <mergeCell ref="AS1014:AV1014"/>
    <mergeCell ref="AW1014:AZ1014"/>
    <mergeCell ref="BA1014:BD1014"/>
    <mergeCell ref="B1013:D1013"/>
    <mergeCell ref="E1013:AN1013"/>
    <mergeCell ref="AO1013:AR1013"/>
    <mergeCell ref="AS1013:AV1013"/>
    <mergeCell ref="AW1013:AZ1013"/>
    <mergeCell ref="BA1013:BD1013"/>
    <mergeCell ref="B1012:D1012"/>
    <mergeCell ref="E1012:AN1012"/>
    <mergeCell ref="AO1012:AR1012"/>
    <mergeCell ref="AS1012:AV1012"/>
    <mergeCell ref="AW1012:AZ1012"/>
    <mergeCell ref="BA1012:BD1012"/>
    <mergeCell ref="B1017:D1017"/>
    <mergeCell ref="E1017:AN1017"/>
    <mergeCell ref="AO1017:AR1017"/>
    <mergeCell ref="AS1017:AV1017"/>
    <mergeCell ref="AW1017:AZ1017"/>
    <mergeCell ref="BA1017:BD1017"/>
    <mergeCell ref="B1016:D1016"/>
    <mergeCell ref="E1016:AN1016"/>
    <mergeCell ref="AO1016:AR1016"/>
    <mergeCell ref="AS1016:AV1016"/>
    <mergeCell ref="AW1016:AZ1016"/>
    <mergeCell ref="BA1016:BD1016"/>
    <mergeCell ref="B1015:D1015"/>
    <mergeCell ref="E1015:AN1015"/>
    <mergeCell ref="AO1015:AR1015"/>
    <mergeCell ref="AS1015:AV1015"/>
    <mergeCell ref="AW1015:AZ1015"/>
    <mergeCell ref="BA1015:BD1015"/>
    <mergeCell ref="B1020:D1020"/>
    <mergeCell ref="E1020:AN1020"/>
    <mergeCell ref="AO1020:AR1020"/>
    <mergeCell ref="AS1020:AV1020"/>
    <mergeCell ref="AW1020:AZ1020"/>
    <mergeCell ref="BA1020:BD1020"/>
    <mergeCell ref="B1019:D1019"/>
    <mergeCell ref="E1019:AN1019"/>
    <mergeCell ref="AO1019:AR1019"/>
    <mergeCell ref="AS1019:AV1019"/>
    <mergeCell ref="AW1019:AZ1019"/>
    <mergeCell ref="BA1019:BD1019"/>
    <mergeCell ref="B1018:D1018"/>
    <mergeCell ref="E1018:AN1018"/>
    <mergeCell ref="AO1018:AR1018"/>
    <mergeCell ref="AS1018:AV1018"/>
    <mergeCell ref="AW1018:AZ1018"/>
    <mergeCell ref="BA1018:BD1018"/>
    <mergeCell ref="B1023:D1023"/>
    <mergeCell ref="E1023:AN1023"/>
    <mergeCell ref="AO1023:AR1023"/>
    <mergeCell ref="AS1023:AV1023"/>
    <mergeCell ref="AW1023:AZ1023"/>
    <mergeCell ref="BA1023:BD1023"/>
    <mergeCell ref="B1022:D1022"/>
    <mergeCell ref="E1022:AN1022"/>
    <mergeCell ref="AO1022:AR1022"/>
    <mergeCell ref="AS1022:AV1022"/>
    <mergeCell ref="AW1022:AZ1022"/>
    <mergeCell ref="BA1022:BD1022"/>
    <mergeCell ref="B1021:D1021"/>
    <mergeCell ref="E1021:AN1021"/>
    <mergeCell ref="AO1021:AR1021"/>
    <mergeCell ref="AS1021:AV1021"/>
    <mergeCell ref="AW1021:AZ1021"/>
    <mergeCell ref="BA1021:BD1021"/>
    <mergeCell ref="B1026:D1026"/>
    <mergeCell ref="E1026:AN1026"/>
    <mergeCell ref="AO1026:AR1026"/>
    <mergeCell ref="AS1026:AV1026"/>
    <mergeCell ref="AW1026:AZ1026"/>
    <mergeCell ref="BA1026:BD1026"/>
    <mergeCell ref="B1025:D1025"/>
    <mergeCell ref="E1025:AN1025"/>
    <mergeCell ref="AO1025:AR1025"/>
    <mergeCell ref="AS1025:AV1025"/>
    <mergeCell ref="AW1025:AZ1025"/>
    <mergeCell ref="BA1025:BD1025"/>
    <mergeCell ref="B1024:D1024"/>
    <mergeCell ref="E1024:AN1024"/>
    <mergeCell ref="AO1024:AR1024"/>
    <mergeCell ref="AS1024:AV1024"/>
    <mergeCell ref="AW1024:AZ1024"/>
    <mergeCell ref="BA1024:BD1024"/>
    <mergeCell ref="B1029:D1029"/>
    <mergeCell ref="E1029:AN1029"/>
    <mergeCell ref="AO1029:AR1029"/>
    <mergeCell ref="AS1029:AV1029"/>
    <mergeCell ref="AW1029:AZ1029"/>
    <mergeCell ref="BA1029:BD1029"/>
    <mergeCell ref="B1028:D1028"/>
    <mergeCell ref="E1028:AN1028"/>
    <mergeCell ref="AO1028:AR1028"/>
    <mergeCell ref="AS1028:AV1028"/>
    <mergeCell ref="AW1028:AZ1028"/>
    <mergeCell ref="BA1028:BD1028"/>
    <mergeCell ref="B1027:D1027"/>
    <mergeCell ref="E1027:AN1027"/>
    <mergeCell ref="AO1027:AR1027"/>
    <mergeCell ref="AS1027:AV1027"/>
    <mergeCell ref="AW1027:AZ1027"/>
    <mergeCell ref="BA1027:BD1027"/>
    <mergeCell ref="B1032:D1032"/>
    <mergeCell ref="E1032:AN1032"/>
    <mergeCell ref="AO1032:AR1032"/>
    <mergeCell ref="AS1032:AV1032"/>
    <mergeCell ref="AW1032:AZ1032"/>
    <mergeCell ref="BA1032:BD1032"/>
    <mergeCell ref="B1031:D1031"/>
    <mergeCell ref="E1031:AN1031"/>
    <mergeCell ref="AO1031:AR1031"/>
    <mergeCell ref="AS1031:AV1031"/>
    <mergeCell ref="AW1031:AZ1031"/>
    <mergeCell ref="BA1031:BD1031"/>
    <mergeCell ref="B1030:D1030"/>
    <mergeCell ref="E1030:AN1030"/>
    <mergeCell ref="AO1030:AR1030"/>
    <mergeCell ref="AS1030:AV1030"/>
    <mergeCell ref="AW1030:AZ1030"/>
    <mergeCell ref="BA1030:BD1030"/>
    <mergeCell ref="B1035:D1035"/>
    <mergeCell ref="E1035:AN1035"/>
    <mergeCell ref="AO1035:AR1035"/>
    <mergeCell ref="AS1035:AV1035"/>
    <mergeCell ref="AW1035:AZ1035"/>
    <mergeCell ref="BA1035:BD1035"/>
    <mergeCell ref="B1034:D1034"/>
    <mergeCell ref="E1034:AN1034"/>
    <mergeCell ref="AO1034:AR1034"/>
    <mergeCell ref="AS1034:AV1034"/>
    <mergeCell ref="AW1034:AZ1034"/>
    <mergeCell ref="BA1034:BD1034"/>
    <mergeCell ref="B1033:D1033"/>
    <mergeCell ref="E1033:AN1033"/>
    <mergeCell ref="AO1033:AR1033"/>
    <mergeCell ref="AS1033:AV1033"/>
    <mergeCell ref="AW1033:AZ1033"/>
    <mergeCell ref="BA1033:BD1033"/>
    <mergeCell ref="B1038:D1038"/>
    <mergeCell ref="E1038:AN1038"/>
    <mergeCell ref="AO1038:AR1038"/>
    <mergeCell ref="AS1038:AV1038"/>
    <mergeCell ref="AW1038:AZ1038"/>
    <mergeCell ref="BA1038:BD1038"/>
    <mergeCell ref="B1037:D1037"/>
    <mergeCell ref="E1037:AN1037"/>
    <mergeCell ref="AO1037:AR1037"/>
    <mergeCell ref="AS1037:AV1037"/>
    <mergeCell ref="AW1037:AZ1037"/>
    <mergeCell ref="BA1037:BD1037"/>
    <mergeCell ref="B1036:D1036"/>
    <mergeCell ref="E1036:AN1036"/>
    <mergeCell ref="AO1036:AR1036"/>
    <mergeCell ref="AS1036:AV1036"/>
    <mergeCell ref="AW1036:AZ1036"/>
    <mergeCell ref="BA1036:BD1036"/>
    <mergeCell ref="B1041:D1041"/>
    <mergeCell ref="E1041:AN1041"/>
    <mergeCell ref="AO1041:AR1041"/>
    <mergeCell ref="AS1041:AV1041"/>
    <mergeCell ref="AW1041:AZ1041"/>
    <mergeCell ref="BA1041:BD1041"/>
    <mergeCell ref="B1040:D1040"/>
    <mergeCell ref="E1040:AN1040"/>
    <mergeCell ref="AO1040:AR1040"/>
    <mergeCell ref="AS1040:AV1040"/>
    <mergeCell ref="AW1040:AZ1040"/>
    <mergeCell ref="BA1040:BD1040"/>
    <mergeCell ref="B1039:D1039"/>
    <mergeCell ref="E1039:AN1039"/>
    <mergeCell ref="AO1039:AR1039"/>
    <mergeCell ref="AS1039:AV1039"/>
    <mergeCell ref="AW1039:AZ1039"/>
    <mergeCell ref="BA1039:BD1039"/>
    <mergeCell ref="B1044:D1044"/>
    <mergeCell ref="E1044:AN1044"/>
    <mergeCell ref="AO1044:AR1044"/>
    <mergeCell ref="AS1044:AV1044"/>
    <mergeCell ref="AW1044:AZ1044"/>
    <mergeCell ref="BA1044:BD1044"/>
    <mergeCell ref="B1043:D1043"/>
    <mergeCell ref="E1043:AN1043"/>
    <mergeCell ref="AO1043:AR1043"/>
    <mergeCell ref="AS1043:AV1043"/>
    <mergeCell ref="AW1043:AZ1043"/>
    <mergeCell ref="BA1043:BD1043"/>
    <mergeCell ref="B1042:D1042"/>
    <mergeCell ref="E1042:AN1042"/>
    <mergeCell ref="AO1042:AR1042"/>
    <mergeCell ref="AS1042:AV1042"/>
    <mergeCell ref="AW1042:AZ1042"/>
    <mergeCell ref="BA1042:BD1042"/>
    <mergeCell ref="B1047:D1047"/>
    <mergeCell ref="E1047:AN1047"/>
    <mergeCell ref="AO1047:AR1047"/>
    <mergeCell ref="AS1047:AV1047"/>
    <mergeCell ref="AW1047:AZ1047"/>
    <mergeCell ref="BA1047:BD1047"/>
    <mergeCell ref="B1046:D1046"/>
    <mergeCell ref="E1046:AN1046"/>
    <mergeCell ref="AO1046:AR1046"/>
    <mergeCell ref="AS1046:AV1046"/>
    <mergeCell ref="AW1046:AZ1046"/>
    <mergeCell ref="BA1046:BD1046"/>
    <mergeCell ref="B1045:D1045"/>
    <mergeCell ref="E1045:AN1045"/>
    <mergeCell ref="AO1045:AR1045"/>
    <mergeCell ref="AS1045:AV1045"/>
    <mergeCell ref="AW1045:AZ1045"/>
    <mergeCell ref="BA1045:BD1045"/>
    <mergeCell ref="B1050:D1050"/>
    <mergeCell ref="E1050:AN1050"/>
    <mergeCell ref="AO1050:AR1050"/>
    <mergeCell ref="AS1050:AV1050"/>
    <mergeCell ref="AW1050:AZ1050"/>
    <mergeCell ref="BA1050:BD1050"/>
    <mergeCell ref="B1049:D1049"/>
    <mergeCell ref="E1049:AN1049"/>
    <mergeCell ref="AO1049:AR1049"/>
    <mergeCell ref="AS1049:AV1049"/>
    <mergeCell ref="AW1049:AZ1049"/>
    <mergeCell ref="BA1049:BD1049"/>
    <mergeCell ref="B1048:D1048"/>
    <mergeCell ref="E1048:AN1048"/>
    <mergeCell ref="AO1048:AR1048"/>
    <mergeCell ref="AS1048:AV1048"/>
    <mergeCell ref="AW1048:AZ1048"/>
    <mergeCell ref="BA1048:BD1048"/>
    <mergeCell ref="B1053:D1053"/>
    <mergeCell ref="E1053:AN1053"/>
    <mergeCell ref="AO1053:AR1053"/>
    <mergeCell ref="AS1053:AV1053"/>
    <mergeCell ref="AW1053:AZ1053"/>
    <mergeCell ref="BA1053:BD1053"/>
    <mergeCell ref="B1052:D1052"/>
    <mergeCell ref="E1052:AN1052"/>
    <mergeCell ref="AO1052:AR1052"/>
    <mergeCell ref="AS1052:AV1052"/>
    <mergeCell ref="AW1052:AZ1052"/>
    <mergeCell ref="BA1052:BD1052"/>
    <mergeCell ref="B1051:D1051"/>
    <mergeCell ref="E1051:AN1051"/>
    <mergeCell ref="AO1051:AR1051"/>
    <mergeCell ref="AS1051:AV1051"/>
    <mergeCell ref="AW1051:AZ1051"/>
    <mergeCell ref="BA1051:BD1051"/>
    <mergeCell ref="B1056:D1056"/>
    <mergeCell ref="E1056:AN1056"/>
    <mergeCell ref="AO1056:AR1056"/>
    <mergeCell ref="AS1056:AV1056"/>
    <mergeCell ref="AW1056:AZ1056"/>
    <mergeCell ref="BA1056:BD1056"/>
    <mergeCell ref="B1055:D1055"/>
    <mergeCell ref="E1055:AN1055"/>
    <mergeCell ref="AO1055:AR1055"/>
    <mergeCell ref="AS1055:AV1055"/>
    <mergeCell ref="AW1055:AZ1055"/>
    <mergeCell ref="BA1055:BD1055"/>
    <mergeCell ref="B1054:D1054"/>
    <mergeCell ref="E1054:AN1054"/>
    <mergeCell ref="AO1054:AR1054"/>
    <mergeCell ref="AS1054:AV1054"/>
    <mergeCell ref="AW1054:AZ1054"/>
    <mergeCell ref="BA1054:BD1054"/>
    <mergeCell ref="B1059:D1059"/>
    <mergeCell ref="E1059:AN1059"/>
    <mergeCell ref="AO1059:AR1059"/>
    <mergeCell ref="AS1059:AV1059"/>
    <mergeCell ref="AW1059:AZ1059"/>
    <mergeCell ref="BA1059:BD1059"/>
    <mergeCell ref="B1058:D1058"/>
    <mergeCell ref="E1058:AN1058"/>
    <mergeCell ref="AO1058:AR1058"/>
    <mergeCell ref="AS1058:AV1058"/>
    <mergeCell ref="AW1058:AZ1058"/>
    <mergeCell ref="BA1058:BD1058"/>
    <mergeCell ref="B1057:D1057"/>
    <mergeCell ref="E1057:AN1057"/>
    <mergeCell ref="AO1057:AR1057"/>
    <mergeCell ref="AS1057:AV1057"/>
    <mergeCell ref="AW1057:AZ1057"/>
    <mergeCell ref="BA1057:BD1057"/>
    <mergeCell ref="B1062:D1062"/>
    <mergeCell ref="E1062:AN1062"/>
    <mergeCell ref="AO1062:AR1062"/>
    <mergeCell ref="AS1062:AV1062"/>
    <mergeCell ref="AW1062:AZ1062"/>
    <mergeCell ref="BA1062:BD1062"/>
    <mergeCell ref="B1061:D1061"/>
    <mergeCell ref="E1061:AN1061"/>
    <mergeCell ref="AO1061:AR1061"/>
    <mergeCell ref="AS1061:AV1061"/>
    <mergeCell ref="AW1061:AZ1061"/>
    <mergeCell ref="BA1061:BD1061"/>
    <mergeCell ref="B1060:D1060"/>
    <mergeCell ref="E1060:AN1060"/>
    <mergeCell ref="AO1060:AR1060"/>
    <mergeCell ref="AS1060:AV1060"/>
    <mergeCell ref="AW1060:AZ1060"/>
    <mergeCell ref="BA1060:BD1060"/>
    <mergeCell ref="B1065:D1065"/>
    <mergeCell ref="E1065:AN1065"/>
    <mergeCell ref="AO1065:AR1065"/>
    <mergeCell ref="AS1065:AV1065"/>
    <mergeCell ref="AW1065:AZ1065"/>
    <mergeCell ref="BA1065:BD1065"/>
    <mergeCell ref="B1064:D1064"/>
    <mergeCell ref="E1064:AN1064"/>
    <mergeCell ref="AO1064:AR1064"/>
    <mergeCell ref="AS1064:AV1064"/>
    <mergeCell ref="AW1064:AZ1064"/>
    <mergeCell ref="BA1064:BD1064"/>
    <mergeCell ref="B1063:D1063"/>
    <mergeCell ref="E1063:AN1063"/>
    <mergeCell ref="AO1063:AR1063"/>
    <mergeCell ref="AS1063:AV1063"/>
    <mergeCell ref="AW1063:AZ1063"/>
    <mergeCell ref="BA1063:BD1063"/>
    <mergeCell ref="B1068:D1068"/>
    <mergeCell ref="E1068:AN1068"/>
    <mergeCell ref="AO1068:AR1068"/>
    <mergeCell ref="AS1068:AV1068"/>
    <mergeCell ref="AW1068:AZ1068"/>
    <mergeCell ref="BA1068:BD1068"/>
    <mergeCell ref="B1067:D1067"/>
    <mergeCell ref="E1067:AN1067"/>
    <mergeCell ref="AO1067:AR1067"/>
    <mergeCell ref="AS1067:AV1067"/>
    <mergeCell ref="AW1067:AZ1067"/>
    <mergeCell ref="BA1067:BD1067"/>
    <mergeCell ref="B1066:D1066"/>
    <mergeCell ref="E1066:AN1066"/>
    <mergeCell ref="AO1066:AR1066"/>
    <mergeCell ref="AS1066:AV1066"/>
    <mergeCell ref="AW1066:AZ1066"/>
    <mergeCell ref="BA1066:BD1066"/>
    <mergeCell ref="B1071:D1071"/>
    <mergeCell ref="E1071:AN1071"/>
    <mergeCell ref="AO1071:AR1071"/>
    <mergeCell ref="AS1071:AV1071"/>
    <mergeCell ref="AW1071:AZ1071"/>
    <mergeCell ref="BA1071:BD1071"/>
    <mergeCell ref="B1070:D1070"/>
    <mergeCell ref="E1070:AN1070"/>
    <mergeCell ref="AO1070:AR1070"/>
    <mergeCell ref="AS1070:AV1070"/>
    <mergeCell ref="AW1070:AZ1070"/>
    <mergeCell ref="BA1070:BD1070"/>
    <mergeCell ref="B1069:D1069"/>
    <mergeCell ref="E1069:AN1069"/>
    <mergeCell ref="AO1069:AR1069"/>
    <mergeCell ref="AS1069:AV1069"/>
    <mergeCell ref="AW1069:AZ1069"/>
    <mergeCell ref="BA1069:BD1069"/>
    <mergeCell ref="B1074:D1074"/>
    <mergeCell ref="E1074:AN1074"/>
    <mergeCell ref="AO1074:AR1074"/>
    <mergeCell ref="AS1074:AV1074"/>
    <mergeCell ref="AW1074:AZ1074"/>
    <mergeCell ref="BA1074:BD1074"/>
    <mergeCell ref="B1073:D1073"/>
    <mergeCell ref="E1073:AN1073"/>
    <mergeCell ref="AO1073:AR1073"/>
    <mergeCell ref="AS1073:AV1073"/>
    <mergeCell ref="AW1073:AZ1073"/>
    <mergeCell ref="BA1073:BD1073"/>
    <mergeCell ref="B1072:D1072"/>
    <mergeCell ref="E1072:AN1072"/>
    <mergeCell ref="AO1072:AR1072"/>
    <mergeCell ref="AS1072:AV1072"/>
    <mergeCell ref="AW1072:AZ1072"/>
    <mergeCell ref="BA1072:BD1072"/>
    <mergeCell ref="B1077:D1077"/>
    <mergeCell ref="E1077:AN1077"/>
    <mergeCell ref="AO1077:AR1077"/>
    <mergeCell ref="AS1077:AV1077"/>
    <mergeCell ref="AW1077:AZ1077"/>
    <mergeCell ref="BA1077:BD1077"/>
    <mergeCell ref="B1076:D1076"/>
    <mergeCell ref="E1076:AN1076"/>
    <mergeCell ref="AO1076:AR1076"/>
    <mergeCell ref="AS1076:AV1076"/>
    <mergeCell ref="AW1076:AZ1076"/>
    <mergeCell ref="BA1076:BD1076"/>
    <mergeCell ref="B1075:D1075"/>
    <mergeCell ref="E1075:AN1075"/>
    <mergeCell ref="AO1075:AR1075"/>
    <mergeCell ref="AS1075:AV1075"/>
    <mergeCell ref="AW1075:AZ1075"/>
    <mergeCell ref="BA1075:BD1075"/>
    <mergeCell ref="B1080:D1080"/>
    <mergeCell ref="E1080:AN1080"/>
    <mergeCell ref="AO1080:AR1080"/>
    <mergeCell ref="AS1080:AV1080"/>
    <mergeCell ref="AW1080:AZ1080"/>
    <mergeCell ref="BA1080:BD1080"/>
    <mergeCell ref="B1079:D1079"/>
    <mergeCell ref="E1079:AN1079"/>
    <mergeCell ref="AO1079:AR1079"/>
    <mergeCell ref="AS1079:AV1079"/>
    <mergeCell ref="AW1079:AZ1079"/>
    <mergeCell ref="BA1079:BD1079"/>
    <mergeCell ref="B1078:D1078"/>
    <mergeCell ref="E1078:AN1078"/>
    <mergeCell ref="AO1078:AR1078"/>
    <mergeCell ref="AS1078:AV1078"/>
    <mergeCell ref="AW1078:AZ1078"/>
    <mergeCell ref="BA1078:BD1078"/>
    <mergeCell ref="B1083:D1083"/>
    <mergeCell ref="E1083:AN1083"/>
    <mergeCell ref="AO1083:AR1083"/>
    <mergeCell ref="AS1083:AV1083"/>
    <mergeCell ref="AW1083:AZ1083"/>
    <mergeCell ref="BA1083:BD1083"/>
    <mergeCell ref="B1082:D1082"/>
    <mergeCell ref="E1082:AN1082"/>
    <mergeCell ref="AO1082:AR1082"/>
    <mergeCell ref="AS1082:AV1082"/>
    <mergeCell ref="AW1082:AZ1082"/>
    <mergeCell ref="BA1082:BD1082"/>
    <mergeCell ref="B1081:D1081"/>
    <mergeCell ref="E1081:AN1081"/>
    <mergeCell ref="AO1081:AR1081"/>
    <mergeCell ref="AS1081:AV1081"/>
    <mergeCell ref="AW1081:AZ1081"/>
    <mergeCell ref="BA1081:BD1081"/>
    <mergeCell ref="B1086:D1086"/>
    <mergeCell ref="E1086:AN1086"/>
    <mergeCell ref="AO1086:AR1086"/>
    <mergeCell ref="AS1086:AV1086"/>
    <mergeCell ref="AW1086:AZ1086"/>
    <mergeCell ref="BA1086:BD1086"/>
    <mergeCell ref="B1085:D1085"/>
    <mergeCell ref="E1085:AN1085"/>
    <mergeCell ref="AO1085:AR1085"/>
    <mergeCell ref="AS1085:AV1085"/>
    <mergeCell ref="AW1085:AZ1085"/>
    <mergeCell ref="BA1085:BD1085"/>
    <mergeCell ref="B1084:D1084"/>
    <mergeCell ref="E1084:AN1084"/>
    <mergeCell ref="AO1084:AR1084"/>
    <mergeCell ref="AS1084:AV1084"/>
    <mergeCell ref="AW1084:AZ1084"/>
    <mergeCell ref="BA1084:BD1084"/>
    <mergeCell ref="B1089:D1089"/>
    <mergeCell ref="E1089:AN1089"/>
    <mergeCell ref="AO1089:AR1089"/>
    <mergeCell ref="AS1089:AV1089"/>
    <mergeCell ref="AW1089:AZ1089"/>
    <mergeCell ref="BA1089:BD1089"/>
    <mergeCell ref="B1088:D1088"/>
    <mergeCell ref="E1088:AN1088"/>
    <mergeCell ref="AO1088:AR1088"/>
    <mergeCell ref="AS1088:AV1088"/>
    <mergeCell ref="AW1088:AZ1088"/>
    <mergeCell ref="BA1088:BD1088"/>
    <mergeCell ref="B1087:D1087"/>
    <mergeCell ref="E1087:AN1087"/>
    <mergeCell ref="AO1087:AR1087"/>
    <mergeCell ref="AS1087:AV1087"/>
    <mergeCell ref="AW1087:AZ1087"/>
    <mergeCell ref="BA1087:BD1087"/>
    <mergeCell ref="B1092:D1092"/>
    <mergeCell ref="E1092:AN1092"/>
    <mergeCell ref="AO1092:AR1092"/>
    <mergeCell ref="AS1092:AV1092"/>
    <mergeCell ref="AW1092:AZ1092"/>
    <mergeCell ref="BA1092:BD1092"/>
    <mergeCell ref="B1091:D1091"/>
    <mergeCell ref="E1091:AN1091"/>
    <mergeCell ref="AO1091:AR1091"/>
    <mergeCell ref="AS1091:AV1091"/>
    <mergeCell ref="AW1091:AZ1091"/>
    <mergeCell ref="BA1091:BD1091"/>
    <mergeCell ref="B1090:D1090"/>
    <mergeCell ref="E1090:AN1090"/>
    <mergeCell ref="AO1090:AR1090"/>
    <mergeCell ref="AS1090:AV1090"/>
    <mergeCell ref="AW1090:AZ1090"/>
    <mergeCell ref="BA1090:BD1090"/>
    <mergeCell ref="B1095:D1095"/>
    <mergeCell ref="E1095:AN1095"/>
    <mergeCell ref="AO1095:AR1095"/>
    <mergeCell ref="AS1095:AV1095"/>
    <mergeCell ref="AW1095:AZ1095"/>
    <mergeCell ref="BA1095:BD1095"/>
    <mergeCell ref="B1094:D1094"/>
    <mergeCell ref="E1094:AN1094"/>
    <mergeCell ref="AO1094:AR1094"/>
    <mergeCell ref="AS1094:AV1094"/>
    <mergeCell ref="AW1094:AZ1094"/>
    <mergeCell ref="BA1094:BD1094"/>
    <mergeCell ref="B1093:D1093"/>
    <mergeCell ref="E1093:AN1093"/>
    <mergeCell ref="AO1093:AR1093"/>
    <mergeCell ref="AS1093:AV1093"/>
    <mergeCell ref="AW1093:AZ1093"/>
    <mergeCell ref="BA1093:BD1093"/>
    <mergeCell ref="B1098:D1098"/>
    <mergeCell ref="E1098:AN1098"/>
    <mergeCell ref="AO1098:AR1098"/>
    <mergeCell ref="AS1098:AV1098"/>
    <mergeCell ref="AW1098:AZ1098"/>
    <mergeCell ref="BA1098:BD1098"/>
    <mergeCell ref="B1097:D1097"/>
    <mergeCell ref="E1097:AN1097"/>
    <mergeCell ref="AO1097:AR1097"/>
    <mergeCell ref="AS1097:AV1097"/>
    <mergeCell ref="AW1097:AZ1097"/>
    <mergeCell ref="BA1097:BD1097"/>
    <mergeCell ref="B1096:D1096"/>
    <mergeCell ref="E1096:AN1096"/>
    <mergeCell ref="AO1096:AR1096"/>
    <mergeCell ref="AS1096:AV1096"/>
    <mergeCell ref="AW1096:AZ1096"/>
    <mergeCell ref="BA1096:BD1096"/>
    <mergeCell ref="B1101:D1101"/>
    <mergeCell ref="E1101:AN1101"/>
    <mergeCell ref="AO1101:AR1101"/>
    <mergeCell ref="AS1101:AV1101"/>
    <mergeCell ref="AW1101:AZ1101"/>
    <mergeCell ref="BA1101:BD1101"/>
    <mergeCell ref="B1100:D1100"/>
    <mergeCell ref="E1100:AN1100"/>
    <mergeCell ref="AO1100:AR1100"/>
    <mergeCell ref="AS1100:AV1100"/>
    <mergeCell ref="AW1100:AZ1100"/>
    <mergeCell ref="BA1100:BD1100"/>
    <mergeCell ref="B1099:D1099"/>
    <mergeCell ref="E1099:AN1099"/>
    <mergeCell ref="AO1099:AR1099"/>
    <mergeCell ref="AS1099:AV1099"/>
    <mergeCell ref="AW1099:AZ1099"/>
    <mergeCell ref="BA1099:BD1099"/>
    <mergeCell ref="B1104:D1104"/>
    <mergeCell ref="E1104:AN1104"/>
    <mergeCell ref="AO1104:AR1104"/>
    <mergeCell ref="AS1104:AV1104"/>
    <mergeCell ref="AW1104:AZ1104"/>
    <mergeCell ref="BA1104:BD1104"/>
    <mergeCell ref="B1103:D1103"/>
    <mergeCell ref="E1103:AN1103"/>
    <mergeCell ref="AO1103:AR1103"/>
    <mergeCell ref="AS1103:AV1103"/>
    <mergeCell ref="AW1103:AZ1103"/>
    <mergeCell ref="BA1103:BD1103"/>
    <mergeCell ref="B1102:D1102"/>
    <mergeCell ref="E1102:AN1102"/>
    <mergeCell ref="AO1102:AR1102"/>
    <mergeCell ref="AS1102:AV1102"/>
    <mergeCell ref="AW1102:AZ1102"/>
    <mergeCell ref="BA1102:BD1102"/>
    <mergeCell ref="B1107:D1107"/>
    <mergeCell ref="E1107:AN1107"/>
    <mergeCell ref="AO1107:AR1107"/>
    <mergeCell ref="AS1107:AV1107"/>
    <mergeCell ref="AW1107:AZ1107"/>
    <mergeCell ref="BA1107:BD1107"/>
    <mergeCell ref="B1106:D1106"/>
    <mergeCell ref="E1106:AN1106"/>
    <mergeCell ref="AO1106:AR1106"/>
    <mergeCell ref="AS1106:AV1106"/>
    <mergeCell ref="AW1106:AZ1106"/>
    <mergeCell ref="BA1106:BD1106"/>
    <mergeCell ref="B1105:D1105"/>
    <mergeCell ref="E1105:AN1105"/>
    <mergeCell ref="AO1105:AR1105"/>
    <mergeCell ref="AS1105:AV1105"/>
    <mergeCell ref="AW1105:AZ1105"/>
    <mergeCell ref="BA1105:BD1105"/>
    <mergeCell ref="B1110:D1110"/>
    <mergeCell ref="E1110:AN1110"/>
    <mergeCell ref="AO1110:AR1110"/>
    <mergeCell ref="AS1110:AV1110"/>
    <mergeCell ref="AW1110:AZ1110"/>
    <mergeCell ref="BA1110:BD1110"/>
    <mergeCell ref="B1109:D1109"/>
    <mergeCell ref="E1109:AN1109"/>
    <mergeCell ref="AO1109:AR1109"/>
    <mergeCell ref="AS1109:AV1109"/>
    <mergeCell ref="AW1109:AZ1109"/>
    <mergeCell ref="BA1109:BD1109"/>
    <mergeCell ref="B1108:D1108"/>
    <mergeCell ref="E1108:AN1108"/>
    <mergeCell ref="AO1108:AR1108"/>
    <mergeCell ref="AS1108:AV1108"/>
    <mergeCell ref="AW1108:AZ1108"/>
    <mergeCell ref="BA1108:BD1108"/>
    <mergeCell ref="B1113:D1113"/>
    <mergeCell ref="E1113:AN1113"/>
    <mergeCell ref="AO1113:AR1113"/>
    <mergeCell ref="AS1113:AV1113"/>
    <mergeCell ref="AW1113:AZ1113"/>
    <mergeCell ref="BA1113:BD1113"/>
    <mergeCell ref="B1112:D1112"/>
    <mergeCell ref="E1112:AN1112"/>
    <mergeCell ref="AO1112:AR1112"/>
    <mergeCell ref="AS1112:AV1112"/>
    <mergeCell ref="AW1112:AZ1112"/>
    <mergeCell ref="BA1112:BD1112"/>
    <mergeCell ref="B1111:D1111"/>
    <mergeCell ref="E1111:AN1111"/>
    <mergeCell ref="AO1111:AR1111"/>
    <mergeCell ref="AS1111:AV1111"/>
    <mergeCell ref="AW1111:AZ1111"/>
    <mergeCell ref="BA1111:BD1111"/>
    <mergeCell ref="B1116:D1116"/>
    <mergeCell ref="E1116:AN1116"/>
    <mergeCell ref="AO1116:AR1116"/>
    <mergeCell ref="AS1116:AV1116"/>
    <mergeCell ref="AW1116:AZ1116"/>
    <mergeCell ref="BA1116:BD1116"/>
    <mergeCell ref="B1115:D1115"/>
    <mergeCell ref="E1115:AN1115"/>
    <mergeCell ref="AO1115:AR1115"/>
    <mergeCell ref="AS1115:AV1115"/>
    <mergeCell ref="AW1115:AZ1115"/>
    <mergeCell ref="BA1115:BD1115"/>
    <mergeCell ref="B1114:D1114"/>
    <mergeCell ref="E1114:AN1114"/>
    <mergeCell ref="AO1114:AR1114"/>
    <mergeCell ref="AS1114:AV1114"/>
    <mergeCell ref="AW1114:AZ1114"/>
    <mergeCell ref="BA1114:BD1114"/>
    <mergeCell ref="B1119:D1119"/>
    <mergeCell ref="E1119:AN1119"/>
    <mergeCell ref="AO1119:AR1119"/>
    <mergeCell ref="AS1119:AV1119"/>
    <mergeCell ref="AW1119:AZ1119"/>
    <mergeCell ref="BA1119:BD1119"/>
    <mergeCell ref="B1118:D1118"/>
    <mergeCell ref="E1118:AN1118"/>
    <mergeCell ref="AO1118:AR1118"/>
    <mergeCell ref="AS1118:AV1118"/>
    <mergeCell ref="AW1118:AZ1118"/>
    <mergeCell ref="BA1118:BD1118"/>
    <mergeCell ref="B1117:D1117"/>
    <mergeCell ref="E1117:AN1117"/>
    <mergeCell ref="AO1117:AR1117"/>
    <mergeCell ref="AS1117:AV1117"/>
    <mergeCell ref="AW1117:AZ1117"/>
    <mergeCell ref="BA1117:BD1117"/>
    <mergeCell ref="B1122:D1122"/>
    <mergeCell ref="E1122:AN1122"/>
    <mergeCell ref="AO1122:AR1122"/>
    <mergeCell ref="AS1122:AV1122"/>
    <mergeCell ref="AW1122:AZ1122"/>
    <mergeCell ref="BA1122:BD1122"/>
    <mergeCell ref="B1121:D1121"/>
    <mergeCell ref="E1121:AN1121"/>
    <mergeCell ref="AO1121:AR1121"/>
    <mergeCell ref="AS1121:AV1121"/>
    <mergeCell ref="AW1121:AZ1121"/>
    <mergeCell ref="BA1121:BD1121"/>
    <mergeCell ref="B1120:D1120"/>
    <mergeCell ref="E1120:AN1120"/>
    <mergeCell ref="AO1120:AR1120"/>
    <mergeCell ref="AS1120:AV1120"/>
    <mergeCell ref="AW1120:AZ1120"/>
    <mergeCell ref="BA1120:BD1120"/>
    <mergeCell ref="B1125:D1125"/>
    <mergeCell ref="E1125:AN1125"/>
    <mergeCell ref="AO1125:AR1125"/>
    <mergeCell ref="AS1125:AV1125"/>
    <mergeCell ref="AW1125:AZ1125"/>
    <mergeCell ref="BA1125:BD1125"/>
    <mergeCell ref="B1124:D1124"/>
    <mergeCell ref="E1124:AN1124"/>
    <mergeCell ref="AO1124:AR1124"/>
    <mergeCell ref="AS1124:AV1124"/>
    <mergeCell ref="AW1124:AZ1124"/>
    <mergeCell ref="BA1124:BD1124"/>
    <mergeCell ref="B1123:D1123"/>
    <mergeCell ref="E1123:AN1123"/>
    <mergeCell ref="AO1123:AR1123"/>
    <mergeCell ref="AS1123:AV1123"/>
    <mergeCell ref="AW1123:AZ1123"/>
    <mergeCell ref="BA1123:BD1123"/>
    <mergeCell ref="B1128:D1128"/>
    <mergeCell ref="E1128:AN1128"/>
    <mergeCell ref="AO1128:AR1128"/>
    <mergeCell ref="AS1128:AV1128"/>
    <mergeCell ref="AW1128:AZ1128"/>
    <mergeCell ref="BA1128:BD1128"/>
    <mergeCell ref="B1127:D1127"/>
    <mergeCell ref="E1127:AN1127"/>
    <mergeCell ref="AO1127:AR1127"/>
    <mergeCell ref="AS1127:AV1127"/>
    <mergeCell ref="AW1127:AZ1127"/>
    <mergeCell ref="BA1127:BD1127"/>
    <mergeCell ref="B1126:D1126"/>
    <mergeCell ref="E1126:AN1126"/>
    <mergeCell ref="AO1126:AR1126"/>
    <mergeCell ref="AS1126:AV1126"/>
    <mergeCell ref="AW1126:AZ1126"/>
    <mergeCell ref="BA1126:BD1126"/>
    <mergeCell ref="B1131:D1131"/>
    <mergeCell ref="E1131:AN1131"/>
    <mergeCell ref="AO1131:AR1131"/>
    <mergeCell ref="AS1131:AV1131"/>
    <mergeCell ref="AW1131:AZ1131"/>
    <mergeCell ref="BA1131:BD1131"/>
    <mergeCell ref="B1130:D1130"/>
    <mergeCell ref="E1130:AN1130"/>
    <mergeCell ref="AO1130:AR1130"/>
    <mergeCell ref="AS1130:AV1130"/>
    <mergeCell ref="AW1130:AZ1130"/>
    <mergeCell ref="BA1130:BD1130"/>
    <mergeCell ref="B1129:D1129"/>
    <mergeCell ref="E1129:AN1129"/>
    <mergeCell ref="AO1129:AR1129"/>
    <mergeCell ref="AS1129:AV1129"/>
    <mergeCell ref="AW1129:AZ1129"/>
    <mergeCell ref="BA1129:BD1129"/>
    <mergeCell ref="B1134:D1134"/>
    <mergeCell ref="E1134:AN1134"/>
    <mergeCell ref="AO1134:AR1134"/>
    <mergeCell ref="AS1134:AV1134"/>
    <mergeCell ref="AW1134:AZ1134"/>
    <mergeCell ref="BA1134:BD1134"/>
    <mergeCell ref="B1133:D1133"/>
    <mergeCell ref="E1133:AN1133"/>
    <mergeCell ref="AO1133:AR1133"/>
    <mergeCell ref="AS1133:AV1133"/>
    <mergeCell ref="AW1133:AZ1133"/>
    <mergeCell ref="BA1133:BD1133"/>
    <mergeCell ref="B1132:D1132"/>
    <mergeCell ref="E1132:AN1132"/>
    <mergeCell ref="AO1132:AR1132"/>
    <mergeCell ref="AS1132:AV1132"/>
    <mergeCell ref="AW1132:AZ1132"/>
    <mergeCell ref="BA1132:BD1132"/>
    <mergeCell ref="B1137:D1137"/>
    <mergeCell ref="E1137:AN1137"/>
    <mergeCell ref="AO1137:AR1137"/>
    <mergeCell ref="AS1137:AV1137"/>
    <mergeCell ref="AW1137:AZ1137"/>
    <mergeCell ref="BA1137:BD1137"/>
    <mergeCell ref="B1136:D1136"/>
    <mergeCell ref="E1136:AN1136"/>
    <mergeCell ref="AO1136:AR1136"/>
    <mergeCell ref="AS1136:AV1136"/>
    <mergeCell ref="AW1136:AZ1136"/>
    <mergeCell ref="BA1136:BD1136"/>
    <mergeCell ref="B1135:D1135"/>
    <mergeCell ref="E1135:AN1135"/>
    <mergeCell ref="AO1135:AR1135"/>
    <mergeCell ref="AS1135:AV1135"/>
    <mergeCell ref="AW1135:AZ1135"/>
    <mergeCell ref="BA1135:BD1135"/>
    <mergeCell ref="B1140:D1140"/>
    <mergeCell ref="E1140:AN1140"/>
    <mergeCell ref="AO1140:AR1140"/>
    <mergeCell ref="AS1140:AV1140"/>
    <mergeCell ref="AW1140:AZ1140"/>
    <mergeCell ref="BA1140:BD1140"/>
    <mergeCell ref="B1139:D1139"/>
    <mergeCell ref="E1139:AN1139"/>
    <mergeCell ref="AO1139:AR1139"/>
    <mergeCell ref="AS1139:AV1139"/>
    <mergeCell ref="AW1139:AZ1139"/>
    <mergeCell ref="BA1139:BD1139"/>
    <mergeCell ref="B1138:D1138"/>
    <mergeCell ref="E1138:AN1138"/>
    <mergeCell ref="AO1138:AR1138"/>
    <mergeCell ref="AS1138:AV1138"/>
    <mergeCell ref="AW1138:AZ1138"/>
    <mergeCell ref="BA1138:BD1138"/>
    <mergeCell ref="B1143:D1143"/>
    <mergeCell ref="E1143:AN1143"/>
    <mergeCell ref="AO1143:AR1143"/>
    <mergeCell ref="AS1143:AV1143"/>
    <mergeCell ref="AW1143:AZ1143"/>
    <mergeCell ref="BA1143:BD1143"/>
    <mergeCell ref="B1142:D1142"/>
    <mergeCell ref="E1142:AN1142"/>
    <mergeCell ref="AO1142:AR1142"/>
    <mergeCell ref="AS1142:AV1142"/>
    <mergeCell ref="AW1142:AZ1142"/>
    <mergeCell ref="BA1142:BD1142"/>
    <mergeCell ref="B1141:D1141"/>
    <mergeCell ref="E1141:AN1141"/>
    <mergeCell ref="AO1141:AR1141"/>
    <mergeCell ref="AS1141:AV1141"/>
    <mergeCell ref="AW1141:AZ1141"/>
    <mergeCell ref="BA1141:BD1141"/>
    <mergeCell ref="B1146:D1146"/>
    <mergeCell ref="E1146:AN1146"/>
    <mergeCell ref="AO1146:AR1146"/>
    <mergeCell ref="AS1146:AV1146"/>
    <mergeCell ref="AW1146:AZ1146"/>
    <mergeCell ref="BA1146:BD1146"/>
    <mergeCell ref="B1145:D1145"/>
    <mergeCell ref="E1145:AN1145"/>
    <mergeCell ref="AO1145:AR1145"/>
    <mergeCell ref="AS1145:AV1145"/>
    <mergeCell ref="AW1145:AZ1145"/>
    <mergeCell ref="BA1145:BD1145"/>
    <mergeCell ref="B1144:D1144"/>
    <mergeCell ref="E1144:AN1144"/>
    <mergeCell ref="AO1144:AR1144"/>
    <mergeCell ref="AS1144:AV1144"/>
    <mergeCell ref="AW1144:AZ1144"/>
    <mergeCell ref="BA1144:BD1144"/>
    <mergeCell ref="B1149:D1149"/>
    <mergeCell ref="E1149:AN1149"/>
    <mergeCell ref="AO1149:AR1149"/>
    <mergeCell ref="AS1149:AV1149"/>
    <mergeCell ref="AW1149:AZ1149"/>
    <mergeCell ref="BA1149:BD1149"/>
    <mergeCell ref="B1148:D1148"/>
    <mergeCell ref="E1148:AN1148"/>
    <mergeCell ref="AO1148:AR1148"/>
    <mergeCell ref="AS1148:AV1148"/>
    <mergeCell ref="AW1148:AZ1148"/>
    <mergeCell ref="BA1148:BD1148"/>
    <mergeCell ref="B1147:D1147"/>
    <mergeCell ref="E1147:AN1147"/>
    <mergeCell ref="AO1147:AR1147"/>
    <mergeCell ref="AS1147:AV1147"/>
    <mergeCell ref="AW1147:AZ1147"/>
    <mergeCell ref="BA1147:BD1147"/>
    <mergeCell ref="B1152:D1152"/>
    <mergeCell ref="E1152:AN1152"/>
    <mergeCell ref="AO1152:AR1152"/>
    <mergeCell ref="AS1152:AV1152"/>
    <mergeCell ref="AW1152:AZ1152"/>
    <mergeCell ref="BA1152:BD1152"/>
    <mergeCell ref="B1151:D1151"/>
    <mergeCell ref="E1151:AN1151"/>
    <mergeCell ref="AO1151:AR1151"/>
    <mergeCell ref="AS1151:AV1151"/>
    <mergeCell ref="AW1151:AZ1151"/>
    <mergeCell ref="BA1151:BD1151"/>
    <mergeCell ref="B1150:D1150"/>
    <mergeCell ref="E1150:AN1150"/>
    <mergeCell ref="AO1150:AR1150"/>
    <mergeCell ref="AS1150:AV1150"/>
    <mergeCell ref="AW1150:AZ1150"/>
    <mergeCell ref="BA1150:BD1150"/>
    <mergeCell ref="B1155:D1155"/>
    <mergeCell ref="E1155:AN1155"/>
    <mergeCell ref="AO1155:AR1155"/>
    <mergeCell ref="AS1155:AV1155"/>
    <mergeCell ref="AW1155:AZ1155"/>
    <mergeCell ref="BA1155:BD1155"/>
    <mergeCell ref="B1154:D1154"/>
    <mergeCell ref="E1154:AN1154"/>
    <mergeCell ref="AO1154:AR1154"/>
    <mergeCell ref="AS1154:AV1154"/>
    <mergeCell ref="AW1154:AZ1154"/>
    <mergeCell ref="BA1154:BD1154"/>
    <mergeCell ref="B1153:D1153"/>
    <mergeCell ref="E1153:AN1153"/>
    <mergeCell ref="AO1153:AR1153"/>
    <mergeCell ref="AS1153:AV1153"/>
    <mergeCell ref="AW1153:AZ1153"/>
    <mergeCell ref="BA1153:BD1153"/>
    <mergeCell ref="B1158:D1158"/>
    <mergeCell ref="E1158:AN1158"/>
    <mergeCell ref="AO1158:AR1158"/>
    <mergeCell ref="AS1158:AV1158"/>
    <mergeCell ref="AW1158:AZ1158"/>
    <mergeCell ref="BA1158:BD1158"/>
    <mergeCell ref="B1157:D1157"/>
    <mergeCell ref="E1157:AN1157"/>
    <mergeCell ref="AO1157:AR1157"/>
    <mergeCell ref="AS1157:AV1157"/>
    <mergeCell ref="AW1157:AZ1157"/>
    <mergeCell ref="BA1157:BD1157"/>
    <mergeCell ref="B1156:D1156"/>
    <mergeCell ref="E1156:AN1156"/>
    <mergeCell ref="AO1156:AR1156"/>
    <mergeCell ref="AS1156:AV1156"/>
    <mergeCell ref="AW1156:AZ1156"/>
    <mergeCell ref="BA1156:BD1156"/>
    <mergeCell ref="B1161:D1161"/>
    <mergeCell ref="E1161:AN1161"/>
    <mergeCell ref="AO1161:AR1161"/>
    <mergeCell ref="AS1161:AV1161"/>
    <mergeCell ref="AW1161:AZ1161"/>
    <mergeCell ref="BA1161:BD1161"/>
    <mergeCell ref="B1160:D1160"/>
    <mergeCell ref="E1160:AN1160"/>
    <mergeCell ref="AO1160:AR1160"/>
    <mergeCell ref="AS1160:AV1160"/>
    <mergeCell ref="AW1160:AZ1160"/>
    <mergeCell ref="BA1160:BD1160"/>
    <mergeCell ref="B1159:D1159"/>
    <mergeCell ref="E1159:AN1159"/>
    <mergeCell ref="AO1159:AR1159"/>
    <mergeCell ref="AS1159:AV1159"/>
    <mergeCell ref="AW1159:AZ1159"/>
    <mergeCell ref="BA1159:BD1159"/>
    <mergeCell ref="B1164:D1164"/>
    <mergeCell ref="E1164:AN1164"/>
    <mergeCell ref="AO1164:AR1164"/>
    <mergeCell ref="AS1164:AV1164"/>
    <mergeCell ref="AW1164:AZ1164"/>
    <mergeCell ref="BA1164:BD1164"/>
    <mergeCell ref="B1163:D1163"/>
    <mergeCell ref="E1163:AN1163"/>
    <mergeCell ref="AO1163:AR1163"/>
    <mergeCell ref="AS1163:AV1163"/>
    <mergeCell ref="AW1163:AZ1163"/>
    <mergeCell ref="BA1163:BD1163"/>
    <mergeCell ref="B1162:D1162"/>
    <mergeCell ref="E1162:AN1162"/>
    <mergeCell ref="AO1162:AR1162"/>
    <mergeCell ref="AS1162:AV1162"/>
    <mergeCell ref="AW1162:AZ1162"/>
    <mergeCell ref="BA1162:BD1162"/>
    <mergeCell ref="B1167:D1167"/>
    <mergeCell ref="E1167:AN1167"/>
    <mergeCell ref="AO1167:AR1167"/>
    <mergeCell ref="AS1167:AV1167"/>
    <mergeCell ref="AW1167:AZ1167"/>
    <mergeCell ref="BA1167:BD1167"/>
    <mergeCell ref="B1166:D1166"/>
    <mergeCell ref="E1166:AN1166"/>
    <mergeCell ref="AO1166:AR1166"/>
    <mergeCell ref="AS1166:AV1166"/>
    <mergeCell ref="AW1166:AZ1166"/>
    <mergeCell ref="BA1166:BD1166"/>
    <mergeCell ref="B1165:D1165"/>
    <mergeCell ref="E1165:AN1165"/>
    <mergeCell ref="AO1165:AR1165"/>
    <mergeCell ref="AS1165:AV1165"/>
    <mergeCell ref="AW1165:AZ1165"/>
    <mergeCell ref="BA1165:BD1165"/>
    <mergeCell ref="B1170:D1170"/>
    <mergeCell ref="E1170:AN1170"/>
    <mergeCell ref="AO1170:AR1170"/>
    <mergeCell ref="AS1170:AV1170"/>
    <mergeCell ref="AW1170:AZ1170"/>
    <mergeCell ref="BA1170:BD1170"/>
    <mergeCell ref="B1169:D1169"/>
    <mergeCell ref="E1169:AN1169"/>
    <mergeCell ref="AO1169:AR1169"/>
    <mergeCell ref="AS1169:AV1169"/>
    <mergeCell ref="AW1169:AZ1169"/>
    <mergeCell ref="BA1169:BD1169"/>
    <mergeCell ref="B1168:D1168"/>
    <mergeCell ref="E1168:AN1168"/>
    <mergeCell ref="AO1168:AR1168"/>
    <mergeCell ref="AS1168:AV1168"/>
    <mergeCell ref="AW1168:AZ1168"/>
    <mergeCell ref="BA1168:BD1168"/>
    <mergeCell ref="B1173:D1173"/>
    <mergeCell ref="E1173:AN1173"/>
    <mergeCell ref="AO1173:AR1173"/>
    <mergeCell ref="AS1173:AV1173"/>
    <mergeCell ref="AW1173:AZ1173"/>
    <mergeCell ref="BA1173:BD1173"/>
    <mergeCell ref="B1172:D1172"/>
    <mergeCell ref="E1172:AN1172"/>
    <mergeCell ref="AO1172:AR1172"/>
    <mergeCell ref="AS1172:AV1172"/>
    <mergeCell ref="AW1172:AZ1172"/>
    <mergeCell ref="BA1172:BD1172"/>
    <mergeCell ref="B1171:D1171"/>
    <mergeCell ref="E1171:AN1171"/>
    <mergeCell ref="AO1171:AR1171"/>
    <mergeCell ref="AS1171:AV1171"/>
    <mergeCell ref="AW1171:AZ1171"/>
    <mergeCell ref="BA1171:BD1171"/>
    <mergeCell ref="B1176:D1176"/>
    <mergeCell ref="E1176:AN1176"/>
    <mergeCell ref="AO1176:AR1176"/>
    <mergeCell ref="AS1176:AV1176"/>
    <mergeCell ref="AW1176:AZ1176"/>
    <mergeCell ref="BA1176:BD1176"/>
    <mergeCell ref="B1175:D1175"/>
    <mergeCell ref="E1175:AN1175"/>
    <mergeCell ref="AO1175:AR1175"/>
    <mergeCell ref="AS1175:AV1175"/>
    <mergeCell ref="AW1175:AZ1175"/>
    <mergeCell ref="BA1175:BD1175"/>
    <mergeCell ref="B1174:D1174"/>
    <mergeCell ref="E1174:AN1174"/>
    <mergeCell ref="AO1174:AR1174"/>
    <mergeCell ref="AS1174:AV1174"/>
    <mergeCell ref="AW1174:AZ1174"/>
    <mergeCell ref="BA1174:BD1174"/>
    <mergeCell ref="B1179:D1179"/>
    <mergeCell ref="E1179:AN1179"/>
    <mergeCell ref="AO1179:AR1179"/>
    <mergeCell ref="AS1179:AV1179"/>
    <mergeCell ref="AW1179:AZ1179"/>
    <mergeCell ref="BA1179:BD1179"/>
    <mergeCell ref="B1178:D1178"/>
    <mergeCell ref="E1178:AN1178"/>
    <mergeCell ref="AO1178:AR1178"/>
    <mergeCell ref="AS1178:AV1178"/>
    <mergeCell ref="AW1178:AZ1178"/>
    <mergeCell ref="BA1178:BD1178"/>
    <mergeCell ref="B1177:D1177"/>
    <mergeCell ref="E1177:AN1177"/>
    <mergeCell ref="AO1177:AR1177"/>
    <mergeCell ref="AS1177:AV1177"/>
    <mergeCell ref="AW1177:AZ1177"/>
    <mergeCell ref="BA1177:BD1177"/>
    <mergeCell ref="B1182:D1182"/>
    <mergeCell ref="E1182:AN1182"/>
    <mergeCell ref="AO1182:AR1182"/>
    <mergeCell ref="AS1182:AV1182"/>
    <mergeCell ref="AW1182:AZ1182"/>
    <mergeCell ref="BA1182:BD1182"/>
    <mergeCell ref="B1181:D1181"/>
    <mergeCell ref="E1181:AN1181"/>
    <mergeCell ref="AO1181:AR1181"/>
    <mergeCell ref="AS1181:AV1181"/>
    <mergeCell ref="AW1181:AZ1181"/>
    <mergeCell ref="BA1181:BD1181"/>
    <mergeCell ref="B1180:D1180"/>
    <mergeCell ref="E1180:AN1180"/>
    <mergeCell ref="AO1180:AR1180"/>
    <mergeCell ref="AS1180:AV1180"/>
    <mergeCell ref="AW1180:AZ1180"/>
    <mergeCell ref="BA1180:BD1180"/>
    <mergeCell ref="B1185:D1185"/>
    <mergeCell ref="E1185:AN1185"/>
    <mergeCell ref="AO1185:AR1185"/>
    <mergeCell ref="AS1185:AV1185"/>
    <mergeCell ref="AW1185:AZ1185"/>
    <mergeCell ref="BA1185:BD1185"/>
    <mergeCell ref="B1184:D1184"/>
    <mergeCell ref="E1184:AN1184"/>
    <mergeCell ref="AO1184:AR1184"/>
    <mergeCell ref="AS1184:AV1184"/>
    <mergeCell ref="AW1184:AZ1184"/>
    <mergeCell ref="BA1184:BD1184"/>
    <mergeCell ref="B1183:D1183"/>
    <mergeCell ref="E1183:AN1183"/>
    <mergeCell ref="AO1183:AR1183"/>
    <mergeCell ref="AS1183:AV1183"/>
    <mergeCell ref="AW1183:AZ1183"/>
    <mergeCell ref="BA1183:BD1183"/>
    <mergeCell ref="B1188:D1188"/>
    <mergeCell ref="E1188:AN1188"/>
    <mergeCell ref="AO1188:AR1188"/>
    <mergeCell ref="AS1188:AV1188"/>
    <mergeCell ref="AW1188:AZ1188"/>
    <mergeCell ref="BA1188:BD1188"/>
    <mergeCell ref="B1187:D1187"/>
    <mergeCell ref="E1187:AN1187"/>
    <mergeCell ref="AO1187:AR1187"/>
    <mergeCell ref="AS1187:AV1187"/>
    <mergeCell ref="AW1187:AZ1187"/>
    <mergeCell ref="BA1187:BD1187"/>
    <mergeCell ref="B1186:D1186"/>
    <mergeCell ref="E1186:AN1186"/>
    <mergeCell ref="AO1186:AR1186"/>
    <mergeCell ref="AS1186:AV1186"/>
    <mergeCell ref="AW1186:AZ1186"/>
    <mergeCell ref="BA1186:BD1186"/>
    <mergeCell ref="B1191:D1191"/>
    <mergeCell ref="E1191:AN1191"/>
    <mergeCell ref="AO1191:AR1191"/>
    <mergeCell ref="AS1191:AV1191"/>
    <mergeCell ref="AW1191:AZ1191"/>
    <mergeCell ref="BA1191:BD1191"/>
    <mergeCell ref="B1190:D1190"/>
    <mergeCell ref="E1190:AN1190"/>
    <mergeCell ref="AO1190:AR1190"/>
    <mergeCell ref="AS1190:AV1190"/>
    <mergeCell ref="AW1190:AZ1190"/>
    <mergeCell ref="BA1190:BD1190"/>
    <mergeCell ref="B1189:D1189"/>
    <mergeCell ref="E1189:AN1189"/>
    <mergeCell ref="AO1189:AR1189"/>
    <mergeCell ref="AS1189:AV1189"/>
    <mergeCell ref="AW1189:AZ1189"/>
    <mergeCell ref="BA1189:BD1189"/>
    <mergeCell ref="B1194:D1194"/>
    <mergeCell ref="E1194:AN1194"/>
    <mergeCell ref="AO1194:AR1194"/>
    <mergeCell ref="AS1194:AV1194"/>
    <mergeCell ref="AW1194:AZ1194"/>
    <mergeCell ref="BA1194:BD1194"/>
    <mergeCell ref="B1193:D1193"/>
    <mergeCell ref="E1193:AN1193"/>
    <mergeCell ref="AO1193:AR1193"/>
    <mergeCell ref="AS1193:AV1193"/>
    <mergeCell ref="AW1193:AZ1193"/>
    <mergeCell ref="BA1193:BD1193"/>
    <mergeCell ref="B1192:D1192"/>
    <mergeCell ref="E1192:AN1192"/>
    <mergeCell ref="AO1192:AR1192"/>
    <mergeCell ref="AS1192:AV1192"/>
    <mergeCell ref="AW1192:AZ1192"/>
    <mergeCell ref="BA1192:BD1192"/>
    <mergeCell ref="B1197:D1197"/>
    <mergeCell ref="E1197:AN1197"/>
    <mergeCell ref="AO1197:AR1197"/>
    <mergeCell ref="AS1197:AV1197"/>
    <mergeCell ref="AW1197:AZ1197"/>
    <mergeCell ref="BA1197:BD1197"/>
    <mergeCell ref="B1196:D1196"/>
    <mergeCell ref="E1196:AN1196"/>
    <mergeCell ref="AO1196:AR1196"/>
    <mergeCell ref="AS1196:AV1196"/>
    <mergeCell ref="AW1196:AZ1196"/>
    <mergeCell ref="BA1196:BD1196"/>
    <mergeCell ref="B1195:D1195"/>
    <mergeCell ref="E1195:AN1195"/>
    <mergeCell ref="AO1195:AR1195"/>
    <mergeCell ref="AS1195:AV1195"/>
    <mergeCell ref="AW1195:AZ1195"/>
    <mergeCell ref="BA1195:BD1195"/>
  </mergeCells>
  <pageMargins left="0.39370078740157499" right="0.39370078740157499" top="1.25984251968504" bottom="0.59055118110236204" header="7.8740157480315001E-2" footer="0.118110236220472"/>
  <pageSetup paperSize="9" scale="64" fitToHeight="0" orientation="portrait" r:id="rId1"/>
  <headerFooter>
    <oddHeader>&amp;C&amp;"Aljazeera,Regular"&amp;16&amp;G</oddHeader>
    <oddFooter>&amp;C&amp;P OF &amp;N</oddFooter>
  </headerFooter>
  <rowBreaks count="6" manualBreakCount="6">
    <brk id="37" max="55" man="1"/>
    <brk id="80" max="55" man="1"/>
    <brk id="107" max="55" man="1"/>
    <brk id="165" max="55" man="1"/>
    <brk id="193" max="55" man="1"/>
    <brk id="226" max="55" man="1"/>
  </rowBreaks>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FF00"/>
    <pageSetUpPr fitToPage="1"/>
  </sheetPr>
  <dimension ref="A1:FF36"/>
  <sheetViews>
    <sheetView rightToLeft="1" view="pageBreakPreview" zoomScaleNormal="100" zoomScaleSheetLayoutView="100" zoomScalePageLayoutView="70" workbookViewId="0">
      <selection activeCell="CI16" sqref="CI16"/>
    </sheetView>
  </sheetViews>
  <sheetFormatPr defaultColWidth="1.6640625" defaultRowHeight="16.8"/>
  <cols>
    <col min="1" max="1" width="3.6640625" style="26" customWidth="1"/>
    <col min="2" max="3" width="1.6640625" style="26"/>
    <col min="4" max="4" width="5.44140625" style="26" customWidth="1"/>
    <col min="5" max="9" width="1.6640625" style="26"/>
    <col min="10" max="10" width="3.33203125" style="26" customWidth="1"/>
    <col min="11" max="11" width="1.6640625" style="26"/>
    <col min="12" max="12" width="2.88671875" style="26" customWidth="1"/>
    <col min="13" max="13" width="1.6640625" style="26"/>
    <col min="14" max="14" width="2.5546875" style="26" customWidth="1"/>
    <col min="15" max="18" width="1.6640625" style="26"/>
    <col min="19" max="19" width="4.44140625" style="26" customWidth="1"/>
    <col min="20" max="25" width="1.6640625" style="26"/>
    <col min="26" max="26" width="2" style="26" bestFit="1" customWidth="1"/>
    <col min="27" max="28" width="1.6640625" style="26"/>
    <col min="29" max="31" width="0" style="26" hidden="1" customWidth="1"/>
    <col min="32" max="32" width="1.5546875" style="26" hidden="1" customWidth="1"/>
    <col min="33" max="33" width="1.33203125" style="26" customWidth="1"/>
    <col min="34" max="53" width="1.6640625" style="26"/>
    <col min="54" max="54" width="13" style="26" customWidth="1"/>
    <col min="55" max="60" width="0" style="26" hidden="1" customWidth="1"/>
    <col min="61" max="61" width="1.33203125" style="26" customWidth="1"/>
    <col min="62" max="73" width="1.6640625" style="26"/>
    <col min="74" max="74" width="12.88671875" style="26" bestFit="1" customWidth="1"/>
    <col min="75" max="89" width="1.6640625" style="26"/>
    <col min="90" max="90" width="10.33203125" style="26" bestFit="1" customWidth="1"/>
    <col min="91" max="117" width="1.6640625" style="26"/>
    <col min="118" max="118" width="5.109375" style="26" bestFit="1" customWidth="1"/>
    <col min="119" max="16384" width="1.6640625" style="26"/>
  </cols>
  <sheetData>
    <row r="1" spans="1:162" ht="42.75" customHeight="1">
      <c r="A1" s="1641" t="s">
        <v>1558</v>
      </c>
      <c r="B1" s="1641"/>
      <c r="C1" s="1641"/>
      <c r="D1" s="1641"/>
      <c r="E1" s="1641"/>
      <c r="F1" s="1641"/>
      <c r="G1" s="1641"/>
      <c r="H1" s="1641"/>
      <c r="I1" s="1641"/>
      <c r="J1" s="1641"/>
      <c r="K1" s="1641"/>
      <c r="L1" s="1641"/>
      <c r="M1" s="1641"/>
      <c r="N1" s="1641"/>
      <c r="O1" s="1641"/>
      <c r="P1" s="1641"/>
      <c r="Q1" s="1641"/>
      <c r="R1" s="1641"/>
      <c r="S1" s="1641"/>
      <c r="T1" s="1641"/>
      <c r="U1" s="1641"/>
      <c r="V1" s="1641"/>
      <c r="W1" s="1641"/>
      <c r="X1" s="1641"/>
      <c r="Y1" s="1641"/>
      <c r="Z1" s="1641"/>
      <c r="AA1" s="1641"/>
      <c r="AB1" s="1641"/>
      <c r="AC1" s="1641"/>
      <c r="AD1" s="1641"/>
      <c r="AE1" s="1641"/>
      <c r="AF1" s="1641"/>
      <c r="AG1" s="1641"/>
      <c r="AH1" s="1641"/>
      <c r="AI1" s="1641"/>
      <c r="AJ1" s="1641"/>
      <c r="AK1" s="1641"/>
      <c r="AL1" s="1641"/>
      <c r="AM1" s="1641"/>
      <c r="AN1" s="1641"/>
      <c r="AO1" s="1641"/>
      <c r="AP1" s="1641"/>
      <c r="AQ1" s="1641"/>
      <c r="AR1" s="1641"/>
      <c r="AS1" s="1641"/>
      <c r="AT1" s="1641"/>
      <c r="AU1" s="1641"/>
      <c r="AV1" s="1641"/>
      <c r="AW1" s="1641"/>
      <c r="AX1" s="1641"/>
      <c r="AY1" s="1641"/>
      <c r="AZ1" s="1641"/>
      <c r="BA1" s="1641"/>
      <c r="BB1" s="1641"/>
      <c r="BC1" s="1641"/>
      <c r="BD1" s="1641"/>
      <c r="BE1" s="1641"/>
      <c r="BF1" s="1641"/>
      <c r="BG1" s="1641"/>
      <c r="BH1" s="1641"/>
    </row>
    <row r="2" spans="1:162" ht="4.5" customHeight="1">
      <c r="A2" s="1642" t="s">
        <v>649</v>
      </c>
      <c r="B2" s="1643"/>
      <c r="C2" s="1643"/>
      <c r="D2" s="1643"/>
      <c r="E2" s="1646" t="str">
        <f>المدخلات!$P$8</f>
        <v>الاريعاء</v>
      </c>
      <c r="F2" s="1646"/>
      <c r="G2" s="1646"/>
      <c r="H2" s="1646"/>
      <c r="I2" s="1646"/>
      <c r="J2" s="1643" t="s">
        <v>1006</v>
      </c>
      <c r="K2" s="1643"/>
      <c r="L2" s="1643"/>
      <c r="M2" s="1648">
        <f ca="1">TODAY()</f>
        <v>46021</v>
      </c>
      <c r="N2" s="1648"/>
      <c r="O2" s="1648"/>
      <c r="P2" s="1648"/>
      <c r="Q2" s="1648"/>
      <c r="R2" s="1648"/>
      <c r="S2" s="1648"/>
      <c r="T2" s="1650" t="s">
        <v>623</v>
      </c>
      <c r="U2" s="1650"/>
      <c r="V2" s="1650"/>
      <c r="W2" s="1650"/>
      <c r="X2" s="1650"/>
      <c r="Y2" s="1650"/>
      <c r="Z2" s="1650"/>
      <c r="AA2" s="1650"/>
      <c r="AB2" s="1650"/>
      <c r="AC2" s="1650"/>
      <c r="AD2" s="1650"/>
      <c r="AE2" s="1650"/>
      <c r="AF2" s="1650"/>
      <c r="AG2" s="1650"/>
      <c r="AH2" s="1650"/>
      <c r="AI2" s="1650"/>
      <c r="AJ2" s="1650"/>
      <c r="AK2" s="1650"/>
      <c r="AL2" s="1650"/>
      <c r="AM2" s="1650"/>
      <c r="AN2" s="1650"/>
      <c r="AO2" s="1650"/>
      <c r="AP2" s="1650"/>
      <c r="AQ2" s="1650"/>
      <c r="AR2" s="1650"/>
      <c r="AS2" s="1650"/>
      <c r="AT2" s="1650"/>
      <c r="AU2" s="1650"/>
      <c r="AV2" s="1650"/>
      <c r="AW2" s="1650"/>
      <c r="AX2" s="1650"/>
      <c r="AY2" s="1650"/>
      <c r="AZ2" s="1650"/>
      <c r="BA2" s="1650"/>
      <c r="BB2" s="1650"/>
      <c r="BC2" s="344"/>
      <c r="BD2" s="344"/>
      <c r="BE2" s="344"/>
      <c r="BF2" s="344"/>
      <c r="BG2" s="344"/>
      <c r="BH2" s="344"/>
      <c r="BI2" s="345"/>
      <c r="BJ2" s="345"/>
      <c r="BK2" s="345"/>
      <c r="BL2" s="345"/>
      <c r="BM2" s="346"/>
    </row>
    <row r="3" spans="1:162" ht="34.5" customHeight="1">
      <c r="A3" s="1644"/>
      <c r="B3" s="1645"/>
      <c r="C3" s="1645"/>
      <c r="D3" s="1645"/>
      <c r="E3" s="1647"/>
      <c r="F3" s="1647"/>
      <c r="G3" s="1647"/>
      <c r="H3" s="1647"/>
      <c r="I3" s="1647"/>
      <c r="J3" s="1645"/>
      <c r="K3" s="1645"/>
      <c r="L3" s="1645"/>
      <c r="M3" s="1649"/>
      <c r="N3" s="1649"/>
      <c r="O3" s="1649"/>
      <c r="P3" s="1649"/>
      <c r="Q3" s="1649"/>
      <c r="R3" s="1649"/>
      <c r="S3" s="1649"/>
      <c r="T3" s="1651"/>
      <c r="U3" s="1651"/>
      <c r="V3" s="1651"/>
      <c r="W3" s="1651"/>
      <c r="X3" s="1651"/>
      <c r="Y3" s="1651"/>
      <c r="Z3" s="1651"/>
      <c r="AA3" s="1651"/>
      <c r="AB3" s="1651"/>
      <c r="AC3" s="1651"/>
      <c r="AD3" s="1651"/>
      <c r="AE3" s="1651"/>
      <c r="AF3" s="1651"/>
      <c r="AG3" s="1651"/>
      <c r="AH3" s="1651"/>
      <c r="AI3" s="1651"/>
      <c r="AJ3" s="1651"/>
      <c r="AK3" s="1651"/>
      <c r="AL3" s="1651"/>
      <c r="AM3" s="1651"/>
      <c r="AN3" s="1651"/>
      <c r="AO3" s="1651"/>
      <c r="AP3" s="1651"/>
      <c r="AQ3" s="1651"/>
      <c r="AR3" s="1651"/>
      <c r="AS3" s="1651"/>
      <c r="AT3" s="1651"/>
      <c r="AU3" s="1651"/>
      <c r="AV3" s="1651"/>
      <c r="AW3" s="1651"/>
      <c r="AX3" s="1651"/>
      <c r="AY3" s="1651"/>
      <c r="AZ3" s="1651"/>
      <c r="BA3" s="1651"/>
      <c r="BB3" s="1651"/>
      <c r="BC3" s="352"/>
      <c r="BD3" s="352"/>
      <c r="BE3" s="352"/>
      <c r="BF3" s="352"/>
      <c r="BG3" s="352"/>
      <c r="BH3" s="352"/>
      <c r="BI3" s="352"/>
      <c r="BJ3" s="352"/>
      <c r="BK3" s="352"/>
      <c r="BL3" s="352"/>
      <c r="BM3" s="353"/>
    </row>
    <row r="4" spans="1:162" ht="40.5" customHeight="1">
      <c r="A4" s="321" t="s">
        <v>624</v>
      </c>
      <c r="B4" s="2243" t="str">
        <f>"الطرف الأول السيد:"&amp;" "&amp;TEXT(المدخلات!P3,0)&amp;" "&amp;"مالك المشروع,قسيمة رقم :"&amp;TEXT(المدخلات!P12,0)&amp;" منطقة "&amp;TEXT(المدخلات!P11,0)&amp;" بإمارة رأس الخيمة"</f>
        <v>الطرف الأول السيد: احمد ابراهيم النعيمي مالك المشروع,قسيمة رقم :403100010 منطقة الخران بإمارة رأس الخيمة</v>
      </c>
      <c r="C4" s="2244"/>
      <c r="D4" s="2244"/>
      <c r="E4" s="2244"/>
      <c r="F4" s="2244"/>
      <c r="G4" s="2244"/>
      <c r="H4" s="2244"/>
      <c r="I4" s="2244"/>
      <c r="J4" s="2244"/>
      <c r="K4" s="2244"/>
      <c r="L4" s="2244"/>
      <c r="M4" s="2244"/>
      <c r="N4" s="2244"/>
      <c r="O4" s="2244"/>
      <c r="P4" s="2244"/>
      <c r="Q4" s="2244"/>
      <c r="R4" s="2244"/>
      <c r="S4" s="2244"/>
      <c r="T4" s="2244"/>
      <c r="U4" s="2244"/>
      <c r="V4" s="2244"/>
      <c r="W4" s="2244"/>
      <c r="X4" s="2244"/>
      <c r="Y4" s="2244"/>
      <c r="Z4" s="2244"/>
      <c r="AA4" s="2244"/>
      <c r="AB4" s="2244"/>
      <c r="AC4" s="2244"/>
      <c r="AD4" s="2244"/>
      <c r="AE4" s="2244"/>
      <c r="AF4" s="2244"/>
      <c r="AG4" s="2244"/>
      <c r="AH4" s="2244"/>
      <c r="AI4" s="2244"/>
      <c r="AJ4" s="2244"/>
      <c r="AK4" s="2244"/>
      <c r="AL4" s="2244"/>
      <c r="AM4" s="2244"/>
      <c r="AN4" s="2244"/>
      <c r="AO4" s="2244"/>
      <c r="AP4" s="2244"/>
      <c r="AQ4" s="2244"/>
      <c r="AR4" s="2244"/>
      <c r="AS4" s="2244"/>
      <c r="AT4" s="2244"/>
      <c r="AU4" s="2244"/>
      <c r="AV4" s="2244"/>
      <c r="AW4" s="2244"/>
      <c r="AX4" s="2244"/>
      <c r="AY4" s="2244"/>
      <c r="AZ4" s="2244"/>
      <c r="BA4" s="2244"/>
      <c r="BB4" s="2244"/>
      <c r="BC4" s="2244"/>
      <c r="BD4" s="2244"/>
      <c r="BE4" s="2244"/>
      <c r="BF4" s="2244"/>
      <c r="BG4" s="2244"/>
      <c r="BH4" s="2244"/>
      <c r="BI4" s="2244"/>
      <c r="BJ4" s="2244"/>
      <c r="BK4" s="2244"/>
      <c r="BL4" s="2244"/>
      <c r="BM4" s="2245"/>
      <c r="DL4" s="28"/>
      <c r="DM4" s="28"/>
      <c r="DN4" s="28"/>
      <c r="DO4" s="28"/>
      <c r="DP4" s="28"/>
      <c r="DQ4" s="28"/>
      <c r="DR4" s="28"/>
      <c r="DS4" s="28"/>
      <c r="DT4" s="28"/>
      <c r="DU4" s="28"/>
      <c r="DV4" s="28"/>
      <c r="DW4" s="28"/>
      <c r="DX4" s="28"/>
      <c r="DY4" s="28"/>
      <c r="DZ4" s="28"/>
      <c r="EA4" s="28"/>
      <c r="EB4" s="28"/>
      <c r="EC4" s="28"/>
      <c r="ED4" s="28"/>
      <c r="EE4" s="28"/>
      <c r="EF4" s="28"/>
      <c r="EG4" s="28"/>
      <c r="EH4" s="28"/>
      <c r="EI4" s="28"/>
      <c r="EJ4" s="28"/>
      <c r="EK4" s="28"/>
      <c r="EL4" s="28"/>
      <c r="EM4" s="28"/>
      <c r="EN4" s="28"/>
      <c r="EO4" s="28"/>
      <c r="EP4" s="28"/>
      <c r="EQ4" s="28"/>
      <c r="ER4" s="28"/>
      <c r="ES4" s="28"/>
      <c r="ET4" s="28"/>
      <c r="EU4" s="28"/>
      <c r="EV4" s="28"/>
      <c r="EW4" s="28"/>
      <c r="EX4" s="28"/>
    </row>
    <row r="5" spans="1:162" ht="23.25" customHeight="1">
      <c r="A5" s="1627" t="s">
        <v>624</v>
      </c>
      <c r="B5" s="2246" t="s">
        <v>1628</v>
      </c>
      <c r="C5" s="2247"/>
      <c r="D5" s="2247"/>
      <c r="E5" s="2247"/>
      <c r="F5" s="2247"/>
      <c r="G5" s="2247"/>
      <c r="H5" s="2247"/>
      <c r="I5" s="2247"/>
      <c r="J5" s="2247"/>
      <c r="K5" s="2247"/>
      <c r="L5" s="2247"/>
      <c r="M5" s="2247"/>
      <c r="N5" s="2247"/>
      <c r="O5" s="2247"/>
      <c r="P5" s="2247"/>
      <c r="Q5" s="2247"/>
      <c r="R5" s="2247"/>
      <c r="S5" s="2247"/>
      <c r="T5" s="2247"/>
      <c r="U5" s="2247"/>
      <c r="V5" s="2247"/>
      <c r="W5" s="2247"/>
      <c r="X5" s="2247"/>
      <c r="Y5" s="2247"/>
      <c r="Z5" s="2247"/>
      <c r="AA5" s="2247"/>
      <c r="AB5" s="2247"/>
      <c r="AC5" s="2247"/>
      <c r="AD5" s="2247"/>
      <c r="AE5" s="2247"/>
      <c r="AF5" s="2247"/>
      <c r="AG5" s="2247"/>
      <c r="AH5" s="2247"/>
      <c r="AI5" s="2247"/>
      <c r="AJ5" s="2247"/>
      <c r="AK5" s="2247"/>
      <c r="AL5" s="2247"/>
      <c r="AM5" s="2247"/>
      <c r="AN5" s="2247"/>
      <c r="AO5" s="2247"/>
      <c r="AP5" s="2247"/>
      <c r="AQ5" s="2247"/>
      <c r="AR5" s="2247"/>
      <c r="AS5" s="2247"/>
      <c r="AT5" s="2247"/>
      <c r="AU5" s="2247"/>
      <c r="AV5" s="2247"/>
      <c r="AW5" s="2247"/>
      <c r="AX5" s="2247"/>
      <c r="AY5" s="2247"/>
      <c r="AZ5" s="2247"/>
      <c r="BA5" s="2247"/>
      <c r="BB5" s="2247"/>
      <c r="BC5" s="2247"/>
      <c r="BD5" s="2247"/>
      <c r="BE5" s="2247"/>
      <c r="BF5" s="2247"/>
      <c r="BG5" s="2247"/>
      <c r="BH5" s="2247"/>
      <c r="BI5" s="2247"/>
      <c r="BJ5" s="2247"/>
      <c r="BK5" s="2247"/>
      <c r="BL5" s="2247"/>
      <c r="BM5" s="2248"/>
    </row>
    <row r="6" spans="1:162" ht="18" customHeight="1">
      <c r="A6" s="1628"/>
      <c r="B6" s="2249"/>
      <c r="C6" s="2250"/>
      <c r="D6" s="2250"/>
      <c r="E6" s="2250"/>
      <c r="F6" s="2250"/>
      <c r="G6" s="2250"/>
      <c r="H6" s="2250"/>
      <c r="I6" s="2250"/>
      <c r="J6" s="2250"/>
      <c r="K6" s="2250"/>
      <c r="L6" s="2250"/>
      <c r="M6" s="2250"/>
      <c r="N6" s="2250"/>
      <c r="O6" s="2250"/>
      <c r="P6" s="2250"/>
      <c r="Q6" s="2250"/>
      <c r="R6" s="2250"/>
      <c r="S6" s="2250"/>
      <c r="T6" s="2250"/>
      <c r="U6" s="2250"/>
      <c r="V6" s="2250"/>
      <c r="W6" s="2250"/>
      <c r="X6" s="2250"/>
      <c r="Y6" s="2250"/>
      <c r="Z6" s="2250"/>
      <c r="AA6" s="2250"/>
      <c r="AB6" s="2250"/>
      <c r="AC6" s="2250"/>
      <c r="AD6" s="2250"/>
      <c r="AE6" s="2250"/>
      <c r="AF6" s="2250"/>
      <c r="AG6" s="2250"/>
      <c r="AH6" s="2250"/>
      <c r="AI6" s="2250"/>
      <c r="AJ6" s="2250"/>
      <c r="AK6" s="2250"/>
      <c r="AL6" s="2250"/>
      <c r="AM6" s="2250"/>
      <c r="AN6" s="2250"/>
      <c r="AO6" s="2250"/>
      <c r="AP6" s="2250"/>
      <c r="AQ6" s="2250"/>
      <c r="AR6" s="2250"/>
      <c r="AS6" s="2250"/>
      <c r="AT6" s="2250"/>
      <c r="AU6" s="2250"/>
      <c r="AV6" s="2250"/>
      <c r="AW6" s="2250"/>
      <c r="AX6" s="2250"/>
      <c r="AY6" s="2250"/>
      <c r="AZ6" s="2250"/>
      <c r="BA6" s="2250"/>
      <c r="BB6" s="2250"/>
      <c r="BC6" s="2250"/>
      <c r="BD6" s="2250"/>
      <c r="BE6" s="2250"/>
      <c r="BF6" s="2250"/>
      <c r="BG6" s="2250"/>
      <c r="BH6" s="2250"/>
      <c r="BI6" s="2250"/>
      <c r="BJ6" s="2250"/>
      <c r="BK6" s="2250"/>
      <c r="BL6" s="2250"/>
      <c r="BM6" s="2251"/>
      <c r="CZ6" s="1639"/>
      <c r="DA6" s="1639"/>
      <c r="DB6" s="1639"/>
      <c r="DC6" s="1639"/>
      <c r="DD6" s="1639"/>
      <c r="DE6" s="1639"/>
      <c r="DF6" s="1639"/>
      <c r="DG6" s="1639"/>
      <c r="DH6" s="1639"/>
      <c r="DI6" s="1639"/>
      <c r="DJ6" s="1639"/>
      <c r="DK6" s="1639"/>
      <c r="DL6" s="1639"/>
      <c r="DM6" s="1639"/>
      <c r="DN6" s="1639"/>
      <c r="DO6" s="1639"/>
      <c r="DP6" s="1639"/>
      <c r="DQ6" s="1639"/>
      <c r="DR6" s="1639"/>
      <c r="DS6" s="1639"/>
      <c r="DT6" s="1639"/>
      <c r="DU6" s="1639"/>
      <c r="DV6" s="1639"/>
      <c r="DW6" s="1639"/>
      <c r="DX6" s="1639"/>
      <c r="DY6" s="1639"/>
      <c r="DZ6" s="1639"/>
      <c r="EA6" s="1639"/>
      <c r="EB6" s="1639"/>
      <c r="EC6" s="1639"/>
      <c r="ED6" s="1639"/>
      <c r="EE6" s="1639"/>
      <c r="EF6" s="1639"/>
      <c r="EG6" s="1639"/>
      <c r="EH6" s="1639"/>
      <c r="EI6" s="1639"/>
      <c r="EJ6" s="1639"/>
      <c r="EK6" s="1639"/>
      <c r="EL6" s="1639"/>
      <c r="EM6" s="1639"/>
      <c r="EN6" s="1639"/>
      <c r="EO6" s="1639"/>
      <c r="EP6" s="1639"/>
      <c r="EQ6" s="1639"/>
      <c r="ER6" s="1639"/>
      <c r="ES6" s="1639"/>
      <c r="ET6" s="1639"/>
      <c r="EU6" s="1639"/>
      <c r="EV6" s="1639"/>
      <c r="EW6" s="1639"/>
      <c r="EX6" s="1639"/>
      <c r="EY6" s="1639"/>
      <c r="EZ6" s="1639"/>
      <c r="FA6" s="1639"/>
      <c r="FB6" s="1639"/>
      <c r="FC6" s="1639"/>
      <c r="FD6" s="1639"/>
      <c r="FE6" s="1639"/>
      <c r="FF6" s="1639"/>
    </row>
    <row r="7" spans="1:162" ht="12" customHeight="1">
      <c r="A7" s="1629"/>
      <c r="B7" s="2252"/>
      <c r="C7" s="2253"/>
      <c r="D7" s="2253"/>
      <c r="E7" s="2253"/>
      <c r="F7" s="2253"/>
      <c r="G7" s="2253"/>
      <c r="H7" s="2253"/>
      <c r="I7" s="2253"/>
      <c r="J7" s="2253"/>
      <c r="K7" s="2253"/>
      <c r="L7" s="2253"/>
      <c r="M7" s="2253"/>
      <c r="N7" s="2253"/>
      <c r="O7" s="2253"/>
      <c r="P7" s="2253"/>
      <c r="Q7" s="2253"/>
      <c r="R7" s="2253"/>
      <c r="S7" s="2253"/>
      <c r="T7" s="2253"/>
      <c r="U7" s="2253"/>
      <c r="V7" s="2253"/>
      <c r="W7" s="2253"/>
      <c r="X7" s="2253"/>
      <c r="Y7" s="2253"/>
      <c r="Z7" s="2253"/>
      <c r="AA7" s="2253"/>
      <c r="AB7" s="2253"/>
      <c r="AC7" s="2253"/>
      <c r="AD7" s="2253"/>
      <c r="AE7" s="2253"/>
      <c r="AF7" s="2253"/>
      <c r="AG7" s="2253"/>
      <c r="AH7" s="2253"/>
      <c r="AI7" s="2253"/>
      <c r="AJ7" s="2253"/>
      <c r="AK7" s="2253"/>
      <c r="AL7" s="2253"/>
      <c r="AM7" s="2253"/>
      <c r="AN7" s="2253"/>
      <c r="AO7" s="2253"/>
      <c r="AP7" s="2253"/>
      <c r="AQ7" s="2253"/>
      <c r="AR7" s="2253"/>
      <c r="AS7" s="2253"/>
      <c r="AT7" s="2253"/>
      <c r="AU7" s="2253"/>
      <c r="AV7" s="2253"/>
      <c r="AW7" s="2253"/>
      <c r="AX7" s="2253"/>
      <c r="AY7" s="2253"/>
      <c r="AZ7" s="2253"/>
      <c r="BA7" s="2253"/>
      <c r="BB7" s="2253"/>
      <c r="BC7" s="2253"/>
      <c r="BD7" s="2253"/>
      <c r="BE7" s="2253"/>
      <c r="BF7" s="2253"/>
      <c r="BG7" s="2253"/>
      <c r="BH7" s="2253"/>
      <c r="BI7" s="2253"/>
      <c r="BJ7" s="2253"/>
      <c r="BK7" s="2253"/>
      <c r="BL7" s="2253"/>
      <c r="BM7" s="2254"/>
      <c r="CZ7" s="1609"/>
      <c r="DA7" s="1609"/>
      <c r="DB7" s="1609"/>
      <c r="DC7" s="1609"/>
      <c r="DD7" s="1609"/>
      <c r="DE7" s="1609"/>
      <c r="DF7" s="1609"/>
      <c r="DG7" s="1609"/>
      <c r="DH7" s="1640"/>
      <c r="DI7" s="1640"/>
      <c r="DJ7" s="1640"/>
      <c r="DK7" s="1640"/>
      <c r="DL7" s="1640"/>
      <c r="DM7" s="1640"/>
      <c r="DN7" s="1640"/>
      <c r="DO7" s="1640"/>
      <c r="DP7" s="1640"/>
      <c r="DQ7" s="1640"/>
      <c r="DR7" s="1640"/>
      <c r="DS7" s="1640"/>
      <c r="DT7" s="1640"/>
      <c r="DU7" s="1640"/>
      <c r="DV7" s="1640"/>
      <c r="DW7" s="1640"/>
      <c r="DX7" s="1640"/>
      <c r="DY7" s="1640"/>
      <c r="DZ7" s="1640"/>
      <c r="EA7" s="1640"/>
      <c r="EB7" s="1640"/>
      <c r="EC7" s="1640"/>
      <c r="ED7" s="1640"/>
      <c r="EE7" s="1640"/>
      <c r="EF7" s="1640"/>
      <c r="EG7" s="1640"/>
      <c r="EH7" s="1640"/>
      <c r="EI7" s="1640"/>
      <c r="EJ7" s="1640"/>
      <c r="EK7" s="1640"/>
      <c r="EL7" s="1640"/>
      <c r="EM7" s="1640"/>
      <c r="EN7" s="1640"/>
      <c r="EO7" s="1640"/>
      <c r="EP7" s="1640"/>
      <c r="EQ7" s="1640"/>
      <c r="ER7" s="1640"/>
      <c r="ES7" s="1640"/>
      <c r="ET7" s="1640"/>
      <c r="EU7" s="1640"/>
      <c r="EV7" s="1640"/>
      <c r="EW7" s="1640"/>
      <c r="EX7" s="1640"/>
      <c r="EY7" s="1640"/>
      <c r="EZ7" s="1640"/>
      <c r="FA7" s="29"/>
      <c r="FB7" s="29"/>
      <c r="FC7" s="29"/>
      <c r="FD7" s="29"/>
      <c r="FE7" s="29"/>
      <c r="FF7" s="29"/>
    </row>
    <row r="8" spans="1:162" ht="27" customHeight="1">
      <c r="A8" s="1621">
        <v>1</v>
      </c>
      <c r="B8" s="2225" t="s">
        <v>1560</v>
      </c>
      <c r="C8" s="2226"/>
      <c r="D8" s="2226"/>
      <c r="E8" s="2226"/>
      <c r="F8" s="2226"/>
      <c r="G8" s="2226"/>
      <c r="H8" s="2226"/>
      <c r="I8" s="2226"/>
      <c r="J8" s="2226"/>
      <c r="K8" s="2226"/>
      <c r="L8" s="2226"/>
      <c r="M8" s="2226"/>
      <c r="N8" s="2226"/>
      <c r="O8" s="2226"/>
      <c r="P8" s="2226"/>
      <c r="Q8" s="2226"/>
      <c r="R8" s="2226"/>
      <c r="S8" s="2226"/>
      <c r="T8" s="2226"/>
      <c r="U8" s="2226"/>
      <c r="V8" s="2226"/>
      <c r="W8" s="2226"/>
      <c r="X8" s="2226"/>
      <c r="Y8" s="2226"/>
      <c r="Z8" s="2226"/>
      <c r="AA8" s="2226"/>
      <c r="AB8" s="2226"/>
      <c r="AC8" s="2226"/>
      <c r="AD8" s="2226"/>
      <c r="AE8" s="2226"/>
      <c r="AF8" s="2226"/>
      <c r="AG8" s="2226"/>
      <c r="AH8" s="2226"/>
      <c r="AI8" s="2226"/>
      <c r="AJ8" s="2226"/>
      <c r="AK8" s="2226"/>
      <c r="AL8" s="2226"/>
      <c r="AM8" s="2226"/>
      <c r="AN8" s="2226"/>
      <c r="AO8" s="2226"/>
      <c r="AP8" s="2226"/>
      <c r="AQ8" s="2226"/>
      <c r="AR8" s="2226"/>
      <c r="AS8" s="2226"/>
      <c r="AT8" s="2226"/>
      <c r="AU8" s="2226"/>
      <c r="AV8" s="2226"/>
      <c r="AW8" s="2226"/>
      <c r="AX8" s="2226"/>
      <c r="AY8" s="2226"/>
      <c r="AZ8" s="2226"/>
      <c r="BA8" s="2226"/>
      <c r="BB8" s="2226"/>
      <c r="BC8" s="2226"/>
      <c r="BD8" s="2226"/>
      <c r="BE8" s="2226"/>
      <c r="BF8" s="2226"/>
      <c r="BG8" s="2226"/>
      <c r="BH8" s="2226"/>
      <c r="BI8" s="2226"/>
      <c r="BJ8" s="2226"/>
      <c r="BK8" s="2226"/>
      <c r="BL8" s="2226"/>
      <c r="BM8" s="2227"/>
    </row>
    <row r="9" spans="1:162" ht="22.5" customHeight="1">
      <c r="A9" s="1622"/>
      <c r="B9" s="2228"/>
      <c r="C9" s="2229"/>
      <c r="D9" s="2229"/>
      <c r="E9" s="2229"/>
      <c r="F9" s="2229"/>
      <c r="G9" s="2229"/>
      <c r="H9" s="2229"/>
      <c r="I9" s="2229"/>
      <c r="J9" s="2229"/>
      <c r="K9" s="2229"/>
      <c r="L9" s="2229"/>
      <c r="M9" s="2229"/>
      <c r="N9" s="2229"/>
      <c r="O9" s="2229"/>
      <c r="P9" s="2229"/>
      <c r="Q9" s="2229"/>
      <c r="R9" s="2229"/>
      <c r="S9" s="2229"/>
      <c r="T9" s="2229"/>
      <c r="U9" s="2229"/>
      <c r="V9" s="2229"/>
      <c r="W9" s="2229"/>
      <c r="X9" s="2229"/>
      <c r="Y9" s="2229"/>
      <c r="Z9" s="2229"/>
      <c r="AA9" s="2229"/>
      <c r="AB9" s="2229"/>
      <c r="AC9" s="2229"/>
      <c r="AD9" s="2229"/>
      <c r="AE9" s="2229"/>
      <c r="AF9" s="2229"/>
      <c r="AG9" s="2229"/>
      <c r="AH9" s="2229"/>
      <c r="AI9" s="2229"/>
      <c r="AJ9" s="2229"/>
      <c r="AK9" s="2229"/>
      <c r="AL9" s="2229"/>
      <c r="AM9" s="2229"/>
      <c r="AN9" s="2229"/>
      <c r="AO9" s="2229"/>
      <c r="AP9" s="2229"/>
      <c r="AQ9" s="2229"/>
      <c r="AR9" s="2229"/>
      <c r="AS9" s="2229"/>
      <c r="AT9" s="2229"/>
      <c r="AU9" s="2229"/>
      <c r="AV9" s="2229"/>
      <c r="AW9" s="2229"/>
      <c r="AX9" s="2229"/>
      <c r="AY9" s="2229"/>
      <c r="AZ9" s="2229"/>
      <c r="BA9" s="2229"/>
      <c r="BB9" s="2229"/>
      <c r="BC9" s="2229"/>
      <c r="BD9" s="2229"/>
      <c r="BE9" s="2229"/>
      <c r="BF9" s="2229"/>
      <c r="BG9" s="2229"/>
      <c r="BH9" s="2229"/>
      <c r="BI9" s="2229"/>
      <c r="BJ9" s="2229"/>
      <c r="BK9" s="2229"/>
      <c r="BL9" s="2229"/>
      <c r="BM9" s="2230"/>
      <c r="BV9" s="51"/>
      <c r="CM9" s="1620"/>
      <c r="CN9" s="1620"/>
      <c r="CO9" s="1620"/>
      <c r="CP9" s="1620"/>
      <c r="CQ9" s="1620"/>
      <c r="CR9" s="1620"/>
      <c r="CS9" s="1620"/>
      <c r="CT9" s="1620"/>
      <c r="CU9" s="1620"/>
      <c r="CV9" s="1620"/>
      <c r="CW9" s="1620"/>
      <c r="CX9" s="1609"/>
      <c r="CY9" s="1609"/>
      <c r="CZ9" s="1609"/>
      <c r="DA9" s="1609"/>
      <c r="DB9" s="1609"/>
      <c r="DC9" s="1609"/>
      <c r="DD9" s="1609"/>
      <c r="DE9" s="1609"/>
      <c r="DF9" s="1609"/>
      <c r="DG9" s="1609"/>
      <c r="DH9" s="1609"/>
      <c r="DI9" s="1620"/>
      <c r="DJ9" s="1620"/>
      <c r="DK9" s="1620"/>
      <c r="DL9" s="1620"/>
      <c r="DM9" s="1620"/>
      <c r="DN9" s="1620"/>
      <c r="DO9" s="1620"/>
      <c r="DP9" s="1620"/>
      <c r="DQ9" s="1620"/>
      <c r="DR9" s="1620"/>
      <c r="DS9" s="1620"/>
      <c r="DT9" s="1620"/>
      <c r="DU9" s="1620"/>
      <c r="DV9" s="1620"/>
      <c r="DW9" s="1620"/>
      <c r="DX9" s="1620"/>
      <c r="DY9" s="1620"/>
      <c r="DZ9" s="1620"/>
      <c r="EA9" s="1620"/>
      <c r="EB9" s="1620"/>
      <c r="EC9" s="1609"/>
      <c r="ED9" s="1609"/>
      <c r="EE9" s="1609"/>
      <c r="EF9" s="1609"/>
      <c r="EG9" s="1609"/>
      <c r="EH9" s="1609"/>
      <c r="EI9" s="1616"/>
      <c r="EJ9" s="1616"/>
      <c r="EK9" s="1616"/>
      <c r="EL9" s="1616"/>
      <c r="EM9" s="30"/>
    </row>
    <row r="10" spans="1:162" ht="27.75" customHeight="1">
      <c r="A10" s="338">
        <v>2</v>
      </c>
      <c r="B10" s="2240" t="str">
        <f>"يلتزم الطرف الأول بدفع مبلغ وقدره "&amp;" "&amp;TEXT(المدخلات!P9,0)&amp;" "&amp;"درهم غير شامل الضريبة, للطرف الثاني مقابل أعمال التصاميم"</f>
        <v>يلتزم الطرف الأول بدفع مبلغ وقدره  0 درهم غير شامل الضريبة, للطرف الثاني مقابل أعمال التصاميم</v>
      </c>
      <c r="C10" s="2241"/>
      <c r="D10" s="2241"/>
      <c r="E10" s="2241"/>
      <c r="F10" s="2241"/>
      <c r="G10" s="2241"/>
      <c r="H10" s="2241"/>
      <c r="I10" s="2241"/>
      <c r="J10" s="2241"/>
      <c r="K10" s="2241"/>
      <c r="L10" s="2241"/>
      <c r="M10" s="2241"/>
      <c r="N10" s="2241"/>
      <c r="O10" s="2241"/>
      <c r="P10" s="2241"/>
      <c r="Q10" s="2241"/>
      <c r="R10" s="2241"/>
      <c r="S10" s="2241"/>
      <c r="T10" s="2241"/>
      <c r="U10" s="2241"/>
      <c r="V10" s="2241"/>
      <c r="W10" s="2241"/>
      <c r="X10" s="2241"/>
      <c r="Y10" s="2241"/>
      <c r="Z10" s="2241"/>
      <c r="AA10" s="2241"/>
      <c r="AB10" s="2241"/>
      <c r="AC10" s="2241"/>
      <c r="AD10" s="2241"/>
      <c r="AE10" s="2241"/>
      <c r="AF10" s="2241"/>
      <c r="AG10" s="2241"/>
      <c r="AH10" s="2241"/>
      <c r="AI10" s="2241"/>
      <c r="AJ10" s="2241"/>
      <c r="AK10" s="2241"/>
      <c r="AL10" s="2241"/>
      <c r="AM10" s="2241"/>
      <c r="AN10" s="2241"/>
      <c r="AO10" s="2241"/>
      <c r="AP10" s="2241"/>
      <c r="AQ10" s="2241"/>
      <c r="AR10" s="2241"/>
      <c r="AS10" s="2241"/>
      <c r="AT10" s="2241"/>
      <c r="AU10" s="2241"/>
      <c r="AV10" s="2241"/>
      <c r="AW10" s="2241"/>
      <c r="AX10" s="2241"/>
      <c r="AY10" s="2241"/>
      <c r="AZ10" s="2241"/>
      <c r="BA10" s="2241"/>
      <c r="BB10" s="2241"/>
      <c r="BC10" s="2241"/>
      <c r="BD10" s="2241"/>
      <c r="BE10" s="2241"/>
      <c r="BF10" s="2241"/>
      <c r="BG10" s="2241"/>
      <c r="BH10" s="2241"/>
      <c r="BI10" s="2241"/>
      <c r="BJ10" s="2241"/>
      <c r="BK10" s="2241"/>
      <c r="BL10" s="2241"/>
      <c r="BM10" s="2242"/>
      <c r="BV10" s="51"/>
      <c r="CM10" s="1620"/>
      <c r="CN10" s="1620"/>
      <c r="CO10" s="1620"/>
      <c r="CP10" s="1620"/>
      <c r="CQ10" s="1620"/>
      <c r="CR10" s="1620"/>
      <c r="CS10" s="1620"/>
      <c r="CT10" s="1620"/>
      <c r="CU10" s="1620"/>
      <c r="CV10" s="1620"/>
      <c r="CW10" s="1620"/>
      <c r="CX10" s="1620"/>
      <c r="CY10" s="1620"/>
      <c r="CZ10" s="1620"/>
      <c r="DA10" s="1620"/>
      <c r="DB10" s="1620"/>
      <c r="DC10" s="1620"/>
      <c r="DD10" s="1620"/>
      <c r="DE10" s="1620"/>
      <c r="DF10" s="1620"/>
      <c r="DG10" s="1620"/>
      <c r="DH10" s="1620"/>
      <c r="DI10" s="1620"/>
      <c r="DJ10" s="1620"/>
      <c r="DK10" s="1620"/>
      <c r="DL10" s="1620"/>
      <c r="DM10" s="1620"/>
      <c r="DN10" s="1620"/>
      <c r="DO10" s="1620"/>
      <c r="DP10" s="1620"/>
      <c r="DQ10" s="1620"/>
      <c r="DR10" s="1620"/>
      <c r="DS10" s="1620"/>
      <c r="DT10" s="1620"/>
      <c r="DU10" s="1620"/>
      <c r="DV10" s="1620"/>
      <c r="DW10" s="1620"/>
      <c r="DX10" s="1620"/>
      <c r="DY10" s="1620"/>
      <c r="DZ10" s="1620"/>
      <c r="EA10" s="1620"/>
      <c r="EB10" s="1620"/>
      <c r="EC10" s="1620"/>
      <c r="ED10" s="1620"/>
      <c r="EE10" s="1620"/>
      <c r="EF10" s="1620"/>
      <c r="EG10" s="1620"/>
      <c r="EH10" s="1620"/>
      <c r="EI10" s="1620"/>
      <c r="EJ10" s="1620"/>
      <c r="EK10" s="1620"/>
      <c r="EL10" s="1620"/>
      <c r="EM10" s="1620"/>
    </row>
    <row r="11" spans="1:162" ht="18" customHeight="1">
      <c r="A11" s="1588">
        <v>3</v>
      </c>
      <c r="B11" s="2225" t="s">
        <v>625</v>
      </c>
      <c r="C11" s="2226"/>
      <c r="D11" s="2226"/>
      <c r="E11" s="2226"/>
      <c r="F11" s="2226"/>
      <c r="G11" s="2226"/>
      <c r="H11" s="2226"/>
      <c r="I11" s="2226"/>
      <c r="J11" s="2226"/>
      <c r="K11" s="2226"/>
      <c r="L11" s="2226"/>
      <c r="M11" s="2226"/>
      <c r="N11" s="2226"/>
      <c r="O11" s="2226"/>
      <c r="P11" s="2226"/>
      <c r="Q11" s="2226"/>
      <c r="R11" s="2226"/>
      <c r="S11" s="2226"/>
      <c r="T11" s="2226"/>
      <c r="U11" s="2226"/>
      <c r="V11" s="2226"/>
      <c r="W11" s="2226"/>
      <c r="X11" s="2226"/>
      <c r="Y11" s="2226"/>
      <c r="Z11" s="2226"/>
      <c r="AA11" s="2226"/>
      <c r="AB11" s="2226"/>
      <c r="AC11" s="2226"/>
      <c r="AD11" s="2226"/>
      <c r="AE11" s="2226"/>
      <c r="AF11" s="2226"/>
      <c r="AG11" s="2226"/>
      <c r="AH11" s="2226"/>
      <c r="AI11" s="2226"/>
      <c r="AJ11" s="2226"/>
      <c r="AK11" s="2226"/>
      <c r="AL11" s="2226"/>
      <c r="AM11" s="2226"/>
      <c r="AN11" s="2226"/>
      <c r="AO11" s="2226"/>
      <c r="AP11" s="2226"/>
      <c r="AQ11" s="2226"/>
      <c r="AR11" s="2226"/>
      <c r="AS11" s="2226"/>
      <c r="AT11" s="2226"/>
      <c r="AU11" s="2226"/>
      <c r="AV11" s="2226"/>
      <c r="AW11" s="2226"/>
      <c r="AX11" s="2226"/>
      <c r="AY11" s="2226"/>
      <c r="AZ11" s="2226"/>
      <c r="BA11" s="2226"/>
      <c r="BB11" s="2226"/>
      <c r="BC11" s="2226"/>
      <c r="BD11" s="2226"/>
      <c r="BE11" s="2226"/>
      <c r="BF11" s="2226"/>
      <c r="BG11" s="2226"/>
      <c r="BH11" s="2226"/>
      <c r="BI11" s="2226"/>
      <c r="BJ11" s="2226"/>
      <c r="BK11" s="2226"/>
      <c r="BL11" s="2226"/>
      <c r="BM11" s="2227"/>
      <c r="BV11" s="51"/>
    </row>
    <row r="12" spans="1:162" ht="21.75" customHeight="1">
      <c r="A12" s="1589"/>
      <c r="B12" s="2228"/>
      <c r="C12" s="2229"/>
      <c r="D12" s="2229"/>
      <c r="E12" s="2229"/>
      <c r="F12" s="2229"/>
      <c r="G12" s="2229"/>
      <c r="H12" s="2229"/>
      <c r="I12" s="2229"/>
      <c r="J12" s="2229"/>
      <c r="K12" s="2229"/>
      <c r="L12" s="2229"/>
      <c r="M12" s="2229"/>
      <c r="N12" s="2229"/>
      <c r="O12" s="2229"/>
      <c r="P12" s="2229"/>
      <c r="Q12" s="2229"/>
      <c r="R12" s="2229"/>
      <c r="S12" s="2229"/>
      <c r="T12" s="2229"/>
      <c r="U12" s="2229"/>
      <c r="V12" s="2229"/>
      <c r="W12" s="2229"/>
      <c r="X12" s="2229"/>
      <c r="Y12" s="2229"/>
      <c r="Z12" s="2229"/>
      <c r="AA12" s="2229"/>
      <c r="AB12" s="2229"/>
      <c r="AC12" s="2229"/>
      <c r="AD12" s="2229"/>
      <c r="AE12" s="2229"/>
      <c r="AF12" s="2229"/>
      <c r="AG12" s="2229"/>
      <c r="AH12" s="2229"/>
      <c r="AI12" s="2229"/>
      <c r="AJ12" s="2229"/>
      <c r="AK12" s="2229"/>
      <c r="AL12" s="2229"/>
      <c r="AM12" s="2229"/>
      <c r="AN12" s="2229"/>
      <c r="AO12" s="2229"/>
      <c r="AP12" s="2229"/>
      <c r="AQ12" s="2229"/>
      <c r="AR12" s="2229"/>
      <c r="AS12" s="2229"/>
      <c r="AT12" s="2229"/>
      <c r="AU12" s="2229"/>
      <c r="AV12" s="2229"/>
      <c r="AW12" s="2229"/>
      <c r="AX12" s="2229"/>
      <c r="AY12" s="2229"/>
      <c r="AZ12" s="2229"/>
      <c r="BA12" s="2229"/>
      <c r="BB12" s="2229"/>
      <c r="BC12" s="2229"/>
      <c r="BD12" s="2229"/>
      <c r="BE12" s="2229"/>
      <c r="BF12" s="2229"/>
      <c r="BG12" s="2229"/>
      <c r="BH12" s="2229"/>
      <c r="BI12" s="2229"/>
      <c r="BJ12" s="2229"/>
      <c r="BK12" s="2229"/>
      <c r="BL12" s="2229"/>
      <c r="BM12" s="2230"/>
    </row>
    <row r="13" spans="1:162" ht="32.25" customHeight="1">
      <c r="A13" s="338">
        <v>4</v>
      </c>
      <c r="B13" s="2222" t="s">
        <v>1561</v>
      </c>
      <c r="C13" s="2223"/>
      <c r="D13" s="2223"/>
      <c r="E13" s="2223"/>
      <c r="F13" s="2223"/>
      <c r="G13" s="2223"/>
      <c r="H13" s="2223"/>
      <c r="I13" s="2223"/>
      <c r="J13" s="2223"/>
      <c r="K13" s="2223"/>
      <c r="L13" s="2223"/>
      <c r="M13" s="2223"/>
      <c r="N13" s="2223"/>
      <c r="O13" s="2223"/>
      <c r="P13" s="2223"/>
      <c r="Q13" s="2223"/>
      <c r="R13" s="2223"/>
      <c r="S13" s="2223"/>
      <c r="T13" s="2223"/>
      <c r="U13" s="2223"/>
      <c r="V13" s="2223"/>
      <c r="W13" s="2223"/>
      <c r="X13" s="2223"/>
      <c r="Y13" s="2223"/>
      <c r="Z13" s="2223"/>
      <c r="AA13" s="2223"/>
      <c r="AB13" s="2223"/>
      <c r="AC13" s="2223"/>
      <c r="AD13" s="2223"/>
      <c r="AE13" s="2223"/>
      <c r="AF13" s="2223"/>
      <c r="AG13" s="2223"/>
      <c r="AH13" s="2223"/>
      <c r="AI13" s="2223"/>
      <c r="AJ13" s="2223"/>
      <c r="AK13" s="2223"/>
      <c r="AL13" s="2223"/>
      <c r="AM13" s="2223"/>
      <c r="AN13" s="2223"/>
      <c r="AO13" s="2223"/>
      <c r="AP13" s="2223"/>
      <c r="AQ13" s="2223"/>
      <c r="AR13" s="2223"/>
      <c r="AS13" s="2223"/>
      <c r="AT13" s="2223"/>
      <c r="AU13" s="2223"/>
      <c r="AV13" s="2223"/>
      <c r="AW13" s="2223"/>
      <c r="AX13" s="2223"/>
      <c r="AY13" s="2223"/>
      <c r="AZ13" s="2223"/>
      <c r="BA13" s="2223"/>
      <c r="BB13" s="2223"/>
      <c r="BC13" s="2223"/>
      <c r="BD13" s="2223"/>
      <c r="BE13" s="2223"/>
      <c r="BF13" s="2223"/>
      <c r="BG13" s="2223"/>
      <c r="BH13" s="2223"/>
      <c r="BI13" s="2223"/>
      <c r="BJ13" s="2223"/>
      <c r="BK13" s="2223"/>
      <c r="BL13" s="2223"/>
      <c r="BM13" s="2224"/>
    </row>
    <row r="14" spans="1:162" ht="27" customHeight="1">
      <c r="A14" s="1588">
        <v>5</v>
      </c>
      <c r="B14" s="2225" t="s">
        <v>626</v>
      </c>
      <c r="C14" s="2226"/>
      <c r="D14" s="2226"/>
      <c r="E14" s="2226"/>
      <c r="F14" s="2226"/>
      <c r="G14" s="2226"/>
      <c r="H14" s="2226"/>
      <c r="I14" s="2226"/>
      <c r="J14" s="2226"/>
      <c r="K14" s="2226"/>
      <c r="L14" s="2226"/>
      <c r="M14" s="2226"/>
      <c r="N14" s="2226"/>
      <c r="O14" s="2226"/>
      <c r="P14" s="2226"/>
      <c r="Q14" s="2226"/>
      <c r="R14" s="2226"/>
      <c r="S14" s="2226"/>
      <c r="T14" s="2226"/>
      <c r="U14" s="2226"/>
      <c r="V14" s="2226"/>
      <c r="W14" s="2226"/>
      <c r="X14" s="2226"/>
      <c r="Y14" s="2226"/>
      <c r="Z14" s="2226"/>
      <c r="AA14" s="2226"/>
      <c r="AB14" s="2226"/>
      <c r="AC14" s="2226"/>
      <c r="AD14" s="2226"/>
      <c r="AE14" s="2226"/>
      <c r="AF14" s="2226"/>
      <c r="AG14" s="2226"/>
      <c r="AH14" s="2226"/>
      <c r="AI14" s="2226"/>
      <c r="AJ14" s="2226"/>
      <c r="AK14" s="2226"/>
      <c r="AL14" s="2226"/>
      <c r="AM14" s="2226"/>
      <c r="AN14" s="2226"/>
      <c r="AO14" s="2226"/>
      <c r="AP14" s="2226"/>
      <c r="AQ14" s="2226"/>
      <c r="AR14" s="2226"/>
      <c r="AS14" s="2226"/>
      <c r="AT14" s="2226"/>
      <c r="AU14" s="2226"/>
      <c r="AV14" s="2226"/>
      <c r="AW14" s="2226"/>
      <c r="AX14" s="2226"/>
      <c r="AY14" s="2226"/>
      <c r="AZ14" s="2226"/>
      <c r="BA14" s="2226"/>
      <c r="BB14" s="2226"/>
      <c r="BC14" s="2226"/>
      <c r="BD14" s="2226"/>
      <c r="BE14" s="2226"/>
      <c r="BF14" s="2226"/>
      <c r="BG14" s="2226"/>
      <c r="BH14" s="2226"/>
      <c r="BI14" s="2226"/>
      <c r="BJ14" s="2226"/>
      <c r="BK14" s="2226"/>
      <c r="BL14" s="2226"/>
      <c r="BM14" s="2227"/>
    </row>
    <row r="15" spans="1:162" ht="15.75" customHeight="1">
      <c r="A15" s="1589"/>
      <c r="B15" s="2228"/>
      <c r="C15" s="2229"/>
      <c r="D15" s="2229"/>
      <c r="E15" s="2229"/>
      <c r="F15" s="2229"/>
      <c r="G15" s="2229"/>
      <c r="H15" s="2229"/>
      <c r="I15" s="2229"/>
      <c r="J15" s="2229"/>
      <c r="K15" s="2229"/>
      <c r="L15" s="2229"/>
      <c r="M15" s="2229"/>
      <c r="N15" s="2229"/>
      <c r="O15" s="2229"/>
      <c r="P15" s="2229"/>
      <c r="Q15" s="2229"/>
      <c r="R15" s="2229"/>
      <c r="S15" s="2229"/>
      <c r="T15" s="2229"/>
      <c r="U15" s="2229"/>
      <c r="V15" s="2229"/>
      <c r="W15" s="2229"/>
      <c r="X15" s="2229"/>
      <c r="Y15" s="2229"/>
      <c r="Z15" s="2229"/>
      <c r="AA15" s="2229"/>
      <c r="AB15" s="2229"/>
      <c r="AC15" s="2229"/>
      <c r="AD15" s="2229"/>
      <c r="AE15" s="2229"/>
      <c r="AF15" s="2229"/>
      <c r="AG15" s="2229"/>
      <c r="AH15" s="2229"/>
      <c r="AI15" s="2229"/>
      <c r="AJ15" s="2229"/>
      <c r="AK15" s="2229"/>
      <c r="AL15" s="2229"/>
      <c r="AM15" s="2229"/>
      <c r="AN15" s="2229"/>
      <c r="AO15" s="2229"/>
      <c r="AP15" s="2229"/>
      <c r="AQ15" s="2229"/>
      <c r="AR15" s="2229"/>
      <c r="AS15" s="2229"/>
      <c r="AT15" s="2229"/>
      <c r="AU15" s="2229"/>
      <c r="AV15" s="2229"/>
      <c r="AW15" s="2229"/>
      <c r="AX15" s="2229"/>
      <c r="AY15" s="2229"/>
      <c r="AZ15" s="2229"/>
      <c r="BA15" s="2229"/>
      <c r="BB15" s="2229"/>
      <c r="BC15" s="2229"/>
      <c r="BD15" s="2229"/>
      <c r="BE15" s="2229"/>
      <c r="BF15" s="2229"/>
      <c r="BG15" s="2229"/>
      <c r="BH15" s="2229"/>
      <c r="BI15" s="2229"/>
      <c r="BJ15" s="2229"/>
      <c r="BK15" s="2229"/>
      <c r="BL15" s="2229"/>
      <c r="BM15" s="2230"/>
    </row>
    <row r="16" spans="1:162" ht="27" customHeight="1">
      <c r="A16" s="1573">
        <v>6</v>
      </c>
      <c r="B16" s="2213" t="s">
        <v>627</v>
      </c>
      <c r="C16" s="2214"/>
      <c r="D16" s="2214"/>
      <c r="E16" s="2214"/>
      <c r="F16" s="2214"/>
      <c r="G16" s="2214"/>
      <c r="H16" s="2214"/>
      <c r="I16" s="2214"/>
      <c r="J16" s="2214"/>
      <c r="K16" s="2214"/>
      <c r="L16" s="2214"/>
      <c r="M16" s="2214"/>
      <c r="N16" s="2214"/>
      <c r="O16" s="2214"/>
      <c r="P16" s="2214"/>
      <c r="Q16" s="2214"/>
      <c r="R16" s="2214"/>
      <c r="S16" s="2214"/>
      <c r="T16" s="2214"/>
      <c r="U16" s="2214"/>
      <c r="V16" s="2214"/>
      <c r="W16" s="2214"/>
      <c r="X16" s="2214"/>
      <c r="Y16" s="2214"/>
      <c r="Z16" s="2214"/>
      <c r="AA16" s="2214"/>
      <c r="AB16" s="2214"/>
      <c r="AC16" s="2214"/>
      <c r="AD16" s="2214"/>
      <c r="AE16" s="2214"/>
      <c r="AF16" s="2214"/>
      <c r="AG16" s="2214"/>
      <c r="AH16" s="2214"/>
      <c r="AI16" s="2214"/>
      <c r="AJ16" s="2214"/>
      <c r="AK16" s="2214"/>
      <c r="AL16" s="2214"/>
      <c r="AM16" s="2214"/>
      <c r="AN16" s="2214"/>
      <c r="AO16" s="2214"/>
      <c r="AP16" s="2214"/>
      <c r="AQ16" s="2214"/>
      <c r="AR16" s="2214"/>
      <c r="AS16" s="2214"/>
      <c r="AT16" s="2214"/>
      <c r="AU16" s="2214"/>
      <c r="AV16" s="2214"/>
      <c r="AW16" s="2214"/>
      <c r="AX16" s="2214"/>
      <c r="AY16" s="2214"/>
      <c r="AZ16" s="2214"/>
      <c r="BA16" s="2214"/>
      <c r="BB16" s="2214"/>
      <c r="BC16" s="2214"/>
      <c r="BD16" s="2214"/>
      <c r="BE16" s="2214"/>
      <c r="BF16" s="2214"/>
      <c r="BG16" s="2214"/>
      <c r="BH16" s="2214"/>
      <c r="BI16" s="2214"/>
      <c r="BJ16" s="2214"/>
      <c r="BK16" s="2214"/>
      <c r="BL16" s="2214"/>
      <c r="BM16" s="2215"/>
    </row>
    <row r="17" spans="1:65" ht="17.25" customHeight="1">
      <c r="A17" s="1574"/>
      <c r="B17" s="2219"/>
      <c r="C17" s="2220"/>
      <c r="D17" s="2220"/>
      <c r="E17" s="2220"/>
      <c r="F17" s="2220"/>
      <c r="G17" s="2220"/>
      <c r="H17" s="2220"/>
      <c r="I17" s="2220"/>
      <c r="J17" s="2220"/>
      <c r="K17" s="2220"/>
      <c r="L17" s="2220"/>
      <c r="M17" s="2220"/>
      <c r="N17" s="2220"/>
      <c r="O17" s="2220"/>
      <c r="P17" s="2220"/>
      <c r="Q17" s="2220"/>
      <c r="R17" s="2220"/>
      <c r="S17" s="2220"/>
      <c r="T17" s="2220"/>
      <c r="U17" s="2220"/>
      <c r="V17" s="2220"/>
      <c r="W17" s="2220"/>
      <c r="X17" s="2220"/>
      <c r="Y17" s="2220"/>
      <c r="Z17" s="2220"/>
      <c r="AA17" s="2220"/>
      <c r="AB17" s="2220"/>
      <c r="AC17" s="2220"/>
      <c r="AD17" s="2220"/>
      <c r="AE17" s="2220"/>
      <c r="AF17" s="2220"/>
      <c r="AG17" s="2220"/>
      <c r="AH17" s="2220"/>
      <c r="AI17" s="2220"/>
      <c r="AJ17" s="2220"/>
      <c r="AK17" s="2220"/>
      <c r="AL17" s="2220"/>
      <c r="AM17" s="2220"/>
      <c r="AN17" s="2220"/>
      <c r="AO17" s="2220"/>
      <c r="AP17" s="2220"/>
      <c r="AQ17" s="2220"/>
      <c r="AR17" s="2220"/>
      <c r="AS17" s="2220"/>
      <c r="AT17" s="2220"/>
      <c r="AU17" s="2220"/>
      <c r="AV17" s="2220"/>
      <c r="AW17" s="2220"/>
      <c r="AX17" s="2220"/>
      <c r="AY17" s="2220"/>
      <c r="AZ17" s="2220"/>
      <c r="BA17" s="2220"/>
      <c r="BB17" s="2220"/>
      <c r="BC17" s="2220"/>
      <c r="BD17" s="2220"/>
      <c r="BE17" s="2220"/>
      <c r="BF17" s="2220"/>
      <c r="BG17" s="2220"/>
      <c r="BH17" s="2220"/>
      <c r="BI17" s="2220"/>
      <c r="BJ17" s="2220"/>
      <c r="BK17" s="2220"/>
      <c r="BL17" s="2220"/>
      <c r="BM17" s="2221"/>
    </row>
    <row r="18" spans="1:65" ht="21.75" customHeight="1">
      <c r="A18" s="322">
        <v>7</v>
      </c>
      <c r="B18" s="2231" t="s">
        <v>1557</v>
      </c>
      <c r="C18" s="2232"/>
      <c r="D18" s="2232"/>
      <c r="E18" s="2232"/>
      <c r="F18" s="2232"/>
      <c r="G18" s="2232"/>
      <c r="H18" s="2232"/>
      <c r="I18" s="2232"/>
      <c r="J18" s="2232"/>
      <c r="K18" s="2232"/>
      <c r="L18" s="2232"/>
      <c r="M18" s="2232"/>
      <c r="N18" s="2232"/>
      <c r="O18" s="2232"/>
      <c r="P18" s="2232"/>
      <c r="Q18" s="2232"/>
      <c r="R18" s="2232"/>
      <c r="S18" s="2232"/>
      <c r="T18" s="2232"/>
      <c r="U18" s="2232"/>
      <c r="V18" s="2232"/>
      <c r="W18" s="2232"/>
      <c r="X18" s="2232"/>
      <c r="Y18" s="2232"/>
      <c r="Z18" s="2232"/>
      <c r="AA18" s="2232"/>
      <c r="AB18" s="2232"/>
      <c r="AC18" s="2232"/>
      <c r="AD18" s="2232"/>
      <c r="AE18" s="2232"/>
      <c r="AF18" s="2232"/>
      <c r="AG18" s="2232"/>
      <c r="AH18" s="2232"/>
      <c r="AI18" s="2232"/>
      <c r="AJ18" s="2232"/>
      <c r="AK18" s="2232"/>
      <c r="AL18" s="2232"/>
      <c r="AM18" s="2232"/>
      <c r="AN18" s="2232"/>
      <c r="AO18" s="2232"/>
      <c r="AP18" s="2232"/>
      <c r="AQ18" s="2232"/>
      <c r="AR18" s="2232"/>
      <c r="AS18" s="2232"/>
      <c r="AT18" s="2232"/>
      <c r="AU18" s="2232"/>
      <c r="AV18" s="2232"/>
      <c r="AW18" s="2232"/>
      <c r="AX18" s="2232"/>
      <c r="AY18" s="2232"/>
      <c r="AZ18" s="2232"/>
      <c r="BA18" s="2232"/>
      <c r="BB18" s="2232"/>
      <c r="BC18" s="2232"/>
      <c r="BD18" s="2232"/>
      <c r="BE18" s="2232"/>
      <c r="BF18" s="2232"/>
      <c r="BG18" s="2232"/>
      <c r="BH18" s="2232"/>
      <c r="BI18" s="2232"/>
      <c r="BJ18" s="2232"/>
      <c r="BK18" s="2232"/>
      <c r="BL18" s="2232"/>
      <c r="BM18" s="2233"/>
    </row>
    <row r="19" spans="1:65" s="29" customFormat="1" ht="18" customHeight="1">
      <c r="A19" s="1573">
        <v>8</v>
      </c>
      <c r="B19" s="2234" t="str">
        <f>"يلتزم الطرف الأول بدفع مبلغ مقابل إشراف الطرف الثاني على تنفيذ المشروع، وتدفع كمبلغ مقطوع و على دفعات ثابتة قيمتها" &amp;" "&amp;TEXT(المدخلات!P10,0)&amp;"درهم،غير شامل الضريبة وتكون مستحقة بداية كل شهر ميلادي من بداية تنفيذ المشروع وحتى الانتهاء من إنجازه."</f>
        <v>يلتزم الطرف الأول بدفع مبلغ مقابل إشراف الطرف الثاني على تنفيذ المشروع، وتدفع كمبلغ مقطوع و على دفعات ثابتة قيمتها 0درهم،غير شامل الضريبة وتكون مستحقة بداية كل شهر ميلادي من بداية تنفيذ المشروع وحتى الانتهاء من إنجازه.</v>
      </c>
      <c r="C19" s="2235"/>
      <c r="D19" s="2235"/>
      <c r="E19" s="2235"/>
      <c r="F19" s="2235"/>
      <c r="G19" s="2235"/>
      <c r="H19" s="2235"/>
      <c r="I19" s="2235"/>
      <c r="J19" s="2235"/>
      <c r="K19" s="2235"/>
      <c r="L19" s="2235"/>
      <c r="M19" s="2235"/>
      <c r="N19" s="2235"/>
      <c r="O19" s="2235"/>
      <c r="P19" s="2235"/>
      <c r="Q19" s="2235"/>
      <c r="R19" s="2235"/>
      <c r="S19" s="2235"/>
      <c r="T19" s="2235"/>
      <c r="U19" s="2235"/>
      <c r="V19" s="2235"/>
      <c r="W19" s="2235"/>
      <c r="X19" s="2235"/>
      <c r="Y19" s="2235"/>
      <c r="Z19" s="2235"/>
      <c r="AA19" s="2235"/>
      <c r="AB19" s="2235"/>
      <c r="AC19" s="2235"/>
      <c r="AD19" s="2235"/>
      <c r="AE19" s="2235"/>
      <c r="AF19" s="2235"/>
      <c r="AG19" s="2235"/>
      <c r="AH19" s="2235"/>
      <c r="AI19" s="2235"/>
      <c r="AJ19" s="2235"/>
      <c r="AK19" s="2235"/>
      <c r="AL19" s="2235"/>
      <c r="AM19" s="2235"/>
      <c r="AN19" s="2235"/>
      <c r="AO19" s="2235"/>
      <c r="AP19" s="2235"/>
      <c r="AQ19" s="2235"/>
      <c r="AR19" s="2235"/>
      <c r="AS19" s="2235"/>
      <c r="AT19" s="2235"/>
      <c r="AU19" s="2235"/>
      <c r="AV19" s="2235"/>
      <c r="AW19" s="2235"/>
      <c r="AX19" s="2235"/>
      <c r="AY19" s="2235"/>
      <c r="AZ19" s="2235"/>
      <c r="BA19" s="2235"/>
      <c r="BB19" s="2235"/>
      <c r="BC19" s="2235"/>
      <c r="BD19" s="2235"/>
      <c r="BE19" s="2235"/>
      <c r="BF19" s="2235"/>
      <c r="BG19" s="2235"/>
      <c r="BH19" s="2235"/>
      <c r="BI19" s="2235"/>
      <c r="BJ19" s="2235"/>
      <c r="BK19" s="2235"/>
      <c r="BL19" s="2235"/>
      <c r="BM19" s="2236"/>
    </row>
    <row r="20" spans="1:65" s="29" customFormat="1" ht="33" customHeight="1">
      <c r="A20" s="1602"/>
      <c r="B20" s="2237"/>
      <c r="C20" s="2238"/>
      <c r="D20" s="2238"/>
      <c r="E20" s="2238"/>
      <c r="F20" s="2238"/>
      <c r="G20" s="2238"/>
      <c r="H20" s="2238"/>
      <c r="I20" s="2238"/>
      <c r="J20" s="2238"/>
      <c r="K20" s="2238"/>
      <c r="L20" s="2238"/>
      <c r="M20" s="2238"/>
      <c r="N20" s="2238"/>
      <c r="O20" s="2238"/>
      <c r="P20" s="2238"/>
      <c r="Q20" s="2238"/>
      <c r="R20" s="2238"/>
      <c r="S20" s="2238"/>
      <c r="T20" s="2238"/>
      <c r="U20" s="2238"/>
      <c r="V20" s="2238"/>
      <c r="W20" s="2238"/>
      <c r="X20" s="2238"/>
      <c r="Y20" s="2238"/>
      <c r="Z20" s="2238"/>
      <c r="AA20" s="2238"/>
      <c r="AB20" s="2238"/>
      <c r="AC20" s="2238"/>
      <c r="AD20" s="2238"/>
      <c r="AE20" s="2238"/>
      <c r="AF20" s="2238"/>
      <c r="AG20" s="2238"/>
      <c r="AH20" s="2238"/>
      <c r="AI20" s="2238"/>
      <c r="AJ20" s="2238"/>
      <c r="AK20" s="2238"/>
      <c r="AL20" s="2238"/>
      <c r="AM20" s="2238"/>
      <c r="AN20" s="2238"/>
      <c r="AO20" s="2238"/>
      <c r="AP20" s="2238"/>
      <c r="AQ20" s="2238"/>
      <c r="AR20" s="2238"/>
      <c r="AS20" s="2238"/>
      <c r="AT20" s="2238"/>
      <c r="AU20" s="2238"/>
      <c r="AV20" s="2238"/>
      <c r="AW20" s="2238"/>
      <c r="AX20" s="2238"/>
      <c r="AY20" s="2238"/>
      <c r="AZ20" s="2238"/>
      <c r="BA20" s="2238"/>
      <c r="BB20" s="2238"/>
      <c r="BC20" s="2238"/>
      <c r="BD20" s="2238"/>
      <c r="BE20" s="2238"/>
      <c r="BF20" s="2238"/>
      <c r="BG20" s="2238"/>
      <c r="BH20" s="2238"/>
      <c r="BI20" s="2238"/>
      <c r="BJ20" s="2238"/>
      <c r="BK20" s="2238"/>
      <c r="BL20" s="2238"/>
      <c r="BM20" s="2239"/>
    </row>
    <row r="21" spans="1:65" s="29" customFormat="1" ht="3.75" customHeight="1">
      <c r="A21" s="337"/>
      <c r="B21" s="334"/>
      <c r="C21" s="354"/>
      <c r="D21" s="354"/>
      <c r="E21" s="354"/>
      <c r="F21" s="354"/>
      <c r="G21" s="354"/>
      <c r="H21" s="354"/>
      <c r="I21" s="354"/>
      <c r="J21" s="355"/>
      <c r="K21" s="355"/>
      <c r="L21" s="355"/>
      <c r="M21" s="355"/>
      <c r="N21" s="355"/>
      <c r="O21" s="355"/>
      <c r="P21" s="355"/>
      <c r="Q21" s="355"/>
      <c r="R21" s="355"/>
      <c r="S21" s="355"/>
      <c r="T21" s="355"/>
      <c r="U21" s="355"/>
      <c r="V21" s="355"/>
      <c r="W21" s="355"/>
      <c r="X21" s="355"/>
      <c r="Y21" s="355"/>
      <c r="Z21" s="355"/>
      <c r="AA21" s="355"/>
      <c r="AB21" s="355"/>
      <c r="AC21" s="355"/>
      <c r="AD21" s="355"/>
      <c r="AE21" s="355"/>
      <c r="AF21" s="355"/>
      <c r="AG21" s="355"/>
      <c r="AH21" s="355"/>
      <c r="AI21" s="355"/>
      <c r="AJ21" s="355"/>
      <c r="AK21" s="355"/>
      <c r="AL21" s="355"/>
      <c r="AM21" s="355"/>
      <c r="AN21" s="355"/>
      <c r="AO21" s="355"/>
      <c r="AP21" s="355"/>
      <c r="AQ21" s="355"/>
      <c r="AR21" s="355"/>
      <c r="AS21" s="355"/>
      <c r="AT21" s="355"/>
      <c r="AU21" s="355"/>
      <c r="AV21" s="355"/>
      <c r="AW21" s="355"/>
      <c r="AX21" s="355"/>
      <c r="AY21" s="355"/>
      <c r="AZ21" s="355"/>
      <c r="BA21" s="355"/>
      <c r="BB21" s="355"/>
      <c r="BC21" s="354"/>
      <c r="BD21" s="354"/>
      <c r="BE21" s="354"/>
      <c r="BF21" s="354"/>
      <c r="BG21" s="354"/>
      <c r="BH21" s="354"/>
      <c r="BI21" s="334"/>
      <c r="BJ21" s="354"/>
      <c r="BK21" s="354"/>
      <c r="BL21" s="354"/>
      <c r="BM21" s="356"/>
    </row>
    <row r="22" spans="1:65" ht="27" customHeight="1">
      <c r="A22" s="1588">
        <v>9</v>
      </c>
      <c r="B22" s="2225" t="s">
        <v>628</v>
      </c>
      <c r="C22" s="2226"/>
      <c r="D22" s="2226"/>
      <c r="E22" s="2226"/>
      <c r="F22" s="2226"/>
      <c r="G22" s="2226"/>
      <c r="H22" s="2226"/>
      <c r="I22" s="2226"/>
      <c r="J22" s="2226"/>
      <c r="K22" s="2226"/>
      <c r="L22" s="2226"/>
      <c r="M22" s="2226"/>
      <c r="N22" s="2226"/>
      <c r="O22" s="2226"/>
      <c r="P22" s="2226"/>
      <c r="Q22" s="2226"/>
      <c r="R22" s="2226"/>
      <c r="S22" s="2226"/>
      <c r="T22" s="2226"/>
      <c r="U22" s="2226"/>
      <c r="V22" s="2226"/>
      <c r="W22" s="2226"/>
      <c r="X22" s="2226"/>
      <c r="Y22" s="2226"/>
      <c r="Z22" s="2226"/>
      <c r="AA22" s="2226"/>
      <c r="AB22" s="2226"/>
      <c r="AC22" s="2226"/>
      <c r="AD22" s="2226"/>
      <c r="AE22" s="2226"/>
      <c r="AF22" s="2226"/>
      <c r="AG22" s="2226"/>
      <c r="AH22" s="2226"/>
      <c r="AI22" s="2226"/>
      <c r="AJ22" s="2226"/>
      <c r="AK22" s="2226"/>
      <c r="AL22" s="2226"/>
      <c r="AM22" s="2226"/>
      <c r="AN22" s="2226"/>
      <c r="AO22" s="2226"/>
      <c r="AP22" s="2226"/>
      <c r="AQ22" s="2226"/>
      <c r="AR22" s="2226"/>
      <c r="AS22" s="2226"/>
      <c r="AT22" s="2226"/>
      <c r="AU22" s="2226"/>
      <c r="AV22" s="2226"/>
      <c r="AW22" s="2226"/>
      <c r="AX22" s="2226"/>
      <c r="AY22" s="2226"/>
      <c r="AZ22" s="2226"/>
      <c r="BA22" s="2226"/>
      <c r="BB22" s="2226"/>
      <c r="BC22" s="2226"/>
      <c r="BD22" s="2226"/>
      <c r="BE22" s="2226"/>
      <c r="BF22" s="2226"/>
      <c r="BG22" s="2226"/>
      <c r="BH22" s="2226"/>
      <c r="BI22" s="2226"/>
      <c r="BJ22" s="2226"/>
      <c r="BK22" s="2226"/>
      <c r="BL22" s="2226"/>
      <c r="BM22" s="2227"/>
    </row>
    <row r="23" spans="1:65" ht="32.25" customHeight="1">
      <c r="A23" s="1589"/>
      <c r="B23" s="2228"/>
      <c r="C23" s="2229"/>
      <c r="D23" s="2229"/>
      <c r="E23" s="2229"/>
      <c r="F23" s="2229"/>
      <c r="G23" s="2229"/>
      <c r="H23" s="2229"/>
      <c r="I23" s="2229"/>
      <c r="J23" s="2229"/>
      <c r="K23" s="2229"/>
      <c r="L23" s="2229"/>
      <c r="M23" s="2229"/>
      <c r="N23" s="2229"/>
      <c r="O23" s="2229"/>
      <c r="P23" s="2229"/>
      <c r="Q23" s="2229"/>
      <c r="R23" s="2229"/>
      <c r="S23" s="2229"/>
      <c r="T23" s="2229"/>
      <c r="U23" s="2229"/>
      <c r="V23" s="2229"/>
      <c r="W23" s="2229"/>
      <c r="X23" s="2229"/>
      <c r="Y23" s="2229"/>
      <c r="Z23" s="2229"/>
      <c r="AA23" s="2229"/>
      <c r="AB23" s="2229"/>
      <c r="AC23" s="2229"/>
      <c r="AD23" s="2229"/>
      <c r="AE23" s="2229"/>
      <c r="AF23" s="2229"/>
      <c r="AG23" s="2229"/>
      <c r="AH23" s="2229"/>
      <c r="AI23" s="2229"/>
      <c r="AJ23" s="2229"/>
      <c r="AK23" s="2229"/>
      <c r="AL23" s="2229"/>
      <c r="AM23" s="2229"/>
      <c r="AN23" s="2229"/>
      <c r="AO23" s="2229"/>
      <c r="AP23" s="2229"/>
      <c r="AQ23" s="2229"/>
      <c r="AR23" s="2229"/>
      <c r="AS23" s="2229"/>
      <c r="AT23" s="2229"/>
      <c r="AU23" s="2229"/>
      <c r="AV23" s="2229"/>
      <c r="AW23" s="2229"/>
      <c r="AX23" s="2229"/>
      <c r="AY23" s="2229"/>
      <c r="AZ23" s="2229"/>
      <c r="BA23" s="2229"/>
      <c r="BB23" s="2229"/>
      <c r="BC23" s="2229"/>
      <c r="BD23" s="2229"/>
      <c r="BE23" s="2229"/>
      <c r="BF23" s="2229"/>
      <c r="BG23" s="2229"/>
      <c r="BH23" s="2229"/>
      <c r="BI23" s="2229"/>
      <c r="BJ23" s="2229"/>
      <c r="BK23" s="2229"/>
      <c r="BL23" s="2229"/>
      <c r="BM23" s="2230"/>
    </row>
    <row r="24" spans="1:65" ht="28.5" customHeight="1">
      <c r="A24" s="338">
        <v>10</v>
      </c>
      <c r="B24" s="2255" t="s">
        <v>1629</v>
      </c>
      <c r="C24" s="2256"/>
      <c r="D24" s="2256"/>
      <c r="E24" s="2256"/>
      <c r="F24" s="2256"/>
      <c r="G24" s="2256"/>
      <c r="H24" s="2256"/>
      <c r="I24" s="2256"/>
      <c r="J24" s="2256"/>
      <c r="K24" s="2256"/>
      <c r="L24" s="2256"/>
      <c r="M24" s="2256"/>
      <c r="N24" s="2256"/>
      <c r="O24" s="2256"/>
      <c r="P24" s="2256"/>
      <c r="Q24" s="2256"/>
      <c r="R24" s="2256"/>
      <c r="S24" s="2256"/>
      <c r="T24" s="2256"/>
      <c r="U24" s="2256"/>
      <c r="V24" s="2256"/>
      <c r="W24" s="2256"/>
      <c r="X24" s="2256"/>
      <c r="Y24" s="2256"/>
      <c r="Z24" s="2256"/>
      <c r="AA24" s="2256"/>
      <c r="AB24" s="2256"/>
      <c r="AC24" s="2256"/>
      <c r="AD24" s="2256"/>
      <c r="AE24" s="2256"/>
      <c r="AF24" s="2256"/>
      <c r="AG24" s="2256"/>
      <c r="AH24" s="2256"/>
      <c r="AI24" s="2256"/>
      <c r="AJ24" s="2256"/>
      <c r="AK24" s="2256"/>
      <c r="AL24" s="2256"/>
      <c r="AM24" s="2256"/>
      <c r="AN24" s="2256"/>
      <c r="AO24" s="2256"/>
      <c r="AP24" s="2256"/>
      <c r="AQ24" s="2256"/>
      <c r="AR24" s="2256"/>
      <c r="AS24" s="2256"/>
      <c r="AT24" s="2256"/>
      <c r="AU24" s="2256"/>
      <c r="AV24" s="2256"/>
      <c r="AW24" s="2256"/>
      <c r="AX24" s="2256"/>
      <c r="AY24" s="2256"/>
      <c r="AZ24" s="2256"/>
      <c r="BA24" s="2256"/>
      <c r="BB24" s="2256"/>
      <c r="BC24" s="2256"/>
      <c r="BD24" s="2256"/>
      <c r="BE24" s="2256"/>
      <c r="BF24" s="2256"/>
      <c r="BG24" s="2256"/>
      <c r="BH24" s="2256"/>
      <c r="BI24" s="2256"/>
      <c r="BJ24" s="2256"/>
      <c r="BK24" s="2256"/>
      <c r="BL24" s="2256"/>
      <c r="BM24" s="2257"/>
    </row>
    <row r="25" spans="1:65" ht="42" customHeight="1">
      <c r="A25" s="323">
        <v>11</v>
      </c>
      <c r="B25" s="2231" t="s">
        <v>1571</v>
      </c>
      <c r="C25" s="2232"/>
      <c r="D25" s="2232"/>
      <c r="E25" s="2232"/>
      <c r="F25" s="2232"/>
      <c r="G25" s="2232"/>
      <c r="H25" s="2232"/>
      <c r="I25" s="2232"/>
      <c r="J25" s="2232"/>
      <c r="K25" s="2232"/>
      <c r="L25" s="2232"/>
      <c r="M25" s="2232"/>
      <c r="N25" s="2232"/>
      <c r="O25" s="2232"/>
      <c r="P25" s="2232"/>
      <c r="Q25" s="2232"/>
      <c r="R25" s="2232"/>
      <c r="S25" s="2232"/>
      <c r="T25" s="2232"/>
      <c r="U25" s="2232"/>
      <c r="V25" s="2232"/>
      <c r="W25" s="2232"/>
      <c r="X25" s="2232"/>
      <c r="Y25" s="2232"/>
      <c r="Z25" s="2232"/>
      <c r="AA25" s="2232"/>
      <c r="AB25" s="2232"/>
      <c r="AC25" s="2232"/>
      <c r="AD25" s="2232"/>
      <c r="AE25" s="2232"/>
      <c r="AF25" s="2232"/>
      <c r="AG25" s="2232"/>
      <c r="AH25" s="2232"/>
      <c r="AI25" s="2232"/>
      <c r="AJ25" s="2232"/>
      <c r="AK25" s="2232"/>
      <c r="AL25" s="2232"/>
      <c r="AM25" s="2232"/>
      <c r="AN25" s="2232"/>
      <c r="AO25" s="2232"/>
      <c r="AP25" s="2232"/>
      <c r="AQ25" s="2232"/>
      <c r="AR25" s="2232"/>
      <c r="AS25" s="2232"/>
      <c r="AT25" s="2232"/>
      <c r="AU25" s="2232"/>
      <c r="AV25" s="2232"/>
      <c r="AW25" s="2232"/>
      <c r="AX25" s="2232"/>
      <c r="AY25" s="2232"/>
      <c r="AZ25" s="2232"/>
      <c r="BA25" s="2232"/>
      <c r="BB25" s="2232"/>
      <c r="BC25" s="2232"/>
      <c r="BD25" s="2232"/>
      <c r="BE25" s="2232"/>
      <c r="BF25" s="2232"/>
      <c r="BG25" s="2232"/>
      <c r="BH25" s="2232"/>
      <c r="BI25" s="2232"/>
      <c r="BJ25" s="2232"/>
      <c r="BK25" s="2232"/>
      <c r="BL25" s="2232"/>
      <c r="BM25" s="2233"/>
    </row>
    <row r="26" spans="1:65" ht="31.5" customHeight="1">
      <c r="A26" s="339">
        <v>12</v>
      </c>
      <c r="B26" s="2222" t="s">
        <v>1556</v>
      </c>
      <c r="C26" s="2223"/>
      <c r="D26" s="2223"/>
      <c r="E26" s="2223"/>
      <c r="F26" s="2223"/>
      <c r="G26" s="2223"/>
      <c r="H26" s="2223"/>
      <c r="I26" s="2223"/>
      <c r="J26" s="2223"/>
      <c r="K26" s="2223"/>
      <c r="L26" s="2223"/>
      <c r="M26" s="2223"/>
      <c r="N26" s="2223"/>
      <c r="O26" s="2223"/>
      <c r="P26" s="2223"/>
      <c r="Q26" s="2223"/>
      <c r="R26" s="2223"/>
      <c r="S26" s="2223"/>
      <c r="T26" s="2223"/>
      <c r="U26" s="2223"/>
      <c r="V26" s="2223"/>
      <c r="W26" s="2223"/>
      <c r="X26" s="2223"/>
      <c r="Y26" s="2223"/>
      <c r="Z26" s="2223"/>
      <c r="AA26" s="2223"/>
      <c r="AB26" s="2223"/>
      <c r="AC26" s="2223"/>
      <c r="AD26" s="2223"/>
      <c r="AE26" s="2223"/>
      <c r="AF26" s="2223"/>
      <c r="AG26" s="2223"/>
      <c r="AH26" s="2223"/>
      <c r="AI26" s="2223"/>
      <c r="AJ26" s="2223"/>
      <c r="AK26" s="2223"/>
      <c r="AL26" s="2223"/>
      <c r="AM26" s="2223"/>
      <c r="AN26" s="2223"/>
      <c r="AO26" s="2223"/>
      <c r="AP26" s="2223"/>
      <c r="AQ26" s="2223"/>
      <c r="AR26" s="2223"/>
      <c r="AS26" s="2223"/>
      <c r="AT26" s="2223"/>
      <c r="AU26" s="2223"/>
      <c r="AV26" s="2223"/>
      <c r="AW26" s="2223"/>
      <c r="AX26" s="2223"/>
      <c r="AY26" s="2223"/>
      <c r="AZ26" s="2223"/>
      <c r="BA26" s="2223"/>
      <c r="BB26" s="2223"/>
      <c r="BC26" s="2223"/>
      <c r="BD26" s="2223"/>
      <c r="BE26" s="2223"/>
      <c r="BF26" s="2223"/>
      <c r="BG26" s="2223"/>
      <c r="BH26" s="2223"/>
      <c r="BI26" s="2223"/>
      <c r="BJ26" s="2223"/>
      <c r="BK26" s="2223"/>
      <c r="BL26" s="2223"/>
      <c r="BM26" s="2224"/>
    </row>
    <row r="27" spans="1:65" ht="21" customHeight="1">
      <c r="A27" s="335">
        <v>13</v>
      </c>
      <c r="B27" s="2231" t="s">
        <v>973</v>
      </c>
      <c r="C27" s="2232"/>
      <c r="D27" s="2232"/>
      <c r="E27" s="2232"/>
      <c r="F27" s="2232"/>
      <c r="G27" s="2232"/>
      <c r="H27" s="2232"/>
      <c r="I27" s="2232"/>
      <c r="J27" s="2232"/>
      <c r="K27" s="2232"/>
      <c r="L27" s="2232"/>
      <c r="M27" s="2232"/>
      <c r="N27" s="2232"/>
      <c r="O27" s="2232"/>
      <c r="P27" s="2232"/>
      <c r="Q27" s="2232"/>
      <c r="R27" s="2232"/>
      <c r="S27" s="2232"/>
      <c r="T27" s="2232"/>
      <c r="U27" s="2232"/>
      <c r="V27" s="2232"/>
      <c r="W27" s="2232"/>
      <c r="X27" s="2232"/>
      <c r="Y27" s="2232"/>
      <c r="Z27" s="2232"/>
      <c r="AA27" s="2232"/>
      <c r="AB27" s="2232"/>
      <c r="AC27" s="2232"/>
      <c r="AD27" s="2232"/>
      <c r="AE27" s="2232"/>
      <c r="AF27" s="2232"/>
      <c r="AG27" s="2232"/>
      <c r="AH27" s="2232"/>
      <c r="AI27" s="2232"/>
      <c r="AJ27" s="2232"/>
      <c r="AK27" s="2232"/>
      <c r="AL27" s="2232"/>
      <c r="AM27" s="2232"/>
      <c r="AN27" s="2232"/>
      <c r="AO27" s="2232"/>
      <c r="AP27" s="2232"/>
      <c r="AQ27" s="2232"/>
      <c r="AR27" s="2232"/>
      <c r="AS27" s="2232"/>
      <c r="AT27" s="2232"/>
      <c r="AU27" s="2232"/>
      <c r="AV27" s="2232"/>
      <c r="AW27" s="2232"/>
      <c r="AX27" s="2232"/>
      <c r="AY27" s="2232"/>
      <c r="AZ27" s="2232"/>
      <c r="BA27" s="2232"/>
      <c r="BB27" s="2232"/>
      <c r="BC27" s="2232"/>
      <c r="BD27" s="2232"/>
      <c r="BE27" s="2232"/>
      <c r="BF27" s="2232"/>
      <c r="BG27" s="2232"/>
      <c r="BH27" s="2232"/>
      <c r="BI27" s="2232"/>
      <c r="BJ27" s="2232"/>
      <c r="BK27" s="2232"/>
      <c r="BL27" s="2232"/>
      <c r="BM27" s="2233"/>
    </row>
    <row r="28" spans="1:65" ht="18" customHeight="1">
      <c r="A28" s="1573">
        <v>14</v>
      </c>
      <c r="B28" s="2213" t="s">
        <v>629</v>
      </c>
      <c r="C28" s="2214"/>
      <c r="D28" s="2214"/>
      <c r="E28" s="2214"/>
      <c r="F28" s="2214"/>
      <c r="G28" s="2214"/>
      <c r="H28" s="2214"/>
      <c r="I28" s="2214"/>
      <c r="J28" s="2214"/>
      <c r="K28" s="2214"/>
      <c r="L28" s="2214"/>
      <c r="M28" s="2214"/>
      <c r="N28" s="2214"/>
      <c r="O28" s="2214"/>
      <c r="P28" s="2214"/>
      <c r="Q28" s="2214"/>
      <c r="R28" s="2214"/>
      <c r="S28" s="2214"/>
      <c r="T28" s="2214"/>
      <c r="U28" s="2214"/>
      <c r="V28" s="2214"/>
      <c r="W28" s="2214"/>
      <c r="X28" s="2214"/>
      <c r="Y28" s="2214"/>
      <c r="Z28" s="2214"/>
      <c r="AA28" s="2214"/>
      <c r="AB28" s="2214"/>
      <c r="AC28" s="2214"/>
      <c r="AD28" s="2214"/>
      <c r="AE28" s="2214"/>
      <c r="AF28" s="2214"/>
      <c r="AG28" s="2214"/>
      <c r="AH28" s="2214"/>
      <c r="AI28" s="2214"/>
      <c r="AJ28" s="2214"/>
      <c r="AK28" s="2214"/>
      <c r="AL28" s="2214"/>
      <c r="AM28" s="2214"/>
      <c r="AN28" s="2214"/>
      <c r="AO28" s="2214"/>
      <c r="AP28" s="2214"/>
      <c r="AQ28" s="2214"/>
      <c r="AR28" s="2214"/>
      <c r="AS28" s="2214"/>
      <c r="AT28" s="2214"/>
      <c r="AU28" s="2214"/>
      <c r="AV28" s="2214"/>
      <c r="AW28" s="2214"/>
      <c r="AX28" s="2214"/>
      <c r="AY28" s="2214"/>
      <c r="AZ28" s="2214"/>
      <c r="BA28" s="2214"/>
      <c r="BB28" s="2214"/>
      <c r="BC28" s="2214"/>
      <c r="BD28" s="2214"/>
      <c r="BE28" s="2214"/>
      <c r="BF28" s="2214"/>
      <c r="BG28" s="2214"/>
      <c r="BH28" s="2214"/>
      <c r="BI28" s="2214"/>
      <c r="BJ28" s="2214"/>
      <c r="BK28" s="2214"/>
      <c r="BL28" s="2214"/>
      <c r="BM28" s="2215"/>
    </row>
    <row r="29" spans="1:65" ht="18" customHeight="1">
      <c r="A29" s="1602"/>
      <c r="B29" s="2216"/>
      <c r="C29" s="2217"/>
      <c r="D29" s="2217"/>
      <c r="E29" s="2217"/>
      <c r="F29" s="2217"/>
      <c r="G29" s="2217"/>
      <c r="H29" s="2217"/>
      <c r="I29" s="2217"/>
      <c r="J29" s="2217"/>
      <c r="K29" s="2217"/>
      <c r="L29" s="2217"/>
      <c r="M29" s="2217"/>
      <c r="N29" s="2217"/>
      <c r="O29" s="2217"/>
      <c r="P29" s="2217"/>
      <c r="Q29" s="2217"/>
      <c r="R29" s="2217"/>
      <c r="S29" s="2217"/>
      <c r="T29" s="2217"/>
      <c r="U29" s="2217"/>
      <c r="V29" s="2217"/>
      <c r="W29" s="2217"/>
      <c r="X29" s="2217"/>
      <c r="Y29" s="2217"/>
      <c r="Z29" s="2217"/>
      <c r="AA29" s="2217"/>
      <c r="AB29" s="2217"/>
      <c r="AC29" s="2217"/>
      <c r="AD29" s="2217"/>
      <c r="AE29" s="2217"/>
      <c r="AF29" s="2217"/>
      <c r="AG29" s="2217"/>
      <c r="AH29" s="2217"/>
      <c r="AI29" s="2217"/>
      <c r="AJ29" s="2217"/>
      <c r="AK29" s="2217"/>
      <c r="AL29" s="2217"/>
      <c r="AM29" s="2217"/>
      <c r="AN29" s="2217"/>
      <c r="AO29" s="2217"/>
      <c r="AP29" s="2217"/>
      <c r="AQ29" s="2217"/>
      <c r="AR29" s="2217"/>
      <c r="AS29" s="2217"/>
      <c r="AT29" s="2217"/>
      <c r="AU29" s="2217"/>
      <c r="AV29" s="2217"/>
      <c r="AW29" s="2217"/>
      <c r="AX29" s="2217"/>
      <c r="AY29" s="2217"/>
      <c r="AZ29" s="2217"/>
      <c r="BA29" s="2217"/>
      <c r="BB29" s="2217"/>
      <c r="BC29" s="2217"/>
      <c r="BD29" s="2217"/>
      <c r="BE29" s="2217"/>
      <c r="BF29" s="2217"/>
      <c r="BG29" s="2217"/>
      <c r="BH29" s="2217"/>
      <c r="BI29" s="2217"/>
      <c r="BJ29" s="2217"/>
      <c r="BK29" s="2217"/>
      <c r="BL29" s="2217"/>
      <c r="BM29" s="2218"/>
    </row>
    <row r="30" spans="1:65" ht="22.5" customHeight="1">
      <c r="A30" s="1574"/>
      <c r="B30" s="2219"/>
      <c r="C30" s="2220"/>
      <c r="D30" s="2220"/>
      <c r="E30" s="2220"/>
      <c r="F30" s="2220"/>
      <c r="G30" s="2220"/>
      <c r="H30" s="2220"/>
      <c r="I30" s="2220"/>
      <c r="J30" s="2220"/>
      <c r="K30" s="2220"/>
      <c r="L30" s="2220"/>
      <c r="M30" s="2220"/>
      <c r="N30" s="2220"/>
      <c r="O30" s="2220"/>
      <c r="P30" s="2220"/>
      <c r="Q30" s="2220"/>
      <c r="R30" s="2220"/>
      <c r="S30" s="2220"/>
      <c r="T30" s="2220"/>
      <c r="U30" s="2220"/>
      <c r="V30" s="2220"/>
      <c r="W30" s="2220"/>
      <c r="X30" s="2220"/>
      <c r="Y30" s="2220"/>
      <c r="Z30" s="2220"/>
      <c r="AA30" s="2220"/>
      <c r="AB30" s="2220"/>
      <c r="AC30" s="2220"/>
      <c r="AD30" s="2220"/>
      <c r="AE30" s="2220"/>
      <c r="AF30" s="2220"/>
      <c r="AG30" s="2220"/>
      <c r="AH30" s="2220"/>
      <c r="AI30" s="2220"/>
      <c r="AJ30" s="2220"/>
      <c r="AK30" s="2220"/>
      <c r="AL30" s="2220"/>
      <c r="AM30" s="2220"/>
      <c r="AN30" s="2220"/>
      <c r="AO30" s="2220"/>
      <c r="AP30" s="2220"/>
      <c r="AQ30" s="2220"/>
      <c r="AR30" s="2220"/>
      <c r="AS30" s="2220"/>
      <c r="AT30" s="2220"/>
      <c r="AU30" s="2220"/>
      <c r="AV30" s="2220"/>
      <c r="AW30" s="2220"/>
      <c r="AX30" s="2220"/>
      <c r="AY30" s="2220"/>
      <c r="AZ30" s="2220"/>
      <c r="BA30" s="2220"/>
      <c r="BB30" s="2220"/>
      <c r="BC30" s="2220"/>
      <c r="BD30" s="2220"/>
      <c r="BE30" s="2220"/>
      <c r="BF30" s="2220"/>
      <c r="BG30" s="2220"/>
      <c r="BH30" s="2220"/>
      <c r="BI30" s="2220"/>
      <c r="BJ30" s="2220"/>
      <c r="BK30" s="2220"/>
      <c r="BL30" s="2220"/>
      <c r="BM30" s="2221"/>
    </row>
    <row r="31" spans="1:65" ht="14.25" customHeight="1"/>
    <row r="32" spans="1:65" ht="18" customHeight="1">
      <c r="A32" s="1607"/>
      <c r="B32" s="1607"/>
      <c r="C32" s="1607"/>
      <c r="D32" s="1607"/>
      <c r="E32" s="1607"/>
      <c r="F32" s="1607"/>
      <c r="G32" s="1607"/>
      <c r="H32" s="1607"/>
      <c r="I32" s="1607"/>
      <c r="J32" s="1607"/>
      <c r="K32" s="1607"/>
      <c r="L32" s="1607"/>
      <c r="M32" s="1607"/>
      <c r="N32" s="1607"/>
      <c r="O32" s="1607"/>
      <c r="P32" s="1607"/>
      <c r="Q32" s="1607"/>
      <c r="R32" s="1607"/>
      <c r="S32" s="1607"/>
      <c r="T32" s="1607"/>
      <c r="U32" s="1607"/>
      <c r="V32" s="1607"/>
      <c r="W32" s="1607"/>
      <c r="X32" s="1607"/>
      <c r="Y32" s="1607"/>
      <c r="Z32" s="1607"/>
      <c r="AA32" s="1607"/>
      <c r="AB32" s="1607"/>
      <c r="AC32" s="1607"/>
      <c r="AD32" s="1607"/>
      <c r="AE32" s="1607"/>
      <c r="AF32" s="1607"/>
      <c r="AG32" s="1607"/>
      <c r="AH32" s="1607"/>
      <c r="AI32" s="1607"/>
      <c r="AJ32" s="1607"/>
      <c r="AK32" s="1607"/>
      <c r="AL32" s="1607"/>
      <c r="AM32" s="1607"/>
      <c r="AN32" s="1607"/>
      <c r="AO32" s="1607"/>
      <c r="AP32" s="1607"/>
      <c r="AQ32" s="1607"/>
      <c r="AR32" s="1607"/>
      <c r="AS32" s="1607"/>
      <c r="AT32" s="1607"/>
      <c r="AU32" s="1607"/>
      <c r="AV32" s="1607"/>
      <c r="AW32" s="1607"/>
      <c r="AX32" s="1607"/>
      <c r="AY32" s="1607"/>
      <c r="AZ32" s="1607"/>
      <c r="BA32" s="1607"/>
      <c r="BB32" s="1607"/>
      <c r="BC32" s="1607"/>
      <c r="BD32" s="1607"/>
      <c r="BE32" s="1607"/>
      <c r="BF32" s="1607"/>
      <c r="BG32" s="1607"/>
      <c r="BH32" s="1607"/>
      <c r="BI32" s="1607"/>
      <c r="BJ32" s="1607"/>
      <c r="BK32" s="1607"/>
      <c r="BL32" s="1607"/>
      <c r="BM32" s="1608"/>
    </row>
    <row r="33" spans="1:65" hidden="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row>
    <row r="34" spans="1:65" ht="9"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row>
    <row r="35" spans="1:65">
      <c r="A35" s="1609"/>
      <c r="B35" s="1609"/>
      <c r="C35" s="1609"/>
      <c r="D35" s="1609"/>
      <c r="E35" s="1609"/>
      <c r="F35" s="1609"/>
      <c r="G35" s="1609"/>
      <c r="H35" s="1609"/>
      <c r="I35" s="1609"/>
      <c r="J35" s="1609"/>
      <c r="K35" s="1609"/>
      <c r="L35" s="1609"/>
      <c r="M35" s="1609"/>
      <c r="N35" s="1609"/>
      <c r="O35" s="1609"/>
      <c r="P35" s="1609"/>
      <c r="Q35" s="1609"/>
      <c r="R35" s="1609"/>
      <c r="S35" s="1609"/>
      <c r="T35" s="1609"/>
      <c r="U35" s="1609"/>
      <c r="V35" s="1609"/>
      <c r="W35" s="1609"/>
      <c r="X35" s="1609"/>
      <c r="Y35" s="1609" t="s">
        <v>268</v>
      </c>
      <c r="Z35" s="1609"/>
      <c r="AA35" s="1609"/>
      <c r="AB35" s="1609"/>
      <c r="AC35" s="1609"/>
      <c r="AD35" s="1609"/>
      <c r="AE35" s="1609"/>
      <c r="AF35" s="1609"/>
      <c r="AG35" s="1609"/>
      <c r="AH35" s="1609"/>
      <c r="AI35" s="1609"/>
      <c r="AJ35" s="1609"/>
      <c r="AK35" s="1609"/>
      <c r="AL35" s="1609"/>
      <c r="AM35" s="1609"/>
      <c r="AN35" s="1609"/>
      <c r="AO35" s="1609"/>
      <c r="AP35" s="1609"/>
      <c r="AQ35" s="1609"/>
      <c r="AR35" s="1609"/>
      <c r="AS35" s="1609"/>
      <c r="AT35" s="1609"/>
      <c r="AU35" s="1609"/>
      <c r="AV35" s="1609"/>
      <c r="AW35" s="1609"/>
      <c r="AX35" s="1609"/>
      <c r="AY35" s="1609"/>
      <c r="AZ35" s="1609"/>
      <c r="BA35" s="1609"/>
      <c r="BB35" s="1609"/>
      <c r="BC35" s="1609"/>
      <c r="BD35" s="1609"/>
      <c r="BE35" s="1609"/>
      <c r="BF35" s="1609"/>
      <c r="BG35" s="1609"/>
      <c r="BH35" s="1609"/>
      <c r="BI35" s="1609"/>
    </row>
    <row r="36" spans="1:65">
      <c r="A36" s="1585"/>
      <c r="B36" s="1585"/>
      <c r="C36" s="1585"/>
      <c r="D36" s="1585"/>
      <c r="E36" s="1585"/>
      <c r="F36" s="1585"/>
      <c r="G36" s="1585"/>
      <c r="H36" s="1585"/>
      <c r="I36" s="1585"/>
      <c r="J36" s="1585"/>
      <c r="K36" s="1585"/>
      <c r="L36" s="1585"/>
      <c r="M36" s="1585"/>
      <c r="N36" s="1585"/>
      <c r="O36" s="1585"/>
      <c r="P36" s="1585"/>
      <c r="Q36" s="1585"/>
      <c r="R36" s="1585"/>
      <c r="S36" s="1585"/>
      <c r="T36" s="1585"/>
      <c r="U36" s="1585"/>
      <c r="V36" s="1585"/>
      <c r="W36" s="1585"/>
      <c r="X36" s="1586"/>
      <c r="Y36" s="1587" t="s">
        <v>631</v>
      </c>
      <c r="Z36" s="1585"/>
      <c r="AA36" s="1585"/>
      <c r="AB36" s="1585"/>
      <c r="AC36" s="1585"/>
      <c r="AD36" s="1585"/>
      <c r="AE36" s="1585"/>
      <c r="AF36" s="1585"/>
      <c r="AG36" s="1585"/>
      <c r="AH36" s="1585"/>
      <c r="AI36" s="1585"/>
      <c r="AJ36" s="1585"/>
      <c r="AK36" s="1585"/>
      <c r="AL36" s="1585"/>
      <c r="AM36" s="1585"/>
      <c r="AN36" s="1585"/>
      <c r="AO36" s="1585"/>
      <c r="AP36" s="1585"/>
      <c r="AQ36" s="1585"/>
      <c r="AR36" s="1585"/>
      <c r="AS36" s="1585"/>
      <c r="AT36" s="1585"/>
      <c r="AU36" s="1585"/>
      <c r="AV36" s="1585"/>
      <c r="AW36" s="1585"/>
      <c r="AX36" s="1585"/>
      <c r="AY36" s="1585"/>
      <c r="AZ36" s="1585"/>
      <c r="BA36" s="1585"/>
      <c r="BB36" s="1585"/>
      <c r="BC36" s="1585"/>
      <c r="BD36" s="1585"/>
      <c r="BE36" s="1585"/>
      <c r="BF36" s="1585"/>
      <c r="BG36" s="1585"/>
      <c r="BH36" s="1585"/>
      <c r="BI36" s="1585"/>
      <c r="BJ36" s="1585"/>
      <c r="BK36" s="1585"/>
      <c r="BL36" s="1585"/>
      <c r="BM36" s="1586"/>
    </row>
  </sheetData>
  <mergeCells count="45">
    <mergeCell ref="B22:BM23"/>
    <mergeCell ref="B24:BM24"/>
    <mergeCell ref="B25:BM25"/>
    <mergeCell ref="B26:BM26"/>
    <mergeCell ref="B27:BM27"/>
    <mergeCell ref="A5:A7"/>
    <mergeCell ref="A1:BH1"/>
    <mergeCell ref="A2:D3"/>
    <mergeCell ref="E2:I3"/>
    <mergeCell ref="J2:L3"/>
    <mergeCell ref="M2:S3"/>
    <mergeCell ref="T2:BB3"/>
    <mergeCell ref="B4:BM4"/>
    <mergeCell ref="B5:BM7"/>
    <mergeCell ref="CZ6:FF6"/>
    <mergeCell ref="CZ7:DC7"/>
    <mergeCell ref="DD7:DG7"/>
    <mergeCell ref="DH7:EZ7"/>
    <mergeCell ref="CM9:CW9"/>
    <mergeCell ref="CX9:DH9"/>
    <mergeCell ref="DI9:EB9"/>
    <mergeCell ref="EC9:EH9"/>
    <mergeCell ref="EI9:EL9"/>
    <mergeCell ref="CM10:EM10"/>
    <mergeCell ref="A11:A12"/>
    <mergeCell ref="A8:A9"/>
    <mergeCell ref="A28:A30"/>
    <mergeCell ref="A14:A15"/>
    <mergeCell ref="A16:A17"/>
    <mergeCell ref="A19:A20"/>
    <mergeCell ref="A22:A23"/>
    <mergeCell ref="B13:BM13"/>
    <mergeCell ref="B14:BM15"/>
    <mergeCell ref="B16:BM17"/>
    <mergeCell ref="B18:BM18"/>
    <mergeCell ref="B19:BM20"/>
    <mergeCell ref="B11:BM12"/>
    <mergeCell ref="B8:BM9"/>
    <mergeCell ref="B10:BM10"/>
    <mergeCell ref="A35:X35"/>
    <mergeCell ref="Y35:BI35"/>
    <mergeCell ref="A36:X36"/>
    <mergeCell ref="B28:BM30"/>
    <mergeCell ref="A32:BM32"/>
    <mergeCell ref="Y36:BM36"/>
  </mergeCells>
  <printOptions horizontalCentered="1" verticalCentered="1"/>
  <pageMargins left="0.25" right="0.25" top="0.75" bottom="0.75" header="0.3" footer="0.3"/>
  <pageSetup paperSize="9" scale="85"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tabColor rgb="FFFFFF00"/>
    <pageSetUpPr fitToPage="1"/>
  </sheetPr>
  <dimension ref="A1:DS35"/>
  <sheetViews>
    <sheetView rightToLeft="1" view="pageBreakPreview" topLeftCell="A13" zoomScale="120" zoomScaleNormal="100" zoomScaleSheetLayoutView="120" workbookViewId="0">
      <selection activeCell="AC31" sqref="AC31:BE31"/>
    </sheetView>
  </sheetViews>
  <sheetFormatPr defaultColWidth="1.6640625" defaultRowHeight="18" customHeight="1"/>
  <cols>
    <col min="1" max="1" width="1.6640625" style="31"/>
    <col min="2" max="2" width="1.6640625" style="31" customWidth="1"/>
    <col min="3" max="10" width="1.6640625" style="31"/>
    <col min="11" max="11" width="1.6640625" style="31" customWidth="1"/>
    <col min="12" max="26" width="1.6640625" style="31"/>
    <col min="27" max="27" width="1.6640625" style="31" customWidth="1"/>
    <col min="28" max="47" width="1.6640625" style="31"/>
    <col min="48" max="48" width="2.109375" style="31" bestFit="1" customWidth="1"/>
    <col min="49" max="53" width="1.6640625" style="31"/>
    <col min="54" max="55" width="1.6640625" style="31" customWidth="1"/>
    <col min="56" max="56" width="2.6640625" style="31" customWidth="1"/>
    <col min="57" max="60" width="1.6640625" style="31" customWidth="1"/>
    <col min="61" max="72" width="1.6640625" style="31"/>
    <col min="73" max="73" width="11.88671875" style="31" bestFit="1" customWidth="1"/>
    <col min="74" max="16384" width="1.6640625" style="31"/>
  </cols>
  <sheetData>
    <row r="1" spans="1:123" ht="21.75" customHeight="1">
      <c r="A1" s="2263" t="s">
        <v>632</v>
      </c>
      <c r="B1" s="2260"/>
      <c r="C1" s="2260"/>
      <c r="D1" s="2260"/>
      <c r="E1" s="2260"/>
      <c r="F1" s="2260"/>
      <c r="G1" s="2260"/>
      <c r="H1" s="2260"/>
      <c r="I1" s="2260"/>
      <c r="J1" s="2260"/>
      <c r="K1" s="2260"/>
      <c r="L1" s="2260"/>
      <c r="M1" s="2260"/>
      <c r="N1" s="2260"/>
      <c r="O1" s="2260"/>
      <c r="P1" s="2260"/>
      <c r="Q1" s="2260"/>
      <c r="R1" s="2260"/>
      <c r="S1" s="2260"/>
      <c r="T1" s="2260"/>
      <c r="U1" s="2260"/>
      <c r="V1" s="2260"/>
      <c r="W1" s="2260"/>
      <c r="X1" s="2260"/>
      <c r="Y1" s="2260"/>
      <c r="Z1" s="2260"/>
      <c r="AA1" s="2260"/>
      <c r="AB1" s="2260"/>
      <c r="AC1" s="2260"/>
      <c r="AD1" s="2260"/>
      <c r="AE1" s="2260"/>
      <c r="AF1" s="2260"/>
      <c r="AG1" s="2260"/>
      <c r="AH1" s="2260"/>
      <c r="AI1" s="2260"/>
      <c r="AJ1" s="2260"/>
      <c r="AK1" s="2260"/>
      <c r="AL1" s="2260"/>
      <c r="AM1" s="2260"/>
      <c r="AN1" s="2260"/>
      <c r="AO1" s="2260"/>
      <c r="AP1" s="2260"/>
      <c r="AQ1" s="2260"/>
      <c r="AR1" s="2260"/>
      <c r="AS1" s="2260"/>
      <c r="AT1" s="2260"/>
      <c r="AU1" s="2260"/>
      <c r="AV1" s="2260"/>
      <c r="AW1" s="2260"/>
      <c r="AX1" s="2260"/>
      <c r="AY1" s="2260"/>
      <c r="AZ1" s="2260"/>
      <c r="BA1" s="2260"/>
      <c r="BB1" s="2260"/>
      <c r="BC1" s="2260"/>
      <c r="BD1" s="2260"/>
      <c r="BE1" s="2260"/>
    </row>
    <row r="3" spans="1:123" ht="18" customHeight="1">
      <c r="B3" s="1623" t="s">
        <v>633</v>
      </c>
      <c r="C3" s="1623"/>
      <c r="D3" s="1623"/>
      <c r="E3" s="1623"/>
      <c r="F3" s="1623"/>
      <c r="G3" s="2264">
        <f ca="1">TODAY()</f>
        <v>46021</v>
      </c>
      <c r="H3" s="2264"/>
      <c r="I3" s="2264"/>
      <c r="J3" s="2264"/>
      <c r="K3" s="2264"/>
      <c r="L3" s="2264"/>
      <c r="M3" s="2264"/>
      <c r="N3" s="2264"/>
      <c r="O3" s="2264"/>
      <c r="P3" s="2264"/>
      <c r="Q3" s="2264"/>
      <c r="R3" s="2264"/>
      <c r="S3" s="2264"/>
      <c r="T3" s="2264"/>
      <c r="U3" s="2264"/>
      <c r="V3" s="2264"/>
      <c r="W3" s="2264"/>
      <c r="X3" s="2264"/>
      <c r="Y3" s="2264"/>
      <c r="Z3" s="2264"/>
      <c r="AA3" s="2264"/>
      <c r="AB3" s="2264"/>
      <c r="AC3" s="2264"/>
      <c r="AD3" s="2264"/>
      <c r="AE3" s="2264"/>
      <c r="AF3" s="2264"/>
      <c r="AG3" s="2264"/>
      <c r="AH3" s="2264"/>
      <c r="AI3" s="2264"/>
      <c r="AJ3" s="2264"/>
      <c r="AK3" s="2264"/>
      <c r="AL3" s="2264"/>
      <c r="AM3" s="2264"/>
      <c r="AN3" s="2264"/>
      <c r="AO3" s="2264"/>
      <c r="AP3" s="2264"/>
      <c r="AQ3" s="2264"/>
      <c r="AR3" s="2264"/>
      <c r="AS3" s="2264"/>
      <c r="AT3" s="2264"/>
      <c r="AU3" s="2264"/>
      <c r="AV3" s="2264"/>
      <c r="AW3" s="2264"/>
      <c r="AX3" s="2264"/>
      <c r="AY3" s="2264"/>
      <c r="AZ3" s="2264"/>
      <c r="BA3" s="2264"/>
      <c r="BB3" s="2264"/>
      <c r="BC3" s="2264"/>
      <c r="BD3" s="2264"/>
      <c r="BE3" s="2264"/>
    </row>
    <row r="4" spans="1:123" ht="9.9" customHeight="1"/>
    <row r="5" spans="1:123" ht="24" customHeight="1">
      <c r="A5" s="2260" t="s">
        <v>1665</v>
      </c>
      <c r="B5" s="2260"/>
      <c r="C5" s="2260"/>
      <c r="D5" s="2260"/>
      <c r="E5" s="2260"/>
      <c r="F5" s="2260"/>
      <c r="G5" s="2260"/>
      <c r="H5" s="2260"/>
      <c r="I5" s="2260"/>
      <c r="J5" s="2260" t="str">
        <f>المدخلات!$P$3</f>
        <v>احمد ابراهيم النعيمي</v>
      </c>
      <c r="K5" s="2260"/>
      <c r="L5" s="2260"/>
      <c r="M5" s="2260"/>
      <c r="N5" s="2260"/>
      <c r="O5" s="2260"/>
      <c r="P5" s="2260"/>
      <c r="Q5" s="2260"/>
      <c r="R5" s="2260"/>
      <c r="S5" s="2260"/>
      <c r="T5" s="2260"/>
      <c r="U5" s="2260"/>
      <c r="V5" s="2260"/>
      <c r="W5" s="2260"/>
      <c r="X5" s="2260"/>
      <c r="Y5" s="2260"/>
      <c r="Z5" s="2260"/>
      <c r="AA5" s="2260"/>
      <c r="AB5" s="2260"/>
      <c r="AC5" s="2260" t="s">
        <v>1664</v>
      </c>
      <c r="AD5" s="2260"/>
      <c r="AE5" s="2260"/>
      <c r="AF5" s="2260"/>
      <c r="AG5" s="2260"/>
      <c r="AH5" s="2260"/>
      <c r="AI5" s="2260"/>
      <c r="AJ5" s="2260"/>
      <c r="AK5" s="2260"/>
      <c r="AL5" s="2260"/>
      <c r="AM5" s="2260"/>
      <c r="AN5" s="2260"/>
      <c r="AO5" s="2260"/>
      <c r="AP5" s="2260"/>
      <c r="AQ5" s="2260"/>
      <c r="AR5" s="2260"/>
      <c r="AS5" s="2260"/>
      <c r="AT5" s="2260"/>
      <c r="AU5" s="2260"/>
      <c r="AV5" s="2260"/>
      <c r="AW5" s="2260"/>
      <c r="AX5" s="2265">
        <f>المدخلات!$P$12</f>
        <v>403100010</v>
      </c>
      <c r="AY5" s="2265"/>
      <c r="AZ5" s="2265"/>
      <c r="BA5" s="2265"/>
      <c r="BB5" s="2265"/>
      <c r="BC5" s="2265"/>
      <c r="BD5" s="2265"/>
      <c r="BE5" s="50"/>
      <c r="BF5" s="34"/>
      <c r="BG5" s="34"/>
      <c r="BH5" s="34"/>
    </row>
    <row r="6" spans="1:123" ht="21.75" customHeight="1">
      <c r="A6" s="2260" t="s">
        <v>1666</v>
      </c>
      <c r="B6" s="2260"/>
      <c r="C6" s="2260"/>
      <c r="D6" s="2260"/>
      <c r="E6" s="2266" t="str">
        <f>المدخلات!$P$11</f>
        <v>الخران</v>
      </c>
      <c r="F6" s="2261"/>
      <c r="G6" s="2261"/>
      <c r="H6" s="2261"/>
      <c r="I6" s="2261"/>
      <c r="J6" s="2261"/>
      <c r="K6" s="2261"/>
      <c r="L6" s="2261"/>
      <c r="M6" s="2261"/>
      <c r="N6" s="2261"/>
      <c r="O6" s="2261"/>
      <c r="P6" s="2261"/>
      <c r="Q6" s="2261" t="s">
        <v>1667</v>
      </c>
      <c r="R6" s="2261"/>
      <c r="S6" s="2261"/>
      <c r="T6" s="2261"/>
      <c r="U6" s="2261"/>
      <c r="V6" s="2261"/>
      <c r="W6" s="2261"/>
      <c r="X6" s="2262" t="str">
        <f>المدخلات!$P$4</f>
        <v xml:space="preserve">فيلا دور أرضي و اول وسور </v>
      </c>
      <c r="Y6" s="2262"/>
      <c r="Z6" s="2262"/>
      <c r="AA6" s="2262"/>
      <c r="AB6" s="2262"/>
      <c r="AC6" s="2262"/>
      <c r="AD6" s="2262"/>
      <c r="AE6" s="2262"/>
      <c r="AF6" s="2262"/>
      <c r="AG6" s="2262"/>
      <c r="AH6" s="2262"/>
      <c r="AI6" s="2262"/>
      <c r="AJ6" s="2262"/>
      <c r="AK6" s="2262"/>
      <c r="AL6" s="2262"/>
      <c r="AM6" s="2262"/>
      <c r="AN6" s="2262"/>
      <c r="AO6" s="2262"/>
      <c r="AP6" s="2262"/>
      <c r="AQ6" s="2261" t="s">
        <v>1668</v>
      </c>
      <c r="AR6" s="2261"/>
      <c r="AS6" s="2261"/>
      <c r="AT6" s="2261"/>
      <c r="AU6" s="2261"/>
      <c r="AV6" s="2261"/>
      <c r="AW6" s="2261"/>
      <c r="AX6" s="2261"/>
      <c r="AY6" s="2261"/>
      <c r="AZ6" s="2261"/>
      <c r="BA6" s="2261"/>
      <c r="BB6" s="2261"/>
      <c r="BC6" s="2261"/>
      <c r="BD6" s="2261"/>
      <c r="BE6" s="50"/>
      <c r="BF6" s="34"/>
      <c r="BG6" s="34"/>
      <c r="BH6" s="34"/>
    </row>
    <row r="7" spans="1:123" ht="24" customHeight="1">
      <c r="A7" s="2259" t="s">
        <v>1669</v>
      </c>
      <c r="B7" s="2259"/>
      <c r="C7" s="2259"/>
      <c r="D7" s="2259"/>
      <c r="E7" s="2259"/>
      <c r="F7" s="2259"/>
      <c r="G7" s="2259"/>
      <c r="H7" s="2259"/>
      <c r="I7" s="2259"/>
      <c r="J7" s="2259"/>
      <c r="K7" s="2259"/>
      <c r="L7" s="2259"/>
      <c r="M7" s="2259"/>
      <c r="N7" s="2259"/>
      <c r="O7" s="2259"/>
      <c r="P7" s="2259"/>
      <c r="Q7" s="2259"/>
      <c r="R7" s="2259"/>
      <c r="S7" s="2259"/>
      <c r="T7" s="2259"/>
      <c r="U7" s="2259"/>
      <c r="V7" s="2259"/>
      <c r="W7" s="2259"/>
      <c r="X7" s="2259"/>
      <c r="Y7" s="2259"/>
      <c r="Z7" s="2259"/>
      <c r="AA7" s="2259"/>
      <c r="AB7" s="2259"/>
      <c r="AC7" s="2259"/>
      <c r="AD7" s="2259"/>
      <c r="AE7" s="2259"/>
      <c r="AF7" s="2259"/>
      <c r="AG7" s="2259"/>
      <c r="AH7" s="2259"/>
      <c r="AI7" s="2259"/>
      <c r="AJ7" s="2259"/>
      <c r="AK7" s="2259"/>
      <c r="AL7" s="2259"/>
      <c r="AM7" s="2259"/>
      <c r="AN7" s="2259"/>
      <c r="AO7" s="2259"/>
      <c r="AP7" s="2259"/>
      <c r="AQ7" s="2259"/>
      <c r="AR7" s="2259"/>
      <c r="AS7" s="2259"/>
      <c r="AT7" s="2259"/>
      <c r="AU7" s="2259"/>
      <c r="AV7" s="2259"/>
      <c r="AW7" s="2259"/>
      <c r="AX7" s="2259"/>
      <c r="AY7" s="2259"/>
      <c r="AZ7" s="2259"/>
      <c r="BA7" s="2259"/>
      <c r="BB7" s="2259"/>
      <c r="BC7" s="2259"/>
      <c r="BD7" s="2259"/>
      <c r="BE7" s="50"/>
    </row>
    <row r="8" spans="1:123" ht="9.9" customHeight="1">
      <c r="B8" s="32"/>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Q8" s="2259"/>
      <c r="BR8" s="2259"/>
      <c r="BS8" s="2259"/>
      <c r="BT8" s="2259"/>
      <c r="BU8" s="2259"/>
      <c r="BV8" s="2259"/>
      <c r="BW8" s="2259"/>
      <c r="BX8" s="2259"/>
      <c r="BY8" s="2259"/>
      <c r="BZ8" s="2259"/>
      <c r="CA8" s="2259"/>
      <c r="CB8" s="2260"/>
      <c r="CC8" s="2260"/>
      <c r="CD8" s="2260"/>
      <c r="CE8" s="2260"/>
      <c r="CF8" s="2260"/>
      <c r="CG8" s="2260"/>
      <c r="CH8" s="2260"/>
      <c r="CI8" s="2260"/>
      <c r="CJ8" s="2260"/>
      <c r="CK8" s="2260"/>
      <c r="CL8" s="2260"/>
      <c r="CM8" s="2260"/>
      <c r="CN8" s="2260"/>
      <c r="CO8" s="2260"/>
      <c r="CP8" s="2259"/>
      <c r="CQ8" s="2259"/>
      <c r="CR8" s="2259"/>
      <c r="CS8" s="2259"/>
      <c r="CT8" s="2259"/>
      <c r="CU8" s="2259"/>
      <c r="CV8" s="2259"/>
      <c r="CW8" s="2259"/>
      <c r="CX8" s="2259"/>
      <c r="CY8" s="2259"/>
      <c r="CZ8" s="2259"/>
      <c r="DA8" s="2259"/>
      <c r="DB8" s="2259"/>
      <c r="DC8" s="2259"/>
      <c r="DD8" s="2259"/>
      <c r="DE8" s="2259"/>
      <c r="DF8" s="2259"/>
      <c r="DG8" s="2259"/>
      <c r="DH8" s="2259"/>
      <c r="DI8" s="2259"/>
      <c r="DJ8" s="2260"/>
      <c r="DK8" s="2260"/>
      <c r="DL8" s="2260"/>
      <c r="DM8" s="2260"/>
      <c r="DN8" s="2260"/>
      <c r="DO8" s="2260"/>
      <c r="DP8" s="2260"/>
      <c r="DQ8" s="2260"/>
      <c r="DR8" s="2260"/>
      <c r="DS8" s="2260"/>
    </row>
    <row r="9" spans="1:123" ht="18" customHeight="1">
      <c r="B9" s="32"/>
      <c r="C9" s="2262" t="s">
        <v>634</v>
      </c>
      <c r="D9" s="2262"/>
      <c r="E9" s="2262"/>
      <c r="F9" s="2262"/>
      <c r="G9" s="2262"/>
      <c r="H9" s="2262"/>
      <c r="I9" s="2262"/>
      <c r="J9" s="2262"/>
      <c r="K9" s="2262"/>
      <c r="L9" s="2262"/>
      <c r="M9" s="2262"/>
      <c r="N9" s="2262"/>
      <c r="O9" s="2262"/>
      <c r="P9" s="2262"/>
      <c r="Q9" s="2262"/>
      <c r="R9" s="2262"/>
      <c r="S9" s="2262"/>
      <c r="T9" s="2262"/>
      <c r="U9" s="2262"/>
      <c r="V9" s="2262"/>
      <c r="W9" s="2262"/>
      <c r="X9" s="2262"/>
      <c r="Y9" s="2262"/>
      <c r="Z9" s="2262"/>
      <c r="AA9" s="2262"/>
      <c r="AB9" s="2262"/>
      <c r="AC9" s="2262"/>
      <c r="AD9" s="2262"/>
      <c r="AE9" s="2262"/>
      <c r="AF9" s="2262"/>
      <c r="AG9" s="2262"/>
      <c r="AH9" s="2262"/>
      <c r="AI9" s="2262"/>
      <c r="AJ9" s="2262"/>
      <c r="AK9" s="2262"/>
      <c r="AL9" s="2262"/>
      <c r="AM9" s="2262"/>
      <c r="AN9" s="2262"/>
      <c r="AO9" s="2262"/>
      <c r="AP9" s="2262"/>
      <c r="AQ9" s="2262"/>
      <c r="AR9" s="2262"/>
      <c r="AS9" s="2262"/>
      <c r="AT9" s="2262"/>
      <c r="AU9" s="2262"/>
      <c r="AV9" s="2262"/>
      <c r="AW9" s="2262"/>
      <c r="AX9" s="2262"/>
      <c r="AY9" s="2262"/>
      <c r="AZ9" s="2262"/>
      <c r="BA9" s="2262"/>
      <c r="BB9" s="2262"/>
      <c r="BC9" s="2262"/>
      <c r="BD9" s="2262"/>
      <c r="BE9" s="2262"/>
      <c r="BF9" s="33"/>
      <c r="BG9" s="33"/>
      <c r="BQ9" s="2259"/>
      <c r="BR9" s="2259"/>
      <c r="BS9" s="2259"/>
      <c r="BT9" s="2259"/>
      <c r="BU9" s="2260"/>
      <c r="BV9" s="2260"/>
      <c r="BW9" s="2260"/>
      <c r="BX9" s="2260"/>
      <c r="BY9" s="2260"/>
      <c r="BZ9" s="2260"/>
      <c r="CA9" s="2260"/>
      <c r="CB9" s="2259"/>
      <c r="CC9" s="2259"/>
      <c r="CD9" s="2259"/>
      <c r="CE9" s="2259"/>
      <c r="CF9" s="2259"/>
      <c r="CG9" s="2259"/>
      <c r="CH9" s="2259"/>
      <c r="CI9" s="2259"/>
      <c r="CJ9" s="2260"/>
      <c r="CK9" s="2260"/>
      <c r="CL9" s="2260"/>
      <c r="CM9" s="2260"/>
      <c r="CN9" s="2260"/>
      <c r="CO9" s="2260"/>
      <c r="CP9" s="2260"/>
      <c r="CQ9" s="2260"/>
      <c r="CR9" s="2260"/>
      <c r="CS9" s="2260"/>
      <c r="CT9" s="2260"/>
      <c r="CU9" s="2260"/>
      <c r="CV9" s="2260"/>
      <c r="CW9" s="2259"/>
      <c r="CX9" s="2259"/>
      <c r="CY9" s="2259"/>
      <c r="CZ9" s="2259"/>
      <c r="DA9" s="2259"/>
      <c r="DB9" s="2259"/>
      <c r="DC9" s="2259"/>
      <c r="DD9" s="2259"/>
      <c r="DE9" s="2259"/>
      <c r="DF9" s="2259"/>
      <c r="DG9" s="2259"/>
      <c r="DH9" s="2259"/>
      <c r="DI9" s="2259"/>
      <c r="DJ9" s="2259"/>
      <c r="DK9" s="2259"/>
      <c r="DL9" s="2259"/>
      <c r="DM9" s="2259"/>
      <c r="DN9" s="2259"/>
      <c r="DO9" s="2259"/>
      <c r="DP9" s="2259"/>
      <c r="DQ9" s="2259"/>
      <c r="DR9" s="2259"/>
      <c r="DS9" s="2259"/>
    </row>
    <row r="10" spans="1:123" ht="9.9" customHeight="1">
      <c r="B10" s="32"/>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Q10" s="2259"/>
      <c r="BR10" s="2259"/>
      <c r="BS10" s="2259"/>
      <c r="BT10" s="2259"/>
      <c r="BU10" s="2259"/>
      <c r="BV10" s="2259"/>
      <c r="BW10" s="2259"/>
      <c r="BX10" s="2259"/>
      <c r="BY10" s="2259"/>
      <c r="BZ10" s="2259"/>
      <c r="CA10" s="2259"/>
      <c r="CB10" s="2259"/>
      <c r="CC10" s="2259"/>
      <c r="CD10" s="2259"/>
      <c r="CE10" s="2259"/>
      <c r="CF10" s="2259"/>
      <c r="CG10" s="2259"/>
      <c r="CH10" s="2259"/>
      <c r="CI10" s="2259"/>
      <c r="CJ10" s="2259"/>
      <c r="CK10" s="2259"/>
      <c r="CL10" s="2259"/>
      <c r="CM10" s="2259"/>
      <c r="CN10" s="2259"/>
      <c r="CO10" s="2259"/>
      <c r="CP10" s="2259"/>
      <c r="CQ10" s="2259"/>
      <c r="CR10" s="2259"/>
      <c r="CS10" s="2259"/>
      <c r="CT10" s="2259"/>
      <c r="CU10" s="2259"/>
      <c r="CV10" s="2259"/>
      <c r="CW10" s="2259"/>
      <c r="CX10" s="2259"/>
      <c r="CY10" s="2259"/>
      <c r="CZ10" s="2259"/>
      <c r="DA10" s="2259"/>
      <c r="DB10" s="2259"/>
      <c r="DC10" s="2259"/>
      <c r="DD10" s="2259"/>
      <c r="DE10" s="2259"/>
      <c r="DF10" s="2259"/>
      <c r="DG10" s="2259"/>
      <c r="DH10" s="2259"/>
      <c r="DI10" s="2259"/>
      <c r="DJ10" s="2259"/>
      <c r="DK10" s="2259"/>
      <c r="DL10" s="2259"/>
      <c r="DM10" s="2259"/>
      <c r="DN10" s="2259"/>
      <c r="DO10" s="2259"/>
      <c r="DP10" s="2259"/>
      <c r="DQ10" s="2259"/>
      <c r="DR10" s="2259"/>
      <c r="DS10" s="2259"/>
    </row>
    <row r="11" spans="1:123" ht="18" customHeight="1">
      <c r="B11" s="32"/>
      <c r="C11" s="2262" t="s">
        <v>635</v>
      </c>
      <c r="D11" s="2262"/>
      <c r="E11" s="2262"/>
      <c r="F11" s="2262"/>
      <c r="G11" s="2262"/>
      <c r="H11" s="2262"/>
      <c r="I11" s="2262"/>
      <c r="J11" s="2262"/>
      <c r="K11" s="2262"/>
      <c r="L11" s="2262"/>
      <c r="M11" s="2262"/>
      <c r="N11" s="2262"/>
      <c r="O11" s="2262"/>
      <c r="P11" s="2262"/>
      <c r="Q11" s="2262"/>
      <c r="R11" s="2262"/>
      <c r="S11" s="2262"/>
      <c r="T11" s="2262"/>
      <c r="U11" s="2262"/>
      <c r="V11" s="2262"/>
      <c r="W11" s="2262"/>
      <c r="X11" s="2262"/>
      <c r="Y11" s="2262"/>
      <c r="Z11" s="2262"/>
      <c r="AA11" s="2262"/>
      <c r="AB11" s="2262"/>
      <c r="AC11" s="2262"/>
      <c r="AD11" s="2262"/>
      <c r="AE11" s="2262"/>
      <c r="AF11" s="2262"/>
      <c r="AG11" s="2262"/>
      <c r="AH11" s="2262"/>
      <c r="AI11" s="2262"/>
      <c r="AJ11" s="2262"/>
      <c r="AK11" s="2262"/>
      <c r="AL11" s="2262"/>
      <c r="AM11" s="2262"/>
      <c r="AN11" s="2262"/>
      <c r="AO11" s="2262"/>
      <c r="AP11" s="2262"/>
      <c r="AQ11" s="2262"/>
      <c r="AR11" s="2262"/>
      <c r="AS11" s="2262"/>
      <c r="AT11" s="2262"/>
      <c r="AU11" s="2262"/>
      <c r="AV11" s="2262"/>
      <c r="AW11" s="2262"/>
      <c r="AX11" s="2262"/>
      <c r="AY11" s="2262"/>
      <c r="AZ11" s="2262"/>
      <c r="BA11" s="2262"/>
      <c r="BB11" s="2262"/>
      <c r="BC11" s="2262"/>
      <c r="BD11" s="2262"/>
      <c r="BE11" s="2262"/>
      <c r="BF11" s="33"/>
      <c r="BG11" s="33"/>
    </row>
    <row r="12" spans="1:123" ht="18" customHeight="1">
      <c r="B12" s="32"/>
      <c r="C12" s="33"/>
      <c r="D12" s="33"/>
      <c r="E12" s="2258" t="s">
        <v>636</v>
      </c>
      <c r="F12" s="2258"/>
      <c r="G12" s="2258"/>
      <c r="H12" s="2258"/>
      <c r="I12" s="2258"/>
      <c r="J12" s="2258"/>
      <c r="K12" s="2258"/>
      <c r="L12" s="2258"/>
      <c r="M12" s="2258"/>
      <c r="N12" s="2258"/>
      <c r="O12" s="2258"/>
      <c r="P12" s="2258"/>
      <c r="Q12" s="2258"/>
      <c r="R12" s="2258"/>
      <c r="S12" s="2258"/>
      <c r="T12" s="2258"/>
      <c r="U12" s="2258"/>
      <c r="V12" s="2258"/>
      <c r="W12" s="2258"/>
      <c r="X12" s="2258"/>
      <c r="Y12" s="2258"/>
      <c r="Z12" s="2258"/>
      <c r="AA12" s="2258"/>
      <c r="AB12" s="2258"/>
      <c r="AC12" s="2258"/>
      <c r="AD12" s="2258"/>
      <c r="AE12" s="2258"/>
      <c r="AF12" s="2258"/>
      <c r="AG12" s="2258"/>
      <c r="AH12" s="2258"/>
      <c r="AI12" s="2258"/>
      <c r="AJ12" s="2258"/>
      <c r="AK12" s="2258"/>
      <c r="AL12" s="2258"/>
      <c r="AM12" s="2258"/>
      <c r="AN12" s="2258"/>
      <c r="AO12" s="2258"/>
      <c r="AP12" s="2258"/>
      <c r="AQ12" s="2258"/>
      <c r="AR12" s="2258"/>
      <c r="AS12" s="2258"/>
      <c r="AT12" s="2258"/>
      <c r="AU12" s="2258"/>
      <c r="AV12" s="2258"/>
      <c r="AW12" s="2258"/>
      <c r="AX12" s="2258"/>
      <c r="AY12" s="2258"/>
      <c r="AZ12" s="2258"/>
      <c r="BA12" s="2258"/>
      <c r="BB12" s="2258"/>
      <c r="BC12" s="2258"/>
      <c r="BD12" s="2258"/>
      <c r="BE12" s="2258"/>
      <c r="BF12" s="33"/>
      <c r="BG12" s="33"/>
    </row>
    <row r="13" spans="1:123" ht="18" customHeight="1">
      <c r="B13" s="32"/>
      <c r="E13" s="2258"/>
      <c r="F13" s="2258"/>
      <c r="G13" s="2258"/>
      <c r="H13" s="2258"/>
      <c r="I13" s="2258"/>
      <c r="J13" s="2258"/>
      <c r="K13" s="2258"/>
      <c r="L13" s="2258"/>
      <c r="M13" s="2258"/>
      <c r="N13" s="2258"/>
      <c r="O13" s="2258"/>
      <c r="P13" s="2258"/>
      <c r="Q13" s="2258"/>
      <c r="R13" s="2258"/>
      <c r="S13" s="2258"/>
      <c r="T13" s="2258"/>
      <c r="U13" s="2258"/>
      <c r="V13" s="2258"/>
      <c r="W13" s="2258"/>
      <c r="X13" s="2258"/>
      <c r="Y13" s="2258"/>
      <c r="Z13" s="2258"/>
      <c r="AA13" s="2258"/>
      <c r="AB13" s="2258"/>
      <c r="AC13" s="2258"/>
      <c r="AD13" s="2258"/>
      <c r="AE13" s="2258"/>
      <c r="AF13" s="2258"/>
      <c r="AG13" s="2258"/>
      <c r="AH13" s="2258"/>
      <c r="AI13" s="2258"/>
      <c r="AJ13" s="2258"/>
      <c r="AK13" s="2258"/>
      <c r="AL13" s="2258"/>
      <c r="AM13" s="2258"/>
      <c r="AN13" s="2258"/>
      <c r="AO13" s="2258"/>
      <c r="AP13" s="2258"/>
      <c r="AQ13" s="2258"/>
      <c r="AR13" s="2258"/>
      <c r="AS13" s="2258"/>
      <c r="AT13" s="2258"/>
      <c r="AU13" s="2258"/>
      <c r="AV13" s="2258"/>
      <c r="AW13" s="2258"/>
      <c r="AX13" s="2258"/>
      <c r="AY13" s="2258"/>
      <c r="AZ13" s="2258"/>
      <c r="BA13" s="2258"/>
      <c r="BB13" s="2258"/>
      <c r="BC13" s="2258"/>
      <c r="BD13" s="2258"/>
      <c r="BE13" s="2258"/>
      <c r="BF13" s="36"/>
      <c r="BG13" s="36"/>
    </row>
    <row r="14" spans="1:123" ht="18" customHeight="1">
      <c r="B14" s="32"/>
      <c r="E14" s="2258"/>
      <c r="F14" s="2258"/>
      <c r="G14" s="2258"/>
      <c r="H14" s="2258"/>
      <c r="I14" s="2258"/>
      <c r="J14" s="2258"/>
      <c r="K14" s="2258"/>
      <c r="L14" s="2258"/>
      <c r="M14" s="2258"/>
      <c r="N14" s="2258"/>
      <c r="O14" s="2258"/>
      <c r="P14" s="2258"/>
      <c r="Q14" s="2258"/>
      <c r="R14" s="2258"/>
      <c r="S14" s="2258"/>
      <c r="T14" s="2258"/>
      <c r="U14" s="2258"/>
      <c r="V14" s="2258"/>
      <c r="W14" s="2258"/>
      <c r="X14" s="2258"/>
      <c r="Y14" s="2258"/>
      <c r="Z14" s="2258"/>
      <c r="AA14" s="2258"/>
      <c r="AB14" s="2258"/>
      <c r="AC14" s="2258"/>
      <c r="AD14" s="2258"/>
      <c r="AE14" s="2258"/>
      <c r="AF14" s="2258"/>
      <c r="AG14" s="2258"/>
      <c r="AH14" s="2258"/>
      <c r="AI14" s="2258"/>
      <c r="AJ14" s="2258"/>
      <c r="AK14" s="2258"/>
      <c r="AL14" s="2258"/>
      <c r="AM14" s="2258"/>
      <c r="AN14" s="2258"/>
      <c r="AO14" s="2258"/>
      <c r="AP14" s="2258"/>
      <c r="AQ14" s="2258"/>
      <c r="AR14" s="2258"/>
      <c r="AS14" s="2258"/>
      <c r="AT14" s="2258"/>
      <c r="AU14" s="2258"/>
      <c r="AV14" s="2258"/>
      <c r="AW14" s="2258"/>
      <c r="AX14" s="2258"/>
      <c r="AY14" s="2258"/>
      <c r="AZ14" s="2258"/>
      <c r="BA14" s="2258"/>
      <c r="BB14" s="2258"/>
      <c r="BC14" s="2258"/>
      <c r="BD14" s="2258"/>
      <c r="BE14" s="2258"/>
    </row>
    <row r="15" spans="1:123" ht="18" customHeight="1">
      <c r="B15" s="32"/>
      <c r="C15" s="33"/>
      <c r="D15" s="33"/>
      <c r="E15" s="2258"/>
      <c r="F15" s="2258"/>
      <c r="G15" s="2258"/>
      <c r="H15" s="2258"/>
      <c r="I15" s="2258"/>
      <c r="J15" s="2258"/>
      <c r="K15" s="2258"/>
      <c r="L15" s="2258"/>
      <c r="M15" s="2258"/>
      <c r="N15" s="2258"/>
      <c r="O15" s="2258"/>
      <c r="P15" s="2258"/>
      <c r="Q15" s="2258"/>
      <c r="R15" s="2258"/>
      <c r="S15" s="2258"/>
      <c r="T15" s="2258"/>
      <c r="U15" s="2258"/>
      <c r="V15" s="2258"/>
      <c r="W15" s="2258"/>
      <c r="X15" s="2258"/>
      <c r="Y15" s="2258"/>
      <c r="Z15" s="2258"/>
      <c r="AA15" s="2258"/>
      <c r="AB15" s="2258"/>
      <c r="AC15" s="2258"/>
      <c r="AD15" s="2258"/>
      <c r="AE15" s="2258"/>
      <c r="AF15" s="2258"/>
      <c r="AG15" s="2258"/>
      <c r="AH15" s="2258"/>
      <c r="AI15" s="2258"/>
      <c r="AJ15" s="2258"/>
      <c r="AK15" s="2258"/>
      <c r="AL15" s="2258"/>
      <c r="AM15" s="2258"/>
      <c r="AN15" s="2258"/>
      <c r="AO15" s="2258"/>
      <c r="AP15" s="2258"/>
      <c r="AQ15" s="2258"/>
      <c r="AR15" s="2258"/>
      <c r="AS15" s="2258"/>
      <c r="AT15" s="2258"/>
      <c r="AU15" s="2258"/>
      <c r="AV15" s="2258"/>
      <c r="AW15" s="2258"/>
      <c r="AX15" s="2258"/>
      <c r="AY15" s="2258"/>
      <c r="AZ15" s="2258"/>
      <c r="BA15" s="2258"/>
      <c r="BB15" s="2258"/>
      <c r="BC15" s="2258"/>
      <c r="BD15" s="2258"/>
      <c r="BE15" s="2258"/>
      <c r="BF15" s="33"/>
      <c r="BG15" s="33"/>
    </row>
    <row r="16" spans="1:123" ht="17.25" customHeight="1">
      <c r="B16" s="32"/>
      <c r="C16" s="33"/>
      <c r="D16" s="33"/>
      <c r="E16" s="2258"/>
      <c r="F16" s="2258"/>
      <c r="G16" s="2258"/>
      <c r="H16" s="2258"/>
      <c r="I16" s="2258"/>
      <c r="J16" s="2258"/>
      <c r="K16" s="2258"/>
      <c r="L16" s="2258"/>
      <c r="M16" s="2258"/>
      <c r="N16" s="2258"/>
      <c r="O16" s="2258"/>
      <c r="P16" s="2258"/>
      <c r="Q16" s="2258"/>
      <c r="R16" s="2258"/>
      <c r="S16" s="2258"/>
      <c r="T16" s="2258"/>
      <c r="U16" s="2258"/>
      <c r="V16" s="2258"/>
      <c r="W16" s="2258"/>
      <c r="X16" s="2258"/>
      <c r="Y16" s="2258"/>
      <c r="Z16" s="2258"/>
      <c r="AA16" s="2258"/>
      <c r="AB16" s="2258"/>
      <c r="AC16" s="2258"/>
      <c r="AD16" s="2258"/>
      <c r="AE16" s="2258"/>
      <c r="AF16" s="2258"/>
      <c r="AG16" s="2258"/>
      <c r="AH16" s="2258"/>
      <c r="AI16" s="2258"/>
      <c r="AJ16" s="2258"/>
      <c r="AK16" s="2258"/>
      <c r="AL16" s="2258"/>
      <c r="AM16" s="2258"/>
      <c r="AN16" s="2258"/>
      <c r="AO16" s="2258"/>
      <c r="AP16" s="2258"/>
      <c r="AQ16" s="2258"/>
      <c r="AR16" s="2258"/>
      <c r="AS16" s="2258"/>
      <c r="AT16" s="2258"/>
      <c r="AU16" s="2258"/>
      <c r="AV16" s="2258"/>
      <c r="AW16" s="2258"/>
      <c r="AX16" s="2258"/>
      <c r="AY16" s="2258"/>
      <c r="AZ16" s="2258"/>
      <c r="BA16" s="2258"/>
      <c r="BB16" s="2258"/>
      <c r="BC16" s="2258"/>
      <c r="BD16" s="2258"/>
      <c r="BE16" s="2258"/>
      <c r="BF16" s="33"/>
      <c r="BG16" s="33"/>
    </row>
    <row r="17" spans="1:59" ht="9.9" customHeight="1">
      <c r="B17" s="32"/>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row>
    <row r="18" spans="1:59" ht="18" customHeight="1">
      <c r="B18" s="32"/>
      <c r="C18" s="2262" t="s">
        <v>637</v>
      </c>
      <c r="D18" s="2262"/>
      <c r="E18" s="2262"/>
      <c r="F18" s="2262"/>
      <c r="G18" s="2262"/>
      <c r="H18" s="2262"/>
      <c r="I18" s="2262"/>
      <c r="J18" s="2262"/>
      <c r="K18" s="2262"/>
      <c r="L18" s="2262"/>
      <c r="M18" s="2262"/>
      <c r="N18" s="2262"/>
      <c r="O18" s="2262"/>
      <c r="P18" s="2262"/>
      <c r="Q18" s="2262"/>
      <c r="R18" s="2262"/>
      <c r="S18" s="2262"/>
      <c r="T18" s="2262"/>
      <c r="U18" s="2262"/>
      <c r="V18" s="2262"/>
      <c r="W18" s="2262"/>
      <c r="X18" s="2262"/>
      <c r="Y18" s="2262"/>
      <c r="Z18" s="2262"/>
      <c r="AA18" s="2262"/>
      <c r="AB18" s="2262"/>
      <c r="AC18" s="2262"/>
      <c r="AD18" s="2262"/>
      <c r="AE18" s="2262"/>
      <c r="AF18" s="2262"/>
      <c r="AG18" s="2262"/>
      <c r="AH18" s="2262"/>
      <c r="AI18" s="2262"/>
      <c r="AJ18" s="2262"/>
      <c r="AK18" s="2262"/>
      <c r="AL18" s="2262"/>
      <c r="AM18" s="2262"/>
      <c r="AN18" s="2262"/>
      <c r="AO18" s="2262"/>
      <c r="AP18" s="2262"/>
      <c r="AQ18" s="2262"/>
      <c r="AR18" s="2262"/>
      <c r="AS18" s="2262"/>
      <c r="AT18" s="2262"/>
      <c r="AU18" s="2262"/>
      <c r="AV18" s="2262"/>
      <c r="AW18" s="2262"/>
      <c r="AX18" s="2262"/>
      <c r="AY18" s="2262"/>
      <c r="AZ18" s="2262"/>
      <c r="BA18" s="2262"/>
      <c r="BB18" s="2262"/>
      <c r="BC18" s="2262"/>
      <c r="BD18" s="2262"/>
      <c r="BE18" s="2262"/>
      <c r="BF18" s="33"/>
      <c r="BG18" s="33"/>
    </row>
    <row r="19" spans="1:59" ht="9.9" customHeight="1">
      <c r="B19" s="32"/>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row>
    <row r="20" spans="1:59" ht="18" customHeight="1">
      <c r="B20" s="32"/>
      <c r="C20" s="2262" t="s">
        <v>638</v>
      </c>
      <c r="D20" s="2262"/>
      <c r="E20" s="2262"/>
      <c r="F20" s="2262"/>
      <c r="G20" s="2262"/>
      <c r="H20" s="2262"/>
      <c r="I20" s="2262"/>
      <c r="J20" s="2262"/>
      <c r="K20" s="2262"/>
      <c r="L20" s="2262"/>
      <c r="M20" s="2262"/>
      <c r="N20" s="2262"/>
      <c r="O20" s="2262"/>
      <c r="P20" s="2262"/>
      <c r="Q20" s="2262"/>
      <c r="R20" s="2262"/>
      <c r="S20" s="2262"/>
      <c r="T20" s="2262"/>
      <c r="U20" s="2262"/>
      <c r="V20" s="2262"/>
      <c r="W20" s="2262"/>
      <c r="X20" s="2262"/>
      <c r="Y20" s="2262"/>
      <c r="Z20" s="2262"/>
      <c r="AA20" s="2262"/>
      <c r="AB20" s="2262"/>
      <c r="AC20" s="2262"/>
      <c r="AD20" s="2262"/>
      <c r="AE20" s="2262"/>
      <c r="AF20" s="2262"/>
      <c r="AG20" s="2262"/>
      <c r="AH20" s="2262"/>
      <c r="AI20" s="2262"/>
      <c r="AJ20" s="2262"/>
      <c r="AK20" s="2262"/>
      <c r="AL20" s="2262"/>
      <c r="AM20" s="2262"/>
      <c r="AN20" s="2262"/>
      <c r="AO20" s="2262"/>
      <c r="AP20" s="2262"/>
      <c r="AQ20" s="2262"/>
      <c r="AR20" s="2262"/>
      <c r="AS20" s="2262"/>
      <c r="AT20" s="2262"/>
      <c r="AU20" s="2262"/>
      <c r="AV20" s="2262"/>
      <c r="AW20" s="2262"/>
      <c r="AX20" s="2262"/>
      <c r="AY20" s="2262"/>
      <c r="AZ20" s="2262"/>
      <c r="BA20" s="2262"/>
      <c r="BB20" s="2262"/>
      <c r="BC20" s="2262"/>
      <c r="BD20" s="2262"/>
      <c r="BE20" s="2262"/>
      <c r="BF20" s="33"/>
      <c r="BG20" s="33"/>
    </row>
    <row r="21" spans="1:59" ht="9.9" customHeight="1">
      <c r="B21" s="32"/>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row>
    <row r="22" spans="1:59" ht="18" customHeight="1">
      <c r="B22" s="32"/>
      <c r="C22" s="2262" t="s">
        <v>639</v>
      </c>
      <c r="D22" s="2262"/>
      <c r="E22" s="2262"/>
      <c r="F22" s="2262"/>
      <c r="G22" s="2262"/>
      <c r="H22" s="2262"/>
      <c r="I22" s="2262"/>
      <c r="J22" s="2262"/>
      <c r="K22" s="2262"/>
      <c r="L22" s="2262"/>
      <c r="M22" s="2262"/>
      <c r="N22" s="2262"/>
      <c r="O22" s="2262"/>
      <c r="P22" s="2262"/>
      <c r="Q22" s="2262"/>
      <c r="R22" s="2262"/>
      <c r="S22" s="2262"/>
      <c r="T22" s="2262"/>
      <c r="U22" s="2262"/>
      <c r="V22" s="2262"/>
      <c r="W22" s="2262"/>
      <c r="X22" s="2262"/>
      <c r="Y22" s="2262"/>
      <c r="Z22" s="2262"/>
      <c r="AA22" s="2262"/>
      <c r="AB22" s="2262"/>
      <c r="AC22" s="2262"/>
      <c r="AD22" s="2262"/>
      <c r="AE22" s="2262"/>
      <c r="AF22" s="2262"/>
      <c r="AG22" s="2262"/>
      <c r="AH22" s="2262"/>
      <c r="AI22" s="2262"/>
      <c r="AJ22" s="2262"/>
      <c r="AK22" s="2262"/>
      <c r="AL22" s="2262"/>
      <c r="AM22" s="2262"/>
      <c r="AN22" s="2262"/>
      <c r="AO22" s="2262"/>
      <c r="AP22" s="2262"/>
      <c r="AQ22" s="2262"/>
      <c r="AR22" s="2262"/>
      <c r="AS22" s="2262"/>
      <c r="AT22" s="2262"/>
      <c r="AU22" s="2262"/>
      <c r="AV22" s="2262"/>
      <c r="AW22" s="2262"/>
      <c r="AX22" s="2262"/>
      <c r="AY22" s="2262"/>
      <c r="AZ22" s="2262"/>
      <c r="BA22" s="2262"/>
      <c r="BB22" s="2262"/>
      <c r="BC22" s="2262"/>
      <c r="BD22" s="2262"/>
      <c r="BE22" s="2262"/>
      <c r="BF22" s="33"/>
      <c r="BG22" s="33"/>
    </row>
    <row r="23" spans="1:59" ht="9.9" customHeight="1">
      <c r="B23" s="32"/>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row>
    <row r="24" spans="1:59" ht="24" customHeight="1">
      <c r="B24" s="32"/>
      <c r="E24" s="2258" t="s">
        <v>640</v>
      </c>
      <c r="F24" s="2259"/>
      <c r="G24" s="2259"/>
      <c r="H24" s="2259"/>
      <c r="I24" s="2259"/>
      <c r="J24" s="2259"/>
      <c r="K24" s="2259"/>
      <c r="L24" s="2259"/>
      <c r="M24" s="2259"/>
      <c r="N24" s="2259"/>
      <c r="O24" s="2259"/>
      <c r="P24" s="2259"/>
      <c r="Q24" s="2259"/>
      <c r="R24" s="2259"/>
      <c r="S24" s="2259"/>
      <c r="T24" s="2259"/>
      <c r="U24" s="2259"/>
      <c r="V24" s="2259"/>
      <c r="W24" s="2259"/>
      <c r="X24" s="2259"/>
      <c r="Y24" s="2259"/>
      <c r="Z24" s="2259"/>
      <c r="AA24" s="2259"/>
      <c r="AB24" s="2259"/>
      <c r="AC24" s="2259"/>
      <c r="AD24" s="2259"/>
      <c r="AE24" s="2259"/>
      <c r="AF24" s="2259"/>
      <c r="AG24" s="2259"/>
      <c r="AH24" s="2259"/>
      <c r="AI24" s="2259"/>
      <c r="AJ24" s="2259"/>
      <c r="AK24" s="2259"/>
      <c r="AL24" s="2259"/>
      <c r="AM24" s="2259"/>
      <c r="AN24" s="2259"/>
      <c r="AO24" s="2259"/>
      <c r="AP24" s="2259"/>
      <c r="AQ24" s="2259"/>
      <c r="AR24" s="2259"/>
      <c r="AS24" s="2259"/>
      <c r="AT24" s="2259"/>
      <c r="AU24" s="2259"/>
      <c r="AV24" s="2259"/>
      <c r="AW24" s="2259"/>
      <c r="AX24" s="2259"/>
      <c r="AY24" s="2259"/>
      <c r="AZ24" s="2259"/>
      <c r="BA24" s="2259"/>
      <c r="BB24" s="2259"/>
      <c r="BC24" s="2259"/>
      <c r="BD24" s="2259"/>
      <c r="BE24" s="2259"/>
    </row>
    <row r="25" spans="1:59" ht="24" customHeight="1">
      <c r="B25" s="32"/>
      <c r="E25" s="2259"/>
      <c r="F25" s="2259"/>
      <c r="G25" s="2259"/>
      <c r="H25" s="2259"/>
      <c r="I25" s="2259"/>
      <c r="J25" s="2259"/>
      <c r="K25" s="2259"/>
      <c r="L25" s="2259"/>
      <c r="M25" s="2259"/>
      <c r="N25" s="2259"/>
      <c r="O25" s="2259"/>
      <c r="P25" s="2259"/>
      <c r="Q25" s="2259"/>
      <c r="R25" s="2259"/>
      <c r="S25" s="2259"/>
      <c r="T25" s="2259"/>
      <c r="U25" s="2259"/>
      <c r="V25" s="2259"/>
      <c r="W25" s="2259"/>
      <c r="X25" s="2259"/>
      <c r="Y25" s="2259"/>
      <c r="Z25" s="2259"/>
      <c r="AA25" s="2259"/>
      <c r="AB25" s="2259"/>
      <c r="AC25" s="2259"/>
      <c r="AD25" s="2259"/>
      <c r="AE25" s="2259"/>
      <c r="AF25" s="2259"/>
      <c r="AG25" s="2259"/>
      <c r="AH25" s="2259"/>
      <c r="AI25" s="2259"/>
      <c r="AJ25" s="2259"/>
      <c r="AK25" s="2259"/>
      <c r="AL25" s="2259"/>
      <c r="AM25" s="2259"/>
      <c r="AN25" s="2259"/>
      <c r="AO25" s="2259"/>
      <c r="AP25" s="2259"/>
      <c r="AQ25" s="2259"/>
      <c r="AR25" s="2259"/>
      <c r="AS25" s="2259"/>
      <c r="AT25" s="2259"/>
      <c r="AU25" s="2259"/>
      <c r="AV25" s="2259"/>
      <c r="AW25" s="2259"/>
      <c r="AX25" s="2259"/>
      <c r="AY25" s="2259"/>
      <c r="AZ25" s="2259"/>
      <c r="BA25" s="2259"/>
      <c r="BB25" s="2259"/>
      <c r="BC25" s="2259"/>
      <c r="BD25" s="2259"/>
      <c r="BE25" s="2259"/>
    </row>
    <row r="26" spans="1:59" ht="24" customHeight="1">
      <c r="B26" s="32"/>
      <c r="C26" s="33"/>
      <c r="D26" s="33"/>
      <c r="E26" s="2259"/>
      <c r="F26" s="2259"/>
      <c r="G26" s="2259"/>
      <c r="H26" s="2259"/>
      <c r="I26" s="2259"/>
      <c r="J26" s="2259"/>
      <c r="K26" s="2259"/>
      <c r="L26" s="2259"/>
      <c r="M26" s="2259"/>
      <c r="N26" s="2259"/>
      <c r="O26" s="2259"/>
      <c r="P26" s="2259"/>
      <c r="Q26" s="2259"/>
      <c r="R26" s="2259"/>
      <c r="S26" s="2259"/>
      <c r="T26" s="2259"/>
      <c r="U26" s="2259"/>
      <c r="V26" s="2259"/>
      <c r="W26" s="2259"/>
      <c r="X26" s="2259"/>
      <c r="Y26" s="2259"/>
      <c r="Z26" s="2259"/>
      <c r="AA26" s="2259"/>
      <c r="AB26" s="2259"/>
      <c r="AC26" s="2259"/>
      <c r="AD26" s="2259"/>
      <c r="AE26" s="2259"/>
      <c r="AF26" s="2259"/>
      <c r="AG26" s="2259"/>
      <c r="AH26" s="2259"/>
      <c r="AI26" s="2259"/>
      <c r="AJ26" s="2259"/>
      <c r="AK26" s="2259"/>
      <c r="AL26" s="2259"/>
      <c r="AM26" s="2259"/>
      <c r="AN26" s="2259"/>
      <c r="AO26" s="2259"/>
      <c r="AP26" s="2259"/>
      <c r="AQ26" s="2259"/>
      <c r="AR26" s="2259"/>
      <c r="AS26" s="2259"/>
      <c r="AT26" s="2259"/>
      <c r="AU26" s="2259"/>
      <c r="AV26" s="2259"/>
      <c r="AW26" s="2259"/>
      <c r="AX26" s="2259"/>
      <c r="AY26" s="2259"/>
      <c r="AZ26" s="2259"/>
      <c r="BA26" s="2259"/>
      <c r="BB26" s="2259"/>
      <c r="BC26" s="2259"/>
      <c r="BD26" s="2259"/>
      <c r="BE26" s="2259"/>
      <c r="BF26" s="33"/>
      <c r="BG26" s="33"/>
    </row>
    <row r="27" spans="1:59" ht="24" customHeight="1">
      <c r="B27" s="32"/>
      <c r="C27" s="33"/>
      <c r="D27" s="33"/>
      <c r="E27" s="2259"/>
      <c r="F27" s="2259"/>
      <c r="G27" s="2259"/>
      <c r="H27" s="2259"/>
      <c r="I27" s="2259"/>
      <c r="J27" s="2259"/>
      <c r="K27" s="2259"/>
      <c r="L27" s="2259"/>
      <c r="M27" s="2259"/>
      <c r="N27" s="2259"/>
      <c r="O27" s="2259"/>
      <c r="P27" s="2259"/>
      <c r="Q27" s="2259"/>
      <c r="R27" s="2259"/>
      <c r="S27" s="2259"/>
      <c r="T27" s="2259"/>
      <c r="U27" s="2259"/>
      <c r="V27" s="2259"/>
      <c r="W27" s="2259"/>
      <c r="X27" s="2259"/>
      <c r="Y27" s="2259"/>
      <c r="Z27" s="2259"/>
      <c r="AA27" s="2259"/>
      <c r="AB27" s="2259"/>
      <c r="AC27" s="2259"/>
      <c r="AD27" s="2259"/>
      <c r="AE27" s="2259"/>
      <c r="AF27" s="2259"/>
      <c r="AG27" s="2259"/>
      <c r="AH27" s="2259"/>
      <c r="AI27" s="2259"/>
      <c r="AJ27" s="2259"/>
      <c r="AK27" s="2259"/>
      <c r="AL27" s="2259"/>
      <c r="AM27" s="2259"/>
      <c r="AN27" s="2259"/>
      <c r="AO27" s="2259"/>
      <c r="AP27" s="2259"/>
      <c r="AQ27" s="2259"/>
      <c r="AR27" s="2259"/>
      <c r="AS27" s="2259"/>
      <c r="AT27" s="2259"/>
      <c r="AU27" s="2259"/>
      <c r="AV27" s="2259"/>
      <c r="AW27" s="2259"/>
      <c r="AX27" s="2259"/>
      <c r="AY27" s="2259"/>
      <c r="AZ27" s="2259"/>
      <c r="BA27" s="2259"/>
      <c r="BB27" s="2259"/>
      <c r="BC27" s="2259"/>
      <c r="BD27" s="2259"/>
      <c r="BE27" s="2259"/>
      <c r="BF27" s="33"/>
      <c r="BG27" s="33"/>
    </row>
    <row r="28" spans="1:59" ht="24" customHeight="1">
      <c r="B28" s="32"/>
      <c r="C28" s="33"/>
      <c r="D28" s="33"/>
      <c r="E28" s="2259"/>
      <c r="F28" s="2259"/>
      <c r="G28" s="2259"/>
      <c r="H28" s="2259"/>
      <c r="I28" s="2259"/>
      <c r="J28" s="2259"/>
      <c r="K28" s="2259"/>
      <c r="L28" s="2259"/>
      <c r="M28" s="2259"/>
      <c r="N28" s="2259"/>
      <c r="O28" s="2259"/>
      <c r="P28" s="2259"/>
      <c r="Q28" s="2259"/>
      <c r="R28" s="2259"/>
      <c r="S28" s="2259"/>
      <c r="T28" s="2259"/>
      <c r="U28" s="2259"/>
      <c r="V28" s="2259"/>
      <c r="W28" s="2259"/>
      <c r="X28" s="2259"/>
      <c r="Y28" s="2259"/>
      <c r="Z28" s="2259"/>
      <c r="AA28" s="2259"/>
      <c r="AB28" s="2259"/>
      <c r="AC28" s="2259"/>
      <c r="AD28" s="2259"/>
      <c r="AE28" s="2259"/>
      <c r="AF28" s="2259"/>
      <c r="AG28" s="2259"/>
      <c r="AH28" s="2259"/>
      <c r="AI28" s="2259"/>
      <c r="AJ28" s="2259"/>
      <c r="AK28" s="2259"/>
      <c r="AL28" s="2259"/>
      <c r="AM28" s="2259"/>
      <c r="AN28" s="2259"/>
      <c r="AO28" s="2259"/>
      <c r="AP28" s="2259"/>
      <c r="AQ28" s="2259"/>
      <c r="AR28" s="2259"/>
      <c r="AS28" s="2259"/>
      <c r="AT28" s="2259"/>
      <c r="AU28" s="2259"/>
      <c r="AV28" s="2259"/>
      <c r="AW28" s="2259"/>
      <c r="AX28" s="2259"/>
      <c r="AY28" s="2259"/>
      <c r="AZ28" s="2259"/>
      <c r="BA28" s="2259"/>
      <c r="BB28" s="2259"/>
      <c r="BC28" s="2259"/>
      <c r="BD28" s="2259"/>
      <c r="BE28" s="2259"/>
      <c r="BF28" s="33"/>
      <c r="BG28" s="33"/>
    </row>
    <row r="29" spans="1:59" ht="9.9" customHeight="1">
      <c r="B29" s="32"/>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row>
    <row r="30" spans="1:59" ht="18" customHeight="1">
      <c r="A30" s="2260" t="s">
        <v>641</v>
      </c>
      <c r="B30" s="2260"/>
      <c r="C30" s="2260"/>
      <c r="D30" s="2260"/>
      <c r="E30" s="2260"/>
      <c r="F30" s="2260"/>
      <c r="G30" s="2260"/>
      <c r="H30" s="2260"/>
      <c r="I30" s="2260"/>
      <c r="J30" s="2260"/>
      <c r="K30" s="2260"/>
      <c r="L30" s="2260"/>
      <c r="M30" s="2260"/>
      <c r="N30" s="2260"/>
      <c r="O30" s="2260"/>
      <c r="P30" s="2260"/>
      <c r="Q30" s="2260"/>
      <c r="R30" s="2260"/>
      <c r="S30" s="2260"/>
      <c r="T30" s="2260"/>
      <c r="U30" s="2260"/>
      <c r="V30" s="2260"/>
      <c r="W30" s="2260"/>
      <c r="X30" s="2260"/>
      <c r="Y30" s="2260"/>
      <c r="Z30" s="2260"/>
      <c r="AA30" s="2260"/>
      <c r="AB30" s="2260"/>
      <c r="AC30" s="2261" t="s">
        <v>268</v>
      </c>
      <c r="AD30" s="2261"/>
      <c r="AE30" s="2261"/>
      <c r="AF30" s="2261"/>
      <c r="AG30" s="2261"/>
      <c r="AH30" s="2261"/>
      <c r="AI30" s="2261"/>
      <c r="AJ30" s="2261"/>
      <c r="AK30" s="2261"/>
      <c r="AL30" s="2261"/>
      <c r="AM30" s="2261"/>
      <c r="AN30" s="2261"/>
      <c r="AO30" s="2261"/>
      <c r="AP30" s="2261"/>
      <c r="AQ30" s="2261"/>
      <c r="AR30" s="2261"/>
      <c r="AS30" s="2261"/>
      <c r="AT30" s="2261"/>
      <c r="AU30" s="2261"/>
      <c r="AV30" s="2261"/>
      <c r="AW30" s="2261"/>
      <c r="AX30" s="2261"/>
      <c r="AY30" s="2261"/>
      <c r="AZ30" s="2261"/>
      <c r="BA30" s="2261"/>
      <c r="BB30" s="2261"/>
      <c r="BC30" s="2261"/>
      <c r="BD30" s="2261"/>
      <c r="BE30" s="2261"/>
      <c r="BF30" s="33"/>
      <c r="BG30" s="33"/>
    </row>
    <row r="31" spans="1:59" ht="18" customHeight="1">
      <c r="A31" s="2260" t="str">
        <f>المدخلات!P3</f>
        <v>احمد ابراهيم النعيمي</v>
      </c>
      <c r="B31" s="2260"/>
      <c r="C31" s="2260"/>
      <c r="D31" s="2260"/>
      <c r="E31" s="2260"/>
      <c r="F31" s="2260"/>
      <c r="G31" s="2260"/>
      <c r="H31" s="2260"/>
      <c r="I31" s="2260"/>
      <c r="J31" s="2260"/>
      <c r="K31" s="2260"/>
      <c r="L31" s="2260"/>
      <c r="M31" s="2260"/>
      <c r="N31" s="2260"/>
      <c r="O31" s="2260"/>
      <c r="P31" s="2260"/>
      <c r="Q31" s="2260"/>
      <c r="R31" s="2260"/>
      <c r="S31" s="2260"/>
      <c r="T31" s="2260"/>
      <c r="U31" s="2260"/>
      <c r="V31" s="2260"/>
      <c r="W31" s="2260"/>
      <c r="X31" s="2260"/>
      <c r="Y31" s="2260"/>
      <c r="Z31" s="2260"/>
      <c r="AA31" s="2260"/>
      <c r="AB31" s="2260"/>
      <c r="AC31" s="2261" t="s">
        <v>631</v>
      </c>
      <c r="AD31" s="2261"/>
      <c r="AE31" s="2261"/>
      <c r="AF31" s="2261"/>
      <c r="AG31" s="2261"/>
      <c r="AH31" s="2261"/>
      <c r="AI31" s="2261"/>
      <c r="AJ31" s="2261"/>
      <c r="AK31" s="2261"/>
      <c r="AL31" s="2261"/>
      <c r="AM31" s="2261"/>
      <c r="AN31" s="2261"/>
      <c r="AO31" s="2261"/>
      <c r="AP31" s="2261"/>
      <c r="AQ31" s="2261"/>
      <c r="AR31" s="2261"/>
      <c r="AS31" s="2261"/>
      <c r="AT31" s="2261"/>
      <c r="AU31" s="2261"/>
      <c r="AV31" s="2261"/>
      <c r="AW31" s="2261"/>
      <c r="AX31" s="2261"/>
      <c r="AY31" s="2261"/>
      <c r="AZ31" s="2261"/>
      <c r="BA31" s="2261"/>
      <c r="BB31" s="2261"/>
      <c r="BC31" s="2261"/>
      <c r="BD31" s="2261"/>
      <c r="BE31" s="2261"/>
      <c r="BF31" s="33"/>
      <c r="BG31" s="33"/>
    </row>
    <row r="32" spans="1:59" ht="18" customHeight="1">
      <c r="B32" s="32"/>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row>
    <row r="33" spans="2:59" ht="18" customHeight="1">
      <c r="B33" s="32"/>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row>
    <row r="34" spans="2:59" ht="18" customHeight="1">
      <c r="B34" s="32"/>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row>
    <row r="35" spans="2:59" ht="18" customHeight="1">
      <c r="B35" s="32"/>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row>
  </sheetData>
  <mergeCells count="34">
    <mergeCell ref="A1:BE1"/>
    <mergeCell ref="B3:F3"/>
    <mergeCell ref="G3:BE3"/>
    <mergeCell ref="BQ8:CA8"/>
    <mergeCell ref="AX5:BD5"/>
    <mergeCell ref="AC5:AW5"/>
    <mergeCell ref="J5:AB5"/>
    <mergeCell ref="A5:I5"/>
    <mergeCell ref="AQ6:BD6"/>
    <mergeCell ref="A7:BD7"/>
    <mergeCell ref="A6:D6"/>
    <mergeCell ref="E6:P6"/>
    <mergeCell ref="Q6:W6"/>
    <mergeCell ref="X6:AP6"/>
    <mergeCell ref="C22:BE22"/>
    <mergeCell ref="CP8:DI8"/>
    <mergeCell ref="DJ8:DS8"/>
    <mergeCell ref="C9:BE9"/>
    <mergeCell ref="BQ9:BT9"/>
    <mergeCell ref="BU9:CA9"/>
    <mergeCell ref="CB9:CI9"/>
    <mergeCell ref="CJ9:CV9"/>
    <mergeCell ref="CW9:DS9"/>
    <mergeCell ref="CB8:CO8"/>
    <mergeCell ref="BQ10:DS10"/>
    <mergeCell ref="C11:BE11"/>
    <mergeCell ref="E12:BE16"/>
    <mergeCell ref="C18:BE18"/>
    <mergeCell ref="C20:BE20"/>
    <mergeCell ref="E24:BE28"/>
    <mergeCell ref="A30:AB30"/>
    <mergeCell ref="AC30:BE30"/>
    <mergeCell ref="A31:AB31"/>
    <mergeCell ref="AC31:BE31"/>
  </mergeCells>
  <printOptions horizontalCentered="1"/>
  <pageMargins left="0.39370078740157483" right="0.39370078740157483" top="1.2204724409448819" bottom="0.90052083333333333" header="0" footer="0"/>
  <pageSetup paperSize="9" scale="99" fitToHeight="0" orientation="portrait" r:id="rId1"/>
  <headerFooter>
    <oddHeader>&amp;C&amp;G</oddHeader>
    <oddFooter>&amp;L&amp;G</oddFoot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pageSetUpPr fitToPage="1"/>
  </sheetPr>
  <dimension ref="B1:CY612"/>
  <sheetViews>
    <sheetView rightToLeft="1" view="pageBreakPreview" zoomScale="96" zoomScaleNormal="90" zoomScaleSheetLayoutView="96" workbookViewId="0">
      <selection activeCell="S605" sqref="S605:AJ605"/>
    </sheetView>
  </sheetViews>
  <sheetFormatPr defaultColWidth="2.6640625" defaultRowHeight="21.6"/>
  <cols>
    <col min="1" max="1" width="1.6640625" style="14" customWidth="1"/>
    <col min="2" max="2" width="1.109375" style="14" customWidth="1"/>
    <col min="3" max="3" width="6.88671875" style="14" customWidth="1"/>
    <col min="4" max="6" width="3.6640625" style="14" customWidth="1"/>
    <col min="7" max="7" width="6.88671875" style="14" customWidth="1"/>
    <col min="8" max="8" width="3.6640625" style="14" customWidth="1"/>
    <col min="9" max="9" width="5.33203125" style="14" customWidth="1"/>
    <col min="10" max="10" width="7.44140625" style="14" customWidth="1"/>
    <col min="11" max="13" width="3.6640625" style="14" customWidth="1"/>
    <col min="14" max="14" width="12.44140625" style="14" customWidth="1"/>
    <col min="15" max="15" width="1.88671875" style="14" customWidth="1"/>
    <col min="16" max="16" width="1.33203125" style="14" customWidth="1"/>
    <col min="17" max="17" width="12.88671875" style="14" customWidth="1"/>
    <col min="18" max="18" width="3" style="14" customWidth="1"/>
    <col min="19" max="19" width="1.33203125" style="14" customWidth="1"/>
    <col min="20" max="21" width="6.109375" style="14" customWidth="1"/>
    <col min="22" max="22" width="7.44140625" style="14" customWidth="1"/>
    <col min="23" max="23" width="5.44140625" style="14" customWidth="1"/>
    <col min="24" max="24" width="8.6640625" style="14" customWidth="1"/>
    <col min="25" max="25" width="4" style="14" customWidth="1"/>
    <col min="26" max="26" width="3.6640625" style="14" customWidth="1"/>
    <col min="27" max="27" width="0.109375" style="14" customWidth="1"/>
    <col min="28" max="28" width="4.44140625" style="14" customWidth="1"/>
    <col min="29" max="29" width="2.6640625" style="14" customWidth="1"/>
    <col min="30" max="30" width="0.88671875" style="14" hidden="1" customWidth="1"/>
    <col min="31" max="31" width="3.6640625" style="14" customWidth="1"/>
    <col min="32" max="32" width="2.33203125" style="14" customWidth="1"/>
    <col min="33" max="33" width="4" style="14" customWidth="1"/>
    <col min="34" max="35" width="3.6640625" style="14" customWidth="1"/>
    <col min="36" max="36" width="4.5546875" style="14" customWidth="1"/>
    <col min="37" max="37" width="4.88671875" style="14" customWidth="1"/>
    <col min="38" max="81" width="2.6640625" style="14"/>
    <col min="82" max="82" width="3.6640625" style="14" bestFit="1" customWidth="1"/>
    <col min="83" max="16384" width="2.6640625" style="14"/>
  </cols>
  <sheetData>
    <row r="1" spans="2:103" ht="36.75" customHeight="1">
      <c r="B1" s="2426" t="s">
        <v>497</v>
      </c>
      <c r="C1" s="2427"/>
      <c r="D1" s="2427"/>
      <c r="E1" s="2427"/>
      <c r="F1" s="2427"/>
      <c r="G1" s="2427"/>
      <c r="H1" s="2427"/>
      <c r="I1" s="2427"/>
      <c r="J1" s="2427"/>
      <c r="K1" s="2427"/>
      <c r="L1" s="2427"/>
      <c r="M1" s="2427"/>
      <c r="N1" s="2427"/>
      <c r="O1" s="2427"/>
      <c r="P1" s="2427"/>
      <c r="Q1" s="2427"/>
      <c r="R1" s="2427"/>
      <c r="S1" s="2427"/>
      <c r="T1" s="2427"/>
      <c r="U1" s="2427"/>
      <c r="V1" s="2427"/>
      <c r="W1" s="2427"/>
      <c r="X1" s="2427"/>
      <c r="Y1" s="2427"/>
      <c r="Z1" s="2427"/>
      <c r="AA1" s="2427"/>
      <c r="AB1" s="2427"/>
      <c r="AC1" s="2427"/>
      <c r="AD1" s="2427"/>
      <c r="AE1" s="2427"/>
      <c r="AF1" s="2427"/>
      <c r="AG1" s="2427"/>
      <c r="AH1" s="2427"/>
      <c r="AI1" s="2427"/>
      <c r="AJ1" s="2428"/>
    </row>
    <row r="2" spans="2:103" ht="40.5" customHeight="1">
      <c r="B2" s="2429" t="s">
        <v>466</v>
      </c>
      <c r="C2" s="2430"/>
      <c r="D2" s="2430"/>
      <c r="E2" s="2430"/>
      <c r="F2" s="2430"/>
      <c r="G2" s="2430"/>
      <c r="H2" s="2430"/>
      <c r="I2" s="2430"/>
      <c r="J2" s="2430"/>
      <c r="K2" s="2430"/>
      <c r="L2" s="2430"/>
      <c r="M2" s="2430"/>
      <c r="N2" s="2430"/>
      <c r="O2" s="2430"/>
      <c r="P2" s="2430"/>
      <c r="Q2" s="2430"/>
      <c r="R2" s="2430"/>
      <c r="S2" s="2430"/>
      <c r="T2" s="2430"/>
      <c r="U2" s="2430"/>
      <c r="V2" s="2430"/>
      <c r="W2" s="2430"/>
      <c r="X2" s="2430"/>
      <c r="Y2" s="2430"/>
      <c r="Z2" s="2430"/>
      <c r="AA2" s="2430"/>
      <c r="AB2" s="2430"/>
      <c r="AC2" s="2430"/>
      <c r="AD2" s="2430"/>
      <c r="AE2" s="2430"/>
      <c r="AF2" s="2430"/>
      <c r="AG2" s="2430"/>
      <c r="AH2" s="2430"/>
      <c r="AI2" s="2430"/>
      <c r="AJ2" s="2431"/>
    </row>
    <row r="3" spans="2:103" ht="40.5" customHeight="1">
      <c r="B3" s="2432" t="str">
        <f>[5]المدخلات!B4</f>
        <v>وصف المشروع</v>
      </c>
      <c r="C3" s="2433"/>
      <c r="D3" s="2433"/>
      <c r="E3" s="2433"/>
      <c r="F3" s="2434"/>
      <c r="G3" s="2435" t="str">
        <f>المدخلات!$P$4</f>
        <v xml:space="preserve">فيلا دور أرضي و اول وسور </v>
      </c>
      <c r="H3" s="2436"/>
      <c r="I3" s="2436"/>
      <c r="J3" s="2436"/>
      <c r="K3" s="2436"/>
      <c r="L3" s="2436"/>
      <c r="M3" s="2436"/>
      <c r="N3" s="2436"/>
      <c r="O3" s="2437" t="str">
        <f>[5]المدخلات!AD4</f>
        <v>رقم القسيمة</v>
      </c>
      <c r="P3" s="2433"/>
      <c r="Q3" s="2433"/>
      <c r="R3" s="2433"/>
      <c r="S3" s="2434"/>
      <c r="T3" s="2438">
        <f>المدخلات!$P$12</f>
        <v>403100010</v>
      </c>
      <c r="U3" s="2439"/>
      <c r="V3" s="2439"/>
      <c r="W3" s="2439"/>
      <c r="X3" s="2440"/>
      <c r="Y3" s="2441" t="str">
        <f>[5]المدخلات!AD3</f>
        <v>المنطقة</v>
      </c>
      <c r="Z3" s="2442"/>
      <c r="AA3" s="2442"/>
      <c r="AB3" s="2442"/>
      <c r="AC3" s="2442"/>
      <c r="AD3" s="2443"/>
      <c r="AE3" s="2435" t="str">
        <f>المدخلات!$P$11</f>
        <v>الخران</v>
      </c>
      <c r="AF3" s="2436"/>
      <c r="AG3" s="2436"/>
      <c r="AH3" s="2436"/>
      <c r="AI3" s="2436"/>
      <c r="AJ3" s="2444"/>
    </row>
    <row r="4" spans="2:103" ht="50.1" customHeight="1">
      <c r="B4" s="2414" t="s">
        <v>316</v>
      </c>
      <c r="C4" s="2415"/>
      <c r="D4" s="2415"/>
      <c r="E4" s="2415"/>
      <c r="F4" s="2415"/>
      <c r="G4" s="2415"/>
      <c r="H4" s="2415"/>
      <c r="I4" s="2415"/>
      <c r="J4" s="2415"/>
      <c r="K4" s="2415"/>
      <c r="L4" s="2415"/>
      <c r="M4" s="2415"/>
      <c r="N4" s="2415"/>
      <c r="O4" s="2416" t="str">
        <f>المدخلات!$P$3</f>
        <v>احمد ابراهيم النعيمي</v>
      </c>
      <c r="P4" s="2416"/>
      <c r="Q4" s="2416"/>
      <c r="R4" s="2416"/>
      <c r="S4" s="2416"/>
      <c r="T4" s="2416"/>
      <c r="U4" s="2416"/>
      <c r="V4" s="2416"/>
      <c r="W4" s="2416"/>
      <c r="X4" s="2416"/>
      <c r="Y4" s="2416"/>
      <c r="Z4" s="2416"/>
      <c r="AA4" s="2416"/>
      <c r="AB4" s="2393" t="s">
        <v>505</v>
      </c>
      <c r="AC4" s="2394"/>
      <c r="AD4" s="2394"/>
      <c r="AE4" s="2394"/>
      <c r="AF4" s="2394"/>
      <c r="AG4" s="2394"/>
      <c r="AH4" s="2394"/>
      <c r="AI4" s="2394"/>
      <c r="AJ4" s="2395"/>
    </row>
    <row r="5" spans="2:103" ht="50.1" customHeight="1">
      <c r="B5" s="2417" t="s">
        <v>317</v>
      </c>
      <c r="C5" s="2418"/>
      <c r="D5" s="2418"/>
      <c r="E5" s="2418"/>
      <c r="F5" s="2418"/>
      <c r="G5" s="2418"/>
      <c r="H5" s="2418"/>
      <c r="I5" s="2418"/>
      <c r="J5" s="2418"/>
      <c r="K5" s="2418"/>
      <c r="L5" s="2418"/>
      <c r="M5" s="2418"/>
      <c r="N5" s="2418"/>
      <c r="O5" s="2418"/>
      <c r="P5" s="2418"/>
      <c r="Q5" s="2418"/>
      <c r="R5" s="2418"/>
      <c r="S5" s="2418"/>
      <c r="T5" s="2418"/>
      <c r="U5" s="2418"/>
      <c r="V5" s="2418"/>
      <c r="W5" s="2418"/>
      <c r="X5" s="2418"/>
      <c r="Y5" s="2418"/>
      <c r="Z5" s="2418"/>
      <c r="AA5" s="2419"/>
      <c r="AB5" s="2402">
        <f>المدخلات!$P$6</f>
        <v>0</v>
      </c>
      <c r="AC5" s="2403"/>
      <c r="AD5" s="2403"/>
      <c r="AE5" s="2403"/>
      <c r="AF5" s="2403"/>
      <c r="AG5" s="2403"/>
      <c r="AH5" s="2403"/>
      <c r="AI5" s="2403"/>
      <c r="AJ5" s="2404"/>
    </row>
    <row r="6" spans="2:103" ht="50.1" customHeight="1">
      <c r="B6" s="2420"/>
      <c r="C6" s="2421"/>
      <c r="D6" s="2421"/>
      <c r="E6" s="2421"/>
      <c r="F6" s="2421"/>
      <c r="G6" s="2421"/>
      <c r="H6" s="2421"/>
      <c r="I6" s="2421"/>
      <c r="J6" s="2421"/>
      <c r="K6" s="2421"/>
      <c r="L6" s="2421"/>
      <c r="M6" s="2421"/>
      <c r="N6" s="2421"/>
      <c r="O6" s="2421"/>
      <c r="P6" s="2421"/>
      <c r="Q6" s="2421"/>
      <c r="R6" s="2421"/>
      <c r="S6" s="2421"/>
      <c r="T6" s="2421"/>
      <c r="U6" s="2421"/>
      <c r="V6" s="2421"/>
      <c r="W6" s="2421"/>
      <c r="X6" s="2421"/>
      <c r="Y6" s="2421"/>
      <c r="Z6" s="2421"/>
      <c r="AA6" s="2422"/>
      <c r="AB6" s="2393" t="s">
        <v>506</v>
      </c>
      <c r="AC6" s="2394"/>
      <c r="AD6" s="2394"/>
      <c r="AE6" s="2394"/>
      <c r="AF6" s="2394"/>
      <c r="AG6" s="2394"/>
      <c r="AH6" s="2394"/>
      <c r="AI6" s="2394"/>
      <c r="AJ6" s="2395"/>
    </row>
    <row r="7" spans="2:103" ht="50.1" customHeight="1">
      <c r="B7" s="2420"/>
      <c r="C7" s="2421"/>
      <c r="D7" s="2421"/>
      <c r="E7" s="2421"/>
      <c r="F7" s="2421"/>
      <c r="G7" s="2421"/>
      <c r="H7" s="2421"/>
      <c r="I7" s="2421"/>
      <c r="J7" s="2421"/>
      <c r="K7" s="2421"/>
      <c r="L7" s="2421"/>
      <c r="M7" s="2421"/>
      <c r="N7" s="2421"/>
      <c r="O7" s="2421"/>
      <c r="P7" s="2421"/>
      <c r="Q7" s="2421"/>
      <c r="R7" s="2421"/>
      <c r="S7" s="2421"/>
      <c r="T7" s="2421"/>
      <c r="U7" s="2421"/>
      <c r="V7" s="2421"/>
      <c r="W7" s="2421"/>
      <c r="X7" s="2421"/>
      <c r="Y7" s="2421"/>
      <c r="Z7" s="2421"/>
      <c r="AA7" s="2422"/>
      <c r="AB7" s="2396" t="str">
        <f>[5]المدخلات!AR6</f>
        <v>راس الخيمة</v>
      </c>
      <c r="AC7" s="2397"/>
      <c r="AD7" s="2397"/>
      <c r="AE7" s="2397"/>
      <c r="AF7" s="2397"/>
      <c r="AG7" s="2397"/>
      <c r="AH7" s="2397"/>
      <c r="AI7" s="2397"/>
      <c r="AJ7" s="2398"/>
    </row>
    <row r="8" spans="2:103" ht="50.1" customHeight="1" thickBot="1">
      <c r="B8" s="2423"/>
      <c r="C8" s="2424"/>
      <c r="D8" s="2424"/>
      <c r="E8" s="2424"/>
      <c r="F8" s="2424"/>
      <c r="G8" s="2424"/>
      <c r="H8" s="2424"/>
      <c r="I8" s="2424"/>
      <c r="J8" s="2424"/>
      <c r="K8" s="2424"/>
      <c r="L8" s="2424"/>
      <c r="M8" s="2424"/>
      <c r="N8" s="2424"/>
      <c r="O8" s="2424"/>
      <c r="P8" s="2424"/>
      <c r="Q8" s="2424"/>
      <c r="R8" s="2424"/>
      <c r="S8" s="2424"/>
      <c r="T8" s="2424"/>
      <c r="U8" s="2424"/>
      <c r="V8" s="2424"/>
      <c r="W8" s="2424"/>
      <c r="X8" s="2424"/>
      <c r="Y8" s="2424"/>
      <c r="Z8" s="2424"/>
      <c r="AA8" s="2425"/>
      <c r="AB8" s="2399"/>
      <c r="AC8" s="2400"/>
      <c r="AD8" s="2400"/>
      <c r="AE8" s="2400"/>
      <c r="AF8" s="2400"/>
      <c r="AG8" s="2400"/>
      <c r="AH8" s="2400"/>
      <c r="AI8" s="2400"/>
      <c r="AJ8" s="2401"/>
    </row>
    <row r="9" spans="2:103" ht="50.1" customHeight="1">
      <c r="B9" s="2373" t="s">
        <v>318</v>
      </c>
      <c r="C9" s="2374"/>
      <c r="D9" s="2374"/>
      <c r="E9" s="2374"/>
      <c r="F9" s="2374"/>
      <c r="G9" s="2374"/>
      <c r="H9" s="2374"/>
      <c r="I9" s="2374"/>
      <c r="J9" s="2374"/>
      <c r="K9" s="2374"/>
      <c r="L9" s="2374"/>
      <c r="M9" s="2374"/>
      <c r="N9" s="2374"/>
      <c r="O9" s="2375">
        <f>المدخلات!$AR$3</f>
        <v>0</v>
      </c>
      <c r="P9" s="2375"/>
      <c r="Q9" s="2375"/>
      <c r="R9" s="2375"/>
      <c r="S9" s="2375"/>
      <c r="T9" s="2375"/>
      <c r="U9" s="2375"/>
      <c r="V9" s="2375"/>
      <c r="W9" s="2375"/>
      <c r="X9" s="2375"/>
      <c r="Y9" s="2375"/>
      <c r="Z9" s="2375"/>
      <c r="AA9" s="2375"/>
      <c r="AB9" s="2377" t="s">
        <v>505</v>
      </c>
      <c r="AC9" s="2378"/>
      <c r="AD9" s="2378"/>
      <c r="AE9" s="2378"/>
      <c r="AF9" s="2378"/>
      <c r="AG9" s="2378"/>
      <c r="AH9" s="2378"/>
      <c r="AI9" s="2378"/>
      <c r="AJ9" s="2379"/>
    </row>
    <row r="10" spans="2:103" ht="50.1" customHeight="1">
      <c r="B10" s="2381" t="s">
        <v>500</v>
      </c>
      <c r="C10" s="2382"/>
      <c r="D10" s="2382"/>
      <c r="E10" s="2382"/>
      <c r="F10" s="2382"/>
      <c r="G10" s="2382"/>
      <c r="H10" s="2382"/>
      <c r="I10" s="2382"/>
      <c r="J10" s="2382"/>
      <c r="K10" s="2382"/>
      <c r="L10" s="2382"/>
      <c r="M10" s="2382"/>
      <c r="N10" s="2382"/>
      <c r="O10" s="2382"/>
      <c r="P10" s="2382"/>
      <c r="Q10" s="2382"/>
      <c r="R10" s="2382"/>
      <c r="S10" s="2382"/>
      <c r="T10" s="2382"/>
      <c r="U10" s="2382"/>
      <c r="V10" s="2382"/>
      <c r="W10" s="2382"/>
      <c r="X10" s="2382"/>
      <c r="Y10" s="2382"/>
      <c r="Z10" s="2382"/>
      <c r="AA10" s="2383"/>
      <c r="AB10" s="2402">
        <f>المدخلات!$AR$11</f>
        <v>0</v>
      </c>
      <c r="AC10" s="2403"/>
      <c r="AD10" s="2403"/>
      <c r="AE10" s="2403"/>
      <c r="AF10" s="2403"/>
      <c r="AG10" s="2403"/>
      <c r="AH10" s="2403"/>
      <c r="AI10" s="2403"/>
      <c r="AJ10" s="2404"/>
    </row>
    <row r="11" spans="2:103" ht="50.1" customHeight="1">
      <c r="B11" s="2384"/>
      <c r="C11" s="2385"/>
      <c r="D11" s="2385"/>
      <c r="E11" s="2385"/>
      <c r="F11" s="2385"/>
      <c r="G11" s="2385"/>
      <c r="H11" s="2385"/>
      <c r="I11" s="2385"/>
      <c r="J11" s="2385"/>
      <c r="K11" s="2385"/>
      <c r="L11" s="2385"/>
      <c r="M11" s="2385"/>
      <c r="N11" s="2385"/>
      <c r="O11" s="2385"/>
      <c r="P11" s="2385"/>
      <c r="Q11" s="2385"/>
      <c r="R11" s="2385"/>
      <c r="S11" s="2385"/>
      <c r="T11" s="2385"/>
      <c r="U11" s="2385"/>
      <c r="V11" s="2385"/>
      <c r="W11" s="2385"/>
      <c r="X11" s="2385"/>
      <c r="Y11" s="2385"/>
      <c r="Z11" s="2385"/>
      <c r="AA11" s="2386"/>
      <c r="AB11" s="2405" t="str">
        <f>[5]المدخلات!AD12</f>
        <v xml:space="preserve"> رقم رخصة المقاول</v>
      </c>
      <c r="AC11" s="2406"/>
      <c r="AD11" s="2406"/>
      <c r="AE11" s="2406"/>
      <c r="AF11" s="2406"/>
      <c r="AG11" s="2406"/>
      <c r="AH11" s="2406"/>
      <c r="AI11" s="2406"/>
      <c r="AJ11" s="2407"/>
    </row>
    <row r="12" spans="2:103" ht="50.1" customHeight="1">
      <c r="B12" s="2384"/>
      <c r="C12" s="2385"/>
      <c r="D12" s="2385"/>
      <c r="E12" s="2385"/>
      <c r="F12" s="2385"/>
      <c r="G12" s="2385"/>
      <c r="H12" s="2385"/>
      <c r="I12" s="2385"/>
      <c r="J12" s="2385"/>
      <c r="K12" s="2385"/>
      <c r="L12" s="2385"/>
      <c r="M12" s="2385"/>
      <c r="N12" s="2385"/>
      <c r="O12" s="2385"/>
      <c r="P12" s="2385"/>
      <c r="Q12" s="2385"/>
      <c r="R12" s="2385"/>
      <c r="S12" s="2385"/>
      <c r="T12" s="2385"/>
      <c r="U12" s="2385"/>
      <c r="V12" s="2385"/>
      <c r="W12" s="2385"/>
      <c r="X12" s="2385"/>
      <c r="Y12" s="2385"/>
      <c r="Z12" s="2385"/>
      <c r="AA12" s="2386"/>
      <c r="AB12" s="2408">
        <f>المدخلات!$AR$4</f>
        <v>0</v>
      </c>
      <c r="AC12" s="2409"/>
      <c r="AD12" s="2409"/>
      <c r="AE12" s="2409"/>
      <c r="AF12" s="2409"/>
      <c r="AG12" s="2409"/>
      <c r="AH12" s="2409"/>
      <c r="AI12" s="2409"/>
      <c r="AJ12" s="2410"/>
    </row>
    <row r="13" spans="2:103" ht="50.1" customHeight="1" thickBot="1">
      <c r="B13" s="2387"/>
      <c r="C13" s="2388"/>
      <c r="D13" s="2388"/>
      <c r="E13" s="2388"/>
      <c r="F13" s="2388"/>
      <c r="G13" s="2388"/>
      <c r="H13" s="2388"/>
      <c r="I13" s="2388"/>
      <c r="J13" s="2388"/>
      <c r="K13" s="2388"/>
      <c r="L13" s="2388"/>
      <c r="M13" s="2388"/>
      <c r="N13" s="2388"/>
      <c r="O13" s="2388"/>
      <c r="P13" s="2388"/>
      <c r="Q13" s="2388"/>
      <c r="R13" s="2388"/>
      <c r="S13" s="2388"/>
      <c r="T13" s="2388"/>
      <c r="U13" s="2388"/>
      <c r="V13" s="2388"/>
      <c r="W13" s="2388"/>
      <c r="X13" s="2388"/>
      <c r="Y13" s="2388"/>
      <c r="Z13" s="2388"/>
      <c r="AA13" s="2389"/>
      <c r="AB13" s="2411"/>
      <c r="AC13" s="2412"/>
      <c r="AD13" s="2412"/>
      <c r="AE13" s="2412"/>
      <c r="AF13" s="2412"/>
      <c r="AG13" s="2412"/>
      <c r="AH13" s="2412"/>
      <c r="AI13" s="2412"/>
      <c r="AJ13" s="2413"/>
    </row>
    <row r="14" spans="2:103" ht="50.1" customHeight="1">
      <c r="B14" s="2373" t="s">
        <v>498</v>
      </c>
      <c r="C14" s="2374"/>
      <c r="D14" s="2374"/>
      <c r="E14" s="2374"/>
      <c r="F14" s="2374"/>
      <c r="G14" s="2374"/>
      <c r="H14" s="2374"/>
      <c r="I14" s="2374"/>
      <c r="J14" s="2374"/>
      <c r="K14" s="2374"/>
      <c r="L14" s="2374"/>
      <c r="M14" s="2374"/>
      <c r="N14" s="2374"/>
      <c r="O14" s="2375" t="s">
        <v>499</v>
      </c>
      <c r="P14" s="2376"/>
      <c r="Q14" s="2376"/>
      <c r="R14" s="2376"/>
      <c r="S14" s="2376"/>
      <c r="T14" s="2376"/>
      <c r="U14" s="2376"/>
      <c r="V14" s="2376"/>
      <c r="W14" s="2376"/>
      <c r="X14" s="2376"/>
      <c r="Y14" s="2376"/>
      <c r="Z14" s="2376"/>
      <c r="AA14" s="2376"/>
      <c r="AB14" s="2377" t="s">
        <v>505</v>
      </c>
      <c r="AC14" s="2378"/>
      <c r="AD14" s="2378"/>
      <c r="AE14" s="2378"/>
      <c r="AF14" s="2378"/>
      <c r="AG14" s="2378"/>
      <c r="AH14" s="2378"/>
      <c r="AI14" s="2378"/>
      <c r="AJ14" s="2379"/>
      <c r="BQ14" s="2380"/>
      <c r="BR14" s="2380"/>
      <c r="BS14" s="2380"/>
      <c r="BT14" s="2380"/>
      <c r="BU14" s="2380"/>
      <c r="BV14" s="2380"/>
      <c r="BW14" s="2380"/>
      <c r="BX14" s="2380"/>
      <c r="BY14" s="2380"/>
      <c r="BZ14" s="2380"/>
      <c r="CA14" s="2380"/>
      <c r="CB14" s="2380"/>
      <c r="CC14" s="2380"/>
      <c r="CD14" s="2380"/>
      <c r="CE14" s="2380"/>
      <c r="CF14" s="2380"/>
      <c r="CG14" s="2380"/>
      <c r="CH14" s="2380"/>
      <c r="CI14" s="2380"/>
      <c r="CJ14" s="2380"/>
      <c r="CK14" s="2380"/>
      <c r="CL14" s="2380"/>
      <c r="CM14" s="2380"/>
      <c r="CN14" s="2380"/>
      <c r="CO14" s="2380"/>
      <c r="CP14" s="2380"/>
      <c r="CQ14" s="2380"/>
      <c r="CR14" s="2380"/>
      <c r="CS14" s="2380"/>
      <c r="CT14" s="2380"/>
      <c r="CU14" s="2380"/>
      <c r="CV14" s="2380"/>
      <c r="CW14" s="2380"/>
      <c r="CX14" s="2380"/>
      <c r="CY14" s="2380"/>
    </row>
    <row r="15" spans="2:103" ht="50.1" customHeight="1">
      <c r="B15" s="2381" t="s">
        <v>500</v>
      </c>
      <c r="C15" s="2382"/>
      <c r="D15" s="2382"/>
      <c r="E15" s="2382"/>
      <c r="F15" s="2382"/>
      <c r="G15" s="2382"/>
      <c r="H15" s="2382"/>
      <c r="I15" s="2382"/>
      <c r="J15" s="2382"/>
      <c r="K15" s="2382"/>
      <c r="L15" s="2382"/>
      <c r="M15" s="2382"/>
      <c r="N15" s="2382"/>
      <c r="O15" s="2382"/>
      <c r="P15" s="2382"/>
      <c r="Q15" s="2382"/>
      <c r="R15" s="2382"/>
      <c r="S15" s="2382"/>
      <c r="T15" s="2382"/>
      <c r="U15" s="2382"/>
      <c r="V15" s="2382"/>
      <c r="W15" s="2382"/>
      <c r="X15" s="2382"/>
      <c r="Y15" s="2382"/>
      <c r="Z15" s="2382"/>
      <c r="AA15" s="2383"/>
      <c r="AB15" s="2390" t="s">
        <v>508</v>
      </c>
      <c r="AC15" s="2391"/>
      <c r="AD15" s="2391"/>
      <c r="AE15" s="2391"/>
      <c r="AF15" s="2391"/>
      <c r="AG15" s="2391"/>
      <c r="AH15" s="2391"/>
      <c r="AI15" s="2391"/>
      <c r="AJ15" s="2392"/>
      <c r="BQ15" s="2380"/>
      <c r="BR15" s="2380"/>
      <c r="BS15" s="2380"/>
      <c r="BT15" s="2380"/>
      <c r="BU15" s="2380"/>
      <c r="BV15" s="2380"/>
      <c r="BW15" s="2380"/>
      <c r="BX15" s="2380"/>
      <c r="BY15" s="2380"/>
      <c r="BZ15" s="2380"/>
      <c r="CA15" s="2380"/>
      <c r="CB15" s="2380"/>
      <c r="CC15" s="2380"/>
      <c r="CD15" s="2380"/>
      <c r="CE15" s="2380"/>
      <c r="CF15" s="2380"/>
      <c r="CG15" s="2380"/>
      <c r="CH15" s="2380"/>
      <c r="CI15" s="2380"/>
      <c r="CJ15" s="2380"/>
      <c r="CK15" s="2380"/>
      <c r="CL15" s="2380"/>
      <c r="CM15" s="2380"/>
      <c r="CN15" s="2380"/>
      <c r="CO15" s="2380"/>
      <c r="CP15" s="2380"/>
      <c r="CQ15" s="2380"/>
      <c r="CR15" s="2380"/>
      <c r="CS15" s="2380"/>
      <c r="CT15" s="2380"/>
      <c r="CU15" s="2380"/>
      <c r="CV15" s="2380"/>
      <c r="CW15" s="2380"/>
      <c r="CX15" s="2380"/>
      <c r="CY15" s="2380"/>
    </row>
    <row r="16" spans="2:103" ht="50.1" customHeight="1">
      <c r="B16" s="2384"/>
      <c r="C16" s="2385"/>
      <c r="D16" s="2385"/>
      <c r="E16" s="2385"/>
      <c r="F16" s="2385"/>
      <c r="G16" s="2385"/>
      <c r="H16" s="2385"/>
      <c r="I16" s="2385"/>
      <c r="J16" s="2385"/>
      <c r="K16" s="2385"/>
      <c r="L16" s="2385"/>
      <c r="M16" s="2385"/>
      <c r="N16" s="2385"/>
      <c r="O16" s="2385"/>
      <c r="P16" s="2385"/>
      <c r="Q16" s="2385"/>
      <c r="R16" s="2385"/>
      <c r="S16" s="2385"/>
      <c r="T16" s="2385"/>
      <c r="U16" s="2385"/>
      <c r="V16" s="2385"/>
      <c r="W16" s="2385"/>
      <c r="X16" s="2385"/>
      <c r="Y16" s="2385"/>
      <c r="Z16" s="2385"/>
      <c r="AA16" s="2386"/>
      <c r="AB16" s="2393" t="s">
        <v>506</v>
      </c>
      <c r="AC16" s="2394"/>
      <c r="AD16" s="2394"/>
      <c r="AE16" s="2394"/>
      <c r="AF16" s="2394"/>
      <c r="AG16" s="2394"/>
      <c r="AH16" s="2394"/>
      <c r="AI16" s="2394"/>
      <c r="AJ16" s="2395"/>
      <c r="BQ16" s="2380"/>
      <c r="BR16" s="2380"/>
      <c r="BS16" s="2380"/>
      <c r="BT16" s="2380"/>
      <c r="BU16" s="2380"/>
      <c r="BV16" s="2380"/>
      <c r="BW16" s="2380"/>
      <c r="BX16" s="2380"/>
      <c r="BY16" s="2380"/>
      <c r="BZ16" s="2380"/>
      <c r="CA16" s="2380"/>
      <c r="CB16" s="2380"/>
      <c r="CC16" s="2380"/>
      <c r="CD16" s="2380"/>
      <c r="CE16" s="2380"/>
      <c r="CF16" s="2380"/>
      <c r="CG16" s="2380"/>
      <c r="CH16" s="2380"/>
      <c r="CI16" s="2380"/>
      <c r="CJ16" s="2380"/>
      <c r="CK16" s="2380"/>
      <c r="CL16" s="2380"/>
      <c r="CM16" s="2380"/>
      <c r="CN16" s="2380"/>
      <c r="CO16" s="2380"/>
      <c r="CP16" s="2380"/>
      <c r="CQ16" s="2380"/>
      <c r="CR16" s="2380"/>
      <c r="CS16" s="2380"/>
      <c r="CT16" s="2380"/>
      <c r="CU16" s="2380"/>
      <c r="CV16" s="2380"/>
      <c r="CW16" s="2380"/>
      <c r="CX16" s="2380"/>
      <c r="CY16" s="2380"/>
    </row>
    <row r="17" spans="2:81" ht="50.1" customHeight="1">
      <c r="B17" s="2384"/>
      <c r="C17" s="2385"/>
      <c r="D17" s="2385"/>
      <c r="E17" s="2385"/>
      <c r="F17" s="2385"/>
      <c r="G17" s="2385"/>
      <c r="H17" s="2385"/>
      <c r="I17" s="2385"/>
      <c r="J17" s="2385"/>
      <c r="K17" s="2385"/>
      <c r="L17" s="2385"/>
      <c r="M17" s="2385"/>
      <c r="N17" s="2385"/>
      <c r="O17" s="2385"/>
      <c r="P17" s="2385"/>
      <c r="Q17" s="2385"/>
      <c r="R17" s="2385"/>
      <c r="S17" s="2385"/>
      <c r="T17" s="2385"/>
      <c r="U17" s="2385"/>
      <c r="V17" s="2385"/>
      <c r="W17" s="2385"/>
      <c r="X17" s="2385"/>
      <c r="Y17" s="2385"/>
      <c r="Z17" s="2385"/>
      <c r="AA17" s="2386"/>
      <c r="AB17" s="2396" t="s">
        <v>507</v>
      </c>
      <c r="AC17" s="2397"/>
      <c r="AD17" s="2397"/>
      <c r="AE17" s="2397"/>
      <c r="AF17" s="2397"/>
      <c r="AG17" s="2397"/>
      <c r="AH17" s="2397"/>
      <c r="AI17" s="2397"/>
      <c r="AJ17" s="2398"/>
    </row>
    <row r="18" spans="2:81" ht="50.1" customHeight="1" thickBot="1">
      <c r="B18" s="2387"/>
      <c r="C18" s="2388"/>
      <c r="D18" s="2388"/>
      <c r="E18" s="2388"/>
      <c r="F18" s="2388"/>
      <c r="G18" s="2388"/>
      <c r="H18" s="2388"/>
      <c r="I18" s="2388"/>
      <c r="J18" s="2388"/>
      <c r="K18" s="2388"/>
      <c r="L18" s="2388"/>
      <c r="M18" s="2388"/>
      <c r="N18" s="2388"/>
      <c r="O18" s="2388"/>
      <c r="P18" s="2388"/>
      <c r="Q18" s="2388"/>
      <c r="R18" s="2388"/>
      <c r="S18" s="2388"/>
      <c r="T18" s="2388"/>
      <c r="U18" s="2388"/>
      <c r="V18" s="2388"/>
      <c r="W18" s="2388"/>
      <c r="X18" s="2388"/>
      <c r="Y18" s="2388"/>
      <c r="Z18" s="2388"/>
      <c r="AA18" s="2389"/>
      <c r="AB18" s="2399"/>
      <c r="AC18" s="2400"/>
      <c r="AD18" s="2400"/>
      <c r="AE18" s="2400"/>
      <c r="AF18" s="2400"/>
      <c r="AG18" s="2400"/>
      <c r="AH18" s="2400"/>
      <c r="AI18" s="2400"/>
      <c r="AJ18" s="2401"/>
    </row>
    <row r="19" spans="2:81" ht="9" customHeight="1">
      <c r="B19" s="2361"/>
      <c r="C19" s="2362"/>
      <c r="D19" s="2362"/>
      <c r="E19" s="2362"/>
      <c r="F19" s="2362"/>
      <c r="G19" s="2362"/>
      <c r="H19" s="2362"/>
      <c r="I19" s="2362"/>
      <c r="J19" s="2362"/>
      <c r="K19" s="2362"/>
      <c r="L19" s="2362"/>
      <c r="M19" s="2362"/>
      <c r="N19" s="2362"/>
      <c r="O19" s="2362"/>
      <c r="P19" s="2362"/>
      <c r="Q19" s="2362"/>
      <c r="R19" s="2362"/>
      <c r="S19" s="2362"/>
      <c r="T19" s="2362"/>
      <c r="U19" s="2362"/>
      <c r="V19" s="2362"/>
      <c r="W19" s="2362"/>
      <c r="X19" s="2362"/>
      <c r="Y19" s="2362"/>
      <c r="Z19" s="2362"/>
      <c r="AA19" s="2362"/>
      <c r="AB19" s="2362"/>
      <c r="AC19" s="2362"/>
      <c r="AD19" s="2362"/>
      <c r="AE19" s="2362"/>
      <c r="AF19" s="2362"/>
      <c r="AG19" s="2362"/>
      <c r="AH19" s="2362"/>
      <c r="AI19" s="2362"/>
      <c r="AJ19" s="2363"/>
    </row>
    <row r="20" spans="2:81" s="247" customFormat="1" ht="30" customHeight="1">
      <c r="B20" s="2364" t="e">
        <f>"لما كان الطرف الأول راغبا في الحصول على تنفيذ وانشاء وانجاز"&amp;" "&amp;"( "&amp;TEXT(#REF!,0)&amp;" )"&amp;" فقد وقع الاتفاق بين الاطراف الثلاثة على ما يلي:"</f>
        <v>#REF!</v>
      </c>
      <c r="C20" s="2366" t="str">
        <f>'[5]حساب الكميات'!AO267</f>
        <v>سعر  الفيلا مع السور(بدون الضريبة)</v>
      </c>
      <c r="D20" s="2366"/>
      <c r="E20" s="2366"/>
      <c r="F20" s="2366"/>
      <c r="G20" s="2366"/>
      <c r="H20" s="2366"/>
      <c r="I20" s="2366"/>
      <c r="J20" s="2366"/>
      <c r="K20" s="2366"/>
      <c r="L20" s="2366"/>
      <c r="M20" s="2366"/>
      <c r="N20" s="2366"/>
      <c r="O20" s="2366"/>
      <c r="P20" s="2366"/>
      <c r="Q20" s="2366"/>
      <c r="R20" s="132"/>
      <c r="S20" s="132"/>
      <c r="T20" s="132"/>
      <c r="U20" s="132"/>
      <c r="V20" s="132"/>
      <c r="W20" s="2366">
        <f>'[5]حساب الكميات بنك'!AC33</f>
        <v>800000</v>
      </c>
      <c r="X20" s="2366"/>
      <c r="Y20" s="2366"/>
      <c r="Z20" s="2366"/>
      <c r="AA20" s="2366"/>
      <c r="AB20" s="2366"/>
      <c r="AC20" s="2366"/>
      <c r="AD20" s="2366"/>
      <c r="AE20" s="2366"/>
      <c r="AF20" s="2366"/>
      <c r="AG20" s="2366"/>
      <c r="AH20" s="2366"/>
      <c r="AI20" s="2366"/>
      <c r="AJ20" s="2368"/>
    </row>
    <row r="21" spans="2:81" s="247" customFormat="1" ht="30" customHeight="1">
      <c r="B21" s="2365"/>
      <c r="C21" s="2367"/>
      <c r="D21" s="2367"/>
      <c r="E21" s="2367"/>
      <c r="F21" s="2367"/>
      <c r="G21" s="2367"/>
      <c r="H21" s="2367"/>
      <c r="I21" s="2367"/>
      <c r="J21" s="2367"/>
      <c r="K21" s="2367"/>
      <c r="L21" s="2367"/>
      <c r="M21" s="2367"/>
      <c r="N21" s="2367"/>
      <c r="O21" s="2367"/>
      <c r="P21" s="2367"/>
      <c r="Q21" s="2367"/>
      <c r="R21" s="133"/>
      <c r="S21" s="133"/>
      <c r="T21" s="133"/>
      <c r="U21" s="133"/>
      <c r="V21" s="133"/>
      <c r="W21" s="2367"/>
      <c r="X21" s="2367"/>
      <c r="Y21" s="2367"/>
      <c r="Z21" s="2367"/>
      <c r="AA21" s="2367"/>
      <c r="AB21" s="2367"/>
      <c r="AC21" s="2367"/>
      <c r="AD21" s="2367"/>
      <c r="AE21" s="2367"/>
      <c r="AF21" s="2367"/>
      <c r="AG21" s="2367"/>
      <c r="AH21" s="2367"/>
      <c r="AI21" s="2367"/>
      <c r="AJ21" s="2369"/>
    </row>
    <row r="22" spans="2:81" s="247" customFormat="1" ht="40.5" customHeight="1">
      <c r="B22" s="2370" t="s">
        <v>810</v>
      </c>
      <c r="C22" s="2371"/>
      <c r="D22" s="2371"/>
      <c r="E22" s="2371"/>
      <c r="F22" s="2371"/>
      <c r="G22" s="2371"/>
      <c r="H22" s="2371"/>
      <c r="I22" s="2371"/>
      <c r="J22" s="2371"/>
      <c r="K22" s="2371"/>
      <c r="L22" s="2371"/>
      <c r="M22" s="2371"/>
      <c r="N22" s="2371"/>
      <c r="O22" s="2371"/>
      <c r="P22" s="2371"/>
      <c r="Q22" s="2371"/>
      <c r="R22" s="2371"/>
      <c r="S22" s="2371"/>
      <c r="T22" s="2371"/>
      <c r="U22" s="2371"/>
      <c r="V22" s="2371"/>
      <c r="W22" s="2371">
        <f>'[5]حساب الكميات بنك'!AC33</f>
        <v>800000</v>
      </c>
      <c r="X22" s="2371"/>
      <c r="Y22" s="2371"/>
      <c r="Z22" s="2371" t="s">
        <v>811</v>
      </c>
      <c r="AA22" s="2371"/>
      <c r="AB22" s="2371"/>
      <c r="AC22" s="2371"/>
      <c r="AD22" s="2371"/>
      <c r="AE22" s="2371"/>
      <c r="AF22" s="2371"/>
      <c r="AG22" s="2371"/>
      <c r="AH22" s="2371"/>
      <c r="AI22" s="2371"/>
      <c r="AJ22" s="2372"/>
      <c r="AK22" s="131"/>
    </row>
    <row r="23" spans="2:81" s="247" customFormat="1" ht="30.75" customHeight="1">
      <c r="B23" s="2352" t="s">
        <v>1631</v>
      </c>
      <c r="C23" s="2353"/>
      <c r="D23" s="2353"/>
      <c r="E23" s="2353"/>
      <c r="F23" s="2353"/>
      <c r="G23" s="2353"/>
      <c r="H23" s="2353"/>
      <c r="I23" s="2353"/>
      <c r="J23" s="2353"/>
      <c r="K23" s="2353"/>
      <c r="L23" s="2353"/>
      <c r="M23" s="2353"/>
      <c r="N23" s="2353"/>
      <c r="O23" s="2353"/>
      <c r="P23" s="2353"/>
      <c r="Q23" s="2353"/>
      <c r="R23" s="2353"/>
      <c r="S23" s="2353"/>
      <c r="T23" s="2353"/>
      <c r="U23" s="2353"/>
      <c r="V23" s="2353"/>
      <c r="W23" s="2353"/>
      <c r="X23" s="2353"/>
      <c r="Y23" s="2353"/>
      <c r="Z23" s="2353"/>
      <c r="AA23" s="2353"/>
      <c r="AB23" s="2353"/>
      <c r="AC23" s="2353"/>
      <c r="AD23" s="2353"/>
      <c r="AE23" s="2353"/>
      <c r="AF23" s="2353"/>
      <c r="AG23" s="2353"/>
      <c r="AH23" s="2353"/>
      <c r="AI23" s="2353"/>
      <c r="AJ23" s="2354"/>
      <c r="AR23" s="2355"/>
      <c r="AS23" s="2356"/>
      <c r="AT23" s="2356"/>
      <c r="AU23" s="2356"/>
      <c r="AV23" s="2356"/>
      <c r="AW23" s="2356"/>
      <c r="AX23" s="2356"/>
      <c r="AY23" s="2356"/>
      <c r="AZ23" s="2356"/>
      <c r="BA23" s="2356"/>
      <c r="BB23" s="2356"/>
      <c r="BC23" s="2356"/>
      <c r="BD23" s="2356"/>
      <c r="BE23" s="2356"/>
      <c r="BF23" s="2356"/>
      <c r="BG23" s="2356"/>
      <c r="BH23" s="2356"/>
      <c r="BI23" s="2356"/>
      <c r="BJ23" s="2356"/>
      <c r="BK23" s="2356"/>
      <c r="BL23" s="2355"/>
      <c r="BM23" s="2355"/>
      <c r="BN23" s="2355"/>
      <c r="BO23" s="2355"/>
      <c r="BP23" s="2355"/>
      <c r="BQ23" s="2355"/>
      <c r="BR23" s="2355"/>
      <c r="BS23" s="2355"/>
      <c r="BT23" s="2355"/>
      <c r="BU23" s="2355"/>
      <c r="BV23" s="2355"/>
      <c r="BW23" s="2355"/>
      <c r="BX23" s="2355"/>
      <c r="BY23" s="2355"/>
      <c r="BZ23" s="2355"/>
      <c r="CA23" s="2355"/>
      <c r="CB23" s="2355"/>
      <c r="CC23" s="2355"/>
    </row>
    <row r="24" spans="2:81" ht="6.9" customHeight="1">
      <c r="B24" s="2357"/>
      <c r="C24" s="2357"/>
      <c r="D24" s="2357"/>
      <c r="E24" s="2357"/>
      <c r="F24" s="2357"/>
      <c r="G24" s="2357"/>
      <c r="H24" s="2357"/>
      <c r="I24" s="2357"/>
      <c r="J24" s="2357"/>
      <c r="K24" s="2357"/>
      <c r="L24" s="2357"/>
      <c r="M24" s="2357"/>
      <c r="N24" s="2357"/>
      <c r="O24" s="2357"/>
      <c r="P24" s="2357"/>
      <c r="Q24" s="2357"/>
      <c r="R24" s="2357"/>
      <c r="S24" s="2357"/>
      <c r="T24" s="2357"/>
      <c r="U24" s="2357"/>
      <c r="V24" s="2357"/>
      <c r="W24" s="2357"/>
      <c r="X24" s="2357"/>
      <c r="Y24" s="2357"/>
      <c r="Z24" s="2357"/>
      <c r="AA24" s="2357"/>
      <c r="AB24" s="2357"/>
      <c r="AC24" s="2357"/>
      <c r="AD24" s="2357"/>
      <c r="AE24" s="2357"/>
      <c r="AF24" s="2357"/>
      <c r="AG24" s="2357"/>
      <c r="AH24" s="2357"/>
      <c r="AI24" s="2357"/>
      <c r="AJ24" s="2357"/>
    </row>
    <row r="25" spans="2:81" ht="6.9" customHeight="1" thickBot="1">
      <c r="B25" s="2357"/>
      <c r="C25" s="2357"/>
      <c r="D25" s="2357"/>
      <c r="E25" s="2357"/>
      <c r="F25" s="2357"/>
      <c r="G25" s="2357"/>
      <c r="H25" s="2357"/>
      <c r="I25" s="2357"/>
      <c r="J25" s="2357"/>
      <c r="K25" s="2357"/>
      <c r="L25" s="2357"/>
      <c r="M25" s="2357"/>
      <c r="N25" s="2357"/>
      <c r="O25" s="2357"/>
      <c r="P25" s="2357"/>
      <c r="Q25" s="2357"/>
      <c r="R25" s="2357"/>
      <c r="S25" s="2357"/>
      <c r="T25" s="2357"/>
      <c r="U25" s="2357"/>
      <c r="V25" s="2357"/>
      <c r="W25" s="2357"/>
      <c r="X25" s="2357"/>
      <c r="Y25" s="2357"/>
      <c r="Z25" s="2357"/>
      <c r="AA25" s="2357"/>
      <c r="AB25" s="2357"/>
      <c r="AC25" s="2357"/>
      <c r="AD25" s="2357"/>
      <c r="AE25" s="2357"/>
      <c r="AF25" s="2357"/>
      <c r="AG25" s="2357"/>
      <c r="AH25" s="2357"/>
      <c r="AI25" s="2357"/>
      <c r="AJ25" s="2357"/>
    </row>
    <row r="26" spans="2:81" s="247" customFormat="1" ht="45" customHeight="1" thickBot="1">
      <c r="B26" s="2358" t="s">
        <v>319</v>
      </c>
      <c r="C26" s="2359"/>
      <c r="D26" s="2359"/>
      <c r="E26" s="2359"/>
      <c r="F26" s="2359"/>
      <c r="G26" s="2359"/>
      <c r="H26" s="2359"/>
      <c r="I26" s="2359"/>
      <c r="J26" s="2359"/>
      <c r="K26" s="2359"/>
      <c r="L26" s="2359"/>
      <c r="M26" s="2359"/>
      <c r="N26" s="2359"/>
      <c r="O26" s="2359"/>
      <c r="P26" s="2359"/>
      <c r="Q26" s="2359"/>
      <c r="R26" s="2359"/>
      <c r="S26" s="2359"/>
      <c r="T26" s="2359"/>
      <c r="U26" s="2359"/>
      <c r="V26" s="2359"/>
      <c r="W26" s="2359"/>
      <c r="X26" s="2359"/>
      <c r="Y26" s="2359"/>
      <c r="Z26" s="2359"/>
      <c r="AA26" s="2359"/>
      <c r="AB26" s="2359"/>
      <c r="AC26" s="2359"/>
      <c r="AD26" s="2359"/>
      <c r="AE26" s="2359"/>
      <c r="AF26" s="2359"/>
      <c r="AG26" s="2359"/>
      <c r="AH26" s="2359"/>
      <c r="AI26" s="2359"/>
      <c r="AJ26" s="2360"/>
    </row>
    <row r="27" spans="2:81" s="247" customFormat="1" ht="30" customHeight="1" thickBot="1">
      <c r="B27" s="2306">
        <v>1</v>
      </c>
      <c r="C27" s="2307"/>
      <c r="D27" s="2349" t="s">
        <v>320</v>
      </c>
      <c r="E27" s="2350"/>
      <c r="F27" s="2350"/>
      <c r="G27" s="2350"/>
      <c r="H27" s="2350"/>
      <c r="I27" s="2350"/>
      <c r="J27" s="2350"/>
      <c r="K27" s="2350"/>
      <c r="L27" s="2350"/>
      <c r="M27" s="2350"/>
      <c r="N27" s="2350"/>
      <c r="O27" s="2350"/>
      <c r="P27" s="2350"/>
      <c r="Q27" s="2350"/>
      <c r="R27" s="2350"/>
      <c r="S27" s="2350"/>
      <c r="T27" s="2350"/>
      <c r="U27" s="2350"/>
      <c r="V27" s="2350"/>
      <c r="W27" s="2350"/>
      <c r="X27" s="2350"/>
      <c r="Y27" s="2350"/>
      <c r="Z27" s="2350"/>
      <c r="AA27" s="2350"/>
      <c r="AB27" s="2350"/>
      <c r="AC27" s="2350"/>
      <c r="AD27" s="2350"/>
      <c r="AE27" s="2350"/>
      <c r="AF27" s="2350"/>
      <c r="AG27" s="2350"/>
      <c r="AH27" s="2351"/>
      <c r="AI27" s="2306">
        <v>1</v>
      </c>
      <c r="AJ27" s="2307"/>
    </row>
    <row r="28" spans="2:81" ht="20.100000000000001" customHeight="1">
      <c r="B28" s="2300" t="s">
        <v>467</v>
      </c>
      <c r="C28" s="2301"/>
      <c r="D28" s="2301"/>
      <c r="E28" s="2301"/>
      <c r="F28" s="2301"/>
      <c r="G28" s="2301"/>
      <c r="H28" s="2301"/>
      <c r="I28" s="2301"/>
      <c r="J28" s="2301"/>
      <c r="K28" s="2301"/>
      <c r="L28" s="2301"/>
      <c r="M28" s="2301"/>
      <c r="N28" s="2301"/>
      <c r="O28" s="2301"/>
      <c r="P28" s="2301"/>
      <c r="Q28" s="2301"/>
      <c r="R28" s="2301"/>
      <c r="S28" s="2301"/>
      <c r="T28" s="2301"/>
      <c r="U28" s="2301"/>
      <c r="V28" s="2301"/>
      <c r="W28" s="2301"/>
      <c r="X28" s="2301"/>
      <c r="Y28" s="2301"/>
      <c r="Z28" s="2301"/>
      <c r="AA28" s="2301"/>
      <c r="AB28" s="2301"/>
      <c r="AC28" s="2301"/>
      <c r="AD28" s="2301"/>
      <c r="AE28" s="2301"/>
      <c r="AF28" s="2301"/>
      <c r="AG28" s="2301"/>
      <c r="AH28" s="2301"/>
      <c r="AI28" s="2301"/>
      <c r="AJ28" s="2302"/>
    </row>
    <row r="29" spans="2:81" ht="20.100000000000001" customHeight="1">
      <c r="B29" s="2303"/>
      <c r="C29" s="2304"/>
      <c r="D29" s="2304"/>
      <c r="E29" s="2304"/>
      <c r="F29" s="2304"/>
      <c r="G29" s="2304"/>
      <c r="H29" s="2304"/>
      <c r="I29" s="2304"/>
      <c r="J29" s="2304"/>
      <c r="K29" s="2304"/>
      <c r="L29" s="2304"/>
      <c r="M29" s="2304"/>
      <c r="N29" s="2304"/>
      <c r="O29" s="2304"/>
      <c r="P29" s="2304"/>
      <c r="Q29" s="2304"/>
      <c r="R29" s="2304"/>
      <c r="S29" s="2304"/>
      <c r="T29" s="2304"/>
      <c r="U29" s="2304"/>
      <c r="V29" s="2304"/>
      <c r="W29" s="2304"/>
      <c r="X29" s="2304"/>
      <c r="Y29" s="2304"/>
      <c r="Z29" s="2304"/>
      <c r="AA29" s="2304"/>
      <c r="AB29" s="2304"/>
      <c r="AC29" s="2304"/>
      <c r="AD29" s="2304"/>
      <c r="AE29" s="2304"/>
      <c r="AF29" s="2304"/>
      <c r="AG29" s="2304"/>
      <c r="AH29" s="2304"/>
      <c r="AI29" s="2304"/>
      <c r="AJ29" s="2305"/>
    </row>
    <row r="30" spans="2:81" ht="20.100000000000001" customHeight="1">
      <c r="B30" s="2303"/>
      <c r="C30" s="2304"/>
      <c r="D30" s="2304"/>
      <c r="E30" s="2304"/>
      <c r="F30" s="2304"/>
      <c r="G30" s="2304"/>
      <c r="H30" s="2304"/>
      <c r="I30" s="2304"/>
      <c r="J30" s="2304"/>
      <c r="K30" s="2304"/>
      <c r="L30" s="2304"/>
      <c r="M30" s="2304"/>
      <c r="N30" s="2304"/>
      <c r="O30" s="2304"/>
      <c r="P30" s="2304"/>
      <c r="Q30" s="2304"/>
      <c r="R30" s="2304"/>
      <c r="S30" s="2304"/>
      <c r="T30" s="2304"/>
      <c r="U30" s="2304"/>
      <c r="V30" s="2304"/>
      <c r="W30" s="2304"/>
      <c r="X30" s="2304"/>
      <c r="Y30" s="2304"/>
      <c r="Z30" s="2304"/>
      <c r="AA30" s="2304"/>
      <c r="AB30" s="2304"/>
      <c r="AC30" s="2304"/>
      <c r="AD30" s="2304"/>
      <c r="AE30" s="2304"/>
      <c r="AF30" s="2304"/>
      <c r="AG30" s="2304"/>
      <c r="AH30" s="2304"/>
      <c r="AI30" s="2304"/>
      <c r="AJ30" s="2305"/>
    </row>
    <row r="31" spans="2:81" ht="20.100000000000001" customHeight="1">
      <c r="B31" s="2303"/>
      <c r="C31" s="2304"/>
      <c r="D31" s="2304"/>
      <c r="E31" s="2304"/>
      <c r="F31" s="2304"/>
      <c r="G31" s="2304"/>
      <c r="H31" s="2304"/>
      <c r="I31" s="2304"/>
      <c r="J31" s="2304"/>
      <c r="K31" s="2304"/>
      <c r="L31" s="2304"/>
      <c r="M31" s="2304"/>
      <c r="N31" s="2304"/>
      <c r="O31" s="2304"/>
      <c r="P31" s="2304"/>
      <c r="Q31" s="2304"/>
      <c r="R31" s="2304"/>
      <c r="S31" s="2304"/>
      <c r="T31" s="2304"/>
      <c r="U31" s="2304"/>
      <c r="V31" s="2304"/>
      <c r="W31" s="2304"/>
      <c r="X31" s="2304"/>
      <c r="Y31" s="2304"/>
      <c r="Z31" s="2304"/>
      <c r="AA31" s="2304"/>
      <c r="AB31" s="2304"/>
      <c r="AC31" s="2304"/>
      <c r="AD31" s="2304"/>
      <c r="AE31" s="2304"/>
      <c r="AF31" s="2304"/>
      <c r="AG31" s="2304"/>
      <c r="AH31" s="2304"/>
      <c r="AI31" s="2304"/>
      <c r="AJ31" s="2305"/>
    </row>
    <row r="32" spans="2:81" ht="20.100000000000001" customHeight="1">
      <c r="B32" s="2303"/>
      <c r="C32" s="2304"/>
      <c r="D32" s="2304"/>
      <c r="E32" s="2304"/>
      <c r="F32" s="2304"/>
      <c r="G32" s="2304"/>
      <c r="H32" s="2304"/>
      <c r="I32" s="2304"/>
      <c r="J32" s="2304"/>
      <c r="K32" s="2304"/>
      <c r="L32" s="2304"/>
      <c r="M32" s="2304"/>
      <c r="N32" s="2304"/>
      <c r="O32" s="2304"/>
      <c r="P32" s="2304"/>
      <c r="Q32" s="2304"/>
      <c r="R32" s="2304"/>
      <c r="S32" s="2304"/>
      <c r="T32" s="2304"/>
      <c r="U32" s="2304"/>
      <c r="V32" s="2304"/>
      <c r="W32" s="2304"/>
      <c r="X32" s="2304"/>
      <c r="Y32" s="2304"/>
      <c r="Z32" s="2304"/>
      <c r="AA32" s="2304"/>
      <c r="AB32" s="2304"/>
      <c r="AC32" s="2304"/>
      <c r="AD32" s="2304"/>
      <c r="AE32" s="2304"/>
      <c r="AF32" s="2304"/>
      <c r="AG32" s="2304"/>
      <c r="AH32" s="2304"/>
      <c r="AI32" s="2304"/>
      <c r="AJ32" s="2305"/>
    </row>
    <row r="33" spans="2:36" ht="9.9" hidden="1" customHeight="1">
      <c r="B33" s="2303"/>
      <c r="C33" s="2304"/>
      <c r="D33" s="2304"/>
      <c r="E33" s="2304"/>
      <c r="F33" s="2304"/>
      <c r="G33" s="2304"/>
      <c r="H33" s="2304"/>
      <c r="I33" s="2304"/>
      <c r="J33" s="2304"/>
      <c r="K33" s="2304"/>
      <c r="L33" s="2304"/>
      <c r="M33" s="2304"/>
      <c r="N33" s="2304"/>
      <c r="O33" s="2304"/>
      <c r="P33" s="2304"/>
      <c r="Q33" s="2304"/>
      <c r="R33" s="2304"/>
      <c r="S33" s="2304"/>
      <c r="T33" s="2304"/>
      <c r="U33" s="2304"/>
      <c r="V33" s="2304"/>
      <c r="W33" s="2304"/>
      <c r="X33" s="2304"/>
      <c r="Y33" s="2304"/>
      <c r="Z33" s="2304"/>
      <c r="AA33" s="2304"/>
      <c r="AB33" s="2304"/>
      <c r="AC33" s="2304"/>
      <c r="AD33" s="2304"/>
      <c r="AE33" s="2304"/>
      <c r="AF33" s="2304"/>
      <c r="AG33" s="2304"/>
      <c r="AH33" s="2304"/>
      <c r="AI33" s="2304"/>
      <c r="AJ33" s="2305"/>
    </row>
    <row r="34" spans="2:36" ht="64.5" customHeight="1" thickBot="1">
      <c r="B34" s="2311"/>
      <c r="C34" s="2312"/>
      <c r="D34" s="2312"/>
      <c r="E34" s="2312"/>
      <c r="F34" s="2312"/>
      <c r="G34" s="2312"/>
      <c r="H34" s="2312"/>
      <c r="I34" s="2312"/>
      <c r="J34" s="2312"/>
      <c r="K34" s="2312"/>
      <c r="L34" s="2312"/>
      <c r="M34" s="2312"/>
      <c r="N34" s="2312"/>
      <c r="O34" s="2312"/>
      <c r="P34" s="2312"/>
      <c r="Q34" s="2312"/>
      <c r="R34" s="2312"/>
      <c r="S34" s="2312"/>
      <c r="T34" s="2312"/>
      <c r="U34" s="2312"/>
      <c r="V34" s="2312"/>
      <c r="W34" s="2312"/>
      <c r="X34" s="2312"/>
      <c r="Y34" s="2312"/>
      <c r="Z34" s="2312"/>
      <c r="AA34" s="2312"/>
      <c r="AB34" s="2312"/>
      <c r="AC34" s="2312"/>
      <c r="AD34" s="2312"/>
      <c r="AE34" s="2312"/>
      <c r="AF34" s="2312"/>
      <c r="AG34" s="2312"/>
      <c r="AH34" s="2312"/>
      <c r="AI34" s="2312"/>
      <c r="AJ34" s="2313"/>
    </row>
    <row r="35" spans="2:36" s="247" customFormat="1" ht="30" customHeight="1" thickBot="1">
      <c r="B35" s="2306">
        <v>2</v>
      </c>
      <c r="C35" s="2307"/>
      <c r="D35" s="2349" t="s">
        <v>321</v>
      </c>
      <c r="E35" s="2350"/>
      <c r="F35" s="2350"/>
      <c r="G35" s="2350"/>
      <c r="H35" s="2350"/>
      <c r="I35" s="2350"/>
      <c r="J35" s="2350"/>
      <c r="K35" s="2350"/>
      <c r="L35" s="2350"/>
      <c r="M35" s="2350"/>
      <c r="N35" s="2350"/>
      <c r="O35" s="2350"/>
      <c r="P35" s="2350"/>
      <c r="Q35" s="2350"/>
      <c r="R35" s="2350"/>
      <c r="S35" s="2350"/>
      <c r="T35" s="2350"/>
      <c r="U35" s="2350"/>
      <c r="V35" s="2350"/>
      <c r="W35" s="2350"/>
      <c r="X35" s="2350"/>
      <c r="Y35" s="2350"/>
      <c r="Z35" s="2350"/>
      <c r="AA35" s="2350"/>
      <c r="AB35" s="2350"/>
      <c r="AC35" s="2350"/>
      <c r="AD35" s="2350"/>
      <c r="AE35" s="2350"/>
      <c r="AF35" s="2350"/>
      <c r="AG35" s="2350"/>
      <c r="AH35" s="2351"/>
      <c r="AI35" s="2306">
        <v>2</v>
      </c>
      <c r="AJ35" s="2307"/>
    </row>
    <row r="36" spans="2:36" ht="6" customHeight="1">
      <c r="B36" s="2340" t="s">
        <v>322</v>
      </c>
      <c r="C36" s="2341"/>
      <c r="D36" s="2341"/>
      <c r="E36" s="2341"/>
      <c r="F36" s="2341"/>
      <c r="G36" s="2341"/>
      <c r="H36" s="2341"/>
      <c r="I36" s="2341"/>
      <c r="J36" s="2341"/>
      <c r="K36" s="2341"/>
      <c r="L36" s="2341"/>
      <c r="M36" s="2341"/>
      <c r="N36" s="2341"/>
      <c r="O36" s="2341"/>
      <c r="P36" s="2341"/>
      <c r="Q36" s="2341"/>
      <c r="R36" s="2341"/>
      <c r="S36" s="2341"/>
      <c r="T36" s="2341"/>
      <c r="U36" s="2341"/>
      <c r="V36" s="2341"/>
      <c r="W36" s="2341"/>
      <c r="X36" s="2341"/>
      <c r="Y36" s="2341"/>
      <c r="Z36" s="2341"/>
      <c r="AA36" s="2341"/>
      <c r="AB36" s="2341"/>
      <c r="AC36" s="2341"/>
      <c r="AD36" s="2341"/>
      <c r="AE36" s="2341"/>
      <c r="AF36" s="2341"/>
      <c r="AG36" s="2341"/>
      <c r="AH36" s="2341"/>
      <c r="AI36" s="2341"/>
      <c r="AJ36" s="2342"/>
    </row>
    <row r="37" spans="2:36" ht="6" customHeight="1">
      <c r="B37" s="2343"/>
      <c r="C37" s="2344"/>
      <c r="D37" s="2344"/>
      <c r="E37" s="2344"/>
      <c r="F37" s="2344"/>
      <c r="G37" s="2344"/>
      <c r="H37" s="2344"/>
      <c r="I37" s="2344"/>
      <c r="J37" s="2344"/>
      <c r="K37" s="2344"/>
      <c r="L37" s="2344"/>
      <c r="M37" s="2344"/>
      <c r="N37" s="2344"/>
      <c r="O37" s="2344"/>
      <c r="P37" s="2344"/>
      <c r="Q37" s="2344"/>
      <c r="R37" s="2344"/>
      <c r="S37" s="2344"/>
      <c r="T37" s="2344"/>
      <c r="U37" s="2344"/>
      <c r="V37" s="2344"/>
      <c r="W37" s="2344"/>
      <c r="X37" s="2344"/>
      <c r="Y37" s="2344"/>
      <c r="Z37" s="2344"/>
      <c r="AA37" s="2344"/>
      <c r="AB37" s="2344"/>
      <c r="AC37" s="2344"/>
      <c r="AD37" s="2344"/>
      <c r="AE37" s="2344"/>
      <c r="AF37" s="2344"/>
      <c r="AG37" s="2344"/>
      <c r="AH37" s="2344"/>
      <c r="AI37" s="2344"/>
      <c r="AJ37" s="2345"/>
    </row>
    <row r="38" spans="2:36" ht="6" customHeight="1">
      <c r="B38" s="2343"/>
      <c r="C38" s="2344"/>
      <c r="D38" s="2344"/>
      <c r="E38" s="2344"/>
      <c r="F38" s="2344"/>
      <c r="G38" s="2344"/>
      <c r="H38" s="2344"/>
      <c r="I38" s="2344"/>
      <c r="J38" s="2344"/>
      <c r="K38" s="2344"/>
      <c r="L38" s="2344"/>
      <c r="M38" s="2344"/>
      <c r="N38" s="2344"/>
      <c r="O38" s="2344"/>
      <c r="P38" s="2344"/>
      <c r="Q38" s="2344"/>
      <c r="R38" s="2344"/>
      <c r="S38" s="2344"/>
      <c r="T38" s="2344"/>
      <c r="U38" s="2344"/>
      <c r="V38" s="2344"/>
      <c r="W38" s="2344"/>
      <c r="X38" s="2344"/>
      <c r="Y38" s="2344"/>
      <c r="Z38" s="2344"/>
      <c r="AA38" s="2344"/>
      <c r="AB38" s="2344"/>
      <c r="AC38" s="2344"/>
      <c r="AD38" s="2344"/>
      <c r="AE38" s="2344"/>
      <c r="AF38" s="2344"/>
      <c r="AG38" s="2344"/>
      <c r="AH38" s="2344"/>
      <c r="AI38" s="2344"/>
      <c r="AJ38" s="2345"/>
    </row>
    <row r="39" spans="2:36" ht="6" customHeight="1">
      <c r="B39" s="2343"/>
      <c r="C39" s="2344"/>
      <c r="D39" s="2344"/>
      <c r="E39" s="2344"/>
      <c r="F39" s="2344"/>
      <c r="G39" s="2344"/>
      <c r="H39" s="2344"/>
      <c r="I39" s="2344"/>
      <c r="J39" s="2344"/>
      <c r="K39" s="2344"/>
      <c r="L39" s="2344"/>
      <c r="M39" s="2344"/>
      <c r="N39" s="2344"/>
      <c r="O39" s="2344"/>
      <c r="P39" s="2344"/>
      <c r="Q39" s="2344"/>
      <c r="R39" s="2344"/>
      <c r="S39" s="2344"/>
      <c r="T39" s="2344"/>
      <c r="U39" s="2344"/>
      <c r="V39" s="2344"/>
      <c r="W39" s="2344"/>
      <c r="X39" s="2344"/>
      <c r="Y39" s="2344"/>
      <c r="Z39" s="2344"/>
      <c r="AA39" s="2344"/>
      <c r="AB39" s="2344"/>
      <c r="AC39" s="2344"/>
      <c r="AD39" s="2344"/>
      <c r="AE39" s="2344"/>
      <c r="AF39" s="2344"/>
      <c r="AG39" s="2344"/>
      <c r="AH39" s="2344"/>
      <c r="AI39" s="2344"/>
      <c r="AJ39" s="2345"/>
    </row>
    <row r="40" spans="2:36" ht="6" customHeight="1">
      <c r="B40" s="2343"/>
      <c r="C40" s="2344"/>
      <c r="D40" s="2344"/>
      <c r="E40" s="2344"/>
      <c r="F40" s="2344"/>
      <c r="G40" s="2344"/>
      <c r="H40" s="2344"/>
      <c r="I40" s="2344"/>
      <c r="J40" s="2344"/>
      <c r="K40" s="2344"/>
      <c r="L40" s="2344"/>
      <c r="M40" s="2344"/>
      <c r="N40" s="2344"/>
      <c r="O40" s="2344"/>
      <c r="P40" s="2344"/>
      <c r="Q40" s="2344"/>
      <c r="R40" s="2344"/>
      <c r="S40" s="2344"/>
      <c r="T40" s="2344"/>
      <c r="U40" s="2344"/>
      <c r="V40" s="2344"/>
      <c r="W40" s="2344"/>
      <c r="X40" s="2344"/>
      <c r="Y40" s="2344"/>
      <c r="Z40" s="2344"/>
      <c r="AA40" s="2344"/>
      <c r="AB40" s="2344"/>
      <c r="AC40" s="2344"/>
      <c r="AD40" s="2344"/>
      <c r="AE40" s="2344"/>
      <c r="AF40" s="2344"/>
      <c r="AG40" s="2344"/>
      <c r="AH40" s="2344"/>
      <c r="AI40" s="2344"/>
      <c r="AJ40" s="2345"/>
    </row>
    <row r="41" spans="2:36" ht="6" customHeight="1">
      <c r="B41" s="2343"/>
      <c r="C41" s="2344"/>
      <c r="D41" s="2344"/>
      <c r="E41" s="2344"/>
      <c r="F41" s="2344"/>
      <c r="G41" s="2344"/>
      <c r="H41" s="2344"/>
      <c r="I41" s="2344"/>
      <c r="J41" s="2344"/>
      <c r="K41" s="2344"/>
      <c r="L41" s="2344"/>
      <c r="M41" s="2344"/>
      <c r="N41" s="2344"/>
      <c r="O41" s="2344"/>
      <c r="P41" s="2344"/>
      <c r="Q41" s="2344"/>
      <c r="R41" s="2344"/>
      <c r="S41" s="2344"/>
      <c r="T41" s="2344"/>
      <c r="U41" s="2344"/>
      <c r="V41" s="2344"/>
      <c r="W41" s="2344"/>
      <c r="X41" s="2344"/>
      <c r="Y41" s="2344"/>
      <c r="Z41" s="2344"/>
      <c r="AA41" s="2344"/>
      <c r="AB41" s="2344"/>
      <c r="AC41" s="2344"/>
      <c r="AD41" s="2344"/>
      <c r="AE41" s="2344"/>
      <c r="AF41" s="2344"/>
      <c r="AG41" s="2344"/>
      <c r="AH41" s="2344"/>
      <c r="AI41" s="2344"/>
      <c r="AJ41" s="2345"/>
    </row>
    <row r="42" spans="2:36" ht="6" customHeight="1" thickBot="1">
      <c r="B42" s="2346"/>
      <c r="C42" s="2347"/>
      <c r="D42" s="2347"/>
      <c r="E42" s="2347"/>
      <c r="F42" s="2347"/>
      <c r="G42" s="2347"/>
      <c r="H42" s="2347"/>
      <c r="I42" s="2347"/>
      <c r="J42" s="2347"/>
      <c r="K42" s="2347"/>
      <c r="L42" s="2347"/>
      <c r="M42" s="2347"/>
      <c r="N42" s="2347"/>
      <c r="O42" s="2347"/>
      <c r="P42" s="2347"/>
      <c r="Q42" s="2347"/>
      <c r="R42" s="2347"/>
      <c r="S42" s="2347"/>
      <c r="T42" s="2347"/>
      <c r="U42" s="2347"/>
      <c r="V42" s="2347"/>
      <c r="W42" s="2347"/>
      <c r="X42" s="2347"/>
      <c r="Y42" s="2347"/>
      <c r="Z42" s="2347"/>
      <c r="AA42" s="2347"/>
      <c r="AB42" s="2347"/>
      <c r="AC42" s="2347"/>
      <c r="AD42" s="2347"/>
      <c r="AE42" s="2347"/>
      <c r="AF42" s="2347"/>
      <c r="AG42" s="2347"/>
      <c r="AH42" s="2347"/>
      <c r="AI42" s="2347"/>
      <c r="AJ42" s="2348"/>
    </row>
    <row r="43" spans="2:36" s="247" customFormat="1" ht="30" customHeight="1" thickBot="1">
      <c r="B43" s="2306">
        <v>3</v>
      </c>
      <c r="C43" s="2307"/>
      <c r="D43" s="2289" t="s">
        <v>323</v>
      </c>
      <c r="E43" s="2290"/>
      <c r="F43" s="2290"/>
      <c r="G43" s="2290"/>
      <c r="H43" s="2290"/>
      <c r="I43" s="2290"/>
      <c r="J43" s="2290"/>
      <c r="K43" s="2290"/>
      <c r="L43" s="2290"/>
      <c r="M43" s="2290"/>
      <c r="N43" s="2290"/>
      <c r="O43" s="2290"/>
      <c r="P43" s="2290"/>
      <c r="Q43" s="2290"/>
      <c r="R43" s="2290"/>
      <c r="S43" s="2290"/>
      <c r="T43" s="2290"/>
      <c r="U43" s="2290"/>
      <c r="V43" s="2290"/>
      <c r="W43" s="2290"/>
      <c r="X43" s="2290"/>
      <c r="Y43" s="2290"/>
      <c r="Z43" s="2290"/>
      <c r="AA43" s="2290"/>
      <c r="AB43" s="2290"/>
      <c r="AC43" s="2290"/>
      <c r="AD43" s="2290"/>
      <c r="AE43" s="2290"/>
      <c r="AF43" s="2290"/>
      <c r="AG43" s="2290"/>
      <c r="AH43" s="2308"/>
      <c r="AI43" s="2306">
        <v>3</v>
      </c>
      <c r="AJ43" s="2307"/>
    </row>
    <row r="44" spans="2:36" ht="38.1" customHeight="1">
      <c r="B44" s="2300" t="s">
        <v>468</v>
      </c>
      <c r="C44" s="2301"/>
      <c r="D44" s="2301"/>
      <c r="E44" s="2301"/>
      <c r="F44" s="2301"/>
      <c r="G44" s="2301"/>
      <c r="H44" s="2301"/>
      <c r="I44" s="2301"/>
      <c r="J44" s="2301"/>
      <c r="K44" s="2301"/>
      <c r="L44" s="2301"/>
      <c r="M44" s="2301"/>
      <c r="N44" s="2301"/>
      <c r="O44" s="2301"/>
      <c r="P44" s="2301"/>
      <c r="Q44" s="2301"/>
      <c r="R44" s="2301"/>
      <c r="S44" s="2301"/>
      <c r="T44" s="2301"/>
      <c r="U44" s="2301"/>
      <c r="V44" s="2301"/>
      <c r="W44" s="2301"/>
      <c r="X44" s="2301"/>
      <c r="Y44" s="2301"/>
      <c r="Z44" s="2301"/>
      <c r="AA44" s="2301"/>
      <c r="AB44" s="2301"/>
      <c r="AC44" s="2301"/>
      <c r="AD44" s="2301"/>
      <c r="AE44" s="2301"/>
      <c r="AF44" s="2301"/>
      <c r="AG44" s="2301"/>
      <c r="AH44" s="2301"/>
      <c r="AI44" s="2301"/>
      <c r="AJ44" s="2302"/>
    </row>
    <row r="45" spans="2:36" ht="38.1" customHeight="1">
      <c r="B45" s="2303"/>
      <c r="C45" s="2304"/>
      <c r="D45" s="2304"/>
      <c r="E45" s="2304"/>
      <c r="F45" s="2304"/>
      <c r="G45" s="2304"/>
      <c r="H45" s="2304"/>
      <c r="I45" s="2304"/>
      <c r="J45" s="2304"/>
      <c r="K45" s="2304"/>
      <c r="L45" s="2304"/>
      <c r="M45" s="2304"/>
      <c r="N45" s="2304"/>
      <c r="O45" s="2304"/>
      <c r="P45" s="2304"/>
      <c r="Q45" s="2304"/>
      <c r="R45" s="2304"/>
      <c r="S45" s="2304"/>
      <c r="T45" s="2304"/>
      <c r="U45" s="2304"/>
      <c r="V45" s="2304"/>
      <c r="W45" s="2304"/>
      <c r="X45" s="2304"/>
      <c r="Y45" s="2304"/>
      <c r="Z45" s="2304"/>
      <c r="AA45" s="2304"/>
      <c r="AB45" s="2304"/>
      <c r="AC45" s="2304"/>
      <c r="AD45" s="2304"/>
      <c r="AE45" s="2304"/>
      <c r="AF45" s="2304"/>
      <c r="AG45" s="2304"/>
      <c r="AH45" s="2304"/>
      <c r="AI45" s="2304"/>
      <c r="AJ45" s="2305"/>
    </row>
    <row r="46" spans="2:36" ht="38.1" customHeight="1">
      <c r="B46" s="2303"/>
      <c r="C46" s="2304"/>
      <c r="D46" s="2304"/>
      <c r="E46" s="2304"/>
      <c r="F46" s="2304"/>
      <c r="G46" s="2304"/>
      <c r="H46" s="2304"/>
      <c r="I46" s="2304"/>
      <c r="J46" s="2304"/>
      <c r="K46" s="2304"/>
      <c r="L46" s="2304"/>
      <c r="M46" s="2304"/>
      <c r="N46" s="2304"/>
      <c r="O46" s="2304"/>
      <c r="P46" s="2304"/>
      <c r="Q46" s="2304"/>
      <c r="R46" s="2304"/>
      <c r="S46" s="2304"/>
      <c r="T46" s="2304"/>
      <c r="U46" s="2304"/>
      <c r="V46" s="2304"/>
      <c r="W46" s="2304"/>
      <c r="X46" s="2304"/>
      <c r="Y46" s="2304"/>
      <c r="Z46" s="2304"/>
      <c r="AA46" s="2304"/>
      <c r="AB46" s="2304"/>
      <c r="AC46" s="2304"/>
      <c r="AD46" s="2304"/>
      <c r="AE46" s="2304"/>
      <c r="AF46" s="2304"/>
      <c r="AG46" s="2304"/>
      <c r="AH46" s="2304"/>
      <c r="AI46" s="2304"/>
      <c r="AJ46" s="2305"/>
    </row>
    <row r="47" spans="2:36" ht="38.1" customHeight="1">
      <c r="B47" s="2303"/>
      <c r="C47" s="2304"/>
      <c r="D47" s="2304"/>
      <c r="E47" s="2304"/>
      <c r="F47" s="2304"/>
      <c r="G47" s="2304"/>
      <c r="H47" s="2304"/>
      <c r="I47" s="2304"/>
      <c r="J47" s="2304"/>
      <c r="K47" s="2304"/>
      <c r="L47" s="2304"/>
      <c r="M47" s="2304"/>
      <c r="N47" s="2304"/>
      <c r="O47" s="2304"/>
      <c r="P47" s="2304"/>
      <c r="Q47" s="2304"/>
      <c r="R47" s="2304"/>
      <c r="S47" s="2304"/>
      <c r="T47" s="2304"/>
      <c r="U47" s="2304"/>
      <c r="V47" s="2304"/>
      <c r="W47" s="2304"/>
      <c r="X47" s="2304"/>
      <c r="Y47" s="2304"/>
      <c r="Z47" s="2304"/>
      <c r="AA47" s="2304"/>
      <c r="AB47" s="2304"/>
      <c r="AC47" s="2304"/>
      <c r="AD47" s="2304"/>
      <c r="AE47" s="2304"/>
      <c r="AF47" s="2304"/>
      <c r="AG47" s="2304"/>
      <c r="AH47" s="2304"/>
      <c r="AI47" s="2304"/>
      <c r="AJ47" s="2305"/>
    </row>
    <row r="48" spans="2:36" ht="35.25" customHeight="1">
      <c r="B48" s="2303"/>
      <c r="C48" s="2304"/>
      <c r="D48" s="2304"/>
      <c r="E48" s="2304"/>
      <c r="F48" s="2304"/>
      <c r="G48" s="2304"/>
      <c r="H48" s="2304"/>
      <c r="I48" s="2304"/>
      <c r="J48" s="2304"/>
      <c r="K48" s="2304"/>
      <c r="L48" s="2304"/>
      <c r="M48" s="2304"/>
      <c r="N48" s="2304"/>
      <c r="O48" s="2304"/>
      <c r="P48" s="2304"/>
      <c r="Q48" s="2304"/>
      <c r="R48" s="2304"/>
      <c r="S48" s="2304"/>
      <c r="T48" s="2304"/>
      <c r="U48" s="2304"/>
      <c r="V48" s="2304"/>
      <c r="W48" s="2304"/>
      <c r="X48" s="2304"/>
      <c r="Y48" s="2304"/>
      <c r="Z48" s="2304"/>
      <c r="AA48" s="2304"/>
      <c r="AB48" s="2304"/>
      <c r="AC48" s="2304"/>
      <c r="AD48" s="2304"/>
      <c r="AE48" s="2304"/>
      <c r="AF48" s="2304"/>
      <c r="AG48" s="2304"/>
      <c r="AH48" s="2304"/>
      <c r="AI48" s="2304"/>
      <c r="AJ48" s="2305"/>
    </row>
    <row r="49" spans="2:36" ht="72" customHeight="1" thickBot="1">
      <c r="B49" s="2311"/>
      <c r="C49" s="2312"/>
      <c r="D49" s="2312"/>
      <c r="E49" s="2312"/>
      <c r="F49" s="2312"/>
      <c r="G49" s="2312"/>
      <c r="H49" s="2312"/>
      <c r="I49" s="2312"/>
      <c r="J49" s="2312"/>
      <c r="K49" s="2312"/>
      <c r="L49" s="2312"/>
      <c r="M49" s="2312"/>
      <c r="N49" s="2312"/>
      <c r="O49" s="2312"/>
      <c r="P49" s="2312"/>
      <c r="Q49" s="2312"/>
      <c r="R49" s="2312"/>
      <c r="S49" s="2312"/>
      <c r="T49" s="2312"/>
      <c r="U49" s="2312"/>
      <c r="V49" s="2312"/>
      <c r="W49" s="2312"/>
      <c r="X49" s="2312"/>
      <c r="Y49" s="2312"/>
      <c r="Z49" s="2312"/>
      <c r="AA49" s="2312"/>
      <c r="AB49" s="2312"/>
      <c r="AC49" s="2312"/>
      <c r="AD49" s="2312"/>
      <c r="AE49" s="2312"/>
      <c r="AF49" s="2312"/>
      <c r="AG49" s="2312"/>
      <c r="AH49" s="2312"/>
      <c r="AI49" s="2312"/>
      <c r="AJ49" s="2313"/>
    </row>
    <row r="50" spans="2:36" s="247" customFormat="1" ht="30" customHeight="1" thickBot="1">
      <c r="B50" s="2306">
        <v>4</v>
      </c>
      <c r="C50" s="2307"/>
      <c r="D50" s="2289" t="s">
        <v>324</v>
      </c>
      <c r="E50" s="2290"/>
      <c r="F50" s="2290"/>
      <c r="G50" s="2290"/>
      <c r="H50" s="2290"/>
      <c r="I50" s="2290"/>
      <c r="J50" s="2290"/>
      <c r="K50" s="2290"/>
      <c r="L50" s="2290"/>
      <c r="M50" s="2290"/>
      <c r="N50" s="2290"/>
      <c r="O50" s="2290"/>
      <c r="P50" s="2290"/>
      <c r="Q50" s="2290"/>
      <c r="R50" s="2290"/>
      <c r="S50" s="2290"/>
      <c r="T50" s="2290"/>
      <c r="U50" s="2290"/>
      <c r="V50" s="2290"/>
      <c r="W50" s="2290"/>
      <c r="X50" s="2290"/>
      <c r="Y50" s="2290"/>
      <c r="Z50" s="2290"/>
      <c r="AA50" s="2290"/>
      <c r="AB50" s="2290"/>
      <c r="AC50" s="2290"/>
      <c r="AD50" s="2290"/>
      <c r="AE50" s="2290"/>
      <c r="AF50" s="2290"/>
      <c r="AG50" s="2290"/>
      <c r="AH50" s="2308"/>
      <c r="AI50" s="2309">
        <f>B50</f>
        <v>4</v>
      </c>
      <c r="AJ50" s="2310"/>
    </row>
    <row r="51" spans="2:36" ht="30" customHeight="1">
      <c r="B51" s="2300" t="s">
        <v>325</v>
      </c>
      <c r="C51" s="2301"/>
      <c r="D51" s="2301"/>
      <c r="E51" s="2301"/>
      <c r="F51" s="2301"/>
      <c r="G51" s="2301"/>
      <c r="H51" s="2301"/>
      <c r="I51" s="2301"/>
      <c r="J51" s="2301"/>
      <c r="K51" s="2301"/>
      <c r="L51" s="2301"/>
      <c r="M51" s="2301"/>
      <c r="N51" s="2301"/>
      <c r="O51" s="2301"/>
      <c r="P51" s="2301"/>
      <c r="Q51" s="2301"/>
      <c r="R51" s="2301"/>
      <c r="S51" s="2301"/>
      <c r="T51" s="2301"/>
      <c r="U51" s="2301"/>
      <c r="V51" s="2301"/>
      <c r="W51" s="2301"/>
      <c r="X51" s="2301"/>
      <c r="Y51" s="2301"/>
      <c r="Z51" s="2301"/>
      <c r="AA51" s="2301"/>
      <c r="AB51" s="2301"/>
      <c r="AC51" s="2301"/>
      <c r="AD51" s="2301"/>
      <c r="AE51" s="2301"/>
      <c r="AF51" s="2301"/>
      <c r="AG51" s="2301"/>
      <c r="AH51" s="2301"/>
      <c r="AI51" s="2301"/>
      <c r="AJ51" s="2302"/>
    </row>
    <row r="52" spans="2:36" ht="30" customHeight="1">
      <c r="B52" s="2303"/>
      <c r="C52" s="2304"/>
      <c r="D52" s="2304"/>
      <c r="E52" s="2304"/>
      <c r="F52" s="2304"/>
      <c r="G52" s="2304"/>
      <c r="H52" s="2304"/>
      <c r="I52" s="2304"/>
      <c r="J52" s="2304"/>
      <c r="K52" s="2304"/>
      <c r="L52" s="2304"/>
      <c r="M52" s="2304"/>
      <c r="N52" s="2304"/>
      <c r="O52" s="2304"/>
      <c r="P52" s="2304"/>
      <c r="Q52" s="2304"/>
      <c r="R52" s="2304"/>
      <c r="S52" s="2304"/>
      <c r="T52" s="2304"/>
      <c r="U52" s="2304"/>
      <c r="V52" s="2304"/>
      <c r="W52" s="2304"/>
      <c r="X52" s="2304"/>
      <c r="Y52" s="2304"/>
      <c r="Z52" s="2304"/>
      <c r="AA52" s="2304"/>
      <c r="AB52" s="2304"/>
      <c r="AC52" s="2304"/>
      <c r="AD52" s="2304"/>
      <c r="AE52" s="2304"/>
      <c r="AF52" s="2304"/>
      <c r="AG52" s="2304"/>
      <c r="AH52" s="2304"/>
      <c r="AI52" s="2304"/>
      <c r="AJ52" s="2305"/>
    </row>
    <row r="53" spans="2:36" ht="30" customHeight="1">
      <c r="B53" s="2303"/>
      <c r="C53" s="2304"/>
      <c r="D53" s="2304"/>
      <c r="E53" s="2304"/>
      <c r="F53" s="2304"/>
      <c r="G53" s="2304"/>
      <c r="H53" s="2304"/>
      <c r="I53" s="2304"/>
      <c r="J53" s="2304"/>
      <c r="K53" s="2304"/>
      <c r="L53" s="2304"/>
      <c r="M53" s="2304"/>
      <c r="N53" s="2304"/>
      <c r="O53" s="2304"/>
      <c r="P53" s="2304"/>
      <c r="Q53" s="2304"/>
      <c r="R53" s="2304"/>
      <c r="S53" s="2304"/>
      <c r="T53" s="2304"/>
      <c r="U53" s="2304"/>
      <c r="V53" s="2304"/>
      <c r="W53" s="2304"/>
      <c r="X53" s="2304"/>
      <c r="Y53" s="2304"/>
      <c r="Z53" s="2304"/>
      <c r="AA53" s="2304"/>
      <c r="AB53" s="2304"/>
      <c r="AC53" s="2304"/>
      <c r="AD53" s="2304"/>
      <c r="AE53" s="2304"/>
      <c r="AF53" s="2304"/>
      <c r="AG53" s="2304"/>
      <c r="AH53" s="2304"/>
      <c r="AI53" s="2304"/>
      <c r="AJ53" s="2305"/>
    </row>
    <row r="54" spans="2:36" ht="30" customHeight="1">
      <c r="B54" s="2303"/>
      <c r="C54" s="2304"/>
      <c r="D54" s="2304"/>
      <c r="E54" s="2304"/>
      <c r="F54" s="2304"/>
      <c r="G54" s="2304"/>
      <c r="H54" s="2304"/>
      <c r="I54" s="2304"/>
      <c r="J54" s="2304"/>
      <c r="K54" s="2304"/>
      <c r="L54" s="2304"/>
      <c r="M54" s="2304"/>
      <c r="N54" s="2304"/>
      <c r="O54" s="2304"/>
      <c r="P54" s="2304"/>
      <c r="Q54" s="2304"/>
      <c r="R54" s="2304"/>
      <c r="S54" s="2304"/>
      <c r="T54" s="2304"/>
      <c r="U54" s="2304"/>
      <c r="V54" s="2304"/>
      <c r="W54" s="2304"/>
      <c r="X54" s="2304"/>
      <c r="Y54" s="2304"/>
      <c r="Z54" s="2304"/>
      <c r="AA54" s="2304"/>
      <c r="AB54" s="2304"/>
      <c r="AC54" s="2304"/>
      <c r="AD54" s="2304"/>
      <c r="AE54" s="2304"/>
      <c r="AF54" s="2304"/>
      <c r="AG54" s="2304"/>
      <c r="AH54" s="2304"/>
      <c r="AI54" s="2304"/>
      <c r="AJ54" s="2305"/>
    </row>
    <row r="55" spans="2:36" ht="30" customHeight="1">
      <c r="B55" s="2303"/>
      <c r="C55" s="2304"/>
      <c r="D55" s="2304"/>
      <c r="E55" s="2304"/>
      <c r="F55" s="2304"/>
      <c r="G55" s="2304"/>
      <c r="H55" s="2304"/>
      <c r="I55" s="2304"/>
      <c r="J55" s="2304"/>
      <c r="K55" s="2304"/>
      <c r="L55" s="2304"/>
      <c r="M55" s="2304"/>
      <c r="N55" s="2304"/>
      <c r="O55" s="2304"/>
      <c r="P55" s="2304"/>
      <c r="Q55" s="2304"/>
      <c r="R55" s="2304"/>
      <c r="S55" s="2304"/>
      <c r="T55" s="2304"/>
      <c r="U55" s="2304"/>
      <c r="V55" s="2304"/>
      <c r="W55" s="2304"/>
      <c r="X55" s="2304"/>
      <c r="Y55" s="2304"/>
      <c r="Z55" s="2304"/>
      <c r="AA55" s="2304"/>
      <c r="AB55" s="2304"/>
      <c r="AC55" s="2304"/>
      <c r="AD55" s="2304"/>
      <c r="AE55" s="2304"/>
      <c r="AF55" s="2304"/>
      <c r="AG55" s="2304"/>
      <c r="AH55" s="2304"/>
      <c r="AI55" s="2304"/>
      <c r="AJ55" s="2305"/>
    </row>
    <row r="56" spans="2:36" ht="222.75" customHeight="1">
      <c r="B56" s="2303"/>
      <c r="C56" s="2304"/>
      <c r="D56" s="2304"/>
      <c r="E56" s="2304"/>
      <c r="F56" s="2304"/>
      <c r="G56" s="2304"/>
      <c r="H56" s="2304"/>
      <c r="I56" s="2304"/>
      <c r="J56" s="2304"/>
      <c r="K56" s="2304"/>
      <c r="L56" s="2304"/>
      <c r="M56" s="2304"/>
      <c r="N56" s="2304"/>
      <c r="O56" s="2304"/>
      <c r="P56" s="2304"/>
      <c r="Q56" s="2304"/>
      <c r="R56" s="2304"/>
      <c r="S56" s="2304"/>
      <c r="T56" s="2304"/>
      <c r="U56" s="2304"/>
      <c r="V56" s="2304"/>
      <c r="W56" s="2304"/>
      <c r="X56" s="2304"/>
      <c r="Y56" s="2304"/>
      <c r="Z56" s="2304"/>
      <c r="AA56" s="2304"/>
      <c r="AB56" s="2304"/>
      <c r="AC56" s="2304"/>
      <c r="AD56" s="2304"/>
      <c r="AE56" s="2304"/>
      <c r="AF56" s="2304"/>
      <c r="AG56" s="2304"/>
      <c r="AH56" s="2304"/>
      <c r="AI56" s="2304"/>
      <c r="AJ56" s="2305"/>
    </row>
    <row r="57" spans="2:36" ht="69" customHeight="1" thickBot="1">
      <c r="B57" s="2311"/>
      <c r="C57" s="2312"/>
      <c r="D57" s="2312"/>
      <c r="E57" s="2312"/>
      <c r="F57" s="2312"/>
      <c r="G57" s="2312"/>
      <c r="H57" s="2312"/>
      <c r="I57" s="2312"/>
      <c r="J57" s="2312"/>
      <c r="K57" s="2312"/>
      <c r="L57" s="2312"/>
      <c r="M57" s="2312"/>
      <c r="N57" s="2312"/>
      <c r="O57" s="2312"/>
      <c r="P57" s="2312"/>
      <c r="Q57" s="2312"/>
      <c r="R57" s="2312"/>
      <c r="S57" s="2312"/>
      <c r="T57" s="2312"/>
      <c r="U57" s="2312"/>
      <c r="V57" s="2312"/>
      <c r="W57" s="2312"/>
      <c r="X57" s="2312"/>
      <c r="Y57" s="2312"/>
      <c r="Z57" s="2312"/>
      <c r="AA57" s="2312"/>
      <c r="AB57" s="2312"/>
      <c r="AC57" s="2312"/>
      <c r="AD57" s="2312"/>
      <c r="AE57" s="2312"/>
      <c r="AF57" s="2312"/>
      <c r="AG57" s="2312"/>
      <c r="AH57" s="2312"/>
      <c r="AI57" s="2312"/>
      <c r="AJ57" s="2313"/>
    </row>
    <row r="58" spans="2:36" s="247" customFormat="1" ht="30" customHeight="1" thickBot="1">
      <c r="B58" s="2306">
        <v>5</v>
      </c>
      <c r="C58" s="2307"/>
      <c r="D58" s="2289" t="s">
        <v>326</v>
      </c>
      <c r="E58" s="2290"/>
      <c r="F58" s="2290"/>
      <c r="G58" s="2290"/>
      <c r="H58" s="2290"/>
      <c r="I58" s="2290"/>
      <c r="J58" s="2290"/>
      <c r="K58" s="2290"/>
      <c r="L58" s="2290"/>
      <c r="M58" s="2290"/>
      <c r="N58" s="2290"/>
      <c r="O58" s="2290"/>
      <c r="P58" s="2290"/>
      <c r="Q58" s="2290"/>
      <c r="R58" s="2290"/>
      <c r="S58" s="2290"/>
      <c r="T58" s="2290"/>
      <c r="U58" s="2290"/>
      <c r="V58" s="2290"/>
      <c r="W58" s="2290"/>
      <c r="X58" s="2290"/>
      <c r="Y58" s="2290"/>
      <c r="Z58" s="2290"/>
      <c r="AA58" s="2290"/>
      <c r="AB58" s="2290"/>
      <c r="AC58" s="2290"/>
      <c r="AD58" s="2290"/>
      <c r="AE58" s="2290"/>
      <c r="AF58" s="2290"/>
      <c r="AG58" s="2290"/>
      <c r="AH58" s="2308"/>
      <c r="AI58" s="2309">
        <f>B58</f>
        <v>5</v>
      </c>
      <c r="AJ58" s="2310"/>
    </row>
    <row r="59" spans="2:36" ht="38.1" customHeight="1">
      <c r="B59" s="2300" t="s">
        <v>327</v>
      </c>
      <c r="C59" s="2301"/>
      <c r="D59" s="2301"/>
      <c r="E59" s="2301"/>
      <c r="F59" s="2301"/>
      <c r="G59" s="2301"/>
      <c r="H59" s="2301"/>
      <c r="I59" s="2301"/>
      <c r="J59" s="2301"/>
      <c r="K59" s="2301"/>
      <c r="L59" s="2301"/>
      <c r="M59" s="2301"/>
      <c r="N59" s="2301"/>
      <c r="O59" s="2301"/>
      <c r="P59" s="2301"/>
      <c r="Q59" s="2301"/>
      <c r="R59" s="2301"/>
      <c r="S59" s="2301"/>
      <c r="T59" s="2301"/>
      <c r="U59" s="2301"/>
      <c r="V59" s="2301"/>
      <c r="W59" s="2301"/>
      <c r="X59" s="2301"/>
      <c r="Y59" s="2301"/>
      <c r="Z59" s="2301"/>
      <c r="AA59" s="2301"/>
      <c r="AB59" s="2301"/>
      <c r="AC59" s="2301"/>
      <c r="AD59" s="2301"/>
      <c r="AE59" s="2301"/>
      <c r="AF59" s="2301"/>
      <c r="AG59" s="2301"/>
      <c r="AH59" s="2301"/>
      <c r="AI59" s="2301"/>
      <c r="AJ59" s="2302"/>
    </row>
    <row r="60" spans="2:36" ht="38.1" customHeight="1">
      <c r="B60" s="2303"/>
      <c r="C60" s="2304"/>
      <c r="D60" s="2304"/>
      <c r="E60" s="2304"/>
      <c r="F60" s="2304"/>
      <c r="G60" s="2304"/>
      <c r="H60" s="2304"/>
      <c r="I60" s="2304"/>
      <c r="J60" s="2304"/>
      <c r="K60" s="2304"/>
      <c r="L60" s="2304"/>
      <c r="M60" s="2304"/>
      <c r="N60" s="2304"/>
      <c r="O60" s="2304"/>
      <c r="P60" s="2304"/>
      <c r="Q60" s="2304"/>
      <c r="R60" s="2304"/>
      <c r="S60" s="2304"/>
      <c r="T60" s="2304"/>
      <c r="U60" s="2304"/>
      <c r="V60" s="2304"/>
      <c r="W60" s="2304"/>
      <c r="X60" s="2304"/>
      <c r="Y60" s="2304"/>
      <c r="Z60" s="2304"/>
      <c r="AA60" s="2304"/>
      <c r="AB60" s="2304"/>
      <c r="AC60" s="2304"/>
      <c r="AD60" s="2304"/>
      <c r="AE60" s="2304"/>
      <c r="AF60" s="2304"/>
      <c r="AG60" s="2304"/>
      <c r="AH60" s="2304"/>
      <c r="AI60" s="2304"/>
      <c r="AJ60" s="2305"/>
    </row>
    <row r="61" spans="2:36" ht="38.1" customHeight="1">
      <c r="B61" s="2303"/>
      <c r="C61" s="2304"/>
      <c r="D61" s="2304"/>
      <c r="E61" s="2304"/>
      <c r="F61" s="2304"/>
      <c r="G61" s="2304"/>
      <c r="H61" s="2304"/>
      <c r="I61" s="2304"/>
      <c r="J61" s="2304"/>
      <c r="K61" s="2304"/>
      <c r="L61" s="2304"/>
      <c r="M61" s="2304"/>
      <c r="N61" s="2304"/>
      <c r="O61" s="2304"/>
      <c r="P61" s="2304"/>
      <c r="Q61" s="2304"/>
      <c r="R61" s="2304"/>
      <c r="S61" s="2304"/>
      <c r="T61" s="2304"/>
      <c r="U61" s="2304"/>
      <c r="V61" s="2304"/>
      <c r="W61" s="2304"/>
      <c r="X61" s="2304"/>
      <c r="Y61" s="2304"/>
      <c r="Z61" s="2304"/>
      <c r="AA61" s="2304"/>
      <c r="AB61" s="2304"/>
      <c r="AC61" s="2304"/>
      <c r="AD61" s="2304"/>
      <c r="AE61" s="2304"/>
      <c r="AF61" s="2304"/>
      <c r="AG61" s="2304"/>
      <c r="AH61" s="2304"/>
      <c r="AI61" s="2304"/>
      <c r="AJ61" s="2305"/>
    </row>
    <row r="62" spans="2:36" ht="74.25" customHeight="1">
      <c r="B62" s="2303"/>
      <c r="C62" s="2304"/>
      <c r="D62" s="2304"/>
      <c r="E62" s="2304"/>
      <c r="F62" s="2304"/>
      <c r="G62" s="2304"/>
      <c r="H62" s="2304"/>
      <c r="I62" s="2304"/>
      <c r="J62" s="2304"/>
      <c r="K62" s="2304"/>
      <c r="L62" s="2304"/>
      <c r="M62" s="2304"/>
      <c r="N62" s="2304"/>
      <c r="O62" s="2304"/>
      <c r="P62" s="2304"/>
      <c r="Q62" s="2304"/>
      <c r="R62" s="2304"/>
      <c r="S62" s="2304"/>
      <c r="T62" s="2304"/>
      <c r="U62" s="2304"/>
      <c r="V62" s="2304"/>
      <c r="W62" s="2304"/>
      <c r="X62" s="2304"/>
      <c r="Y62" s="2304"/>
      <c r="Z62" s="2304"/>
      <c r="AA62" s="2304"/>
      <c r="AB62" s="2304"/>
      <c r="AC62" s="2304"/>
      <c r="AD62" s="2304"/>
      <c r="AE62" s="2304"/>
      <c r="AF62" s="2304"/>
      <c r="AG62" s="2304"/>
      <c r="AH62" s="2304"/>
      <c r="AI62" s="2304"/>
      <c r="AJ62" s="2305"/>
    </row>
    <row r="63" spans="2:36" ht="6" customHeight="1" thickBot="1">
      <c r="B63" s="2303"/>
      <c r="C63" s="2304"/>
      <c r="D63" s="2304"/>
      <c r="E63" s="2304"/>
      <c r="F63" s="2304"/>
      <c r="G63" s="2304"/>
      <c r="H63" s="2304"/>
      <c r="I63" s="2304"/>
      <c r="J63" s="2304"/>
      <c r="K63" s="2304"/>
      <c r="L63" s="2304"/>
      <c r="M63" s="2304"/>
      <c r="N63" s="2304"/>
      <c r="O63" s="2304"/>
      <c r="P63" s="2304"/>
      <c r="Q63" s="2304"/>
      <c r="R63" s="2304"/>
      <c r="S63" s="2304"/>
      <c r="T63" s="2304"/>
      <c r="U63" s="2304"/>
      <c r="V63" s="2304"/>
      <c r="W63" s="2304"/>
      <c r="X63" s="2304"/>
      <c r="Y63" s="2304"/>
      <c r="Z63" s="2304"/>
      <c r="AA63" s="2304"/>
      <c r="AB63" s="2304"/>
      <c r="AC63" s="2304"/>
      <c r="AD63" s="2304"/>
      <c r="AE63" s="2304"/>
      <c r="AF63" s="2304"/>
      <c r="AG63" s="2304"/>
      <c r="AH63" s="2304"/>
      <c r="AI63" s="2304"/>
      <c r="AJ63" s="2305"/>
    </row>
    <row r="64" spans="2:36" ht="38.1" hidden="1" customHeight="1">
      <c r="B64" s="2303"/>
      <c r="C64" s="2304"/>
      <c r="D64" s="2304"/>
      <c r="E64" s="2304"/>
      <c r="F64" s="2304"/>
      <c r="G64" s="2304"/>
      <c r="H64" s="2304"/>
      <c r="I64" s="2304"/>
      <c r="J64" s="2304"/>
      <c r="K64" s="2304"/>
      <c r="L64" s="2304"/>
      <c r="M64" s="2304"/>
      <c r="N64" s="2304"/>
      <c r="O64" s="2304"/>
      <c r="P64" s="2304"/>
      <c r="Q64" s="2304"/>
      <c r="R64" s="2304"/>
      <c r="S64" s="2304"/>
      <c r="T64" s="2304"/>
      <c r="U64" s="2304"/>
      <c r="V64" s="2304"/>
      <c r="W64" s="2304"/>
      <c r="X64" s="2304"/>
      <c r="Y64" s="2304"/>
      <c r="Z64" s="2304"/>
      <c r="AA64" s="2304"/>
      <c r="AB64" s="2304"/>
      <c r="AC64" s="2304"/>
      <c r="AD64" s="2304"/>
      <c r="AE64" s="2304"/>
      <c r="AF64" s="2304"/>
      <c r="AG64" s="2304"/>
      <c r="AH64" s="2304"/>
      <c r="AI64" s="2304"/>
      <c r="AJ64" s="2305"/>
    </row>
    <row r="65" spans="2:36" ht="18" hidden="1" customHeight="1" thickBot="1">
      <c r="B65" s="2311"/>
      <c r="C65" s="2312"/>
      <c r="D65" s="2312"/>
      <c r="E65" s="2312"/>
      <c r="F65" s="2312"/>
      <c r="G65" s="2312"/>
      <c r="H65" s="2312"/>
      <c r="I65" s="2312"/>
      <c r="J65" s="2312"/>
      <c r="K65" s="2312"/>
      <c r="L65" s="2312"/>
      <c r="M65" s="2312"/>
      <c r="N65" s="2312"/>
      <c r="O65" s="2312"/>
      <c r="P65" s="2312"/>
      <c r="Q65" s="2312"/>
      <c r="R65" s="2312"/>
      <c r="S65" s="2312"/>
      <c r="T65" s="2312"/>
      <c r="U65" s="2312"/>
      <c r="V65" s="2312"/>
      <c r="W65" s="2312"/>
      <c r="X65" s="2312"/>
      <c r="Y65" s="2312"/>
      <c r="Z65" s="2312"/>
      <c r="AA65" s="2312"/>
      <c r="AB65" s="2312"/>
      <c r="AC65" s="2312"/>
      <c r="AD65" s="2312"/>
      <c r="AE65" s="2312"/>
      <c r="AF65" s="2312"/>
      <c r="AG65" s="2312"/>
      <c r="AH65" s="2312"/>
      <c r="AI65" s="2312"/>
      <c r="AJ65" s="2313"/>
    </row>
    <row r="66" spans="2:36" s="247" customFormat="1" ht="30" customHeight="1" thickBot="1">
      <c r="B66" s="2306">
        <v>6</v>
      </c>
      <c r="C66" s="2307"/>
      <c r="D66" s="2314" t="s">
        <v>328</v>
      </c>
      <c r="E66" s="2315"/>
      <c r="F66" s="2315"/>
      <c r="G66" s="2315"/>
      <c r="H66" s="2315"/>
      <c r="I66" s="2315"/>
      <c r="J66" s="2315"/>
      <c r="K66" s="2315"/>
      <c r="L66" s="2315"/>
      <c r="M66" s="2315"/>
      <c r="N66" s="2315"/>
      <c r="O66" s="2315"/>
      <c r="P66" s="2315"/>
      <c r="Q66" s="2315"/>
      <c r="R66" s="2315"/>
      <c r="S66" s="2315"/>
      <c r="T66" s="2315"/>
      <c r="U66" s="2315"/>
      <c r="V66" s="2315"/>
      <c r="W66" s="2315"/>
      <c r="X66" s="2315"/>
      <c r="Y66" s="2315"/>
      <c r="Z66" s="2315"/>
      <c r="AA66" s="2315"/>
      <c r="AB66" s="2315"/>
      <c r="AC66" s="2315"/>
      <c r="AD66" s="2315"/>
      <c r="AE66" s="2315"/>
      <c r="AF66" s="2315"/>
      <c r="AG66" s="2315"/>
      <c r="AH66" s="2288"/>
      <c r="AI66" s="2309">
        <f>B66</f>
        <v>6</v>
      </c>
      <c r="AJ66" s="2310"/>
    </row>
    <row r="67" spans="2:36" ht="11.1" customHeight="1">
      <c r="B67" s="2300" t="s">
        <v>329</v>
      </c>
      <c r="C67" s="2301"/>
      <c r="D67" s="2301"/>
      <c r="E67" s="2301"/>
      <c r="F67" s="2301"/>
      <c r="G67" s="2301"/>
      <c r="H67" s="2301"/>
      <c r="I67" s="2301"/>
      <c r="J67" s="2301"/>
      <c r="K67" s="2301"/>
      <c r="L67" s="2301"/>
      <c r="M67" s="2301"/>
      <c r="N67" s="2301"/>
      <c r="O67" s="2301"/>
      <c r="P67" s="2301"/>
      <c r="Q67" s="2301"/>
      <c r="R67" s="2301"/>
      <c r="S67" s="2301"/>
      <c r="T67" s="2301"/>
      <c r="U67" s="2301"/>
      <c r="V67" s="2301"/>
      <c r="W67" s="2301"/>
      <c r="X67" s="2301"/>
      <c r="Y67" s="2301"/>
      <c r="Z67" s="2301"/>
      <c r="AA67" s="2301"/>
      <c r="AB67" s="2301"/>
      <c r="AC67" s="2301"/>
      <c r="AD67" s="2301"/>
      <c r="AE67" s="2301"/>
      <c r="AF67" s="2301"/>
      <c r="AG67" s="2301"/>
      <c r="AH67" s="2301"/>
      <c r="AI67" s="2301"/>
      <c r="AJ67" s="2302"/>
    </row>
    <row r="68" spans="2:36" ht="11.1" customHeight="1">
      <c r="B68" s="2303"/>
      <c r="C68" s="2304"/>
      <c r="D68" s="2304"/>
      <c r="E68" s="2304"/>
      <c r="F68" s="2304"/>
      <c r="G68" s="2304"/>
      <c r="H68" s="2304"/>
      <c r="I68" s="2304"/>
      <c r="J68" s="2304"/>
      <c r="K68" s="2304"/>
      <c r="L68" s="2304"/>
      <c r="M68" s="2304"/>
      <c r="N68" s="2304"/>
      <c r="O68" s="2304"/>
      <c r="P68" s="2304"/>
      <c r="Q68" s="2304"/>
      <c r="R68" s="2304"/>
      <c r="S68" s="2304"/>
      <c r="T68" s="2304"/>
      <c r="U68" s="2304"/>
      <c r="V68" s="2304"/>
      <c r="W68" s="2304"/>
      <c r="X68" s="2304"/>
      <c r="Y68" s="2304"/>
      <c r="Z68" s="2304"/>
      <c r="AA68" s="2304"/>
      <c r="AB68" s="2304"/>
      <c r="AC68" s="2304"/>
      <c r="AD68" s="2304"/>
      <c r="AE68" s="2304"/>
      <c r="AF68" s="2304"/>
      <c r="AG68" s="2304"/>
      <c r="AH68" s="2304"/>
      <c r="AI68" s="2304"/>
      <c r="AJ68" s="2305"/>
    </row>
    <row r="69" spans="2:36" ht="11.1" customHeight="1">
      <c r="B69" s="2303"/>
      <c r="C69" s="2304"/>
      <c r="D69" s="2304"/>
      <c r="E69" s="2304"/>
      <c r="F69" s="2304"/>
      <c r="G69" s="2304"/>
      <c r="H69" s="2304"/>
      <c r="I69" s="2304"/>
      <c r="J69" s="2304"/>
      <c r="K69" s="2304"/>
      <c r="L69" s="2304"/>
      <c r="M69" s="2304"/>
      <c r="N69" s="2304"/>
      <c r="O69" s="2304"/>
      <c r="P69" s="2304"/>
      <c r="Q69" s="2304"/>
      <c r="R69" s="2304"/>
      <c r="S69" s="2304"/>
      <c r="T69" s="2304"/>
      <c r="U69" s="2304"/>
      <c r="V69" s="2304"/>
      <c r="W69" s="2304"/>
      <c r="X69" s="2304"/>
      <c r="Y69" s="2304"/>
      <c r="Z69" s="2304"/>
      <c r="AA69" s="2304"/>
      <c r="AB69" s="2304"/>
      <c r="AC69" s="2304"/>
      <c r="AD69" s="2304"/>
      <c r="AE69" s="2304"/>
      <c r="AF69" s="2304"/>
      <c r="AG69" s="2304"/>
      <c r="AH69" s="2304"/>
      <c r="AI69" s="2304"/>
      <c r="AJ69" s="2305"/>
    </row>
    <row r="70" spans="2:36" ht="10.5" customHeight="1">
      <c r="B70" s="2303"/>
      <c r="C70" s="2304"/>
      <c r="D70" s="2304"/>
      <c r="E70" s="2304"/>
      <c r="F70" s="2304"/>
      <c r="G70" s="2304"/>
      <c r="H70" s="2304"/>
      <c r="I70" s="2304"/>
      <c r="J70" s="2304"/>
      <c r="K70" s="2304"/>
      <c r="L70" s="2304"/>
      <c r="M70" s="2304"/>
      <c r="N70" s="2304"/>
      <c r="O70" s="2304"/>
      <c r="P70" s="2304"/>
      <c r="Q70" s="2304"/>
      <c r="R70" s="2304"/>
      <c r="S70" s="2304"/>
      <c r="T70" s="2304"/>
      <c r="U70" s="2304"/>
      <c r="V70" s="2304"/>
      <c r="W70" s="2304"/>
      <c r="X70" s="2304"/>
      <c r="Y70" s="2304"/>
      <c r="Z70" s="2304"/>
      <c r="AA70" s="2304"/>
      <c r="AB70" s="2304"/>
      <c r="AC70" s="2304"/>
      <c r="AD70" s="2304"/>
      <c r="AE70" s="2304"/>
      <c r="AF70" s="2304"/>
      <c r="AG70" s="2304"/>
      <c r="AH70" s="2304"/>
      <c r="AI70" s="2304"/>
      <c r="AJ70" s="2305"/>
    </row>
    <row r="71" spans="2:36" ht="10.5" hidden="1" customHeight="1" thickBot="1">
      <c r="B71" s="2303"/>
      <c r="C71" s="2304"/>
      <c r="D71" s="2304"/>
      <c r="E71" s="2304"/>
      <c r="F71" s="2304"/>
      <c r="G71" s="2304"/>
      <c r="H71" s="2304"/>
      <c r="I71" s="2304"/>
      <c r="J71" s="2304"/>
      <c r="K71" s="2304"/>
      <c r="L71" s="2304"/>
      <c r="M71" s="2304"/>
      <c r="N71" s="2304"/>
      <c r="O71" s="2304"/>
      <c r="P71" s="2304"/>
      <c r="Q71" s="2304"/>
      <c r="R71" s="2304"/>
      <c r="S71" s="2304"/>
      <c r="T71" s="2304"/>
      <c r="U71" s="2304"/>
      <c r="V71" s="2304"/>
      <c r="W71" s="2304"/>
      <c r="X71" s="2304"/>
      <c r="Y71" s="2304"/>
      <c r="Z71" s="2304"/>
      <c r="AA71" s="2304"/>
      <c r="AB71" s="2304"/>
      <c r="AC71" s="2304"/>
      <c r="AD71" s="2304"/>
      <c r="AE71" s="2304"/>
      <c r="AF71" s="2304"/>
      <c r="AG71" s="2304"/>
      <c r="AH71" s="2304"/>
      <c r="AI71" s="2304"/>
      <c r="AJ71" s="2305"/>
    </row>
    <row r="72" spans="2:36" ht="10.5" hidden="1" customHeight="1" thickBot="1">
      <c r="B72" s="2303"/>
      <c r="C72" s="2304"/>
      <c r="D72" s="2304"/>
      <c r="E72" s="2304"/>
      <c r="F72" s="2304"/>
      <c r="G72" s="2304"/>
      <c r="H72" s="2304"/>
      <c r="I72" s="2304"/>
      <c r="J72" s="2304"/>
      <c r="K72" s="2304"/>
      <c r="L72" s="2304"/>
      <c r="M72" s="2304"/>
      <c r="N72" s="2304"/>
      <c r="O72" s="2304"/>
      <c r="P72" s="2304"/>
      <c r="Q72" s="2304"/>
      <c r="R72" s="2304"/>
      <c r="S72" s="2304"/>
      <c r="T72" s="2304"/>
      <c r="U72" s="2304"/>
      <c r="V72" s="2304"/>
      <c r="W72" s="2304"/>
      <c r="X72" s="2304"/>
      <c r="Y72" s="2304"/>
      <c r="Z72" s="2304"/>
      <c r="AA72" s="2304"/>
      <c r="AB72" s="2304"/>
      <c r="AC72" s="2304"/>
      <c r="AD72" s="2304"/>
      <c r="AE72" s="2304"/>
      <c r="AF72" s="2304"/>
      <c r="AG72" s="2304"/>
      <c r="AH72" s="2304"/>
      <c r="AI72" s="2304"/>
      <c r="AJ72" s="2305"/>
    </row>
    <row r="73" spans="2:36" ht="42" customHeight="1" thickBot="1">
      <c r="B73" s="2311"/>
      <c r="C73" s="2312"/>
      <c r="D73" s="2312"/>
      <c r="E73" s="2312"/>
      <c r="F73" s="2312"/>
      <c r="G73" s="2312"/>
      <c r="H73" s="2312"/>
      <c r="I73" s="2312"/>
      <c r="J73" s="2312"/>
      <c r="K73" s="2312"/>
      <c r="L73" s="2312"/>
      <c r="M73" s="2312"/>
      <c r="N73" s="2312"/>
      <c r="O73" s="2312"/>
      <c r="P73" s="2312"/>
      <c r="Q73" s="2312"/>
      <c r="R73" s="2312"/>
      <c r="S73" s="2312"/>
      <c r="T73" s="2312"/>
      <c r="U73" s="2312"/>
      <c r="V73" s="2312"/>
      <c r="W73" s="2312"/>
      <c r="X73" s="2312"/>
      <c r="Y73" s="2312"/>
      <c r="Z73" s="2312"/>
      <c r="AA73" s="2312"/>
      <c r="AB73" s="2312"/>
      <c r="AC73" s="2312"/>
      <c r="AD73" s="2312"/>
      <c r="AE73" s="2312"/>
      <c r="AF73" s="2312"/>
      <c r="AG73" s="2312"/>
      <c r="AH73" s="2312"/>
      <c r="AI73" s="2312"/>
      <c r="AJ73" s="2313"/>
    </row>
    <row r="74" spans="2:36" s="247" customFormat="1" ht="30" customHeight="1" thickBot="1">
      <c r="B74" s="2306">
        <v>7</v>
      </c>
      <c r="C74" s="2307"/>
      <c r="D74" s="2289" t="s">
        <v>330</v>
      </c>
      <c r="E74" s="2290"/>
      <c r="F74" s="2290"/>
      <c r="G74" s="2290"/>
      <c r="H74" s="2290"/>
      <c r="I74" s="2290"/>
      <c r="J74" s="2290"/>
      <c r="K74" s="2290"/>
      <c r="L74" s="2290"/>
      <c r="M74" s="2290"/>
      <c r="N74" s="2290"/>
      <c r="O74" s="2290"/>
      <c r="P74" s="2290"/>
      <c r="Q74" s="2290"/>
      <c r="R74" s="2290"/>
      <c r="S74" s="2290"/>
      <c r="T74" s="2290"/>
      <c r="U74" s="2290"/>
      <c r="V74" s="2290"/>
      <c r="W74" s="2290"/>
      <c r="X74" s="2290"/>
      <c r="Y74" s="2290"/>
      <c r="Z74" s="2290"/>
      <c r="AA74" s="2290"/>
      <c r="AB74" s="2290"/>
      <c r="AC74" s="2290"/>
      <c r="AD74" s="2290"/>
      <c r="AE74" s="2290"/>
      <c r="AF74" s="2290"/>
      <c r="AG74" s="2290"/>
      <c r="AH74" s="2308"/>
      <c r="AI74" s="2309">
        <f>B74</f>
        <v>7</v>
      </c>
      <c r="AJ74" s="2310"/>
    </row>
    <row r="75" spans="2:36" ht="26.1" customHeight="1">
      <c r="B75" s="2300" t="s">
        <v>331</v>
      </c>
      <c r="C75" s="2301"/>
      <c r="D75" s="2301"/>
      <c r="E75" s="2301"/>
      <c r="F75" s="2301"/>
      <c r="G75" s="2301"/>
      <c r="H75" s="2301"/>
      <c r="I75" s="2301"/>
      <c r="J75" s="2301"/>
      <c r="K75" s="2301"/>
      <c r="L75" s="2301"/>
      <c r="M75" s="2301"/>
      <c r="N75" s="2301"/>
      <c r="O75" s="2301"/>
      <c r="P75" s="2301"/>
      <c r="Q75" s="2301"/>
      <c r="R75" s="2301"/>
      <c r="S75" s="2301"/>
      <c r="T75" s="2301"/>
      <c r="U75" s="2301"/>
      <c r="V75" s="2301"/>
      <c r="W75" s="2301"/>
      <c r="X75" s="2301"/>
      <c r="Y75" s="2301"/>
      <c r="Z75" s="2301"/>
      <c r="AA75" s="2301"/>
      <c r="AB75" s="2301"/>
      <c r="AC75" s="2301"/>
      <c r="AD75" s="2301"/>
      <c r="AE75" s="2301"/>
      <c r="AF75" s="2301"/>
      <c r="AG75" s="2301"/>
      <c r="AH75" s="2301"/>
      <c r="AI75" s="2301"/>
      <c r="AJ75" s="2302"/>
    </row>
    <row r="76" spans="2:36" ht="26.1" customHeight="1">
      <c r="B76" s="2303"/>
      <c r="C76" s="2304"/>
      <c r="D76" s="2304"/>
      <c r="E76" s="2304"/>
      <c r="F76" s="2304"/>
      <c r="G76" s="2304"/>
      <c r="H76" s="2304"/>
      <c r="I76" s="2304"/>
      <c r="J76" s="2304"/>
      <c r="K76" s="2304"/>
      <c r="L76" s="2304"/>
      <c r="M76" s="2304"/>
      <c r="N76" s="2304"/>
      <c r="O76" s="2304"/>
      <c r="P76" s="2304"/>
      <c r="Q76" s="2304"/>
      <c r="R76" s="2304"/>
      <c r="S76" s="2304"/>
      <c r="T76" s="2304"/>
      <c r="U76" s="2304"/>
      <c r="V76" s="2304"/>
      <c r="W76" s="2304"/>
      <c r="X76" s="2304"/>
      <c r="Y76" s="2304"/>
      <c r="Z76" s="2304"/>
      <c r="AA76" s="2304"/>
      <c r="AB76" s="2304"/>
      <c r="AC76" s="2304"/>
      <c r="AD76" s="2304"/>
      <c r="AE76" s="2304"/>
      <c r="AF76" s="2304"/>
      <c r="AG76" s="2304"/>
      <c r="AH76" s="2304"/>
      <c r="AI76" s="2304"/>
      <c r="AJ76" s="2305"/>
    </row>
    <row r="77" spans="2:36" ht="26.1" customHeight="1">
      <c r="B77" s="2303"/>
      <c r="C77" s="2304"/>
      <c r="D77" s="2304"/>
      <c r="E77" s="2304"/>
      <c r="F77" s="2304"/>
      <c r="G77" s="2304"/>
      <c r="H77" s="2304"/>
      <c r="I77" s="2304"/>
      <c r="J77" s="2304"/>
      <c r="K77" s="2304"/>
      <c r="L77" s="2304"/>
      <c r="M77" s="2304"/>
      <c r="N77" s="2304"/>
      <c r="O77" s="2304"/>
      <c r="P77" s="2304"/>
      <c r="Q77" s="2304"/>
      <c r="R77" s="2304"/>
      <c r="S77" s="2304"/>
      <c r="T77" s="2304"/>
      <c r="U77" s="2304"/>
      <c r="V77" s="2304"/>
      <c r="W77" s="2304"/>
      <c r="X77" s="2304"/>
      <c r="Y77" s="2304"/>
      <c r="Z77" s="2304"/>
      <c r="AA77" s="2304"/>
      <c r="AB77" s="2304"/>
      <c r="AC77" s="2304"/>
      <c r="AD77" s="2304"/>
      <c r="AE77" s="2304"/>
      <c r="AF77" s="2304"/>
      <c r="AG77" s="2304"/>
      <c r="AH77" s="2304"/>
      <c r="AI77" s="2304"/>
      <c r="AJ77" s="2305"/>
    </row>
    <row r="78" spans="2:36" ht="26.1" customHeight="1">
      <c r="B78" s="2303"/>
      <c r="C78" s="2304"/>
      <c r="D78" s="2304"/>
      <c r="E78" s="2304"/>
      <c r="F78" s="2304"/>
      <c r="G78" s="2304"/>
      <c r="H78" s="2304"/>
      <c r="I78" s="2304"/>
      <c r="J78" s="2304"/>
      <c r="K78" s="2304"/>
      <c r="L78" s="2304"/>
      <c r="M78" s="2304"/>
      <c r="N78" s="2304"/>
      <c r="O78" s="2304"/>
      <c r="P78" s="2304"/>
      <c r="Q78" s="2304"/>
      <c r="R78" s="2304"/>
      <c r="S78" s="2304"/>
      <c r="T78" s="2304"/>
      <c r="U78" s="2304"/>
      <c r="V78" s="2304"/>
      <c r="W78" s="2304"/>
      <c r="X78" s="2304"/>
      <c r="Y78" s="2304"/>
      <c r="Z78" s="2304"/>
      <c r="AA78" s="2304"/>
      <c r="AB78" s="2304"/>
      <c r="AC78" s="2304"/>
      <c r="AD78" s="2304"/>
      <c r="AE78" s="2304"/>
      <c r="AF78" s="2304"/>
      <c r="AG78" s="2304"/>
      <c r="AH78" s="2304"/>
      <c r="AI78" s="2304"/>
      <c r="AJ78" s="2305"/>
    </row>
    <row r="79" spans="2:36" ht="55.5" customHeight="1" thickBot="1">
      <c r="B79" s="2303"/>
      <c r="C79" s="2304"/>
      <c r="D79" s="2304"/>
      <c r="E79" s="2304"/>
      <c r="F79" s="2304"/>
      <c r="G79" s="2304"/>
      <c r="H79" s="2304"/>
      <c r="I79" s="2304"/>
      <c r="J79" s="2304"/>
      <c r="K79" s="2304"/>
      <c r="L79" s="2304"/>
      <c r="M79" s="2304"/>
      <c r="N79" s="2304"/>
      <c r="O79" s="2304"/>
      <c r="P79" s="2304"/>
      <c r="Q79" s="2304"/>
      <c r="R79" s="2304"/>
      <c r="S79" s="2304"/>
      <c r="T79" s="2304"/>
      <c r="U79" s="2304"/>
      <c r="V79" s="2304"/>
      <c r="W79" s="2304"/>
      <c r="X79" s="2304"/>
      <c r="Y79" s="2304"/>
      <c r="Z79" s="2304"/>
      <c r="AA79" s="2304"/>
      <c r="AB79" s="2304"/>
      <c r="AC79" s="2304"/>
      <c r="AD79" s="2304"/>
      <c r="AE79" s="2304"/>
      <c r="AF79" s="2304"/>
      <c r="AG79" s="2304"/>
      <c r="AH79" s="2304"/>
      <c r="AI79" s="2304"/>
      <c r="AJ79" s="2305"/>
    </row>
    <row r="80" spans="2:36" ht="25.5" hidden="1" customHeight="1" thickBot="1">
      <c r="B80" s="2303"/>
      <c r="C80" s="2304"/>
      <c r="D80" s="2304"/>
      <c r="E80" s="2304"/>
      <c r="F80" s="2304"/>
      <c r="G80" s="2304"/>
      <c r="H80" s="2304"/>
      <c r="I80" s="2304"/>
      <c r="J80" s="2304"/>
      <c r="K80" s="2304"/>
      <c r="L80" s="2304"/>
      <c r="M80" s="2304"/>
      <c r="N80" s="2304"/>
      <c r="O80" s="2304"/>
      <c r="P80" s="2304"/>
      <c r="Q80" s="2304"/>
      <c r="R80" s="2304"/>
      <c r="S80" s="2304"/>
      <c r="T80" s="2304"/>
      <c r="U80" s="2304"/>
      <c r="V80" s="2304"/>
      <c r="W80" s="2304"/>
      <c r="X80" s="2304"/>
      <c r="Y80" s="2304"/>
      <c r="Z80" s="2304"/>
      <c r="AA80" s="2304"/>
      <c r="AB80" s="2304"/>
      <c r="AC80" s="2304"/>
      <c r="AD80" s="2304"/>
      <c r="AE80" s="2304"/>
      <c r="AF80" s="2304"/>
      <c r="AG80" s="2304"/>
      <c r="AH80" s="2304"/>
      <c r="AI80" s="2304"/>
      <c r="AJ80" s="2305"/>
    </row>
    <row r="81" spans="2:36" ht="26.1" hidden="1" customHeight="1" thickBot="1">
      <c r="B81" s="2311"/>
      <c r="C81" s="2312"/>
      <c r="D81" s="2312"/>
      <c r="E81" s="2312"/>
      <c r="F81" s="2312"/>
      <c r="G81" s="2312"/>
      <c r="H81" s="2312"/>
      <c r="I81" s="2312"/>
      <c r="J81" s="2312"/>
      <c r="K81" s="2312"/>
      <c r="L81" s="2312"/>
      <c r="M81" s="2312"/>
      <c r="N81" s="2312"/>
      <c r="O81" s="2312"/>
      <c r="P81" s="2312"/>
      <c r="Q81" s="2312"/>
      <c r="R81" s="2312"/>
      <c r="S81" s="2312"/>
      <c r="T81" s="2312"/>
      <c r="U81" s="2312"/>
      <c r="V81" s="2312"/>
      <c r="W81" s="2312"/>
      <c r="X81" s="2312"/>
      <c r="Y81" s="2312"/>
      <c r="Z81" s="2312"/>
      <c r="AA81" s="2312"/>
      <c r="AB81" s="2312"/>
      <c r="AC81" s="2312"/>
      <c r="AD81" s="2312"/>
      <c r="AE81" s="2312"/>
      <c r="AF81" s="2312"/>
      <c r="AG81" s="2312"/>
      <c r="AH81" s="2312"/>
      <c r="AI81" s="2312"/>
      <c r="AJ81" s="2313"/>
    </row>
    <row r="82" spans="2:36" s="247" customFormat="1" ht="30" customHeight="1" thickBot="1">
      <c r="B82" s="2306">
        <v>8</v>
      </c>
      <c r="C82" s="2307"/>
      <c r="D82" s="2289" t="s">
        <v>332</v>
      </c>
      <c r="E82" s="2290"/>
      <c r="F82" s="2290"/>
      <c r="G82" s="2290"/>
      <c r="H82" s="2290"/>
      <c r="I82" s="2290"/>
      <c r="J82" s="2290"/>
      <c r="K82" s="2290"/>
      <c r="L82" s="2290"/>
      <c r="M82" s="2290"/>
      <c r="N82" s="2290"/>
      <c r="O82" s="2290"/>
      <c r="P82" s="2290"/>
      <c r="Q82" s="2290"/>
      <c r="R82" s="2290"/>
      <c r="S82" s="2290"/>
      <c r="T82" s="2290"/>
      <c r="U82" s="2290"/>
      <c r="V82" s="2290"/>
      <c r="W82" s="2290"/>
      <c r="X82" s="2290"/>
      <c r="Y82" s="2290"/>
      <c r="Z82" s="2290"/>
      <c r="AA82" s="2290"/>
      <c r="AB82" s="2290"/>
      <c r="AC82" s="2290"/>
      <c r="AD82" s="2290"/>
      <c r="AE82" s="2290"/>
      <c r="AF82" s="2290"/>
      <c r="AG82" s="2290"/>
      <c r="AH82" s="2308"/>
      <c r="AI82" s="2309">
        <f>B82</f>
        <v>8</v>
      </c>
      <c r="AJ82" s="2310"/>
    </row>
    <row r="83" spans="2:36" ht="54" customHeight="1">
      <c r="B83" s="2300" t="s">
        <v>333</v>
      </c>
      <c r="C83" s="2301"/>
      <c r="D83" s="2301"/>
      <c r="E83" s="2301"/>
      <c r="F83" s="2301"/>
      <c r="G83" s="2301"/>
      <c r="H83" s="2301"/>
      <c r="I83" s="2301"/>
      <c r="J83" s="2301"/>
      <c r="K83" s="2301"/>
      <c r="L83" s="2301"/>
      <c r="M83" s="2301"/>
      <c r="N83" s="2301"/>
      <c r="O83" s="2301"/>
      <c r="P83" s="2301"/>
      <c r="Q83" s="2301"/>
      <c r="R83" s="2301"/>
      <c r="S83" s="2301"/>
      <c r="T83" s="2301"/>
      <c r="U83" s="2301"/>
      <c r="V83" s="2301"/>
      <c r="W83" s="2301"/>
      <c r="X83" s="2301"/>
      <c r="Y83" s="2301"/>
      <c r="Z83" s="2301"/>
      <c r="AA83" s="2301"/>
      <c r="AB83" s="2301"/>
      <c r="AC83" s="2301"/>
      <c r="AD83" s="2301"/>
      <c r="AE83" s="2301"/>
      <c r="AF83" s="2301"/>
      <c r="AG83" s="2301"/>
      <c r="AH83" s="2301"/>
      <c r="AI83" s="2301"/>
      <c r="AJ83" s="2302"/>
    </row>
    <row r="84" spans="2:36" ht="54" customHeight="1">
      <c r="B84" s="2303"/>
      <c r="C84" s="2304"/>
      <c r="D84" s="2304"/>
      <c r="E84" s="2304"/>
      <c r="F84" s="2304"/>
      <c r="G84" s="2304"/>
      <c r="H84" s="2304"/>
      <c r="I84" s="2304"/>
      <c r="J84" s="2304"/>
      <c r="K84" s="2304"/>
      <c r="L84" s="2304"/>
      <c r="M84" s="2304"/>
      <c r="N84" s="2304"/>
      <c r="O84" s="2304"/>
      <c r="P84" s="2304"/>
      <c r="Q84" s="2304"/>
      <c r="R84" s="2304"/>
      <c r="S84" s="2304"/>
      <c r="T84" s="2304"/>
      <c r="U84" s="2304"/>
      <c r="V84" s="2304"/>
      <c r="W84" s="2304"/>
      <c r="X84" s="2304"/>
      <c r="Y84" s="2304"/>
      <c r="Z84" s="2304"/>
      <c r="AA84" s="2304"/>
      <c r="AB84" s="2304"/>
      <c r="AC84" s="2304"/>
      <c r="AD84" s="2304"/>
      <c r="AE84" s="2304"/>
      <c r="AF84" s="2304"/>
      <c r="AG84" s="2304"/>
      <c r="AH84" s="2304"/>
      <c r="AI84" s="2304"/>
      <c r="AJ84" s="2305"/>
    </row>
    <row r="85" spans="2:36" ht="54" customHeight="1">
      <c r="B85" s="2303"/>
      <c r="C85" s="2304"/>
      <c r="D85" s="2304"/>
      <c r="E85" s="2304"/>
      <c r="F85" s="2304"/>
      <c r="G85" s="2304"/>
      <c r="H85" s="2304"/>
      <c r="I85" s="2304"/>
      <c r="J85" s="2304"/>
      <c r="K85" s="2304"/>
      <c r="L85" s="2304"/>
      <c r="M85" s="2304"/>
      <c r="N85" s="2304"/>
      <c r="O85" s="2304"/>
      <c r="P85" s="2304"/>
      <c r="Q85" s="2304"/>
      <c r="R85" s="2304"/>
      <c r="S85" s="2304"/>
      <c r="T85" s="2304"/>
      <c r="U85" s="2304"/>
      <c r="V85" s="2304"/>
      <c r="W85" s="2304"/>
      <c r="X85" s="2304"/>
      <c r="Y85" s="2304"/>
      <c r="Z85" s="2304"/>
      <c r="AA85" s="2304"/>
      <c r="AB85" s="2304"/>
      <c r="AC85" s="2304"/>
      <c r="AD85" s="2304"/>
      <c r="AE85" s="2304"/>
      <c r="AF85" s="2304"/>
      <c r="AG85" s="2304"/>
      <c r="AH85" s="2304"/>
      <c r="AI85" s="2304"/>
      <c r="AJ85" s="2305"/>
    </row>
    <row r="86" spans="2:36" ht="23.25" customHeight="1">
      <c r="B86" s="2303"/>
      <c r="C86" s="2304"/>
      <c r="D86" s="2304"/>
      <c r="E86" s="2304"/>
      <c r="F86" s="2304"/>
      <c r="G86" s="2304"/>
      <c r="H86" s="2304"/>
      <c r="I86" s="2304"/>
      <c r="J86" s="2304"/>
      <c r="K86" s="2304"/>
      <c r="L86" s="2304"/>
      <c r="M86" s="2304"/>
      <c r="N86" s="2304"/>
      <c r="O86" s="2304"/>
      <c r="P86" s="2304"/>
      <c r="Q86" s="2304"/>
      <c r="R86" s="2304"/>
      <c r="S86" s="2304"/>
      <c r="T86" s="2304"/>
      <c r="U86" s="2304"/>
      <c r="V86" s="2304"/>
      <c r="W86" s="2304"/>
      <c r="X86" s="2304"/>
      <c r="Y86" s="2304"/>
      <c r="Z86" s="2304"/>
      <c r="AA86" s="2304"/>
      <c r="AB86" s="2304"/>
      <c r="AC86" s="2304"/>
      <c r="AD86" s="2304"/>
      <c r="AE86" s="2304"/>
      <c r="AF86" s="2304"/>
      <c r="AG86" s="2304"/>
      <c r="AH86" s="2304"/>
      <c r="AI86" s="2304"/>
      <c r="AJ86" s="2305"/>
    </row>
    <row r="87" spans="2:36" ht="6" customHeight="1">
      <c r="B87" s="2303"/>
      <c r="C87" s="2304"/>
      <c r="D87" s="2304"/>
      <c r="E87" s="2304"/>
      <c r="F87" s="2304"/>
      <c r="G87" s="2304"/>
      <c r="H87" s="2304"/>
      <c r="I87" s="2304"/>
      <c r="J87" s="2304"/>
      <c r="K87" s="2304"/>
      <c r="L87" s="2304"/>
      <c r="M87" s="2304"/>
      <c r="N87" s="2304"/>
      <c r="O87" s="2304"/>
      <c r="P87" s="2304"/>
      <c r="Q87" s="2304"/>
      <c r="R87" s="2304"/>
      <c r="S87" s="2304"/>
      <c r="T87" s="2304"/>
      <c r="U87" s="2304"/>
      <c r="V87" s="2304"/>
      <c r="W87" s="2304"/>
      <c r="X87" s="2304"/>
      <c r="Y87" s="2304"/>
      <c r="Z87" s="2304"/>
      <c r="AA87" s="2304"/>
      <c r="AB87" s="2304"/>
      <c r="AC87" s="2304"/>
      <c r="AD87" s="2304"/>
      <c r="AE87" s="2304"/>
      <c r="AF87" s="2304"/>
      <c r="AG87" s="2304"/>
      <c r="AH87" s="2304"/>
      <c r="AI87" s="2304"/>
      <c r="AJ87" s="2305"/>
    </row>
    <row r="88" spans="2:36" ht="141.75" customHeight="1" thickBot="1">
      <c r="B88" s="2311"/>
      <c r="C88" s="2312"/>
      <c r="D88" s="2312"/>
      <c r="E88" s="2312"/>
      <c r="F88" s="2312"/>
      <c r="G88" s="2312"/>
      <c r="H88" s="2312"/>
      <c r="I88" s="2312"/>
      <c r="J88" s="2312"/>
      <c r="K88" s="2312"/>
      <c r="L88" s="2312"/>
      <c r="M88" s="2312"/>
      <c r="N88" s="2312"/>
      <c r="O88" s="2312"/>
      <c r="P88" s="2312"/>
      <c r="Q88" s="2312"/>
      <c r="R88" s="2312"/>
      <c r="S88" s="2312"/>
      <c r="T88" s="2312"/>
      <c r="U88" s="2312"/>
      <c r="V88" s="2312"/>
      <c r="W88" s="2312"/>
      <c r="X88" s="2312"/>
      <c r="Y88" s="2312"/>
      <c r="Z88" s="2312"/>
      <c r="AA88" s="2312"/>
      <c r="AB88" s="2312"/>
      <c r="AC88" s="2312"/>
      <c r="AD88" s="2312"/>
      <c r="AE88" s="2312"/>
      <c r="AF88" s="2312"/>
      <c r="AG88" s="2312"/>
      <c r="AH88" s="2312"/>
      <c r="AI88" s="2312"/>
      <c r="AJ88" s="2313"/>
    </row>
    <row r="89" spans="2:36" s="247" customFormat="1" ht="30" customHeight="1" thickBot="1">
      <c r="B89" s="2306">
        <v>9</v>
      </c>
      <c r="C89" s="2307"/>
      <c r="D89" s="2289" t="s">
        <v>334</v>
      </c>
      <c r="E89" s="2290"/>
      <c r="F89" s="2290"/>
      <c r="G89" s="2290"/>
      <c r="H89" s="2290"/>
      <c r="I89" s="2290"/>
      <c r="J89" s="2290"/>
      <c r="K89" s="2290"/>
      <c r="L89" s="2290"/>
      <c r="M89" s="2290"/>
      <c r="N89" s="2290"/>
      <c r="O89" s="2290"/>
      <c r="P89" s="2290"/>
      <c r="Q89" s="2290"/>
      <c r="R89" s="2290"/>
      <c r="S89" s="2290"/>
      <c r="T89" s="2290"/>
      <c r="U89" s="2290"/>
      <c r="V89" s="2290"/>
      <c r="W89" s="2290"/>
      <c r="X89" s="2290"/>
      <c r="Y89" s="2290"/>
      <c r="Z89" s="2290"/>
      <c r="AA89" s="2290"/>
      <c r="AB89" s="2290"/>
      <c r="AC89" s="2290"/>
      <c r="AD89" s="2290"/>
      <c r="AE89" s="2290"/>
      <c r="AF89" s="2290"/>
      <c r="AG89" s="2290"/>
      <c r="AH89" s="2308"/>
      <c r="AI89" s="2309">
        <f>B89</f>
        <v>9</v>
      </c>
      <c r="AJ89" s="2310"/>
    </row>
    <row r="90" spans="2:36" ht="95.1" customHeight="1">
      <c r="B90" s="2300" t="s">
        <v>781</v>
      </c>
      <c r="C90" s="2301"/>
      <c r="D90" s="2301"/>
      <c r="E90" s="2301"/>
      <c r="F90" s="2301"/>
      <c r="G90" s="2301"/>
      <c r="H90" s="2301"/>
      <c r="I90" s="2301"/>
      <c r="J90" s="2301"/>
      <c r="K90" s="2301"/>
      <c r="L90" s="2301"/>
      <c r="M90" s="2301"/>
      <c r="N90" s="2301"/>
      <c r="O90" s="2301"/>
      <c r="P90" s="2301"/>
      <c r="Q90" s="2301"/>
      <c r="R90" s="2301"/>
      <c r="S90" s="2301"/>
      <c r="T90" s="2301"/>
      <c r="U90" s="2301"/>
      <c r="V90" s="2301"/>
      <c r="W90" s="2301"/>
      <c r="X90" s="2301"/>
      <c r="Y90" s="2301"/>
      <c r="Z90" s="2301"/>
      <c r="AA90" s="2301"/>
      <c r="AB90" s="2301"/>
      <c r="AC90" s="2301"/>
      <c r="AD90" s="2301"/>
      <c r="AE90" s="2301"/>
      <c r="AF90" s="2301"/>
      <c r="AG90" s="2301"/>
      <c r="AH90" s="2301"/>
      <c r="AI90" s="2301"/>
      <c r="AJ90" s="2302"/>
    </row>
    <row r="91" spans="2:36" ht="95.1" customHeight="1">
      <c r="B91" s="2303"/>
      <c r="C91" s="2304"/>
      <c r="D91" s="2304"/>
      <c r="E91" s="2304"/>
      <c r="F91" s="2304"/>
      <c r="G91" s="2304"/>
      <c r="H91" s="2304"/>
      <c r="I91" s="2304"/>
      <c r="J91" s="2304"/>
      <c r="K91" s="2304"/>
      <c r="L91" s="2304"/>
      <c r="M91" s="2304"/>
      <c r="N91" s="2304"/>
      <c r="O91" s="2304"/>
      <c r="P91" s="2304"/>
      <c r="Q91" s="2304"/>
      <c r="R91" s="2304"/>
      <c r="S91" s="2304"/>
      <c r="T91" s="2304"/>
      <c r="U91" s="2304"/>
      <c r="V91" s="2304"/>
      <c r="W91" s="2304"/>
      <c r="X91" s="2304"/>
      <c r="Y91" s="2304"/>
      <c r="Z91" s="2304"/>
      <c r="AA91" s="2304"/>
      <c r="AB91" s="2304"/>
      <c r="AC91" s="2304"/>
      <c r="AD91" s="2304"/>
      <c r="AE91" s="2304"/>
      <c r="AF91" s="2304"/>
      <c r="AG91" s="2304"/>
      <c r="AH91" s="2304"/>
      <c r="AI91" s="2304"/>
      <c r="AJ91" s="2305"/>
    </row>
    <row r="92" spans="2:36" ht="95.1" customHeight="1">
      <c r="B92" s="2303"/>
      <c r="C92" s="2304"/>
      <c r="D92" s="2304"/>
      <c r="E92" s="2304"/>
      <c r="F92" s="2304"/>
      <c r="G92" s="2304"/>
      <c r="H92" s="2304"/>
      <c r="I92" s="2304"/>
      <c r="J92" s="2304"/>
      <c r="K92" s="2304"/>
      <c r="L92" s="2304"/>
      <c r="M92" s="2304"/>
      <c r="N92" s="2304"/>
      <c r="O92" s="2304"/>
      <c r="P92" s="2304"/>
      <c r="Q92" s="2304"/>
      <c r="R92" s="2304"/>
      <c r="S92" s="2304"/>
      <c r="T92" s="2304"/>
      <c r="U92" s="2304"/>
      <c r="V92" s="2304"/>
      <c r="W92" s="2304"/>
      <c r="X92" s="2304"/>
      <c r="Y92" s="2304"/>
      <c r="Z92" s="2304"/>
      <c r="AA92" s="2304"/>
      <c r="AB92" s="2304"/>
      <c r="AC92" s="2304"/>
      <c r="AD92" s="2304"/>
      <c r="AE92" s="2304"/>
      <c r="AF92" s="2304"/>
      <c r="AG92" s="2304"/>
      <c r="AH92" s="2304"/>
      <c r="AI92" s="2304"/>
      <c r="AJ92" s="2305"/>
    </row>
    <row r="93" spans="2:36" ht="43.5" customHeight="1">
      <c r="B93" s="2303"/>
      <c r="C93" s="2304"/>
      <c r="D93" s="2304"/>
      <c r="E93" s="2304"/>
      <c r="F93" s="2304"/>
      <c r="G93" s="2304"/>
      <c r="H93" s="2304"/>
      <c r="I93" s="2304"/>
      <c r="J93" s="2304"/>
      <c r="K93" s="2304"/>
      <c r="L93" s="2304"/>
      <c r="M93" s="2304"/>
      <c r="N93" s="2304"/>
      <c r="O93" s="2304"/>
      <c r="P93" s="2304"/>
      <c r="Q93" s="2304"/>
      <c r="R93" s="2304"/>
      <c r="S93" s="2304"/>
      <c r="T93" s="2304"/>
      <c r="U93" s="2304"/>
      <c r="V93" s="2304"/>
      <c r="W93" s="2304"/>
      <c r="X93" s="2304"/>
      <c r="Y93" s="2304"/>
      <c r="Z93" s="2304"/>
      <c r="AA93" s="2304"/>
      <c r="AB93" s="2304"/>
      <c r="AC93" s="2304"/>
      <c r="AD93" s="2304"/>
      <c r="AE93" s="2304"/>
      <c r="AF93" s="2304"/>
      <c r="AG93" s="2304"/>
      <c r="AH93" s="2304"/>
      <c r="AI93" s="2304"/>
      <c r="AJ93" s="2305"/>
    </row>
    <row r="94" spans="2:36" ht="40.5" hidden="1" customHeight="1">
      <c r="B94" s="2303"/>
      <c r="C94" s="2304"/>
      <c r="D94" s="2304"/>
      <c r="E94" s="2304"/>
      <c r="F94" s="2304"/>
      <c r="G94" s="2304"/>
      <c r="H94" s="2304"/>
      <c r="I94" s="2304"/>
      <c r="J94" s="2304"/>
      <c r="K94" s="2304"/>
      <c r="L94" s="2304"/>
      <c r="M94" s="2304"/>
      <c r="N94" s="2304"/>
      <c r="O94" s="2304"/>
      <c r="P94" s="2304"/>
      <c r="Q94" s="2304"/>
      <c r="R94" s="2304"/>
      <c r="S94" s="2304"/>
      <c r="T94" s="2304"/>
      <c r="U94" s="2304"/>
      <c r="V94" s="2304"/>
      <c r="W94" s="2304"/>
      <c r="X94" s="2304"/>
      <c r="Y94" s="2304"/>
      <c r="Z94" s="2304"/>
      <c r="AA94" s="2304"/>
      <c r="AB94" s="2304"/>
      <c r="AC94" s="2304"/>
      <c r="AD94" s="2304"/>
      <c r="AE94" s="2304"/>
      <c r="AF94" s="2304"/>
      <c r="AG94" s="2304"/>
      <c r="AH94" s="2304"/>
      <c r="AI94" s="2304"/>
      <c r="AJ94" s="2305"/>
    </row>
    <row r="95" spans="2:36" ht="44.25" hidden="1" customHeight="1">
      <c r="B95" s="2303"/>
      <c r="C95" s="2304"/>
      <c r="D95" s="2304"/>
      <c r="E95" s="2304"/>
      <c r="F95" s="2304"/>
      <c r="G95" s="2304"/>
      <c r="H95" s="2304"/>
      <c r="I95" s="2304"/>
      <c r="J95" s="2304"/>
      <c r="K95" s="2304"/>
      <c r="L95" s="2304"/>
      <c r="M95" s="2304"/>
      <c r="N95" s="2304"/>
      <c r="O95" s="2304"/>
      <c r="P95" s="2304"/>
      <c r="Q95" s="2304"/>
      <c r="R95" s="2304"/>
      <c r="S95" s="2304"/>
      <c r="T95" s="2304"/>
      <c r="U95" s="2304"/>
      <c r="V95" s="2304"/>
      <c r="W95" s="2304"/>
      <c r="X95" s="2304"/>
      <c r="Y95" s="2304"/>
      <c r="Z95" s="2304"/>
      <c r="AA95" s="2304"/>
      <c r="AB95" s="2304"/>
      <c r="AC95" s="2304"/>
      <c r="AD95" s="2304"/>
      <c r="AE95" s="2304"/>
      <c r="AF95" s="2304"/>
      <c r="AG95" s="2304"/>
      <c r="AH95" s="2304"/>
      <c r="AI95" s="2304"/>
      <c r="AJ95" s="2305"/>
    </row>
    <row r="96" spans="2:36" ht="198.75" customHeight="1" thickBot="1">
      <c r="B96" s="2311"/>
      <c r="C96" s="2312"/>
      <c r="D96" s="2312"/>
      <c r="E96" s="2312"/>
      <c r="F96" s="2312"/>
      <c r="G96" s="2312"/>
      <c r="H96" s="2312"/>
      <c r="I96" s="2312"/>
      <c r="J96" s="2312"/>
      <c r="K96" s="2312"/>
      <c r="L96" s="2312"/>
      <c r="M96" s="2312"/>
      <c r="N96" s="2312"/>
      <c r="O96" s="2312"/>
      <c r="P96" s="2312"/>
      <c r="Q96" s="2312"/>
      <c r="R96" s="2312"/>
      <c r="S96" s="2312"/>
      <c r="T96" s="2312"/>
      <c r="U96" s="2312"/>
      <c r="V96" s="2312"/>
      <c r="W96" s="2312"/>
      <c r="X96" s="2312"/>
      <c r="Y96" s="2312"/>
      <c r="Z96" s="2312"/>
      <c r="AA96" s="2312"/>
      <c r="AB96" s="2312"/>
      <c r="AC96" s="2312"/>
      <c r="AD96" s="2312"/>
      <c r="AE96" s="2312"/>
      <c r="AF96" s="2312"/>
      <c r="AG96" s="2312"/>
      <c r="AH96" s="2312"/>
      <c r="AI96" s="2312"/>
      <c r="AJ96" s="2313"/>
    </row>
    <row r="97" spans="2:36" s="247" customFormat="1" ht="30" customHeight="1" thickBot="1">
      <c r="B97" s="2306">
        <v>10</v>
      </c>
      <c r="C97" s="2307"/>
      <c r="D97" s="2289" t="s">
        <v>335</v>
      </c>
      <c r="E97" s="2290"/>
      <c r="F97" s="2290"/>
      <c r="G97" s="2290"/>
      <c r="H97" s="2290"/>
      <c r="I97" s="2290"/>
      <c r="J97" s="2290"/>
      <c r="K97" s="2290"/>
      <c r="L97" s="2290"/>
      <c r="M97" s="2290"/>
      <c r="N97" s="2290"/>
      <c r="O97" s="2290"/>
      <c r="P97" s="2290"/>
      <c r="Q97" s="2290"/>
      <c r="R97" s="2290"/>
      <c r="S97" s="2290"/>
      <c r="T97" s="2290"/>
      <c r="U97" s="2290"/>
      <c r="V97" s="2290"/>
      <c r="W97" s="2290"/>
      <c r="X97" s="2290"/>
      <c r="Y97" s="2290"/>
      <c r="Z97" s="2290"/>
      <c r="AA97" s="2290"/>
      <c r="AB97" s="2290"/>
      <c r="AC97" s="2290"/>
      <c r="AD97" s="2290"/>
      <c r="AE97" s="2290"/>
      <c r="AF97" s="2290"/>
      <c r="AG97" s="2290"/>
      <c r="AH97" s="2308"/>
      <c r="AI97" s="2309">
        <f>B97</f>
        <v>10</v>
      </c>
      <c r="AJ97" s="2310"/>
    </row>
    <row r="98" spans="2:36" ht="30" customHeight="1">
      <c r="B98" s="2300" t="s">
        <v>336</v>
      </c>
      <c r="C98" s="2301"/>
      <c r="D98" s="2301"/>
      <c r="E98" s="2301"/>
      <c r="F98" s="2301"/>
      <c r="G98" s="2301"/>
      <c r="H98" s="2301"/>
      <c r="I98" s="2301"/>
      <c r="J98" s="2301"/>
      <c r="K98" s="2301"/>
      <c r="L98" s="2301"/>
      <c r="M98" s="2301"/>
      <c r="N98" s="2301"/>
      <c r="O98" s="2301"/>
      <c r="P98" s="2301"/>
      <c r="Q98" s="2301"/>
      <c r="R98" s="2301"/>
      <c r="S98" s="2301"/>
      <c r="T98" s="2301"/>
      <c r="U98" s="2301"/>
      <c r="V98" s="2301"/>
      <c r="W98" s="2301"/>
      <c r="X98" s="2301"/>
      <c r="Y98" s="2301"/>
      <c r="Z98" s="2301"/>
      <c r="AA98" s="2301"/>
      <c r="AB98" s="2301"/>
      <c r="AC98" s="2301"/>
      <c r="AD98" s="2301"/>
      <c r="AE98" s="2301"/>
      <c r="AF98" s="2301"/>
      <c r="AG98" s="2301"/>
      <c r="AH98" s="2301"/>
      <c r="AI98" s="2301"/>
      <c r="AJ98" s="2302"/>
    </row>
    <row r="99" spans="2:36" ht="30" customHeight="1">
      <c r="B99" s="2303"/>
      <c r="C99" s="2304"/>
      <c r="D99" s="2304"/>
      <c r="E99" s="2304"/>
      <c r="F99" s="2304"/>
      <c r="G99" s="2304"/>
      <c r="H99" s="2304"/>
      <c r="I99" s="2304"/>
      <c r="J99" s="2304"/>
      <c r="K99" s="2304"/>
      <c r="L99" s="2304"/>
      <c r="M99" s="2304"/>
      <c r="N99" s="2304"/>
      <c r="O99" s="2304"/>
      <c r="P99" s="2304"/>
      <c r="Q99" s="2304"/>
      <c r="R99" s="2304"/>
      <c r="S99" s="2304"/>
      <c r="T99" s="2304"/>
      <c r="U99" s="2304"/>
      <c r="V99" s="2304"/>
      <c r="W99" s="2304"/>
      <c r="X99" s="2304"/>
      <c r="Y99" s="2304"/>
      <c r="Z99" s="2304"/>
      <c r="AA99" s="2304"/>
      <c r="AB99" s="2304"/>
      <c r="AC99" s="2304"/>
      <c r="AD99" s="2304"/>
      <c r="AE99" s="2304"/>
      <c r="AF99" s="2304"/>
      <c r="AG99" s="2304"/>
      <c r="AH99" s="2304"/>
      <c r="AI99" s="2304"/>
      <c r="AJ99" s="2305"/>
    </row>
    <row r="100" spans="2:36" ht="30" customHeight="1">
      <c r="B100" s="2303"/>
      <c r="C100" s="2304"/>
      <c r="D100" s="2304"/>
      <c r="E100" s="2304"/>
      <c r="F100" s="2304"/>
      <c r="G100" s="2304"/>
      <c r="H100" s="2304"/>
      <c r="I100" s="2304"/>
      <c r="J100" s="2304"/>
      <c r="K100" s="2304"/>
      <c r="L100" s="2304"/>
      <c r="M100" s="2304"/>
      <c r="N100" s="2304"/>
      <c r="O100" s="2304"/>
      <c r="P100" s="2304"/>
      <c r="Q100" s="2304"/>
      <c r="R100" s="2304"/>
      <c r="S100" s="2304"/>
      <c r="T100" s="2304"/>
      <c r="U100" s="2304"/>
      <c r="V100" s="2304"/>
      <c r="W100" s="2304"/>
      <c r="X100" s="2304"/>
      <c r="Y100" s="2304"/>
      <c r="Z100" s="2304"/>
      <c r="AA100" s="2304"/>
      <c r="AB100" s="2304"/>
      <c r="AC100" s="2304"/>
      <c r="AD100" s="2304"/>
      <c r="AE100" s="2304"/>
      <c r="AF100" s="2304"/>
      <c r="AG100" s="2304"/>
      <c r="AH100" s="2304"/>
      <c r="AI100" s="2304"/>
      <c r="AJ100" s="2305"/>
    </row>
    <row r="101" spans="2:36" ht="30" customHeight="1">
      <c r="B101" s="2303"/>
      <c r="C101" s="2304"/>
      <c r="D101" s="2304"/>
      <c r="E101" s="2304"/>
      <c r="F101" s="2304"/>
      <c r="G101" s="2304"/>
      <c r="H101" s="2304"/>
      <c r="I101" s="2304"/>
      <c r="J101" s="2304"/>
      <c r="K101" s="2304"/>
      <c r="L101" s="2304"/>
      <c r="M101" s="2304"/>
      <c r="N101" s="2304"/>
      <c r="O101" s="2304"/>
      <c r="P101" s="2304"/>
      <c r="Q101" s="2304"/>
      <c r="R101" s="2304"/>
      <c r="S101" s="2304"/>
      <c r="T101" s="2304"/>
      <c r="U101" s="2304"/>
      <c r="V101" s="2304"/>
      <c r="W101" s="2304"/>
      <c r="X101" s="2304"/>
      <c r="Y101" s="2304"/>
      <c r="Z101" s="2304"/>
      <c r="AA101" s="2304"/>
      <c r="AB101" s="2304"/>
      <c r="AC101" s="2304"/>
      <c r="AD101" s="2304"/>
      <c r="AE101" s="2304"/>
      <c r="AF101" s="2304"/>
      <c r="AG101" s="2304"/>
      <c r="AH101" s="2304"/>
      <c r="AI101" s="2304"/>
      <c r="AJ101" s="2305"/>
    </row>
    <row r="102" spans="2:36" ht="30" customHeight="1" thickBot="1">
      <c r="B102" s="2303"/>
      <c r="C102" s="2304"/>
      <c r="D102" s="2304"/>
      <c r="E102" s="2304"/>
      <c r="F102" s="2304"/>
      <c r="G102" s="2304"/>
      <c r="H102" s="2304"/>
      <c r="I102" s="2304"/>
      <c r="J102" s="2304"/>
      <c r="K102" s="2304"/>
      <c r="L102" s="2304"/>
      <c r="M102" s="2304"/>
      <c r="N102" s="2304"/>
      <c r="O102" s="2304"/>
      <c r="P102" s="2304"/>
      <c r="Q102" s="2304"/>
      <c r="R102" s="2304"/>
      <c r="S102" s="2304"/>
      <c r="T102" s="2304"/>
      <c r="U102" s="2304"/>
      <c r="V102" s="2304"/>
      <c r="W102" s="2304"/>
      <c r="X102" s="2304"/>
      <c r="Y102" s="2304"/>
      <c r="Z102" s="2304"/>
      <c r="AA102" s="2304"/>
      <c r="AB102" s="2304"/>
      <c r="AC102" s="2304"/>
      <c r="AD102" s="2304"/>
      <c r="AE102" s="2304"/>
      <c r="AF102" s="2304"/>
      <c r="AG102" s="2304"/>
      <c r="AH102" s="2304"/>
      <c r="AI102" s="2304"/>
      <c r="AJ102" s="2305"/>
    </row>
    <row r="103" spans="2:36" ht="9.9" hidden="1" customHeight="1">
      <c r="B103" s="2303"/>
      <c r="C103" s="2304"/>
      <c r="D103" s="2304"/>
      <c r="E103" s="2304"/>
      <c r="F103" s="2304"/>
      <c r="G103" s="2304"/>
      <c r="H103" s="2304"/>
      <c r="I103" s="2304"/>
      <c r="J103" s="2304"/>
      <c r="K103" s="2304"/>
      <c r="L103" s="2304"/>
      <c r="M103" s="2304"/>
      <c r="N103" s="2304"/>
      <c r="O103" s="2304"/>
      <c r="P103" s="2304"/>
      <c r="Q103" s="2304"/>
      <c r="R103" s="2304"/>
      <c r="S103" s="2304"/>
      <c r="T103" s="2304"/>
      <c r="U103" s="2304"/>
      <c r="V103" s="2304"/>
      <c r="W103" s="2304"/>
      <c r="X103" s="2304"/>
      <c r="Y103" s="2304"/>
      <c r="Z103" s="2304"/>
      <c r="AA103" s="2304"/>
      <c r="AB103" s="2304"/>
      <c r="AC103" s="2304"/>
      <c r="AD103" s="2304"/>
      <c r="AE103" s="2304"/>
      <c r="AF103" s="2304"/>
      <c r="AG103" s="2304"/>
      <c r="AH103" s="2304"/>
      <c r="AI103" s="2304"/>
      <c r="AJ103" s="2305"/>
    </row>
    <row r="104" spans="2:36" ht="23.25" hidden="1" customHeight="1" thickBot="1">
      <c r="B104" s="2311"/>
      <c r="C104" s="2312"/>
      <c r="D104" s="2312"/>
      <c r="E104" s="2312"/>
      <c r="F104" s="2312"/>
      <c r="G104" s="2312"/>
      <c r="H104" s="2312"/>
      <c r="I104" s="2312"/>
      <c r="J104" s="2312"/>
      <c r="K104" s="2312"/>
      <c r="L104" s="2312"/>
      <c r="M104" s="2312"/>
      <c r="N104" s="2312"/>
      <c r="O104" s="2312"/>
      <c r="P104" s="2312"/>
      <c r="Q104" s="2312"/>
      <c r="R104" s="2312"/>
      <c r="S104" s="2312"/>
      <c r="T104" s="2312"/>
      <c r="U104" s="2312"/>
      <c r="V104" s="2312"/>
      <c r="W104" s="2312"/>
      <c r="X104" s="2312"/>
      <c r="Y104" s="2312"/>
      <c r="Z104" s="2312"/>
      <c r="AA104" s="2312"/>
      <c r="AB104" s="2312"/>
      <c r="AC104" s="2312"/>
      <c r="AD104" s="2312"/>
      <c r="AE104" s="2312"/>
      <c r="AF104" s="2312"/>
      <c r="AG104" s="2312"/>
      <c r="AH104" s="2312"/>
      <c r="AI104" s="2312"/>
      <c r="AJ104" s="2313"/>
    </row>
    <row r="105" spans="2:36" s="247" customFormat="1" ht="30" customHeight="1" thickBot="1">
      <c r="B105" s="2306">
        <v>11</v>
      </c>
      <c r="C105" s="2307"/>
      <c r="D105" s="2289" t="s">
        <v>337</v>
      </c>
      <c r="E105" s="2290"/>
      <c r="F105" s="2290"/>
      <c r="G105" s="2290"/>
      <c r="H105" s="2290"/>
      <c r="I105" s="2290"/>
      <c r="J105" s="2290"/>
      <c r="K105" s="2290"/>
      <c r="L105" s="2290"/>
      <c r="M105" s="2290"/>
      <c r="N105" s="2290"/>
      <c r="O105" s="2290"/>
      <c r="P105" s="2290"/>
      <c r="Q105" s="2290"/>
      <c r="R105" s="2290"/>
      <c r="S105" s="2290"/>
      <c r="T105" s="2290"/>
      <c r="U105" s="2290"/>
      <c r="V105" s="2290"/>
      <c r="W105" s="2290"/>
      <c r="X105" s="2290"/>
      <c r="Y105" s="2290"/>
      <c r="Z105" s="2290"/>
      <c r="AA105" s="2290"/>
      <c r="AB105" s="2290"/>
      <c r="AC105" s="2290"/>
      <c r="AD105" s="2290"/>
      <c r="AE105" s="2290"/>
      <c r="AF105" s="2290"/>
      <c r="AG105" s="2290"/>
      <c r="AH105" s="2308"/>
      <c r="AI105" s="2309">
        <f>B105</f>
        <v>11</v>
      </c>
      <c r="AJ105" s="2310"/>
    </row>
    <row r="106" spans="2:36" ht="24.9" customHeight="1">
      <c r="B106" s="2331" t="s">
        <v>338</v>
      </c>
      <c r="C106" s="2332"/>
      <c r="D106" s="2332"/>
      <c r="E106" s="2332"/>
      <c r="F106" s="2332"/>
      <c r="G106" s="2332"/>
      <c r="H106" s="2332"/>
      <c r="I106" s="2332"/>
      <c r="J106" s="2332"/>
      <c r="K106" s="2332"/>
      <c r="L106" s="2332"/>
      <c r="M106" s="2332"/>
      <c r="N106" s="2332"/>
      <c r="O106" s="2332"/>
      <c r="P106" s="2332"/>
      <c r="Q106" s="2332"/>
      <c r="R106" s="2332"/>
      <c r="S106" s="2332"/>
      <c r="T106" s="2332"/>
      <c r="U106" s="2332"/>
      <c r="V106" s="2332"/>
      <c r="W106" s="2332"/>
      <c r="X106" s="2332"/>
      <c r="Y106" s="2332"/>
      <c r="Z106" s="2332"/>
      <c r="AA106" s="2332"/>
      <c r="AB106" s="2332"/>
      <c r="AC106" s="2332"/>
      <c r="AD106" s="2332"/>
      <c r="AE106" s="2332"/>
      <c r="AF106" s="2332"/>
      <c r="AG106" s="2332"/>
      <c r="AH106" s="2332"/>
      <c r="AI106" s="2332"/>
      <c r="AJ106" s="2333"/>
    </row>
    <row r="107" spans="2:36" ht="24.9" customHeight="1">
      <c r="B107" s="2334"/>
      <c r="C107" s="2335"/>
      <c r="D107" s="2335"/>
      <c r="E107" s="2335"/>
      <c r="F107" s="2335"/>
      <c r="G107" s="2335"/>
      <c r="H107" s="2335"/>
      <c r="I107" s="2335"/>
      <c r="J107" s="2335"/>
      <c r="K107" s="2335"/>
      <c r="L107" s="2335"/>
      <c r="M107" s="2335"/>
      <c r="N107" s="2335"/>
      <c r="O107" s="2335"/>
      <c r="P107" s="2335"/>
      <c r="Q107" s="2335"/>
      <c r="R107" s="2335"/>
      <c r="S107" s="2335"/>
      <c r="T107" s="2335"/>
      <c r="U107" s="2335"/>
      <c r="V107" s="2335"/>
      <c r="W107" s="2335"/>
      <c r="X107" s="2335"/>
      <c r="Y107" s="2335"/>
      <c r="Z107" s="2335"/>
      <c r="AA107" s="2335"/>
      <c r="AB107" s="2335"/>
      <c r="AC107" s="2335"/>
      <c r="AD107" s="2335"/>
      <c r="AE107" s="2335"/>
      <c r="AF107" s="2335"/>
      <c r="AG107" s="2335"/>
      <c r="AH107" s="2335"/>
      <c r="AI107" s="2335"/>
      <c r="AJ107" s="2336"/>
    </row>
    <row r="108" spans="2:36" ht="24.9" customHeight="1">
      <c r="B108" s="2334"/>
      <c r="C108" s="2335"/>
      <c r="D108" s="2335"/>
      <c r="E108" s="2335"/>
      <c r="F108" s="2335"/>
      <c r="G108" s="2335"/>
      <c r="H108" s="2335"/>
      <c r="I108" s="2335"/>
      <c r="J108" s="2335"/>
      <c r="K108" s="2335"/>
      <c r="L108" s="2335"/>
      <c r="M108" s="2335"/>
      <c r="N108" s="2335"/>
      <c r="O108" s="2335"/>
      <c r="P108" s="2335"/>
      <c r="Q108" s="2335"/>
      <c r="R108" s="2335"/>
      <c r="S108" s="2335"/>
      <c r="T108" s="2335"/>
      <c r="U108" s="2335"/>
      <c r="V108" s="2335"/>
      <c r="W108" s="2335"/>
      <c r="X108" s="2335"/>
      <c r="Y108" s="2335"/>
      <c r="Z108" s="2335"/>
      <c r="AA108" s="2335"/>
      <c r="AB108" s="2335"/>
      <c r="AC108" s="2335"/>
      <c r="AD108" s="2335"/>
      <c r="AE108" s="2335"/>
      <c r="AF108" s="2335"/>
      <c r="AG108" s="2335"/>
      <c r="AH108" s="2335"/>
      <c r="AI108" s="2335"/>
      <c r="AJ108" s="2336"/>
    </row>
    <row r="109" spans="2:36" ht="32.25" customHeight="1">
      <c r="B109" s="2334"/>
      <c r="C109" s="2335"/>
      <c r="D109" s="2335"/>
      <c r="E109" s="2335"/>
      <c r="F109" s="2335"/>
      <c r="G109" s="2335"/>
      <c r="H109" s="2335"/>
      <c r="I109" s="2335"/>
      <c r="J109" s="2335"/>
      <c r="K109" s="2335"/>
      <c r="L109" s="2335"/>
      <c r="M109" s="2335"/>
      <c r="N109" s="2335"/>
      <c r="O109" s="2335"/>
      <c r="P109" s="2335"/>
      <c r="Q109" s="2335"/>
      <c r="R109" s="2335"/>
      <c r="S109" s="2335"/>
      <c r="T109" s="2335"/>
      <c r="U109" s="2335"/>
      <c r="V109" s="2335"/>
      <c r="W109" s="2335"/>
      <c r="X109" s="2335"/>
      <c r="Y109" s="2335"/>
      <c r="Z109" s="2335"/>
      <c r="AA109" s="2335"/>
      <c r="AB109" s="2335"/>
      <c r="AC109" s="2335"/>
      <c r="AD109" s="2335"/>
      <c r="AE109" s="2335"/>
      <c r="AF109" s="2335"/>
      <c r="AG109" s="2335"/>
      <c r="AH109" s="2335"/>
      <c r="AI109" s="2335"/>
      <c r="AJ109" s="2336"/>
    </row>
    <row r="110" spans="2:36" ht="24.75" hidden="1" customHeight="1">
      <c r="B110" s="2334"/>
      <c r="C110" s="2335"/>
      <c r="D110" s="2335"/>
      <c r="E110" s="2335"/>
      <c r="F110" s="2335"/>
      <c r="G110" s="2335"/>
      <c r="H110" s="2335"/>
      <c r="I110" s="2335"/>
      <c r="J110" s="2335"/>
      <c r="K110" s="2335"/>
      <c r="L110" s="2335"/>
      <c r="M110" s="2335"/>
      <c r="N110" s="2335"/>
      <c r="O110" s="2335"/>
      <c r="P110" s="2335"/>
      <c r="Q110" s="2335"/>
      <c r="R110" s="2335"/>
      <c r="S110" s="2335"/>
      <c r="T110" s="2335"/>
      <c r="U110" s="2335"/>
      <c r="V110" s="2335"/>
      <c r="W110" s="2335"/>
      <c r="X110" s="2335"/>
      <c r="Y110" s="2335"/>
      <c r="Z110" s="2335"/>
      <c r="AA110" s="2335"/>
      <c r="AB110" s="2335"/>
      <c r="AC110" s="2335"/>
      <c r="AD110" s="2335"/>
      <c r="AE110" s="2335"/>
      <c r="AF110" s="2335"/>
      <c r="AG110" s="2335"/>
      <c r="AH110" s="2335"/>
      <c r="AI110" s="2335"/>
      <c r="AJ110" s="2336"/>
    </row>
    <row r="111" spans="2:36" ht="9.9" hidden="1" customHeight="1">
      <c r="B111" s="2334"/>
      <c r="C111" s="2335"/>
      <c r="D111" s="2335"/>
      <c r="E111" s="2335"/>
      <c r="F111" s="2335"/>
      <c r="G111" s="2335"/>
      <c r="H111" s="2335"/>
      <c r="I111" s="2335"/>
      <c r="J111" s="2335"/>
      <c r="K111" s="2335"/>
      <c r="L111" s="2335"/>
      <c r="M111" s="2335"/>
      <c r="N111" s="2335"/>
      <c r="O111" s="2335"/>
      <c r="P111" s="2335"/>
      <c r="Q111" s="2335"/>
      <c r="R111" s="2335"/>
      <c r="S111" s="2335"/>
      <c r="T111" s="2335"/>
      <c r="U111" s="2335"/>
      <c r="V111" s="2335"/>
      <c r="W111" s="2335"/>
      <c r="X111" s="2335"/>
      <c r="Y111" s="2335"/>
      <c r="Z111" s="2335"/>
      <c r="AA111" s="2335"/>
      <c r="AB111" s="2335"/>
      <c r="AC111" s="2335"/>
      <c r="AD111" s="2335"/>
      <c r="AE111" s="2335"/>
      <c r="AF111" s="2335"/>
      <c r="AG111" s="2335"/>
      <c r="AH111" s="2335"/>
      <c r="AI111" s="2335"/>
      <c r="AJ111" s="2336"/>
    </row>
    <row r="112" spans="2:36" ht="45.75" customHeight="1" thickBot="1">
      <c r="B112" s="2337"/>
      <c r="C112" s="2338"/>
      <c r="D112" s="2338"/>
      <c r="E112" s="2338"/>
      <c r="F112" s="2338"/>
      <c r="G112" s="2338"/>
      <c r="H112" s="2338"/>
      <c r="I112" s="2338"/>
      <c r="J112" s="2338"/>
      <c r="K112" s="2338"/>
      <c r="L112" s="2338"/>
      <c r="M112" s="2338"/>
      <c r="N112" s="2338"/>
      <c r="O112" s="2338"/>
      <c r="P112" s="2338"/>
      <c r="Q112" s="2338"/>
      <c r="R112" s="2338"/>
      <c r="S112" s="2338"/>
      <c r="T112" s="2338"/>
      <c r="U112" s="2338"/>
      <c r="V112" s="2338"/>
      <c r="W112" s="2338"/>
      <c r="X112" s="2338"/>
      <c r="Y112" s="2338"/>
      <c r="Z112" s="2338"/>
      <c r="AA112" s="2338"/>
      <c r="AB112" s="2338"/>
      <c r="AC112" s="2338"/>
      <c r="AD112" s="2338"/>
      <c r="AE112" s="2338"/>
      <c r="AF112" s="2338"/>
      <c r="AG112" s="2338"/>
      <c r="AH112" s="2338"/>
      <c r="AI112" s="2338"/>
      <c r="AJ112" s="2339"/>
    </row>
    <row r="113" spans="2:36" s="247" customFormat="1" ht="30" customHeight="1" thickBot="1">
      <c r="B113" s="2306">
        <v>12</v>
      </c>
      <c r="C113" s="2307"/>
      <c r="D113" s="2289" t="s">
        <v>339</v>
      </c>
      <c r="E113" s="2290"/>
      <c r="F113" s="2290"/>
      <c r="G113" s="2290"/>
      <c r="H113" s="2290"/>
      <c r="I113" s="2290"/>
      <c r="J113" s="2290"/>
      <c r="K113" s="2290"/>
      <c r="L113" s="2290"/>
      <c r="M113" s="2290"/>
      <c r="N113" s="2290"/>
      <c r="O113" s="2290"/>
      <c r="P113" s="2290"/>
      <c r="Q113" s="2290"/>
      <c r="R113" s="2290"/>
      <c r="S113" s="2290"/>
      <c r="T113" s="2290"/>
      <c r="U113" s="2290"/>
      <c r="V113" s="2290"/>
      <c r="W113" s="2290"/>
      <c r="X113" s="2290"/>
      <c r="Y113" s="2290"/>
      <c r="Z113" s="2290"/>
      <c r="AA113" s="2290"/>
      <c r="AB113" s="2290"/>
      <c r="AC113" s="2290"/>
      <c r="AD113" s="2290"/>
      <c r="AE113" s="2290"/>
      <c r="AF113" s="2290"/>
      <c r="AG113" s="2290"/>
      <c r="AH113" s="2308"/>
      <c r="AI113" s="2309">
        <f>B113</f>
        <v>12</v>
      </c>
      <c r="AJ113" s="2310"/>
    </row>
    <row r="114" spans="2:36" ht="9.9" customHeight="1">
      <c r="B114" s="2300" t="s">
        <v>340</v>
      </c>
      <c r="C114" s="2301"/>
      <c r="D114" s="2301"/>
      <c r="E114" s="2301"/>
      <c r="F114" s="2301"/>
      <c r="G114" s="2301"/>
      <c r="H114" s="2301"/>
      <c r="I114" s="2301"/>
      <c r="J114" s="2301"/>
      <c r="K114" s="2301"/>
      <c r="L114" s="2301"/>
      <c r="M114" s="2301"/>
      <c r="N114" s="2301"/>
      <c r="O114" s="2301"/>
      <c r="P114" s="2301"/>
      <c r="Q114" s="2301"/>
      <c r="R114" s="2301"/>
      <c r="S114" s="2301"/>
      <c r="T114" s="2301"/>
      <c r="U114" s="2301"/>
      <c r="V114" s="2301"/>
      <c r="W114" s="2301"/>
      <c r="X114" s="2301"/>
      <c r="Y114" s="2301"/>
      <c r="Z114" s="2301"/>
      <c r="AA114" s="2301"/>
      <c r="AB114" s="2301"/>
      <c r="AC114" s="2301"/>
      <c r="AD114" s="2301"/>
      <c r="AE114" s="2301"/>
      <c r="AF114" s="2301"/>
      <c r="AG114" s="2301"/>
      <c r="AH114" s="2301"/>
      <c r="AI114" s="2301"/>
      <c r="AJ114" s="2302"/>
    </row>
    <row r="115" spans="2:36" ht="9.9" customHeight="1">
      <c r="B115" s="2303"/>
      <c r="C115" s="2304"/>
      <c r="D115" s="2304"/>
      <c r="E115" s="2304"/>
      <c r="F115" s="2304"/>
      <c r="G115" s="2304"/>
      <c r="H115" s="2304"/>
      <c r="I115" s="2304"/>
      <c r="J115" s="2304"/>
      <c r="K115" s="2304"/>
      <c r="L115" s="2304"/>
      <c r="M115" s="2304"/>
      <c r="N115" s="2304"/>
      <c r="O115" s="2304"/>
      <c r="P115" s="2304"/>
      <c r="Q115" s="2304"/>
      <c r="R115" s="2304"/>
      <c r="S115" s="2304"/>
      <c r="T115" s="2304"/>
      <c r="U115" s="2304"/>
      <c r="V115" s="2304"/>
      <c r="W115" s="2304"/>
      <c r="X115" s="2304"/>
      <c r="Y115" s="2304"/>
      <c r="Z115" s="2304"/>
      <c r="AA115" s="2304"/>
      <c r="AB115" s="2304"/>
      <c r="AC115" s="2304"/>
      <c r="AD115" s="2304"/>
      <c r="AE115" s="2304"/>
      <c r="AF115" s="2304"/>
      <c r="AG115" s="2304"/>
      <c r="AH115" s="2304"/>
      <c r="AI115" s="2304"/>
      <c r="AJ115" s="2305"/>
    </row>
    <row r="116" spans="2:36" ht="9.9" customHeight="1">
      <c r="B116" s="2303"/>
      <c r="C116" s="2304"/>
      <c r="D116" s="2304"/>
      <c r="E116" s="2304"/>
      <c r="F116" s="2304"/>
      <c r="G116" s="2304"/>
      <c r="H116" s="2304"/>
      <c r="I116" s="2304"/>
      <c r="J116" s="2304"/>
      <c r="K116" s="2304"/>
      <c r="L116" s="2304"/>
      <c r="M116" s="2304"/>
      <c r="N116" s="2304"/>
      <c r="O116" s="2304"/>
      <c r="P116" s="2304"/>
      <c r="Q116" s="2304"/>
      <c r="R116" s="2304"/>
      <c r="S116" s="2304"/>
      <c r="T116" s="2304"/>
      <c r="U116" s="2304"/>
      <c r="V116" s="2304"/>
      <c r="W116" s="2304"/>
      <c r="X116" s="2304"/>
      <c r="Y116" s="2304"/>
      <c r="Z116" s="2304"/>
      <c r="AA116" s="2304"/>
      <c r="AB116" s="2304"/>
      <c r="AC116" s="2304"/>
      <c r="AD116" s="2304"/>
      <c r="AE116" s="2304"/>
      <c r="AF116" s="2304"/>
      <c r="AG116" s="2304"/>
      <c r="AH116" s="2304"/>
      <c r="AI116" s="2304"/>
      <c r="AJ116" s="2305"/>
    </row>
    <row r="117" spans="2:36" ht="9.9" customHeight="1" thickBot="1">
      <c r="B117" s="2311"/>
      <c r="C117" s="2312"/>
      <c r="D117" s="2312"/>
      <c r="E117" s="2312"/>
      <c r="F117" s="2312"/>
      <c r="G117" s="2312"/>
      <c r="H117" s="2312"/>
      <c r="I117" s="2312"/>
      <c r="J117" s="2312"/>
      <c r="K117" s="2312"/>
      <c r="L117" s="2312"/>
      <c r="M117" s="2312"/>
      <c r="N117" s="2312"/>
      <c r="O117" s="2312"/>
      <c r="P117" s="2312"/>
      <c r="Q117" s="2312"/>
      <c r="R117" s="2312"/>
      <c r="S117" s="2312"/>
      <c r="T117" s="2312"/>
      <c r="U117" s="2312"/>
      <c r="V117" s="2312"/>
      <c r="W117" s="2312"/>
      <c r="X117" s="2312"/>
      <c r="Y117" s="2312"/>
      <c r="Z117" s="2312"/>
      <c r="AA117" s="2312"/>
      <c r="AB117" s="2312"/>
      <c r="AC117" s="2312"/>
      <c r="AD117" s="2312"/>
      <c r="AE117" s="2312"/>
      <c r="AF117" s="2312"/>
      <c r="AG117" s="2312"/>
      <c r="AH117" s="2312"/>
      <c r="AI117" s="2312"/>
      <c r="AJ117" s="2313"/>
    </row>
    <row r="118" spans="2:36" s="247" customFormat="1" ht="30" customHeight="1" thickBot="1">
      <c r="B118" s="2306">
        <v>13</v>
      </c>
      <c r="C118" s="2307"/>
      <c r="D118" s="2289" t="s">
        <v>341</v>
      </c>
      <c r="E118" s="2290"/>
      <c r="F118" s="2290"/>
      <c r="G118" s="2290"/>
      <c r="H118" s="2290"/>
      <c r="I118" s="2290"/>
      <c r="J118" s="2290"/>
      <c r="K118" s="2290"/>
      <c r="L118" s="2290"/>
      <c r="M118" s="2290"/>
      <c r="N118" s="2290"/>
      <c r="O118" s="2290"/>
      <c r="P118" s="2290"/>
      <c r="Q118" s="2290"/>
      <c r="R118" s="2290"/>
      <c r="S118" s="2290"/>
      <c r="T118" s="2290"/>
      <c r="U118" s="2290"/>
      <c r="V118" s="2290"/>
      <c r="W118" s="2290"/>
      <c r="X118" s="2290"/>
      <c r="Y118" s="2290"/>
      <c r="Z118" s="2290"/>
      <c r="AA118" s="2290"/>
      <c r="AB118" s="2290"/>
      <c r="AC118" s="2290"/>
      <c r="AD118" s="2290"/>
      <c r="AE118" s="2290"/>
      <c r="AF118" s="2290"/>
      <c r="AG118" s="2290"/>
      <c r="AH118" s="2308"/>
      <c r="AI118" s="2309">
        <f>B118</f>
        <v>13</v>
      </c>
      <c r="AJ118" s="2310"/>
    </row>
    <row r="119" spans="2:36" ht="17.100000000000001" customHeight="1">
      <c r="B119" s="2300" t="s">
        <v>342</v>
      </c>
      <c r="C119" s="2301"/>
      <c r="D119" s="2301"/>
      <c r="E119" s="2301"/>
      <c r="F119" s="2301"/>
      <c r="G119" s="2301"/>
      <c r="H119" s="2301"/>
      <c r="I119" s="2301"/>
      <c r="J119" s="2301"/>
      <c r="K119" s="2301"/>
      <c r="L119" s="2301"/>
      <c r="M119" s="2301"/>
      <c r="N119" s="2301"/>
      <c r="O119" s="2301"/>
      <c r="P119" s="2301"/>
      <c r="Q119" s="2301"/>
      <c r="R119" s="2301"/>
      <c r="S119" s="2301"/>
      <c r="T119" s="2301"/>
      <c r="U119" s="2301"/>
      <c r="V119" s="2301"/>
      <c r="W119" s="2301"/>
      <c r="X119" s="2301"/>
      <c r="Y119" s="2301"/>
      <c r="Z119" s="2301"/>
      <c r="AA119" s="2301"/>
      <c r="AB119" s="2301"/>
      <c r="AC119" s="2301"/>
      <c r="AD119" s="2301"/>
      <c r="AE119" s="2301"/>
      <c r="AF119" s="2301"/>
      <c r="AG119" s="2301"/>
      <c r="AH119" s="2301"/>
      <c r="AI119" s="2301"/>
      <c r="AJ119" s="2302"/>
    </row>
    <row r="120" spans="2:36" ht="17.100000000000001" customHeight="1">
      <c r="B120" s="2303"/>
      <c r="C120" s="2304"/>
      <c r="D120" s="2304"/>
      <c r="E120" s="2304"/>
      <c r="F120" s="2304"/>
      <c r="G120" s="2304"/>
      <c r="H120" s="2304"/>
      <c r="I120" s="2304"/>
      <c r="J120" s="2304"/>
      <c r="K120" s="2304"/>
      <c r="L120" s="2304"/>
      <c r="M120" s="2304"/>
      <c r="N120" s="2304"/>
      <c r="O120" s="2304"/>
      <c r="P120" s="2304"/>
      <c r="Q120" s="2304"/>
      <c r="R120" s="2304"/>
      <c r="S120" s="2304"/>
      <c r="T120" s="2304"/>
      <c r="U120" s="2304"/>
      <c r="V120" s="2304"/>
      <c r="W120" s="2304"/>
      <c r="X120" s="2304"/>
      <c r="Y120" s="2304"/>
      <c r="Z120" s="2304"/>
      <c r="AA120" s="2304"/>
      <c r="AB120" s="2304"/>
      <c r="AC120" s="2304"/>
      <c r="AD120" s="2304"/>
      <c r="AE120" s="2304"/>
      <c r="AF120" s="2304"/>
      <c r="AG120" s="2304"/>
      <c r="AH120" s="2304"/>
      <c r="AI120" s="2304"/>
      <c r="AJ120" s="2305"/>
    </row>
    <row r="121" spans="2:36" ht="17.100000000000001" customHeight="1">
      <c r="B121" s="2303"/>
      <c r="C121" s="2304"/>
      <c r="D121" s="2304"/>
      <c r="E121" s="2304"/>
      <c r="F121" s="2304"/>
      <c r="G121" s="2304"/>
      <c r="H121" s="2304"/>
      <c r="I121" s="2304"/>
      <c r="J121" s="2304"/>
      <c r="K121" s="2304"/>
      <c r="L121" s="2304"/>
      <c r="M121" s="2304"/>
      <c r="N121" s="2304"/>
      <c r="O121" s="2304"/>
      <c r="P121" s="2304"/>
      <c r="Q121" s="2304"/>
      <c r="R121" s="2304"/>
      <c r="S121" s="2304"/>
      <c r="T121" s="2304"/>
      <c r="U121" s="2304"/>
      <c r="V121" s="2304"/>
      <c r="W121" s="2304"/>
      <c r="X121" s="2304"/>
      <c r="Y121" s="2304"/>
      <c r="Z121" s="2304"/>
      <c r="AA121" s="2304"/>
      <c r="AB121" s="2304"/>
      <c r="AC121" s="2304"/>
      <c r="AD121" s="2304"/>
      <c r="AE121" s="2304"/>
      <c r="AF121" s="2304"/>
      <c r="AG121" s="2304"/>
      <c r="AH121" s="2304"/>
      <c r="AI121" s="2304"/>
      <c r="AJ121" s="2305"/>
    </row>
    <row r="122" spans="2:36" ht="17.100000000000001" customHeight="1">
      <c r="B122" s="2303"/>
      <c r="C122" s="2304"/>
      <c r="D122" s="2304"/>
      <c r="E122" s="2304"/>
      <c r="F122" s="2304"/>
      <c r="G122" s="2304"/>
      <c r="H122" s="2304"/>
      <c r="I122" s="2304"/>
      <c r="J122" s="2304"/>
      <c r="K122" s="2304"/>
      <c r="L122" s="2304"/>
      <c r="M122" s="2304"/>
      <c r="N122" s="2304"/>
      <c r="O122" s="2304"/>
      <c r="P122" s="2304"/>
      <c r="Q122" s="2304"/>
      <c r="R122" s="2304"/>
      <c r="S122" s="2304"/>
      <c r="T122" s="2304"/>
      <c r="U122" s="2304"/>
      <c r="V122" s="2304"/>
      <c r="W122" s="2304"/>
      <c r="X122" s="2304"/>
      <c r="Y122" s="2304"/>
      <c r="Z122" s="2304"/>
      <c r="AA122" s="2304"/>
      <c r="AB122" s="2304"/>
      <c r="AC122" s="2304"/>
      <c r="AD122" s="2304"/>
      <c r="AE122" s="2304"/>
      <c r="AF122" s="2304"/>
      <c r="AG122" s="2304"/>
      <c r="AH122" s="2304"/>
      <c r="AI122" s="2304"/>
      <c r="AJ122" s="2305"/>
    </row>
    <row r="123" spans="2:36" ht="4.5" customHeight="1" thickBot="1">
      <c r="B123" s="2303"/>
      <c r="C123" s="2304"/>
      <c r="D123" s="2304"/>
      <c r="E123" s="2304"/>
      <c r="F123" s="2304"/>
      <c r="G123" s="2304"/>
      <c r="H123" s="2304"/>
      <c r="I123" s="2304"/>
      <c r="J123" s="2304"/>
      <c r="K123" s="2304"/>
      <c r="L123" s="2304"/>
      <c r="M123" s="2304"/>
      <c r="N123" s="2304"/>
      <c r="O123" s="2304"/>
      <c r="P123" s="2304"/>
      <c r="Q123" s="2304"/>
      <c r="R123" s="2304"/>
      <c r="S123" s="2304"/>
      <c r="T123" s="2304"/>
      <c r="U123" s="2304"/>
      <c r="V123" s="2304"/>
      <c r="W123" s="2304"/>
      <c r="X123" s="2304"/>
      <c r="Y123" s="2304"/>
      <c r="Z123" s="2304"/>
      <c r="AA123" s="2304"/>
      <c r="AB123" s="2304"/>
      <c r="AC123" s="2304"/>
      <c r="AD123" s="2304"/>
      <c r="AE123" s="2304"/>
      <c r="AF123" s="2304"/>
      <c r="AG123" s="2304"/>
      <c r="AH123" s="2304"/>
      <c r="AI123" s="2304"/>
      <c r="AJ123" s="2305"/>
    </row>
    <row r="124" spans="2:36" ht="9.9" hidden="1" customHeight="1">
      <c r="B124" s="2303"/>
      <c r="C124" s="2304"/>
      <c r="D124" s="2304"/>
      <c r="E124" s="2304"/>
      <c r="F124" s="2304"/>
      <c r="G124" s="2304"/>
      <c r="H124" s="2304"/>
      <c r="I124" s="2304"/>
      <c r="J124" s="2304"/>
      <c r="K124" s="2304"/>
      <c r="L124" s="2304"/>
      <c r="M124" s="2304"/>
      <c r="N124" s="2304"/>
      <c r="O124" s="2304"/>
      <c r="P124" s="2304"/>
      <c r="Q124" s="2304"/>
      <c r="R124" s="2304"/>
      <c r="S124" s="2304"/>
      <c r="T124" s="2304"/>
      <c r="U124" s="2304"/>
      <c r="V124" s="2304"/>
      <c r="W124" s="2304"/>
      <c r="X124" s="2304"/>
      <c r="Y124" s="2304"/>
      <c r="Z124" s="2304"/>
      <c r="AA124" s="2304"/>
      <c r="AB124" s="2304"/>
      <c r="AC124" s="2304"/>
      <c r="AD124" s="2304"/>
      <c r="AE124" s="2304"/>
      <c r="AF124" s="2304"/>
      <c r="AG124" s="2304"/>
      <c r="AH124" s="2304"/>
      <c r="AI124" s="2304"/>
      <c r="AJ124" s="2305"/>
    </row>
    <row r="125" spans="2:36" s="247" customFormat="1" ht="30" customHeight="1" thickBot="1">
      <c r="B125" s="2306">
        <v>14</v>
      </c>
      <c r="C125" s="2307"/>
      <c r="D125" s="2289" t="s">
        <v>343</v>
      </c>
      <c r="E125" s="2290"/>
      <c r="F125" s="2290"/>
      <c r="G125" s="2290"/>
      <c r="H125" s="2290"/>
      <c r="I125" s="2290"/>
      <c r="J125" s="2290"/>
      <c r="K125" s="2290"/>
      <c r="L125" s="2290"/>
      <c r="M125" s="2290"/>
      <c r="N125" s="2290"/>
      <c r="O125" s="2290"/>
      <c r="P125" s="2290"/>
      <c r="Q125" s="2290"/>
      <c r="R125" s="2290"/>
      <c r="S125" s="2290"/>
      <c r="T125" s="2290"/>
      <c r="U125" s="2290"/>
      <c r="V125" s="2290"/>
      <c r="W125" s="2290"/>
      <c r="X125" s="2290"/>
      <c r="Y125" s="2290"/>
      <c r="Z125" s="2290"/>
      <c r="AA125" s="2290"/>
      <c r="AB125" s="2290"/>
      <c r="AC125" s="2290"/>
      <c r="AD125" s="2290"/>
      <c r="AE125" s="2290"/>
      <c r="AF125" s="2290"/>
      <c r="AG125" s="2290"/>
      <c r="AH125" s="2308"/>
      <c r="AI125" s="2309">
        <f>B125</f>
        <v>14</v>
      </c>
      <c r="AJ125" s="2310"/>
    </row>
    <row r="126" spans="2:36" ht="24.9" customHeight="1">
      <c r="B126" s="2300" t="s">
        <v>344</v>
      </c>
      <c r="C126" s="2301"/>
      <c r="D126" s="2301"/>
      <c r="E126" s="2301"/>
      <c r="F126" s="2301"/>
      <c r="G126" s="2301"/>
      <c r="H126" s="2301"/>
      <c r="I126" s="2301"/>
      <c r="J126" s="2301"/>
      <c r="K126" s="2301"/>
      <c r="L126" s="2301"/>
      <c r="M126" s="2301"/>
      <c r="N126" s="2301"/>
      <c r="O126" s="2301"/>
      <c r="P126" s="2301"/>
      <c r="Q126" s="2301"/>
      <c r="R126" s="2301"/>
      <c r="S126" s="2301"/>
      <c r="T126" s="2301"/>
      <c r="U126" s="2301"/>
      <c r="V126" s="2301"/>
      <c r="W126" s="2301"/>
      <c r="X126" s="2301"/>
      <c r="Y126" s="2301"/>
      <c r="Z126" s="2301"/>
      <c r="AA126" s="2301"/>
      <c r="AB126" s="2301"/>
      <c r="AC126" s="2301"/>
      <c r="AD126" s="2301"/>
      <c r="AE126" s="2301"/>
      <c r="AF126" s="2301"/>
      <c r="AG126" s="2301"/>
      <c r="AH126" s="2301"/>
      <c r="AI126" s="2301"/>
      <c r="AJ126" s="2302"/>
    </row>
    <row r="127" spans="2:36" ht="24.9" customHeight="1">
      <c r="B127" s="2303"/>
      <c r="C127" s="2304"/>
      <c r="D127" s="2304"/>
      <c r="E127" s="2304"/>
      <c r="F127" s="2304"/>
      <c r="G127" s="2304"/>
      <c r="H127" s="2304"/>
      <c r="I127" s="2304"/>
      <c r="J127" s="2304"/>
      <c r="K127" s="2304"/>
      <c r="L127" s="2304"/>
      <c r="M127" s="2304"/>
      <c r="N127" s="2304"/>
      <c r="O127" s="2304"/>
      <c r="P127" s="2304"/>
      <c r="Q127" s="2304"/>
      <c r="R127" s="2304"/>
      <c r="S127" s="2304"/>
      <c r="T127" s="2304"/>
      <c r="U127" s="2304"/>
      <c r="V127" s="2304"/>
      <c r="W127" s="2304"/>
      <c r="X127" s="2304"/>
      <c r="Y127" s="2304"/>
      <c r="Z127" s="2304"/>
      <c r="AA127" s="2304"/>
      <c r="AB127" s="2304"/>
      <c r="AC127" s="2304"/>
      <c r="AD127" s="2304"/>
      <c r="AE127" s="2304"/>
      <c r="AF127" s="2304"/>
      <c r="AG127" s="2304"/>
      <c r="AH127" s="2304"/>
      <c r="AI127" s="2304"/>
      <c r="AJ127" s="2305"/>
    </row>
    <row r="128" spans="2:36" ht="24.9" customHeight="1">
      <c r="B128" s="2303"/>
      <c r="C128" s="2304"/>
      <c r="D128" s="2304"/>
      <c r="E128" s="2304"/>
      <c r="F128" s="2304"/>
      <c r="G128" s="2304"/>
      <c r="H128" s="2304"/>
      <c r="I128" s="2304"/>
      <c r="J128" s="2304"/>
      <c r="K128" s="2304"/>
      <c r="L128" s="2304"/>
      <c r="M128" s="2304"/>
      <c r="N128" s="2304"/>
      <c r="O128" s="2304"/>
      <c r="P128" s="2304"/>
      <c r="Q128" s="2304"/>
      <c r="R128" s="2304"/>
      <c r="S128" s="2304"/>
      <c r="T128" s="2304"/>
      <c r="U128" s="2304"/>
      <c r="V128" s="2304"/>
      <c r="W128" s="2304"/>
      <c r="X128" s="2304"/>
      <c r="Y128" s="2304"/>
      <c r="Z128" s="2304"/>
      <c r="AA128" s="2304"/>
      <c r="AB128" s="2304"/>
      <c r="AC128" s="2304"/>
      <c r="AD128" s="2304"/>
      <c r="AE128" s="2304"/>
      <c r="AF128" s="2304"/>
      <c r="AG128" s="2304"/>
      <c r="AH128" s="2304"/>
      <c r="AI128" s="2304"/>
      <c r="AJ128" s="2305"/>
    </row>
    <row r="129" spans="2:36" ht="24.9" customHeight="1">
      <c r="B129" s="2303"/>
      <c r="C129" s="2304"/>
      <c r="D129" s="2304"/>
      <c r="E129" s="2304"/>
      <c r="F129" s="2304"/>
      <c r="G129" s="2304"/>
      <c r="H129" s="2304"/>
      <c r="I129" s="2304"/>
      <c r="J129" s="2304"/>
      <c r="K129" s="2304"/>
      <c r="L129" s="2304"/>
      <c r="M129" s="2304"/>
      <c r="N129" s="2304"/>
      <c r="O129" s="2304"/>
      <c r="P129" s="2304"/>
      <c r="Q129" s="2304"/>
      <c r="R129" s="2304"/>
      <c r="S129" s="2304"/>
      <c r="T129" s="2304"/>
      <c r="U129" s="2304"/>
      <c r="V129" s="2304"/>
      <c r="W129" s="2304"/>
      <c r="X129" s="2304"/>
      <c r="Y129" s="2304"/>
      <c r="Z129" s="2304"/>
      <c r="AA129" s="2304"/>
      <c r="AB129" s="2304"/>
      <c r="AC129" s="2304"/>
      <c r="AD129" s="2304"/>
      <c r="AE129" s="2304"/>
      <c r="AF129" s="2304"/>
      <c r="AG129" s="2304"/>
      <c r="AH129" s="2304"/>
      <c r="AI129" s="2304"/>
      <c r="AJ129" s="2305"/>
    </row>
    <row r="130" spans="2:36" ht="24.9" customHeight="1">
      <c r="B130" s="2303"/>
      <c r="C130" s="2304"/>
      <c r="D130" s="2304"/>
      <c r="E130" s="2304"/>
      <c r="F130" s="2304"/>
      <c r="G130" s="2304"/>
      <c r="H130" s="2304"/>
      <c r="I130" s="2304"/>
      <c r="J130" s="2304"/>
      <c r="K130" s="2304"/>
      <c r="L130" s="2304"/>
      <c r="M130" s="2304"/>
      <c r="N130" s="2304"/>
      <c r="O130" s="2304"/>
      <c r="P130" s="2304"/>
      <c r="Q130" s="2304"/>
      <c r="R130" s="2304"/>
      <c r="S130" s="2304"/>
      <c r="T130" s="2304"/>
      <c r="U130" s="2304"/>
      <c r="V130" s="2304"/>
      <c r="W130" s="2304"/>
      <c r="X130" s="2304"/>
      <c r="Y130" s="2304"/>
      <c r="Z130" s="2304"/>
      <c r="AA130" s="2304"/>
      <c r="AB130" s="2304"/>
      <c r="AC130" s="2304"/>
      <c r="AD130" s="2304"/>
      <c r="AE130" s="2304"/>
      <c r="AF130" s="2304"/>
      <c r="AG130" s="2304"/>
      <c r="AH130" s="2304"/>
      <c r="AI130" s="2304"/>
      <c r="AJ130" s="2305"/>
    </row>
    <row r="131" spans="2:36" ht="15.75" customHeight="1" thickBot="1">
      <c r="B131" s="2303"/>
      <c r="C131" s="2304"/>
      <c r="D131" s="2304"/>
      <c r="E131" s="2304"/>
      <c r="F131" s="2304"/>
      <c r="G131" s="2304"/>
      <c r="H131" s="2304"/>
      <c r="I131" s="2304"/>
      <c r="J131" s="2304"/>
      <c r="K131" s="2304"/>
      <c r="L131" s="2304"/>
      <c r="M131" s="2304"/>
      <c r="N131" s="2304"/>
      <c r="O131" s="2304"/>
      <c r="P131" s="2304"/>
      <c r="Q131" s="2304"/>
      <c r="R131" s="2304"/>
      <c r="S131" s="2304"/>
      <c r="T131" s="2304"/>
      <c r="U131" s="2304"/>
      <c r="V131" s="2304"/>
      <c r="W131" s="2304"/>
      <c r="X131" s="2304"/>
      <c r="Y131" s="2304"/>
      <c r="Z131" s="2304"/>
      <c r="AA131" s="2304"/>
      <c r="AB131" s="2304"/>
      <c r="AC131" s="2304"/>
      <c r="AD131" s="2304"/>
      <c r="AE131" s="2304"/>
      <c r="AF131" s="2304"/>
      <c r="AG131" s="2304"/>
      <c r="AH131" s="2304"/>
      <c r="AI131" s="2304"/>
      <c r="AJ131" s="2305"/>
    </row>
    <row r="132" spans="2:36" ht="9.9" hidden="1" customHeight="1" thickBot="1">
      <c r="B132" s="2311"/>
      <c r="C132" s="2312"/>
      <c r="D132" s="2312"/>
      <c r="E132" s="2312"/>
      <c r="F132" s="2312"/>
      <c r="G132" s="2312"/>
      <c r="H132" s="2312"/>
      <c r="I132" s="2312"/>
      <c r="J132" s="2312"/>
      <c r="K132" s="2312"/>
      <c r="L132" s="2312"/>
      <c r="M132" s="2312"/>
      <c r="N132" s="2312"/>
      <c r="O132" s="2312"/>
      <c r="P132" s="2312"/>
      <c r="Q132" s="2312"/>
      <c r="R132" s="2312"/>
      <c r="S132" s="2312"/>
      <c r="T132" s="2312"/>
      <c r="U132" s="2312"/>
      <c r="V132" s="2312"/>
      <c r="W132" s="2312"/>
      <c r="X132" s="2312"/>
      <c r="Y132" s="2312"/>
      <c r="Z132" s="2312"/>
      <c r="AA132" s="2312"/>
      <c r="AB132" s="2312"/>
      <c r="AC132" s="2312"/>
      <c r="AD132" s="2312"/>
      <c r="AE132" s="2312"/>
      <c r="AF132" s="2312"/>
      <c r="AG132" s="2312"/>
      <c r="AH132" s="2312"/>
      <c r="AI132" s="2312"/>
      <c r="AJ132" s="2313"/>
    </row>
    <row r="133" spans="2:36" s="247" customFormat="1" ht="30" customHeight="1" thickBot="1">
      <c r="B133" s="2306">
        <v>15</v>
      </c>
      <c r="C133" s="2307"/>
      <c r="D133" s="2289" t="s">
        <v>345</v>
      </c>
      <c r="E133" s="2290"/>
      <c r="F133" s="2290"/>
      <c r="G133" s="2290"/>
      <c r="H133" s="2290"/>
      <c r="I133" s="2290"/>
      <c r="J133" s="2290"/>
      <c r="K133" s="2290"/>
      <c r="L133" s="2290"/>
      <c r="M133" s="2290"/>
      <c r="N133" s="2290"/>
      <c r="O133" s="2290"/>
      <c r="P133" s="2290"/>
      <c r="Q133" s="2290"/>
      <c r="R133" s="2290"/>
      <c r="S133" s="2290"/>
      <c r="T133" s="2290"/>
      <c r="U133" s="2290"/>
      <c r="V133" s="2290"/>
      <c r="W133" s="2290"/>
      <c r="X133" s="2290"/>
      <c r="Y133" s="2290"/>
      <c r="Z133" s="2290"/>
      <c r="AA133" s="2290"/>
      <c r="AB133" s="2290"/>
      <c r="AC133" s="2290"/>
      <c r="AD133" s="2290"/>
      <c r="AE133" s="2290"/>
      <c r="AF133" s="2290"/>
      <c r="AG133" s="2290"/>
      <c r="AH133" s="2308"/>
      <c r="AI133" s="2309">
        <f>B133</f>
        <v>15</v>
      </c>
      <c r="AJ133" s="2310"/>
    </row>
    <row r="134" spans="2:36" ht="15" customHeight="1">
      <c r="B134" s="2300" t="s">
        <v>346</v>
      </c>
      <c r="C134" s="2301"/>
      <c r="D134" s="2301"/>
      <c r="E134" s="2301"/>
      <c r="F134" s="2301"/>
      <c r="G134" s="2301"/>
      <c r="H134" s="2301"/>
      <c r="I134" s="2301"/>
      <c r="J134" s="2301"/>
      <c r="K134" s="2301"/>
      <c r="L134" s="2301"/>
      <c r="M134" s="2301"/>
      <c r="N134" s="2301"/>
      <c r="O134" s="2301"/>
      <c r="P134" s="2301"/>
      <c r="Q134" s="2301"/>
      <c r="R134" s="2301"/>
      <c r="S134" s="2301"/>
      <c r="T134" s="2301"/>
      <c r="U134" s="2301"/>
      <c r="V134" s="2301"/>
      <c r="W134" s="2301"/>
      <c r="X134" s="2301"/>
      <c r="Y134" s="2301"/>
      <c r="Z134" s="2301"/>
      <c r="AA134" s="2301"/>
      <c r="AB134" s="2301"/>
      <c r="AC134" s="2301"/>
      <c r="AD134" s="2301"/>
      <c r="AE134" s="2301"/>
      <c r="AF134" s="2301"/>
      <c r="AG134" s="2301"/>
      <c r="AH134" s="2301"/>
      <c r="AI134" s="2301"/>
      <c r="AJ134" s="2302"/>
    </row>
    <row r="135" spans="2:36" ht="15" customHeight="1">
      <c r="B135" s="2303"/>
      <c r="C135" s="2304"/>
      <c r="D135" s="2304"/>
      <c r="E135" s="2304"/>
      <c r="F135" s="2304"/>
      <c r="G135" s="2304"/>
      <c r="H135" s="2304"/>
      <c r="I135" s="2304"/>
      <c r="J135" s="2304"/>
      <c r="K135" s="2304"/>
      <c r="L135" s="2304"/>
      <c r="M135" s="2304"/>
      <c r="N135" s="2304"/>
      <c r="O135" s="2304"/>
      <c r="P135" s="2304"/>
      <c r="Q135" s="2304"/>
      <c r="R135" s="2304"/>
      <c r="S135" s="2304"/>
      <c r="T135" s="2304"/>
      <c r="U135" s="2304"/>
      <c r="V135" s="2304"/>
      <c r="W135" s="2304"/>
      <c r="X135" s="2304"/>
      <c r="Y135" s="2304"/>
      <c r="Z135" s="2304"/>
      <c r="AA135" s="2304"/>
      <c r="AB135" s="2304"/>
      <c r="AC135" s="2304"/>
      <c r="AD135" s="2304"/>
      <c r="AE135" s="2304"/>
      <c r="AF135" s="2304"/>
      <c r="AG135" s="2304"/>
      <c r="AH135" s="2304"/>
      <c r="AI135" s="2304"/>
      <c r="AJ135" s="2305"/>
    </row>
    <row r="136" spans="2:36" ht="15" customHeight="1">
      <c r="B136" s="2303"/>
      <c r="C136" s="2304"/>
      <c r="D136" s="2304"/>
      <c r="E136" s="2304"/>
      <c r="F136" s="2304"/>
      <c r="G136" s="2304"/>
      <c r="H136" s="2304"/>
      <c r="I136" s="2304"/>
      <c r="J136" s="2304"/>
      <c r="K136" s="2304"/>
      <c r="L136" s="2304"/>
      <c r="M136" s="2304"/>
      <c r="N136" s="2304"/>
      <c r="O136" s="2304"/>
      <c r="P136" s="2304"/>
      <c r="Q136" s="2304"/>
      <c r="R136" s="2304"/>
      <c r="S136" s="2304"/>
      <c r="T136" s="2304"/>
      <c r="U136" s="2304"/>
      <c r="V136" s="2304"/>
      <c r="W136" s="2304"/>
      <c r="X136" s="2304"/>
      <c r="Y136" s="2304"/>
      <c r="Z136" s="2304"/>
      <c r="AA136" s="2304"/>
      <c r="AB136" s="2304"/>
      <c r="AC136" s="2304"/>
      <c r="AD136" s="2304"/>
      <c r="AE136" s="2304"/>
      <c r="AF136" s="2304"/>
      <c r="AG136" s="2304"/>
      <c r="AH136" s="2304"/>
      <c r="AI136" s="2304"/>
      <c r="AJ136" s="2305"/>
    </row>
    <row r="137" spans="2:36" ht="28.5" customHeight="1" thickBot="1">
      <c r="B137" s="2303"/>
      <c r="C137" s="2304"/>
      <c r="D137" s="2304"/>
      <c r="E137" s="2304"/>
      <c r="F137" s="2304"/>
      <c r="G137" s="2304"/>
      <c r="H137" s="2304"/>
      <c r="I137" s="2304"/>
      <c r="J137" s="2304"/>
      <c r="K137" s="2304"/>
      <c r="L137" s="2304"/>
      <c r="M137" s="2304"/>
      <c r="N137" s="2304"/>
      <c r="O137" s="2304"/>
      <c r="P137" s="2304"/>
      <c r="Q137" s="2304"/>
      <c r="R137" s="2304"/>
      <c r="S137" s="2304"/>
      <c r="T137" s="2304"/>
      <c r="U137" s="2304"/>
      <c r="V137" s="2304"/>
      <c r="W137" s="2304"/>
      <c r="X137" s="2304"/>
      <c r="Y137" s="2304"/>
      <c r="Z137" s="2304"/>
      <c r="AA137" s="2304"/>
      <c r="AB137" s="2304"/>
      <c r="AC137" s="2304"/>
      <c r="AD137" s="2304"/>
      <c r="AE137" s="2304"/>
      <c r="AF137" s="2304"/>
      <c r="AG137" s="2304"/>
      <c r="AH137" s="2304"/>
      <c r="AI137" s="2304"/>
      <c r="AJ137" s="2305"/>
    </row>
    <row r="138" spans="2:36" ht="9.9" hidden="1" customHeight="1">
      <c r="B138" s="2303"/>
      <c r="C138" s="2304"/>
      <c r="D138" s="2304"/>
      <c r="E138" s="2304"/>
      <c r="F138" s="2304"/>
      <c r="G138" s="2304"/>
      <c r="H138" s="2304"/>
      <c r="I138" s="2304"/>
      <c r="J138" s="2304"/>
      <c r="K138" s="2304"/>
      <c r="L138" s="2304"/>
      <c r="M138" s="2304"/>
      <c r="N138" s="2304"/>
      <c r="O138" s="2304"/>
      <c r="P138" s="2304"/>
      <c r="Q138" s="2304"/>
      <c r="R138" s="2304"/>
      <c r="S138" s="2304"/>
      <c r="T138" s="2304"/>
      <c r="U138" s="2304"/>
      <c r="V138" s="2304"/>
      <c r="W138" s="2304"/>
      <c r="X138" s="2304"/>
      <c r="Y138" s="2304"/>
      <c r="Z138" s="2304"/>
      <c r="AA138" s="2304"/>
      <c r="AB138" s="2304"/>
      <c r="AC138" s="2304"/>
      <c r="AD138" s="2304"/>
      <c r="AE138" s="2304"/>
      <c r="AF138" s="2304"/>
      <c r="AG138" s="2304"/>
      <c r="AH138" s="2304"/>
      <c r="AI138" s="2304"/>
      <c r="AJ138" s="2305"/>
    </row>
    <row r="139" spans="2:36" ht="9.9" hidden="1" customHeight="1">
      <c r="B139" s="2303"/>
      <c r="C139" s="2304"/>
      <c r="D139" s="2304"/>
      <c r="E139" s="2304"/>
      <c r="F139" s="2304"/>
      <c r="G139" s="2304"/>
      <c r="H139" s="2304"/>
      <c r="I139" s="2304"/>
      <c r="J139" s="2304"/>
      <c r="K139" s="2304"/>
      <c r="L139" s="2304"/>
      <c r="M139" s="2304"/>
      <c r="N139" s="2304"/>
      <c r="O139" s="2304"/>
      <c r="P139" s="2304"/>
      <c r="Q139" s="2304"/>
      <c r="R139" s="2304"/>
      <c r="S139" s="2304"/>
      <c r="T139" s="2304"/>
      <c r="U139" s="2304"/>
      <c r="V139" s="2304"/>
      <c r="W139" s="2304"/>
      <c r="X139" s="2304"/>
      <c r="Y139" s="2304"/>
      <c r="Z139" s="2304"/>
      <c r="AA139" s="2304"/>
      <c r="AB139" s="2304"/>
      <c r="AC139" s="2304"/>
      <c r="AD139" s="2304"/>
      <c r="AE139" s="2304"/>
      <c r="AF139" s="2304"/>
      <c r="AG139" s="2304"/>
      <c r="AH139" s="2304"/>
      <c r="AI139" s="2304"/>
      <c r="AJ139" s="2305"/>
    </row>
    <row r="140" spans="2:36" ht="15" hidden="1" customHeight="1" thickBot="1">
      <c r="B140" s="2311"/>
      <c r="C140" s="2312"/>
      <c r="D140" s="2312"/>
      <c r="E140" s="2312"/>
      <c r="F140" s="2312"/>
      <c r="G140" s="2312"/>
      <c r="H140" s="2312"/>
      <c r="I140" s="2312"/>
      <c r="J140" s="2312"/>
      <c r="K140" s="2312"/>
      <c r="L140" s="2312"/>
      <c r="M140" s="2312"/>
      <c r="N140" s="2312"/>
      <c r="O140" s="2312"/>
      <c r="P140" s="2312"/>
      <c r="Q140" s="2312"/>
      <c r="R140" s="2312"/>
      <c r="S140" s="2312"/>
      <c r="T140" s="2312"/>
      <c r="U140" s="2312"/>
      <c r="V140" s="2312"/>
      <c r="W140" s="2312"/>
      <c r="X140" s="2312"/>
      <c r="Y140" s="2312"/>
      <c r="Z140" s="2312"/>
      <c r="AA140" s="2312"/>
      <c r="AB140" s="2312"/>
      <c r="AC140" s="2312"/>
      <c r="AD140" s="2312"/>
      <c r="AE140" s="2312"/>
      <c r="AF140" s="2312"/>
      <c r="AG140" s="2312"/>
      <c r="AH140" s="2312"/>
      <c r="AI140" s="2312"/>
      <c r="AJ140" s="2313"/>
    </row>
    <row r="141" spans="2:36" s="247" customFormat="1" ht="30" customHeight="1" thickBot="1">
      <c r="B141" s="2306">
        <v>16</v>
      </c>
      <c r="C141" s="2307"/>
      <c r="D141" s="2289" t="s">
        <v>347</v>
      </c>
      <c r="E141" s="2290"/>
      <c r="F141" s="2290"/>
      <c r="G141" s="2290"/>
      <c r="H141" s="2290"/>
      <c r="I141" s="2290"/>
      <c r="J141" s="2290"/>
      <c r="K141" s="2290"/>
      <c r="L141" s="2290"/>
      <c r="M141" s="2290"/>
      <c r="N141" s="2290"/>
      <c r="O141" s="2290"/>
      <c r="P141" s="2290"/>
      <c r="Q141" s="2290"/>
      <c r="R141" s="2290"/>
      <c r="S141" s="2290"/>
      <c r="T141" s="2290"/>
      <c r="U141" s="2290"/>
      <c r="V141" s="2290"/>
      <c r="W141" s="2290"/>
      <c r="X141" s="2290"/>
      <c r="Y141" s="2290"/>
      <c r="Z141" s="2290"/>
      <c r="AA141" s="2290"/>
      <c r="AB141" s="2290"/>
      <c r="AC141" s="2290"/>
      <c r="AD141" s="2290"/>
      <c r="AE141" s="2290"/>
      <c r="AF141" s="2290"/>
      <c r="AG141" s="2290"/>
      <c r="AH141" s="2308"/>
      <c r="AI141" s="2309">
        <f>B141</f>
        <v>16</v>
      </c>
      <c r="AJ141" s="2310"/>
    </row>
    <row r="142" spans="2:36" ht="12.9" customHeight="1">
      <c r="B142" s="2300" t="s">
        <v>348</v>
      </c>
      <c r="C142" s="2301"/>
      <c r="D142" s="2301"/>
      <c r="E142" s="2301"/>
      <c r="F142" s="2301"/>
      <c r="G142" s="2301"/>
      <c r="H142" s="2301"/>
      <c r="I142" s="2301"/>
      <c r="J142" s="2301"/>
      <c r="K142" s="2301"/>
      <c r="L142" s="2301"/>
      <c r="M142" s="2301"/>
      <c r="N142" s="2301"/>
      <c r="O142" s="2301"/>
      <c r="P142" s="2301"/>
      <c r="Q142" s="2301"/>
      <c r="R142" s="2301"/>
      <c r="S142" s="2301"/>
      <c r="T142" s="2301"/>
      <c r="U142" s="2301"/>
      <c r="V142" s="2301"/>
      <c r="W142" s="2301"/>
      <c r="X142" s="2301"/>
      <c r="Y142" s="2301"/>
      <c r="Z142" s="2301"/>
      <c r="AA142" s="2301"/>
      <c r="AB142" s="2301"/>
      <c r="AC142" s="2301"/>
      <c r="AD142" s="2301"/>
      <c r="AE142" s="2301"/>
      <c r="AF142" s="2301"/>
      <c r="AG142" s="2301"/>
      <c r="AH142" s="2301"/>
      <c r="AI142" s="2301"/>
      <c r="AJ142" s="2302"/>
    </row>
    <row r="143" spans="2:36" ht="12.9" customHeight="1">
      <c r="B143" s="2303"/>
      <c r="C143" s="2304"/>
      <c r="D143" s="2304"/>
      <c r="E143" s="2304"/>
      <c r="F143" s="2304"/>
      <c r="G143" s="2304"/>
      <c r="H143" s="2304"/>
      <c r="I143" s="2304"/>
      <c r="J143" s="2304"/>
      <c r="K143" s="2304"/>
      <c r="L143" s="2304"/>
      <c r="M143" s="2304"/>
      <c r="N143" s="2304"/>
      <c r="O143" s="2304"/>
      <c r="P143" s="2304"/>
      <c r="Q143" s="2304"/>
      <c r="R143" s="2304"/>
      <c r="S143" s="2304"/>
      <c r="T143" s="2304"/>
      <c r="U143" s="2304"/>
      <c r="V143" s="2304"/>
      <c r="W143" s="2304"/>
      <c r="X143" s="2304"/>
      <c r="Y143" s="2304"/>
      <c r="Z143" s="2304"/>
      <c r="AA143" s="2304"/>
      <c r="AB143" s="2304"/>
      <c r="AC143" s="2304"/>
      <c r="AD143" s="2304"/>
      <c r="AE143" s="2304"/>
      <c r="AF143" s="2304"/>
      <c r="AG143" s="2304"/>
      <c r="AH143" s="2304"/>
      <c r="AI143" s="2304"/>
      <c r="AJ143" s="2305"/>
    </row>
    <row r="144" spans="2:36" ht="12.9" customHeight="1">
      <c r="B144" s="2303"/>
      <c r="C144" s="2304"/>
      <c r="D144" s="2304"/>
      <c r="E144" s="2304"/>
      <c r="F144" s="2304"/>
      <c r="G144" s="2304"/>
      <c r="H144" s="2304"/>
      <c r="I144" s="2304"/>
      <c r="J144" s="2304"/>
      <c r="K144" s="2304"/>
      <c r="L144" s="2304"/>
      <c r="M144" s="2304"/>
      <c r="N144" s="2304"/>
      <c r="O144" s="2304"/>
      <c r="P144" s="2304"/>
      <c r="Q144" s="2304"/>
      <c r="R144" s="2304"/>
      <c r="S144" s="2304"/>
      <c r="T144" s="2304"/>
      <c r="U144" s="2304"/>
      <c r="V144" s="2304"/>
      <c r="W144" s="2304"/>
      <c r="X144" s="2304"/>
      <c r="Y144" s="2304"/>
      <c r="Z144" s="2304"/>
      <c r="AA144" s="2304"/>
      <c r="AB144" s="2304"/>
      <c r="AC144" s="2304"/>
      <c r="AD144" s="2304"/>
      <c r="AE144" s="2304"/>
      <c r="AF144" s="2304"/>
      <c r="AG144" s="2304"/>
      <c r="AH144" s="2304"/>
      <c r="AI144" s="2304"/>
      <c r="AJ144" s="2305"/>
    </row>
    <row r="145" spans="2:36" ht="12.9" customHeight="1">
      <c r="B145" s="2303"/>
      <c r="C145" s="2304"/>
      <c r="D145" s="2304"/>
      <c r="E145" s="2304"/>
      <c r="F145" s="2304"/>
      <c r="G145" s="2304"/>
      <c r="H145" s="2304"/>
      <c r="I145" s="2304"/>
      <c r="J145" s="2304"/>
      <c r="K145" s="2304"/>
      <c r="L145" s="2304"/>
      <c r="M145" s="2304"/>
      <c r="N145" s="2304"/>
      <c r="O145" s="2304"/>
      <c r="P145" s="2304"/>
      <c r="Q145" s="2304"/>
      <c r="R145" s="2304"/>
      <c r="S145" s="2304"/>
      <c r="T145" s="2304"/>
      <c r="U145" s="2304"/>
      <c r="V145" s="2304"/>
      <c r="W145" s="2304"/>
      <c r="X145" s="2304"/>
      <c r="Y145" s="2304"/>
      <c r="Z145" s="2304"/>
      <c r="AA145" s="2304"/>
      <c r="AB145" s="2304"/>
      <c r="AC145" s="2304"/>
      <c r="AD145" s="2304"/>
      <c r="AE145" s="2304"/>
      <c r="AF145" s="2304"/>
      <c r="AG145" s="2304"/>
      <c r="AH145" s="2304"/>
      <c r="AI145" s="2304"/>
      <c r="AJ145" s="2305"/>
    </row>
    <row r="146" spans="2:36" ht="12.9" customHeight="1">
      <c r="B146" s="2303"/>
      <c r="C146" s="2304"/>
      <c r="D146" s="2304"/>
      <c r="E146" s="2304"/>
      <c r="F146" s="2304"/>
      <c r="G146" s="2304"/>
      <c r="H146" s="2304"/>
      <c r="I146" s="2304"/>
      <c r="J146" s="2304"/>
      <c r="K146" s="2304"/>
      <c r="L146" s="2304"/>
      <c r="M146" s="2304"/>
      <c r="N146" s="2304"/>
      <c r="O146" s="2304"/>
      <c r="P146" s="2304"/>
      <c r="Q146" s="2304"/>
      <c r="R146" s="2304"/>
      <c r="S146" s="2304"/>
      <c r="T146" s="2304"/>
      <c r="U146" s="2304"/>
      <c r="V146" s="2304"/>
      <c r="W146" s="2304"/>
      <c r="X146" s="2304"/>
      <c r="Y146" s="2304"/>
      <c r="Z146" s="2304"/>
      <c r="AA146" s="2304"/>
      <c r="AB146" s="2304"/>
      <c r="AC146" s="2304"/>
      <c r="AD146" s="2304"/>
      <c r="AE146" s="2304"/>
      <c r="AF146" s="2304"/>
      <c r="AG146" s="2304"/>
      <c r="AH146" s="2304"/>
      <c r="AI146" s="2304"/>
      <c r="AJ146" s="2305"/>
    </row>
    <row r="147" spans="2:36" ht="5.25" customHeight="1" thickBot="1">
      <c r="B147" s="2303"/>
      <c r="C147" s="2304"/>
      <c r="D147" s="2304"/>
      <c r="E147" s="2304"/>
      <c r="F147" s="2304"/>
      <c r="G147" s="2304"/>
      <c r="H147" s="2304"/>
      <c r="I147" s="2304"/>
      <c r="J147" s="2304"/>
      <c r="K147" s="2304"/>
      <c r="L147" s="2304"/>
      <c r="M147" s="2304"/>
      <c r="N147" s="2304"/>
      <c r="O147" s="2304"/>
      <c r="P147" s="2304"/>
      <c r="Q147" s="2304"/>
      <c r="R147" s="2304"/>
      <c r="S147" s="2304"/>
      <c r="T147" s="2304"/>
      <c r="U147" s="2304"/>
      <c r="V147" s="2304"/>
      <c r="W147" s="2304"/>
      <c r="X147" s="2304"/>
      <c r="Y147" s="2304"/>
      <c r="Z147" s="2304"/>
      <c r="AA147" s="2304"/>
      <c r="AB147" s="2304"/>
      <c r="AC147" s="2304"/>
      <c r="AD147" s="2304"/>
      <c r="AE147" s="2304"/>
      <c r="AF147" s="2304"/>
      <c r="AG147" s="2304"/>
      <c r="AH147" s="2304"/>
      <c r="AI147" s="2304"/>
      <c r="AJ147" s="2305"/>
    </row>
    <row r="148" spans="2:36" ht="12.9" hidden="1" customHeight="1" thickBot="1">
      <c r="B148" s="2311"/>
      <c r="C148" s="2312"/>
      <c r="D148" s="2312"/>
      <c r="E148" s="2312"/>
      <c r="F148" s="2312"/>
      <c r="G148" s="2312"/>
      <c r="H148" s="2312"/>
      <c r="I148" s="2312"/>
      <c r="J148" s="2312"/>
      <c r="K148" s="2312"/>
      <c r="L148" s="2312"/>
      <c r="M148" s="2312"/>
      <c r="N148" s="2312"/>
      <c r="O148" s="2312"/>
      <c r="P148" s="2312"/>
      <c r="Q148" s="2312"/>
      <c r="R148" s="2312"/>
      <c r="S148" s="2312"/>
      <c r="T148" s="2312"/>
      <c r="U148" s="2312"/>
      <c r="V148" s="2312"/>
      <c r="W148" s="2312"/>
      <c r="X148" s="2312"/>
      <c r="Y148" s="2312"/>
      <c r="Z148" s="2312"/>
      <c r="AA148" s="2312"/>
      <c r="AB148" s="2312"/>
      <c r="AC148" s="2312"/>
      <c r="AD148" s="2312"/>
      <c r="AE148" s="2312"/>
      <c r="AF148" s="2312"/>
      <c r="AG148" s="2312"/>
      <c r="AH148" s="2312"/>
      <c r="AI148" s="2312"/>
      <c r="AJ148" s="2313"/>
    </row>
    <row r="149" spans="2:36" s="247" customFormat="1" ht="30" customHeight="1" thickBot="1">
      <c r="B149" s="2306">
        <v>17</v>
      </c>
      <c r="C149" s="2307"/>
      <c r="D149" s="2289" t="s">
        <v>349</v>
      </c>
      <c r="E149" s="2290"/>
      <c r="F149" s="2290"/>
      <c r="G149" s="2290"/>
      <c r="H149" s="2290"/>
      <c r="I149" s="2290"/>
      <c r="J149" s="2290"/>
      <c r="K149" s="2290"/>
      <c r="L149" s="2290"/>
      <c r="M149" s="2290"/>
      <c r="N149" s="2290"/>
      <c r="O149" s="2290"/>
      <c r="P149" s="2290"/>
      <c r="Q149" s="2290"/>
      <c r="R149" s="2290"/>
      <c r="S149" s="2290"/>
      <c r="T149" s="2290"/>
      <c r="U149" s="2290"/>
      <c r="V149" s="2290"/>
      <c r="W149" s="2290"/>
      <c r="X149" s="2290"/>
      <c r="Y149" s="2290"/>
      <c r="Z149" s="2290"/>
      <c r="AA149" s="2290"/>
      <c r="AB149" s="2290"/>
      <c r="AC149" s="2290"/>
      <c r="AD149" s="2290"/>
      <c r="AE149" s="2290"/>
      <c r="AF149" s="2290"/>
      <c r="AG149" s="2290"/>
      <c r="AH149" s="2308"/>
      <c r="AI149" s="2309">
        <f>B149</f>
        <v>17</v>
      </c>
      <c r="AJ149" s="2310"/>
    </row>
    <row r="150" spans="2:36" ht="17.100000000000001" customHeight="1">
      <c r="B150" s="2322" t="s">
        <v>350</v>
      </c>
      <c r="C150" s="2323"/>
      <c r="D150" s="2323"/>
      <c r="E150" s="2323"/>
      <c r="F150" s="2323"/>
      <c r="G150" s="2323"/>
      <c r="H150" s="2323"/>
      <c r="I150" s="2323"/>
      <c r="J150" s="2323"/>
      <c r="K150" s="2323"/>
      <c r="L150" s="2323"/>
      <c r="M150" s="2323"/>
      <c r="N150" s="2323"/>
      <c r="O150" s="2323"/>
      <c r="P150" s="2323"/>
      <c r="Q150" s="2323"/>
      <c r="R150" s="2323"/>
      <c r="S150" s="2323"/>
      <c r="T150" s="2323"/>
      <c r="U150" s="2323"/>
      <c r="V150" s="2323"/>
      <c r="W150" s="2323"/>
      <c r="X150" s="2323"/>
      <c r="Y150" s="2323"/>
      <c r="Z150" s="2323"/>
      <c r="AA150" s="2323"/>
      <c r="AB150" s="2323"/>
      <c r="AC150" s="2323"/>
      <c r="AD150" s="2323"/>
      <c r="AE150" s="2323"/>
      <c r="AF150" s="2323"/>
      <c r="AG150" s="2323"/>
      <c r="AH150" s="2323"/>
      <c r="AI150" s="2323"/>
      <c r="AJ150" s="2324"/>
    </row>
    <row r="151" spans="2:36" ht="17.100000000000001" customHeight="1">
      <c r="B151" s="2325"/>
      <c r="C151" s="2326"/>
      <c r="D151" s="2326"/>
      <c r="E151" s="2326"/>
      <c r="F151" s="2326"/>
      <c r="G151" s="2326"/>
      <c r="H151" s="2326"/>
      <c r="I151" s="2326"/>
      <c r="J151" s="2326"/>
      <c r="K151" s="2326"/>
      <c r="L151" s="2326"/>
      <c r="M151" s="2326"/>
      <c r="N151" s="2326"/>
      <c r="O151" s="2326"/>
      <c r="P151" s="2326"/>
      <c r="Q151" s="2326"/>
      <c r="R151" s="2326"/>
      <c r="S151" s="2326"/>
      <c r="T151" s="2326"/>
      <c r="U151" s="2326"/>
      <c r="V151" s="2326"/>
      <c r="W151" s="2326"/>
      <c r="X151" s="2326"/>
      <c r="Y151" s="2326"/>
      <c r="Z151" s="2326"/>
      <c r="AA151" s="2326"/>
      <c r="AB151" s="2326"/>
      <c r="AC151" s="2326"/>
      <c r="AD151" s="2326"/>
      <c r="AE151" s="2326"/>
      <c r="AF151" s="2326"/>
      <c r="AG151" s="2326"/>
      <c r="AH151" s="2326"/>
      <c r="AI151" s="2326"/>
      <c r="AJ151" s="2327"/>
    </row>
    <row r="152" spans="2:36" ht="17.100000000000001" customHeight="1">
      <c r="B152" s="2325"/>
      <c r="C152" s="2326"/>
      <c r="D152" s="2326"/>
      <c r="E152" s="2326"/>
      <c r="F152" s="2326"/>
      <c r="G152" s="2326"/>
      <c r="H152" s="2326"/>
      <c r="I152" s="2326"/>
      <c r="J152" s="2326"/>
      <c r="K152" s="2326"/>
      <c r="L152" s="2326"/>
      <c r="M152" s="2326"/>
      <c r="N152" s="2326"/>
      <c r="O152" s="2326"/>
      <c r="P152" s="2326"/>
      <c r="Q152" s="2326"/>
      <c r="R152" s="2326"/>
      <c r="S152" s="2326"/>
      <c r="T152" s="2326"/>
      <c r="U152" s="2326"/>
      <c r="V152" s="2326"/>
      <c r="W152" s="2326"/>
      <c r="X152" s="2326"/>
      <c r="Y152" s="2326"/>
      <c r="Z152" s="2326"/>
      <c r="AA152" s="2326"/>
      <c r="AB152" s="2326"/>
      <c r="AC152" s="2326"/>
      <c r="AD152" s="2326"/>
      <c r="AE152" s="2326"/>
      <c r="AF152" s="2326"/>
      <c r="AG152" s="2326"/>
      <c r="AH152" s="2326"/>
      <c r="AI152" s="2326"/>
      <c r="AJ152" s="2327"/>
    </row>
    <row r="153" spans="2:36" ht="17.100000000000001" customHeight="1">
      <c r="B153" s="2325"/>
      <c r="C153" s="2326"/>
      <c r="D153" s="2326"/>
      <c r="E153" s="2326"/>
      <c r="F153" s="2326"/>
      <c r="G153" s="2326"/>
      <c r="H153" s="2326"/>
      <c r="I153" s="2326"/>
      <c r="J153" s="2326"/>
      <c r="K153" s="2326"/>
      <c r="L153" s="2326"/>
      <c r="M153" s="2326"/>
      <c r="N153" s="2326"/>
      <c r="O153" s="2326"/>
      <c r="P153" s="2326"/>
      <c r="Q153" s="2326"/>
      <c r="R153" s="2326"/>
      <c r="S153" s="2326"/>
      <c r="T153" s="2326"/>
      <c r="U153" s="2326"/>
      <c r="V153" s="2326"/>
      <c r="W153" s="2326"/>
      <c r="X153" s="2326"/>
      <c r="Y153" s="2326"/>
      <c r="Z153" s="2326"/>
      <c r="AA153" s="2326"/>
      <c r="AB153" s="2326"/>
      <c r="AC153" s="2326"/>
      <c r="AD153" s="2326"/>
      <c r="AE153" s="2326"/>
      <c r="AF153" s="2326"/>
      <c r="AG153" s="2326"/>
      <c r="AH153" s="2326"/>
      <c r="AI153" s="2326"/>
      <c r="AJ153" s="2327"/>
    </row>
    <row r="154" spans="2:36" ht="6.75" customHeight="1" thickBot="1">
      <c r="B154" s="2325"/>
      <c r="C154" s="2326"/>
      <c r="D154" s="2326"/>
      <c r="E154" s="2326"/>
      <c r="F154" s="2326"/>
      <c r="G154" s="2326"/>
      <c r="H154" s="2326"/>
      <c r="I154" s="2326"/>
      <c r="J154" s="2326"/>
      <c r="K154" s="2326"/>
      <c r="L154" s="2326"/>
      <c r="M154" s="2326"/>
      <c r="N154" s="2326"/>
      <c r="O154" s="2326"/>
      <c r="P154" s="2326"/>
      <c r="Q154" s="2326"/>
      <c r="R154" s="2326"/>
      <c r="S154" s="2326"/>
      <c r="T154" s="2326"/>
      <c r="U154" s="2326"/>
      <c r="V154" s="2326"/>
      <c r="W154" s="2326"/>
      <c r="X154" s="2326"/>
      <c r="Y154" s="2326"/>
      <c r="Z154" s="2326"/>
      <c r="AA154" s="2326"/>
      <c r="AB154" s="2326"/>
      <c r="AC154" s="2326"/>
      <c r="AD154" s="2326"/>
      <c r="AE154" s="2326"/>
      <c r="AF154" s="2326"/>
      <c r="AG154" s="2326"/>
      <c r="AH154" s="2326"/>
      <c r="AI154" s="2326"/>
      <c r="AJ154" s="2327"/>
    </row>
    <row r="155" spans="2:36" ht="17.100000000000001" hidden="1" customHeight="1">
      <c r="B155" s="2325"/>
      <c r="C155" s="2326"/>
      <c r="D155" s="2326"/>
      <c r="E155" s="2326"/>
      <c r="F155" s="2326"/>
      <c r="G155" s="2326"/>
      <c r="H155" s="2326"/>
      <c r="I155" s="2326"/>
      <c r="J155" s="2326"/>
      <c r="K155" s="2326"/>
      <c r="L155" s="2326"/>
      <c r="M155" s="2326"/>
      <c r="N155" s="2326"/>
      <c r="O155" s="2326"/>
      <c r="P155" s="2326"/>
      <c r="Q155" s="2326"/>
      <c r="R155" s="2326"/>
      <c r="S155" s="2326"/>
      <c r="T155" s="2326"/>
      <c r="U155" s="2326"/>
      <c r="V155" s="2326"/>
      <c r="W155" s="2326"/>
      <c r="X155" s="2326"/>
      <c r="Y155" s="2326"/>
      <c r="Z155" s="2326"/>
      <c r="AA155" s="2326"/>
      <c r="AB155" s="2326"/>
      <c r="AC155" s="2326"/>
      <c r="AD155" s="2326"/>
      <c r="AE155" s="2326"/>
      <c r="AF155" s="2326"/>
      <c r="AG155" s="2326"/>
      <c r="AH155" s="2326"/>
      <c r="AI155" s="2326"/>
      <c r="AJ155" s="2327"/>
    </row>
    <row r="156" spans="2:36" ht="17.100000000000001" hidden="1" customHeight="1" thickBot="1">
      <c r="B156" s="2328"/>
      <c r="C156" s="2329"/>
      <c r="D156" s="2329"/>
      <c r="E156" s="2329"/>
      <c r="F156" s="2329"/>
      <c r="G156" s="2329"/>
      <c r="H156" s="2329"/>
      <c r="I156" s="2329"/>
      <c r="J156" s="2329"/>
      <c r="K156" s="2329"/>
      <c r="L156" s="2329"/>
      <c r="M156" s="2329"/>
      <c r="N156" s="2329"/>
      <c r="O156" s="2329"/>
      <c r="P156" s="2329"/>
      <c r="Q156" s="2329"/>
      <c r="R156" s="2329"/>
      <c r="S156" s="2329"/>
      <c r="T156" s="2329"/>
      <c r="U156" s="2329"/>
      <c r="V156" s="2329"/>
      <c r="W156" s="2329"/>
      <c r="X156" s="2329"/>
      <c r="Y156" s="2329"/>
      <c r="Z156" s="2329"/>
      <c r="AA156" s="2329"/>
      <c r="AB156" s="2329"/>
      <c r="AC156" s="2329"/>
      <c r="AD156" s="2329"/>
      <c r="AE156" s="2329"/>
      <c r="AF156" s="2329"/>
      <c r="AG156" s="2329"/>
      <c r="AH156" s="2329"/>
      <c r="AI156" s="2329"/>
      <c r="AJ156" s="2330"/>
    </row>
    <row r="157" spans="2:36" s="247" customFormat="1" ht="30" customHeight="1" thickBot="1">
      <c r="B157" s="2306">
        <v>18</v>
      </c>
      <c r="C157" s="2307"/>
      <c r="D157" s="2289" t="s">
        <v>351</v>
      </c>
      <c r="E157" s="2290"/>
      <c r="F157" s="2290"/>
      <c r="G157" s="2290"/>
      <c r="H157" s="2290"/>
      <c r="I157" s="2290"/>
      <c r="J157" s="2290"/>
      <c r="K157" s="2290"/>
      <c r="L157" s="2290"/>
      <c r="M157" s="2290"/>
      <c r="N157" s="2290"/>
      <c r="O157" s="2290"/>
      <c r="P157" s="2290"/>
      <c r="Q157" s="2290"/>
      <c r="R157" s="2290"/>
      <c r="S157" s="2290"/>
      <c r="T157" s="2290"/>
      <c r="U157" s="2290"/>
      <c r="V157" s="2290"/>
      <c r="W157" s="2290"/>
      <c r="X157" s="2290"/>
      <c r="Y157" s="2290"/>
      <c r="Z157" s="2290"/>
      <c r="AA157" s="2290"/>
      <c r="AB157" s="2290"/>
      <c r="AC157" s="2290"/>
      <c r="AD157" s="2290"/>
      <c r="AE157" s="2290"/>
      <c r="AF157" s="2290"/>
      <c r="AG157" s="2290"/>
      <c r="AH157" s="2308"/>
      <c r="AI157" s="2309">
        <f>B157</f>
        <v>18</v>
      </c>
      <c r="AJ157" s="2310"/>
    </row>
    <row r="158" spans="2:36" ht="12.9" customHeight="1">
      <c r="B158" s="2300" t="s">
        <v>352</v>
      </c>
      <c r="C158" s="2301"/>
      <c r="D158" s="2301"/>
      <c r="E158" s="2301"/>
      <c r="F158" s="2301"/>
      <c r="G158" s="2301"/>
      <c r="H158" s="2301"/>
      <c r="I158" s="2301"/>
      <c r="J158" s="2301"/>
      <c r="K158" s="2301"/>
      <c r="L158" s="2301"/>
      <c r="M158" s="2301"/>
      <c r="N158" s="2301"/>
      <c r="O158" s="2301"/>
      <c r="P158" s="2301"/>
      <c r="Q158" s="2301"/>
      <c r="R158" s="2301"/>
      <c r="S158" s="2301"/>
      <c r="T158" s="2301"/>
      <c r="U158" s="2301"/>
      <c r="V158" s="2301"/>
      <c r="W158" s="2301"/>
      <c r="X158" s="2301"/>
      <c r="Y158" s="2301"/>
      <c r="Z158" s="2301"/>
      <c r="AA158" s="2301"/>
      <c r="AB158" s="2301"/>
      <c r="AC158" s="2301"/>
      <c r="AD158" s="2301"/>
      <c r="AE158" s="2301"/>
      <c r="AF158" s="2301"/>
      <c r="AG158" s="2301"/>
      <c r="AH158" s="2301"/>
      <c r="AI158" s="2301"/>
      <c r="AJ158" s="2302"/>
    </row>
    <row r="159" spans="2:36" ht="12.9" customHeight="1">
      <c r="B159" s="2303"/>
      <c r="C159" s="2304"/>
      <c r="D159" s="2304"/>
      <c r="E159" s="2304"/>
      <c r="F159" s="2304"/>
      <c r="G159" s="2304"/>
      <c r="H159" s="2304"/>
      <c r="I159" s="2304"/>
      <c r="J159" s="2304"/>
      <c r="K159" s="2304"/>
      <c r="L159" s="2304"/>
      <c r="M159" s="2304"/>
      <c r="N159" s="2304"/>
      <c r="O159" s="2304"/>
      <c r="P159" s="2304"/>
      <c r="Q159" s="2304"/>
      <c r="R159" s="2304"/>
      <c r="S159" s="2304"/>
      <c r="T159" s="2304"/>
      <c r="U159" s="2304"/>
      <c r="V159" s="2304"/>
      <c r="W159" s="2304"/>
      <c r="X159" s="2304"/>
      <c r="Y159" s="2304"/>
      <c r="Z159" s="2304"/>
      <c r="AA159" s="2304"/>
      <c r="AB159" s="2304"/>
      <c r="AC159" s="2304"/>
      <c r="AD159" s="2304"/>
      <c r="AE159" s="2304"/>
      <c r="AF159" s="2304"/>
      <c r="AG159" s="2304"/>
      <c r="AH159" s="2304"/>
      <c r="AI159" s="2304"/>
      <c r="AJ159" s="2305"/>
    </row>
    <row r="160" spans="2:36" ht="12.9" customHeight="1">
      <c r="B160" s="2303"/>
      <c r="C160" s="2304"/>
      <c r="D160" s="2304"/>
      <c r="E160" s="2304"/>
      <c r="F160" s="2304"/>
      <c r="G160" s="2304"/>
      <c r="H160" s="2304"/>
      <c r="I160" s="2304"/>
      <c r="J160" s="2304"/>
      <c r="K160" s="2304"/>
      <c r="L160" s="2304"/>
      <c r="M160" s="2304"/>
      <c r="N160" s="2304"/>
      <c r="O160" s="2304"/>
      <c r="P160" s="2304"/>
      <c r="Q160" s="2304"/>
      <c r="R160" s="2304"/>
      <c r="S160" s="2304"/>
      <c r="T160" s="2304"/>
      <c r="U160" s="2304"/>
      <c r="V160" s="2304"/>
      <c r="W160" s="2304"/>
      <c r="X160" s="2304"/>
      <c r="Y160" s="2304"/>
      <c r="Z160" s="2304"/>
      <c r="AA160" s="2304"/>
      <c r="AB160" s="2304"/>
      <c r="AC160" s="2304"/>
      <c r="AD160" s="2304"/>
      <c r="AE160" s="2304"/>
      <c r="AF160" s="2304"/>
      <c r="AG160" s="2304"/>
      <c r="AH160" s="2304"/>
      <c r="AI160" s="2304"/>
      <c r="AJ160" s="2305"/>
    </row>
    <row r="161" spans="2:36" ht="12.9" customHeight="1">
      <c r="B161" s="2303"/>
      <c r="C161" s="2304"/>
      <c r="D161" s="2304"/>
      <c r="E161" s="2304"/>
      <c r="F161" s="2304"/>
      <c r="G161" s="2304"/>
      <c r="H161" s="2304"/>
      <c r="I161" s="2304"/>
      <c r="J161" s="2304"/>
      <c r="K161" s="2304"/>
      <c r="L161" s="2304"/>
      <c r="M161" s="2304"/>
      <c r="N161" s="2304"/>
      <c r="O161" s="2304"/>
      <c r="P161" s="2304"/>
      <c r="Q161" s="2304"/>
      <c r="R161" s="2304"/>
      <c r="S161" s="2304"/>
      <c r="T161" s="2304"/>
      <c r="U161" s="2304"/>
      <c r="V161" s="2304"/>
      <c r="W161" s="2304"/>
      <c r="X161" s="2304"/>
      <c r="Y161" s="2304"/>
      <c r="Z161" s="2304"/>
      <c r="AA161" s="2304"/>
      <c r="AB161" s="2304"/>
      <c r="AC161" s="2304"/>
      <c r="AD161" s="2304"/>
      <c r="AE161" s="2304"/>
      <c r="AF161" s="2304"/>
      <c r="AG161" s="2304"/>
      <c r="AH161" s="2304"/>
      <c r="AI161" s="2304"/>
      <c r="AJ161" s="2305"/>
    </row>
    <row r="162" spans="2:36" ht="9.9" hidden="1" customHeight="1">
      <c r="B162" s="2303"/>
      <c r="C162" s="2304"/>
      <c r="D162" s="2304"/>
      <c r="E162" s="2304"/>
      <c r="F162" s="2304"/>
      <c r="G162" s="2304"/>
      <c r="H162" s="2304"/>
      <c r="I162" s="2304"/>
      <c r="J162" s="2304"/>
      <c r="K162" s="2304"/>
      <c r="L162" s="2304"/>
      <c r="M162" s="2304"/>
      <c r="N162" s="2304"/>
      <c r="O162" s="2304"/>
      <c r="P162" s="2304"/>
      <c r="Q162" s="2304"/>
      <c r="R162" s="2304"/>
      <c r="S162" s="2304"/>
      <c r="T162" s="2304"/>
      <c r="U162" s="2304"/>
      <c r="V162" s="2304"/>
      <c r="W162" s="2304"/>
      <c r="X162" s="2304"/>
      <c r="Y162" s="2304"/>
      <c r="Z162" s="2304"/>
      <c r="AA162" s="2304"/>
      <c r="AB162" s="2304"/>
      <c r="AC162" s="2304"/>
      <c r="AD162" s="2304"/>
      <c r="AE162" s="2304"/>
      <c r="AF162" s="2304"/>
      <c r="AG162" s="2304"/>
      <c r="AH162" s="2304"/>
      <c r="AI162" s="2304"/>
      <c r="AJ162" s="2305"/>
    </row>
    <row r="163" spans="2:36" ht="12.9" customHeight="1">
      <c r="B163" s="2303"/>
      <c r="C163" s="2304"/>
      <c r="D163" s="2304"/>
      <c r="E163" s="2304"/>
      <c r="F163" s="2304"/>
      <c r="G163" s="2304"/>
      <c r="H163" s="2304"/>
      <c r="I163" s="2304"/>
      <c r="J163" s="2304"/>
      <c r="K163" s="2304"/>
      <c r="L163" s="2304"/>
      <c r="M163" s="2304"/>
      <c r="N163" s="2304"/>
      <c r="O163" s="2304"/>
      <c r="P163" s="2304"/>
      <c r="Q163" s="2304"/>
      <c r="R163" s="2304"/>
      <c r="S163" s="2304"/>
      <c r="T163" s="2304"/>
      <c r="U163" s="2304"/>
      <c r="V163" s="2304"/>
      <c r="W163" s="2304"/>
      <c r="X163" s="2304"/>
      <c r="Y163" s="2304"/>
      <c r="Z163" s="2304"/>
      <c r="AA163" s="2304"/>
      <c r="AB163" s="2304"/>
      <c r="AC163" s="2304"/>
      <c r="AD163" s="2304"/>
      <c r="AE163" s="2304"/>
      <c r="AF163" s="2304"/>
      <c r="AG163" s="2304"/>
      <c r="AH163" s="2304"/>
      <c r="AI163" s="2304"/>
      <c r="AJ163" s="2305"/>
    </row>
    <row r="164" spans="2:36" ht="3" customHeight="1" thickBot="1">
      <c r="B164" s="2311"/>
      <c r="C164" s="2312"/>
      <c r="D164" s="2312"/>
      <c r="E164" s="2312"/>
      <c r="F164" s="2312"/>
      <c r="G164" s="2312"/>
      <c r="H164" s="2312"/>
      <c r="I164" s="2312"/>
      <c r="J164" s="2312"/>
      <c r="K164" s="2312"/>
      <c r="L164" s="2312"/>
      <c r="M164" s="2312"/>
      <c r="N164" s="2312"/>
      <c r="O164" s="2312"/>
      <c r="P164" s="2312"/>
      <c r="Q164" s="2312"/>
      <c r="R164" s="2312"/>
      <c r="S164" s="2312"/>
      <c r="T164" s="2312"/>
      <c r="U164" s="2312"/>
      <c r="V164" s="2312"/>
      <c r="W164" s="2312"/>
      <c r="X164" s="2312"/>
      <c r="Y164" s="2312"/>
      <c r="Z164" s="2312"/>
      <c r="AA164" s="2312"/>
      <c r="AB164" s="2312"/>
      <c r="AC164" s="2312"/>
      <c r="AD164" s="2312"/>
      <c r="AE164" s="2312"/>
      <c r="AF164" s="2312"/>
      <c r="AG164" s="2312"/>
      <c r="AH164" s="2312"/>
      <c r="AI164" s="2312"/>
      <c r="AJ164" s="2313"/>
    </row>
    <row r="165" spans="2:36" s="247" customFormat="1" ht="30" customHeight="1" thickBot="1">
      <c r="B165" s="2306">
        <v>19</v>
      </c>
      <c r="C165" s="2307"/>
      <c r="D165" s="2289" t="s">
        <v>353</v>
      </c>
      <c r="E165" s="2290"/>
      <c r="F165" s="2290"/>
      <c r="G165" s="2290"/>
      <c r="H165" s="2290"/>
      <c r="I165" s="2290"/>
      <c r="J165" s="2290"/>
      <c r="K165" s="2290"/>
      <c r="L165" s="2290"/>
      <c r="M165" s="2290"/>
      <c r="N165" s="2290"/>
      <c r="O165" s="2290"/>
      <c r="P165" s="2290"/>
      <c r="Q165" s="2290"/>
      <c r="R165" s="2290"/>
      <c r="S165" s="2290"/>
      <c r="T165" s="2290"/>
      <c r="U165" s="2290"/>
      <c r="V165" s="2290"/>
      <c r="W165" s="2290"/>
      <c r="X165" s="2290"/>
      <c r="Y165" s="2290"/>
      <c r="Z165" s="2290"/>
      <c r="AA165" s="2290"/>
      <c r="AB165" s="2290"/>
      <c r="AC165" s="2290"/>
      <c r="AD165" s="2290"/>
      <c r="AE165" s="2290"/>
      <c r="AF165" s="2290"/>
      <c r="AG165" s="2290"/>
      <c r="AH165" s="2308"/>
      <c r="AI165" s="2309">
        <f>B165</f>
        <v>19</v>
      </c>
      <c r="AJ165" s="2310"/>
    </row>
    <row r="166" spans="2:36" ht="12.9" customHeight="1">
      <c r="B166" s="2300" t="s">
        <v>354</v>
      </c>
      <c r="C166" s="2301"/>
      <c r="D166" s="2301"/>
      <c r="E166" s="2301"/>
      <c r="F166" s="2301"/>
      <c r="G166" s="2301"/>
      <c r="H166" s="2301"/>
      <c r="I166" s="2301"/>
      <c r="J166" s="2301"/>
      <c r="K166" s="2301"/>
      <c r="L166" s="2301"/>
      <c r="M166" s="2301"/>
      <c r="N166" s="2301"/>
      <c r="O166" s="2301"/>
      <c r="P166" s="2301"/>
      <c r="Q166" s="2301"/>
      <c r="R166" s="2301"/>
      <c r="S166" s="2301"/>
      <c r="T166" s="2301"/>
      <c r="U166" s="2301"/>
      <c r="V166" s="2301"/>
      <c r="W166" s="2301"/>
      <c r="X166" s="2301"/>
      <c r="Y166" s="2301"/>
      <c r="Z166" s="2301"/>
      <c r="AA166" s="2301"/>
      <c r="AB166" s="2301"/>
      <c r="AC166" s="2301"/>
      <c r="AD166" s="2301"/>
      <c r="AE166" s="2301"/>
      <c r="AF166" s="2301"/>
      <c r="AG166" s="2301"/>
      <c r="AH166" s="2301"/>
      <c r="AI166" s="2301"/>
      <c r="AJ166" s="2302"/>
    </row>
    <row r="167" spans="2:36" ht="12.9" customHeight="1">
      <c r="B167" s="2303"/>
      <c r="C167" s="2304"/>
      <c r="D167" s="2304"/>
      <c r="E167" s="2304"/>
      <c r="F167" s="2304"/>
      <c r="G167" s="2304"/>
      <c r="H167" s="2304"/>
      <c r="I167" s="2304"/>
      <c r="J167" s="2304"/>
      <c r="K167" s="2304"/>
      <c r="L167" s="2304"/>
      <c r="M167" s="2304"/>
      <c r="N167" s="2304"/>
      <c r="O167" s="2304"/>
      <c r="P167" s="2304"/>
      <c r="Q167" s="2304"/>
      <c r="R167" s="2304"/>
      <c r="S167" s="2304"/>
      <c r="T167" s="2304"/>
      <c r="U167" s="2304"/>
      <c r="V167" s="2304"/>
      <c r="W167" s="2304"/>
      <c r="X167" s="2304"/>
      <c r="Y167" s="2304"/>
      <c r="Z167" s="2304"/>
      <c r="AA167" s="2304"/>
      <c r="AB167" s="2304"/>
      <c r="AC167" s="2304"/>
      <c r="AD167" s="2304"/>
      <c r="AE167" s="2304"/>
      <c r="AF167" s="2304"/>
      <c r="AG167" s="2304"/>
      <c r="AH167" s="2304"/>
      <c r="AI167" s="2304"/>
      <c r="AJ167" s="2305"/>
    </row>
    <row r="168" spans="2:36" ht="12.9" customHeight="1">
      <c r="B168" s="2303"/>
      <c r="C168" s="2304"/>
      <c r="D168" s="2304"/>
      <c r="E168" s="2304"/>
      <c r="F168" s="2304"/>
      <c r="G168" s="2304"/>
      <c r="H168" s="2304"/>
      <c r="I168" s="2304"/>
      <c r="J168" s="2304"/>
      <c r="K168" s="2304"/>
      <c r="L168" s="2304"/>
      <c r="M168" s="2304"/>
      <c r="N168" s="2304"/>
      <c r="O168" s="2304"/>
      <c r="P168" s="2304"/>
      <c r="Q168" s="2304"/>
      <c r="R168" s="2304"/>
      <c r="S168" s="2304"/>
      <c r="T168" s="2304"/>
      <c r="U168" s="2304"/>
      <c r="V168" s="2304"/>
      <c r="W168" s="2304"/>
      <c r="X168" s="2304"/>
      <c r="Y168" s="2304"/>
      <c r="Z168" s="2304"/>
      <c r="AA168" s="2304"/>
      <c r="AB168" s="2304"/>
      <c r="AC168" s="2304"/>
      <c r="AD168" s="2304"/>
      <c r="AE168" s="2304"/>
      <c r="AF168" s="2304"/>
      <c r="AG168" s="2304"/>
      <c r="AH168" s="2304"/>
      <c r="AI168" s="2304"/>
      <c r="AJ168" s="2305"/>
    </row>
    <row r="169" spans="2:36" ht="12.9" customHeight="1">
      <c r="B169" s="2303"/>
      <c r="C169" s="2304"/>
      <c r="D169" s="2304"/>
      <c r="E169" s="2304"/>
      <c r="F169" s="2304"/>
      <c r="G169" s="2304"/>
      <c r="H169" s="2304"/>
      <c r="I169" s="2304"/>
      <c r="J169" s="2304"/>
      <c r="K169" s="2304"/>
      <c r="L169" s="2304"/>
      <c r="M169" s="2304"/>
      <c r="N169" s="2304"/>
      <c r="O169" s="2304"/>
      <c r="P169" s="2304"/>
      <c r="Q169" s="2304"/>
      <c r="R169" s="2304"/>
      <c r="S169" s="2304"/>
      <c r="T169" s="2304"/>
      <c r="U169" s="2304"/>
      <c r="V169" s="2304"/>
      <c r="W169" s="2304"/>
      <c r="X169" s="2304"/>
      <c r="Y169" s="2304"/>
      <c r="Z169" s="2304"/>
      <c r="AA169" s="2304"/>
      <c r="AB169" s="2304"/>
      <c r="AC169" s="2304"/>
      <c r="AD169" s="2304"/>
      <c r="AE169" s="2304"/>
      <c r="AF169" s="2304"/>
      <c r="AG169" s="2304"/>
      <c r="AH169" s="2304"/>
      <c r="AI169" s="2304"/>
      <c r="AJ169" s="2305"/>
    </row>
    <row r="170" spans="2:36" ht="12.9" customHeight="1">
      <c r="B170" s="2303"/>
      <c r="C170" s="2304"/>
      <c r="D170" s="2304"/>
      <c r="E170" s="2304"/>
      <c r="F170" s="2304"/>
      <c r="G170" s="2304"/>
      <c r="H170" s="2304"/>
      <c r="I170" s="2304"/>
      <c r="J170" s="2304"/>
      <c r="K170" s="2304"/>
      <c r="L170" s="2304"/>
      <c r="M170" s="2304"/>
      <c r="N170" s="2304"/>
      <c r="O170" s="2304"/>
      <c r="P170" s="2304"/>
      <c r="Q170" s="2304"/>
      <c r="R170" s="2304"/>
      <c r="S170" s="2304"/>
      <c r="T170" s="2304"/>
      <c r="U170" s="2304"/>
      <c r="V170" s="2304"/>
      <c r="W170" s="2304"/>
      <c r="X170" s="2304"/>
      <c r="Y170" s="2304"/>
      <c r="Z170" s="2304"/>
      <c r="AA170" s="2304"/>
      <c r="AB170" s="2304"/>
      <c r="AC170" s="2304"/>
      <c r="AD170" s="2304"/>
      <c r="AE170" s="2304"/>
      <c r="AF170" s="2304"/>
      <c r="AG170" s="2304"/>
      <c r="AH170" s="2304"/>
      <c r="AI170" s="2304"/>
      <c r="AJ170" s="2305"/>
    </row>
    <row r="171" spans="2:36" ht="7.5" customHeight="1" thickBot="1">
      <c r="B171" s="2303"/>
      <c r="C171" s="2304"/>
      <c r="D171" s="2304"/>
      <c r="E171" s="2304"/>
      <c r="F171" s="2304"/>
      <c r="G171" s="2304"/>
      <c r="H171" s="2304"/>
      <c r="I171" s="2304"/>
      <c r="J171" s="2304"/>
      <c r="K171" s="2304"/>
      <c r="L171" s="2304"/>
      <c r="M171" s="2304"/>
      <c r="N171" s="2304"/>
      <c r="O171" s="2304"/>
      <c r="P171" s="2304"/>
      <c r="Q171" s="2304"/>
      <c r="R171" s="2304"/>
      <c r="S171" s="2304"/>
      <c r="T171" s="2304"/>
      <c r="U171" s="2304"/>
      <c r="V171" s="2304"/>
      <c r="W171" s="2304"/>
      <c r="X171" s="2304"/>
      <c r="Y171" s="2304"/>
      <c r="Z171" s="2304"/>
      <c r="AA171" s="2304"/>
      <c r="AB171" s="2304"/>
      <c r="AC171" s="2304"/>
      <c r="AD171" s="2304"/>
      <c r="AE171" s="2304"/>
      <c r="AF171" s="2304"/>
      <c r="AG171" s="2304"/>
      <c r="AH171" s="2304"/>
      <c r="AI171" s="2304"/>
      <c r="AJ171" s="2305"/>
    </row>
    <row r="172" spans="2:36" ht="12.9" hidden="1" customHeight="1" thickBot="1">
      <c r="B172" s="2311"/>
      <c r="C172" s="2312"/>
      <c r="D172" s="2312"/>
      <c r="E172" s="2312"/>
      <c r="F172" s="2312"/>
      <c r="G172" s="2312"/>
      <c r="H172" s="2312"/>
      <c r="I172" s="2312"/>
      <c r="J172" s="2312"/>
      <c r="K172" s="2312"/>
      <c r="L172" s="2312"/>
      <c r="M172" s="2312"/>
      <c r="N172" s="2312"/>
      <c r="O172" s="2312"/>
      <c r="P172" s="2312"/>
      <c r="Q172" s="2312"/>
      <c r="R172" s="2312"/>
      <c r="S172" s="2312"/>
      <c r="T172" s="2312"/>
      <c r="U172" s="2312"/>
      <c r="V172" s="2312"/>
      <c r="W172" s="2312"/>
      <c r="X172" s="2312"/>
      <c r="Y172" s="2312"/>
      <c r="Z172" s="2312"/>
      <c r="AA172" s="2312"/>
      <c r="AB172" s="2312"/>
      <c r="AC172" s="2312"/>
      <c r="AD172" s="2312"/>
      <c r="AE172" s="2312"/>
      <c r="AF172" s="2312"/>
      <c r="AG172" s="2312"/>
      <c r="AH172" s="2312"/>
      <c r="AI172" s="2312"/>
      <c r="AJ172" s="2313"/>
    </row>
    <row r="173" spans="2:36" s="247" customFormat="1" ht="30" customHeight="1" thickBot="1">
      <c r="B173" s="2306">
        <v>20</v>
      </c>
      <c r="C173" s="2307"/>
      <c r="D173" s="2289" t="s">
        <v>355</v>
      </c>
      <c r="E173" s="2290"/>
      <c r="F173" s="2290"/>
      <c r="G173" s="2290"/>
      <c r="H173" s="2290"/>
      <c r="I173" s="2290"/>
      <c r="J173" s="2290"/>
      <c r="K173" s="2290"/>
      <c r="L173" s="2290"/>
      <c r="M173" s="2290"/>
      <c r="N173" s="2290"/>
      <c r="O173" s="2290"/>
      <c r="P173" s="2290"/>
      <c r="Q173" s="2290"/>
      <c r="R173" s="2290"/>
      <c r="S173" s="2290"/>
      <c r="T173" s="2290"/>
      <c r="U173" s="2290"/>
      <c r="V173" s="2290"/>
      <c r="W173" s="2290"/>
      <c r="X173" s="2290"/>
      <c r="Y173" s="2290"/>
      <c r="Z173" s="2290"/>
      <c r="AA173" s="2290"/>
      <c r="AB173" s="2290"/>
      <c r="AC173" s="2290"/>
      <c r="AD173" s="2290"/>
      <c r="AE173" s="2290"/>
      <c r="AF173" s="2290"/>
      <c r="AG173" s="2290"/>
      <c r="AH173" s="2308"/>
      <c r="AI173" s="2309">
        <f>B173</f>
        <v>20</v>
      </c>
      <c r="AJ173" s="2310"/>
    </row>
    <row r="174" spans="2:36" ht="11.1" customHeight="1">
      <c r="B174" s="2300" t="s">
        <v>591</v>
      </c>
      <c r="C174" s="2301"/>
      <c r="D174" s="2301"/>
      <c r="E174" s="2301"/>
      <c r="F174" s="2301"/>
      <c r="G174" s="2301"/>
      <c r="H174" s="2301"/>
      <c r="I174" s="2301"/>
      <c r="J174" s="2301"/>
      <c r="K174" s="2301"/>
      <c r="L174" s="2301"/>
      <c r="M174" s="2301"/>
      <c r="N174" s="2301"/>
      <c r="O174" s="2301"/>
      <c r="P174" s="2301"/>
      <c r="Q174" s="2301"/>
      <c r="R174" s="2301"/>
      <c r="S174" s="2301"/>
      <c r="T174" s="2301"/>
      <c r="U174" s="2301"/>
      <c r="V174" s="2301"/>
      <c r="W174" s="2301"/>
      <c r="X174" s="2301"/>
      <c r="Y174" s="2301"/>
      <c r="Z174" s="2301"/>
      <c r="AA174" s="2301"/>
      <c r="AB174" s="2301"/>
      <c r="AC174" s="2301"/>
      <c r="AD174" s="2301"/>
      <c r="AE174" s="2301"/>
      <c r="AF174" s="2301"/>
      <c r="AG174" s="2301"/>
      <c r="AH174" s="2301"/>
      <c r="AI174" s="2301"/>
      <c r="AJ174" s="2302"/>
    </row>
    <row r="175" spans="2:36" ht="11.1" customHeight="1">
      <c r="B175" s="2303"/>
      <c r="C175" s="2304"/>
      <c r="D175" s="2304"/>
      <c r="E175" s="2304"/>
      <c r="F175" s="2304"/>
      <c r="G175" s="2304"/>
      <c r="H175" s="2304"/>
      <c r="I175" s="2304"/>
      <c r="J175" s="2304"/>
      <c r="K175" s="2304"/>
      <c r="L175" s="2304"/>
      <c r="M175" s="2304"/>
      <c r="N175" s="2304"/>
      <c r="O175" s="2304"/>
      <c r="P175" s="2304"/>
      <c r="Q175" s="2304"/>
      <c r="R175" s="2304"/>
      <c r="S175" s="2304"/>
      <c r="T175" s="2304"/>
      <c r="U175" s="2304"/>
      <c r="V175" s="2304"/>
      <c r="W175" s="2304"/>
      <c r="X175" s="2304"/>
      <c r="Y175" s="2304"/>
      <c r="Z175" s="2304"/>
      <c r="AA175" s="2304"/>
      <c r="AB175" s="2304"/>
      <c r="AC175" s="2304"/>
      <c r="AD175" s="2304"/>
      <c r="AE175" s="2304"/>
      <c r="AF175" s="2304"/>
      <c r="AG175" s="2304"/>
      <c r="AH175" s="2304"/>
      <c r="AI175" s="2304"/>
      <c r="AJ175" s="2305"/>
    </row>
    <row r="176" spans="2:36" ht="11.1" customHeight="1">
      <c r="B176" s="2303"/>
      <c r="C176" s="2304"/>
      <c r="D176" s="2304"/>
      <c r="E176" s="2304"/>
      <c r="F176" s="2304"/>
      <c r="G176" s="2304"/>
      <c r="H176" s="2304"/>
      <c r="I176" s="2304"/>
      <c r="J176" s="2304"/>
      <c r="K176" s="2304"/>
      <c r="L176" s="2304"/>
      <c r="M176" s="2304"/>
      <c r="N176" s="2304"/>
      <c r="O176" s="2304"/>
      <c r="P176" s="2304"/>
      <c r="Q176" s="2304"/>
      <c r="R176" s="2304"/>
      <c r="S176" s="2304"/>
      <c r="T176" s="2304"/>
      <c r="U176" s="2304"/>
      <c r="V176" s="2304"/>
      <c r="W176" s="2304"/>
      <c r="X176" s="2304"/>
      <c r="Y176" s="2304"/>
      <c r="Z176" s="2304"/>
      <c r="AA176" s="2304"/>
      <c r="AB176" s="2304"/>
      <c r="AC176" s="2304"/>
      <c r="AD176" s="2304"/>
      <c r="AE176" s="2304"/>
      <c r="AF176" s="2304"/>
      <c r="AG176" s="2304"/>
      <c r="AH176" s="2304"/>
      <c r="AI176" s="2304"/>
      <c r="AJ176" s="2305"/>
    </row>
    <row r="177" spans="2:36" ht="11.1" customHeight="1">
      <c r="B177" s="2303"/>
      <c r="C177" s="2304"/>
      <c r="D177" s="2304"/>
      <c r="E177" s="2304"/>
      <c r="F177" s="2304"/>
      <c r="G177" s="2304"/>
      <c r="H177" s="2304"/>
      <c r="I177" s="2304"/>
      <c r="J177" s="2304"/>
      <c r="K177" s="2304"/>
      <c r="L177" s="2304"/>
      <c r="M177" s="2304"/>
      <c r="N177" s="2304"/>
      <c r="O177" s="2304"/>
      <c r="P177" s="2304"/>
      <c r="Q177" s="2304"/>
      <c r="R177" s="2304"/>
      <c r="S177" s="2304"/>
      <c r="T177" s="2304"/>
      <c r="U177" s="2304"/>
      <c r="V177" s="2304"/>
      <c r="W177" s="2304"/>
      <c r="X177" s="2304"/>
      <c r="Y177" s="2304"/>
      <c r="Z177" s="2304"/>
      <c r="AA177" s="2304"/>
      <c r="AB177" s="2304"/>
      <c r="AC177" s="2304"/>
      <c r="AD177" s="2304"/>
      <c r="AE177" s="2304"/>
      <c r="AF177" s="2304"/>
      <c r="AG177" s="2304"/>
      <c r="AH177" s="2304"/>
      <c r="AI177" s="2304"/>
      <c r="AJ177" s="2305"/>
    </row>
    <row r="178" spans="2:36" ht="29.25" customHeight="1" thickBot="1">
      <c r="B178" s="2303"/>
      <c r="C178" s="2304"/>
      <c r="D178" s="2304"/>
      <c r="E178" s="2304"/>
      <c r="F178" s="2304"/>
      <c r="G178" s="2304"/>
      <c r="H178" s="2304"/>
      <c r="I178" s="2304"/>
      <c r="J178" s="2304"/>
      <c r="K178" s="2304"/>
      <c r="L178" s="2304"/>
      <c r="M178" s="2304"/>
      <c r="N178" s="2304"/>
      <c r="O178" s="2304"/>
      <c r="P178" s="2304"/>
      <c r="Q178" s="2304"/>
      <c r="R178" s="2304"/>
      <c r="S178" s="2304"/>
      <c r="T178" s="2304"/>
      <c r="U178" s="2304"/>
      <c r="V178" s="2304"/>
      <c r="W178" s="2304"/>
      <c r="X178" s="2304"/>
      <c r="Y178" s="2304"/>
      <c r="Z178" s="2304"/>
      <c r="AA178" s="2304"/>
      <c r="AB178" s="2304"/>
      <c r="AC178" s="2304"/>
      <c r="AD178" s="2304"/>
      <c r="AE178" s="2304"/>
      <c r="AF178" s="2304"/>
      <c r="AG178" s="2304"/>
      <c r="AH178" s="2304"/>
      <c r="AI178" s="2304"/>
      <c r="AJ178" s="2305"/>
    </row>
    <row r="179" spans="2:36" ht="11.1" hidden="1" customHeight="1">
      <c r="B179" s="2303"/>
      <c r="C179" s="2304"/>
      <c r="D179" s="2304"/>
      <c r="E179" s="2304"/>
      <c r="F179" s="2304"/>
      <c r="G179" s="2304"/>
      <c r="H179" s="2304"/>
      <c r="I179" s="2304"/>
      <c r="J179" s="2304"/>
      <c r="K179" s="2304"/>
      <c r="L179" s="2304"/>
      <c r="M179" s="2304"/>
      <c r="N179" s="2304"/>
      <c r="O179" s="2304"/>
      <c r="P179" s="2304"/>
      <c r="Q179" s="2304"/>
      <c r="R179" s="2304"/>
      <c r="S179" s="2304"/>
      <c r="T179" s="2304"/>
      <c r="U179" s="2304"/>
      <c r="V179" s="2304"/>
      <c r="W179" s="2304"/>
      <c r="X179" s="2304"/>
      <c r="Y179" s="2304"/>
      <c r="Z179" s="2304"/>
      <c r="AA179" s="2304"/>
      <c r="AB179" s="2304"/>
      <c r="AC179" s="2304"/>
      <c r="AD179" s="2304"/>
      <c r="AE179" s="2304"/>
      <c r="AF179" s="2304"/>
      <c r="AG179" s="2304"/>
      <c r="AH179" s="2304"/>
      <c r="AI179" s="2304"/>
      <c r="AJ179" s="2305"/>
    </row>
    <row r="180" spans="2:36" ht="11.1" hidden="1" customHeight="1" thickBot="1">
      <c r="B180" s="2311"/>
      <c r="C180" s="2312"/>
      <c r="D180" s="2312"/>
      <c r="E180" s="2312"/>
      <c r="F180" s="2312"/>
      <c r="G180" s="2312"/>
      <c r="H180" s="2312"/>
      <c r="I180" s="2312"/>
      <c r="J180" s="2312"/>
      <c r="K180" s="2312"/>
      <c r="L180" s="2312"/>
      <c r="M180" s="2312"/>
      <c r="N180" s="2312"/>
      <c r="O180" s="2312"/>
      <c r="P180" s="2312"/>
      <c r="Q180" s="2312"/>
      <c r="R180" s="2312"/>
      <c r="S180" s="2312"/>
      <c r="T180" s="2312"/>
      <c r="U180" s="2312"/>
      <c r="V180" s="2312"/>
      <c r="W180" s="2312"/>
      <c r="X180" s="2312"/>
      <c r="Y180" s="2312"/>
      <c r="Z180" s="2312"/>
      <c r="AA180" s="2312"/>
      <c r="AB180" s="2312"/>
      <c r="AC180" s="2312"/>
      <c r="AD180" s="2312"/>
      <c r="AE180" s="2312"/>
      <c r="AF180" s="2312"/>
      <c r="AG180" s="2312"/>
      <c r="AH180" s="2312"/>
      <c r="AI180" s="2312"/>
      <c r="AJ180" s="2313"/>
    </row>
    <row r="181" spans="2:36" s="247" customFormat="1" ht="30" customHeight="1" thickBot="1">
      <c r="B181" s="2306">
        <v>21</v>
      </c>
      <c r="C181" s="2307"/>
      <c r="D181" s="2289" t="s">
        <v>356</v>
      </c>
      <c r="E181" s="2290"/>
      <c r="F181" s="2290"/>
      <c r="G181" s="2290"/>
      <c r="H181" s="2290"/>
      <c r="I181" s="2290"/>
      <c r="J181" s="2290"/>
      <c r="K181" s="2290"/>
      <c r="L181" s="2290"/>
      <c r="M181" s="2290"/>
      <c r="N181" s="2290"/>
      <c r="O181" s="2290"/>
      <c r="P181" s="2290"/>
      <c r="Q181" s="2290"/>
      <c r="R181" s="2290"/>
      <c r="S181" s="2290"/>
      <c r="T181" s="2290"/>
      <c r="U181" s="2290"/>
      <c r="V181" s="2290"/>
      <c r="W181" s="2290"/>
      <c r="X181" s="2290"/>
      <c r="Y181" s="2290"/>
      <c r="Z181" s="2290"/>
      <c r="AA181" s="2290"/>
      <c r="AB181" s="2290"/>
      <c r="AC181" s="2290"/>
      <c r="AD181" s="2290"/>
      <c r="AE181" s="2290"/>
      <c r="AF181" s="2290"/>
      <c r="AG181" s="2290"/>
      <c r="AH181" s="2308"/>
      <c r="AI181" s="2309">
        <f>B181</f>
        <v>21</v>
      </c>
      <c r="AJ181" s="2310"/>
    </row>
    <row r="182" spans="2:36" ht="15" customHeight="1">
      <c r="B182" s="2300" t="s">
        <v>357</v>
      </c>
      <c r="C182" s="2301"/>
      <c r="D182" s="2301"/>
      <c r="E182" s="2301"/>
      <c r="F182" s="2301"/>
      <c r="G182" s="2301"/>
      <c r="H182" s="2301"/>
      <c r="I182" s="2301"/>
      <c r="J182" s="2301"/>
      <c r="K182" s="2301"/>
      <c r="L182" s="2301"/>
      <c r="M182" s="2301"/>
      <c r="N182" s="2301"/>
      <c r="O182" s="2301"/>
      <c r="P182" s="2301"/>
      <c r="Q182" s="2301"/>
      <c r="R182" s="2301"/>
      <c r="S182" s="2301"/>
      <c r="T182" s="2301"/>
      <c r="U182" s="2301"/>
      <c r="V182" s="2301"/>
      <c r="W182" s="2301"/>
      <c r="X182" s="2301"/>
      <c r="Y182" s="2301"/>
      <c r="Z182" s="2301"/>
      <c r="AA182" s="2301"/>
      <c r="AB182" s="2301"/>
      <c r="AC182" s="2301"/>
      <c r="AD182" s="2301"/>
      <c r="AE182" s="2301"/>
      <c r="AF182" s="2301"/>
      <c r="AG182" s="2301"/>
      <c r="AH182" s="2301"/>
      <c r="AI182" s="2301"/>
      <c r="AJ182" s="2302"/>
    </row>
    <row r="183" spans="2:36" ht="15" customHeight="1">
      <c r="B183" s="2303"/>
      <c r="C183" s="2304"/>
      <c r="D183" s="2304"/>
      <c r="E183" s="2304"/>
      <c r="F183" s="2304"/>
      <c r="G183" s="2304"/>
      <c r="H183" s="2304"/>
      <c r="I183" s="2304"/>
      <c r="J183" s="2304"/>
      <c r="K183" s="2304"/>
      <c r="L183" s="2304"/>
      <c r="M183" s="2304"/>
      <c r="N183" s="2304"/>
      <c r="O183" s="2304"/>
      <c r="P183" s="2304"/>
      <c r="Q183" s="2304"/>
      <c r="R183" s="2304"/>
      <c r="S183" s="2304"/>
      <c r="T183" s="2304"/>
      <c r="U183" s="2304"/>
      <c r="V183" s="2304"/>
      <c r="W183" s="2304"/>
      <c r="X183" s="2304"/>
      <c r="Y183" s="2304"/>
      <c r="Z183" s="2304"/>
      <c r="AA183" s="2304"/>
      <c r="AB183" s="2304"/>
      <c r="AC183" s="2304"/>
      <c r="AD183" s="2304"/>
      <c r="AE183" s="2304"/>
      <c r="AF183" s="2304"/>
      <c r="AG183" s="2304"/>
      <c r="AH183" s="2304"/>
      <c r="AI183" s="2304"/>
      <c r="AJ183" s="2305"/>
    </row>
    <row r="184" spans="2:36" ht="24" customHeight="1">
      <c r="B184" s="2303"/>
      <c r="C184" s="2304"/>
      <c r="D184" s="2304"/>
      <c r="E184" s="2304"/>
      <c r="F184" s="2304"/>
      <c r="G184" s="2304"/>
      <c r="H184" s="2304"/>
      <c r="I184" s="2304"/>
      <c r="J184" s="2304"/>
      <c r="K184" s="2304"/>
      <c r="L184" s="2304"/>
      <c r="M184" s="2304"/>
      <c r="N184" s="2304"/>
      <c r="O184" s="2304"/>
      <c r="P184" s="2304"/>
      <c r="Q184" s="2304"/>
      <c r="R184" s="2304"/>
      <c r="S184" s="2304"/>
      <c r="T184" s="2304"/>
      <c r="U184" s="2304"/>
      <c r="V184" s="2304"/>
      <c r="W184" s="2304"/>
      <c r="X184" s="2304"/>
      <c r="Y184" s="2304"/>
      <c r="Z184" s="2304"/>
      <c r="AA184" s="2304"/>
      <c r="AB184" s="2304"/>
      <c r="AC184" s="2304"/>
      <c r="AD184" s="2304"/>
      <c r="AE184" s="2304"/>
      <c r="AF184" s="2304"/>
      <c r="AG184" s="2304"/>
      <c r="AH184" s="2304"/>
      <c r="AI184" s="2304"/>
      <c r="AJ184" s="2305"/>
    </row>
    <row r="185" spans="2:36" ht="15" customHeight="1" thickBot="1">
      <c r="B185" s="2303"/>
      <c r="C185" s="2304"/>
      <c r="D185" s="2304"/>
      <c r="E185" s="2304"/>
      <c r="F185" s="2304"/>
      <c r="G185" s="2304"/>
      <c r="H185" s="2304"/>
      <c r="I185" s="2304"/>
      <c r="J185" s="2304"/>
      <c r="K185" s="2304"/>
      <c r="L185" s="2304"/>
      <c r="M185" s="2304"/>
      <c r="N185" s="2304"/>
      <c r="O185" s="2304"/>
      <c r="P185" s="2304"/>
      <c r="Q185" s="2304"/>
      <c r="R185" s="2304"/>
      <c r="S185" s="2304"/>
      <c r="T185" s="2304"/>
      <c r="U185" s="2304"/>
      <c r="V185" s="2304"/>
      <c r="W185" s="2304"/>
      <c r="X185" s="2304"/>
      <c r="Y185" s="2304"/>
      <c r="Z185" s="2304"/>
      <c r="AA185" s="2304"/>
      <c r="AB185" s="2304"/>
      <c r="AC185" s="2304"/>
      <c r="AD185" s="2304"/>
      <c r="AE185" s="2304"/>
      <c r="AF185" s="2304"/>
      <c r="AG185" s="2304"/>
      <c r="AH185" s="2304"/>
      <c r="AI185" s="2304"/>
      <c r="AJ185" s="2305"/>
    </row>
    <row r="186" spans="2:36" ht="15" hidden="1" customHeight="1">
      <c r="B186" s="2303"/>
      <c r="C186" s="2304"/>
      <c r="D186" s="2304"/>
      <c r="E186" s="2304"/>
      <c r="F186" s="2304"/>
      <c r="G186" s="2304"/>
      <c r="H186" s="2304"/>
      <c r="I186" s="2304"/>
      <c r="J186" s="2304"/>
      <c r="K186" s="2304"/>
      <c r="L186" s="2304"/>
      <c r="M186" s="2304"/>
      <c r="N186" s="2304"/>
      <c r="O186" s="2304"/>
      <c r="P186" s="2304"/>
      <c r="Q186" s="2304"/>
      <c r="R186" s="2304"/>
      <c r="S186" s="2304"/>
      <c r="T186" s="2304"/>
      <c r="U186" s="2304"/>
      <c r="V186" s="2304"/>
      <c r="W186" s="2304"/>
      <c r="X186" s="2304"/>
      <c r="Y186" s="2304"/>
      <c r="Z186" s="2304"/>
      <c r="AA186" s="2304"/>
      <c r="AB186" s="2304"/>
      <c r="AC186" s="2304"/>
      <c r="AD186" s="2304"/>
      <c r="AE186" s="2304"/>
      <c r="AF186" s="2304"/>
      <c r="AG186" s="2304"/>
      <c r="AH186" s="2304"/>
      <c r="AI186" s="2304"/>
      <c r="AJ186" s="2305"/>
    </row>
    <row r="187" spans="2:36" ht="9.9" hidden="1" customHeight="1">
      <c r="B187" s="2303"/>
      <c r="C187" s="2304"/>
      <c r="D187" s="2304"/>
      <c r="E187" s="2304"/>
      <c r="F187" s="2304"/>
      <c r="G187" s="2304"/>
      <c r="H187" s="2304"/>
      <c r="I187" s="2304"/>
      <c r="J187" s="2304"/>
      <c r="K187" s="2304"/>
      <c r="L187" s="2304"/>
      <c r="M187" s="2304"/>
      <c r="N187" s="2304"/>
      <c r="O187" s="2304"/>
      <c r="P187" s="2304"/>
      <c r="Q187" s="2304"/>
      <c r="R187" s="2304"/>
      <c r="S187" s="2304"/>
      <c r="T187" s="2304"/>
      <c r="U187" s="2304"/>
      <c r="V187" s="2304"/>
      <c r="W187" s="2304"/>
      <c r="X187" s="2304"/>
      <c r="Y187" s="2304"/>
      <c r="Z187" s="2304"/>
      <c r="AA187" s="2304"/>
      <c r="AB187" s="2304"/>
      <c r="AC187" s="2304"/>
      <c r="AD187" s="2304"/>
      <c r="AE187" s="2304"/>
      <c r="AF187" s="2304"/>
      <c r="AG187" s="2304"/>
      <c r="AH187" s="2304"/>
      <c r="AI187" s="2304"/>
      <c r="AJ187" s="2305"/>
    </row>
    <row r="188" spans="2:36" ht="15" hidden="1" customHeight="1" thickBot="1">
      <c r="B188" s="2311"/>
      <c r="C188" s="2312"/>
      <c r="D188" s="2312"/>
      <c r="E188" s="2312"/>
      <c r="F188" s="2312"/>
      <c r="G188" s="2312"/>
      <c r="H188" s="2312"/>
      <c r="I188" s="2312"/>
      <c r="J188" s="2312"/>
      <c r="K188" s="2312"/>
      <c r="L188" s="2312"/>
      <c r="M188" s="2312"/>
      <c r="N188" s="2312"/>
      <c r="O188" s="2312"/>
      <c r="P188" s="2312"/>
      <c r="Q188" s="2312"/>
      <c r="R188" s="2312"/>
      <c r="S188" s="2312"/>
      <c r="T188" s="2312"/>
      <c r="U188" s="2312"/>
      <c r="V188" s="2312"/>
      <c r="W188" s="2312"/>
      <c r="X188" s="2312"/>
      <c r="Y188" s="2312"/>
      <c r="Z188" s="2312"/>
      <c r="AA188" s="2312"/>
      <c r="AB188" s="2312"/>
      <c r="AC188" s="2312"/>
      <c r="AD188" s="2312"/>
      <c r="AE188" s="2312"/>
      <c r="AF188" s="2312"/>
      <c r="AG188" s="2312"/>
      <c r="AH188" s="2312"/>
      <c r="AI188" s="2312"/>
      <c r="AJ188" s="2313"/>
    </row>
    <row r="189" spans="2:36" s="247" customFormat="1" ht="30" customHeight="1" thickBot="1">
      <c r="B189" s="2306">
        <v>22</v>
      </c>
      <c r="C189" s="2307"/>
      <c r="D189" s="2289" t="s">
        <v>358</v>
      </c>
      <c r="E189" s="2290"/>
      <c r="F189" s="2290"/>
      <c r="G189" s="2290"/>
      <c r="H189" s="2290"/>
      <c r="I189" s="2290"/>
      <c r="J189" s="2290"/>
      <c r="K189" s="2290"/>
      <c r="L189" s="2290"/>
      <c r="M189" s="2290"/>
      <c r="N189" s="2290"/>
      <c r="O189" s="2290"/>
      <c r="P189" s="2290"/>
      <c r="Q189" s="2290"/>
      <c r="R189" s="2290"/>
      <c r="S189" s="2290"/>
      <c r="T189" s="2290"/>
      <c r="U189" s="2290"/>
      <c r="V189" s="2290"/>
      <c r="W189" s="2290"/>
      <c r="X189" s="2290"/>
      <c r="Y189" s="2290"/>
      <c r="Z189" s="2290"/>
      <c r="AA189" s="2290"/>
      <c r="AB189" s="2290"/>
      <c r="AC189" s="2290"/>
      <c r="AD189" s="2290"/>
      <c r="AE189" s="2290"/>
      <c r="AF189" s="2290"/>
      <c r="AG189" s="2290"/>
      <c r="AH189" s="2308"/>
      <c r="AI189" s="2309">
        <f>B189</f>
        <v>22</v>
      </c>
      <c r="AJ189" s="2310"/>
    </row>
    <row r="190" spans="2:36" ht="15" customHeight="1">
      <c r="B190" s="2300" t="s">
        <v>359</v>
      </c>
      <c r="C190" s="2301"/>
      <c r="D190" s="2301"/>
      <c r="E190" s="2301"/>
      <c r="F190" s="2301"/>
      <c r="G190" s="2301"/>
      <c r="H190" s="2301"/>
      <c r="I190" s="2301"/>
      <c r="J190" s="2301"/>
      <c r="K190" s="2301"/>
      <c r="L190" s="2301"/>
      <c r="M190" s="2301"/>
      <c r="N190" s="2301"/>
      <c r="O190" s="2301"/>
      <c r="P190" s="2301"/>
      <c r="Q190" s="2301"/>
      <c r="R190" s="2301"/>
      <c r="S190" s="2301"/>
      <c r="T190" s="2301"/>
      <c r="U190" s="2301"/>
      <c r="V190" s="2301"/>
      <c r="W190" s="2301"/>
      <c r="X190" s="2301"/>
      <c r="Y190" s="2301"/>
      <c r="Z190" s="2301"/>
      <c r="AA190" s="2301"/>
      <c r="AB190" s="2301"/>
      <c r="AC190" s="2301"/>
      <c r="AD190" s="2301"/>
      <c r="AE190" s="2301"/>
      <c r="AF190" s="2301"/>
      <c r="AG190" s="2301"/>
      <c r="AH190" s="2301"/>
      <c r="AI190" s="2301"/>
      <c r="AJ190" s="2302"/>
    </row>
    <row r="191" spans="2:36" ht="15" customHeight="1">
      <c r="B191" s="2303"/>
      <c r="C191" s="2304"/>
      <c r="D191" s="2304"/>
      <c r="E191" s="2304"/>
      <c r="F191" s="2304"/>
      <c r="G191" s="2304"/>
      <c r="H191" s="2304"/>
      <c r="I191" s="2304"/>
      <c r="J191" s="2304"/>
      <c r="K191" s="2304"/>
      <c r="L191" s="2304"/>
      <c r="M191" s="2304"/>
      <c r="N191" s="2304"/>
      <c r="O191" s="2304"/>
      <c r="P191" s="2304"/>
      <c r="Q191" s="2304"/>
      <c r="R191" s="2304"/>
      <c r="S191" s="2304"/>
      <c r="T191" s="2304"/>
      <c r="U191" s="2304"/>
      <c r="V191" s="2304"/>
      <c r="W191" s="2304"/>
      <c r="X191" s="2304"/>
      <c r="Y191" s="2304"/>
      <c r="Z191" s="2304"/>
      <c r="AA191" s="2304"/>
      <c r="AB191" s="2304"/>
      <c r="AC191" s="2304"/>
      <c r="AD191" s="2304"/>
      <c r="AE191" s="2304"/>
      <c r="AF191" s="2304"/>
      <c r="AG191" s="2304"/>
      <c r="AH191" s="2304"/>
      <c r="AI191" s="2304"/>
      <c r="AJ191" s="2305"/>
    </row>
    <row r="192" spans="2:36" ht="15" customHeight="1">
      <c r="B192" s="2303"/>
      <c r="C192" s="2304"/>
      <c r="D192" s="2304"/>
      <c r="E192" s="2304"/>
      <c r="F192" s="2304"/>
      <c r="G192" s="2304"/>
      <c r="H192" s="2304"/>
      <c r="I192" s="2304"/>
      <c r="J192" s="2304"/>
      <c r="K192" s="2304"/>
      <c r="L192" s="2304"/>
      <c r="M192" s="2304"/>
      <c r="N192" s="2304"/>
      <c r="O192" s="2304"/>
      <c r="P192" s="2304"/>
      <c r="Q192" s="2304"/>
      <c r="R192" s="2304"/>
      <c r="S192" s="2304"/>
      <c r="T192" s="2304"/>
      <c r="U192" s="2304"/>
      <c r="V192" s="2304"/>
      <c r="W192" s="2304"/>
      <c r="X192" s="2304"/>
      <c r="Y192" s="2304"/>
      <c r="Z192" s="2304"/>
      <c r="AA192" s="2304"/>
      <c r="AB192" s="2304"/>
      <c r="AC192" s="2304"/>
      <c r="AD192" s="2304"/>
      <c r="AE192" s="2304"/>
      <c r="AF192" s="2304"/>
      <c r="AG192" s="2304"/>
      <c r="AH192" s="2304"/>
      <c r="AI192" s="2304"/>
      <c r="AJ192" s="2305"/>
    </row>
    <row r="193" spans="2:36" ht="15" customHeight="1">
      <c r="B193" s="2303"/>
      <c r="C193" s="2304"/>
      <c r="D193" s="2304"/>
      <c r="E193" s="2304"/>
      <c r="F193" s="2304"/>
      <c r="G193" s="2304"/>
      <c r="H193" s="2304"/>
      <c r="I193" s="2304"/>
      <c r="J193" s="2304"/>
      <c r="K193" s="2304"/>
      <c r="L193" s="2304"/>
      <c r="M193" s="2304"/>
      <c r="N193" s="2304"/>
      <c r="O193" s="2304"/>
      <c r="P193" s="2304"/>
      <c r="Q193" s="2304"/>
      <c r="R193" s="2304"/>
      <c r="S193" s="2304"/>
      <c r="T193" s="2304"/>
      <c r="U193" s="2304"/>
      <c r="V193" s="2304"/>
      <c r="W193" s="2304"/>
      <c r="X193" s="2304"/>
      <c r="Y193" s="2304"/>
      <c r="Z193" s="2304"/>
      <c r="AA193" s="2304"/>
      <c r="AB193" s="2304"/>
      <c r="AC193" s="2304"/>
      <c r="AD193" s="2304"/>
      <c r="AE193" s="2304"/>
      <c r="AF193" s="2304"/>
      <c r="AG193" s="2304"/>
      <c r="AH193" s="2304"/>
      <c r="AI193" s="2304"/>
      <c r="AJ193" s="2305"/>
    </row>
    <row r="194" spans="2:36" ht="3.75" customHeight="1">
      <c r="B194" s="2303"/>
      <c r="C194" s="2304"/>
      <c r="D194" s="2304"/>
      <c r="E194" s="2304"/>
      <c r="F194" s="2304"/>
      <c r="G194" s="2304"/>
      <c r="H194" s="2304"/>
      <c r="I194" s="2304"/>
      <c r="J194" s="2304"/>
      <c r="K194" s="2304"/>
      <c r="L194" s="2304"/>
      <c r="M194" s="2304"/>
      <c r="N194" s="2304"/>
      <c r="O194" s="2304"/>
      <c r="P194" s="2304"/>
      <c r="Q194" s="2304"/>
      <c r="R194" s="2304"/>
      <c r="S194" s="2304"/>
      <c r="T194" s="2304"/>
      <c r="U194" s="2304"/>
      <c r="V194" s="2304"/>
      <c r="W194" s="2304"/>
      <c r="X194" s="2304"/>
      <c r="Y194" s="2304"/>
      <c r="Z194" s="2304"/>
      <c r="AA194" s="2304"/>
      <c r="AB194" s="2304"/>
      <c r="AC194" s="2304"/>
      <c r="AD194" s="2304"/>
      <c r="AE194" s="2304"/>
      <c r="AF194" s="2304"/>
      <c r="AG194" s="2304"/>
      <c r="AH194" s="2304"/>
      <c r="AI194" s="2304"/>
      <c r="AJ194" s="2305"/>
    </row>
    <row r="195" spans="2:36" ht="9.9" hidden="1" customHeight="1">
      <c r="B195" s="2303"/>
      <c r="C195" s="2304"/>
      <c r="D195" s="2304"/>
      <c r="E195" s="2304"/>
      <c r="F195" s="2304"/>
      <c r="G195" s="2304"/>
      <c r="H195" s="2304"/>
      <c r="I195" s="2304"/>
      <c r="J195" s="2304"/>
      <c r="K195" s="2304"/>
      <c r="L195" s="2304"/>
      <c r="M195" s="2304"/>
      <c r="N195" s="2304"/>
      <c r="O195" s="2304"/>
      <c r="P195" s="2304"/>
      <c r="Q195" s="2304"/>
      <c r="R195" s="2304"/>
      <c r="S195" s="2304"/>
      <c r="T195" s="2304"/>
      <c r="U195" s="2304"/>
      <c r="V195" s="2304"/>
      <c r="W195" s="2304"/>
      <c r="X195" s="2304"/>
      <c r="Y195" s="2304"/>
      <c r="Z195" s="2304"/>
      <c r="AA195" s="2304"/>
      <c r="AB195" s="2304"/>
      <c r="AC195" s="2304"/>
      <c r="AD195" s="2304"/>
      <c r="AE195" s="2304"/>
      <c r="AF195" s="2304"/>
      <c r="AG195" s="2304"/>
      <c r="AH195" s="2304"/>
      <c r="AI195" s="2304"/>
      <c r="AJ195" s="2305"/>
    </row>
    <row r="196" spans="2:36" ht="7.5" customHeight="1" thickBot="1">
      <c r="B196" s="2311"/>
      <c r="C196" s="2312"/>
      <c r="D196" s="2312"/>
      <c r="E196" s="2312"/>
      <c r="F196" s="2312"/>
      <c r="G196" s="2312"/>
      <c r="H196" s="2312"/>
      <c r="I196" s="2312"/>
      <c r="J196" s="2312"/>
      <c r="K196" s="2312"/>
      <c r="L196" s="2312"/>
      <c r="M196" s="2312"/>
      <c r="N196" s="2312"/>
      <c r="O196" s="2312"/>
      <c r="P196" s="2312"/>
      <c r="Q196" s="2312"/>
      <c r="R196" s="2312"/>
      <c r="S196" s="2312"/>
      <c r="T196" s="2312"/>
      <c r="U196" s="2312"/>
      <c r="V196" s="2312"/>
      <c r="W196" s="2312"/>
      <c r="X196" s="2312"/>
      <c r="Y196" s="2312"/>
      <c r="Z196" s="2312"/>
      <c r="AA196" s="2312"/>
      <c r="AB196" s="2312"/>
      <c r="AC196" s="2312"/>
      <c r="AD196" s="2312"/>
      <c r="AE196" s="2312"/>
      <c r="AF196" s="2312"/>
      <c r="AG196" s="2312"/>
      <c r="AH196" s="2312"/>
      <c r="AI196" s="2312"/>
      <c r="AJ196" s="2313"/>
    </row>
    <row r="197" spans="2:36" s="247" customFormat="1" ht="30" customHeight="1" thickBot="1">
      <c r="B197" s="2306">
        <v>23</v>
      </c>
      <c r="C197" s="2307"/>
      <c r="D197" s="2289" t="s">
        <v>360</v>
      </c>
      <c r="E197" s="2290"/>
      <c r="F197" s="2290"/>
      <c r="G197" s="2290"/>
      <c r="H197" s="2290"/>
      <c r="I197" s="2290"/>
      <c r="J197" s="2290"/>
      <c r="K197" s="2290"/>
      <c r="L197" s="2290"/>
      <c r="M197" s="2290"/>
      <c r="N197" s="2290"/>
      <c r="O197" s="2290"/>
      <c r="P197" s="2290"/>
      <c r="Q197" s="2290"/>
      <c r="R197" s="2290"/>
      <c r="S197" s="2290"/>
      <c r="T197" s="2290"/>
      <c r="U197" s="2290"/>
      <c r="V197" s="2290"/>
      <c r="W197" s="2290"/>
      <c r="X197" s="2290"/>
      <c r="Y197" s="2290"/>
      <c r="Z197" s="2290"/>
      <c r="AA197" s="2290"/>
      <c r="AB197" s="2290"/>
      <c r="AC197" s="2290"/>
      <c r="AD197" s="2290"/>
      <c r="AE197" s="2290"/>
      <c r="AF197" s="2290"/>
      <c r="AG197" s="2290"/>
      <c r="AH197" s="2308"/>
      <c r="AI197" s="2309">
        <f>B197</f>
        <v>23</v>
      </c>
      <c r="AJ197" s="2310"/>
    </row>
    <row r="198" spans="2:36" ht="12.9" customHeight="1">
      <c r="B198" s="2300" t="s">
        <v>361</v>
      </c>
      <c r="C198" s="2301"/>
      <c r="D198" s="2301"/>
      <c r="E198" s="2301"/>
      <c r="F198" s="2301"/>
      <c r="G198" s="2301"/>
      <c r="H198" s="2301"/>
      <c r="I198" s="2301"/>
      <c r="J198" s="2301"/>
      <c r="K198" s="2301"/>
      <c r="L198" s="2301"/>
      <c r="M198" s="2301"/>
      <c r="N198" s="2301"/>
      <c r="O198" s="2301"/>
      <c r="P198" s="2301"/>
      <c r="Q198" s="2301"/>
      <c r="R198" s="2301"/>
      <c r="S198" s="2301"/>
      <c r="T198" s="2301"/>
      <c r="U198" s="2301"/>
      <c r="V198" s="2301"/>
      <c r="W198" s="2301"/>
      <c r="X198" s="2301"/>
      <c r="Y198" s="2301"/>
      <c r="Z198" s="2301"/>
      <c r="AA198" s="2301"/>
      <c r="AB198" s="2301"/>
      <c r="AC198" s="2301"/>
      <c r="AD198" s="2301"/>
      <c r="AE198" s="2301"/>
      <c r="AF198" s="2301"/>
      <c r="AG198" s="2301"/>
      <c r="AH198" s="2301"/>
      <c r="AI198" s="2301"/>
      <c r="AJ198" s="2302"/>
    </row>
    <row r="199" spans="2:36" ht="12.9" customHeight="1">
      <c r="B199" s="2303"/>
      <c r="C199" s="2304"/>
      <c r="D199" s="2304"/>
      <c r="E199" s="2304"/>
      <c r="F199" s="2304"/>
      <c r="G199" s="2304"/>
      <c r="H199" s="2304"/>
      <c r="I199" s="2304"/>
      <c r="J199" s="2304"/>
      <c r="K199" s="2304"/>
      <c r="L199" s="2304"/>
      <c r="M199" s="2304"/>
      <c r="N199" s="2304"/>
      <c r="O199" s="2304"/>
      <c r="P199" s="2304"/>
      <c r="Q199" s="2304"/>
      <c r="R199" s="2304"/>
      <c r="S199" s="2304"/>
      <c r="T199" s="2304"/>
      <c r="U199" s="2304"/>
      <c r="V199" s="2304"/>
      <c r="W199" s="2304"/>
      <c r="X199" s="2304"/>
      <c r="Y199" s="2304"/>
      <c r="Z199" s="2304"/>
      <c r="AA199" s="2304"/>
      <c r="AB199" s="2304"/>
      <c r="AC199" s="2304"/>
      <c r="AD199" s="2304"/>
      <c r="AE199" s="2304"/>
      <c r="AF199" s="2304"/>
      <c r="AG199" s="2304"/>
      <c r="AH199" s="2304"/>
      <c r="AI199" s="2304"/>
      <c r="AJ199" s="2305"/>
    </row>
    <row r="200" spans="2:36" ht="12.9" customHeight="1">
      <c r="B200" s="2303"/>
      <c r="C200" s="2304"/>
      <c r="D200" s="2304"/>
      <c r="E200" s="2304"/>
      <c r="F200" s="2304"/>
      <c r="G200" s="2304"/>
      <c r="H200" s="2304"/>
      <c r="I200" s="2304"/>
      <c r="J200" s="2304"/>
      <c r="K200" s="2304"/>
      <c r="L200" s="2304"/>
      <c r="M200" s="2304"/>
      <c r="N200" s="2304"/>
      <c r="O200" s="2304"/>
      <c r="P200" s="2304"/>
      <c r="Q200" s="2304"/>
      <c r="R200" s="2304"/>
      <c r="S200" s="2304"/>
      <c r="T200" s="2304"/>
      <c r="U200" s="2304"/>
      <c r="V200" s="2304"/>
      <c r="W200" s="2304"/>
      <c r="X200" s="2304"/>
      <c r="Y200" s="2304"/>
      <c r="Z200" s="2304"/>
      <c r="AA200" s="2304"/>
      <c r="AB200" s="2304"/>
      <c r="AC200" s="2304"/>
      <c r="AD200" s="2304"/>
      <c r="AE200" s="2304"/>
      <c r="AF200" s="2304"/>
      <c r="AG200" s="2304"/>
      <c r="AH200" s="2304"/>
      <c r="AI200" s="2304"/>
      <c r="AJ200" s="2305"/>
    </row>
    <row r="201" spans="2:36" ht="12.9" customHeight="1">
      <c r="B201" s="2303"/>
      <c r="C201" s="2304"/>
      <c r="D201" s="2304"/>
      <c r="E201" s="2304"/>
      <c r="F201" s="2304"/>
      <c r="G201" s="2304"/>
      <c r="H201" s="2304"/>
      <c r="I201" s="2304"/>
      <c r="J201" s="2304"/>
      <c r="K201" s="2304"/>
      <c r="L201" s="2304"/>
      <c r="M201" s="2304"/>
      <c r="N201" s="2304"/>
      <c r="O201" s="2304"/>
      <c r="P201" s="2304"/>
      <c r="Q201" s="2304"/>
      <c r="R201" s="2304"/>
      <c r="S201" s="2304"/>
      <c r="T201" s="2304"/>
      <c r="U201" s="2304"/>
      <c r="V201" s="2304"/>
      <c r="W201" s="2304"/>
      <c r="X201" s="2304"/>
      <c r="Y201" s="2304"/>
      <c r="Z201" s="2304"/>
      <c r="AA201" s="2304"/>
      <c r="AB201" s="2304"/>
      <c r="AC201" s="2304"/>
      <c r="AD201" s="2304"/>
      <c r="AE201" s="2304"/>
      <c r="AF201" s="2304"/>
      <c r="AG201" s="2304"/>
      <c r="AH201" s="2304"/>
      <c r="AI201" s="2304"/>
      <c r="AJ201" s="2305"/>
    </row>
    <row r="202" spans="2:36" ht="12.9" customHeight="1">
      <c r="B202" s="2303"/>
      <c r="C202" s="2304"/>
      <c r="D202" s="2304"/>
      <c r="E202" s="2304"/>
      <c r="F202" s="2304"/>
      <c r="G202" s="2304"/>
      <c r="H202" s="2304"/>
      <c r="I202" s="2304"/>
      <c r="J202" s="2304"/>
      <c r="K202" s="2304"/>
      <c r="L202" s="2304"/>
      <c r="M202" s="2304"/>
      <c r="N202" s="2304"/>
      <c r="O202" s="2304"/>
      <c r="P202" s="2304"/>
      <c r="Q202" s="2304"/>
      <c r="R202" s="2304"/>
      <c r="S202" s="2304"/>
      <c r="T202" s="2304"/>
      <c r="U202" s="2304"/>
      <c r="V202" s="2304"/>
      <c r="W202" s="2304"/>
      <c r="X202" s="2304"/>
      <c r="Y202" s="2304"/>
      <c r="Z202" s="2304"/>
      <c r="AA202" s="2304"/>
      <c r="AB202" s="2304"/>
      <c r="AC202" s="2304"/>
      <c r="AD202" s="2304"/>
      <c r="AE202" s="2304"/>
      <c r="AF202" s="2304"/>
      <c r="AG202" s="2304"/>
      <c r="AH202" s="2304"/>
      <c r="AI202" s="2304"/>
      <c r="AJ202" s="2305"/>
    </row>
    <row r="203" spans="2:36" ht="6.75" customHeight="1" thickBot="1">
      <c r="B203" s="2303"/>
      <c r="C203" s="2304"/>
      <c r="D203" s="2304"/>
      <c r="E203" s="2304"/>
      <c r="F203" s="2304"/>
      <c r="G203" s="2304"/>
      <c r="H203" s="2304"/>
      <c r="I203" s="2304"/>
      <c r="J203" s="2304"/>
      <c r="K203" s="2304"/>
      <c r="L203" s="2304"/>
      <c r="M203" s="2304"/>
      <c r="N203" s="2304"/>
      <c r="O203" s="2304"/>
      <c r="P203" s="2304"/>
      <c r="Q203" s="2304"/>
      <c r="R203" s="2304"/>
      <c r="S203" s="2304"/>
      <c r="T203" s="2304"/>
      <c r="U203" s="2304"/>
      <c r="V203" s="2304"/>
      <c r="W203" s="2304"/>
      <c r="X203" s="2304"/>
      <c r="Y203" s="2304"/>
      <c r="Z203" s="2304"/>
      <c r="AA203" s="2304"/>
      <c r="AB203" s="2304"/>
      <c r="AC203" s="2304"/>
      <c r="AD203" s="2304"/>
      <c r="AE203" s="2304"/>
      <c r="AF203" s="2304"/>
      <c r="AG203" s="2304"/>
      <c r="AH203" s="2304"/>
      <c r="AI203" s="2304"/>
      <c r="AJ203" s="2305"/>
    </row>
    <row r="204" spans="2:36" ht="12.9" hidden="1" customHeight="1" thickBot="1">
      <c r="B204" s="2311"/>
      <c r="C204" s="2312"/>
      <c r="D204" s="2312"/>
      <c r="E204" s="2312"/>
      <c r="F204" s="2312"/>
      <c r="G204" s="2312"/>
      <c r="H204" s="2312"/>
      <c r="I204" s="2312"/>
      <c r="J204" s="2312"/>
      <c r="K204" s="2312"/>
      <c r="L204" s="2312"/>
      <c r="M204" s="2312"/>
      <c r="N204" s="2312"/>
      <c r="O204" s="2312"/>
      <c r="P204" s="2312"/>
      <c r="Q204" s="2312"/>
      <c r="R204" s="2312"/>
      <c r="S204" s="2312"/>
      <c r="T204" s="2312"/>
      <c r="U204" s="2312"/>
      <c r="V204" s="2312"/>
      <c r="W204" s="2312"/>
      <c r="X204" s="2312"/>
      <c r="Y204" s="2312"/>
      <c r="Z204" s="2312"/>
      <c r="AA204" s="2312"/>
      <c r="AB204" s="2312"/>
      <c r="AC204" s="2312"/>
      <c r="AD204" s="2312"/>
      <c r="AE204" s="2312"/>
      <c r="AF204" s="2312"/>
      <c r="AG204" s="2312"/>
      <c r="AH204" s="2312"/>
      <c r="AI204" s="2312"/>
      <c r="AJ204" s="2313"/>
    </row>
    <row r="205" spans="2:36" s="247" customFormat="1" ht="30" customHeight="1" thickBot="1">
      <c r="B205" s="2306">
        <v>24</v>
      </c>
      <c r="C205" s="2307"/>
      <c r="D205" s="2289" t="s">
        <v>362</v>
      </c>
      <c r="E205" s="2290"/>
      <c r="F205" s="2290"/>
      <c r="G205" s="2290"/>
      <c r="H205" s="2290"/>
      <c r="I205" s="2290"/>
      <c r="J205" s="2290"/>
      <c r="K205" s="2290"/>
      <c r="L205" s="2290"/>
      <c r="M205" s="2290"/>
      <c r="N205" s="2290"/>
      <c r="O205" s="2290"/>
      <c r="P205" s="2290"/>
      <c r="Q205" s="2290"/>
      <c r="R205" s="2290"/>
      <c r="S205" s="2290"/>
      <c r="T205" s="2290"/>
      <c r="U205" s="2290"/>
      <c r="V205" s="2290"/>
      <c r="W205" s="2290"/>
      <c r="X205" s="2290"/>
      <c r="Y205" s="2290"/>
      <c r="Z205" s="2290"/>
      <c r="AA205" s="2290"/>
      <c r="AB205" s="2290"/>
      <c r="AC205" s="2290"/>
      <c r="AD205" s="2290"/>
      <c r="AE205" s="2290"/>
      <c r="AF205" s="2290"/>
      <c r="AG205" s="2290"/>
      <c r="AH205" s="2308"/>
      <c r="AI205" s="2309">
        <f>B205</f>
        <v>24</v>
      </c>
      <c r="AJ205" s="2310"/>
    </row>
    <row r="206" spans="2:36" ht="15" customHeight="1">
      <c r="B206" s="2300" t="s">
        <v>363</v>
      </c>
      <c r="C206" s="2301"/>
      <c r="D206" s="2301"/>
      <c r="E206" s="2301"/>
      <c r="F206" s="2301"/>
      <c r="G206" s="2301"/>
      <c r="H206" s="2301"/>
      <c r="I206" s="2301"/>
      <c r="J206" s="2301"/>
      <c r="K206" s="2301"/>
      <c r="L206" s="2301"/>
      <c r="M206" s="2301"/>
      <c r="N206" s="2301"/>
      <c r="O206" s="2301"/>
      <c r="P206" s="2301"/>
      <c r="Q206" s="2301"/>
      <c r="R206" s="2301"/>
      <c r="S206" s="2301"/>
      <c r="T206" s="2301"/>
      <c r="U206" s="2301"/>
      <c r="V206" s="2301"/>
      <c r="W206" s="2301"/>
      <c r="X206" s="2301"/>
      <c r="Y206" s="2301"/>
      <c r="Z206" s="2301"/>
      <c r="AA206" s="2301"/>
      <c r="AB206" s="2301"/>
      <c r="AC206" s="2301"/>
      <c r="AD206" s="2301"/>
      <c r="AE206" s="2301"/>
      <c r="AF206" s="2301"/>
      <c r="AG206" s="2301"/>
      <c r="AH206" s="2301"/>
      <c r="AI206" s="2301"/>
      <c r="AJ206" s="2302"/>
    </row>
    <row r="207" spans="2:36" ht="15" customHeight="1">
      <c r="B207" s="2303"/>
      <c r="C207" s="2304"/>
      <c r="D207" s="2304"/>
      <c r="E207" s="2304"/>
      <c r="F207" s="2304"/>
      <c r="G207" s="2304"/>
      <c r="H207" s="2304"/>
      <c r="I207" s="2304"/>
      <c r="J207" s="2304"/>
      <c r="K207" s="2304"/>
      <c r="L207" s="2304"/>
      <c r="M207" s="2304"/>
      <c r="N207" s="2304"/>
      <c r="O207" s="2304"/>
      <c r="P207" s="2304"/>
      <c r="Q207" s="2304"/>
      <c r="R207" s="2304"/>
      <c r="S207" s="2304"/>
      <c r="T207" s="2304"/>
      <c r="U207" s="2304"/>
      <c r="V207" s="2304"/>
      <c r="W207" s="2304"/>
      <c r="X207" s="2304"/>
      <c r="Y207" s="2304"/>
      <c r="Z207" s="2304"/>
      <c r="AA207" s="2304"/>
      <c r="AB207" s="2304"/>
      <c r="AC207" s="2304"/>
      <c r="AD207" s="2304"/>
      <c r="AE207" s="2304"/>
      <c r="AF207" s="2304"/>
      <c r="AG207" s="2304"/>
      <c r="AH207" s="2304"/>
      <c r="AI207" s="2304"/>
      <c r="AJ207" s="2305"/>
    </row>
    <row r="208" spans="2:36" ht="15" customHeight="1">
      <c r="B208" s="2303"/>
      <c r="C208" s="2304"/>
      <c r="D208" s="2304"/>
      <c r="E208" s="2304"/>
      <c r="F208" s="2304"/>
      <c r="G208" s="2304"/>
      <c r="H208" s="2304"/>
      <c r="I208" s="2304"/>
      <c r="J208" s="2304"/>
      <c r="K208" s="2304"/>
      <c r="L208" s="2304"/>
      <c r="M208" s="2304"/>
      <c r="N208" s="2304"/>
      <c r="O208" s="2304"/>
      <c r="P208" s="2304"/>
      <c r="Q208" s="2304"/>
      <c r="R208" s="2304"/>
      <c r="S208" s="2304"/>
      <c r="T208" s="2304"/>
      <c r="U208" s="2304"/>
      <c r="V208" s="2304"/>
      <c r="W208" s="2304"/>
      <c r="X208" s="2304"/>
      <c r="Y208" s="2304"/>
      <c r="Z208" s="2304"/>
      <c r="AA208" s="2304"/>
      <c r="AB208" s="2304"/>
      <c r="AC208" s="2304"/>
      <c r="AD208" s="2304"/>
      <c r="AE208" s="2304"/>
      <c r="AF208" s="2304"/>
      <c r="AG208" s="2304"/>
      <c r="AH208" s="2304"/>
      <c r="AI208" s="2304"/>
      <c r="AJ208" s="2305"/>
    </row>
    <row r="209" spans="2:36" ht="15" customHeight="1">
      <c r="B209" s="2303"/>
      <c r="C209" s="2304"/>
      <c r="D209" s="2304"/>
      <c r="E209" s="2304"/>
      <c r="F209" s="2304"/>
      <c r="G209" s="2304"/>
      <c r="H209" s="2304"/>
      <c r="I209" s="2304"/>
      <c r="J209" s="2304"/>
      <c r="K209" s="2304"/>
      <c r="L209" s="2304"/>
      <c r="M209" s="2304"/>
      <c r="N209" s="2304"/>
      <c r="O209" s="2304"/>
      <c r="P209" s="2304"/>
      <c r="Q209" s="2304"/>
      <c r="R209" s="2304"/>
      <c r="S209" s="2304"/>
      <c r="T209" s="2304"/>
      <c r="U209" s="2304"/>
      <c r="V209" s="2304"/>
      <c r="W209" s="2304"/>
      <c r="X209" s="2304"/>
      <c r="Y209" s="2304"/>
      <c r="Z209" s="2304"/>
      <c r="AA209" s="2304"/>
      <c r="AB209" s="2304"/>
      <c r="AC209" s="2304"/>
      <c r="AD209" s="2304"/>
      <c r="AE209" s="2304"/>
      <c r="AF209" s="2304"/>
      <c r="AG209" s="2304"/>
      <c r="AH209" s="2304"/>
      <c r="AI209" s="2304"/>
      <c r="AJ209" s="2305"/>
    </row>
    <row r="210" spans="2:36" ht="12.75" customHeight="1" thickBot="1">
      <c r="B210" s="2303"/>
      <c r="C210" s="2304"/>
      <c r="D210" s="2304"/>
      <c r="E210" s="2304"/>
      <c r="F210" s="2304"/>
      <c r="G210" s="2304"/>
      <c r="H210" s="2304"/>
      <c r="I210" s="2304"/>
      <c r="J210" s="2304"/>
      <c r="K210" s="2304"/>
      <c r="L210" s="2304"/>
      <c r="M210" s="2304"/>
      <c r="N210" s="2304"/>
      <c r="O210" s="2304"/>
      <c r="P210" s="2304"/>
      <c r="Q210" s="2304"/>
      <c r="R210" s="2304"/>
      <c r="S210" s="2304"/>
      <c r="T210" s="2304"/>
      <c r="U210" s="2304"/>
      <c r="V210" s="2304"/>
      <c r="W210" s="2304"/>
      <c r="X210" s="2304"/>
      <c r="Y210" s="2304"/>
      <c r="Z210" s="2304"/>
      <c r="AA210" s="2304"/>
      <c r="AB210" s="2304"/>
      <c r="AC210" s="2304"/>
      <c r="AD210" s="2304"/>
      <c r="AE210" s="2304"/>
      <c r="AF210" s="2304"/>
      <c r="AG210" s="2304"/>
      <c r="AH210" s="2304"/>
      <c r="AI210" s="2304"/>
      <c r="AJ210" s="2305"/>
    </row>
    <row r="211" spans="2:36" ht="9.9" hidden="1" customHeight="1">
      <c r="B211" s="2303"/>
      <c r="C211" s="2304"/>
      <c r="D211" s="2304"/>
      <c r="E211" s="2304"/>
      <c r="F211" s="2304"/>
      <c r="G211" s="2304"/>
      <c r="H211" s="2304"/>
      <c r="I211" s="2304"/>
      <c r="J211" s="2304"/>
      <c r="K211" s="2304"/>
      <c r="L211" s="2304"/>
      <c r="M211" s="2304"/>
      <c r="N211" s="2304"/>
      <c r="O211" s="2304"/>
      <c r="P211" s="2304"/>
      <c r="Q211" s="2304"/>
      <c r="R211" s="2304"/>
      <c r="S211" s="2304"/>
      <c r="T211" s="2304"/>
      <c r="U211" s="2304"/>
      <c r="V211" s="2304"/>
      <c r="W211" s="2304"/>
      <c r="X211" s="2304"/>
      <c r="Y211" s="2304"/>
      <c r="Z211" s="2304"/>
      <c r="AA211" s="2304"/>
      <c r="AB211" s="2304"/>
      <c r="AC211" s="2304"/>
      <c r="AD211" s="2304"/>
      <c r="AE211" s="2304"/>
      <c r="AF211" s="2304"/>
      <c r="AG211" s="2304"/>
      <c r="AH211" s="2304"/>
      <c r="AI211" s="2304"/>
      <c r="AJ211" s="2305"/>
    </row>
    <row r="212" spans="2:36" ht="15" hidden="1" customHeight="1" thickBot="1">
      <c r="B212" s="2311"/>
      <c r="C212" s="2312"/>
      <c r="D212" s="2312"/>
      <c r="E212" s="2312"/>
      <c r="F212" s="2312"/>
      <c r="G212" s="2312"/>
      <c r="H212" s="2312"/>
      <c r="I212" s="2312"/>
      <c r="J212" s="2312"/>
      <c r="K212" s="2312"/>
      <c r="L212" s="2312"/>
      <c r="M212" s="2312"/>
      <c r="N212" s="2312"/>
      <c r="O212" s="2312"/>
      <c r="P212" s="2312"/>
      <c r="Q212" s="2312"/>
      <c r="R212" s="2312"/>
      <c r="S212" s="2312"/>
      <c r="T212" s="2312"/>
      <c r="U212" s="2312"/>
      <c r="V212" s="2312"/>
      <c r="W212" s="2312"/>
      <c r="X212" s="2312"/>
      <c r="Y212" s="2312"/>
      <c r="Z212" s="2312"/>
      <c r="AA212" s="2312"/>
      <c r="AB212" s="2312"/>
      <c r="AC212" s="2312"/>
      <c r="AD212" s="2312"/>
      <c r="AE212" s="2312"/>
      <c r="AF212" s="2312"/>
      <c r="AG212" s="2312"/>
      <c r="AH212" s="2312"/>
      <c r="AI212" s="2312"/>
      <c r="AJ212" s="2313"/>
    </row>
    <row r="213" spans="2:36" s="247" customFormat="1" ht="30" customHeight="1" thickBot="1">
      <c r="B213" s="2306">
        <v>25</v>
      </c>
      <c r="C213" s="2307"/>
      <c r="D213" s="2289" t="s">
        <v>364</v>
      </c>
      <c r="E213" s="2290"/>
      <c r="F213" s="2290"/>
      <c r="G213" s="2290"/>
      <c r="H213" s="2290"/>
      <c r="I213" s="2290"/>
      <c r="J213" s="2290"/>
      <c r="K213" s="2290"/>
      <c r="L213" s="2290"/>
      <c r="M213" s="2290"/>
      <c r="N213" s="2290"/>
      <c r="O213" s="2290"/>
      <c r="P213" s="2290"/>
      <c r="Q213" s="2290"/>
      <c r="R213" s="2290"/>
      <c r="S213" s="2290"/>
      <c r="T213" s="2290"/>
      <c r="U213" s="2290"/>
      <c r="V213" s="2290"/>
      <c r="W213" s="2290"/>
      <c r="X213" s="2290"/>
      <c r="Y213" s="2290"/>
      <c r="Z213" s="2290"/>
      <c r="AA213" s="2290"/>
      <c r="AB213" s="2290"/>
      <c r="AC213" s="2290"/>
      <c r="AD213" s="2290"/>
      <c r="AE213" s="2290"/>
      <c r="AF213" s="2290"/>
      <c r="AG213" s="2290"/>
      <c r="AH213" s="2308"/>
      <c r="AI213" s="2309">
        <f>B213</f>
        <v>25</v>
      </c>
      <c r="AJ213" s="2310"/>
    </row>
    <row r="214" spans="2:36" ht="41.1" customHeight="1">
      <c r="B214" s="2300" t="s">
        <v>365</v>
      </c>
      <c r="C214" s="2301"/>
      <c r="D214" s="2301"/>
      <c r="E214" s="2301"/>
      <c r="F214" s="2301"/>
      <c r="G214" s="2301"/>
      <c r="H214" s="2301"/>
      <c r="I214" s="2301"/>
      <c r="J214" s="2301"/>
      <c r="K214" s="2301"/>
      <c r="L214" s="2301"/>
      <c r="M214" s="2301"/>
      <c r="N214" s="2301"/>
      <c r="O214" s="2301"/>
      <c r="P214" s="2301"/>
      <c r="Q214" s="2301"/>
      <c r="R214" s="2301"/>
      <c r="S214" s="2301"/>
      <c r="T214" s="2301"/>
      <c r="U214" s="2301"/>
      <c r="V214" s="2301"/>
      <c r="W214" s="2301"/>
      <c r="X214" s="2301"/>
      <c r="Y214" s="2301"/>
      <c r="Z214" s="2301"/>
      <c r="AA214" s="2301"/>
      <c r="AB214" s="2301"/>
      <c r="AC214" s="2301"/>
      <c r="AD214" s="2301"/>
      <c r="AE214" s="2301"/>
      <c r="AF214" s="2301"/>
      <c r="AG214" s="2301"/>
      <c r="AH214" s="2301"/>
      <c r="AI214" s="2301"/>
      <c r="AJ214" s="2302"/>
    </row>
    <row r="215" spans="2:36" ht="41.1" customHeight="1">
      <c r="B215" s="2303"/>
      <c r="C215" s="2304"/>
      <c r="D215" s="2304"/>
      <c r="E215" s="2304"/>
      <c r="F215" s="2304"/>
      <c r="G215" s="2304"/>
      <c r="H215" s="2304"/>
      <c r="I215" s="2304"/>
      <c r="J215" s="2304"/>
      <c r="K215" s="2304"/>
      <c r="L215" s="2304"/>
      <c r="M215" s="2304"/>
      <c r="N215" s="2304"/>
      <c r="O215" s="2304"/>
      <c r="P215" s="2304"/>
      <c r="Q215" s="2304"/>
      <c r="R215" s="2304"/>
      <c r="S215" s="2304"/>
      <c r="T215" s="2304"/>
      <c r="U215" s="2304"/>
      <c r="V215" s="2304"/>
      <c r="W215" s="2304"/>
      <c r="X215" s="2304"/>
      <c r="Y215" s="2304"/>
      <c r="Z215" s="2304"/>
      <c r="AA215" s="2304"/>
      <c r="AB215" s="2304"/>
      <c r="AC215" s="2304"/>
      <c r="AD215" s="2304"/>
      <c r="AE215" s="2304"/>
      <c r="AF215" s="2304"/>
      <c r="AG215" s="2304"/>
      <c r="AH215" s="2304"/>
      <c r="AI215" s="2304"/>
      <c r="AJ215" s="2305"/>
    </row>
    <row r="216" spans="2:36" ht="41.1" customHeight="1">
      <c r="B216" s="2303"/>
      <c r="C216" s="2304"/>
      <c r="D216" s="2304"/>
      <c r="E216" s="2304"/>
      <c r="F216" s="2304"/>
      <c r="G216" s="2304"/>
      <c r="H216" s="2304"/>
      <c r="I216" s="2304"/>
      <c r="J216" s="2304"/>
      <c r="K216" s="2304"/>
      <c r="L216" s="2304"/>
      <c r="M216" s="2304"/>
      <c r="N216" s="2304"/>
      <c r="O216" s="2304"/>
      <c r="P216" s="2304"/>
      <c r="Q216" s="2304"/>
      <c r="R216" s="2304"/>
      <c r="S216" s="2304"/>
      <c r="T216" s="2304"/>
      <c r="U216" s="2304"/>
      <c r="V216" s="2304"/>
      <c r="W216" s="2304"/>
      <c r="X216" s="2304"/>
      <c r="Y216" s="2304"/>
      <c r="Z216" s="2304"/>
      <c r="AA216" s="2304"/>
      <c r="AB216" s="2304"/>
      <c r="AC216" s="2304"/>
      <c r="AD216" s="2304"/>
      <c r="AE216" s="2304"/>
      <c r="AF216" s="2304"/>
      <c r="AG216" s="2304"/>
      <c r="AH216" s="2304"/>
      <c r="AI216" s="2304"/>
      <c r="AJ216" s="2305"/>
    </row>
    <row r="217" spans="2:36" ht="41.1" customHeight="1">
      <c r="B217" s="2303"/>
      <c r="C217" s="2304"/>
      <c r="D217" s="2304"/>
      <c r="E217" s="2304"/>
      <c r="F217" s="2304"/>
      <c r="G217" s="2304"/>
      <c r="H217" s="2304"/>
      <c r="I217" s="2304"/>
      <c r="J217" s="2304"/>
      <c r="K217" s="2304"/>
      <c r="L217" s="2304"/>
      <c r="M217" s="2304"/>
      <c r="N217" s="2304"/>
      <c r="O217" s="2304"/>
      <c r="P217" s="2304"/>
      <c r="Q217" s="2304"/>
      <c r="R217" s="2304"/>
      <c r="S217" s="2304"/>
      <c r="T217" s="2304"/>
      <c r="U217" s="2304"/>
      <c r="V217" s="2304"/>
      <c r="W217" s="2304"/>
      <c r="X217" s="2304"/>
      <c r="Y217" s="2304"/>
      <c r="Z217" s="2304"/>
      <c r="AA217" s="2304"/>
      <c r="AB217" s="2304"/>
      <c r="AC217" s="2304"/>
      <c r="AD217" s="2304"/>
      <c r="AE217" s="2304"/>
      <c r="AF217" s="2304"/>
      <c r="AG217" s="2304"/>
      <c r="AH217" s="2304"/>
      <c r="AI217" s="2304"/>
      <c r="AJ217" s="2305"/>
    </row>
    <row r="218" spans="2:36" ht="41.1" customHeight="1">
      <c r="B218" s="2303"/>
      <c r="C218" s="2304"/>
      <c r="D218" s="2304"/>
      <c r="E218" s="2304"/>
      <c r="F218" s="2304"/>
      <c r="G218" s="2304"/>
      <c r="H218" s="2304"/>
      <c r="I218" s="2304"/>
      <c r="J218" s="2304"/>
      <c r="K218" s="2304"/>
      <c r="L218" s="2304"/>
      <c r="M218" s="2304"/>
      <c r="N218" s="2304"/>
      <c r="O218" s="2304"/>
      <c r="P218" s="2304"/>
      <c r="Q218" s="2304"/>
      <c r="R218" s="2304"/>
      <c r="S218" s="2304"/>
      <c r="T218" s="2304"/>
      <c r="U218" s="2304"/>
      <c r="V218" s="2304"/>
      <c r="W218" s="2304"/>
      <c r="X218" s="2304"/>
      <c r="Y218" s="2304"/>
      <c r="Z218" s="2304"/>
      <c r="AA218" s="2304"/>
      <c r="AB218" s="2304"/>
      <c r="AC218" s="2304"/>
      <c r="AD218" s="2304"/>
      <c r="AE218" s="2304"/>
      <c r="AF218" s="2304"/>
      <c r="AG218" s="2304"/>
      <c r="AH218" s="2304"/>
      <c r="AI218" s="2304"/>
      <c r="AJ218" s="2305"/>
    </row>
    <row r="219" spans="2:36" ht="127.5" customHeight="1" thickBot="1">
      <c r="B219" s="2303"/>
      <c r="C219" s="2304"/>
      <c r="D219" s="2304"/>
      <c r="E219" s="2304"/>
      <c r="F219" s="2304"/>
      <c r="G219" s="2304"/>
      <c r="H219" s="2304"/>
      <c r="I219" s="2304"/>
      <c r="J219" s="2304"/>
      <c r="K219" s="2304"/>
      <c r="L219" s="2304"/>
      <c r="M219" s="2304"/>
      <c r="N219" s="2304"/>
      <c r="O219" s="2304"/>
      <c r="P219" s="2304"/>
      <c r="Q219" s="2304"/>
      <c r="R219" s="2304"/>
      <c r="S219" s="2304"/>
      <c r="T219" s="2304"/>
      <c r="U219" s="2304"/>
      <c r="V219" s="2304"/>
      <c r="W219" s="2304"/>
      <c r="X219" s="2304"/>
      <c r="Y219" s="2304"/>
      <c r="Z219" s="2304"/>
      <c r="AA219" s="2304"/>
      <c r="AB219" s="2304"/>
      <c r="AC219" s="2304"/>
      <c r="AD219" s="2304"/>
      <c r="AE219" s="2304"/>
      <c r="AF219" s="2304"/>
      <c r="AG219" s="2304"/>
      <c r="AH219" s="2304"/>
      <c r="AI219" s="2304"/>
      <c r="AJ219" s="2305"/>
    </row>
    <row r="220" spans="2:36" s="247" customFormat="1" ht="30" customHeight="1" thickBot="1">
      <c r="B220" s="2306">
        <v>26</v>
      </c>
      <c r="C220" s="2307"/>
      <c r="D220" s="2289" t="s">
        <v>366</v>
      </c>
      <c r="E220" s="2290"/>
      <c r="F220" s="2290"/>
      <c r="G220" s="2290"/>
      <c r="H220" s="2290"/>
      <c r="I220" s="2290"/>
      <c r="J220" s="2290"/>
      <c r="K220" s="2290"/>
      <c r="L220" s="2290"/>
      <c r="M220" s="2290"/>
      <c r="N220" s="2290"/>
      <c r="O220" s="2290"/>
      <c r="P220" s="2290"/>
      <c r="Q220" s="2290"/>
      <c r="R220" s="2290"/>
      <c r="S220" s="2290"/>
      <c r="T220" s="2290"/>
      <c r="U220" s="2290"/>
      <c r="V220" s="2290"/>
      <c r="W220" s="2290"/>
      <c r="X220" s="2290"/>
      <c r="Y220" s="2290"/>
      <c r="Z220" s="2290"/>
      <c r="AA220" s="2290"/>
      <c r="AB220" s="2290"/>
      <c r="AC220" s="2290"/>
      <c r="AD220" s="2290"/>
      <c r="AE220" s="2290"/>
      <c r="AF220" s="2290"/>
      <c r="AG220" s="2290"/>
      <c r="AH220" s="2308"/>
      <c r="AI220" s="2309">
        <f>B220</f>
        <v>26</v>
      </c>
      <c r="AJ220" s="2310"/>
    </row>
    <row r="221" spans="2:36" ht="18" customHeight="1">
      <c r="B221" s="2300" t="s">
        <v>367</v>
      </c>
      <c r="C221" s="2301"/>
      <c r="D221" s="2301"/>
      <c r="E221" s="2301"/>
      <c r="F221" s="2301"/>
      <c r="G221" s="2301"/>
      <c r="H221" s="2301"/>
      <c r="I221" s="2301"/>
      <c r="J221" s="2301"/>
      <c r="K221" s="2301"/>
      <c r="L221" s="2301"/>
      <c r="M221" s="2301"/>
      <c r="N221" s="2301"/>
      <c r="O221" s="2301"/>
      <c r="P221" s="2301"/>
      <c r="Q221" s="2301"/>
      <c r="R221" s="2301"/>
      <c r="S221" s="2301"/>
      <c r="T221" s="2301"/>
      <c r="U221" s="2301"/>
      <c r="V221" s="2301"/>
      <c r="W221" s="2301"/>
      <c r="X221" s="2301"/>
      <c r="Y221" s="2301"/>
      <c r="Z221" s="2301"/>
      <c r="AA221" s="2301"/>
      <c r="AB221" s="2301"/>
      <c r="AC221" s="2301"/>
      <c r="AD221" s="2301"/>
      <c r="AE221" s="2301"/>
      <c r="AF221" s="2301"/>
      <c r="AG221" s="2301"/>
      <c r="AH221" s="2301"/>
      <c r="AI221" s="2301"/>
      <c r="AJ221" s="2302"/>
    </row>
    <row r="222" spans="2:36" ht="18" customHeight="1">
      <c r="B222" s="2303"/>
      <c r="C222" s="2304"/>
      <c r="D222" s="2304"/>
      <c r="E222" s="2304"/>
      <c r="F222" s="2304"/>
      <c r="G222" s="2304"/>
      <c r="H222" s="2304"/>
      <c r="I222" s="2304"/>
      <c r="J222" s="2304"/>
      <c r="K222" s="2304"/>
      <c r="L222" s="2304"/>
      <c r="M222" s="2304"/>
      <c r="N222" s="2304"/>
      <c r="O222" s="2304"/>
      <c r="P222" s="2304"/>
      <c r="Q222" s="2304"/>
      <c r="R222" s="2304"/>
      <c r="S222" s="2304"/>
      <c r="T222" s="2304"/>
      <c r="U222" s="2304"/>
      <c r="V222" s="2304"/>
      <c r="W222" s="2304"/>
      <c r="X222" s="2304"/>
      <c r="Y222" s="2304"/>
      <c r="Z222" s="2304"/>
      <c r="AA222" s="2304"/>
      <c r="AB222" s="2304"/>
      <c r="AC222" s="2304"/>
      <c r="AD222" s="2304"/>
      <c r="AE222" s="2304"/>
      <c r="AF222" s="2304"/>
      <c r="AG222" s="2304"/>
      <c r="AH222" s="2304"/>
      <c r="AI222" s="2304"/>
      <c r="AJ222" s="2305"/>
    </row>
    <row r="223" spans="2:36" ht="18" customHeight="1">
      <c r="B223" s="2303"/>
      <c r="C223" s="2304"/>
      <c r="D223" s="2304"/>
      <c r="E223" s="2304"/>
      <c r="F223" s="2304"/>
      <c r="G223" s="2304"/>
      <c r="H223" s="2304"/>
      <c r="I223" s="2304"/>
      <c r="J223" s="2304"/>
      <c r="K223" s="2304"/>
      <c r="L223" s="2304"/>
      <c r="M223" s="2304"/>
      <c r="N223" s="2304"/>
      <c r="O223" s="2304"/>
      <c r="P223" s="2304"/>
      <c r="Q223" s="2304"/>
      <c r="R223" s="2304"/>
      <c r="S223" s="2304"/>
      <c r="T223" s="2304"/>
      <c r="U223" s="2304"/>
      <c r="V223" s="2304"/>
      <c r="W223" s="2304"/>
      <c r="X223" s="2304"/>
      <c r="Y223" s="2304"/>
      <c r="Z223" s="2304"/>
      <c r="AA223" s="2304"/>
      <c r="AB223" s="2304"/>
      <c r="AC223" s="2304"/>
      <c r="AD223" s="2304"/>
      <c r="AE223" s="2304"/>
      <c r="AF223" s="2304"/>
      <c r="AG223" s="2304"/>
      <c r="AH223" s="2304"/>
      <c r="AI223" s="2304"/>
      <c r="AJ223" s="2305"/>
    </row>
    <row r="224" spans="2:36" ht="18" customHeight="1">
      <c r="B224" s="2303"/>
      <c r="C224" s="2304"/>
      <c r="D224" s="2304"/>
      <c r="E224" s="2304"/>
      <c r="F224" s="2304"/>
      <c r="G224" s="2304"/>
      <c r="H224" s="2304"/>
      <c r="I224" s="2304"/>
      <c r="J224" s="2304"/>
      <c r="K224" s="2304"/>
      <c r="L224" s="2304"/>
      <c r="M224" s="2304"/>
      <c r="N224" s="2304"/>
      <c r="O224" s="2304"/>
      <c r="P224" s="2304"/>
      <c r="Q224" s="2304"/>
      <c r="R224" s="2304"/>
      <c r="S224" s="2304"/>
      <c r="T224" s="2304"/>
      <c r="U224" s="2304"/>
      <c r="V224" s="2304"/>
      <c r="W224" s="2304"/>
      <c r="X224" s="2304"/>
      <c r="Y224" s="2304"/>
      <c r="Z224" s="2304"/>
      <c r="AA224" s="2304"/>
      <c r="AB224" s="2304"/>
      <c r="AC224" s="2304"/>
      <c r="AD224" s="2304"/>
      <c r="AE224" s="2304"/>
      <c r="AF224" s="2304"/>
      <c r="AG224" s="2304"/>
      <c r="AH224" s="2304"/>
      <c r="AI224" s="2304"/>
      <c r="AJ224" s="2305"/>
    </row>
    <row r="225" spans="2:36" ht="32.25" customHeight="1" thickBot="1">
      <c r="B225" s="2303"/>
      <c r="C225" s="2304"/>
      <c r="D225" s="2304"/>
      <c r="E225" s="2304"/>
      <c r="F225" s="2304"/>
      <c r="G225" s="2304"/>
      <c r="H225" s="2304"/>
      <c r="I225" s="2304"/>
      <c r="J225" s="2304"/>
      <c r="K225" s="2304"/>
      <c r="L225" s="2304"/>
      <c r="M225" s="2304"/>
      <c r="N225" s="2304"/>
      <c r="O225" s="2304"/>
      <c r="P225" s="2304"/>
      <c r="Q225" s="2304"/>
      <c r="R225" s="2304"/>
      <c r="S225" s="2304"/>
      <c r="T225" s="2304"/>
      <c r="U225" s="2304"/>
      <c r="V225" s="2304"/>
      <c r="W225" s="2304"/>
      <c r="X225" s="2304"/>
      <c r="Y225" s="2304"/>
      <c r="Z225" s="2304"/>
      <c r="AA225" s="2304"/>
      <c r="AB225" s="2304"/>
      <c r="AC225" s="2304"/>
      <c r="AD225" s="2304"/>
      <c r="AE225" s="2304"/>
      <c r="AF225" s="2304"/>
      <c r="AG225" s="2304"/>
      <c r="AH225" s="2304"/>
      <c r="AI225" s="2304"/>
      <c r="AJ225" s="2305"/>
    </row>
    <row r="226" spans="2:36" s="247" customFormat="1" ht="30" customHeight="1" thickBot="1">
      <c r="B226" s="2306">
        <v>27</v>
      </c>
      <c r="C226" s="2307"/>
      <c r="D226" s="2289" t="s">
        <v>368</v>
      </c>
      <c r="E226" s="2290"/>
      <c r="F226" s="2290"/>
      <c r="G226" s="2290"/>
      <c r="H226" s="2290"/>
      <c r="I226" s="2290"/>
      <c r="J226" s="2290"/>
      <c r="K226" s="2290"/>
      <c r="L226" s="2290"/>
      <c r="M226" s="2290"/>
      <c r="N226" s="2290"/>
      <c r="O226" s="2290"/>
      <c r="P226" s="2290"/>
      <c r="Q226" s="2290"/>
      <c r="R226" s="2290"/>
      <c r="S226" s="2290"/>
      <c r="T226" s="2290"/>
      <c r="U226" s="2290"/>
      <c r="V226" s="2290"/>
      <c r="W226" s="2290"/>
      <c r="X226" s="2290"/>
      <c r="Y226" s="2290"/>
      <c r="Z226" s="2290"/>
      <c r="AA226" s="2290"/>
      <c r="AB226" s="2290"/>
      <c r="AC226" s="2290"/>
      <c r="AD226" s="2290"/>
      <c r="AE226" s="2290"/>
      <c r="AF226" s="2290"/>
      <c r="AG226" s="2290"/>
      <c r="AH226" s="2308"/>
      <c r="AI226" s="2309">
        <f>B226</f>
        <v>27</v>
      </c>
      <c r="AJ226" s="2310"/>
    </row>
    <row r="227" spans="2:36" ht="14.1" customHeight="1">
      <c r="B227" s="2300" t="s">
        <v>369</v>
      </c>
      <c r="C227" s="2301"/>
      <c r="D227" s="2301"/>
      <c r="E227" s="2301"/>
      <c r="F227" s="2301"/>
      <c r="G227" s="2301"/>
      <c r="H227" s="2301"/>
      <c r="I227" s="2301"/>
      <c r="J227" s="2301"/>
      <c r="K227" s="2301"/>
      <c r="L227" s="2301"/>
      <c r="M227" s="2301"/>
      <c r="N227" s="2301"/>
      <c r="O227" s="2301"/>
      <c r="P227" s="2301"/>
      <c r="Q227" s="2301"/>
      <c r="R227" s="2301"/>
      <c r="S227" s="2301"/>
      <c r="T227" s="2301"/>
      <c r="U227" s="2301"/>
      <c r="V227" s="2301"/>
      <c r="W227" s="2301"/>
      <c r="X227" s="2301"/>
      <c r="Y227" s="2301"/>
      <c r="Z227" s="2301"/>
      <c r="AA227" s="2301"/>
      <c r="AB227" s="2301"/>
      <c r="AC227" s="2301"/>
      <c r="AD227" s="2301"/>
      <c r="AE227" s="2301"/>
      <c r="AF227" s="2301"/>
      <c r="AG227" s="2301"/>
      <c r="AH227" s="2301"/>
      <c r="AI227" s="2301"/>
      <c r="AJ227" s="2302"/>
    </row>
    <row r="228" spans="2:36" ht="14.1" customHeight="1">
      <c r="B228" s="2303"/>
      <c r="C228" s="2304"/>
      <c r="D228" s="2304"/>
      <c r="E228" s="2304"/>
      <c r="F228" s="2304"/>
      <c r="G228" s="2304"/>
      <c r="H228" s="2304"/>
      <c r="I228" s="2304"/>
      <c r="J228" s="2304"/>
      <c r="K228" s="2304"/>
      <c r="L228" s="2304"/>
      <c r="M228" s="2304"/>
      <c r="N228" s="2304"/>
      <c r="O228" s="2304"/>
      <c r="P228" s="2304"/>
      <c r="Q228" s="2304"/>
      <c r="R228" s="2304"/>
      <c r="S228" s="2304"/>
      <c r="T228" s="2304"/>
      <c r="U228" s="2304"/>
      <c r="V228" s="2304"/>
      <c r="W228" s="2304"/>
      <c r="X228" s="2304"/>
      <c r="Y228" s="2304"/>
      <c r="Z228" s="2304"/>
      <c r="AA228" s="2304"/>
      <c r="AB228" s="2304"/>
      <c r="AC228" s="2304"/>
      <c r="AD228" s="2304"/>
      <c r="AE228" s="2304"/>
      <c r="AF228" s="2304"/>
      <c r="AG228" s="2304"/>
      <c r="AH228" s="2304"/>
      <c r="AI228" s="2304"/>
      <c r="AJ228" s="2305"/>
    </row>
    <row r="229" spans="2:36" ht="14.1" customHeight="1">
      <c r="B229" s="2303"/>
      <c r="C229" s="2304"/>
      <c r="D229" s="2304"/>
      <c r="E229" s="2304"/>
      <c r="F229" s="2304"/>
      <c r="G229" s="2304"/>
      <c r="H229" s="2304"/>
      <c r="I229" s="2304"/>
      <c r="J229" s="2304"/>
      <c r="K229" s="2304"/>
      <c r="L229" s="2304"/>
      <c r="M229" s="2304"/>
      <c r="N229" s="2304"/>
      <c r="O229" s="2304"/>
      <c r="P229" s="2304"/>
      <c r="Q229" s="2304"/>
      <c r="R229" s="2304"/>
      <c r="S229" s="2304"/>
      <c r="T229" s="2304"/>
      <c r="U229" s="2304"/>
      <c r="V229" s="2304"/>
      <c r="W229" s="2304"/>
      <c r="X229" s="2304"/>
      <c r="Y229" s="2304"/>
      <c r="Z229" s="2304"/>
      <c r="AA229" s="2304"/>
      <c r="AB229" s="2304"/>
      <c r="AC229" s="2304"/>
      <c r="AD229" s="2304"/>
      <c r="AE229" s="2304"/>
      <c r="AF229" s="2304"/>
      <c r="AG229" s="2304"/>
      <c r="AH229" s="2304"/>
      <c r="AI229" s="2304"/>
      <c r="AJ229" s="2305"/>
    </row>
    <row r="230" spans="2:36" ht="26.25" customHeight="1" thickBot="1">
      <c r="B230" s="2303"/>
      <c r="C230" s="2304"/>
      <c r="D230" s="2304"/>
      <c r="E230" s="2304"/>
      <c r="F230" s="2304"/>
      <c r="G230" s="2304"/>
      <c r="H230" s="2304"/>
      <c r="I230" s="2304"/>
      <c r="J230" s="2304"/>
      <c r="K230" s="2304"/>
      <c r="L230" s="2304"/>
      <c r="M230" s="2304"/>
      <c r="N230" s="2304"/>
      <c r="O230" s="2304"/>
      <c r="P230" s="2304"/>
      <c r="Q230" s="2304"/>
      <c r="R230" s="2304"/>
      <c r="S230" s="2304"/>
      <c r="T230" s="2304"/>
      <c r="U230" s="2304"/>
      <c r="V230" s="2304"/>
      <c r="W230" s="2304"/>
      <c r="X230" s="2304"/>
      <c r="Y230" s="2304"/>
      <c r="Z230" s="2304"/>
      <c r="AA230" s="2304"/>
      <c r="AB230" s="2304"/>
      <c r="AC230" s="2304"/>
      <c r="AD230" s="2304"/>
      <c r="AE230" s="2304"/>
      <c r="AF230" s="2304"/>
      <c r="AG230" s="2304"/>
      <c r="AH230" s="2304"/>
      <c r="AI230" s="2304"/>
      <c r="AJ230" s="2305"/>
    </row>
    <row r="231" spans="2:36" ht="9.9" hidden="1" customHeight="1">
      <c r="B231" s="2303"/>
      <c r="C231" s="2304"/>
      <c r="D231" s="2304"/>
      <c r="E231" s="2304"/>
      <c r="F231" s="2304"/>
      <c r="G231" s="2304"/>
      <c r="H231" s="2304"/>
      <c r="I231" s="2304"/>
      <c r="J231" s="2304"/>
      <c r="K231" s="2304"/>
      <c r="L231" s="2304"/>
      <c r="M231" s="2304"/>
      <c r="N231" s="2304"/>
      <c r="O231" s="2304"/>
      <c r="P231" s="2304"/>
      <c r="Q231" s="2304"/>
      <c r="R231" s="2304"/>
      <c r="S231" s="2304"/>
      <c r="T231" s="2304"/>
      <c r="U231" s="2304"/>
      <c r="V231" s="2304"/>
      <c r="W231" s="2304"/>
      <c r="X231" s="2304"/>
      <c r="Y231" s="2304"/>
      <c r="Z231" s="2304"/>
      <c r="AA231" s="2304"/>
      <c r="AB231" s="2304"/>
      <c r="AC231" s="2304"/>
      <c r="AD231" s="2304"/>
      <c r="AE231" s="2304"/>
      <c r="AF231" s="2304"/>
      <c r="AG231" s="2304"/>
      <c r="AH231" s="2304"/>
      <c r="AI231" s="2304"/>
      <c r="AJ231" s="2305"/>
    </row>
    <row r="232" spans="2:36" ht="9.9" hidden="1" customHeight="1" thickBot="1">
      <c r="B232" s="2303"/>
      <c r="C232" s="2304"/>
      <c r="D232" s="2304"/>
      <c r="E232" s="2304"/>
      <c r="F232" s="2304"/>
      <c r="G232" s="2304"/>
      <c r="H232" s="2304"/>
      <c r="I232" s="2304"/>
      <c r="J232" s="2304"/>
      <c r="K232" s="2304"/>
      <c r="L232" s="2304"/>
      <c r="M232" s="2304"/>
      <c r="N232" s="2304"/>
      <c r="O232" s="2304"/>
      <c r="P232" s="2304"/>
      <c r="Q232" s="2304"/>
      <c r="R232" s="2304"/>
      <c r="S232" s="2304"/>
      <c r="T232" s="2304"/>
      <c r="U232" s="2304"/>
      <c r="V232" s="2304"/>
      <c r="W232" s="2304"/>
      <c r="X232" s="2304"/>
      <c r="Y232" s="2304"/>
      <c r="Z232" s="2304"/>
      <c r="AA232" s="2304"/>
      <c r="AB232" s="2304"/>
      <c r="AC232" s="2304"/>
      <c r="AD232" s="2304"/>
      <c r="AE232" s="2304"/>
      <c r="AF232" s="2304"/>
      <c r="AG232" s="2304"/>
      <c r="AH232" s="2304"/>
      <c r="AI232" s="2304"/>
      <c r="AJ232" s="2305"/>
    </row>
    <row r="233" spans="2:36" ht="14.1" hidden="1" customHeight="1" thickBot="1">
      <c r="B233" s="2311"/>
      <c r="C233" s="2312"/>
      <c r="D233" s="2312"/>
      <c r="E233" s="2312"/>
      <c r="F233" s="2312"/>
      <c r="G233" s="2312"/>
      <c r="H233" s="2312"/>
      <c r="I233" s="2312"/>
      <c r="J233" s="2312"/>
      <c r="K233" s="2312"/>
      <c r="L233" s="2312"/>
      <c r="M233" s="2312"/>
      <c r="N233" s="2312"/>
      <c r="O233" s="2312"/>
      <c r="P233" s="2312"/>
      <c r="Q233" s="2312"/>
      <c r="R233" s="2312"/>
      <c r="S233" s="2312"/>
      <c r="T233" s="2312"/>
      <c r="U233" s="2312"/>
      <c r="V233" s="2312"/>
      <c r="W233" s="2312"/>
      <c r="X233" s="2312"/>
      <c r="Y233" s="2312"/>
      <c r="Z233" s="2312"/>
      <c r="AA233" s="2312"/>
      <c r="AB233" s="2312"/>
      <c r="AC233" s="2312"/>
      <c r="AD233" s="2312"/>
      <c r="AE233" s="2312"/>
      <c r="AF233" s="2312"/>
      <c r="AG233" s="2312"/>
      <c r="AH233" s="2312"/>
      <c r="AI233" s="2312"/>
      <c r="AJ233" s="2313"/>
    </row>
    <row r="234" spans="2:36" s="247" customFormat="1" ht="30" customHeight="1" thickBot="1">
      <c r="B234" s="2306">
        <v>28</v>
      </c>
      <c r="C234" s="2307"/>
      <c r="D234" s="2289" t="s">
        <v>370</v>
      </c>
      <c r="E234" s="2290"/>
      <c r="F234" s="2290"/>
      <c r="G234" s="2290"/>
      <c r="H234" s="2290"/>
      <c r="I234" s="2290"/>
      <c r="J234" s="2290"/>
      <c r="K234" s="2290"/>
      <c r="L234" s="2290"/>
      <c r="M234" s="2290"/>
      <c r="N234" s="2290"/>
      <c r="O234" s="2290"/>
      <c r="P234" s="2290"/>
      <c r="Q234" s="2290"/>
      <c r="R234" s="2290"/>
      <c r="S234" s="2290"/>
      <c r="T234" s="2290"/>
      <c r="U234" s="2290"/>
      <c r="V234" s="2290"/>
      <c r="W234" s="2290"/>
      <c r="X234" s="2290"/>
      <c r="Y234" s="2290"/>
      <c r="Z234" s="2290"/>
      <c r="AA234" s="2290"/>
      <c r="AB234" s="2290"/>
      <c r="AC234" s="2290"/>
      <c r="AD234" s="2290"/>
      <c r="AE234" s="2290"/>
      <c r="AF234" s="2290"/>
      <c r="AG234" s="2290"/>
      <c r="AH234" s="2308"/>
      <c r="AI234" s="2309">
        <f>B234</f>
        <v>28</v>
      </c>
      <c r="AJ234" s="2310"/>
    </row>
    <row r="235" spans="2:36" ht="9.9" customHeight="1">
      <c r="B235" s="2293" t="s">
        <v>812</v>
      </c>
      <c r="C235" s="2294"/>
      <c r="D235" s="2294"/>
      <c r="E235" s="2294"/>
      <c r="F235" s="2294"/>
      <c r="G235" s="2294"/>
      <c r="H235" s="2294" t="s">
        <v>1630</v>
      </c>
      <c r="I235" s="2294"/>
      <c r="J235" s="2294"/>
      <c r="K235" s="2316" t="s">
        <v>813</v>
      </c>
      <c r="L235" s="2316"/>
      <c r="M235" s="2316"/>
      <c r="N235" s="2316"/>
      <c r="O235" s="2316"/>
      <c r="P235" s="2316"/>
      <c r="Q235" s="2316"/>
      <c r="R235" s="2316"/>
      <c r="S235" s="2316"/>
      <c r="T235" s="2316"/>
      <c r="U235" s="2316"/>
      <c r="V235" s="2316"/>
      <c r="W235" s="2316"/>
      <c r="X235" s="2316"/>
      <c r="Y235" s="2316"/>
      <c r="Z235" s="2316"/>
      <c r="AA235" s="2316"/>
      <c r="AB235" s="2316"/>
      <c r="AC235" s="2316"/>
      <c r="AD235" s="2316"/>
      <c r="AE235" s="2316"/>
      <c r="AF235" s="2316"/>
      <c r="AG235" s="2316"/>
      <c r="AH235" s="2316"/>
      <c r="AI235" s="2316"/>
      <c r="AJ235" s="2317"/>
    </row>
    <row r="236" spans="2:36" ht="9.9" customHeight="1">
      <c r="B236" s="2272"/>
      <c r="C236" s="2267"/>
      <c r="D236" s="2267"/>
      <c r="E236" s="2267"/>
      <c r="F236" s="2267"/>
      <c r="G236" s="2267"/>
      <c r="H236" s="2267"/>
      <c r="I236" s="2267"/>
      <c r="J236" s="2267"/>
      <c r="K236" s="2318"/>
      <c r="L236" s="2318"/>
      <c r="M236" s="2318"/>
      <c r="N236" s="2318"/>
      <c r="O236" s="2318"/>
      <c r="P236" s="2318"/>
      <c r="Q236" s="2318"/>
      <c r="R236" s="2318"/>
      <c r="S236" s="2318"/>
      <c r="T236" s="2318"/>
      <c r="U236" s="2318"/>
      <c r="V236" s="2318"/>
      <c r="W236" s="2318"/>
      <c r="X236" s="2318"/>
      <c r="Y236" s="2318"/>
      <c r="Z236" s="2318"/>
      <c r="AA236" s="2318"/>
      <c r="AB236" s="2318"/>
      <c r="AC236" s="2318"/>
      <c r="AD236" s="2318"/>
      <c r="AE236" s="2318"/>
      <c r="AF236" s="2318"/>
      <c r="AG236" s="2318"/>
      <c r="AH236" s="2318"/>
      <c r="AI236" s="2318"/>
      <c r="AJ236" s="2319"/>
    </row>
    <row r="237" spans="2:36" ht="9.9" customHeight="1">
      <c r="B237" s="2272"/>
      <c r="C237" s="2267"/>
      <c r="D237" s="2267"/>
      <c r="E237" s="2267"/>
      <c r="F237" s="2267"/>
      <c r="G237" s="2267"/>
      <c r="H237" s="2267"/>
      <c r="I237" s="2267"/>
      <c r="J237" s="2267"/>
      <c r="K237" s="2318"/>
      <c r="L237" s="2318"/>
      <c r="M237" s="2318"/>
      <c r="N237" s="2318"/>
      <c r="O237" s="2318"/>
      <c r="P237" s="2318"/>
      <c r="Q237" s="2318"/>
      <c r="R237" s="2318"/>
      <c r="S237" s="2318"/>
      <c r="T237" s="2318"/>
      <c r="U237" s="2318"/>
      <c r="V237" s="2318"/>
      <c r="W237" s="2318"/>
      <c r="X237" s="2318"/>
      <c r="Y237" s="2318"/>
      <c r="Z237" s="2318"/>
      <c r="AA237" s="2318"/>
      <c r="AB237" s="2318"/>
      <c r="AC237" s="2318"/>
      <c r="AD237" s="2318"/>
      <c r="AE237" s="2318"/>
      <c r="AF237" s="2318"/>
      <c r="AG237" s="2318"/>
      <c r="AH237" s="2318"/>
      <c r="AI237" s="2318"/>
      <c r="AJ237" s="2319"/>
    </row>
    <row r="238" spans="2:36" ht="9.9" hidden="1" customHeight="1">
      <c r="B238" s="2272"/>
      <c r="C238" s="2267"/>
      <c r="D238" s="2267"/>
      <c r="E238" s="2267"/>
      <c r="F238" s="2267"/>
      <c r="G238" s="2267"/>
      <c r="H238" s="2267"/>
      <c r="I238" s="2267"/>
      <c r="J238" s="2267"/>
      <c r="K238" s="2318"/>
      <c r="L238" s="2318"/>
      <c r="M238" s="2318"/>
      <c r="N238" s="2318"/>
      <c r="O238" s="2318"/>
      <c r="P238" s="2318"/>
      <c r="Q238" s="2318"/>
      <c r="R238" s="2318"/>
      <c r="S238" s="2318"/>
      <c r="T238" s="2318"/>
      <c r="U238" s="2318"/>
      <c r="V238" s="2318"/>
      <c r="W238" s="2318"/>
      <c r="X238" s="2318"/>
      <c r="Y238" s="2318"/>
      <c r="Z238" s="2318"/>
      <c r="AA238" s="2318"/>
      <c r="AB238" s="2318"/>
      <c r="AC238" s="2318"/>
      <c r="AD238" s="2318"/>
      <c r="AE238" s="2318"/>
      <c r="AF238" s="2318"/>
      <c r="AG238" s="2318"/>
      <c r="AH238" s="2318"/>
      <c r="AI238" s="2318"/>
      <c r="AJ238" s="2319"/>
    </row>
    <row r="239" spans="2:36" ht="9.9" hidden="1" customHeight="1">
      <c r="B239" s="2272"/>
      <c r="C239" s="2267"/>
      <c r="D239" s="2267"/>
      <c r="E239" s="2267"/>
      <c r="F239" s="2267"/>
      <c r="G239" s="2267"/>
      <c r="H239" s="2267"/>
      <c r="I239" s="2267"/>
      <c r="J239" s="2267"/>
      <c r="K239" s="2318"/>
      <c r="L239" s="2318"/>
      <c r="M239" s="2318"/>
      <c r="N239" s="2318"/>
      <c r="O239" s="2318"/>
      <c r="P239" s="2318"/>
      <c r="Q239" s="2318"/>
      <c r="R239" s="2318"/>
      <c r="S239" s="2318"/>
      <c r="T239" s="2318"/>
      <c r="U239" s="2318"/>
      <c r="V239" s="2318"/>
      <c r="W239" s="2318"/>
      <c r="X239" s="2318"/>
      <c r="Y239" s="2318"/>
      <c r="Z239" s="2318"/>
      <c r="AA239" s="2318"/>
      <c r="AB239" s="2318"/>
      <c r="AC239" s="2318"/>
      <c r="AD239" s="2318"/>
      <c r="AE239" s="2318"/>
      <c r="AF239" s="2318"/>
      <c r="AG239" s="2318"/>
      <c r="AH239" s="2318"/>
      <c r="AI239" s="2318"/>
      <c r="AJ239" s="2319"/>
    </row>
    <row r="240" spans="2:36" ht="6.75" customHeight="1" thickBot="1">
      <c r="B240" s="2281"/>
      <c r="C240" s="2282"/>
      <c r="D240" s="2282"/>
      <c r="E240" s="2282"/>
      <c r="F240" s="2282"/>
      <c r="G240" s="2282"/>
      <c r="H240" s="2282"/>
      <c r="I240" s="2282"/>
      <c r="J240" s="2282"/>
      <c r="K240" s="2320"/>
      <c r="L240" s="2320"/>
      <c r="M240" s="2320"/>
      <c r="N240" s="2320"/>
      <c r="O240" s="2320"/>
      <c r="P240" s="2320"/>
      <c r="Q240" s="2320"/>
      <c r="R240" s="2320"/>
      <c r="S240" s="2320"/>
      <c r="T240" s="2320"/>
      <c r="U240" s="2320"/>
      <c r="V240" s="2320"/>
      <c r="W240" s="2320"/>
      <c r="X240" s="2320"/>
      <c r="Y240" s="2320"/>
      <c r="Z240" s="2320"/>
      <c r="AA240" s="2320"/>
      <c r="AB240" s="2320"/>
      <c r="AC240" s="2320"/>
      <c r="AD240" s="2320"/>
      <c r="AE240" s="2320"/>
      <c r="AF240" s="2320"/>
      <c r="AG240" s="2320"/>
      <c r="AH240" s="2320"/>
      <c r="AI240" s="2320"/>
      <c r="AJ240" s="2321"/>
    </row>
    <row r="241" spans="2:36" s="247" customFormat="1" ht="30" customHeight="1" thickBot="1">
      <c r="B241" s="2306">
        <v>29</v>
      </c>
      <c r="C241" s="2307"/>
      <c r="D241" s="2289" t="s">
        <v>371</v>
      </c>
      <c r="E241" s="2290"/>
      <c r="F241" s="2290"/>
      <c r="G241" s="2290"/>
      <c r="H241" s="2290"/>
      <c r="I241" s="2290"/>
      <c r="J241" s="2290"/>
      <c r="K241" s="2290"/>
      <c r="L241" s="2290"/>
      <c r="M241" s="2290"/>
      <c r="N241" s="2290"/>
      <c r="O241" s="2290"/>
      <c r="P241" s="2290"/>
      <c r="Q241" s="2290"/>
      <c r="R241" s="2290"/>
      <c r="S241" s="2290"/>
      <c r="T241" s="2290"/>
      <c r="U241" s="2290"/>
      <c r="V241" s="2290"/>
      <c r="W241" s="2290"/>
      <c r="X241" s="2290"/>
      <c r="Y241" s="2290"/>
      <c r="Z241" s="2290"/>
      <c r="AA241" s="2290"/>
      <c r="AB241" s="2290"/>
      <c r="AC241" s="2290"/>
      <c r="AD241" s="2290"/>
      <c r="AE241" s="2290"/>
      <c r="AF241" s="2290"/>
      <c r="AG241" s="2290"/>
      <c r="AH241" s="2308"/>
      <c r="AI241" s="2309">
        <f>B241</f>
        <v>29</v>
      </c>
      <c r="AJ241" s="2310"/>
    </row>
    <row r="242" spans="2:36" ht="18" customHeight="1">
      <c r="B242" s="2300" t="s">
        <v>372</v>
      </c>
      <c r="C242" s="2301"/>
      <c r="D242" s="2301"/>
      <c r="E242" s="2301"/>
      <c r="F242" s="2301"/>
      <c r="G242" s="2301"/>
      <c r="H242" s="2301"/>
      <c r="I242" s="2301"/>
      <c r="J242" s="2301"/>
      <c r="K242" s="2301"/>
      <c r="L242" s="2301"/>
      <c r="M242" s="2301"/>
      <c r="N242" s="2301"/>
      <c r="O242" s="2301"/>
      <c r="P242" s="2301"/>
      <c r="Q242" s="2301"/>
      <c r="R242" s="2301"/>
      <c r="S242" s="2301"/>
      <c r="T242" s="2301"/>
      <c r="U242" s="2301"/>
      <c r="V242" s="2301"/>
      <c r="W242" s="2301"/>
      <c r="X242" s="2301"/>
      <c r="Y242" s="2301"/>
      <c r="Z242" s="2301"/>
      <c r="AA242" s="2301"/>
      <c r="AB242" s="2301"/>
      <c r="AC242" s="2301"/>
      <c r="AD242" s="2301"/>
      <c r="AE242" s="2301"/>
      <c r="AF242" s="2301"/>
      <c r="AG242" s="2301"/>
      <c r="AH242" s="2301"/>
      <c r="AI242" s="2301"/>
      <c r="AJ242" s="2302"/>
    </row>
    <row r="243" spans="2:36" ht="18" customHeight="1">
      <c r="B243" s="2303"/>
      <c r="C243" s="2304"/>
      <c r="D243" s="2304"/>
      <c r="E243" s="2304"/>
      <c r="F243" s="2304"/>
      <c r="G243" s="2304"/>
      <c r="H243" s="2304"/>
      <c r="I243" s="2304"/>
      <c r="J243" s="2304"/>
      <c r="K243" s="2304"/>
      <c r="L243" s="2304"/>
      <c r="M243" s="2304"/>
      <c r="N243" s="2304"/>
      <c r="O243" s="2304"/>
      <c r="P243" s="2304"/>
      <c r="Q243" s="2304"/>
      <c r="R243" s="2304"/>
      <c r="S243" s="2304"/>
      <c r="T243" s="2304"/>
      <c r="U243" s="2304"/>
      <c r="V243" s="2304"/>
      <c r="W243" s="2304"/>
      <c r="X243" s="2304"/>
      <c r="Y243" s="2304"/>
      <c r="Z243" s="2304"/>
      <c r="AA243" s="2304"/>
      <c r="AB243" s="2304"/>
      <c r="AC243" s="2304"/>
      <c r="AD243" s="2304"/>
      <c r="AE243" s="2304"/>
      <c r="AF243" s="2304"/>
      <c r="AG243" s="2304"/>
      <c r="AH243" s="2304"/>
      <c r="AI243" s="2304"/>
      <c r="AJ243" s="2305"/>
    </row>
    <row r="244" spans="2:36" ht="18" customHeight="1">
      <c r="B244" s="2303"/>
      <c r="C244" s="2304"/>
      <c r="D244" s="2304"/>
      <c r="E244" s="2304"/>
      <c r="F244" s="2304"/>
      <c r="G244" s="2304"/>
      <c r="H244" s="2304"/>
      <c r="I244" s="2304"/>
      <c r="J244" s="2304"/>
      <c r="K244" s="2304"/>
      <c r="L244" s="2304"/>
      <c r="M244" s="2304"/>
      <c r="N244" s="2304"/>
      <c r="O244" s="2304"/>
      <c r="P244" s="2304"/>
      <c r="Q244" s="2304"/>
      <c r="R244" s="2304"/>
      <c r="S244" s="2304"/>
      <c r="T244" s="2304"/>
      <c r="U244" s="2304"/>
      <c r="V244" s="2304"/>
      <c r="W244" s="2304"/>
      <c r="X244" s="2304"/>
      <c r="Y244" s="2304"/>
      <c r="Z244" s="2304"/>
      <c r="AA244" s="2304"/>
      <c r="AB244" s="2304"/>
      <c r="AC244" s="2304"/>
      <c r="AD244" s="2304"/>
      <c r="AE244" s="2304"/>
      <c r="AF244" s="2304"/>
      <c r="AG244" s="2304"/>
      <c r="AH244" s="2304"/>
      <c r="AI244" s="2304"/>
      <c r="AJ244" s="2305"/>
    </row>
    <row r="245" spans="2:36" ht="18" customHeight="1">
      <c r="B245" s="2303"/>
      <c r="C245" s="2304"/>
      <c r="D245" s="2304"/>
      <c r="E245" s="2304"/>
      <c r="F245" s="2304"/>
      <c r="G245" s="2304"/>
      <c r="H245" s="2304"/>
      <c r="I245" s="2304"/>
      <c r="J245" s="2304"/>
      <c r="K245" s="2304"/>
      <c r="L245" s="2304"/>
      <c r="M245" s="2304"/>
      <c r="N245" s="2304"/>
      <c r="O245" s="2304"/>
      <c r="P245" s="2304"/>
      <c r="Q245" s="2304"/>
      <c r="R245" s="2304"/>
      <c r="S245" s="2304"/>
      <c r="T245" s="2304"/>
      <c r="U245" s="2304"/>
      <c r="V245" s="2304"/>
      <c r="W245" s="2304"/>
      <c r="X245" s="2304"/>
      <c r="Y245" s="2304"/>
      <c r="Z245" s="2304"/>
      <c r="AA245" s="2304"/>
      <c r="AB245" s="2304"/>
      <c r="AC245" s="2304"/>
      <c r="AD245" s="2304"/>
      <c r="AE245" s="2304"/>
      <c r="AF245" s="2304"/>
      <c r="AG245" s="2304"/>
      <c r="AH245" s="2304"/>
      <c r="AI245" s="2304"/>
      <c r="AJ245" s="2305"/>
    </row>
    <row r="246" spans="2:36" ht="33" customHeight="1" thickBot="1">
      <c r="B246" s="2311"/>
      <c r="C246" s="2312"/>
      <c r="D246" s="2312"/>
      <c r="E246" s="2312"/>
      <c r="F246" s="2312"/>
      <c r="G246" s="2312"/>
      <c r="H246" s="2312"/>
      <c r="I246" s="2312"/>
      <c r="J246" s="2312"/>
      <c r="K246" s="2312"/>
      <c r="L246" s="2312"/>
      <c r="M246" s="2312"/>
      <c r="N246" s="2312"/>
      <c r="O246" s="2312"/>
      <c r="P246" s="2312"/>
      <c r="Q246" s="2312"/>
      <c r="R246" s="2312"/>
      <c r="S246" s="2312"/>
      <c r="T246" s="2312"/>
      <c r="U246" s="2312"/>
      <c r="V246" s="2312"/>
      <c r="W246" s="2312"/>
      <c r="X246" s="2312"/>
      <c r="Y246" s="2312"/>
      <c r="Z246" s="2312"/>
      <c r="AA246" s="2312"/>
      <c r="AB246" s="2312"/>
      <c r="AC246" s="2312"/>
      <c r="AD246" s="2312"/>
      <c r="AE246" s="2312"/>
      <c r="AF246" s="2312"/>
      <c r="AG246" s="2312"/>
      <c r="AH246" s="2312"/>
      <c r="AI246" s="2312"/>
      <c r="AJ246" s="2313"/>
    </row>
    <row r="247" spans="2:36" ht="4.5" customHeight="1">
      <c r="B247" s="246"/>
      <c r="C247" s="246"/>
      <c r="D247" s="246"/>
      <c r="E247" s="246"/>
      <c r="F247" s="246"/>
      <c r="G247" s="246"/>
      <c r="H247" s="246"/>
      <c r="I247" s="246"/>
      <c r="J247" s="246"/>
      <c r="K247" s="246"/>
      <c r="L247" s="246"/>
      <c r="M247" s="246"/>
      <c r="N247" s="246"/>
      <c r="O247" s="246"/>
      <c r="P247" s="246"/>
      <c r="Q247" s="246"/>
      <c r="R247" s="246"/>
      <c r="S247" s="246"/>
      <c r="T247" s="246"/>
      <c r="U247" s="246"/>
      <c r="V247" s="246"/>
      <c r="W247" s="246"/>
      <c r="X247" s="246"/>
      <c r="Y247" s="246"/>
      <c r="Z247" s="246"/>
      <c r="AA247" s="246"/>
      <c r="AB247" s="246"/>
      <c r="AC247" s="246"/>
      <c r="AD247" s="246"/>
      <c r="AE247" s="246"/>
      <c r="AF247" s="246"/>
      <c r="AG247" s="246"/>
      <c r="AH247" s="246"/>
      <c r="AI247" s="246"/>
      <c r="AJ247" s="246"/>
    </row>
    <row r="248" spans="2:36" ht="4.5" customHeight="1" thickBot="1">
      <c r="B248" s="246"/>
      <c r="C248" s="246"/>
      <c r="D248" s="246"/>
      <c r="E248" s="246"/>
      <c r="F248" s="246"/>
      <c r="G248" s="246"/>
      <c r="H248" s="246"/>
      <c r="I248" s="246"/>
      <c r="J248" s="246"/>
      <c r="K248" s="246"/>
      <c r="L248" s="246"/>
      <c r="M248" s="246"/>
      <c r="N248" s="246"/>
      <c r="O248" s="246"/>
      <c r="P248" s="246"/>
      <c r="Q248" s="246"/>
      <c r="R248" s="246"/>
      <c r="S248" s="246"/>
      <c r="T248" s="246"/>
      <c r="U248" s="246"/>
      <c r="V248" s="246"/>
      <c r="W248" s="246"/>
      <c r="X248" s="246"/>
      <c r="Y248" s="246"/>
      <c r="Z248" s="246"/>
      <c r="AA248" s="246"/>
      <c r="AB248" s="246"/>
      <c r="AC248" s="246"/>
      <c r="AD248" s="246"/>
      <c r="AE248" s="246"/>
      <c r="AF248" s="246"/>
      <c r="AG248" s="246"/>
      <c r="AH248" s="246"/>
      <c r="AI248" s="246"/>
      <c r="AJ248" s="246"/>
    </row>
    <row r="249" spans="2:36" s="247" customFormat="1" ht="30" customHeight="1" thickBot="1">
      <c r="B249" s="2306">
        <v>30</v>
      </c>
      <c r="C249" s="2307"/>
      <c r="D249" s="2289" t="s">
        <v>373</v>
      </c>
      <c r="E249" s="2290"/>
      <c r="F249" s="2290"/>
      <c r="G249" s="2290"/>
      <c r="H249" s="2290"/>
      <c r="I249" s="2290"/>
      <c r="J249" s="2290"/>
      <c r="K249" s="2290"/>
      <c r="L249" s="2290"/>
      <c r="M249" s="2290"/>
      <c r="N249" s="2290"/>
      <c r="O249" s="2290"/>
      <c r="P249" s="2290"/>
      <c r="Q249" s="2290"/>
      <c r="R249" s="2290"/>
      <c r="S249" s="2290"/>
      <c r="T249" s="2290"/>
      <c r="U249" s="2290"/>
      <c r="V249" s="2290"/>
      <c r="W249" s="2290"/>
      <c r="X249" s="2290"/>
      <c r="Y249" s="2290"/>
      <c r="Z249" s="2290"/>
      <c r="AA249" s="2290"/>
      <c r="AB249" s="2290"/>
      <c r="AC249" s="2290"/>
      <c r="AD249" s="2290"/>
      <c r="AE249" s="2290"/>
      <c r="AF249" s="2290"/>
      <c r="AG249" s="2290"/>
      <c r="AH249" s="2308"/>
      <c r="AI249" s="2309">
        <f>B249</f>
        <v>30</v>
      </c>
      <c r="AJ249" s="2310"/>
    </row>
    <row r="250" spans="2:36" ht="21.9" customHeight="1">
      <c r="B250" s="2300" t="s">
        <v>374</v>
      </c>
      <c r="C250" s="2301"/>
      <c r="D250" s="2301"/>
      <c r="E250" s="2301"/>
      <c r="F250" s="2301"/>
      <c r="G250" s="2301"/>
      <c r="H250" s="2301"/>
      <c r="I250" s="2301"/>
      <c r="J250" s="2301"/>
      <c r="K250" s="2301"/>
      <c r="L250" s="2301"/>
      <c r="M250" s="2301"/>
      <c r="N250" s="2301"/>
      <c r="O250" s="2301"/>
      <c r="P250" s="2301"/>
      <c r="Q250" s="2301"/>
      <c r="R250" s="2301"/>
      <c r="S250" s="2301"/>
      <c r="T250" s="2301"/>
      <c r="U250" s="2301"/>
      <c r="V250" s="2301"/>
      <c r="W250" s="2301"/>
      <c r="X250" s="2301"/>
      <c r="Y250" s="2301"/>
      <c r="Z250" s="2301"/>
      <c r="AA250" s="2301"/>
      <c r="AB250" s="2301"/>
      <c r="AC250" s="2301"/>
      <c r="AD250" s="2301"/>
      <c r="AE250" s="2301"/>
      <c r="AF250" s="2301"/>
      <c r="AG250" s="2301"/>
      <c r="AH250" s="2301"/>
      <c r="AI250" s="2301"/>
      <c r="AJ250" s="2302"/>
    </row>
    <row r="251" spans="2:36" ht="21.9" customHeight="1">
      <c r="B251" s="2303"/>
      <c r="C251" s="2304"/>
      <c r="D251" s="2304"/>
      <c r="E251" s="2304"/>
      <c r="F251" s="2304"/>
      <c r="G251" s="2304"/>
      <c r="H251" s="2304"/>
      <c r="I251" s="2304"/>
      <c r="J251" s="2304"/>
      <c r="K251" s="2304"/>
      <c r="L251" s="2304"/>
      <c r="M251" s="2304"/>
      <c r="N251" s="2304"/>
      <c r="O251" s="2304"/>
      <c r="P251" s="2304"/>
      <c r="Q251" s="2304"/>
      <c r="R251" s="2304"/>
      <c r="S251" s="2304"/>
      <c r="T251" s="2304"/>
      <c r="U251" s="2304"/>
      <c r="V251" s="2304"/>
      <c r="W251" s="2304"/>
      <c r="X251" s="2304"/>
      <c r="Y251" s="2304"/>
      <c r="Z251" s="2304"/>
      <c r="AA251" s="2304"/>
      <c r="AB251" s="2304"/>
      <c r="AC251" s="2304"/>
      <c r="AD251" s="2304"/>
      <c r="AE251" s="2304"/>
      <c r="AF251" s="2304"/>
      <c r="AG251" s="2304"/>
      <c r="AH251" s="2304"/>
      <c r="AI251" s="2304"/>
      <c r="AJ251" s="2305"/>
    </row>
    <row r="252" spans="2:36" ht="21.9" customHeight="1">
      <c r="B252" s="2303"/>
      <c r="C252" s="2304"/>
      <c r="D252" s="2304"/>
      <c r="E252" s="2304"/>
      <c r="F252" s="2304"/>
      <c r="G252" s="2304"/>
      <c r="H252" s="2304"/>
      <c r="I252" s="2304"/>
      <c r="J252" s="2304"/>
      <c r="K252" s="2304"/>
      <c r="L252" s="2304"/>
      <c r="M252" s="2304"/>
      <c r="N252" s="2304"/>
      <c r="O252" s="2304"/>
      <c r="P252" s="2304"/>
      <c r="Q252" s="2304"/>
      <c r="R252" s="2304"/>
      <c r="S252" s="2304"/>
      <c r="T252" s="2304"/>
      <c r="U252" s="2304"/>
      <c r="V252" s="2304"/>
      <c r="W252" s="2304"/>
      <c r="X252" s="2304"/>
      <c r="Y252" s="2304"/>
      <c r="Z252" s="2304"/>
      <c r="AA252" s="2304"/>
      <c r="AB252" s="2304"/>
      <c r="AC252" s="2304"/>
      <c r="AD252" s="2304"/>
      <c r="AE252" s="2304"/>
      <c r="AF252" s="2304"/>
      <c r="AG252" s="2304"/>
      <c r="AH252" s="2304"/>
      <c r="AI252" s="2304"/>
      <c r="AJ252" s="2305"/>
    </row>
    <row r="253" spans="2:36" ht="47.25" customHeight="1" thickBot="1">
      <c r="B253" s="2303"/>
      <c r="C253" s="2304"/>
      <c r="D253" s="2304"/>
      <c r="E253" s="2304"/>
      <c r="F253" s="2304"/>
      <c r="G253" s="2304"/>
      <c r="H253" s="2304"/>
      <c r="I253" s="2304"/>
      <c r="J253" s="2304"/>
      <c r="K253" s="2304"/>
      <c r="L253" s="2304"/>
      <c r="M253" s="2304"/>
      <c r="N253" s="2304"/>
      <c r="O253" s="2304"/>
      <c r="P253" s="2304"/>
      <c r="Q253" s="2304"/>
      <c r="R253" s="2304"/>
      <c r="S253" s="2304"/>
      <c r="T253" s="2304"/>
      <c r="U253" s="2304"/>
      <c r="V253" s="2304"/>
      <c r="W253" s="2304"/>
      <c r="X253" s="2304"/>
      <c r="Y253" s="2304"/>
      <c r="Z253" s="2304"/>
      <c r="AA253" s="2304"/>
      <c r="AB253" s="2304"/>
      <c r="AC253" s="2304"/>
      <c r="AD253" s="2304"/>
      <c r="AE253" s="2304"/>
      <c r="AF253" s="2304"/>
      <c r="AG253" s="2304"/>
      <c r="AH253" s="2304"/>
      <c r="AI253" s="2304"/>
      <c r="AJ253" s="2305"/>
    </row>
    <row r="254" spans="2:36" ht="9.9" hidden="1" customHeight="1">
      <c r="B254" s="2303"/>
      <c r="C254" s="2304"/>
      <c r="D254" s="2304"/>
      <c r="E254" s="2304"/>
      <c r="F254" s="2304"/>
      <c r="G254" s="2304"/>
      <c r="H254" s="2304"/>
      <c r="I254" s="2304"/>
      <c r="J254" s="2304"/>
      <c r="K254" s="2304"/>
      <c r="L254" s="2304"/>
      <c r="M254" s="2304"/>
      <c r="N254" s="2304"/>
      <c r="O254" s="2304"/>
      <c r="P254" s="2304"/>
      <c r="Q254" s="2304"/>
      <c r="R254" s="2304"/>
      <c r="S254" s="2304"/>
      <c r="T254" s="2304"/>
      <c r="U254" s="2304"/>
      <c r="V254" s="2304"/>
      <c r="W254" s="2304"/>
      <c r="X254" s="2304"/>
      <c r="Y254" s="2304"/>
      <c r="Z254" s="2304"/>
      <c r="AA254" s="2304"/>
      <c r="AB254" s="2304"/>
      <c r="AC254" s="2304"/>
      <c r="AD254" s="2304"/>
      <c r="AE254" s="2304"/>
      <c r="AF254" s="2304"/>
      <c r="AG254" s="2304"/>
      <c r="AH254" s="2304"/>
      <c r="AI254" s="2304"/>
      <c r="AJ254" s="2305"/>
    </row>
    <row r="255" spans="2:36" ht="21.9" hidden="1" customHeight="1" thickBot="1">
      <c r="B255" s="2311"/>
      <c r="C255" s="2312"/>
      <c r="D255" s="2312"/>
      <c r="E255" s="2312"/>
      <c r="F255" s="2312"/>
      <c r="G255" s="2312"/>
      <c r="H255" s="2312"/>
      <c r="I255" s="2312"/>
      <c r="J255" s="2312"/>
      <c r="K255" s="2312"/>
      <c r="L255" s="2312"/>
      <c r="M255" s="2312"/>
      <c r="N255" s="2312"/>
      <c r="O255" s="2312"/>
      <c r="P255" s="2312"/>
      <c r="Q255" s="2312"/>
      <c r="R255" s="2312"/>
      <c r="S255" s="2312"/>
      <c r="T255" s="2312"/>
      <c r="U255" s="2312"/>
      <c r="V255" s="2312"/>
      <c r="W255" s="2312"/>
      <c r="X255" s="2312"/>
      <c r="Y255" s="2312"/>
      <c r="Z255" s="2312"/>
      <c r="AA255" s="2312"/>
      <c r="AB255" s="2312"/>
      <c r="AC255" s="2312"/>
      <c r="AD255" s="2312"/>
      <c r="AE255" s="2312"/>
      <c r="AF255" s="2312"/>
      <c r="AG255" s="2312"/>
      <c r="AH255" s="2312"/>
      <c r="AI255" s="2312"/>
      <c r="AJ255" s="2313"/>
    </row>
    <row r="256" spans="2:36" s="247" customFormat="1" ht="30" customHeight="1" thickBot="1">
      <c r="B256" s="2306">
        <v>31</v>
      </c>
      <c r="C256" s="2307"/>
      <c r="D256" s="2289" t="s">
        <v>375</v>
      </c>
      <c r="E256" s="2290"/>
      <c r="F256" s="2290"/>
      <c r="G256" s="2290"/>
      <c r="H256" s="2290"/>
      <c r="I256" s="2290"/>
      <c r="J256" s="2290"/>
      <c r="K256" s="2290"/>
      <c r="L256" s="2290"/>
      <c r="M256" s="2290"/>
      <c r="N256" s="2290"/>
      <c r="O256" s="2290"/>
      <c r="P256" s="2290"/>
      <c r="Q256" s="2290"/>
      <c r="R256" s="2290"/>
      <c r="S256" s="2290"/>
      <c r="T256" s="2290"/>
      <c r="U256" s="2290"/>
      <c r="V256" s="2290"/>
      <c r="W256" s="2290"/>
      <c r="X256" s="2290"/>
      <c r="Y256" s="2290"/>
      <c r="Z256" s="2290"/>
      <c r="AA256" s="2290"/>
      <c r="AB256" s="2290"/>
      <c r="AC256" s="2290"/>
      <c r="AD256" s="2290"/>
      <c r="AE256" s="2290"/>
      <c r="AF256" s="2290"/>
      <c r="AG256" s="2290"/>
      <c r="AH256" s="2308"/>
      <c r="AI256" s="2309">
        <f>B256</f>
        <v>31</v>
      </c>
      <c r="AJ256" s="2310"/>
    </row>
    <row r="257" spans="2:36" ht="21.9" customHeight="1">
      <c r="B257" s="2300" t="s">
        <v>376</v>
      </c>
      <c r="C257" s="2301"/>
      <c r="D257" s="2301"/>
      <c r="E257" s="2301"/>
      <c r="F257" s="2301"/>
      <c r="G257" s="2301"/>
      <c r="H257" s="2301"/>
      <c r="I257" s="2301"/>
      <c r="J257" s="2301"/>
      <c r="K257" s="2301"/>
      <c r="L257" s="2301"/>
      <c r="M257" s="2301"/>
      <c r="N257" s="2301"/>
      <c r="O257" s="2301"/>
      <c r="P257" s="2301"/>
      <c r="Q257" s="2301"/>
      <c r="R257" s="2301"/>
      <c r="S257" s="2301"/>
      <c r="T257" s="2301"/>
      <c r="U257" s="2301"/>
      <c r="V257" s="2301"/>
      <c r="W257" s="2301"/>
      <c r="X257" s="2301"/>
      <c r="Y257" s="2301"/>
      <c r="Z257" s="2301"/>
      <c r="AA257" s="2301"/>
      <c r="AB257" s="2301"/>
      <c r="AC257" s="2301"/>
      <c r="AD257" s="2301"/>
      <c r="AE257" s="2301"/>
      <c r="AF257" s="2301"/>
      <c r="AG257" s="2301"/>
      <c r="AH257" s="2301"/>
      <c r="AI257" s="2301"/>
      <c r="AJ257" s="2302"/>
    </row>
    <row r="258" spans="2:36" ht="21.9" customHeight="1">
      <c r="B258" s="2303"/>
      <c r="C258" s="2304"/>
      <c r="D258" s="2304"/>
      <c r="E258" s="2304"/>
      <c r="F258" s="2304"/>
      <c r="G258" s="2304"/>
      <c r="H258" s="2304"/>
      <c r="I258" s="2304"/>
      <c r="J258" s="2304"/>
      <c r="K258" s="2304"/>
      <c r="L258" s="2304"/>
      <c r="M258" s="2304"/>
      <c r="N258" s="2304"/>
      <c r="O258" s="2304"/>
      <c r="P258" s="2304"/>
      <c r="Q258" s="2304"/>
      <c r="R258" s="2304"/>
      <c r="S258" s="2304"/>
      <c r="T258" s="2304"/>
      <c r="U258" s="2304"/>
      <c r="V258" s="2304"/>
      <c r="W258" s="2304"/>
      <c r="X258" s="2304"/>
      <c r="Y258" s="2304"/>
      <c r="Z258" s="2304"/>
      <c r="AA258" s="2304"/>
      <c r="AB258" s="2304"/>
      <c r="AC258" s="2304"/>
      <c r="AD258" s="2304"/>
      <c r="AE258" s="2304"/>
      <c r="AF258" s="2304"/>
      <c r="AG258" s="2304"/>
      <c r="AH258" s="2304"/>
      <c r="AI258" s="2304"/>
      <c r="AJ258" s="2305"/>
    </row>
    <row r="259" spans="2:36" ht="21.9" customHeight="1">
      <c r="B259" s="2303"/>
      <c r="C259" s="2304"/>
      <c r="D259" s="2304"/>
      <c r="E259" s="2304"/>
      <c r="F259" s="2304"/>
      <c r="G259" s="2304"/>
      <c r="H259" s="2304"/>
      <c r="I259" s="2304"/>
      <c r="J259" s="2304"/>
      <c r="K259" s="2304"/>
      <c r="L259" s="2304"/>
      <c r="M259" s="2304"/>
      <c r="N259" s="2304"/>
      <c r="O259" s="2304"/>
      <c r="P259" s="2304"/>
      <c r="Q259" s="2304"/>
      <c r="R259" s="2304"/>
      <c r="S259" s="2304"/>
      <c r="T259" s="2304"/>
      <c r="U259" s="2304"/>
      <c r="V259" s="2304"/>
      <c r="W259" s="2304"/>
      <c r="X259" s="2304"/>
      <c r="Y259" s="2304"/>
      <c r="Z259" s="2304"/>
      <c r="AA259" s="2304"/>
      <c r="AB259" s="2304"/>
      <c r="AC259" s="2304"/>
      <c r="AD259" s="2304"/>
      <c r="AE259" s="2304"/>
      <c r="AF259" s="2304"/>
      <c r="AG259" s="2304"/>
      <c r="AH259" s="2304"/>
      <c r="AI259" s="2304"/>
      <c r="AJ259" s="2305"/>
    </row>
    <row r="260" spans="2:36" ht="84.75" customHeight="1" thickBot="1">
      <c r="B260" s="2303"/>
      <c r="C260" s="2304"/>
      <c r="D260" s="2304"/>
      <c r="E260" s="2304"/>
      <c r="F260" s="2304"/>
      <c r="G260" s="2304"/>
      <c r="H260" s="2304"/>
      <c r="I260" s="2304"/>
      <c r="J260" s="2304"/>
      <c r="K260" s="2304"/>
      <c r="L260" s="2304"/>
      <c r="M260" s="2304"/>
      <c r="N260" s="2304"/>
      <c r="O260" s="2304"/>
      <c r="P260" s="2304"/>
      <c r="Q260" s="2304"/>
      <c r="R260" s="2304"/>
      <c r="S260" s="2304"/>
      <c r="T260" s="2304"/>
      <c r="U260" s="2304"/>
      <c r="V260" s="2304"/>
      <c r="W260" s="2304"/>
      <c r="X260" s="2304"/>
      <c r="Y260" s="2304"/>
      <c r="Z260" s="2304"/>
      <c r="AA260" s="2304"/>
      <c r="AB260" s="2304"/>
      <c r="AC260" s="2304"/>
      <c r="AD260" s="2304"/>
      <c r="AE260" s="2304"/>
      <c r="AF260" s="2304"/>
      <c r="AG260" s="2304"/>
      <c r="AH260" s="2304"/>
      <c r="AI260" s="2304"/>
      <c r="AJ260" s="2305"/>
    </row>
    <row r="261" spans="2:36" ht="21.9" hidden="1" customHeight="1">
      <c r="B261" s="2303"/>
      <c r="C261" s="2304"/>
      <c r="D261" s="2304"/>
      <c r="E261" s="2304"/>
      <c r="F261" s="2304"/>
      <c r="G261" s="2304"/>
      <c r="H261" s="2304"/>
      <c r="I261" s="2304"/>
      <c r="J261" s="2304"/>
      <c r="K261" s="2304"/>
      <c r="L261" s="2304"/>
      <c r="M261" s="2304"/>
      <c r="N261" s="2304"/>
      <c r="O261" s="2304"/>
      <c r="P261" s="2304"/>
      <c r="Q261" s="2304"/>
      <c r="R261" s="2304"/>
      <c r="S261" s="2304"/>
      <c r="T261" s="2304"/>
      <c r="U261" s="2304"/>
      <c r="V261" s="2304"/>
      <c r="W261" s="2304"/>
      <c r="X261" s="2304"/>
      <c r="Y261" s="2304"/>
      <c r="Z261" s="2304"/>
      <c r="AA261" s="2304"/>
      <c r="AB261" s="2304"/>
      <c r="AC261" s="2304"/>
      <c r="AD261" s="2304"/>
      <c r="AE261" s="2304"/>
      <c r="AF261" s="2304"/>
      <c r="AG261" s="2304"/>
      <c r="AH261" s="2304"/>
      <c r="AI261" s="2304"/>
      <c r="AJ261" s="2305"/>
    </row>
    <row r="262" spans="2:36" ht="24.75" hidden="1" customHeight="1" thickBot="1">
      <c r="B262" s="2311"/>
      <c r="C262" s="2312"/>
      <c r="D262" s="2312"/>
      <c r="E262" s="2312"/>
      <c r="F262" s="2312"/>
      <c r="G262" s="2312"/>
      <c r="H262" s="2312"/>
      <c r="I262" s="2312"/>
      <c r="J262" s="2312"/>
      <c r="K262" s="2312"/>
      <c r="L262" s="2312"/>
      <c r="M262" s="2312"/>
      <c r="N262" s="2312"/>
      <c r="O262" s="2312"/>
      <c r="P262" s="2312"/>
      <c r="Q262" s="2312"/>
      <c r="R262" s="2312"/>
      <c r="S262" s="2312"/>
      <c r="T262" s="2312"/>
      <c r="U262" s="2312"/>
      <c r="V262" s="2312"/>
      <c r="W262" s="2312"/>
      <c r="X262" s="2312"/>
      <c r="Y262" s="2312"/>
      <c r="Z262" s="2312"/>
      <c r="AA262" s="2312"/>
      <c r="AB262" s="2312"/>
      <c r="AC262" s="2312"/>
      <c r="AD262" s="2312"/>
      <c r="AE262" s="2312"/>
      <c r="AF262" s="2312"/>
      <c r="AG262" s="2312"/>
      <c r="AH262" s="2312"/>
      <c r="AI262" s="2312"/>
      <c r="AJ262" s="2313"/>
    </row>
    <row r="263" spans="2:36" s="247" customFormat="1" ht="30" customHeight="1" thickBot="1">
      <c r="B263" s="2306">
        <v>32</v>
      </c>
      <c r="C263" s="2307"/>
      <c r="D263" s="2314" t="s">
        <v>377</v>
      </c>
      <c r="E263" s="2315"/>
      <c r="F263" s="2315"/>
      <c r="G263" s="2315"/>
      <c r="H263" s="2315"/>
      <c r="I263" s="2315"/>
      <c r="J263" s="2315"/>
      <c r="K263" s="2315"/>
      <c r="L263" s="2315"/>
      <c r="M263" s="2315"/>
      <c r="N263" s="2315"/>
      <c r="O263" s="2315"/>
      <c r="P263" s="2315"/>
      <c r="Q263" s="2315"/>
      <c r="R263" s="2315"/>
      <c r="S263" s="2315"/>
      <c r="T263" s="2315"/>
      <c r="U263" s="2315"/>
      <c r="V263" s="2315"/>
      <c r="W263" s="2315"/>
      <c r="X263" s="2315"/>
      <c r="Y263" s="2315"/>
      <c r="Z263" s="2315"/>
      <c r="AA263" s="2315"/>
      <c r="AB263" s="2315"/>
      <c r="AC263" s="2315"/>
      <c r="AD263" s="2315"/>
      <c r="AE263" s="2315"/>
      <c r="AF263" s="2315"/>
      <c r="AG263" s="2315"/>
      <c r="AH263" s="2288"/>
      <c r="AI263" s="2309">
        <f>B263</f>
        <v>32</v>
      </c>
      <c r="AJ263" s="2310"/>
    </row>
    <row r="264" spans="2:36" ht="26.1" customHeight="1">
      <c r="B264" s="2300" t="s">
        <v>378</v>
      </c>
      <c r="C264" s="2301"/>
      <c r="D264" s="2301"/>
      <c r="E264" s="2301"/>
      <c r="F264" s="2301"/>
      <c r="G264" s="2301"/>
      <c r="H264" s="2301"/>
      <c r="I264" s="2301"/>
      <c r="J264" s="2301"/>
      <c r="K264" s="2301"/>
      <c r="L264" s="2301"/>
      <c r="M264" s="2301"/>
      <c r="N264" s="2301"/>
      <c r="O264" s="2301"/>
      <c r="P264" s="2301"/>
      <c r="Q264" s="2301"/>
      <c r="R264" s="2301"/>
      <c r="S264" s="2301"/>
      <c r="T264" s="2301"/>
      <c r="U264" s="2301"/>
      <c r="V264" s="2301"/>
      <c r="W264" s="2301"/>
      <c r="X264" s="2301"/>
      <c r="Y264" s="2301"/>
      <c r="Z264" s="2301"/>
      <c r="AA264" s="2301"/>
      <c r="AB264" s="2301"/>
      <c r="AC264" s="2301"/>
      <c r="AD264" s="2301"/>
      <c r="AE264" s="2301"/>
      <c r="AF264" s="2301"/>
      <c r="AG264" s="2301"/>
      <c r="AH264" s="2301"/>
      <c r="AI264" s="2301"/>
      <c r="AJ264" s="2302"/>
    </row>
    <row r="265" spans="2:36" ht="26.1" customHeight="1">
      <c r="B265" s="2303"/>
      <c r="C265" s="2304"/>
      <c r="D265" s="2304"/>
      <c r="E265" s="2304"/>
      <c r="F265" s="2304"/>
      <c r="G265" s="2304"/>
      <c r="H265" s="2304"/>
      <c r="I265" s="2304"/>
      <c r="J265" s="2304"/>
      <c r="K265" s="2304"/>
      <c r="L265" s="2304"/>
      <c r="M265" s="2304"/>
      <c r="N265" s="2304"/>
      <c r="O265" s="2304"/>
      <c r="P265" s="2304"/>
      <c r="Q265" s="2304"/>
      <c r="R265" s="2304"/>
      <c r="S265" s="2304"/>
      <c r="T265" s="2304"/>
      <c r="U265" s="2304"/>
      <c r="V265" s="2304"/>
      <c r="W265" s="2304"/>
      <c r="X265" s="2304"/>
      <c r="Y265" s="2304"/>
      <c r="Z265" s="2304"/>
      <c r="AA265" s="2304"/>
      <c r="AB265" s="2304"/>
      <c r="AC265" s="2304"/>
      <c r="AD265" s="2304"/>
      <c r="AE265" s="2304"/>
      <c r="AF265" s="2304"/>
      <c r="AG265" s="2304"/>
      <c r="AH265" s="2304"/>
      <c r="AI265" s="2304"/>
      <c r="AJ265" s="2305"/>
    </row>
    <row r="266" spans="2:36" ht="26.1" customHeight="1">
      <c r="B266" s="2303"/>
      <c r="C266" s="2304"/>
      <c r="D266" s="2304"/>
      <c r="E266" s="2304"/>
      <c r="F266" s="2304"/>
      <c r="G266" s="2304"/>
      <c r="H266" s="2304"/>
      <c r="I266" s="2304"/>
      <c r="J266" s="2304"/>
      <c r="K266" s="2304"/>
      <c r="L266" s="2304"/>
      <c r="M266" s="2304"/>
      <c r="N266" s="2304"/>
      <c r="O266" s="2304"/>
      <c r="P266" s="2304"/>
      <c r="Q266" s="2304"/>
      <c r="R266" s="2304"/>
      <c r="S266" s="2304"/>
      <c r="T266" s="2304"/>
      <c r="U266" s="2304"/>
      <c r="V266" s="2304"/>
      <c r="W266" s="2304"/>
      <c r="X266" s="2304"/>
      <c r="Y266" s="2304"/>
      <c r="Z266" s="2304"/>
      <c r="AA266" s="2304"/>
      <c r="AB266" s="2304"/>
      <c r="AC266" s="2304"/>
      <c r="AD266" s="2304"/>
      <c r="AE266" s="2304"/>
      <c r="AF266" s="2304"/>
      <c r="AG266" s="2304"/>
      <c r="AH266" s="2304"/>
      <c r="AI266" s="2304"/>
      <c r="AJ266" s="2305"/>
    </row>
    <row r="267" spans="2:36" ht="72" customHeight="1">
      <c r="B267" s="2303"/>
      <c r="C267" s="2304"/>
      <c r="D267" s="2304"/>
      <c r="E267" s="2304"/>
      <c r="F267" s="2304"/>
      <c r="G267" s="2304"/>
      <c r="H267" s="2304"/>
      <c r="I267" s="2304"/>
      <c r="J267" s="2304"/>
      <c r="K267" s="2304"/>
      <c r="L267" s="2304"/>
      <c r="M267" s="2304"/>
      <c r="N267" s="2304"/>
      <c r="O267" s="2304"/>
      <c r="P267" s="2304"/>
      <c r="Q267" s="2304"/>
      <c r="R267" s="2304"/>
      <c r="S267" s="2304"/>
      <c r="T267" s="2304"/>
      <c r="U267" s="2304"/>
      <c r="V267" s="2304"/>
      <c r="W267" s="2304"/>
      <c r="X267" s="2304"/>
      <c r="Y267" s="2304"/>
      <c r="Z267" s="2304"/>
      <c r="AA267" s="2304"/>
      <c r="AB267" s="2304"/>
      <c r="AC267" s="2304"/>
      <c r="AD267" s="2304"/>
      <c r="AE267" s="2304"/>
      <c r="AF267" s="2304"/>
      <c r="AG267" s="2304"/>
      <c r="AH267" s="2304"/>
      <c r="AI267" s="2304"/>
      <c r="AJ267" s="2305"/>
    </row>
    <row r="268" spans="2:36" ht="9.9" hidden="1" customHeight="1" thickBot="1">
      <c r="B268" s="2303"/>
      <c r="C268" s="2304"/>
      <c r="D268" s="2304"/>
      <c r="E268" s="2304"/>
      <c r="F268" s="2304"/>
      <c r="G268" s="2304"/>
      <c r="H268" s="2304"/>
      <c r="I268" s="2304"/>
      <c r="J268" s="2304"/>
      <c r="K268" s="2304"/>
      <c r="L268" s="2304"/>
      <c r="M268" s="2304"/>
      <c r="N268" s="2304"/>
      <c r="O268" s="2304"/>
      <c r="P268" s="2304"/>
      <c r="Q268" s="2304"/>
      <c r="R268" s="2304"/>
      <c r="S268" s="2304"/>
      <c r="T268" s="2304"/>
      <c r="U268" s="2304"/>
      <c r="V268" s="2304"/>
      <c r="W268" s="2304"/>
      <c r="X268" s="2304"/>
      <c r="Y268" s="2304"/>
      <c r="Z268" s="2304"/>
      <c r="AA268" s="2304"/>
      <c r="AB268" s="2304"/>
      <c r="AC268" s="2304"/>
      <c r="AD268" s="2304"/>
      <c r="AE268" s="2304"/>
      <c r="AF268" s="2304"/>
      <c r="AG268" s="2304"/>
      <c r="AH268" s="2304"/>
      <c r="AI268" s="2304"/>
      <c r="AJ268" s="2305"/>
    </row>
    <row r="269" spans="2:36" ht="5.25" customHeight="1" thickBot="1">
      <c r="B269" s="2311"/>
      <c r="C269" s="2312"/>
      <c r="D269" s="2312"/>
      <c r="E269" s="2312"/>
      <c r="F269" s="2312"/>
      <c r="G269" s="2312"/>
      <c r="H269" s="2312"/>
      <c r="I269" s="2312"/>
      <c r="J269" s="2312"/>
      <c r="K269" s="2312"/>
      <c r="L269" s="2312"/>
      <c r="M269" s="2312"/>
      <c r="N269" s="2312"/>
      <c r="O269" s="2312"/>
      <c r="P269" s="2312"/>
      <c r="Q269" s="2312"/>
      <c r="R269" s="2312"/>
      <c r="S269" s="2312"/>
      <c r="T269" s="2312"/>
      <c r="U269" s="2312"/>
      <c r="V269" s="2312"/>
      <c r="W269" s="2312"/>
      <c r="X269" s="2312"/>
      <c r="Y269" s="2312"/>
      <c r="Z269" s="2312"/>
      <c r="AA269" s="2312"/>
      <c r="AB269" s="2312"/>
      <c r="AC269" s="2312"/>
      <c r="AD269" s="2312"/>
      <c r="AE269" s="2312"/>
      <c r="AF269" s="2312"/>
      <c r="AG269" s="2312"/>
      <c r="AH269" s="2312"/>
      <c r="AI269" s="2312"/>
      <c r="AJ269" s="2313"/>
    </row>
    <row r="270" spans="2:36" s="247" customFormat="1" ht="30" customHeight="1" thickBot="1">
      <c r="B270" s="2306">
        <v>33</v>
      </c>
      <c r="C270" s="2307"/>
      <c r="D270" s="2289" t="s">
        <v>379</v>
      </c>
      <c r="E270" s="2290"/>
      <c r="F270" s="2290"/>
      <c r="G270" s="2290"/>
      <c r="H270" s="2290"/>
      <c r="I270" s="2290"/>
      <c r="J270" s="2290"/>
      <c r="K270" s="2290"/>
      <c r="L270" s="2290"/>
      <c r="M270" s="2290"/>
      <c r="N270" s="2290"/>
      <c r="O270" s="2290"/>
      <c r="P270" s="2290"/>
      <c r="Q270" s="2290"/>
      <c r="R270" s="2290"/>
      <c r="S270" s="2290"/>
      <c r="T270" s="2290"/>
      <c r="U270" s="2290"/>
      <c r="V270" s="2290"/>
      <c r="W270" s="2290"/>
      <c r="X270" s="2290"/>
      <c r="Y270" s="2290"/>
      <c r="Z270" s="2290"/>
      <c r="AA270" s="2290"/>
      <c r="AB270" s="2290"/>
      <c r="AC270" s="2290"/>
      <c r="AD270" s="2290"/>
      <c r="AE270" s="2290"/>
      <c r="AF270" s="2290"/>
      <c r="AG270" s="2290"/>
      <c r="AH270" s="2308"/>
      <c r="AI270" s="2309">
        <f>B270</f>
        <v>33</v>
      </c>
      <c r="AJ270" s="2310"/>
    </row>
    <row r="271" spans="2:36" ht="12" customHeight="1">
      <c r="B271" s="2300" t="s">
        <v>380</v>
      </c>
      <c r="C271" s="2301"/>
      <c r="D271" s="2301"/>
      <c r="E271" s="2301"/>
      <c r="F271" s="2301"/>
      <c r="G271" s="2301"/>
      <c r="H271" s="2301"/>
      <c r="I271" s="2301"/>
      <c r="J271" s="2301"/>
      <c r="K271" s="2301"/>
      <c r="L271" s="2301"/>
      <c r="M271" s="2301"/>
      <c r="N271" s="2301"/>
      <c r="O271" s="2301"/>
      <c r="P271" s="2301"/>
      <c r="Q271" s="2301"/>
      <c r="R271" s="2301"/>
      <c r="S271" s="2301"/>
      <c r="T271" s="2301"/>
      <c r="U271" s="2301"/>
      <c r="V271" s="2301"/>
      <c r="W271" s="2301"/>
      <c r="X271" s="2301"/>
      <c r="Y271" s="2301"/>
      <c r="Z271" s="2301"/>
      <c r="AA271" s="2301"/>
      <c r="AB271" s="2301"/>
      <c r="AC271" s="2301"/>
      <c r="AD271" s="2301"/>
      <c r="AE271" s="2301"/>
      <c r="AF271" s="2301"/>
      <c r="AG271" s="2301"/>
      <c r="AH271" s="2301"/>
      <c r="AI271" s="2301"/>
      <c r="AJ271" s="2302"/>
    </row>
    <row r="272" spans="2:36" ht="12" customHeight="1">
      <c r="B272" s="2303"/>
      <c r="C272" s="2304"/>
      <c r="D272" s="2304"/>
      <c r="E272" s="2304"/>
      <c r="F272" s="2304"/>
      <c r="G272" s="2304"/>
      <c r="H272" s="2304"/>
      <c r="I272" s="2304"/>
      <c r="J272" s="2304"/>
      <c r="K272" s="2304"/>
      <c r="L272" s="2304"/>
      <c r="M272" s="2304"/>
      <c r="N272" s="2304"/>
      <c r="O272" s="2304"/>
      <c r="P272" s="2304"/>
      <c r="Q272" s="2304"/>
      <c r="R272" s="2304"/>
      <c r="S272" s="2304"/>
      <c r="T272" s="2304"/>
      <c r="U272" s="2304"/>
      <c r="V272" s="2304"/>
      <c r="W272" s="2304"/>
      <c r="X272" s="2304"/>
      <c r="Y272" s="2304"/>
      <c r="Z272" s="2304"/>
      <c r="AA272" s="2304"/>
      <c r="AB272" s="2304"/>
      <c r="AC272" s="2304"/>
      <c r="AD272" s="2304"/>
      <c r="AE272" s="2304"/>
      <c r="AF272" s="2304"/>
      <c r="AG272" s="2304"/>
      <c r="AH272" s="2304"/>
      <c r="AI272" s="2304"/>
      <c r="AJ272" s="2305"/>
    </row>
    <row r="273" spans="2:36" ht="12" customHeight="1">
      <c r="B273" s="2303"/>
      <c r="C273" s="2304"/>
      <c r="D273" s="2304"/>
      <c r="E273" s="2304"/>
      <c r="F273" s="2304"/>
      <c r="G273" s="2304"/>
      <c r="H273" s="2304"/>
      <c r="I273" s="2304"/>
      <c r="J273" s="2304"/>
      <c r="K273" s="2304"/>
      <c r="L273" s="2304"/>
      <c r="M273" s="2304"/>
      <c r="N273" s="2304"/>
      <c r="O273" s="2304"/>
      <c r="P273" s="2304"/>
      <c r="Q273" s="2304"/>
      <c r="R273" s="2304"/>
      <c r="S273" s="2304"/>
      <c r="T273" s="2304"/>
      <c r="U273" s="2304"/>
      <c r="V273" s="2304"/>
      <c r="W273" s="2304"/>
      <c r="X273" s="2304"/>
      <c r="Y273" s="2304"/>
      <c r="Z273" s="2304"/>
      <c r="AA273" s="2304"/>
      <c r="AB273" s="2304"/>
      <c r="AC273" s="2304"/>
      <c r="AD273" s="2304"/>
      <c r="AE273" s="2304"/>
      <c r="AF273" s="2304"/>
      <c r="AG273" s="2304"/>
      <c r="AH273" s="2304"/>
      <c r="AI273" s="2304"/>
      <c r="AJ273" s="2305"/>
    </row>
    <row r="274" spans="2:36" ht="12" customHeight="1">
      <c r="B274" s="2303"/>
      <c r="C274" s="2304"/>
      <c r="D274" s="2304"/>
      <c r="E274" s="2304"/>
      <c r="F274" s="2304"/>
      <c r="G274" s="2304"/>
      <c r="H274" s="2304"/>
      <c r="I274" s="2304"/>
      <c r="J274" s="2304"/>
      <c r="K274" s="2304"/>
      <c r="L274" s="2304"/>
      <c r="M274" s="2304"/>
      <c r="N274" s="2304"/>
      <c r="O274" s="2304"/>
      <c r="P274" s="2304"/>
      <c r="Q274" s="2304"/>
      <c r="R274" s="2304"/>
      <c r="S274" s="2304"/>
      <c r="T274" s="2304"/>
      <c r="U274" s="2304"/>
      <c r="V274" s="2304"/>
      <c r="W274" s="2304"/>
      <c r="X274" s="2304"/>
      <c r="Y274" s="2304"/>
      <c r="Z274" s="2304"/>
      <c r="AA274" s="2304"/>
      <c r="AB274" s="2304"/>
      <c r="AC274" s="2304"/>
      <c r="AD274" s="2304"/>
      <c r="AE274" s="2304"/>
      <c r="AF274" s="2304"/>
      <c r="AG274" s="2304"/>
      <c r="AH274" s="2304"/>
      <c r="AI274" s="2304"/>
      <c r="AJ274" s="2305"/>
    </row>
    <row r="275" spans="2:36" ht="12" customHeight="1">
      <c r="B275" s="2303"/>
      <c r="C275" s="2304"/>
      <c r="D275" s="2304"/>
      <c r="E275" s="2304"/>
      <c r="F275" s="2304"/>
      <c r="G275" s="2304"/>
      <c r="H275" s="2304"/>
      <c r="I275" s="2304"/>
      <c r="J275" s="2304"/>
      <c r="K275" s="2304"/>
      <c r="L275" s="2304"/>
      <c r="M275" s="2304"/>
      <c r="N275" s="2304"/>
      <c r="O275" s="2304"/>
      <c r="P275" s="2304"/>
      <c r="Q275" s="2304"/>
      <c r="R275" s="2304"/>
      <c r="S275" s="2304"/>
      <c r="T275" s="2304"/>
      <c r="U275" s="2304"/>
      <c r="V275" s="2304"/>
      <c r="W275" s="2304"/>
      <c r="X275" s="2304"/>
      <c r="Y275" s="2304"/>
      <c r="Z275" s="2304"/>
      <c r="AA275" s="2304"/>
      <c r="AB275" s="2304"/>
      <c r="AC275" s="2304"/>
      <c r="AD275" s="2304"/>
      <c r="AE275" s="2304"/>
      <c r="AF275" s="2304"/>
      <c r="AG275" s="2304"/>
      <c r="AH275" s="2304"/>
      <c r="AI275" s="2304"/>
      <c r="AJ275" s="2305"/>
    </row>
    <row r="276" spans="2:36" ht="12" customHeight="1" thickBot="1">
      <c r="B276" s="2303"/>
      <c r="C276" s="2304"/>
      <c r="D276" s="2304"/>
      <c r="E276" s="2304"/>
      <c r="F276" s="2304"/>
      <c r="G276" s="2304"/>
      <c r="H276" s="2304"/>
      <c r="I276" s="2304"/>
      <c r="J276" s="2304"/>
      <c r="K276" s="2304"/>
      <c r="L276" s="2304"/>
      <c r="M276" s="2304"/>
      <c r="N276" s="2304"/>
      <c r="O276" s="2304"/>
      <c r="P276" s="2304"/>
      <c r="Q276" s="2304"/>
      <c r="R276" s="2304"/>
      <c r="S276" s="2304"/>
      <c r="T276" s="2304"/>
      <c r="U276" s="2304"/>
      <c r="V276" s="2304"/>
      <c r="W276" s="2304"/>
      <c r="X276" s="2304"/>
      <c r="Y276" s="2304"/>
      <c r="Z276" s="2304"/>
      <c r="AA276" s="2304"/>
      <c r="AB276" s="2304"/>
      <c r="AC276" s="2304"/>
      <c r="AD276" s="2304"/>
      <c r="AE276" s="2304"/>
      <c r="AF276" s="2304"/>
      <c r="AG276" s="2304"/>
      <c r="AH276" s="2304"/>
      <c r="AI276" s="2304"/>
      <c r="AJ276" s="2305"/>
    </row>
    <row r="277" spans="2:36" ht="12" hidden="1" customHeight="1" thickBot="1">
      <c r="B277" s="2311"/>
      <c r="C277" s="2312"/>
      <c r="D277" s="2312"/>
      <c r="E277" s="2312"/>
      <c r="F277" s="2312"/>
      <c r="G277" s="2312"/>
      <c r="H277" s="2312"/>
      <c r="I277" s="2312"/>
      <c r="J277" s="2312"/>
      <c r="K277" s="2312"/>
      <c r="L277" s="2312"/>
      <c r="M277" s="2312"/>
      <c r="N277" s="2312"/>
      <c r="O277" s="2312"/>
      <c r="P277" s="2312"/>
      <c r="Q277" s="2312"/>
      <c r="R277" s="2312"/>
      <c r="S277" s="2312"/>
      <c r="T277" s="2312"/>
      <c r="U277" s="2312"/>
      <c r="V277" s="2312"/>
      <c r="W277" s="2312"/>
      <c r="X277" s="2312"/>
      <c r="Y277" s="2312"/>
      <c r="Z277" s="2312"/>
      <c r="AA277" s="2312"/>
      <c r="AB277" s="2312"/>
      <c r="AC277" s="2312"/>
      <c r="AD277" s="2312"/>
      <c r="AE277" s="2312"/>
      <c r="AF277" s="2312"/>
      <c r="AG277" s="2312"/>
      <c r="AH277" s="2312"/>
      <c r="AI277" s="2312"/>
      <c r="AJ277" s="2313"/>
    </row>
    <row r="278" spans="2:36" s="247" customFormat="1" ht="30" customHeight="1" thickBot="1">
      <c r="B278" s="2306">
        <v>34</v>
      </c>
      <c r="C278" s="2307"/>
      <c r="D278" s="2289" t="s">
        <v>381</v>
      </c>
      <c r="E278" s="2290"/>
      <c r="F278" s="2290"/>
      <c r="G278" s="2290"/>
      <c r="H278" s="2290"/>
      <c r="I278" s="2290"/>
      <c r="J278" s="2290"/>
      <c r="K278" s="2290"/>
      <c r="L278" s="2290"/>
      <c r="M278" s="2290"/>
      <c r="N278" s="2290"/>
      <c r="O278" s="2290"/>
      <c r="P278" s="2290"/>
      <c r="Q278" s="2290"/>
      <c r="R278" s="2290"/>
      <c r="S278" s="2290"/>
      <c r="T278" s="2290"/>
      <c r="U278" s="2290"/>
      <c r="V278" s="2290"/>
      <c r="W278" s="2290"/>
      <c r="X278" s="2290"/>
      <c r="Y278" s="2290"/>
      <c r="Z278" s="2290"/>
      <c r="AA278" s="2290"/>
      <c r="AB278" s="2290"/>
      <c r="AC278" s="2290"/>
      <c r="AD278" s="2290"/>
      <c r="AE278" s="2290"/>
      <c r="AF278" s="2290"/>
      <c r="AG278" s="2290"/>
      <c r="AH278" s="2308"/>
      <c r="AI278" s="2309">
        <f>B278</f>
        <v>34</v>
      </c>
      <c r="AJ278" s="2310"/>
    </row>
    <row r="279" spans="2:36" ht="17.100000000000001" customHeight="1">
      <c r="B279" s="2300" t="s">
        <v>382</v>
      </c>
      <c r="C279" s="2301"/>
      <c r="D279" s="2301"/>
      <c r="E279" s="2301"/>
      <c r="F279" s="2301"/>
      <c r="G279" s="2301"/>
      <c r="H279" s="2301"/>
      <c r="I279" s="2301"/>
      <c r="J279" s="2301"/>
      <c r="K279" s="2301"/>
      <c r="L279" s="2301"/>
      <c r="M279" s="2301"/>
      <c r="N279" s="2301"/>
      <c r="O279" s="2301"/>
      <c r="P279" s="2301"/>
      <c r="Q279" s="2301"/>
      <c r="R279" s="2301"/>
      <c r="S279" s="2301"/>
      <c r="T279" s="2301"/>
      <c r="U279" s="2301"/>
      <c r="V279" s="2301"/>
      <c r="W279" s="2301"/>
      <c r="X279" s="2301"/>
      <c r="Y279" s="2301"/>
      <c r="Z279" s="2301"/>
      <c r="AA279" s="2301"/>
      <c r="AB279" s="2301"/>
      <c r="AC279" s="2301"/>
      <c r="AD279" s="2301"/>
      <c r="AE279" s="2301"/>
      <c r="AF279" s="2301"/>
      <c r="AG279" s="2301"/>
      <c r="AH279" s="2301"/>
      <c r="AI279" s="2301"/>
      <c r="AJ279" s="2302"/>
    </row>
    <row r="280" spans="2:36" ht="17.100000000000001" customHeight="1">
      <c r="B280" s="2303"/>
      <c r="C280" s="2304"/>
      <c r="D280" s="2304"/>
      <c r="E280" s="2304"/>
      <c r="F280" s="2304"/>
      <c r="G280" s="2304"/>
      <c r="H280" s="2304"/>
      <c r="I280" s="2304"/>
      <c r="J280" s="2304"/>
      <c r="K280" s="2304"/>
      <c r="L280" s="2304"/>
      <c r="M280" s="2304"/>
      <c r="N280" s="2304"/>
      <c r="O280" s="2304"/>
      <c r="P280" s="2304"/>
      <c r="Q280" s="2304"/>
      <c r="R280" s="2304"/>
      <c r="S280" s="2304"/>
      <c r="T280" s="2304"/>
      <c r="U280" s="2304"/>
      <c r="V280" s="2304"/>
      <c r="W280" s="2304"/>
      <c r="X280" s="2304"/>
      <c r="Y280" s="2304"/>
      <c r="Z280" s="2304"/>
      <c r="AA280" s="2304"/>
      <c r="AB280" s="2304"/>
      <c r="AC280" s="2304"/>
      <c r="AD280" s="2304"/>
      <c r="AE280" s="2304"/>
      <c r="AF280" s="2304"/>
      <c r="AG280" s="2304"/>
      <c r="AH280" s="2304"/>
      <c r="AI280" s="2304"/>
      <c r="AJ280" s="2305"/>
    </row>
    <row r="281" spans="2:36" ht="17.100000000000001" customHeight="1">
      <c r="B281" s="2303"/>
      <c r="C281" s="2304"/>
      <c r="D281" s="2304"/>
      <c r="E281" s="2304"/>
      <c r="F281" s="2304"/>
      <c r="G281" s="2304"/>
      <c r="H281" s="2304"/>
      <c r="I281" s="2304"/>
      <c r="J281" s="2304"/>
      <c r="K281" s="2304"/>
      <c r="L281" s="2304"/>
      <c r="M281" s="2304"/>
      <c r="N281" s="2304"/>
      <c r="O281" s="2304"/>
      <c r="P281" s="2304"/>
      <c r="Q281" s="2304"/>
      <c r="R281" s="2304"/>
      <c r="S281" s="2304"/>
      <c r="T281" s="2304"/>
      <c r="U281" s="2304"/>
      <c r="V281" s="2304"/>
      <c r="W281" s="2304"/>
      <c r="X281" s="2304"/>
      <c r="Y281" s="2304"/>
      <c r="Z281" s="2304"/>
      <c r="AA281" s="2304"/>
      <c r="AB281" s="2304"/>
      <c r="AC281" s="2304"/>
      <c r="AD281" s="2304"/>
      <c r="AE281" s="2304"/>
      <c r="AF281" s="2304"/>
      <c r="AG281" s="2304"/>
      <c r="AH281" s="2304"/>
      <c r="AI281" s="2304"/>
      <c r="AJ281" s="2305"/>
    </row>
    <row r="282" spans="2:36" ht="17.100000000000001" customHeight="1">
      <c r="B282" s="2303"/>
      <c r="C282" s="2304"/>
      <c r="D282" s="2304"/>
      <c r="E282" s="2304"/>
      <c r="F282" s="2304"/>
      <c r="G282" s="2304"/>
      <c r="H282" s="2304"/>
      <c r="I282" s="2304"/>
      <c r="J282" s="2304"/>
      <c r="K282" s="2304"/>
      <c r="L282" s="2304"/>
      <c r="M282" s="2304"/>
      <c r="N282" s="2304"/>
      <c r="O282" s="2304"/>
      <c r="P282" s="2304"/>
      <c r="Q282" s="2304"/>
      <c r="R282" s="2304"/>
      <c r="S282" s="2304"/>
      <c r="T282" s="2304"/>
      <c r="U282" s="2304"/>
      <c r="V282" s="2304"/>
      <c r="W282" s="2304"/>
      <c r="X282" s="2304"/>
      <c r="Y282" s="2304"/>
      <c r="Z282" s="2304"/>
      <c r="AA282" s="2304"/>
      <c r="AB282" s="2304"/>
      <c r="AC282" s="2304"/>
      <c r="AD282" s="2304"/>
      <c r="AE282" s="2304"/>
      <c r="AF282" s="2304"/>
      <c r="AG282" s="2304"/>
      <c r="AH282" s="2304"/>
      <c r="AI282" s="2304"/>
      <c r="AJ282" s="2305"/>
    </row>
    <row r="283" spans="2:36" ht="17.100000000000001" customHeight="1">
      <c r="B283" s="2303"/>
      <c r="C283" s="2304"/>
      <c r="D283" s="2304"/>
      <c r="E283" s="2304"/>
      <c r="F283" s="2304"/>
      <c r="G283" s="2304"/>
      <c r="H283" s="2304"/>
      <c r="I283" s="2304"/>
      <c r="J283" s="2304"/>
      <c r="K283" s="2304"/>
      <c r="L283" s="2304"/>
      <c r="M283" s="2304"/>
      <c r="N283" s="2304"/>
      <c r="O283" s="2304"/>
      <c r="P283" s="2304"/>
      <c r="Q283" s="2304"/>
      <c r="R283" s="2304"/>
      <c r="S283" s="2304"/>
      <c r="T283" s="2304"/>
      <c r="U283" s="2304"/>
      <c r="V283" s="2304"/>
      <c r="W283" s="2304"/>
      <c r="X283" s="2304"/>
      <c r="Y283" s="2304"/>
      <c r="Z283" s="2304"/>
      <c r="AA283" s="2304"/>
      <c r="AB283" s="2304"/>
      <c r="AC283" s="2304"/>
      <c r="AD283" s="2304"/>
      <c r="AE283" s="2304"/>
      <c r="AF283" s="2304"/>
      <c r="AG283" s="2304"/>
      <c r="AH283" s="2304"/>
      <c r="AI283" s="2304"/>
      <c r="AJ283" s="2305"/>
    </row>
    <row r="284" spans="2:36" ht="9.9" hidden="1" customHeight="1">
      <c r="B284" s="2303"/>
      <c r="C284" s="2304"/>
      <c r="D284" s="2304"/>
      <c r="E284" s="2304"/>
      <c r="F284" s="2304"/>
      <c r="G284" s="2304"/>
      <c r="H284" s="2304"/>
      <c r="I284" s="2304"/>
      <c r="J284" s="2304"/>
      <c r="K284" s="2304"/>
      <c r="L284" s="2304"/>
      <c r="M284" s="2304"/>
      <c r="N284" s="2304"/>
      <c r="O284" s="2304"/>
      <c r="P284" s="2304"/>
      <c r="Q284" s="2304"/>
      <c r="R284" s="2304"/>
      <c r="S284" s="2304"/>
      <c r="T284" s="2304"/>
      <c r="U284" s="2304"/>
      <c r="V284" s="2304"/>
      <c r="W284" s="2304"/>
      <c r="X284" s="2304"/>
      <c r="Y284" s="2304"/>
      <c r="Z284" s="2304"/>
      <c r="AA284" s="2304"/>
      <c r="AB284" s="2304"/>
      <c r="AC284" s="2304"/>
      <c r="AD284" s="2304"/>
      <c r="AE284" s="2304"/>
      <c r="AF284" s="2304"/>
      <c r="AG284" s="2304"/>
      <c r="AH284" s="2304"/>
      <c r="AI284" s="2304"/>
      <c r="AJ284" s="2305"/>
    </row>
    <row r="285" spans="2:36" ht="27.75" customHeight="1" thickBot="1">
      <c r="B285" s="2311"/>
      <c r="C285" s="2312"/>
      <c r="D285" s="2312"/>
      <c r="E285" s="2312"/>
      <c r="F285" s="2312"/>
      <c r="G285" s="2312"/>
      <c r="H285" s="2312"/>
      <c r="I285" s="2312"/>
      <c r="J285" s="2312"/>
      <c r="K285" s="2312"/>
      <c r="L285" s="2312"/>
      <c r="M285" s="2312"/>
      <c r="N285" s="2312"/>
      <c r="O285" s="2312"/>
      <c r="P285" s="2312"/>
      <c r="Q285" s="2312"/>
      <c r="R285" s="2312"/>
      <c r="S285" s="2312"/>
      <c r="T285" s="2312"/>
      <c r="U285" s="2312"/>
      <c r="V285" s="2312"/>
      <c r="W285" s="2312"/>
      <c r="X285" s="2312"/>
      <c r="Y285" s="2312"/>
      <c r="Z285" s="2312"/>
      <c r="AA285" s="2312"/>
      <c r="AB285" s="2312"/>
      <c r="AC285" s="2312"/>
      <c r="AD285" s="2312"/>
      <c r="AE285" s="2312"/>
      <c r="AF285" s="2312"/>
      <c r="AG285" s="2312"/>
      <c r="AH285" s="2312"/>
      <c r="AI285" s="2312"/>
      <c r="AJ285" s="2313"/>
    </row>
    <row r="286" spans="2:36" s="247" customFormat="1" ht="30" customHeight="1" thickBot="1">
      <c r="B286" s="2306">
        <v>35</v>
      </c>
      <c r="C286" s="2307"/>
      <c r="D286" s="2289" t="s">
        <v>383</v>
      </c>
      <c r="E286" s="2290"/>
      <c r="F286" s="2290"/>
      <c r="G286" s="2290"/>
      <c r="H286" s="2290"/>
      <c r="I286" s="2290"/>
      <c r="J286" s="2290"/>
      <c r="K286" s="2290"/>
      <c r="L286" s="2290"/>
      <c r="M286" s="2290"/>
      <c r="N286" s="2290"/>
      <c r="O286" s="2290"/>
      <c r="P286" s="2290"/>
      <c r="Q286" s="2290"/>
      <c r="R286" s="2290"/>
      <c r="S286" s="2290"/>
      <c r="T286" s="2290"/>
      <c r="U286" s="2290"/>
      <c r="V286" s="2290"/>
      <c r="W286" s="2290"/>
      <c r="X286" s="2290"/>
      <c r="Y286" s="2290"/>
      <c r="Z286" s="2290"/>
      <c r="AA286" s="2290"/>
      <c r="AB286" s="2290"/>
      <c r="AC286" s="2290"/>
      <c r="AD286" s="2290"/>
      <c r="AE286" s="2290"/>
      <c r="AF286" s="2290"/>
      <c r="AG286" s="2290"/>
      <c r="AH286" s="2308"/>
      <c r="AI286" s="2309">
        <f>B286</f>
        <v>35</v>
      </c>
      <c r="AJ286" s="2310"/>
    </row>
    <row r="287" spans="2:36" ht="24.9" customHeight="1">
      <c r="B287" s="2300" t="s">
        <v>384</v>
      </c>
      <c r="C287" s="2301"/>
      <c r="D287" s="2301"/>
      <c r="E287" s="2301"/>
      <c r="F287" s="2301"/>
      <c r="G287" s="2301"/>
      <c r="H287" s="2301"/>
      <c r="I287" s="2301"/>
      <c r="J287" s="2301"/>
      <c r="K287" s="2301"/>
      <c r="L287" s="2301"/>
      <c r="M287" s="2301"/>
      <c r="N287" s="2301"/>
      <c r="O287" s="2301"/>
      <c r="P287" s="2301"/>
      <c r="Q287" s="2301"/>
      <c r="R287" s="2301"/>
      <c r="S287" s="2301"/>
      <c r="T287" s="2301"/>
      <c r="U287" s="2301"/>
      <c r="V287" s="2301"/>
      <c r="W287" s="2301"/>
      <c r="X287" s="2301"/>
      <c r="Y287" s="2301"/>
      <c r="Z287" s="2301"/>
      <c r="AA287" s="2301"/>
      <c r="AB287" s="2301"/>
      <c r="AC287" s="2301"/>
      <c r="AD287" s="2301"/>
      <c r="AE287" s="2301"/>
      <c r="AF287" s="2301"/>
      <c r="AG287" s="2301"/>
      <c r="AH287" s="2301"/>
      <c r="AI287" s="2301"/>
      <c r="AJ287" s="2302"/>
    </row>
    <row r="288" spans="2:36" ht="35.1" customHeight="1">
      <c r="B288" s="2303"/>
      <c r="C288" s="2304"/>
      <c r="D288" s="2304"/>
      <c r="E288" s="2304"/>
      <c r="F288" s="2304"/>
      <c r="G288" s="2304"/>
      <c r="H288" s="2304"/>
      <c r="I288" s="2304"/>
      <c r="J288" s="2304"/>
      <c r="K288" s="2304"/>
      <c r="L288" s="2304"/>
      <c r="M288" s="2304"/>
      <c r="N288" s="2304"/>
      <c r="O288" s="2304"/>
      <c r="P288" s="2304"/>
      <c r="Q288" s="2304"/>
      <c r="R288" s="2304"/>
      <c r="S288" s="2304"/>
      <c r="T288" s="2304"/>
      <c r="U288" s="2304"/>
      <c r="V288" s="2304"/>
      <c r="W288" s="2304"/>
      <c r="X288" s="2304"/>
      <c r="Y288" s="2304"/>
      <c r="Z288" s="2304"/>
      <c r="AA288" s="2304"/>
      <c r="AB288" s="2304"/>
      <c r="AC288" s="2304"/>
      <c r="AD288" s="2304"/>
      <c r="AE288" s="2304"/>
      <c r="AF288" s="2304"/>
      <c r="AG288" s="2304"/>
      <c r="AH288" s="2304"/>
      <c r="AI288" s="2304"/>
      <c r="AJ288" s="2305"/>
    </row>
    <row r="289" spans="2:37" ht="35.1" customHeight="1">
      <c r="B289" s="2303"/>
      <c r="C289" s="2304"/>
      <c r="D289" s="2304"/>
      <c r="E289" s="2304"/>
      <c r="F289" s="2304"/>
      <c r="G289" s="2304"/>
      <c r="H289" s="2304"/>
      <c r="I289" s="2304"/>
      <c r="J289" s="2304"/>
      <c r="K289" s="2304"/>
      <c r="L289" s="2304"/>
      <c r="M289" s="2304"/>
      <c r="N289" s="2304"/>
      <c r="O289" s="2304"/>
      <c r="P289" s="2304"/>
      <c r="Q289" s="2304"/>
      <c r="R289" s="2304"/>
      <c r="S289" s="2304"/>
      <c r="T289" s="2304"/>
      <c r="U289" s="2304"/>
      <c r="V289" s="2304"/>
      <c r="W289" s="2304"/>
      <c r="X289" s="2304"/>
      <c r="Y289" s="2304"/>
      <c r="Z289" s="2304"/>
      <c r="AA289" s="2304"/>
      <c r="AB289" s="2304"/>
      <c r="AC289" s="2304"/>
      <c r="AD289" s="2304"/>
      <c r="AE289" s="2304"/>
      <c r="AF289" s="2304"/>
      <c r="AG289" s="2304"/>
      <c r="AH289" s="2304"/>
      <c r="AI289" s="2304"/>
      <c r="AJ289" s="2305"/>
      <c r="AK289" s="15"/>
    </row>
    <row r="290" spans="2:37" ht="60.75" customHeight="1" thickBot="1">
      <c r="B290" s="2303"/>
      <c r="C290" s="2304"/>
      <c r="D290" s="2304"/>
      <c r="E290" s="2304"/>
      <c r="F290" s="2304"/>
      <c r="G290" s="2304"/>
      <c r="H290" s="2304"/>
      <c r="I290" s="2304"/>
      <c r="J290" s="2304"/>
      <c r="K290" s="2304"/>
      <c r="L290" s="2304"/>
      <c r="M290" s="2304"/>
      <c r="N290" s="2304"/>
      <c r="O290" s="2304"/>
      <c r="P290" s="2304"/>
      <c r="Q290" s="2304"/>
      <c r="R290" s="2304"/>
      <c r="S290" s="2304"/>
      <c r="T290" s="2304"/>
      <c r="U290" s="2304"/>
      <c r="V290" s="2304"/>
      <c r="W290" s="2304"/>
      <c r="X290" s="2304"/>
      <c r="Y290" s="2304"/>
      <c r="Z290" s="2304"/>
      <c r="AA290" s="2304"/>
      <c r="AB290" s="2304"/>
      <c r="AC290" s="2304"/>
      <c r="AD290" s="2304"/>
      <c r="AE290" s="2304"/>
      <c r="AF290" s="2304"/>
      <c r="AG290" s="2304"/>
      <c r="AH290" s="2304"/>
      <c r="AI290" s="2304"/>
      <c r="AJ290" s="2305"/>
      <c r="AK290" s="15"/>
    </row>
    <row r="291" spans="2:37" ht="35.1" hidden="1" customHeight="1">
      <c r="B291" s="2303"/>
      <c r="C291" s="2304"/>
      <c r="D291" s="2304"/>
      <c r="E291" s="2304"/>
      <c r="F291" s="2304"/>
      <c r="G291" s="2304"/>
      <c r="H291" s="2304"/>
      <c r="I291" s="2304"/>
      <c r="J291" s="2304"/>
      <c r="K291" s="2304"/>
      <c r="L291" s="2304"/>
      <c r="M291" s="2304"/>
      <c r="N291" s="2304"/>
      <c r="O291" s="2304"/>
      <c r="P291" s="2304"/>
      <c r="Q291" s="2304"/>
      <c r="R291" s="2304"/>
      <c r="S291" s="2304"/>
      <c r="T291" s="2304"/>
      <c r="U291" s="2304"/>
      <c r="V291" s="2304"/>
      <c r="W291" s="2304"/>
      <c r="X291" s="2304"/>
      <c r="Y291" s="2304"/>
      <c r="Z291" s="2304"/>
      <c r="AA291" s="2304"/>
      <c r="AB291" s="2304"/>
      <c r="AC291" s="2304"/>
      <c r="AD291" s="2304"/>
      <c r="AE291" s="2304"/>
      <c r="AF291" s="2304"/>
      <c r="AG291" s="2304"/>
      <c r="AH291" s="2304"/>
      <c r="AI291" s="2304"/>
      <c r="AJ291" s="2305"/>
      <c r="AK291" s="15"/>
    </row>
    <row r="292" spans="2:37" ht="9.9" hidden="1" customHeight="1">
      <c r="B292" s="2303"/>
      <c r="C292" s="2304"/>
      <c r="D292" s="2304"/>
      <c r="E292" s="2304"/>
      <c r="F292" s="2304"/>
      <c r="G292" s="2304"/>
      <c r="H292" s="2304"/>
      <c r="I292" s="2304"/>
      <c r="J292" s="2304"/>
      <c r="K292" s="2304"/>
      <c r="L292" s="2304"/>
      <c r="M292" s="2304"/>
      <c r="N292" s="2304"/>
      <c r="O292" s="2304"/>
      <c r="P292" s="2304"/>
      <c r="Q292" s="2304"/>
      <c r="R292" s="2304"/>
      <c r="S292" s="2304"/>
      <c r="T292" s="2304"/>
      <c r="U292" s="2304"/>
      <c r="V292" s="2304"/>
      <c r="W292" s="2304"/>
      <c r="X292" s="2304"/>
      <c r="Y292" s="2304"/>
      <c r="Z292" s="2304"/>
      <c r="AA292" s="2304"/>
      <c r="AB292" s="2304"/>
      <c r="AC292" s="2304"/>
      <c r="AD292" s="2304"/>
      <c r="AE292" s="2304"/>
      <c r="AF292" s="2304"/>
      <c r="AG292" s="2304"/>
      <c r="AH292" s="2304"/>
      <c r="AI292" s="2304"/>
      <c r="AJ292" s="2305"/>
      <c r="AK292" s="15"/>
    </row>
    <row r="293" spans="2:37" ht="19.5" hidden="1" customHeight="1" thickBot="1">
      <c r="B293" s="2311"/>
      <c r="C293" s="2312"/>
      <c r="D293" s="2312"/>
      <c r="E293" s="2312"/>
      <c r="F293" s="2312"/>
      <c r="G293" s="2312"/>
      <c r="H293" s="2312"/>
      <c r="I293" s="2312"/>
      <c r="J293" s="2312"/>
      <c r="K293" s="2312"/>
      <c r="L293" s="2312"/>
      <c r="M293" s="2312"/>
      <c r="N293" s="2312"/>
      <c r="O293" s="2312"/>
      <c r="P293" s="2312"/>
      <c r="Q293" s="2312"/>
      <c r="R293" s="2312"/>
      <c r="S293" s="2312"/>
      <c r="T293" s="2312"/>
      <c r="U293" s="2312"/>
      <c r="V293" s="2312"/>
      <c r="W293" s="2312"/>
      <c r="X293" s="2312"/>
      <c r="Y293" s="2312"/>
      <c r="Z293" s="2312"/>
      <c r="AA293" s="2312"/>
      <c r="AB293" s="2312"/>
      <c r="AC293" s="2312"/>
      <c r="AD293" s="2312"/>
      <c r="AE293" s="2312"/>
      <c r="AF293" s="2312"/>
      <c r="AG293" s="2312"/>
      <c r="AH293" s="2312"/>
      <c r="AI293" s="2312"/>
      <c r="AJ293" s="2313"/>
      <c r="AK293" s="15"/>
    </row>
    <row r="294" spans="2:37" s="247" customFormat="1" ht="30" customHeight="1" thickBot="1">
      <c r="B294" s="2306">
        <v>36</v>
      </c>
      <c r="C294" s="2307"/>
      <c r="D294" s="2289" t="s">
        <v>385</v>
      </c>
      <c r="E294" s="2290"/>
      <c r="F294" s="2290"/>
      <c r="G294" s="2290"/>
      <c r="H294" s="2290"/>
      <c r="I294" s="2290"/>
      <c r="J294" s="2290"/>
      <c r="K294" s="2290"/>
      <c r="L294" s="2290"/>
      <c r="M294" s="2290"/>
      <c r="N294" s="2290"/>
      <c r="O294" s="2290"/>
      <c r="P294" s="2290"/>
      <c r="Q294" s="2290"/>
      <c r="R294" s="2290"/>
      <c r="S294" s="2290"/>
      <c r="T294" s="2290"/>
      <c r="U294" s="2290"/>
      <c r="V294" s="2290"/>
      <c r="W294" s="2290"/>
      <c r="X294" s="2290"/>
      <c r="Y294" s="2290"/>
      <c r="Z294" s="2290"/>
      <c r="AA294" s="2290"/>
      <c r="AB294" s="2290"/>
      <c r="AC294" s="2290"/>
      <c r="AD294" s="2290"/>
      <c r="AE294" s="2290"/>
      <c r="AF294" s="2290"/>
      <c r="AG294" s="2290"/>
      <c r="AH294" s="2308"/>
      <c r="AI294" s="2309">
        <f>B294</f>
        <v>36</v>
      </c>
      <c r="AJ294" s="2310"/>
      <c r="AK294" s="21"/>
    </row>
    <row r="295" spans="2:37" ht="35.1" customHeight="1">
      <c r="B295" s="2300" t="s">
        <v>386</v>
      </c>
      <c r="C295" s="2301"/>
      <c r="D295" s="2301"/>
      <c r="E295" s="2301"/>
      <c r="F295" s="2301"/>
      <c r="G295" s="2301"/>
      <c r="H295" s="2301"/>
      <c r="I295" s="2301"/>
      <c r="J295" s="2301"/>
      <c r="K295" s="2301"/>
      <c r="L295" s="2301"/>
      <c r="M295" s="2301"/>
      <c r="N295" s="2301"/>
      <c r="O295" s="2301"/>
      <c r="P295" s="2301"/>
      <c r="Q295" s="2301"/>
      <c r="R295" s="2301"/>
      <c r="S295" s="2301"/>
      <c r="T295" s="2301"/>
      <c r="U295" s="2301"/>
      <c r="V295" s="2301"/>
      <c r="W295" s="2301"/>
      <c r="X295" s="2301"/>
      <c r="Y295" s="2301"/>
      <c r="Z295" s="2301"/>
      <c r="AA295" s="2301"/>
      <c r="AB295" s="2301"/>
      <c r="AC295" s="2301"/>
      <c r="AD295" s="2301"/>
      <c r="AE295" s="2301"/>
      <c r="AF295" s="2301"/>
      <c r="AG295" s="2301"/>
      <c r="AH295" s="2301"/>
      <c r="AI295" s="2301"/>
      <c r="AJ295" s="2302"/>
      <c r="AK295" s="15"/>
    </row>
    <row r="296" spans="2:37" ht="35.1" customHeight="1">
      <c r="B296" s="2303"/>
      <c r="C296" s="2304"/>
      <c r="D296" s="2304"/>
      <c r="E296" s="2304"/>
      <c r="F296" s="2304"/>
      <c r="G296" s="2304"/>
      <c r="H296" s="2304"/>
      <c r="I296" s="2304"/>
      <c r="J296" s="2304"/>
      <c r="K296" s="2304"/>
      <c r="L296" s="2304"/>
      <c r="M296" s="2304"/>
      <c r="N296" s="2304"/>
      <c r="O296" s="2304"/>
      <c r="P296" s="2304"/>
      <c r="Q296" s="2304"/>
      <c r="R296" s="2304"/>
      <c r="S296" s="2304"/>
      <c r="T296" s="2304"/>
      <c r="U296" s="2304"/>
      <c r="V296" s="2304"/>
      <c r="W296" s="2304"/>
      <c r="X296" s="2304"/>
      <c r="Y296" s="2304"/>
      <c r="Z296" s="2304"/>
      <c r="AA296" s="2304"/>
      <c r="AB296" s="2304"/>
      <c r="AC296" s="2304"/>
      <c r="AD296" s="2304"/>
      <c r="AE296" s="2304"/>
      <c r="AF296" s="2304"/>
      <c r="AG296" s="2304"/>
      <c r="AH296" s="2304"/>
      <c r="AI296" s="2304"/>
      <c r="AJ296" s="2305"/>
      <c r="AK296" s="15"/>
    </row>
    <row r="297" spans="2:37" ht="35.1" customHeight="1">
      <c r="B297" s="2303"/>
      <c r="C297" s="2304"/>
      <c r="D297" s="2304"/>
      <c r="E297" s="2304"/>
      <c r="F297" s="2304"/>
      <c r="G297" s="2304"/>
      <c r="H297" s="2304"/>
      <c r="I297" s="2304"/>
      <c r="J297" s="2304"/>
      <c r="K297" s="2304"/>
      <c r="L297" s="2304"/>
      <c r="M297" s="2304"/>
      <c r="N297" s="2304"/>
      <c r="O297" s="2304"/>
      <c r="P297" s="2304"/>
      <c r="Q297" s="2304"/>
      <c r="R297" s="2304"/>
      <c r="S297" s="2304"/>
      <c r="T297" s="2304"/>
      <c r="U297" s="2304"/>
      <c r="V297" s="2304"/>
      <c r="W297" s="2304"/>
      <c r="X297" s="2304"/>
      <c r="Y297" s="2304"/>
      <c r="Z297" s="2304"/>
      <c r="AA297" s="2304"/>
      <c r="AB297" s="2304"/>
      <c r="AC297" s="2304"/>
      <c r="AD297" s="2304"/>
      <c r="AE297" s="2304"/>
      <c r="AF297" s="2304"/>
      <c r="AG297" s="2304"/>
      <c r="AH297" s="2304"/>
      <c r="AI297" s="2304"/>
      <c r="AJ297" s="2305"/>
      <c r="AK297" s="15"/>
    </row>
    <row r="298" spans="2:37" ht="10.5" customHeight="1" thickBot="1">
      <c r="B298" s="2311"/>
      <c r="C298" s="2312"/>
      <c r="D298" s="2312"/>
      <c r="E298" s="2312"/>
      <c r="F298" s="2312"/>
      <c r="G298" s="2312"/>
      <c r="H298" s="2312"/>
      <c r="I298" s="2312"/>
      <c r="J298" s="2312"/>
      <c r="K298" s="2312"/>
      <c r="L298" s="2312"/>
      <c r="M298" s="2312"/>
      <c r="N298" s="2312"/>
      <c r="O298" s="2312"/>
      <c r="P298" s="2312"/>
      <c r="Q298" s="2312"/>
      <c r="R298" s="2312"/>
      <c r="S298" s="2312"/>
      <c r="T298" s="2312"/>
      <c r="U298" s="2312"/>
      <c r="V298" s="2312"/>
      <c r="W298" s="2312"/>
      <c r="X298" s="2312"/>
      <c r="Y298" s="2312"/>
      <c r="Z298" s="2312"/>
      <c r="AA298" s="2312"/>
      <c r="AB298" s="2312"/>
      <c r="AC298" s="2312"/>
      <c r="AD298" s="2312"/>
      <c r="AE298" s="2312"/>
      <c r="AF298" s="2312"/>
      <c r="AG298" s="2312"/>
      <c r="AH298" s="2312"/>
      <c r="AI298" s="2312"/>
      <c r="AJ298" s="2313"/>
      <c r="AK298" s="15"/>
    </row>
    <row r="299" spans="2:37" s="247" customFormat="1" ht="30" customHeight="1" thickBot="1">
      <c r="B299" s="2306">
        <v>37</v>
      </c>
      <c r="C299" s="2307"/>
      <c r="D299" s="2314" t="s">
        <v>387</v>
      </c>
      <c r="E299" s="2315"/>
      <c r="F299" s="2315"/>
      <c r="G299" s="2315"/>
      <c r="H299" s="2315"/>
      <c r="I299" s="2315"/>
      <c r="J299" s="2315"/>
      <c r="K299" s="2315"/>
      <c r="L299" s="2315"/>
      <c r="M299" s="2315"/>
      <c r="N299" s="2315"/>
      <c r="O299" s="2315"/>
      <c r="P299" s="2315"/>
      <c r="Q299" s="2315"/>
      <c r="R299" s="2315"/>
      <c r="S299" s="2315"/>
      <c r="T299" s="2315"/>
      <c r="U299" s="2315"/>
      <c r="V299" s="2315"/>
      <c r="W299" s="2315"/>
      <c r="X299" s="2315"/>
      <c r="Y299" s="2315"/>
      <c r="Z299" s="2315"/>
      <c r="AA299" s="2315"/>
      <c r="AB299" s="2315"/>
      <c r="AC299" s="2315"/>
      <c r="AD299" s="2315"/>
      <c r="AE299" s="2315"/>
      <c r="AF299" s="2315"/>
      <c r="AG299" s="2315"/>
      <c r="AH299" s="2288"/>
      <c r="AI299" s="2309">
        <f>B299</f>
        <v>37</v>
      </c>
      <c r="AJ299" s="2310"/>
      <c r="AK299" s="21"/>
    </row>
    <row r="300" spans="2:37" ht="36.75" customHeight="1">
      <c r="B300" s="2300" t="s">
        <v>388</v>
      </c>
      <c r="C300" s="2301"/>
      <c r="D300" s="2301"/>
      <c r="E300" s="2301"/>
      <c r="F300" s="2301"/>
      <c r="G300" s="2301"/>
      <c r="H300" s="2301"/>
      <c r="I300" s="2301"/>
      <c r="J300" s="2301"/>
      <c r="K300" s="2301"/>
      <c r="L300" s="2301"/>
      <c r="M300" s="2301"/>
      <c r="N300" s="2301"/>
      <c r="O300" s="2301"/>
      <c r="P300" s="2301"/>
      <c r="Q300" s="2301"/>
      <c r="R300" s="2301"/>
      <c r="S300" s="2301"/>
      <c r="T300" s="2301"/>
      <c r="U300" s="2301"/>
      <c r="V300" s="2301"/>
      <c r="W300" s="2301"/>
      <c r="X300" s="2301"/>
      <c r="Y300" s="2301"/>
      <c r="Z300" s="2301"/>
      <c r="AA300" s="2301"/>
      <c r="AB300" s="2301"/>
      <c r="AC300" s="2301"/>
      <c r="AD300" s="2301"/>
      <c r="AE300" s="2301"/>
      <c r="AF300" s="2301"/>
      <c r="AG300" s="2301"/>
      <c r="AH300" s="2301"/>
      <c r="AI300" s="2301"/>
      <c r="AJ300" s="2302"/>
      <c r="AK300" s="15"/>
    </row>
    <row r="301" spans="2:37" ht="36.75" customHeight="1">
      <c r="B301" s="2303"/>
      <c r="C301" s="2304"/>
      <c r="D301" s="2304"/>
      <c r="E301" s="2304"/>
      <c r="F301" s="2304"/>
      <c r="G301" s="2304"/>
      <c r="H301" s="2304"/>
      <c r="I301" s="2304"/>
      <c r="J301" s="2304"/>
      <c r="K301" s="2304"/>
      <c r="L301" s="2304"/>
      <c r="M301" s="2304"/>
      <c r="N301" s="2304"/>
      <c r="O301" s="2304"/>
      <c r="P301" s="2304"/>
      <c r="Q301" s="2304"/>
      <c r="R301" s="2304"/>
      <c r="S301" s="2304"/>
      <c r="T301" s="2304"/>
      <c r="U301" s="2304"/>
      <c r="V301" s="2304"/>
      <c r="W301" s="2304"/>
      <c r="X301" s="2304"/>
      <c r="Y301" s="2304"/>
      <c r="Z301" s="2304"/>
      <c r="AA301" s="2304"/>
      <c r="AB301" s="2304"/>
      <c r="AC301" s="2304"/>
      <c r="AD301" s="2304"/>
      <c r="AE301" s="2304"/>
      <c r="AF301" s="2304"/>
      <c r="AG301" s="2304"/>
      <c r="AH301" s="2304"/>
      <c r="AI301" s="2304"/>
      <c r="AJ301" s="2305"/>
      <c r="AK301" s="15"/>
    </row>
    <row r="302" spans="2:37" ht="36.75" customHeight="1">
      <c r="B302" s="2303"/>
      <c r="C302" s="2304"/>
      <c r="D302" s="2304"/>
      <c r="E302" s="2304"/>
      <c r="F302" s="2304"/>
      <c r="G302" s="2304"/>
      <c r="H302" s="2304"/>
      <c r="I302" s="2304"/>
      <c r="J302" s="2304"/>
      <c r="K302" s="2304"/>
      <c r="L302" s="2304"/>
      <c r="M302" s="2304"/>
      <c r="N302" s="2304"/>
      <c r="O302" s="2304"/>
      <c r="P302" s="2304"/>
      <c r="Q302" s="2304"/>
      <c r="R302" s="2304"/>
      <c r="S302" s="2304"/>
      <c r="T302" s="2304"/>
      <c r="U302" s="2304"/>
      <c r="V302" s="2304"/>
      <c r="W302" s="2304"/>
      <c r="X302" s="2304"/>
      <c r="Y302" s="2304"/>
      <c r="Z302" s="2304"/>
      <c r="AA302" s="2304"/>
      <c r="AB302" s="2304"/>
      <c r="AC302" s="2304"/>
      <c r="AD302" s="2304"/>
      <c r="AE302" s="2304"/>
      <c r="AF302" s="2304"/>
      <c r="AG302" s="2304"/>
      <c r="AH302" s="2304"/>
      <c r="AI302" s="2304"/>
      <c r="AJ302" s="2305"/>
      <c r="AK302" s="15"/>
    </row>
    <row r="303" spans="2:37" ht="36.75" customHeight="1">
      <c r="B303" s="2303"/>
      <c r="C303" s="2304"/>
      <c r="D303" s="2304"/>
      <c r="E303" s="2304"/>
      <c r="F303" s="2304"/>
      <c r="G303" s="2304"/>
      <c r="H303" s="2304"/>
      <c r="I303" s="2304"/>
      <c r="J303" s="2304"/>
      <c r="K303" s="2304"/>
      <c r="L303" s="2304"/>
      <c r="M303" s="2304"/>
      <c r="N303" s="2304"/>
      <c r="O303" s="2304"/>
      <c r="P303" s="2304"/>
      <c r="Q303" s="2304"/>
      <c r="R303" s="2304"/>
      <c r="S303" s="2304"/>
      <c r="T303" s="2304"/>
      <c r="U303" s="2304"/>
      <c r="V303" s="2304"/>
      <c r="W303" s="2304"/>
      <c r="X303" s="2304"/>
      <c r="Y303" s="2304"/>
      <c r="Z303" s="2304"/>
      <c r="AA303" s="2304"/>
      <c r="AB303" s="2304"/>
      <c r="AC303" s="2304"/>
      <c r="AD303" s="2304"/>
      <c r="AE303" s="2304"/>
      <c r="AF303" s="2304"/>
      <c r="AG303" s="2304"/>
      <c r="AH303" s="2304"/>
      <c r="AI303" s="2304"/>
      <c r="AJ303" s="2305"/>
      <c r="AK303" s="15"/>
    </row>
    <row r="304" spans="2:37" ht="45" customHeight="1" thickBot="1">
      <c r="B304" s="2303"/>
      <c r="C304" s="2304"/>
      <c r="D304" s="2304"/>
      <c r="E304" s="2304"/>
      <c r="F304" s="2304"/>
      <c r="G304" s="2304"/>
      <c r="H304" s="2304"/>
      <c r="I304" s="2304"/>
      <c r="J304" s="2304"/>
      <c r="K304" s="2304"/>
      <c r="L304" s="2304"/>
      <c r="M304" s="2304"/>
      <c r="N304" s="2304"/>
      <c r="O304" s="2304"/>
      <c r="P304" s="2304"/>
      <c r="Q304" s="2304"/>
      <c r="R304" s="2304"/>
      <c r="S304" s="2304"/>
      <c r="T304" s="2304"/>
      <c r="U304" s="2304"/>
      <c r="V304" s="2304"/>
      <c r="W304" s="2304"/>
      <c r="X304" s="2304"/>
      <c r="Y304" s="2304"/>
      <c r="Z304" s="2304"/>
      <c r="AA304" s="2304"/>
      <c r="AB304" s="2304"/>
      <c r="AC304" s="2304"/>
      <c r="AD304" s="2304"/>
      <c r="AE304" s="2304"/>
      <c r="AF304" s="2304"/>
      <c r="AG304" s="2304"/>
      <c r="AH304" s="2304"/>
      <c r="AI304" s="2304"/>
      <c r="AJ304" s="2305"/>
      <c r="AK304" s="15"/>
    </row>
    <row r="305" spans="2:37" ht="36.75" hidden="1" customHeight="1" thickBot="1">
      <c r="B305" s="2303"/>
      <c r="C305" s="2304"/>
      <c r="D305" s="2304"/>
      <c r="E305" s="2304"/>
      <c r="F305" s="2304"/>
      <c r="G305" s="2304"/>
      <c r="H305" s="2304"/>
      <c r="I305" s="2304"/>
      <c r="J305" s="2304"/>
      <c r="K305" s="2304"/>
      <c r="L305" s="2304"/>
      <c r="M305" s="2304"/>
      <c r="N305" s="2304"/>
      <c r="O305" s="2304"/>
      <c r="P305" s="2304"/>
      <c r="Q305" s="2304"/>
      <c r="R305" s="2304"/>
      <c r="S305" s="2304"/>
      <c r="T305" s="2304"/>
      <c r="U305" s="2304"/>
      <c r="V305" s="2304"/>
      <c r="W305" s="2304"/>
      <c r="X305" s="2304"/>
      <c r="Y305" s="2304"/>
      <c r="Z305" s="2304"/>
      <c r="AA305" s="2304"/>
      <c r="AB305" s="2304"/>
      <c r="AC305" s="2304"/>
      <c r="AD305" s="2304"/>
      <c r="AE305" s="2304"/>
      <c r="AF305" s="2304"/>
      <c r="AG305" s="2304"/>
      <c r="AH305" s="2304"/>
      <c r="AI305" s="2304"/>
      <c r="AJ305" s="2305"/>
      <c r="AK305" s="15"/>
    </row>
    <row r="306" spans="2:37" ht="19.5" hidden="1" customHeight="1" thickBot="1">
      <c r="B306" s="2311"/>
      <c r="C306" s="2312"/>
      <c r="D306" s="2312"/>
      <c r="E306" s="2312"/>
      <c r="F306" s="2312"/>
      <c r="G306" s="2312"/>
      <c r="H306" s="2312"/>
      <c r="I306" s="2312"/>
      <c r="J306" s="2312"/>
      <c r="K306" s="2312"/>
      <c r="L306" s="2312"/>
      <c r="M306" s="2312"/>
      <c r="N306" s="2312"/>
      <c r="O306" s="2312"/>
      <c r="P306" s="2312"/>
      <c r="Q306" s="2312"/>
      <c r="R306" s="2312"/>
      <c r="S306" s="2312"/>
      <c r="T306" s="2312"/>
      <c r="U306" s="2312"/>
      <c r="V306" s="2312"/>
      <c r="W306" s="2312"/>
      <c r="X306" s="2312"/>
      <c r="Y306" s="2312"/>
      <c r="Z306" s="2312"/>
      <c r="AA306" s="2312"/>
      <c r="AB306" s="2312"/>
      <c r="AC306" s="2312"/>
      <c r="AD306" s="2312"/>
      <c r="AE306" s="2312"/>
      <c r="AF306" s="2312"/>
      <c r="AG306" s="2312"/>
      <c r="AH306" s="2312"/>
      <c r="AI306" s="2312"/>
      <c r="AJ306" s="2313"/>
      <c r="AK306" s="15"/>
    </row>
    <row r="307" spans="2:37" s="247" customFormat="1" ht="30" customHeight="1" thickBot="1">
      <c r="B307" s="2306">
        <v>38</v>
      </c>
      <c r="C307" s="2307"/>
      <c r="D307" s="2289" t="s">
        <v>389</v>
      </c>
      <c r="E307" s="2290"/>
      <c r="F307" s="2290"/>
      <c r="G307" s="2290"/>
      <c r="H307" s="2290"/>
      <c r="I307" s="2290"/>
      <c r="J307" s="2290"/>
      <c r="K307" s="2290"/>
      <c r="L307" s="2290"/>
      <c r="M307" s="2290"/>
      <c r="N307" s="2290"/>
      <c r="O307" s="2290"/>
      <c r="P307" s="2290"/>
      <c r="Q307" s="2290"/>
      <c r="R307" s="2290"/>
      <c r="S307" s="2290"/>
      <c r="T307" s="2290"/>
      <c r="U307" s="2290"/>
      <c r="V307" s="2290"/>
      <c r="W307" s="2290"/>
      <c r="X307" s="2290"/>
      <c r="Y307" s="2290"/>
      <c r="Z307" s="2290"/>
      <c r="AA307" s="2290"/>
      <c r="AB307" s="2290"/>
      <c r="AC307" s="2290"/>
      <c r="AD307" s="2290"/>
      <c r="AE307" s="2290"/>
      <c r="AF307" s="2290"/>
      <c r="AG307" s="2290"/>
      <c r="AH307" s="2308"/>
      <c r="AI307" s="2309">
        <f>B307</f>
        <v>38</v>
      </c>
      <c r="AJ307" s="2310"/>
      <c r="AK307" s="21"/>
    </row>
    <row r="308" spans="2:37" ht="37.5" customHeight="1">
      <c r="B308" s="2300" t="s">
        <v>592</v>
      </c>
      <c r="C308" s="2301"/>
      <c r="D308" s="2301"/>
      <c r="E308" s="2301"/>
      <c r="F308" s="2301"/>
      <c r="G308" s="2301"/>
      <c r="H308" s="2301"/>
      <c r="I308" s="2301"/>
      <c r="J308" s="2301"/>
      <c r="K308" s="2301"/>
      <c r="L308" s="2301"/>
      <c r="M308" s="2301"/>
      <c r="N308" s="2301"/>
      <c r="O308" s="2301"/>
      <c r="P308" s="2301"/>
      <c r="Q308" s="2301"/>
      <c r="R308" s="2301"/>
      <c r="S308" s="2301"/>
      <c r="T308" s="2301"/>
      <c r="U308" s="2301"/>
      <c r="V308" s="2301"/>
      <c r="W308" s="2301"/>
      <c r="X308" s="2301"/>
      <c r="Y308" s="2301"/>
      <c r="Z308" s="2301"/>
      <c r="AA308" s="2301"/>
      <c r="AB308" s="2301"/>
      <c r="AC308" s="2301"/>
      <c r="AD308" s="2301"/>
      <c r="AE308" s="2301"/>
      <c r="AF308" s="2301"/>
      <c r="AG308" s="2301"/>
      <c r="AH308" s="2301"/>
      <c r="AI308" s="2301"/>
      <c r="AJ308" s="2302"/>
      <c r="AK308" s="16"/>
    </row>
    <row r="309" spans="2:37" ht="72.75" customHeight="1">
      <c r="B309" s="2303"/>
      <c r="C309" s="2304"/>
      <c r="D309" s="2304"/>
      <c r="E309" s="2304"/>
      <c r="F309" s="2304"/>
      <c r="G309" s="2304"/>
      <c r="H309" s="2304"/>
      <c r="I309" s="2304"/>
      <c r="J309" s="2304"/>
      <c r="K309" s="2304"/>
      <c r="L309" s="2304"/>
      <c r="M309" s="2304"/>
      <c r="N309" s="2304"/>
      <c r="O309" s="2304"/>
      <c r="P309" s="2304"/>
      <c r="Q309" s="2304"/>
      <c r="R309" s="2304"/>
      <c r="S309" s="2304"/>
      <c r="T309" s="2304"/>
      <c r="U309" s="2304"/>
      <c r="V309" s="2304"/>
      <c r="W309" s="2304"/>
      <c r="X309" s="2304"/>
      <c r="Y309" s="2304"/>
      <c r="Z309" s="2304"/>
      <c r="AA309" s="2304"/>
      <c r="AB309" s="2304"/>
      <c r="AC309" s="2304"/>
      <c r="AD309" s="2304"/>
      <c r="AE309" s="2304"/>
      <c r="AF309" s="2304"/>
      <c r="AG309" s="2304"/>
      <c r="AH309" s="2304"/>
      <c r="AI309" s="2304"/>
      <c r="AJ309" s="2305"/>
      <c r="AK309" s="16"/>
    </row>
    <row r="310" spans="2:37" ht="38.1" customHeight="1">
      <c r="B310" s="2303"/>
      <c r="C310" s="2304"/>
      <c r="D310" s="2304"/>
      <c r="E310" s="2304"/>
      <c r="F310" s="2304"/>
      <c r="G310" s="2304"/>
      <c r="H310" s="2304"/>
      <c r="I310" s="2304"/>
      <c r="J310" s="2304"/>
      <c r="K310" s="2304"/>
      <c r="L310" s="2304"/>
      <c r="M310" s="2304"/>
      <c r="N310" s="2304"/>
      <c r="O310" s="2304"/>
      <c r="P310" s="2304"/>
      <c r="Q310" s="2304"/>
      <c r="R310" s="2304"/>
      <c r="S310" s="2304"/>
      <c r="T310" s="2304"/>
      <c r="U310" s="2304"/>
      <c r="V310" s="2304"/>
      <c r="W310" s="2304"/>
      <c r="X310" s="2304"/>
      <c r="Y310" s="2304"/>
      <c r="Z310" s="2304"/>
      <c r="AA310" s="2304"/>
      <c r="AB310" s="2304"/>
      <c r="AC310" s="2304"/>
      <c r="AD310" s="2304"/>
      <c r="AE310" s="2304"/>
      <c r="AF310" s="2304"/>
      <c r="AG310" s="2304"/>
      <c r="AH310" s="2304"/>
      <c r="AI310" s="2304"/>
      <c r="AJ310" s="2305"/>
    </row>
    <row r="311" spans="2:37" ht="38.1" customHeight="1" thickBot="1">
      <c r="B311" s="2303"/>
      <c r="C311" s="2304"/>
      <c r="D311" s="2304"/>
      <c r="E311" s="2304"/>
      <c r="F311" s="2304"/>
      <c r="G311" s="2304"/>
      <c r="H311" s="2304"/>
      <c r="I311" s="2304"/>
      <c r="J311" s="2304"/>
      <c r="K311" s="2304"/>
      <c r="L311" s="2304"/>
      <c r="M311" s="2304"/>
      <c r="N311" s="2304"/>
      <c r="O311" s="2304"/>
      <c r="P311" s="2304"/>
      <c r="Q311" s="2304"/>
      <c r="R311" s="2304"/>
      <c r="S311" s="2304"/>
      <c r="T311" s="2304"/>
      <c r="U311" s="2304"/>
      <c r="V311" s="2304"/>
      <c r="W311" s="2304"/>
      <c r="X311" s="2304"/>
      <c r="Y311" s="2304"/>
      <c r="Z311" s="2304"/>
      <c r="AA311" s="2304"/>
      <c r="AB311" s="2304"/>
      <c r="AC311" s="2304"/>
      <c r="AD311" s="2304"/>
      <c r="AE311" s="2304"/>
      <c r="AF311" s="2304"/>
      <c r="AG311" s="2304"/>
      <c r="AH311" s="2304"/>
      <c r="AI311" s="2304"/>
      <c r="AJ311" s="2305"/>
    </row>
    <row r="312" spans="2:37" ht="9.9" hidden="1" customHeight="1">
      <c r="B312" s="2303"/>
      <c r="C312" s="2304"/>
      <c r="D312" s="2304"/>
      <c r="E312" s="2304"/>
      <c r="F312" s="2304"/>
      <c r="G312" s="2304"/>
      <c r="H312" s="2304"/>
      <c r="I312" s="2304"/>
      <c r="J312" s="2304"/>
      <c r="K312" s="2304"/>
      <c r="L312" s="2304"/>
      <c r="M312" s="2304"/>
      <c r="N312" s="2304"/>
      <c r="O312" s="2304"/>
      <c r="P312" s="2304"/>
      <c r="Q312" s="2304"/>
      <c r="R312" s="2304"/>
      <c r="S312" s="2304"/>
      <c r="T312" s="2304"/>
      <c r="U312" s="2304"/>
      <c r="V312" s="2304"/>
      <c r="W312" s="2304"/>
      <c r="X312" s="2304"/>
      <c r="Y312" s="2304"/>
      <c r="Z312" s="2304"/>
      <c r="AA312" s="2304"/>
      <c r="AB312" s="2304"/>
      <c r="AC312" s="2304"/>
      <c r="AD312" s="2304"/>
      <c r="AE312" s="2304"/>
      <c r="AF312" s="2304"/>
      <c r="AG312" s="2304"/>
      <c r="AH312" s="2304"/>
      <c r="AI312" s="2304"/>
      <c r="AJ312" s="2305"/>
    </row>
    <row r="313" spans="2:37" ht="9.9" hidden="1" customHeight="1">
      <c r="B313" s="2303"/>
      <c r="C313" s="2304"/>
      <c r="D313" s="2304"/>
      <c r="E313" s="2304"/>
      <c r="F313" s="2304"/>
      <c r="G313" s="2304"/>
      <c r="H313" s="2304"/>
      <c r="I313" s="2304"/>
      <c r="J313" s="2304"/>
      <c r="K313" s="2304"/>
      <c r="L313" s="2304"/>
      <c r="M313" s="2304"/>
      <c r="N313" s="2304"/>
      <c r="O313" s="2304"/>
      <c r="P313" s="2304"/>
      <c r="Q313" s="2304"/>
      <c r="R313" s="2304"/>
      <c r="S313" s="2304"/>
      <c r="T313" s="2304"/>
      <c r="U313" s="2304"/>
      <c r="V313" s="2304"/>
      <c r="W313" s="2304"/>
      <c r="X313" s="2304"/>
      <c r="Y313" s="2304"/>
      <c r="Z313" s="2304"/>
      <c r="AA313" s="2304"/>
      <c r="AB313" s="2304"/>
      <c r="AC313" s="2304"/>
      <c r="AD313" s="2304"/>
      <c r="AE313" s="2304"/>
      <c r="AF313" s="2304"/>
      <c r="AG313" s="2304"/>
      <c r="AH313" s="2304"/>
      <c r="AI313" s="2304"/>
      <c r="AJ313" s="2305"/>
    </row>
    <row r="314" spans="2:37" ht="27.75" hidden="1" customHeight="1" thickBot="1">
      <c r="B314" s="2311"/>
      <c r="C314" s="2312"/>
      <c r="D314" s="2312"/>
      <c r="E314" s="2312"/>
      <c r="F314" s="2312"/>
      <c r="G314" s="2312"/>
      <c r="H314" s="2312"/>
      <c r="I314" s="2312"/>
      <c r="J314" s="2312"/>
      <c r="K314" s="2312"/>
      <c r="L314" s="2312"/>
      <c r="M314" s="2312"/>
      <c r="N314" s="2312"/>
      <c r="O314" s="2312"/>
      <c r="P314" s="2312"/>
      <c r="Q314" s="2312"/>
      <c r="R314" s="2312"/>
      <c r="S314" s="2312"/>
      <c r="T314" s="2312"/>
      <c r="U314" s="2312"/>
      <c r="V314" s="2312"/>
      <c r="W314" s="2312"/>
      <c r="X314" s="2312"/>
      <c r="Y314" s="2312"/>
      <c r="Z314" s="2312"/>
      <c r="AA314" s="2312"/>
      <c r="AB314" s="2312"/>
      <c r="AC314" s="2312"/>
      <c r="AD314" s="2312"/>
      <c r="AE314" s="2312"/>
      <c r="AF314" s="2312"/>
      <c r="AG314" s="2312"/>
      <c r="AH314" s="2312"/>
      <c r="AI314" s="2312"/>
      <c r="AJ314" s="2313"/>
    </row>
    <row r="315" spans="2:37" s="247" customFormat="1" ht="30" customHeight="1" thickBot="1">
      <c r="B315" s="2306">
        <v>39</v>
      </c>
      <c r="C315" s="2307"/>
      <c r="D315" s="2289" t="s">
        <v>390</v>
      </c>
      <c r="E315" s="2290"/>
      <c r="F315" s="2290"/>
      <c r="G315" s="2290"/>
      <c r="H315" s="2290"/>
      <c r="I315" s="2290"/>
      <c r="J315" s="2290"/>
      <c r="K315" s="2290"/>
      <c r="L315" s="2290"/>
      <c r="M315" s="2290"/>
      <c r="N315" s="2290"/>
      <c r="O315" s="2290"/>
      <c r="P315" s="2290"/>
      <c r="Q315" s="2290"/>
      <c r="R315" s="2290"/>
      <c r="S315" s="2290"/>
      <c r="T315" s="2290"/>
      <c r="U315" s="2290"/>
      <c r="V315" s="2290"/>
      <c r="W315" s="2290"/>
      <c r="X315" s="2290"/>
      <c r="Y315" s="2290"/>
      <c r="Z315" s="2290"/>
      <c r="AA315" s="2290"/>
      <c r="AB315" s="2290"/>
      <c r="AC315" s="2290"/>
      <c r="AD315" s="2290"/>
      <c r="AE315" s="2290"/>
      <c r="AF315" s="2290"/>
      <c r="AG315" s="2290"/>
      <c r="AH315" s="2308"/>
      <c r="AI315" s="2309">
        <f>B315</f>
        <v>39</v>
      </c>
      <c r="AJ315" s="2310"/>
    </row>
    <row r="316" spans="2:37" ht="9.9" customHeight="1">
      <c r="B316" s="2300" t="s">
        <v>391</v>
      </c>
      <c r="C316" s="2301"/>
      <c r="D316" s="2301"/>
      <c r="E316" s="2301"/>
      <c r="F316" s="2301"/>
      <c r="G316" s="2301"/>
      <c r="H316" s="2301"/>
      <c r="I316" s="2301"/>
      <c r="J316" s="2301"/>
      <c r="K316" s="2301"/>
      <c r="L316" s="2301"/>
      <c r="M316" s="2301"/>
      <c r="N316" s="2301"/>
      <c r="O316" s="2301"/>
      <c r="P316" s="2301"/>
      <c r="Q316" s="2301"/>
      <c r="R316" s="2301"/>
      <c r="S316" s="2301"/>
      <c r="T316" s="2301"/>
      <c r="U316" s="2301"/>
      <c r="V316" s="2301"/>
      <c r="W316" s="2301"/>
      <c r="X316" s="2301"/>
      <c r="Y316" s="2301"/>
      <c r="Z316" s="2301"/>
      <c r="AA316" s="2301"/>
      <c r="AB316" s="2301"/>
      <c r="AC316" s="2301"/>
      <c r="AD316" s="2301"/>
      <c r="AE316" s="2301"/>
      <c r="AF316" s="2301"/>
      <c r="AG316" s="2301"/>
      <c r="AH316" s="2301"/>
      <c r="AI316" s="2301"/>
      <c r="AJ316" s="2302"/>
    </row>
    <row r="317" spans="2:37" ht="9.9" customHeight="1">
      <c r="B317" s="2303"/>
      <c r="C317" s="2304"/>
      <c r="D317" s="2304"/>
      <c r="E317" s="2304"/>
      <c r="F317" s="2304"/>
      <c r="G317" s="2304"/>
      <c r="H317" s="2304"/>
      <c r="I317" s="2304"/>
      <c r="J317" s="2304"/>
      <c r="K317" s="2304"/>
      <c r="L317" s="2304"/>
      <c r="M317" s="2304"/>
      <c r="N317" s="2304"/>
      <c r="O317" s="2304"/>
      <c r="P317" s="2304"/>
      <c r="Q317" s="2304"/>
      <c r="R317" s="2304"/>
      <c r="S317" s="2304"/>
      <c r="T317" s="2304"/>
      <c r="U317" s="2304"/>
      <c r="V317" s="2304"/>
      <c r="W317" s="2304"/>
      <c r="X317" s="2304"/>
      <c r="Y317" s="2304"/>
      <c r="Z317" s="2304"/>
      <c r="AA317" s="2304"/>
      <c r="AB317" s="2304"/>
      <c r="AC317" s="2304"/>
      <c r="AD317" s="2304"/>
      <c r="AE317" s="2304"/>
      <c r="AF317" s="2304"/>
      <c r="AG317" s="2304"/>
      <c r="AH317" s="2304"/>
      <c r="AI317" s="2304"/>
      <c r="AJ317" s="2305"/>
    </row>
    <row r="318" spans="2:37" ht="9.9" customHeight="1">
      <c r="B318" s="2303"/>
      <c r="C318" s="2304"/>
      <c r="D318" s="2304"/>
      <c r="E318" s="2304"/>
      <c r="F318" s="2304"/>
      <c r="G318" s="2304"/>
      <c r="H318" s="2304"/>
      <c r="I318" s="2304"/>
      <c r="J318" s="2304"/>
      <c r="K318" s="2304"/>
      <c r="L318" s="2304"/>
      <c r="M318" s="2304"/>
      <c r="N318" s="2304"/>
      <c r="O318" s="2304"/>
      <c r="P318" s="2304"/>
      <c r="Q318" s="2304"/>
      <c r="R318" s="2304"/>
      <c r="S318" s="2304"/>
      <c r="T318" s="2304"/>
      <c r="U318" s="2304"/>
      <c r="V318" s="2304"/>
      <c r="W318" s="2304"/>
      <c r="X318" s="2304"/>
      <c r="Y318" s="2304"/>
      <c r="Z318" s="2304"/>
      <c r="AA318" s="2304"/>
      <c r="AB318" s="2304"/>
      <c r="AC318" s="2304"/>
      <c r="AD318" s="2304"/>
      <c r="AE318" s="2304"/>
      <c r="AF318" s="2304"/>
      <c r="AG318" s="2304"/>
      <c r="AH318" s="2304"/>
      <c r="AI318" s="2304"/>
      <c r="AJ318" s="2305"/>
    </row>
    <row r="319" spans="2:37" ht="9.9" customHeight="1">
      <c r="B319" s="2303"/>
      <c r="C319" s="2304"/>
      <c r="D319" s="2304"/>
      <c r="E319" s="2304"/>
      <c r="F319" s="2304"/>
      <c r="G319" s="2304"/>
      <c r="H319" s="2304"/>
      <c r="I319" s="2304"/>
      <c r="J319" s="2304"/>
      <c r="K319" s="2304"/>
      <c r="L319" s="2304"/>
      <c r="M319" s="2304"/>
      <c r="N319" s="2304"/>
      <c r="O319" s="2304"/>
      <c r="P319" s="2304"/>
      <c r="Q319" s="2304"/>
      <c r="R319" s="2304"/>
      <c r="S319" s="2304"/>
      <c r="T319" s="2304"/>
      <c r="U319" s="2304"/>
      <c r="V319" s="2304"/>
      <c r="W319" s="2304"/>
      <c r="X319" s="2304"/>
      <c r="Y319" s="2304"/>
      <c r="Z319" s="2304"/>
      <c r="AA319" s="2304"/>
      <c r="AB319" s="2304"/>
      <c r="AC319" s="2304"/>
      <c r="AD319" s="2304"/>
      <c r="AE319" s="2304"/>
      <c r="AF319" s="2304"/>
      <c r="AG319" s="2304"/>
      <c r="AH319" s="2304"/>
      <c r="AI319" s="2304"/>
      <c r="AJ319" s="2305"/>
    </row>
    <row r="320" spans="2:37" ht="9.9" customHeight="1">
      <c r="B320" s="2303"/>
      <c r="C320" s="2304"/>
      <c r="D320" s="2304"/>
      <c r="E320" s="2304"/>
      <c r="F320" s="2304"/>
      <c r="G320" s="2304"/>
      <c r="H320" s="2304"/>
      <c r="I320" s="2304"/>
      <c r="J320" s="2304"/>
      <c r="K320" s="2304"/>
      <c r="L320" s="2304"/>
      <c r="M320" s="2304"/>
      <c r="N320" s="2304"/>
      <c r="O320" s="2304"/>
      <c r="P320" s="2304"/>
      <c r="Q320" s="2304"/>
      <c r="R320" s="2304"/>
      <c r="S320" s="2304"/>
      <c r="T320" s="2304"/>
      <c r="U320" s="2304"/>
      <c r="V320" s="2304"/>
      <c r="W320" s="2304"/>
      <c r="X320" s="2304"/>
      <c r="Y320" s="2304"/>
      <c r="Z320" s="2304"/>
      <c r="AA320" s="2304"/>
      <c r="AB320" s="2304"/>
      <c r="AC320" s="2304"/>
      <c r="AD320" s="2304"/>
      <c r="AE320" s="2304"/>
      <c r="AF320" s="2304"/>
      <c r="AG320" s="2304"/>
      <c r="AH320" s="2304"/>
      <c r="AI320" s="2304"/>
      <c r="AJ320" s="2305"/>
    </row>
    <row r="321" spans="2:36" ht="9.9" customHeight="1">
      <c r="B321" s="2303"/>
      <c r="C321" s="2304"/>
      <c r="D321" s="2304"/>
      <c r="E321" s="2304"/>
      <c r="F321" s="2304"/>
      <c r="G321" s="2304"/>
      <c r="H321" s="2304"/>
      <c r="I321" s="2304"/>
      <c r="J321" s="2304"/>
      <c r="K321" s="2304"/>
      <c r="L321" s="2304"/>
      <c r="M321" s="2304"/>
      <c r="N321" s="2304"/>
      <c r="O321" s="2304"/>
      <c r="P321" s="2304"/>
      <c r="Q321" s="2304"/>
      <c r="R321" s="2304"/>
      <c r="S321" s="2304"/>
      <c r="T321" s="2304"/>
      <c r="U321" s="2304"/>
      <c r="V321" s="2304"/>
      <c r="W321" s="2304"/>
      <c r="X321" s="2304"/>
      <c r="Y321" s="2304"/>
      <c r="Z321" s="2304"/>
      <c r="AA321" s="2304"/>
      <c r="AB321" s="2304"/>
      <c r="AC321" s="2304"/>
      <c r="AD321" s="2304"/>
      <c r="AE321" s="2304"/>
      <c r="AF321" s="2304"/>
      <c r="AG321" s="2304"/>
      <c r="AH321" s="2304"/>
      <c r="AI321" s="2304"/>
      <c r="AJ321" s="2305"/>
    </row>
    <row r="322" spans="2:36" ht="9.9" customHeight="1" thickBot="1">
      <c r="B322" s="2311"/>
      <c r="C322" s="2312"/>
      <c r="D322" s="2312"/>
      <c r="E322" s="2312"/>
      <c r="F322" s="2312"/>
      <c r="G322" s="2312"/>
      <c r="H322" s="2312"/>
      <c r="I322" s="2312"/>
      <c r="J322" s="2312"/>
      <c r="K322" s="2312"/>
      <c r="L322" s="2312"/>
      <c r="M322" s="2312"/>
      <c r="N322" s="2312"/>
      <c r="O322" s="2312"/>
      <c r="P322" s="2312"/>
      <c r="Q322" s="2312"/>
      <c r="R322" s="2312"/>
      <c r="S322" s="2312"/>
      <c r="T322" s="2312"/>
      <c r="U322" s="2312"/>
      <c r="V322" s="2312"/>
      <c r="W322" s="2312"/>
      <c r="X322" s="2312"/>
      <c r="Y322" s="2312"/>
      <c r="Z322" s="2312"/>
      <c r="AA322" s="2312"/>
      <c r="AB322" s="2312"/>
      <c r="AC322" s="2312"/>
      <c r="AD322" s="2312"/>
      <c r="AE322" s="2312"/>
      <c r="AF322" s="2312"/>
      <c r="AG322" s="2312"/>
      <c r="AH322" s="2312"/>
      <c r="AI322" s="2312"/>
      <c r="AJ322" s="2313"/>
    </row>
    <row r="323" spans="2:36" s="247" customFormat="1" ht="30" customHeight="1" thickBot="1">
      <c r="B323" s="2306">
        <v>40</v>
      </c>
      <c r="C323" s="2307"/>
      <c r="D323" s="2289" t="s">
        <v>392</v>
      </c>
      <c r="E323" s="2290"/>
      <c r="F323" s="2290"/>
      <c r="G323" s="2290"/>
      <c r="H323" s="2290"/>
      <c r="I323" s="2290"/>
      <c r="J323" s="2290"/>
      <c r="K323" s="2290"/>
      <c r="L323" s="2290"/>
      <c r="M323" s="2290"/>
      <c r="N323" s="2290"/>
      <c r="O323" s="2290"/>
      <c r="P323" s="2290"/>
      <c r="Q323" s="2290"/>
      <c r="R323" s="2290"/>
      <c r="S323" s="2290"/>
      <c r="T323" s="2290"/>
      <c r="U323" s="2290"/>
      <c r="V323" s="2290"/>
      <c r="W323" s="2290"/>
      <c r="X323" s="2290"/>
      <c r="Y323" s="2290"/>
      <c r="Z323" s="2290"/>
      <c r="AA323" s="2290"/>
      <c r="AB323" s="2290"/>
      <c r="AC323" s="2290"/>
      <c r="AD323" s="2290"/>
      <c r="AE323" s="2290"/>
      <c r="AF323" s="2290"/>
      <c r="AG323" s="2290"/>
      <c r="AH323" s="2308"/>
      <c r="AI323" s="2309">
        <f>B323</f>
        <v>40</v>
      </c>
      <c r="AJ323" s="2310"/>
    </row>
    <row r="324" spans="2:36" ht="9.9" customHeight="1">
      <c r="B324" s="2300" t="s">
        <v>393</v>
      </c>
      <c r="C324" s="2301"/>
      <c r="D324" s="2301"/>
      <c r="E324" s="2301"/>
      <c r="F324" s="2301"/>
      <c r="G324" s="2301"/>
      <c r="H324" s="2301"/>
      <c r="I324" s="2301"/>
      <c r="J324" s="2301"/>
      <c r="K324" s="2301"/>
      <c r="L324" s="2301"/>
      <c r="M324" s="2301"/>
      <c r="N324" s="2301"/>
      <c r="O324" s="2301"/>
      <c r="P324" s="2301"/>
      <c r="Q324" s="2301"/>
      <c r="R324" s="2301"/>
      <c r="S324" s="2301"/>
      <c r="T324" s="2301"/>
      <c r="U324" s="2301"/>
      <c r="V324" s="2301"/>
      <c r="W324" s="2301"/>
      <c r="X324" s="2301"/>
      <c r="Y324" s="2301"/>
      <c r="Z324" s="2301"/>
      <c r="AA324" s="2301"/>
      <c r="AB324" s="2301"/>
      <c r="AC324" s="2301"/>
      <c r="AD324" s="2301"/>
      <c r="AE324" s="2301"/>
      <c r="AF324" s="2301"/>
      <c r="AG324" s="2301"/>
      <c r="AH324" s="2301"/>
      <c r="AI324" s="2301"/>
      <c r="AJ324" s="2302"/>
    </row>
    <row r="325" spans="2:36" ht="9.9" customHeight="1">
      <c r="B325" s="2303"/>
      <c r="C325" s="2304"/>
      <c r="D325" s="2304"/>
      <c r="E325" s="2304"/>
      <c r="F325" s="2304"/>
      <c r="G325" s="2304"/>
      <c r="H325" s="2304"/>
      <c r="I325" s="2304"/>
      <c r="J325" s="2304"/>
      <c r="K325" s="2304"/>
      <c r="L325" s="2304"/>
      <c r="M325" s="2304"/>
      <c r="N325" s="2304"/>
      <c r="O325" s="2304"/>
      <c r="P325" s="2304"/>
      <c r="Q325" s="2304"/>
      <c r="R325" s="2304"/>
      <c r="S325" s="2304"/>
      <c r="T325" s="2304"/>
      <c r="U325" s="2304"/>
      <c r="V325" s="2304"/>
      <c r="W325" s="2304"/>
      <c r="X325" s="2304"/>
      <c r="Y325" s="2304"/>
      <c r="Z325" s="2304"/>
      <c r="AA325" s="2304"/>
      <c r="AB325" s="2304"/>
      <c r="AC325" s="2304"/>
      <c r="AD325" s="2304"/>
      <c r="AE325" s="2304"/>
      <c r="AF325" s="2304"/>
      <c r="AG325" s="2304"/>
      <c r="AH325" s="2304"/>
      <c r="AI325" s="2304"/>
      <c r="AJ325" s="2305"/>
    </row>
    <row r="326" spans="2:36" ht="9.9" customHeight="1">
      <c r="B326" s="2303"/>
      <c r="C326" s="2304"/>
      <c r="D326" s="2304"/>
      <c r="E326" s="2304"/>
      <c r="F326" s="2304"/>
      <c r="G326" s="2304"/>
      <c r="H326" s="2304"/>
      <c r="I326" s="2304"/>
      <c r="J326" s="2304"/>
      <c r="K326" s="2304"/>
      <c r="L326" s="2304"/>
      <c r="M326" s="2304"/>
      <c r="N326" s="2304"/>
      <c r="O326" s="2304"/>
      <c r="P326" s="2304"/>
      <c r="Q326" s="2304"/>
      <c r="R326" s="2304"/>
      <c r="S326" s="2304"/>
      <c r="T326" s="2304"/>
      <c r="U326" s="2304"/>
      <c r="V326" s="2304"/>
      <c r="W326" s="2304"/>
      <c r="X326" s="2304"/>
      <c r="Y326" s="2304"/>
      <c r="Z326" s="2304"/>
      <c r="AA326" s="2304"/>
      <c r="AB326" s="2304"/>
      <c r="AC326" s="2304"/>
      <c r="AD326" s="2304"/>
      <c r="AE326" s="2304"/>
      <c r="AF326" s="2304"/>
      <c r="AG326" s="2304"/>
      <c r="AH326" s="2304"/>
      <c r="AI326" s="2304"/>
      <c r="AJ326" s="2305"/>
    </row>
    <row r="327" spans="2:36" ht="9.9" customHeight="1">
      <c r="B327" s="2303"/>
      <c r="C327" s="2304"/>
      <c r="D327" s="2304"/>
      <c r="E327" s="2304"/>
      <c r="F327" s="2304"/>
      <c r="G327" s="2304"/>
      <c r="H327" s="2304"/>
      <c r="I327" s="2304"/>
      <c r="J327" s="2304"/>
      <c r="K327" s="2304"/>
      <c r="L327" s="2304"/>
      <c r="M327" s="2304"/>
      <c r="N327" s="2304"/>
      <c r="O327" s="2304"/>
      <c r="P327" s="2304"/>
      <c r="Q327" s="2304"/>
      <c r="R327" s="2304"/>
      <c r="S327" s="2304"/>
      <c r="T327" s="2304"/>
      <c r="U327" s="2304"/>
      <c r="V327" s="2304"/>
      <c r="W327" s="2304"/>
      <c r="X327" s="2304"/>
      <c r="Y327" s="2304"/>
      <c r="Z327" s="2304"/>
      <c r="AA327" s="2304"/>
      <c r="AB327" s="2304"/>
      <c r="AC327" s="2304"/>
      <c r="AD327" s="2304"/>
      <c r="AE327" s="2304"/>
      <c r="AF327" s="2304"/>
      <c r="AG327" s="2304"/>
      <c r="AH327" s="2304"/>
      <c r="AI327" s="2304"/>
      <c r="AJ327" s="2305"/>
    </row>
    <row r="328" spans="2:36" ht="9.9" customHeight="1">
      <c r="B328" s="2303"/>
      <c r="C328" s="2304"/>
      <c r="D328" s="2304"/>
      <c r="E328" s="2304"/>
      <c r="F328" s="2304"/>
      <c r="G328" s="2304"/>
      <c r="H328" s="2304"/>
      <c r="I328" s="2304"/>
      <c r="J328" s="2304"/>
      <c r="K328" s="2304"/>
      <c r="L328" s="2304"/>
      <c r="M328" s="2304"/>
      <c r="N328" s="2304"/>
      <c r="O328" s="2304"/>
      <c r="P328" s="2304"/>
      <c r="Q328" s="2304"/>
      <c r="R328" s="2304"/>
      <c r="S328" s="2304"/>
      <c r="T328" s="2304"/>
      <c r="U328" s="2304"/>
      <c r="V328" s="2304"/>
      <c r="W328" s="2304"/>
      <c r="X328" s="2304"/>
      <c r="Y328" s="2304"/>
      <c r="Z328" s="2304"/>
      <c r="AA328" s="2304"/>
      <c r="AB328" s="2304"/>
      <c r="AC328" s="2304"/>
      <c r="AD328" s="2304"/>
      <c r="AE328" s="2304"/>
      <c r="AF328" s="2304"/>
      <c r="AG328" s="2304"/>
      <c r="AH328" s="2304"/>
      <c r="AI328" s="2304"/>
      <c r="AJ328" s="2305"/>
    </row>
    <row r="329" spans="2:36" ht="9.9" customHeight="1" thickBot="1">
      <c r="B329" s="2303"/>
      <c r="C329" s="2304"/>
      <c r="D329" s="2304"/>
      <c r="E329" s="2304"/>
      <c r="F329" s="2304"/>
      <c r="G329" s="2304"/>
      <c r="H329" s="2304"/>
      <c r="I329" s="2304"/>
      <c r="J329" s="2304"/>
      <c r="K329" s="2304"/>
      <c r="L329" s="2304"/>
      <c r="M329" s="2304"/>
      <c r="N329" s="2304"/>
      <c r="O329" s="2304"/>
      <c r="P329" s="2304"/>
      <c r="Q329" s="2304"/>
      <c r="R329" s="2304"/>
      <c r="S329" s="2304"/>
      <c r="T329" s="2304"/>
      <c r="U329" s="2304"/>
      <c r="V329" s="2304"/>
      <c r="W329" s="2304"/>
      <c r="X329" s="2304"/>
      <c r="Y329" s="2304"/>
      <c r="Z329" s="2304"/>
      <c r="AA329" s="2304"/>
      <c r="AB329" s="2304"/>
      <c r="AC329" s="2304"/>
      <c r="AD329" s="2304"/>
      <c r="AE329" s="2304"/>
      <c r="AF329" s="2304"/>
      <c r="AG329" s="2304"/>
      <c r="AH329" s="2304"/>
      <c r="AI329" s="2304"/>
      <c r="AJ329" s="2305"/>
    </row>
    <row r="330" spans="2:36" ht="9.9" hidden="1" customHeight="1" thickBot="1">
      <c r="B330" s="2311"/>
      <c r="C330" s="2312"/>
      <c r="D330" s="2312"/>
      <c r="E330" s="2312"/>
      <c r="F330" s="2312"/>
      <c r="G330" s="2312"/>
      <c r="H330" s="2312"/>
      <c r="I330" s="2312"/>
      <c r="J330" s="2312"/>
      <c r="K330" s="2312"/>
      <c r="L330" s="2312"/>
      <c r="M330" s="2312"/>
      <c r="N330" s="2312"/>
      <c r="O330" s="2312"/>
      <c r="P330" s="2312"/>
      <c r="Q330" s="2312"/>
      <c r="R330" s="2312"/>
      <c r="S330" s="2312"/>
      <c r="T330" s="2312"/>
      <c r="U330" s="2312"/>
      <c r="V330" s="2312"/>
      <c r="W330" s="2312"/>
      <c r="X330" s="2312"/>
      <c r="Y330" s="2312"/>
      <c r="Z330" s="2312"/>
      <c r="AA330" s="2312"/>
      <c r="AB330" s="2312"/>
      <c r="AC330" s="2312"/>
      <c r="AD330" s="2312"/>
      <c r="AE330" s="2312"/>
      <c r="AF330" s="2312"/>
      <c r="AG330" s="2312"/>
      <c r="AH330" s="2312"/>
      <c r="AI330" s="2312"/>
      <c r="AJ330" s="2313"/>
    </row>
    <row r="331" spans="2:36" s="247" customFormat="1" ht="30" customHeight="1" thickBot="1">
      <c r="B331" s="2306">
        <v>41</v>
      </c>
      <c r="C331" s="2307"/>
      <c r="D331" s="2289" t="s">
        <v>394</v>
      </c>
      <c r="E331" s="2290"/>
      <c r="F331" s="2290"/>
      <c r="G331" s="2290"/>
      <c r="H331" s="2290"/>
      <c r="I331" s="2290"/>
      <c r="J331" s="2290"/>
      <c r="K331" s="2290"/>
      <c r="L331" s="2290"/>
      <c r="M331" s="2290"/>
      <c r="N331" s="2290"/>
      <c r="O331" s="2290"/>
      <c r="P331" s="2290"/>
      <c r="Q331" s="2290"/>
      <c r="R331" s="2290"/>
      <c r="S331" s="2290"/>
      <c r="T331" s="2290"/>
      <c r="U331" s="2290"/>
      <c r="V331" s="2290"/>
      <c r="W331" s="2290"/>
      <c r="X331" s="2290"/>
      <c r="Y331" s="2290"/>
      <c r="Z331" s="2290"/>
      <c r="AA331" s="2290"/>
      <c r="AB331" s="2290"/>
      <c r="AC331" s="2290"/>
      <c r="AD331" s="2290"/>
      <c r="AE331" s="2290"/>
      <c r="AF331" s="2290"/>
      <c r="AG331" s="2290"/>
      <c r="AH331" s="2308"/>
      <c r="AI331" s="2309">
        <f>B331</f>
        <v>41</v>
      </c>
      <c r="AJ331" s="2310"/>
    </row>
    <row r="332" spans="2:36" ht="14.1" customHeight="1">
      <c r="B332" s="2300" t="s">
        <v>395</v>
      </c>
      <c r="C332" s="2301"/>
      <c r="D332" s="2301"/>
      <c r="E332" s="2301"/>
      <c r="F332" s="2301"/>
      <c r="G332" s="2301"/>
      <c r="H332" s="2301"/>
      <c r="I332" s="2301"/>
      <c r="J332" s="2301"/>
      <c r="K332" s="2301"/>
      <c r="L332" s="2301"/>
      <c r="M332" s="2301"/>
      <c r="N332" s="2301"/>
      <c r="O332" s="2301"/>
      <c r="P332" s="2301"/>
      <c r="Q332" s="2301"/>
      <c r="R332" s="2301"/>
      <c r="S332" s="2301"/>
      <c r="T332" s="2301"/>
      <c r="U332" s="2301"/>
      <c r="V332" s="2301"/>
      <c r="W332" s="2301"/>
      <c r="X332" s="2301"/>
      <c r="Y332" s="2301"/>
      <c r="Z332" s="2301"/>
      <c r="AA332" s="2301"/>
      <c r="AB332" s="2301"/>
      <c r="AC332" s="2301"/>
      <c r="AD332" s="2301"/>
      <c r="AE332" s="2301"/>
      <c r="AF332" s="2301"/>
      <c r="AG332" s="2301"/>
      <c r="AH332" s="2301"/>
      <c r="AI332" s="2301"/>
      <c r="AJ332" s="2302"/>
    </row>
    <row r="333" spans="2:36" ht="14.1" customHeight="1">
      <c r="B333" s="2303"/>
      <c r="C333" s="2304"/>
      <c r="D333" s="2304"/>
      <c r="E333" s="2304"/>
      <c r="F333" s="2304"/>
      <c r="G333" s="2304"/>
      <c r="H333" s="2304"/>
      <c r="I333" s="2304"/>
      <c r="J333" s="2304"/>
      <c r="K333" s="2304"/>
      <c r="L333" s="2304"/>
      <c r="M333" s="2304"/>
      <c r="N333" s="2304"/>
      <c r="O333" s="2304"/>
      <c r="P333" s="2304"/>
      <c r="Q333" s="2304"/>
      <c r="R333" s="2304"/>
      <c r="S333" s="2304"/>
      <c r="T333" s="2304"/>
      <c r="U333" s="2304"/>
      <c r="V333" s="2304"/>
      <c r="W333" s="2304"/>
      <c r="X333" s="2304"/>
      <c r="Y333" s="2304"/>
      <c r="Z333" s="2304"/>
      <c r="AA333" s="2304"/>
      <c r="AB333" s="2304"/>
      <c r="AC333" s="2304"/>
      <c r="AD333" s="2304"/>
      <c r="AE333" s="2304"/>
      <c r="AF333" s="2304"/>
      <c r="AG333" s="2304"/>
      <c r="AH333" s="2304"/>
      <c r="AI333" s="2304"/>
      <c r="AJ333" s="2305"/>
    </row>
    <row r="334" spans="2:36" ht="14.1" customHeight="1">
      <c r="B334" s="2303"/>
      <c r="C334" s="2304"/>
      <c r="D334" s="2304"/>
      <c r="E334" s="2304"/>
      <c r="F334" s="2304"/>
      <c r="G334" s="2304"/>
      <c r="H334" s="2304"/>
      <c r="I334" s="2304"/>
      <c r="J334" s="2304"/>
      <c r="K334" s="2304"/>
      <c r="L334" s="2304"/>
      <c r="M334" s="2304"/>
      <c r="N334" s="2304"/>
      <c r="O334" s="2304"/>
      <c r="P334" s="2304"/>
      <c r="Q334" s="2304"/>
      <c r="R334" s="2304"/>
      <c r="S334" s="2304"/>
      <c r="T334" s="2304"/>
      <c r="U334" s="2304"/>
      <c r="V334" s="2304"/>
      <c r="W334" s="2304"/>
      <c r="X334" s="2304"/>
      <c r="Y334" s="2304"/>
      <c r="Z334" s="2304"/>
      <c r="AA334" s="2304"/>
      <c r="AB334" s="2304"/>
      <c r="AC334" s="2304"/>
      <c r="AD334" s="2304"/>
      <c r="AE334" s="2304"/>
      <c r="AF334" s="2304"/>
      <c r="AG334" s="2304"/>
      <c r="AH334" s="2304"/>
      <c r="AI334" s="2304"/>
      <c r="AJ334" s="2305"/>
    </row>
    <row r="335" spans="2:36" ht="26.25" customHeight="1">
      <c r="B335" s="2303"/>
      <c r="C335" s="2304"/>
      <c r="D335" s="2304"/>
      <c r="E335" s="2304"/>
      <c r="F335" s="2304"/>
      <c r="G335" s="2304"/>
      <c r="H335" s="2304"/>
      <c r="I335" s="2304"/>
      <c r="J335" s="2304"/>
      <c r="K335" s="2304"/>
      <c r="L335" s="2304"/>
      <c r="M335" s="2304"/>
      <c r="N335" s="2304"/>
      <c r="O335" s="2304"/>
      <c r="P335" s="2304"/>
      <c r="Q335" s="2304"/>
      <c r="R335" s="2304"/>
      <c r="S335" s="2304"/>
      <c r="T335" s="2304"/>
      <c r="U335" s="2304"/>
      <c r="V335" s="2304"/>
      <c r="W335" s="2304"/>
      <c r="X335" s="2304"/>
      <c r="Y335" s="2304"/>
      <c r="Z335" s="2304"/>
      <c r="AA335" s="2304"/>
      <c r="AB335" s="2304"/>
      <c r="AC335" s="2304"/>
      <c r="AD335" s="2304"/>
      <c r="AE335" s="2304"/>
      <c r="AF335" s="2304"/>
      <c r="AG335" s="2304"/>
      <c r="AH335" s="2304"/>
      <c r="AI335" s="2304"/>
      <c r="AJ335" s="2305"/>
    </row>
    <row r="336" spans="2:36" ht="14.1" hidden="1" customHeight="1" thickBot="1">
      <c r="B336" s="2303"/>
      <c r="C336" s="2304"/>
      <c r="D336" s="2304"/>
      <c r="E336" s="2304"/>
      <c r="F336" s="2304"/>
      <c r="G336" s="2304"/>
      <c r="H336" s="2304"/>
      <c r="I336" s="2304"/>
      <c r="J336" s="2304"/>
      <c r="K336" s="2304"/>
      <c r="L336" s="2304"/>
      <c r="M336" s="2304"/>
      <c r="N336" s="2304"/>
      <c r="O336" s="2304"/>
      <c r="P336" s="2304"/>
      <c r="Q336" s="2304"/>
      <c r="R336" s="2304"/>
      <c r="S336" s="2304"/>
      <c r="T336" s="2304"/>
      <c r="U336" s="2304"/>
      <c r="V336" s="2304"/>
      <c r="W336" s="2304"/>
      <c r="X336" s="2304"/>
      <c r="Y336" s="2304"/>
      <c r="Z336" s="2304"/>
      <c r="AA336" s="2304"/>
      <c r="AB336" s="2304"/>
      <c r="AC336" s="2304"/>
      <c r="AD336" s="2304"/>
      <c r="AE336" s="2304"/>
      <c r="AF336" s="2304"/>
      <c r="AG336" s="2304"/>
      <c r="AH336" s="2304"/>
      <c r="AI336" s="2304"/>
      <c r="AJ336" s="2305"/>
    </row>
    <row r="337" spans="2:36" ht="14.1" hidden="1" customHeight="1" thickBot="1">
      <c r="B337" s="2303"/>
      <c r="C337" s="2304"/>
      <c r="D337" s="2304"/>
      <c r="E337" s="2304"/>
      <c r="F337" s="2304"/>
      <c r="G337" s="2304"/>
      <c r="H337" s="2304"/>
      <c r="I337" s="2304"/>
      <c r="J337" s="2304"/>
      <c r="K337" s="2304"/>
      <c r="L337" s="2304"/>
      <c r="M337" s="2304"/>
      <c r="N337" s="2304"/>
      <c r="O337" s="2304"/>
      <c r="P337" s="2304"/>
      <c r="Q337" s="2304"/>
      <c r="R337" s="2304"/>
      <c r="S337" s="2304"/>
      <c r="T337" s="2304"/>
      <c r="U337" s="2304"/>
      <c r="V337" s="2304"/>
      <c r="W337" s="2304"/>
      <c r="X337" s="2304"/>
      <c r="Y337" s="2304"/>
      <c r="Z337" s="2304"/>
      <c r="AA337" s="2304"/>
      <c r="AB337" s="2304"/>
      <c r="AC337" s="2304"/>
      <c r="AD337" s="2304"/>
      <c r="AE337" s="2304"/>
      <c r="AF337" s="2304"/>
      <c r="AG337" s="2304"/>
      <c r="AH337" s="2304"/>
      <c r="AI337" s="2304"/>
      <c r="AJ337" s="2305"/>
    </row>
    <row r="338" spans="2:36" ht="14.25" customHeight="1" thickBot="1">
      <c r="B338" s="2311"/>
      <c r="C338" s="2312"/>
      <c r="D338" s="2312"/>
      <c r="E338" s="2312"/>
      <c r="F338" s="2312"/>
      <c r="G338" s="2312"/>
      <c r="H338" s="2312"/>
      <c r="I338" s="2312"/>
      <c r="J338" s="2312"/>
      <c r="K338" s="2312"/>
      <c r="L338" s="2312"/>
      <c r="M338" s="2312"/>
      <c r="N338" s="2312"/>
      <c r="O338" s="2312"/>
      <c r="P338" s="2312"/>
      <c r="Q338" s="2312"/>
      <c r="R338" s="2312"/>
      <c r="S338" s="2312"/>
      <c r="T338" s="2312"/>
      <c r="U338" s="2312"/>
      <c r="V338" s="2312"/>
      <c r="W338" s="2312"/>
      <c r="X338" s="2312"/>
      <c r="Y338" s="2312"/>
      <c r="Z338" s="2312"/>
      <c r="AA338" s="2312"/>
      <c r="AB338" s="2312"/>
      <c r="AC338" s="2312"/>
      <c r="AD338" s="2312"/>
      <c r="AE338" s="2312"/>
      <c r="AF338" s="2312"/>
      <c r="AG338" s="2312"/>
      <c r="AH338" s="2312"/>
      <c r="AI338" s="2312"/>
      <c r="AJ338" s="2313"/>
    </row>
    <row r="339" spans="2:36" s="247" customFormat="1" ht="30" customHeight="1" thickBot="1">
      <c r="B339" s="2306">
        <v>42</v>
      </c>
      <c r="C339" s="2307"/>
      <c r="D339" s="2289" t="s">
        <v>396</v>
      </c>
      <c r="E339" s="2290"/>
      <c r="F339" s="2290"/>
      <c r="G339" s="2290"/>
      <c r="H339" s="2290"/>
      <c r="I339" s="2290"/>
      <c r="J339" s="2290"/>
      <c r="K339" s="2290"/>
      <c r="L339" s="2290"/>
      <c r="M339" s="2290"/>
      <c r="N339" s="2290"/>
      <c r="O339" s="2290"/>
      <c r="P339" s="2290"/>
      <c r="Q339" s="2290"/>
      <c r="R339" s="2290"/>
      <c r="S339" s="2290"/>
      <c r="T339" s="2290"/>
      <c r="U339" s="2290"/>
      <c r="V339" s="2290"/>
      <c r="W339" s="2290"/>
      <c r="X339" s="2290"/>
      <c r="Y339" s="2290"/>
      <c r="Z339" s="2290"/>
      <c r="AA339" s="2290"/>
      <c r="AB339" s="2290"/>
      <c r="AC339" s="2290"/>
      <c r="AD339" s="2290"/>
      <c r="AE339" s="2290"/>
      <c r="AF339" s="2290"/>
      <c r="AG339" s="2290"/>
      <c r="AH339" s="2308"/>
      <c r="AI339" s="2309">
        <f>B339</f>
        <v>42</v>
      </c>
      <c r="AJ339" s="2310"/>
    </row>
    <row r="340" spans="2:36" ht="24.9" customHeight="1">
      <c r="B340" s="2300" t="s">
        <v>397</v>
      </c>
      <c r="C340" s="2301"/>
      <c r="D340" s="2301"/>
      <c r="E340" s="2301"/>
      <c r="F340" s="2301"/>
      <c r="G340" s="2301"/>
      <c r="H340" s="2301"/>
      <c r="I340" s="2301"/>
      <c r="J340" s="2301"/>
      <c r="K340" s="2301"/>
      <c r="L340" s="2301"/>
      <c r="M340" s="2301"/>
      <c r="N340" s="2301"/>
      <c r="O340" s="2301"/>
      <c r="P340" s="2301"/>
      <c r="Q340" s="2301"/>
      <c r="R340" s="2301"/>
      <c r="S340" s="2301"/>
      <c r="T340" s="2301"/>
      <c r="U340" s="2301"/>
      <c r="V340" s="2301"/>
      <c r="W340" s="2301"/>
      <c r="X340" s="2301"/>
      <c r="Y340" s="2301"/>
      <c r="Z340" s="2301"/>
      <c r="AA340" s="2301"/>
      <c r="AB340" s="2301"/>
      <c r="AC340" s="2301"/>
      <c r="AD340" s="2301"/>
      <c r="AE340" s="2301"/>
      <c r="AF340" s="2301"/>
      <c r="AG340" s="2301"/>
      <c r="AH340" s="2301"/>
      <c r="AI340" s="2301"/>
      <c r="AJ340" s="2302"/>
    </row>
    <row r="341" spans="2:36" ht="24.9" customHeight="1">
      <c r="B341" s="2303"/>
      <c r="C341" s="2304"/>
      <c r="D341" s="2304"/>
      <c r="E341" s="2304"/>
      <c r="F341" s="2304"/>
      <c r="G341" s="2304"/>
      <c r="H341" s="2304"/>
      <c r="I341" s="2304"/>
      <c r="J341" s="2304"/>
      <c r="K341" s="2304"/>
      <c r="L341" s="2304"/>
      <c r="M341" s="2304"/>
      <c r="N341" s="2304"/>
      <c r="O341" s="2304"/>
      <c r="P341" s="2304"/>
      <c r="Q341" s="2304"/>
      <c r="R341" s="2304"/>
      <c r="S341" s="2304"/>
      <c r="T341" s="2304"/>
      <c r="U341" s="2304"/>
      <c r="V341" s="2304"/>
      <c r="W341" s="2304"/>
      <c r="X341" s="2304"/>
      <c r="Y341" s="2304"/>
      <c r="Z341" s="2304"/>
      <c r="AA341" s="2304"/>
      <c r="AB341" s="2304"/>
      <c r="AC341" s="2304"/>
      <c r="AD341" s="2304"/>
      <c r="AE341" s="2304"/>
      <c r="AF341" s="2304"/>
      <c r="AG341" s="2304"/>
      <c r="AH341" s="2304"/>
      <c r="AI341" s="2304"/>
      <c r="AJ341" s="2305"/>
    </row>
    <row r="342" spans="2:36" ht="24.9" customHeight="1">
      <c r="B342" s="2303"/>
      <c r="C342" s="2304"/>
      <c r="D342" s="2304"/>
      <c r="E342" s="2304"/>
      <c r="F342" s="2304"/>
      <c r="G342" s="2304"/>
      <c r="H342" s="2304"/>
      <c r="I342" s="2304"/>
      <c r="J342" s="2304"/>
      <c r="K342" s="2304"/>
      <c r="L342" s="2304"/>
      <c r="M342" s="2304"/>
      <c r="N342" s="2304"/>
      <c r="O342" s="2304"/>
      <c r="P342" s="2304"/>
      <c r="Q342" s="2304"/>
      <c r="R342" s="2304"/>
      <c r="S342" s="2304"/>
      <c r="T342" s="2304"/>
      <c r="U342" s="2304"/>
      <c r="V342" s="2304"/>
      <c r="W342" s="2304"/>
      <c r="X342" s="2304"/>
      <c r="Y342" s="2304"/>
      <c r="Z342" s="2304"/>
      <c r="AA342" s="2304"/>
      <c r="AB342" s="2304"/>
      <c r="AC342" s="2304"/>
      <c r="AD342" s="2304"/>
      <c r="AE342" s="2304"/>
      <c r="AF342" s="2304"/>
      <c r="AG342" s="2304"/>
      <c r="AH342" s="2304"/>
      <c r="AI342" s="2304"/>
      <c r="AJ342" s="2305"/>
    </row>
    <row r="343" spans="2:36" ht="24.9" customHeight="1">
      <c r="B343" s="2303"/>
      <c r="C343" s="2304"/>
      <c r="D343" s="2304"/>
      <c r="E343" s="2304"/>
      <c r="F343" s="2304"/>
      <c r="G343" s="2304"/>
      <c r="H343" s="2304"/>
      <c r="I343" s="2304"/>
      <c r="J343" s="2304"/>
      <c r="K343" s="2304"/>
      <c r="L343" s="2304"/>
      <c r="M343" s="2304"/>
      <c r="N343" s="2304"/>
      <c r="O343" s="2304"/>
      <c r="P343" s="2304"/>
      <c r="Q343" s="2304"/>
      <c r="R343" s="2304"/>
      <c r="S343" s="2304"/>
      <c r="T343" s="2304"/>
      <c r="U343" s="2304"/>
      <c r="V343" s="2304"/>
      <c r="W343" s="2304"/>
      <c r="X343" s="2304"/>
      <c r="Y343" s="2304"/>
      <c r="Z343" s="2304"/>
      <c r="AA343" s="2304"/>
      <c r="AB343" s="2304"/>
      <c r="AC343" s="2304"/>
      <c r="AD343" s="2304"/>
      <c r="AE343" s="2304"/>
      <c r="AF343" s="2304"/>
      <c r="AG343" s="2304"/>
      <c r="AH343" s="2304"/>
      <c r="AI343" s="2304"/>
      <c r="AJ343" s="2305"/>
    </row>
    <row r="344" spans="2:36" ht="9.9" hidden="1" customHeight="1">
      <c r="B344" s="2303"/>
      <c r="C344" s="2304"/>
      <c r="D344" s="2304"/>
      <c r="E344" s="2304"/>
      <c r="F344" s="2304"/>
      <c r="G344" s="2304"/>
      <c r="H344" s="2304"/>
      <c r="I344" s="2304"/>
      <c r="J344" s="2304"/>
      <c r="K344" s="2304"/>
      <c r="L344" s="2304"/>
      <c r="M344" s="2304"/>
      <c r="N344" s="2304"/>
      <c r="O344" s="2304"/>
      <c r="P344" s="2304"/>
      <c r="Q344" s="2304"/>
      <c r="R344" s="2304"/>
      <c r="S344" s="2304"/>
      <c r="T344" s="2304"/>
      <c r="U344" s="2304"/>
      <c r="V344" s="2304"/>
      <c r="W344" s="2304"/>
      <c r="X344" s="2304"/>
      <c r="Y344" s="2304"/>
      <c r="Z344" s="2304"/>
      <c r="AA344" s="2304"/>
      <c r="AB344" s="2304"/>
      <c r="AC344" s="2304"/>
      <c r="AD344" s="2304"/>
      <c r="AE344" s="2304"/>
      <c r="AF344" s="2304"/>
      <c r="AG344" s="2304"/>
      <c r="AH344" s="2304"/>
      <c r="AI344" s="2304"/>
      <c r="AJ344" s="2305"/>
    </row>
    <row r="345" spans="2:36" ht="9.9" hidden="1" customHeight="1">
      <c r="B345" s="2303"/>
      <c r="C345" s="2304"/>
      <c r="D345" s="2304"/>
      <c r="E345" s="2304"/>
      <c r="F345" s="2304"/>
      <c r="G345" s="2304"/>
      <c r="H345" s="2304"/>
      <c r="I345" s="2304"/>
      <c r="J345" s="2304"/>
      <c r="K345" s="2304"/>
      <c r="L345" s="2304"/>
      <c r="M345" s="2304"/>
      <c r="N345" s="2304"/>
      <c r="O345" s="2304"/>
      <c r="P345" s="2304"/>
      <c r="Q345" s="2304"/>
      <c r="R345" s="2304"/>
      <c r="S345" s="2304"/>
      <c r="T345" s="2304"/>
      <c r="U345" s="2304"/>
      <c r="V345" s="2304"/>
      <c r="W345" s="2304"/>
      <c r="X345" s="2304"/>
      <c r="Y345" s="2304"/>
      <c r="Z345" s="2304"/>
      <c r="AA345" s="2304"/>
      <c r="AB345" s="2304"/>
      <c r="AC345" s="2304"/>
      <c r="AD345" s="2304"/>
      <c r="AE345" s="2304"/>
      <c r="AF345" s="2304"/>
      <c r="AG345" s="2304"/>
      <c r="AH345" s="2304"/>
      <c r="AI345" s="2304"/>
      <c r="AJ345" s="2305"/>
    </row>
    <row r="346" spans="2:36" ht="21.75" customHeight="1" thickBot="1">
      <c r="B346" s="2311"/>
      <c r="C346" s="2312"/>
      <c r="D346" s="2312"/>
      <c r="E346" s="2312"/>
      <c r="F346" s="2312"/>
      <c r="G346" s="2312"/>
      <c r="H346" s="2312"/>
      <c r="I346" s="2312"/>
      <c r="J346" s="2312"/>
      <c r="K346" s="2312"/>
      <c r="L346" s="2312"/>
      <c r="M346" s="2312"/>
      <c r="N346" s="2312"/>
      <c r="O346" s="2312"/>
      <c r="P346" s="2312"/>
      <c r="Q346" s="2312"/>
      <c r="R346" s="2312"/>
      <c r="S346" s="2312"/>
      <c r="T346" s="2312"/>
      <c r="U346" s="2312"/>
      <c r="V346" s="2312"/>
      <c r="W346" s="2312"/>
      <c r="X346" s="2312"/>
      <c r="Y346" s="2312"/>
      <c r="Z346" s="2312"/>
      <c r="AA346" s="2312"/>
      <c r="AB346" s="2312"/>
      <c r="AC346" s="2312"/>
      <c r="AD346" s="2312"/>
      <c r="AE346" s="2312"/>
      <c r="AF346" s="2312"/>
      <c r="AG346" s="2312"/>
      <c r="AH346" s="2312"/>
      <c r="AI346" s="2312"/>
      <c r="AJ346" s="2313"/>
    </row>
    <row r="347" spans="2:36" s="247" customFormat="1" ht="30" customHeight="1" thickBot="1">
      <c r="B347" s="2306">
        <v>43</v>
      </c>
      <c r="C347" s="2307"/>
      <c r="D347" s="2289" t="s">
        <v>398</v>
      </c>
      <c r="E347" s="2290"/>
      <c r="F347" s="2290"/>
      <c r="G347" s="2290"/>
      <c r="H347" s="2290"/>
      <c r="I347" s="2290"/>
      <c r="J347" s="2290"/>
      <c r="K347" s="2290"/>
      <c r="L347" s="2290"/>
      <c r="M347" s="2290"/>
      <c r="N347" s="2290"/>
      <c r="O347" s="2290"/>
      <c r="P347" s="2290"/>
      <c r="Q347" s="2290"/>
      <c r="R347" s="2290"/>
      <c r="S347" s="2290"/>
      <c r="T347" s="2290"/>
      <c r="U347" s="2290"/>
      <c r="V347" s="2290"/>
      <c r="W347" s="2290"/>
      <c r="X347" s="2290"/>
      <c r="Y347" s="2290"/>
      <c r="Z347" s="2290"/>
      <c r="AA347" s="2290"/>
      <c r="AB347" s="2290"/>
      <c r="AC347" s="2290"/>
      <c r="AD347" s="2290"/>
      <c r="AE347" s="2290"/>
      <c r="AF347" s="2290"/>
      <c r="AG347" s="2290"/>
      <c r="AH347" s="2308"/>
      <c r="AI347" s="2309">
        <f>B347</f>
        <v>43</v>
      </c>
      <c r="AJ347" s="2310"/>
    </row>
    <row r="348" spans="2:36" ht="9.9" customHeight="1">
      <c r="B348" s="2300" t="s">
        <v>399</v>
      </c>
      <c r="C348" s="2301"/>
      <c r="D348" s="2301"/>
      <c r="E348" s="2301"/>
      <c r="F348" s="2301"/>
      <c r="G348" s="2301"/>
      <c r="H348" s="2301"/>
      <c r="I348" s="2301"/>
      <c r="J348" s="2301"/>
      <c r="K348" s="2301"/>
      <c r="L348" s="2301"/>
      <c r="M348" s="2301"/>
      <c r="N348" s="2301"/>
      <c r="O348" s="2301"/>
      <c r="P348" s="2301"/>
      <c r="Q348" s="2301"/>
      <c r="R348" s="2301"/>
      <c r="S348" s="2301"/>
      <c r="T348" s="2301"/>
      <c r="U348" s="2301"/>
      <c r="V348" s="2301"/>
      <c r="W348" s="2301"/>
      <c r="X348" s="2301"/>
      <c r="Y348" s="2301"/>
      <c r="Z348" s="2301"/>
      <c r="AA348" s="2301"/>
      <c r="AB348" s="2301"/>
      <c r="AC348" s="2301"/>
      <c r="AD348" s="2301"/>
      <c r="AE348" s="2301"/>
      <c r="AF348" s="2301"/>
      <c r="AG348" s="2301"/>
      <c r="AH348" s="2301"/>
      <c r="AI348" s="2301"/>
      <c r="AJ348" s="2302"/>
    </row>
    <row r="349" spans="2:36" ht="9.9" customHeight="1">
      <c r="B349" s="2303"/>
      <c r="C349" s="2304"/>
      <c r="D349" s="2304"/>
      <c r="E349" s="2304"/>
      <c r="F349" s="2304"/>
      <c r="G349" s="2304"/>
      <c r="H349" s="2304"/>
      <c r="I349" s="2304"/>
      <c r="J349" s="2304"/>
      <c r="K349" s="2304"/>
      <c r="L349" s="2304"/>
      <c r="M349" s="2304"/>
      <c r="N349" s="2304"/>
      <c r="O349" s="2304"/>
      <c r="P349" s="2304"/>
      <c r="Q349" s="2304"/>
      <c r="R349" s="2304"/>
      <c r="S349" s="2304"/>
      <c r="T349" s="2304"/>
      <c r="U349" s="2304"/>
      <c r="V349" s="2304"/>
      <c r="W349" s="2304"/>
      <c r="X349" s="2304"/>
      <c r="Y349" s="2304"/>
      <c r="Z349" s="2304"/>
      <c r="AA349" s="2304"/>
      <c r="AB349" s="2304"/>
      <c r="AC349" s="2304"/>
      <c r="AD349" s="2304"/>
      <c r="AE349" s="2304"/>
      <c r="AF349" s="2304"/>
      <c r="AG349" s="2304"/>
      <c r="AH349" s="2304"/>
      <c r="AI349" s="2304"/>
      <c r="AJ349" s="2305"/>
    </row>
    <row r="350" spans="2:36" ht="9.9" customHeight="1">
      <c r="B350" s="2303"/>
      <c r="C350" s="2304"/>
      <c r="D350" s="2304"/>
      <c r="E350" s="2304"/>
      <c r="F350" s="2304"/>
      <c r="G350" s="2304"/>
      <c r="H350" s="2304"/>
      <c r="I350" s="2304"/>
      <c r="J350" s="2304"/>
      <c r="K350" s="2304"/>
      <c r="L350" s="2304"/>
      <c r="M350" s="2304"/>
      <c r="N350" s="2304"/>
      <c r="O350" s="2304"/>
      <c r="P350" s="2304"/>
      <c r="Q350" s="2304"/>
      <c r="R350" s="2304"/>
      <c r="S350" s="2304"/>
      <c r="T350" s="2304"/>
      <c r="U350" s="2304"/>
      <c r="V350" s="2304"/>
      <c r="W350" s="2304"/>
      <c r="X350" s="2304"/>
      <c r="Y350" s="2304"/>
      <c r="Z350" s="2304"/>
      <c r="AA350" s="2304"/>
      <c r="AB350" s="2304"/>
      <c r="AC350" s="2304"/>
      <c r="AD350" s="2304"/>
      <c r="AE350" s="2304"/>
      <c r="AF350" s="2304"/>
      <c r="AG350" s="2304"/>
      <c r="AH350" s="2304"/>
      <c r="AI350" s="2304"/>
      <c r="AJ350" s="2305"/>
    </row>
    <row r="351" spans="2:36" ht="9.9" hidden="1" customHeight="1">
      <c r="B351" s="2303"/>
      <c r="C351" s="2304"/>
      <c r="D351" s="2304"/>
      <c r="E351" s="2304"/>
      <c r="F351" s="2304"/>
      <c r="G351" s="2304"/>
      <c r="H351" s="2304"/>
      <c r="I351" s="2304"/>
      <c r="J351" s="2304"/>
      <c r="K351" s="2304"/>
      <c r="L351" s="2304"/>
      <c r="M351" s="2304"/>
      <c r="N351" s="2304"/>
      <c r="O351" s="2304"/>
      <c r="P351" s="2304"/>
      <c r="Q351" s="2304"/>
      <c r="R351" s="2304"/>
      <c r="S351" s="2304"/>
      <c r="T351" s="2304"/>
      <c r="U351" s="2304"/>
      <c r="V351" s="2304"/>
      <c r="W351" s="2304"/>
      <c r="X351" s="2304"/>
      <c r="Y351" s="2304"/>
      <c r="Z351" s="2304"/>
      <c r="AA351" s="2304"/>
      <c r="AB351" s="2304"/>
      <c r="AC351" s="2304"/>
      <c r="AD351" s="2304"/>
      <c r="AE351" s="2304"/>
      <c r="AF351" s="2304"/>
      <c r="AG351" s="2304"/>
      <c r="AH351" s="2304"/>
      <c r="AI351" s="2304"/>
      <c r="AJ351" s="2305"/>
    </row>
    <row r="352" spans="2:36" ht="9.9" hidden="1" customHeight="1" thickBot="1">
      <c r="B352" s="2303"/>
      <c r="C352" s="2304"/>
      <c r="D352" s="2304"/>
      <c r="E352" s="2304"/>
      <c r="F352" s="2304"/>
      <c r="G352" s="2304"/>
      <c r="H352" s="2304"/>
      <c r="I352" s="2304"/>
      <c r="J352" s="2304"/>
      <c r="K352" s="2304"/>
      <c r="L352" s="2304"/>
      <c r="M352" s="2304"/>
      <c r="N352" s="2304"/>
      <c r="O352" s="2304"/>
      <c r="P352" s="2304"/>
      <c r="Q352" s="2304"/>
      <c r="R352" s="2304"/>
      <c r="S352" s="2304"/>
      <c r="T352" s="2304"/>
      <c r="U352" s="2304"/>
      <c r="V352" s="2304"/>
      <c r="W352" s="2304"/>
      <c r="X352" s="2304"/>
      <c r="Y352" s="2304"/>
      <c r="Z352" s="2304"/>
      <c r="AA352" s="2304"/>
      <c r="AB352" s="2304"/>
      <c r="AC352" s="2304"/>
      <c r="AD352" s="2304"/>
      <c r="AE352" s="2304"/>
      <c r="AF352" s="2304"/>
      <c r="AG352" s="2304"/>
      <c r="AH352" s="2304"/>
      <c r="AI352" s="2304"/>
      <c r="AJ352" s="2305"/>
    </row>
    <row r="353" spans="2:36" ht="9.9" hidden="1" customHeight="1">
      <c r="B353" s="2303"/>
      <c r="C353" s="2304"/>
      <c r="D353" s="2304"/>
      <c r="E353" s="2304"/>
      <c r="F353" s="2304"/>
      <c r="G353" s="2304"/>
      <c r="H353" s="2304"/>
      <c r="I353" s="2304"/>
      <c r="J353" s="2304"/>
      <c r="K353" s="2304"/>
      <c r="L353" s="2304"/>
      <c r="M353" s="2304"/>
      <c r="N353" s="2304"/>
      <c r="O353" s="2304"/>
      <c r="P353" s="2304"/>
      <c r="Q353" s="2304"/>
      <c r="R353" s="2304"/>
      <c r="S353" s="2304"/>
      <c r="T353" s="2304"/>
      <c r="U353" s="2304"/>
      <c r="V353" s="2304"/>
      <c r="W353" s="2304"/>
      <c r="X353" s="2304"/>
      <c r="Y353" s="2304"/>
      <c r="Z353" s="2304"/>
      <c r="AA353" s="2304"/>
      <c r="AB353" s="2304"/>
      <c r="AC353" s="2304"/>
      <c r="AD353" s="2304"/>
      <c r="AE353" s="2304"/>
      <c r="AF353" s="2304"/>
      <c r="AG353" s="2304"/>
      <c r="AH353" s="2304"/>
      <c r="AI353" s="2304"/>
      <c r="AJ353" s="2305"/>
    </row>
    <row r="354" spans="2:36" ht="9.9" customHeight="1" thickBot="1">
      <c r="B354" s="2311"/>
      <c r="C354" s="2312"/>
      <c r="D354" s="2312"/>
      <c r="E354" s="2312"/>
      <c r="F354" s="2312"/>
      <c r="G354" s="2312"/>
      <c r="H354" s="2312"/>
      <c r="I354" s="2312"/>
      <c r="J354" s="2312"/>
      <c r="K354" s="2312"/>
      <c r="L354" s="2312"/>
      <c r="M354" s="2312"/>
      <c r="N354" s="2312"/>
      <c r="O354" s="2312"/>
      <c r="P354" s="2312"/>
      <c r="Q354" s="2312"/>
      <c r="R354" s="2312"/>
      <c r="S354" s="2312"/>
      <c r="T354" s="2312"/>
      <c r="U354" s="2312"/>
      <c r="V354" s="2312"/>
      <c r="W354" s="2312"/>
      <c r="X354" s="2312"/>
      <c r="Y354" s="2312"/>
      <c r="Z354" s="2312"/>
      <c r="AA354" s="2312"/>
      <c r="AB354" s="2312"/>
      <c r="AC354" s="2312"/>
      <c r="AD354" s="2312"/>
      <c r="AE354" s="2312"/>
      <c r="AF354" s="2312"/>
      <c r="AG354" s="2312"/>
      <c r="AH354" s="2312"/>
      <c r="AI354" s="2312"/>
      <c r="AJ354" s="2313"/>
    </row>
    <row r="355" spans="2:36" s="247" customFormat="1" ht="30" customHeight="1" thickBot="1">
      <c r="B355" s="2306">
        <v>44</v>
      </c>
      <c r="C355" s="2307"/>
      <c r="D355" s="2289" t="s">
        <v>400</v>
      </c>
      <c r="E355" s="2290"/>
      <c r="F355" s="2290"/>
      <c r="G355" s="2290"/>
      <c r="H355" s="2290"/>
      <c r="I355" s="2290"/>
      <c r="J355" s="2290"/>
      <c r="K355" s="2290"/>
      <c r="L355" s="2290"/>
      <c r="M355" s="2290"/>
      <c r="N355" s="2290"/>
      <c r="O355" s="2290"/>
      <c r="P355" s="2290"/>
      <c r="Q355" s="2290"/>
      <c r="R355" s="2290"/>
      <c r="S355" s="2290"/>
      <c r="T355" s="2290"/>
      <c r="U355" s="2290"/>
      <c r="V355" s="2290"/>
      <c r="W355" s="2290"/>
      <c r="X355" s="2290"/>
      <c r="Y355" s="2290"/>
      <c r="Z355" s="2290"/>
      <c r="AA355" s="2290"/>
      <c r="AB355" s="2290"/>
      <c r="AC355" s="2290"/>
      <c r="AD355" s="2290"/>
      <c r="AE355" s="2290"/>
      <c r="AF355" s="2290"/>
      <c r="AG355" s="2290"/>
      <c r="AH355" s="2308"/>
      <c r="AI355" s="2309">
        <f>B355</f>
        <v>44</v>
      </c>
      <c r="AJ355" s="2310"/>
    </row>
    <row r="356" spans="2:36" ht="14.1" customHeight="1">
      <c r="B356" s="2300" t="s">
        <v>401</v>
      </c>
      <c r="C356" s="2301"/>
      <c r="D356" s="2301"/>
      <c r="E356" s="2301"/>
      <c r="F356" s="2301"/>
      <c r="G356" s="2301"/>
      <c r="H356" s="2301"/>
      <c r="I356" s="2301"/>
      <c r="J356" s="2301"/>
      <c r="K356" s="2301"/>
      <c r="L356" s="2301"/>
      <c r="M356" s="2301"/>
      <c r="N356" s="2301"/>
      <c r="O356" s="2301"/>
      <c r="P356" s="2301"/>
      <c r="Q356" s="2301"/>
      <c r="R356" s="2301"/>
      <c r="S356" s="2301"/>
      <c r="T356" s="2301"/>
      <c r="U356" s="2301"/>
      <c r="V356" s="2301"/>
      <c r="W356" s="2301"/>
      <c r="X356" s="2301"/>
      <c r="Y356" s="2301"/>
      <c r="Z356" s="2301"/>
      <c r="AA356" s="2301"/>
      <c r="AB356" s="2301"/>
      <c r="AC356" s="2301"/>
      <c r="AD356" s="2301"/>
      <c r="AE356" s="2301"/>
      <c r="AF356" s="2301"/>
      <c r="AG356" s="2301"/>
      <c r="AH356" s="2301"/>
      <c r="AI356" s="2301"/>
      <c r="AJ356" s="2302"/>
    </row>
    <row r="357" spans="2:36" ht="14.1" customHeight="1">
      <c r="B357" s="2303"/>
      <c r="C357" s="2304"/>
      <c r="D357" s="2304"/>
      <c r="E357" s="2304"/>
      <c r="F357" s="2304"/>
      <c r="G357" s="2304"/>
      <c r="H357" s="2304"/>
      <c r="I357" s="2304"/>
      <c r="J357" s="2304"/>
      <c r="K357" s="2304"/>
      <c r="L357" s="2304"/>
      <c r="M357" s="2304"/>
      <c r="N357" s="2304"/>
      <c r="O357" s="2304"/>
      <c r="P357" s="2304"/>
      <c r="Q357" s="2304"/>
      <c r="R357" s="2304"/>
      <c r="S357" s="2304"/>
      <c r="T357" s="2304"/>
      <c r="U357" s="2304"/>
      <c r="V357" s="2304"/>
      <c r="W357" s="2304"/>
      <c r="X357" s="2304"/>
      <c r="Y357" s="2304"/>
      <c r="Z357" s="2304"/>
      <c r="AA357" s="2304"/>
      <c r="AB357" s="2304"/>
      <c r="AC357" s="2304"/>
      <c r="AD357" s="2304"/>
      <c r="AE357" s="2304"/>
      <c r="AF357" s="2304"/>
      <c r="AG357" s="2304"/>
      <c r="AH357" s="2304"/>
      <c r="AI357" s="2304"/>
      <c r="AJ357" s="2305"/>
    </row>
    <row r="358" spans="2:36" ht="14.1" customHeight="1">
      <c r="B358" s="2303"/>
      <c r="C358" s="2304"/>
      <c r="D358" s="2304"/>
      <c r="E358" s="2304"/>
      <c r="F358" s="2304"/>
      <c r="G358" s="2304"/>
      <c r="H358" s="2304"/>
      <c r="I358" s="2304"/>
      <c r="J358" s="2304"/>
      <c r="K358" s="2304"/>
      <c r="L358" s="2304"/>
      <c r="M358" s="2304"/>
      <c r="N358" s="2304"/>
      <c r="O358" s="2304"/>
      <c r="P358" s="2304"/>
      <c r="Q358" s="2304"/>
      <c r="R358" s="2304"/>
      <c r="S358" s="2304"/>
      <c r="T358" s="2304"/>
      <c r="U358" s="2304"/>
      <c r="V358" s="2304"/>
      <c r="W358" s="2304"/>
      <c r="X358" s="2304"/>
      <c r="Y358" s="2304"/>
      <c r="Z358" s="2304"/>
      <c r="AA358" s="2304"/>
      <c r="AB358" s="2304"/>
      <c r="AC358" s="2304"/>
      <c r="AD358" s="2304"/>
      <c r="AE358" s="2304"/>
      <c r="AF358" s="2304"/>
      <c r="AG358" s="2304"/>
      <c r="AH358" s="2304"/>
      <c r="AI358" s="2304"/>
      <c r="AJ358" s="2305"/>
    </row>
    <row r="359" spans="2:36" ht="14.1" customHeight="1">
      <c r="B359" s="2303"/>
      <c r="C359" s="2304"/>
      <c r="D359" s="2304"/>
      <c r="E359" s="2304"/>
      <c r="F359" s="2304"/>
      <c r="G359" s="2304"/>
      <c r="H359" s="2304"/>
      <c r="I359" s="2304"/>
      <c r="J359" s="2304"/>
      <c r="K359" s="2304"/>
      <c r="L359" s="2304"/>
      <c r="M359" s="2304"/>
      <c r="N359" s="2304"/>
      <c r="O359" s="2304"/>
      <c r="P359" s="2304"/>
      <c r="Q359" s="2304"/>
      <c r="R359" s="2304"/>
      <c r="S359" s="2304"/>
      <c r="T359" s="2304"/>
      <c r="U359" s="2304"/>
      <c r="V359" s="2304"/>
      <c r="W359" s="2304"/>
      <c r="X359" s="2304"/>
      <c r="Y359" s="2304"/>
      <c r="Z359" s="2304"/>
      <c r="AA359" s="2304"/>
      <c r="AB359" s="2304"/>
      <c r="AC359" s="2304"/>
      <c r="AD359" s="2304"/>
      <c r="AE359" s="2304"/>
      <c r="AF359" s="2304"/>
      <c r="AG359" s="2304"/>
      <c r="AH359" s="2304"/>
      <c r="AI359" s="2304"/>
      <c r="AJ359" s="2305"/>
    </row>
    <row r="360" spans="2:36" ht="14.1" customHeight="1">
      <c r="B360" s="2303"/>
      <c r="C360" s="2304"/>
      <c r="D360" s="2304"/>
      <c r="E360" s="2304"/>
      <c r="F360" s="2304"/>
      <c r="G360" s="2304"/>
      <c r="H360" s="2304"/>
      <c r="I360" s="2304"/>
      <c r="J360" s="2304"/>
      <c r="K360" s="2304"/>
      <c r="L360" s="2304"/>
      <c r="M360" s="2304"/>
      <c r="N360" s="2304"/>
      <c r="O360" s="2304"/>
      <c r="P360" s="2304"/>
      <c r="Q360" s="2304"/>
      <c r="R360" s="2304"/>
      <c r="S360" s="2304"/>
      <c r="T360" s="2304"/>
      <c r="U360" s="2304"/>
      <c r="V360" s="2304"/>
      <c r="W360" s="2304"/>
      <c r="X360" s="2304"/>
      <c r="Y360" s="2304"/>
      <c r="Z360" s="2304"/>
      <c r="AA360" s="2304"/>
      <c r="AB360" s="2304"/>
      <c r="AC360" s="2304"/>
      <c r="AD360" s="2304"/>
      <c r="AE360" s="2304"/>
      <c r="AF360" s="2304"/>
      <c r="AG360" s="2304"/>
      <c r="AH360" s="2304"/>
      <c r="AI360" s="2304"/>
      <c r="AJ360" s="2305"/>
    </row>
    <row r="361" spans="2:36" ht="14.1" customHeight="1" thickBot="1">
      <c r="B361" s="2303"/>
      <c r="C361" s="2304"/>
      <c r="D361" s="2304"/>
      <c r="E361" s="2304"/>
      <c r="F361" s="2304"/>
      <c r="G361" s="2304"/>
      <c r="H361" s="2304"/>
      <c r="I361" s="2304"/>
      <c r="J361" s="2304"/>
      <c r="K361" s="2304"/>
      <c r="L361" s="2304"/>
      <c r="M361" s="2304"/>
      <c r="N361" s="2304"/>
      <c r="O361" s="2304"/>
      <c r="P361" s="2304"/>
      <c r="Q361" s="2304"/>
      <c r="R361" s="2304"/>
      <c r="S361" s="2304"/>
      <c r="T361" s="2304"/>
      <c r="U361" s="2304"/>
      <c r="V361" s="2304"/>
      <c r="W361" s="2304"/>
      <c r="X361" s="2304"/>
      <c r="Y361" s="2304"/>
      <c r="Z361" s="2304"/>
      <c r="AA361" s="2304"/>
      <c r="AB361" s="2304"/>
      <c r="AC361" s="2304"/>
      <c r="AD361" s="2304"/>
      <c r="AE361" s="2304"/>
      <c r="AF361" s="2304"/>
      <c r="AG361" s="2304"/>
      <c r="AH361" s="2304"/>
      <c r="AI361" s="2304"/>
      <c r="AJ361" s="2305"/>
    </row>
    <row r="362" spans="2:36" ht="14.1" hidden="1" customHeight="1" thickBot="1">
      <c r="B362" s="2311"/>
      <c r="C362" s="2312"/>
      <c r="D362" s="2312"/>
      <c r="E362" s="2312"/>
      <c r="F362" s="2312"/>
      <c r="G362" s="2312"/>
      <c r="H362" s="2312"/>
      <c r="I362" s="2312"/>
      <c r="J362" s="2312"/>
      <c r="K362" s="2312"/>
      <c r="L362" s="2312"/>
      <c r="M362" s="2312"/>
      <c r="N362" s="2312"/>
      <c r="O362" s="2312"/>
      <c r="P362" s="2312"/>
      <c r="Q362" s="2312"/>
      <c r="R362" s="2312"/>
      <c r="S362" s="2312"/>
      <c r="T362" s="2312"/>
      <c r="U362" s="2312"/>
      <c r="V362" s="2312"/>
      <c r="W362" s="2312"/>
      <c r="X362" s="2312"/>
      <c r="Y362" s="2312"/>
      <c r="Z362" s="2312"/>
      <c r="AA362" s="2312"/>
      <c r="AB362" s="2312"/>
      <c r="AC362" s="2312"/>
      <c r="AD362" s="2312"/>
      <c r="AE362" s="2312"/>
      <c r="AF362" s="2312"/>
      <c r="AG362" s="2312"/>
      <c r="AH362" s="2312"/>
      <c r="AI362" s="2312"/>
      <c r="AJ362" s="2313"/>
    </row>
    <row r="363" spans="2:36" s="247" customFormat="1" ht="30" customHeight="1" thickBot="1">
      <c r="B363" s="2306">
        <v>45</v>
      </c>
      <c r="C363" s="2307"/>
      <c r="D363" s="2289" t="s">
        <v>402</v>
      </c>
      <c r="E363" s="2290"/>
      <c r="F363" s="2290"/>
      <c r="G363" s="2290"/>
      <c r="H363" s="2290"/>
      <c r="I363" s="2290"/>
      <c r="J363" s="2290"/>
      <c r="K363" s="2290"/>
      <c r="L363" s="2290"/>
      <c r="M363" s="2290"/>
      <c r="N363" s="2290"/>
      <c r="O363" s="2290"/>
      <c r="P363" s="2290"/>
      <c r="Q363" s="2290"/>
      <c r="R363" s="2290"/>
      <c r="S363" s="2290"/>
      <c r="T363" s="2290"/>
      <c r="U363" s="2290"/>
      <c r="V363" s="2290"/>
      <c r="W363" s="2290"/>
      <c r="X363" s="2290"/>
      <c r="Y363" s="2290"/>
      <c r="Z363" s="2290"/>
      <c r="AA363" s="2290"/>
      <c r="AB363" s="2290"/>
      <c r="AC363" s="2290"/>
      <c r="AD363" s="2290"/>
      <c r="AE363" s="2290"/>
      <c r="AF363" s="2290"/>
      <c r="AG363" s="2290"/>
      <c r="AH363" s="2308"/>
      <c r="AI363" s="2309">
        <f>B363</f>
        <v>45</v>
      </c>
      <c r="AJ363" s="2310"/>
    </row>
    <row r="364" spans="2:36" ht="15" customHeight="1">
      <c r="B364" s="2300" t="s">
        <v>403</v>
      </c>
      <c r="C364" s="2301"/>
      <c r="D364" s="2301"/>
      <c r="E364" s="2301"/>
      <c r="F364" s="2301"/>
      <c r="G364" s="2301"/>
      <c r="H364" s="2301"/>
      <c r="I364" s="2301"/>
      <c r="J364" s="2301"/>
      <c r="K364" s="2301"/>
      <c r="L364" s="2301"/>
      <c r="M364" s="2301"/>
      <c r="N364" s="2301"/>
      <c r="O364" s="2301"/>
      <c r="P364" s="2301"/>
      <c r="Q364" s="2301"/>
      <c r="R364" s="2301"/>
      <c r="S364" s="2301"/>
      <c r="T364" s="2301"/>
      <c r="U364" s="2301"/>
      <c r="V364" s="2301"/>
      <c r="W364" s="2301"/>
      <c r="X364" s="2301"/>
      <c r="Y364" s="2301"/>
      <c r="Z364" s="2301"/>
      <c r="AA364" s="2301"/>
      <c r="AB364" s="2301"/>
      <c r="AC364" s="2301"/>
      <c r="AD364" s="2301"/>
      <c r="AE364" s="2301"/>
      <c r="AF364" s="2301"/>
      <c r="AG364" s="2301"/>
      <c r="AH364" s="2301"/>
      <c r="AI364" s="2301"/>
      <c r="AJ364" s="2302"/>
    </row>
    <row r="365" spans="2:36" ht="15" customHeight="1">
      <c r="B365" s="2303"/>
      <c r="C365" s="2304"/>
      <c r="D365" s="2304"/>
      <c r="E365" s="2304"/>
      <c r="F365" s="2304"/>
      <c r="G365" s="2304"/>
      <c r="H365" s="2304"/>
      <c r="I365" s="2304"/>
      <c r="J365" s="2304"/>
      <c r="K365" s="2304"/>
      <c r="L365" s="2304"/>
      <c r="M365" s="2304"/>
      <c r="N365" s="2304"/>
      <c r="O365" s="2304"/>
      <c r="P365" s="2304"/>
      <c r="Q365" s="2304"/>
      <c r="R365" s="2304"/>
      <c r="S365" s="2304"/>
      <c r="T365" s="2304"/>
      <c r="U365" s="2304"/>
      <c r="V365" s="2304"/>
      <c r="W365" s="2304"/>
      <c r="X365" s="2304"/>
      <c r="Y365" s="2304"/>
      <c r="Z365" s="2304"/>
      <c r="AA365" s="2304"/>
      <c r="AB365" s="2304"/>
      <c r="AC365" s="2304"/>
      <c r="AD365" s="2304"/>
      <c r="AE365" s="2304"/>
      <c r="AF365" s="2304"/>
      <c r="AG365" s="2304"/>
      <c r="AH365" s="2304"/>
      <c r="AI365" s="2304"/>
      <c r="AJ365" s="2305"/>
    </row>
    <row r="366" spans="2:36" ht="15" customHeight="1">
      <c r="B366" s="2303"/>
      <c r="C366" s="2304"/>
      <c r="D366" s="2304"/>
      <c r="E366" s="2304"/>
      <c r="F366" s="2304"/>
      <c r="G366" s="2304"/>
      <c r="H366" s="2304"/>
      <c r="I366" s="2304"/>
      <c r="J366" s="2304"/>
      <c r="K366" s="2304"/>
      <c r="L366" s="2304"/>
      <c r="M366" s="2304"/>
      <c r="N366" s="2304"/>
      <c r="O366" s="2304"/>
      <c r="P366" s="2304"/>
      <c r="Q366" s="2304"/>
      <c r="R366" s="2304"/>
      <c r="S366" s="2304"/>
      <c r="T366" s="2304"/>
      <c r="U366" s="2304"/>
      <c r="V366" s="2304"/>
      <c r="W366" s="2304"/>
      <c r="X366" s="2304"/>
      <c r="Y366" s="2304"/>
      <c r="Z366" s="2304"/>
      <c r="AA366" s="2304"/>
      <c r="AB366" s="2304"/>
      <c r="AC366" s="2304"/>
      <c r="AD366" s="2304"/>
      <c r="AE366" s="2304"/>
      <c r="AF366" s="2304"/>
      <c r="AG366" s="2304"/>
      <c r="AH366" s="2304"/>
      <c r="AI366" s="2304"/>
      <c r="AJ366" s="2305"/>
    </row>
    <row r="367" spans="2:36" ht="15" customHeight="1">
      <c r="B367" s="2303"/>
      <c r="C367" s="2304"/>
      <c r="D367" s="2304"/>
      <c r="E367" s="2304"/>
      <c r="F367" s="2304"/>
      <c r="G367" s="2304"/>
      <c r="H367" s="2304"/>
      <c r="I367" s="2304"/>
      <c r="J367" s="2304"/>
      <c r="K367" s="2304"/>
      <c r="L367" s="2304"/>
      <c r="M367" s="2304"/>
      <c r="N367" s="2304"/>
      <c r="O367" s="2304"/>
      <c r="P367" s="2304"/>
      <c r="Q367" s="2304"/>
      <c r="R367" s="2304"/>
      <c r="S367" s="2304"/>
      <c r="T367" s="2304"/>
      <c r="U367" s="2304"/>
      <c r="V367" s="2304"/>
      <c r="W367" s="2304"/>
      <c r="X367" s="2304"/>
      <c r="Y367" s="2304"/>
      <c r="Z367" s="2304"/>
      <c r="AA367" s="2304"/>
      <c r="AB367" s="2304"/>
      <c r="AC367" s="2304"/>
      <c r="AD367" s="2304"/>
      <c r="AE367" s="2304"/>
      <c r="AF367" s="2304"/>
      <c r="AG367" s="2304"/>
      <c r="AH367" s="2304"/>
      <c r="AI367" s="2304"/>
      <c r="AJ367" s="2305"/>
    </row>
    <row r="368" spans="2:36" ht="15" customHeight="1" thickBot="1">
      <c r="B368" s="2303"/>
      <c r="C368" s="2304"/>
      <c r="D368" s="2304"/>
      <c r="E368" s="2304"/>
      <c r="F368" s="2304"/>
      <c r="G368" s="2304"/>
      <c r="H368" s="2304"/>
      <c r="I368" s="2304"/>
      <c r="J368" s="2304"/>
      <c r="K368" s="2304"/>
      <c r="L368" s="2304"/>
      <c r="M368" s="2304"/>
      <c r="N368" s="2304"/>
      <c r="O368" s="2304"/>
      <c r="P368" s="2304"/>
      <c r="Q368" s="2304"/>
      <c r="R368" s="2304"/>
      <c r="S368" s="2304"/>
      <c r="T368" s="2304"/>
      <c r="U368" s="2304"/>
      <c r="V368" s="2304"/>
      <c r="W368" s="2304"/>
      <c r="X368" s="2304"/>
      <c r="Y368" s="2304"/>
      <c r="Z368" s="2304"/>
      <c r="AA368" s="2304"/>
      <c r="AB368" s="2304"/>
      <c r="AC368" s="2304"/>
      <c r="AD368" s="2304"/>
      <c r="AE368" s="2304"/>
      <c r="AF368" s="2304"/>
      <c r="AG368" s="2304"/>
      <c r="AH368" s="2304"/>
      <c r="AI368" s="2304"/>
      <c r="AJ368" s="2305"/>
    </row>
    <row r="369" spans="2:36" ht="9.9" hidden="1" customHeight="1">
      <c r="B369" s="2303"/>
      <c r="C369" s="2304"/>
      <c r="D369" s="2304"/>
      <c r="E369" s="2304"/>
      <c r="F369" s="2304"/>
      <c r="G369" s="2304"/>
      <c r="H369" s="2304"/>
      <c r="I369" s="2304"/>
      <c r="J369" s="2304"/>
      <c r="K369" s="2304"/>
      <c r="L369" s="2304"/>
      <c r="M369" s="2304"/>
      <c r="N369" s="2304"/>
      <c r="O369" s="2304"/>
      <c r="P369" s="2304"/>
      <c r="Q369" s="2304"/>
      <c r="R369" s="2304"/>
      <c r="S369" s="2304"/>
      <c r="T369" s="2304"/>
      <c r="U369" s="2304"/>
      <c r="V369" s="2304"/>
      <c r="W369" s="2304"/>
      <c r="X369" s="2304"/>
      <c r="Y369" s="2304"/>
      <c r="Z369" s="2304"/>
      <c r="AA369" s="2304"/>
      <c r="AB369" s="2304"/>
      <c r="AC369" s="2304"/>
      <c r="AD369" s="2304"/>
      <c r="AE369" s="2304"/>
      <c r="AF369" s="2304"/>
      <c r="AG369" s="2304"/>
      <c r="AH369" s="2304"/>
      <c r="AI369" s="2304"/>
      <c r="AJ369" s="2305"/>
    </row>
    <row r="370" spans="2:36" ht="15" hidden="1" customHeight="1" thickBot="1">
      <c r="B370" s="2311"/>
      <c r="C370" s="2312"/>
      <c r="D370" s="2312"/>
      <c r="E370" s="2312"/>
      <c r="F370" s="2312"/>
      <c r="G370" s="2312"/>
      <c r="H370" s="2312"/>
      <c r="I370" s="2312"/>
      <c r="J370" s="2312"/>
      <c r="K370" s="2312"/>
      <c r="L370" s="2312"/>
      <c r="M370" s="2312"/>
      <c r="N370" s="2312"/>
      <c r="O370" s="2312"/>
      <c r="P370" s="2312"/>
      <c r="Q370" s="2312"/>
      <c r="R370" s="2312"/>
      <c r="S370" s="2312"/>
      <c r="T370" s="2312"/>
      <c r="U370" s="2312"/>
      <c r="V370" s="2312"/>
      <c r="W370" s="2312"/>
      <c r="X370" s="2312"/>
      <c r="Y370" s="2312"/>
      <c r="Z370" s="2312"/>
      <c r="AA370" s="2312"/>
      <c r="AB370" s="2312"/>
      <c r="AC370" s="2312"/>
      <c r="AD370" s="2312"/>
      <c r="AE370" s="2312"/>
      <c r="AF370" s="2312"/>
      <c r="AG370" s="2312"/>
      <c r="AH370" s="2312"/>
      <c r="AI370" s="2312"/>
      <c r="AJ370" s="2313"/>
    </row>
    <row r="371" spans="2:36" s="247" customFormat="1" ht="30" customHeight="1" thickBot="1">
      <c r="B371" s="2306">
        <v>46</v>
      </c>
      <c r="C371" s="2307"/>
      <c r="D371" s="2289" t="s">
        <v>404</v>
      </c>
      <c r="E371" s="2290"/>
      <c r="F371" s="2290"/>
      <c r="G371" s="2290"/>
      <c r="H371" s="2290"/>
      <c r="I371" s="2290"/>
      <c r="J371" s="2290"/>
      <c r="K371" s="2290"/>
      <c r="L371" s="2290"/>
      <c r="M371" s="2290"/>
      <c r="N371" s="2290"/>
      <c r="O371" s="2290"/>
      <c r="P371" s="2290"/>
      <c r="Q371" s="2290"/>
      <c r="R371" s="2290"/>
      <c r="S371" s="2290"/>
      <c r="T371" s="2290"/>
      <c r="U371" s="2290"/>
      <c r="V371" s="2290"/>
      <c r="W371" s="2290"/>
      <c r="X371" s="2290"/>
      <c r="Y371" s="2290"/>
      <c r="Z371" s="2290"/>
      <c r="AA371" s="2290"/>
      <c r="AB371" s="2290"/>
      <c r="AC371" s="2290"/>
      <c r="AD371" s="2290"/>
      <c r="AE371" s="2290"/>
      <c r="AF371" s="2290"/>
      <c r="AG371" s="2290"/>
      <c r="AH371" s="2308"/>
      <c r="AI371" s="2309">
        <f>B371</f>
        <v>46</v>
      </c>
      <c r="AJ371" s="2310"/>
    </row>
    <row r="372" spans="2:36" ht="15" customHeight="1">
      <c r="B372" s="2300" t="s">
        <v>405</v>
      </c>
      <c r="C372" s="2301"/>
      <c r="D372" s="2301"/>
      <c r="E372" s="2301"/>
      <c r="F372" s="2301"/>
      <c r="G372" s="2301"/>
      <c r="H372" s="2301"/>
      <c r="I372" s="2301"/>
      <c r="J372" s="2301"/>
      <c r="K372" s="2301"/>
      <c r="L372" s="2301"/>
      <c r="M372" s="2301"/>
      <c r="N372" s="2301"/>
      <c r="O372" s="2301"/>
      <c r="P372" s="2301"/>
      <c r="Q372" s="2301"/>
      <c r="R372" s="2301"/>
      <c r="S372" s="2301"/>
      <c r="T372" s="2301"/>
      <c r="U372" s="2301"/>
      <c r="V372" s="2301"/>
      <c r="W372" s="2301"/>
      <c r="X372" s="2301"/>
      <c r="Y372" s="2301"/>
      <c r="Z372" s="2301"/>
      <c r="AA372" s="2301"/>
      <c r="AB372" s="2301"/>
      <c r="AC372" s="2301"/>
      <c r="AD372" s="2301"/>
      <c r="AE372" s="2301"/>
      <c r="AF372" s="2301"/>
      <c r="AG372" s="2301"/>
      <c r="AH372" s="2301"/>
      <c r="AI372" s="2301"/>
      <c r="AJ372" s="2302"/>
    </row>
    <row r="373" spans="2:36" ht="15" customHeight="1">
      <c r="B373" s="2303"/>
      <c r="C373" s="2304"/>
      <c r="D373" s="2304"/>
      <c r="E373" s="2304"/>
      <c r="F373" s="2304"/>
      <c r="G373" s="2304"/>
      <c r="H373" s="2304"/>
      <c r="I373" s="2304"/>
      <c r="J373" s="2304"/>
      <c r="K373" s="2304"/>
      <c r="L373" s="2304"/>
      <c r="M373" s="2304"/>
      <c r="N373" s="2304"/>
      <c r="O373" s="2304"/>
      <c r="P373" s="2304"/>
      <c r="Q373" s="2304"/>
      <c r="R373" s="2304"/>
      <c r="S373" s="2304"/>
      <c r="T373" s="2304"/>
      <c r="U373" s="2304"/>
      <c r="V373" s="2304"/>
      <c r="W373" s="2304"/>
      <c r="X373" s="2304"/>
      <c r="Y373" s="2304"/>
      <c r="Z373" s="2304"/>
      <c r="AA373" s="2304"/>
      <c r="AB373" s="2304"/>
      <c r="AC373" s="2304"/>
      <c r="AD373" s="2304"/>
      <c r="AE373" s="2304"/>
      <c r="AF373" s="2304"/>
      <c r="AG373" s="2304"/>
      <c r="AH373" s="2304"/>
      <c r="AI373" s="2304"/>
      <c r="AJ373" s="2305"/>
    </row>
    <row r="374" spans="2:36" ht="15" customHeight="1">
      <c r="B374" s="2303"/>
      <c r="C374" s="2304"/>
      <c r="D374" s="2304"/>
      <c r="E374" s="2304"/>
      <c r="F374" s="2304"/>
      <c r="G374" s="2304"/>
      <c r="H374" s="2304"/>
      <c r="I374" s="2304"/>
      <c r="J374" s="2304"/>
      <c r="K374" s="2304"/>
      <c r="L374" s="2304"/>
      <c r="M374" s="2304"/>
      <c r="N374" s="2304"/>
      <c r="O374" s="2304"/>
      <c r="P374" s="2304"/>
      <c r="Q374" s="2304"/>
      <c r="R374" s="2304"/>
      <c r="S374" s="2304"/>
      <c r="T374" s="2304"/>
      <c r="U374" s="2304"/>
      <c r="V374" s="2304"/>
      <c r="W374" s="2304"/>
      <c r="X374" s="2304"/>
      <c r="Y374" s="2304"/>
      <c r="Z374" s="2304"/>
      <c r="AA374" s="2304"/>
      <c r="AB374" s="2304"/>
      <c r="AC374" s="2304"/>
      <c r="AD374" s="2304"/>
      <c r="AE374" s="2304"/>
      <c r="AF374" s="2304"/>
      <c r="AG374" s="2304"/>
      <c r="AH374" s="2304"/>
      <c r="AI374" s="2304"/>
      <c r="AJ374" s="2305"/>
    </row>
    <row r="375" spans="2:36" ht="15" customHeight="1">
      <c r="B375" s="2303"/>
      <c r="C375" s="2304"/>
      <c r="D375" s="2304"/>
      <c r="E375" s="2304"/>
      <c r="F375" s="2304"/>
      <c r="G375" s="2304"/>
      <c r="H375" s="2304"/>
      <c r="I375" s="2304"/>
      <c r="J375" s="2304"/>
      <c r="K375" s="2304"/>
      <c r="L375" s="2304"/>
      <c r="M375" s="2304"/>
      <c r="N375" s="2304"/>
      <c r="O375" s="2304"/>
      <c r="P375" s="2304"/>
      <c r="Q375" s="2304"/>
      <c r="R375" s="2304"/>
      <c r="S375" s="2304"/>
      <c r="T375" s="2304"/>
      <c r="U375" s="2304"/>
      <c r="V375" s="2304"/>
      <c r="W375" s="2304"/>
      <c r="X375" s="2304"/>
      <c r="Y375" s="2304"/>
      <c r="Z375" s="2304"/>
      <c r="AA375" s="2304"/>
      <c r="AB375" s="2304"/>
      <c r="AC375" s="2304"/>
      <c r="AD375" s="2304"/>
      <c r="AE375" s="2304"/>
      <c r="AF375" s="2304"/>
      <c r="AG375" s="2304"/>
      <c r="AH375" s="2304"/>
      <c r="AI375" s="2304"/>
      <c r="AJ375" s="2305"/>
    </row>
    <row r="376" spans="2:36" ht="15" customHeight="1">
      <c r="B376" s="2303"/>
      <c r="C376" s="2304"/>
      <c r="D376" s="2304"/>
      <c r="E376" s="2304"/>
      <c r="F376" s="2304"/>
      <c r="G376" s="2304"/>
      <c r="H376" s="2304"/>
      <c r="I376" s="2304"/>
      <c r="J376" s="2304"/>
      <c r="K376" s="2304"/>
      <c r="L376" s="2304"/>
      <c r="M376" s="2304"/>
      <c r="N376" s="2304"/>
      <c r="O376" s="2304"/>
      <c r="P376" s="2304"/>
      <c r="Q376" s="2304"/>
      <c r="R376" s="2304"/>
      <c r="S376" s="2304"/>
      <c r="T376" s="2304"/>
      <c r="U376" s="2304"/>
      <c r="V376" s="2304"/>
      <c r="W376" s="2304"/>
      <c r="X376" s="2304"/>
      <c r="Y376" s="2304"/>
      <c r="Z376" s="2304"/>
      <c r="AA376" s="2304"/>
      <c r="AB376" s="2304"/>
      <c r="AC376" s="2304"/>
      <c r="AD376" s="2304"/>
      <c r="AE376" s="2304"/>
      <c r="AF376" s="2304"/>
      <c r="AG376" s="2304"/>
      <c r="AH376" s="2304"/>
      <c r="AI376" s="2304"/>
      <c r="AJ376" s="2305"/>
    </row>
    <row r="377" spans="2:36" ht="15" customHeight="1">
      <c r="B377" s="2303"/>
      <c r="C377" s="2304"/>
      <c r="D377" s="2304"/>
      <c r="E377" s="2304"/>
      <c r="F377" s="2304"/>
      <c r="G377" s="2304"/>
      <c r="H377" s="2304"/>
      <c r="I377" s="2304"/>
      <c r="J377" s="2304"/>
      <c r="K377" s="2304"/>
      <c r="L377" s="2304"/>
      <c r="M377" s="2304"/>
      <c r="N377" s="2304"/>
      <c r="O377" s="2304"/>
      <c r="P377" s="2304"/>
      <c r="Q377" s="2304"/>
      <c r="R377" s="2304"/>
      <c r="S377" s="2304"/>
      <c r="T377" s="2304"/>
      <c r="U377" s="2304"/>
      <c r="V377" s="2304"/>
      <c r="W377" s="2304"/>
      <c r="X377" s="2304"/>
      <c r="Y377" s="2304"/>
      <c r="Z377" s="2304"/>
      <c r="AA377" s="2304"/>
      <c r="AB377" s="2304"/>
      <c r="AC377" s="2304"/>
      <c r="AD377" s="2304"/>
      <c r="AE377" s="2304"/>
      <c r="AF377" s="2304"/>
      <c r="AG377" s="2304"/>
      <c r="AH377" s="2304"/>
      <c r="AI377" s="2304"/>
      <c r="AJ377" s="2305"/>
    </row>
    <row r="378" spans="2:36" ht="9.75" customHeight="1" thickBot="1">
      <c r="B378" s="2311"/>
      <c r="C378" s="2312"/>
      <c r="D378" s="2312"/>
      <c r="E378" s="2312"/>
      <c r="F378" s="2312"/>
      <c r="G378" s="2312"/>
      <c r="H378" s="2312"/>
      <c r="I378" s="2312"/>
      <c r="J378" s="2312"/>
      <c r="K378" s="2312"/>
      <c r="L378" s="2312"/>
      <c r="M378" s="2312"/>
      <c r="N378" s="2312"/>
      <c r="O378" s="2312"/>
      <c r="P378" s="2312"/>
      <c r="Q378" s="2312"/>
      <c r="R378" s="2312"/>
      <c r="S378" s="2312"/>
      <c r="T378" s="2312"/>
      <c r="U378" s="2312"/>
      <c r="V378" s="2312"/>
      <c r="W378" s="2312"/>
      <c r="X378" s="2312"/>
      <c r="Y378" s="2312"/>
      <c r="Z378" s="2312"/>
      <c r="AA378" s="2312"/>
      <c r="AB378" s="2312"/>
      <c r="AC378" s="2312"/>
      <c r="AD378" s="2312"/>
      <c r="AE378" s="2312"/>
      <c r="AF378" s="2312"/>
      <c r="AG378" s="2312"/>
      <c r="AH378" s="2312"/>
      <c r="AI378" s="2312"/>
      <c r="AJ378" s="2313"/>
    </row>
    <row r="379" spans="2:36" s="247" customFormat="1" ht="30" customHeight="1" thickBot="1">
      <c r="B379" s="2306">
        <v>47</v>
      </c>
      <c r="C379" s="2307"/>
      <c r="D379" s="2289" t="s">
        <v>406</v>
      </c>
      <c r="E379" s="2290"/>
      <c r="F379" s="2290"/>
      <c r="G379" s="2290"/>
      <c r="H379" s="2290"/>
      <c r="I379" s="2290"/>
      <c r="J379" s="2290"/>
      <c r="K379" s="2290"/>
      <c r="L379" s="2290"/>
      <c r="M379" s="2290"/>
      <c r="N379" s="2290"/>
      <c r="O379" s="2290"/>
      <c r="P379" s="2290"/>
      <c r="Q379" s="2290"/>
      <c r="R379" s="2290"/>
      <c r="S379" s="2290"/>
      <c r="T379" s="2290"/>
      <c r="U379" s="2290"/>
      <c r="V379" s="2290"/>
      <c r="W379" s="2290"/>
      <c r="X379" s="2290"/>
      <c r="Y379" s="2290"/>
      <c r="Z379" s="2290"/>
      <c r="AA379" s="2290"/>
      <c r="AB379" s="2290"/>
      <c r="AC379" s="2290"/>
      <c r="AD379" s="2290"/>
      <c r="AE379" s="2290"/>
      <c r="AF379" s="2290"/>
      <c r="AG379" s="2290"/>
      <c r="AH379" s="2308"/>
      <c r="AI379" s="2309">
        <f>B379</f>
        <v>47</v>
      </c>
      <c r="AJ379" s="2310"/>
    </row>
    <row r="380" spans="2:36" ht="15" customHeight="1">
      <c r="B380" s="2300" t="s">
        <v>407</v>
      </c>
      <c r="C380" s="2301"/>
      <c r="D380" s="2301"/>
      <c r="E380" s="2301"/>
      <c r="F380" s="2301"/>
      <c r="G380" s="2301"/>
      <c r="H380" s="2301"/>
      <c r="I380" s="2301"/>
      <c r="J380" s="2301"/>
      <c r="K380" s="2301"/>
      <c r="L380" s="2301"/>
      <c r="M380" s="2301"/>
      <c r="N380" s="2301"/>
      <c r="O380" s="2301"/>
      <c r="P380" s="2301"/>
      <c r="Q380" s="2301"/>
      <c r="R380" s="2301"/>
      <c r="S380" s="2301"/>
      <c r="T380" s="2301"/>
      <c r="U380" s="2301"/>
      <c r="V380" s="2301"/>
      <c r="W380" s="2301"/>
      <c r="X380" s="2301"/>
      <c r="Y380" s="2301"/>
      <c r="Z380" s="2301"/>
      <c r="AA380" s="2301"/>
      <c r="AB380" s="2301"/>
      <c r="AC380" s="2301"/>
      <c r="AD380" s="2301"/>
      <c r="AE380" s="2301"/>
      <c r="AF380" s="2301"/>
      <c r="AG380" s="2301"/>
      <c r="AH380" s="2301"/>
      <c r="AI380" s="2301"/>
      <c r="AJ380" s="2302"/>
    </row>
    <row r="381" spans="2:36" ht="15" customHeight="1">
      <c r="B381" s="2303"/>
      <c r="C381" s="2304"/>
      <c r="D381" s="2304"/>
      <c r="E381" s="2304"/>
      <c r="F381" s="2304"/>
      <c r="G381" s="2304"/>
      <c r="H381" s="2304"/>
      <c r="I381" s="2304"/>
      <c r="J381" s="2304"/>
      <c r="K381" s="2304"/>
      <c r="L381" s="2304"/>
      <c r="M381" s="2304"/>
      <c r="N381" s="2304"/>
      <c r="O381" s="2304"/>
      <c r="P381" s="2304"/>
      <c r="Q381" s="2304"/>
      <c r="R381" s="2304"/>
      <c r="S381" s="2304"/>
      <c r="T381" s="2304"/>
      <c r="U381" s="2304"/>
      <c r="V381" s="2304"/>
      <c r="W381" s="2304"/>
      <c r="X381" s="2304"/>
      <c r="Y381" s="2304"/>
      <c r="Z381" s="2304"/>
      <c r="AA381" s="2304"/>
      <c r="AB381" s="2304"/>
      <c r="AC381" s="2304"/>
      <c r="AD381" s="2304"/>
      <c r="AE381" s="2304"/>
      <c r="AF381" s="2304"/>
      <c r="AG381" s="2304"/>
      <c r="AH381" s="2304"/>
      <c r="AI381" s="2304"/>
      <c r="AJ381" s="2305"/>
    </row>
    <row r="382" spans="2:36" ht="15" customHeight="1">
      <c r="B382" s="2303"/>
      <c r="C382" s="2304"/>
      <c r="D382" s="2304"/>
      <c r="E382" s="2304"/>
      <c r="F382" s="2304"/>
      <c r="G382" s="2304"/>
      <c r="H382" s="2304"/>
      <c r="I382" s="2304"/>
      <c r="J382" s="2304"/>
      <c r="K382" s="2304"/>
      <c r="L382" s="2304"/>
      <c r="M382" s="2304"/>
      <c r="N382" s="2304"/>
      <c r="O382" s="2304"/>
      <c r="P382" s="2304"/>
      <c r="Q382" s="2304"/>
      <c r="R382" s="2304"/>
      <c r="S382" s="2304"/>
      <c r="T382" s="2304"/>
      <c r="U382" s="2304"/>
      <c r="V382" s="2304"/>
      <c r="W382" s="2304"/>
      <c r="X382" s="2304"/>
      <c r="Y382" s="2304"/>
      <c r="Z382" s="2304"/>
      <c r="AA382" s="2304"/>
      <c r="AB382" s="2304"/>
      <c r="AC382" s="2304"/>
      <c r="AD382" s="2304"/>
      <c r="AE382" s="2304"/>
      <c r="AF382" s="2304"/>
      <c r="AG382" s="2304"/>
      <c r="AH382" s="2304"/>
      <c r="AI382" s="2304"/>
      <c r="AJ382" s="2305"/>
    </row>
    <row r="383" spans="2:36" ht="15" customHeight="1">
      <c r="B383" s="2303"/>
      <c r="C383" s="2304"/>
      <c r="D383" s="2304"/>
      <c r="E383" s="2304"/>
      <c r="F383" s="2304"/>
      <c r="G383" s="2304"/>
      <c r="H383" s="2304"/>
      <c r="I383" s="2304"/>
      <c r="J383" s="2304"/>
      <c r="K383" s="2304"/>
      <c r="L383" s="2304"/>
      <c r="M383" s="2304"/>
      <c r="N383" s="2304"/>
      <c r="O383" s="2304"/>
      <c r="P383" s="2304"/>
      <c r="Q383" s="2304"/>
      <c r="R383" s="2304"/>
      <c r="S383" s="2304"/>
      <c r="T383" s="2304"/>
      <c r="U383" s="2304"/>
      <c r="V383" s="2304"/>
      <c r="W383" s="2304"/>
      <c r="X383" s="2304"/>
      <c r="Y383" s="2304"/>
      <c r="Z383" s="2304"/>
      <c r="AA383" s="2304"/>
      <c r="AB383" s="2304"/>
      <c r="AC383" s="2304"/>
      <c r="AD383" s="2304"/>
      <c r="AE383" s="2304"/>
      <c r="AF383" s="2304"/>
      <c r="AG383" s="2304"/>
      <c r="AH383" s="2304"/>
      <c r="AI383" s="2304"/>
      <c r="AJ383" s="2305"/>
    </row>
    <row r="384" spans="2:36" ht="15" customHeight="1" thickBot="1">
      <c r="B384" s="2303"/>
      <c r="C384" s="2304"/>
      <c r="D384" s="2304"/>
      <c r="E384" s="2304"/>
      <c r="F384" s="2304"/>
      <c r="G384" s="2304"/>
      <c r="H384" s="2304"/>
      <c r="I384" s="2304"/>
      <c r="J384" s="2304"/>
      <c r="K384" s="2304"/>
      <c r="L384" s="2304"/>
      <c r="M384" s="2304"/>
      <c r="N384" s="2304"/>
      <c r="O384" s="2304"/>
      <c r="P384" s="2304"/>
      <c r="Q384" s="2304"/>
      <c r="R384" s="2304"/>
      <c r="S384" s="2304"/>
      <c r="T384" s="2304"/>
      <c r="U384" s="2304"/>
      <c r="V384" s="2304"/>
      <c r="W384" s="2304"/>
      <c r="X384" s="2304"/>
      <c r="Y384" s="2304"/>
      <c r="Z384" s="2304"/>
      <c r="AA384" s="2304"/>
      <c r="AB384" s="2304"/>
      <c r="AC384" s="2304"/>
      <c r="AD384" s="2304"/>
      <c r="AE384" s="2304"/>
      <c r="AF384" s="2304"/>
      <c r="AG384" s="2304"/>
      <c r="AH384" s="2304"/>
      <c r="AI384" s="2304"/>
      <c r="AJ384" s="2305"/>
    </row>
    <row r="385" spans="2:36" ht="9.9" hidden="1" customHeight="1">
      <c r="B385" s="2303"/>
      <c r="C385" s="2304"/>
      <c r="D385" s="2304"/>
      <c r="E385" s="2304"/>
      <c r="F385" s="2304"/>
      <c r="G385" s="2304"/>
      <c r="H385" s="2304"/>
      <c r="I385" s="2304"/>
      <c r="J385" s="2304"/>
      <c r="K385" s="2304"/>
      <c r="L385" s="2304"/>
      <c r="M385" s="2304"/>
      <c r="N385" s="2304"/>
      <c r="O385" s="2304"/>
      <c r="P385" s="2304"/>
      <c r="Q385" s="2304"/>
      <c r="R385" s="2304"/>
      <c r="S385" s="2304"/>
      <c r="T385" s="2304"/>
      <c r="U385" s="2304"/>
      <c r="V385" s="2304"/>
      <c r="W385" s="2304"/>
      <c r="X385" s="2304"/>
      <c r="Y385" s="2304"/>
      <c r="Z385" s="2304"/>
      <c r="AA385" s="2304"/>
      <c r="AB385" s="2304"/>
      <c r="AC385" s="2304"/>
      <c r="AD385" s="2304"/>
      <c r="AE385" s="2304"/>
      <c r="AF385" s="2304"/>
      <c r="AG385" s="2304"/>
      <c r="AH385" s="2304"/>
      <c r="AI385" s="2304"/>
      <c r="AJ385" s="2305"/>
    </row>
    <row r="386" spans="2:36" ht="15" hidden="1" customHeight="1" thickBot="1">
      <c r="B386" s="2311"/>
      <c r="C386" s="2312"/>
      <c r="D386" s="2312"/>
      <c r="E386" s="2312"/>
      <c r="F386" s="2312"/>
      <c r="G386" s="2312"/>
      <c r="H386" s="2312"/>
      <c r="I386" s="2312"/>
      <c r="J386" s="2312"/>
      <c r="K386" s="2312"/>
      <c r="L386" s="2312"/>
      <c r="M386" s="2312"/>
      <c r="N386" s="2312"/>
      <c r="O386" s="2312"/>
      <c r="P386" s="2312"/>
      <c r="Q386" s="2312"/>
      <c r="R386" s="2312"/>
      <c r="S386" s="2312"/>
      <c r="T386" s="2312"/>
      <c r="U386" s="2312"/>
      <c r="V386" s="2312"/>
      <c r="W386" s="2312"/>
      <c r="X386" s="2312"/>
      <c r="Y386" s="2312"/>
      <c r="Z386" s="2312"/>
      <c r="AA386" s="2312"/>
      <c r="AB386" s="2312"/>
      <c r="AC386" s="2312"/>
      <c r="AD386" s="2312"/>
      <c r="AE386" s="2312"/>
      <c r="AF386" s="2312"/>
      <c r="AG386" s="2312"/>
      <c r="AH386" s="2312"/>
      <c r="AI386" s="2312"/>
      <c r="AJ386" s="2313"/>
    </row>
    <row r="387" spans="2:36" s="247" customFormat="1" ht="30" customHeight="1" thickBot="1">
      <c r="B387" s="2306">
        <v>48</v>
      </c>
      <c r="C387" s="2307"/>
      <c r="D387" s="2289" t="s">
        <v>408</v>
      </c>
      <c r="E387" s="2290"/>
      <c r="F387" s="2290"/>
      <c r="G387" s="2290"/>
      <c r="H387" s="2290"/>
      <c r="I387" s="2290"/>
      <c r="J387" s="2290"/>
      <c r="K387" s="2290"/>
      <c r="L387" s="2290"/>
      <c r="M387" s="2290"/>
      <c r="N387" s="2290"/>
      <c r="O387" s="2290"/>
      <c r="P387" s="2290"/>
      <c r="Q387" s="2290"/>
      <c r="R387" s="2290"/>
      <c r="S387" s="2290"/>
      <c r="T387" s="2290"/>
      <c r="U387" s="2290"/>
      <c r="V387" s="2290"/>
      <c r="W387" s="2290"/>
      <c r="X387" s="2290"/>
      <c r="Y387" s="2290"/>
      <c r="Z387" s="2290"/>
      <c r="AA387" s="2290"/>
      <c r="AB387" s="2290"/>
      <c r="AC387" s="2290"/>
      <c r="AD387" s="2290"/>
      <c r="AE387" s="2290"/>
      <c r="AF387" s="2290"/>
      <c r="AG387" s="2290"/>
      <c r="AH387" s="2308"/>
      <c r="AI387" s="2309">
        <f>B387</f>
        <v>48</v>
      </c>
      <c r="AJ387" s="2310"/>
    </row>
    <row r="388" spans="2:36" ht="12" customHeight="1">
      <c r="B388" s="2300" t="s">
        <v>409</v>
      </c>
      <c r="C388" s="2301"/>
      <c r="D388" s="2301"/>
      <c r="E388" s="2301"/>
      <c r="F388" s="2301"/>
      <c r="G388" s="2301"/>
      <c r="H388" s="2301"/>
      <c r="I388" s="2301"/>
      <c r="J388" s="2301"/>
      <c r="K388" s="2301"/>
      <c r="L388" s="2301"/>
      <c r="M388" s="2301"/>
      <c r="N388" s="2301"/>
      <c r="O388" s="2301"/>
      <c r="P388" s="2301"/>
      <c r="Q388" s="2301"/>
      <c r="R388" s="2301"/>
      <c r="S388" s="2301"/>
      <c r="T388" s="2301"/>
      <c r="U388" s="2301"/>
      <c r="V388" s="2301"/>
      <c r="W388" s="2301"/>
      <c r="X388" s="2301"/>
      <c r="Y388" s="2301"/>
      <c r="Z388" s="2301"/>
      <c r="AA388" s="2301"/>
      <c r="AB388" s="2301"/>
      <c r="AC388" s="2301"/>
      <c r="AD388" s="2301"/>
      <c r="AE388" s="2301"/>
      <c r="AF388" s="2301"/>
      <c r="AG388" s="2301"/>
      <c r="AH388" s="2301"/>
      <c r="AI388" s="2301"/>
      <c r="AJ388" s="2302"/>
    </row>
    <row r="389" spans="2:36" ht="12" customHeight="1">
      <c r="B389" s="2303"/>
      <c r="C389" s="2304"/>
      <c r="D389" s="2304"/>
      <c r="E389" s="2304"/>
      <c r="F389" s="2304"/>
      <c r="G389" s="2304"/>
      <c r="H389" s="2304"/>
      <c r="I389" s="2304"/>
      <c r="J389" s="2304"/>
      <c r="K389" s="2304"/>
      <c r="L389" s="2304"/>
      <c r="M389" s="2304"/>
      <c r="N389" s="2304"/>
      <c r="O389" s="2304"/>
      <c r="P389" s="2304"/>
      <c r="Q389" s="2304"/>
      <c r="R389" s="2304"/>
      <c r="S389" s="2304"/>
      <c r="T389" s="2304"/>
      <c r="U389" s="2304"/>
      <c r="V389" s="2304"/>
      <c r="W389" s="2304"/>
      <c r="X389" s="2304"/>
      <c r="Y389" s="2304"/>
      <c r="Z389" s="2304"/>
      <c r="AA389" s="2304"/>
      <c r="AB389" s="2304"/>
      <c r="AC389" s="2304"/>
      <c r="AD389" s="2304"/>
      <c r="AE389" s="2304"/>
      <c r="AF389" s="2304"/>
      <c r="AG389" s="2304"/>
      <c r="AH389" s="2304"/>
      <c r="AI389" s="2304"/>
      <c r="AJ389" s="2305"/>
    </row>
    <row r="390" spans="2:36" ht="12" customHeight="1">
      <c r="B390" s="2303"/>
      <c r="C390" s="2304"/>
      <c r="D390" s="2304"/>
      <c r="E390" s="2304"/>
      <c r="F390" s="2304"/>
      <c r="G390" s="2304"/>
      <c r="H390" s="2304"/>
      <c r="I390" s="2304"/>
      <c r="J390" s="2304"/>
      <c r="K390" s="2304"/>
      <c r="L390" s="2304"/>
      <c r="M390" s="2304"/>
      <c r="N390" s="2304"/>
      <c r="O390" s="2304"/>
      <c r="P390" s="2304"/>
      <c r="Q390" s="2304"/>
      <c r="R390" s="2304"/>
      <c r="S390" s="2304"/>
      <c r="T390" s="2304"/>
      <c r="U390" s="2304"/>
      <c r="V390" s="2304"/>
      <c r="W390" s="2304"/>
      <c r="X390" s="2304"/>
      <c r="Y390" s="2304"/>
      <c r="Z390" s="2304"/>
      <c r="AA390" s="2304"/>
      <c r="AB390" s="2304"/>
      <c r="AC390" s="2304"/>
      <c r="AD390" s="2304"/>
      <c r="AE390" s="2304"/>
      <c r="AF390" s="2304"/>
      <c r="AG390" s="2304"/>
      <c r="AH390" s="2304"/>
      <c r="AI390" s="2304"/>
      <c r="AJ390" s="2305"/>
    </row>
    <row r="391" spans="2:36" ht="37.5" customHeight="1" thickBot="1">
      <c r="B391" s="2303"/>
      <c r="C391" s="2304"/>
      <c r="D391" s="2304"/>
      <c r="E391" s="2304"/>
      <c r="F391" s="2304"/>
      <c r="G391" s="2304"/>
      <c r="H391" s="2304"/>
      <c r="I391" s="2304"/>
      <c r="J391" s="2304"/>
      <c r="K391" s="2304"/>
      <c r="L391" s="2304"/>
      <c r="M391" s="2304"/>
      <c r="N391" s="2304"/>
      <c r="O391" s="2304"/>
      <c r="P391" s="2304"/>
      <c r="Q391" s="2304"/>
      <c r="R391" s="2304"/>
      <c r="S391" s="2304"/>
      <c r="T391" s="2304"/>
      <c r="U391" s="2304"/>
      <c r="V391" s="2304"/>
      <c r="W391" s="2304"/>
      <c r="X391" s="2304"/>
      <c r="Y391" s="2304"/>
      <c r="Z391" s="2304"/>
      <c r="AA391" s="2304"/>
      <c r="AB391" s="2304"/>
      <c r="AC391" s="2304"/>
      <c r="AD391" s="2304"/>
      <c r="AE391" s="2304"/>
      <c r="AF391" s="2304"/>
      <c r="AG391" s="2304"/>
      <c r="AH391" s="2304"/>
      <c r="AI391" s="2304"/>
      <c r="AJ391" s="2305"/>
    </row>
    <row r="392" spans="2:36" ht="9.9" hidden="1" customHeight="1">
      <c r="B392" s="2303"/>
      <c r="C392" s="2304"/>
      <c r="D392" s="2304"/>
      <c r="E392" s="2304"/>
      <c r="F392" s="2304"/>
      <c r="G392" s="2304"/>
      <c r="H392" s="2304"/>
      <c r="I392" s="2304"/>
      <c r="J392" s="2304"/>
      <c r="K392" s="2304"/>
      <c r="L392" s="2304"/>
      <c r="M392" s="2304"/>
      <c r="N392" s="2304"/>
      <c r="O392" s="2304"/>
      <c r="P392" s="2304"/>
      <c r="Q392" s="2304"/>
      <c r="R392" s="2304"/>
      <c r="S392" s="2304"/>
      <c r="T392" s="2304"/>
      <c r="U392" s="2304"/>
      <c r="V392" s="2304"/>
      <c r="W392" s="2304"/>
      <c r="X392" s="2304"/>
      <c r="Y392" s="2304"/>
      <c r="Z392" s="2304"/>
      <c r="AA392" s="2304"/>
      <c r="AB392" s="2304"/>
      <c r="AC392" s="2304"/>
      <c r="AD392" s="2304"/>
      <c r="AE392" s="2304"/>
      <c r="AF392" s="2304"/>
      <c r="AG392" s="2304"/>
      <c r="AH392" s="2304"/>
      <c r="AI392" s="2304"/>
      <c r="AJ392" s="2305"/>
    </row>
    <row r="393" spans="2:36" ht="9.9" hidden="1" customHeight="1">
      <c r="B393" s="2303"/>
      <c r="C393" s="2304"/>
      <c r="D393" s="2304"/>
      <c r="E393" s="2304"/>
      <c r="F393" s="2304"/>
      <c r="G393" s="2304"/>
      <c r="H393" s="2304"/>
      <c r="I393" s="2304"/>
      <c r="J393" s="2304"/>
      <c r="K393" s="2304"/>
      <c r="L393" s="2304"/>
      <c r="M393" s="2304"/>
      <c r="N393" s="2304"/>
      <c r="O393" s="2304"/>
      <c r="P393" s="2304"/>
      <c r="Q393" s="2304"/>
      <c r="R393" s="2304"/>
      <c r="S393" s="2304"/>
      <c r="T393" s="2304"/>
      <c r="U393" s="2304"/>
      <c r="V393" s="2304"/>
      <c r="W393" s="2304"/>
      <c r="X393" s="2304"/>
      <c r="Y393" s="2304"/>
      <c r="Z393" s="2304"/>
      <c r="AA393" s="2304"/>
      <c r="AB393" s="2304"/>
      <c r="AC393" s="2304"/>
      <c r="AD393" s="2304"/>
      <c r="AE393" s="2304"/>
      <c r="AF393" s="2304"/>
      <c r="AG393" s="2304"/>
      <c r="AH393" s="2304"/>
      <c r="AI393" s="2304"/>
      <c r="AJ393" s="2305"/>
    </row>
    <row r="394" spans="2:36" ht="12" hidden="1" customHeight="1" thickBot="1">
      <c r="B394" s="2311"/>
      <c r="C394" s="2312"/>
      <c r="D394" s="2312"/>
      <c r="E394" s="2312"/>
      <c r="F394" s="2312"/>
      <c r="G394" s="2312"/>
      <c r="H394" s="2312"/>
      <c r="I394" s="2312"/>
      <c r="J394" s="2312"/>
      <c r="K394" s="2312"/>
      <c r="L394" s="2312"/>
      <c r="M394" s="2312"/>
      <c r="N394" s="2312"/>
      <c r="O394" s="2312"/>
      <c r="P394" s="2312"/>
      <c r="Q394" s="2312"/>
      <c r="R394" s="2312"/>
      <c r="S394" s="2312"/>
      <c r="T394" s="2312"/>
      <c r="U394" s="2312"/>
      <c r="V394" s="2312"/>
      <c r="W394" s="2312"/>
      <c r="X394" s="2312"/>
      <c r="Y394" s="2312"/>
      <c r="Z394" s="2312"/>
      <c r="AA394" s="2312"/>
      <c r="AB394" s="2312"/>
      <c r="AC394" s="2312"/>
      <c r="AD394" s="2312"/>
      <c r="AE394" s="2312"/>
      <c r="AF394" s="2312"/>
      <c r="AG394" s="2312"/>
      <c r="AH394" s="2312"/>
      <c r="AI394" s="2312"/>
      <c r="AJ394" s="2313"/>
    </row>
    <row r="395" spans="2:36" s="247" customFormat="1" ht="30" customHeight="1" thickBot="1">
      <c r="B395" s="2306">
        <v>49</v>
      </c>
      <c r="C395" s="2307"/>
      <c r="D395" s="2289" t="s">
        <v>410</v>
      </c>
      <c r="E395" s="2290"/>
      <c r="F395" s="2290"/>
      <c r="G395" s="2290"/>
      <c r="H395" s="2290"/>
      <c r="I395" s="2290"/>
      <c r="J395" s="2290"/>
      <c r="K395" s="2290"/>
      <c r="L395" s="2290"/>
      <c r="M395" s="2290"/>
      <c r="N395" s="2290"/>
      <c r="O395" s="2290"/>
      <c r="P395" s="2290"/>
      <c r="Q395" s="2290"/>
      <c r="R395" s="2290"/>
      <c r="S395" s="2290"/>
      <c r="T395" s="2290"/>
      <c r="U395" s="2290"/>
      <c r="V395" s="2290"/>
      <c r="W395" s="2290"/>
      <c r="X395" s="2290"/>
      <c r="Y395" s="2290"/>
      <c r="Z395" s="2290"/>
      <c r="AA395" s="2290"/>
      <c r="AB395" s="2290"/>
      <c r="AC395" s="2290"/>
      <c r="AD395" s="2290"/>
      <c r="AE395" s="2290"/>
      <c r="AF395" s="2290"/>
      <c r="AG395" s="2290"/>
      <c r="AH395" s="2308"/>
      <c r="AI395" s="2309">
        <f>B395</f>
        <v>49</v>
      </c>
      <c r="AJ395" s="2310"/>
    </row>
    <row r="396" spans="2:36" ht="15" customHeight="1">
      <c r="B396" s="2300" t="s">
        <v>411</v>
      </c>
      <c r="C396" s="2301"/>
      <c r="D396" s="2301"/>
      <c r="E396" s="2301"/>
      <c r="F396" s="2301"/>
      <c r="G396" s="2301"/>
      <c r="H396" s="2301"/>
      <c r="I396" s="2301"/>
      <c r="J396" s="2301"/>
      <c r="K396" s="2301"/>
      <c r="L396" s="2301"/>
      <c r="M396" s="2301"/>
      <c r="N396" s="2301"/>
      <c r="O396" s="2301"/>
      <c r="P396" s="2301"/>
      <c r="Q396" s="2301"/>
      <c r="R396" s="2301"/>
      <c r="S396" s="2301"/>
      <c r="T396" s="2301"/>
      <c r="U396" s="2301"/>
      <c r="V396" s="2301"/>
      <c r="W396" s="2301"/>
      <c r="X396" s="2301"/>
      <c r="Y396" s="2301"/>
      <c r="Z396" s="2301"/>
      <c r="AA396" s="2301"/>
      <c r="AB396" s="2301"/>
      <c r="AC396" s="2301"/>
      <c r="AD396" s="2301"/>
      <c r="AE396" s="2301"/>
      <c r="AF396" s="2301"/>
      <c r="AG396" s="2301"/>
      <c r="AH396" s="2301"/>
      <c r="AI396" s="2301"/>
      <c r="AJ396" s="2302"/>
    </row>
    <row r="397" spans="2:36" ht="15" customHeight="1">
      <c r="B397" s="2303"/>
      <c r="C397" s="2304"/>
      <c r="D397" s="2304"/>
      <c r="E397" s="2304"/>
      <c r="F397" s="2304"/>
      <c r="G397" s="2304"/>
      <c r="H397" s="2304"/>
      <c r="I397" s="2304"/>
      <c r="J397" s="2304"/>
      <c r="K397" s="2304"/>
      <c r="L397" s="2304"/>
      <c r="M397" s="2304"/>
      <c r="N397" s="2304"/>
      <c r="O397" s="2304"/>
      <c r="P397" s="2304"/>
      <c r="Q397" s="2304"/>
      <c r="R397" s="2304"/>
      <c r="S397" s="2304"/>
      <c r="T397" s="2304"/>
      <c r="U397" s="2304"/>
      <c r="V397" s="2304"/>
      <c r="W397" s="2304"/>
      <c r="X397" s="2304"/>
      <c r="Y397" s="2304"/>
      <c r="Z397" s="2304"/>
      <c r="AA397" s="2304"/>
      <c r="AB397" s="2304"/>
      <c r="AC397" s="2304"/>
      <c r="AD397" s="2304"/>
      <c r="AE397" s="2304"/>
      <c r="AF397" s="2304"/>
      <c r="AG397" s="2304"/>
      <c r="AH397" s="2304"/>
      <c r="AI397" s="2304"/>
      <c r="AJ397" s="2305"/>
    </row>
    <row r="398" spans="2:36" ht="15" customHeight="1">
      <c r="B398" s="2303"/>
      <c r="C398" s="2304"/>
      <c r="D398" s="2304"/>
      <c r="E398" s="2304"/>
      <c r="F398" s="2304"/>
      <c r="G398" s="2304"/>
      <c r="H398" s="2304"/>
      <c r="I398" s="2304"/>
      <c r="J398" s="2304"/>
      <c r="K398" s="2304"/>
      <c r="L398" s="2304"/>
      <c r="M398" s="2304"/>
      <c r="N398" s="2304"/>
      <c r="O398" s="2304"/>
      <c r="P398" s="2304"/>
      <c r="Q398" s="2304"/>
      <c r="R398" s="2304"/>
      <c r="S398" s="2304"/>
      <c r="T398" s="2304"/>
      <c r="U398" s="2304"/>
      <c r="V398" s="2304"/>
      <c r="W398" s="2304"/>
      <c r="X398" s="2304"/>
      <c r="Y398" s="2304"/>
      <c r="Z398" s="2304"/>
      <c r="AA398" s="2304"/>
      <c r="AB398" s="2304"/>
      <c r="AC398" s="2304"/>
      <c r="AD398" s="2304"/>
      <c r="AE398" s="2304"/>
      <c r="AF398" s="2304"/>
      <c r="AG398" s="2304"/>
      <c r="AH398" s="2304"/>
      <c r="AI398" s="2304"/>
      <c r="AJ398" s="2305"/>
    </row>
    <row r="399" spans="2:36" ht="22.5" customHeight="1" thickBot="1">
      <c r="B399" s="2303"/>
      <c r="C399" s="2304"/>
      <c r="D399" s="2304"/>
      <c r="E399" s="2304"/>
      <c r="F399" s="2304"/>
      <c r="G399" s="2304"/>
      <c r="H399" s="2304"/>
      <c r="I399" s="2304"/>
      <c r="J399" s="2304"/>
      <c r="K399" s="2304"/>
      <c r="L399" s="2304"/>
      <c r="M399" s="2304"/>
      <c r="N399" s="2304"/>
      <c r="O399" s="2304"/>
      <c r="P399" s="2304"/>
      <c r="Q399" s="2304"/>
      <c r="R399" s="2304"/>
      <c r="S399" s="2304"/>
      <c r="T399" s="2304"/>
      <c r="U399" s="2304"/>
      <c r="V399" s="2304"/>
      <c r="W399" s="2304"/>
      <c r="X399" s="2304"/>
      <c r="Y399" s="2304"/>
      <c r="Z399" s="2304"/>
      <c r="AA399" s="2304"/>
      <c r="AB399" s="2304"/>
      <c r="AC399" s="2304"/>
      <c r="AD399" s="2304"/>
      <c r="AE399" s="2304"/>
      <c r="AF399" s="2304"/>
      <c r="AG399" s="2304"/>
      <c r="AH399" s="2304"/>
      <c r="AI399" s="2304"/>
      <c r="AJ399" s="2305"/>
    </row>
    <row r="400" spans="2:36" ht="9.9" hidden="1" customHeight="1">
      <c r="B400" s="2303"/>
      <c r="C400" s="2304"/>
      <c r="D400" s="2304"/>
      <c r="E400" s="2304"/>
      <c r="F400" s="2304"/>
      <c r="G400" s="2304"/>
      <c r="H400" s="2304"/>
      <c r="I400" s="2304"/>
      <c r="J400" s="2304"/>
      <c r="K400" s="2304"/>
      <c r="L400" s="2304"/>
      <c r="M400" s="2304"/>
      <c r="N400" s="2304"/>
      <c r="O400" s="2304"/>
      <c r="P400" s="2304"/>
      <c r="Q400" s="2304"/>
      <c r="R400" s="2304"/>
      <c r="S400" s="2304"/>
      <c r="T400" s="2304"/>
      <c r="U400" s="2304"/>
      <c r="V400" s="2304"/>
      <c r="W400" s="2304"/>
      <c r="X400" s="2304"/>
      <c r="Y400" s="2304"/>
      <c r="Z400" s="2304"/>
      <c r="AA400" s="2304"/>
      <c r="AB400" s="2304"/>
      <c r="AC400" s="2304"/>
      <c r="AD400" s="2304"/>
      <c r="AE400" s="2304"/>
      <c r="AF400" s="2304"/>
      <c r="AG400" s="2304"/>
      <c r="AH400" s="2304"/>
      <c r="AI400" s="2304"/>
      <c r="AJ400" s="2305"/>
    </row>
    <row r="401" spans="2:36" ht="9.9" hidden="1" customHeight="1">
      <c r="B401" s="2303"/>
      <c r="C401" s="2304"/>
      <c r="D401" s="2304"/>
      <c r="E401" s="2304"/>
      <c r="F401" s="2304"/>
      <c r="G401" s="2304"/>
      <c r="H401" s="2304"/>
      <c r="I401" s="2304"/>
      <c r="J401" s="2304"/>
      <c r="K401" s="2304"/>
      <c r="L401" s="2304"/>
      <c r="M401" s="2304"/>
      <c r="N401" s="2304"/>
      <c r="O401" s="2304"/>
      <c r="P401" s="2304"/>
      <c r="Q401" s="2304"/>
      <c r="R401" s="2304"/>
      <c r="S401" s="2304"/>
      <c r="T401" s="2304"/>
      <c r="U401" s="2304"/>
      <c r="V401" s="2304"/>
      <c r="W401" s="2304"/>
      <c r="X401" s="2304"/>
      <c r="Y401" s="2304"/>
      <c r="Z401" s="2304"/>
      <c r="AA401" s="2304"/>
      <c r="AB401" s="2304"/>
      <c r="AC401" s="2304"/>
      <c r="AD401" s="2304"/>
      <c r="AE401" s="2304"/>
      <c r="AF401" s="2304"/>
      <c r="AG401" s="2304"/>
      <c r="AH401" s="2304"/>
      <c r="AI401" s="2304"/>
      <c r="AJ401" s="2305"/>
    </row>
    <row r="402" spans="2:36" ht="27" hidden="1" customHeight="1" thickBot="1">
      <c r="B402" s="2311"/>
      <c r="C402" s="2312"/>
      <c r="D402" s="2312"/>
      <c r="E402" s="2312"/>
      <c r="F402" s="2312"/>
      <c r="G402" s="2312"/>
      <c r="H402" s="2312"/>
      <c r="I402" s="2312"/>
      <c r="J402" s="2312"/>
      <c r="K402" s="2312"/>
      <c r="L402" s="2312"/>
      <c r="M402" s="2312"/>
      <c r="N402" s="2312"/>
      <c r="O402" s="2312"/>
      <c r="P402" s="2312"/>
      <c r="Q402" s="2312"/>
      <c r="R402" s="2312"/>
      <c r="S402" s="2312"/>
      <c r="T402" s="2312"/>
      <c r="U402" s="2312"/>
      <c r="V402" s="2312"/>
      <c r="W402" s="2312"/>
      <c r="X402" s="2312"/>
      <c r="Y402" s="2312"/>
      <c r="Z402" s="2312"/>
      <c r="AA402" s="2312"/>
      <c r="AB402" s="2312"/>
      <c r="AC402" s="2312"/>
      <c r="AD402" s="2312"/>
      <c r="AE402" s="2312"/>
      <c r="AF402" s="2312"/>
      <c r="AG402" s="2312"/>
      <c r="AH402" s="2312"/>
      <c r="AI402" s="2312"/>
      <c r="AJ402" s="2313"/>
    </row>
    <row r="403" spans="2:36" s="247" customFormat="1" ht="30" customHeight="1" thickBot="1">
      <c r="B403" s="2306">
        <v>50</v>
      </c>
      <c r="C403" s="2307"/>
      <c r="D403" s="2289" t="s">
        <v>412</v>
      </c>
      <c r="E403" s="2290"/>
      <c r="F403" s="2290"/>
      <c r="G403" s="2290"/>
      <c r="H403" s="2290"/>
      <c r="I403" s="2290"/>
      <c r="J403" s="2290"/>
      <c r="K403" s="2290"/>
      <c r="L403" s="2290"/>
      <c r="M403" s="2290"/>
      <c r="N403" s="2290"/>
      <c r="O403" s="2290"/>
      <c r="P403" s="2290"/>
      <c r="Q403" s="2290"/>
      <c r="R403" s="2290"/>
      <c r="S403" s="2290"/>
      <c r="T403" s="2290"/>
      <c r="U403" s="2290"/>
      <c r="V403" s="2290"/>
      <c r="W403" s="2290"/>
      <c r="X403" s="2290"/>
      <c r="Y403" s="2290"/>
      <c r="Z403" s="2290"/>
      <c r="AA403" s="2290"/>
      <c r="AB403" s="2290"/>
      <c r="AC403" s="2290"/>
      <c r="AD403" s="2290"/>
      <c r="AE403" s="2290"/>
      <c r="AF403" s="2290"/>
      <c r="AG403" s="2290"/>
      <c r="AH403" s="2308"/>
      <c r="AI403" s="2309">
        <f>B403</f>
        <v>50</v>
      </c>
      <c r="AJ403" s="2310"/>
    </row>
    <row r="404" spans="2:36" ht="12.9" customHeight="1">
      <c r="B404" s="2300" t="s">
        <v>413</v>
      </c>
      <c r="C404" s="2301"/>
      <c r="D404" s="2301"/>
      <c r="E404" s="2301"/>
      <c r="F404" s="2301"/>
      <c r="G404" s="2301"/>
      <c r="H404" s="2301"/>
      <c r="I404" s="2301"/>
      <c r="J404" s="2301"/>
      <c r="K404" s="2301"/>
      <c r="L404" s="2301"/>
      <c r="M404" s="2301"/>
      <c r="N404" s="2301"/>
      <c r="O404" s="2301"/>
      <c r="P404" s="2301"/>
      <c r="Q404" s="2301"/>
      <c r="R404" s="2301"/>
      <c r="S404" s="2301"/>
      <c r="T404" s="2301"/>
      <c r="U404" s="2301"/>
      <c r="V404" s="2301"/>
      <c r="W404" s="2301"/>
      <c r="X404" s="2301"/>
      <c r="Y404" s="2301"/>
      <c r="Z404" s="2301"/>
      <c r="AA404" s="2301"/>
      <c r="AB404" s="2301"/>
      <c r="AC404" s="2301"/>
      <c r="AD404" s="2301"/>
      <c r="AE404" s="2301"/>
      <c r="AF404" s="2301"/>
      <c r="AG404" s="2301"/>
      <c r="AH404" s="2301"/>
      <c r="AI404" s="2301"/>
      <c r="AJ404" s="2302"/>
    </row>
    <row r="405" spans="2:36" ht="12.9" customHeight="1">
      <c r="B405" s="2303"/>
      <c r="C405" s="2304"/>
      <c r="D405" s="2304"/>
      <c r="E405" s="2304"/>
      <c r="F405" s="2304"/>
      <c r="G405" s="2304"/>
      <c r="H405" s="2304"/>
      <c r="I405" s="2304"/>
      <c r="J405" s="2304"/>
      <c r="K405" s="2304"/>
      <c r="L405" s="2304"/>
      <c r="M405" s="2304"/>
      <c r="N405" s="2304"/>
      <c r="O405" s="2304"/>
      <c r="P405" s="2304"/>
      <c r="Q405" s="2304"/>
      <c r="R405" s="2304"/>
      <c r="S405" s="2304"/>
      <c r="T405" s="2304"/>
      <c r="U405" s="2304"/>
      <c r="V405" s="2304"/>
      <c r="W405" s="2304"/>
      <c r="X405" s="2304"/>
      <c r="Y405" s="2304"/>
      <c r="Z405" s="2304"/>
      <c r="AA405" s="2304"/>
      <c r="AB405" s="2304"/>
      <c r="AC405" s="2304"/>
      <c r="AD405" s="2304"/>
      <c r="AE405" s="2304"/>
      <c r="AF405" s="2304"/>
      <c r="AG405" s="2304"/>
      <c r="AH405" s="2304"/>
      <c r="AI405" s="2304"/>
      <c r="AJ405" s="2305"/>
    </row>
    <row r="406" spans="2:36" ht="12.9" customHeight="1">
      <c r="B406" s="2303"/>
      <c r="C406" s="2304"/>
      <c r="D406" s="2304"/>
      <c r="E406" s="2304"/>
      <c r="F406" s="2304"/>
      <c r="G406" s="2304"/>
      <c r="H406" s="2304"/>
      <c r="I406" s="2304"/>
      <c r="J406" s="2304"/>
      <c r="K406" s="2304"/>
      <c r="L406" s="2304"/>
      <c r="M406" s="2304"/>
      <c r="N406" s="2304"/>
      <c r="O406" s="2304"/>
      <c r="P406" s="2304"/>
      <c r="Q406" s="2304"/>
      <c r="R406" s="2304"/>
      <c r="S406" s="2304"/>
      <c r="T406" s="2304"/>
      <c r="U406" s="2304"/>
      <c r="V406" s="2304"/>
      <c r="W406" s="2304"/>
      <c r="X406" s="2304"/>
      <c r="Y406" s="2304"/>
      <c r="Z406" s="2304"/>
      <c r="AA406" s="2304"/>
      <c r="AB406" s="2304"/>
      <c r="AC406" s="2304"/>
      <c r="AD406" s="2304"/>
      <c r="AE406" s="2304"/>
      <c r="AF406" s="2304"/>
      <c r="AG406" s="2304"/>
      <c r="AH406" s="2304"/>
      <c r="AI406" s="2304"/>
      <c r="AJ406" s="2305"/>
    </row>
    <row r="407" spans="2:36" ht="12.9" customHeight="1" thickBot="1">
      <c r="B407" s="2303"/>
      <c r="C407" s="2304"/>
      <c r="D407" s="2304"/>
      <c r="E407" s="2304"/>
      <c r="F407" s="2304"/>
      <c r="G407" s="2304"/>
      <c r="H407" s="2304"/>
      <c r="I407" s="2304"/>
      <c r="J407" s="2304"/>
      <c r="K407" s="2304"/>
      <c r="L407" s="2304"/>
      <c r="M407" s="2304"/>
      <c r="N407" s="2304"/>
      <c r="O407" s="2304"/>
      <c r="P407" s="2304"/>
      <c r="Q407" s="2304"/>
      <c r="R407" s="2304"/>
      <c r="S407" s="2304"/>
      <c r="T407" s="2304"/>
      <c r="U407" s="2304"/>
      <c r="V407" s="2304"/>
      <c r="W407" s="2304"/>
      <c r="X407" s="2304"/>
      <c r="Y407" s="2304"/>
      <c r="Z407" s="2304"/>
      <c r="AA407" s="2304"/>
      <c r="AB407" s="2304"/>
      <c r="AC407" s="2304"/>
      <c r="AD407" s="2304"/>
      <c r="AE407" s="2304"/>
      <c r="AF407" s="2304"/>
      <c r="AG407" s="2304"/>
      <c r="AH407" s="2304"/>
      <c r="AI407" s="2304"/>
      <c r="AJ407" s="2305"/>
    </row>
    <row r="408" spans="2:36" ht="9.9" hidden="1" customHeight="1">
      <c r="B408" s="2303"/>
      <c r="C408" s="2304"/>
      <c r="D408" s="2304"/>
      <c r="E408" s="2304"/>
      <c r="F408" s="2304"/>
      <c r="G408" s="2304"/>
      <c r="H408" s="2304"/>
      <c r="I408" s="2304"/>
      <c r="J408" s="2304"/>
      <c r="K408" s="2304"/>
      <c r="L408" s="2304"/>
      <c r="M408" s="2304"/>
      <c r="N408" s="2304"/>
      <c r="O408" s="2304"/>
      <c r="P408" s="2304"/>
      <c r="Q408" s="2304"/>
      <c r="R408" s="2304"/>
      <c r="S408" s="2304"/>
      <c r="T408" s="2304"/>
      <c r="U408" s="2304"/>
      <c r="V408" s="2304"/>
      <c r="W408" s="2304"/>
      <c r="X408" s="2304"/>
      <c r="Y408" s="2304"/>
      <c r="Z408" s="2304"/>
      <c r="AA408" s="2304"/>
      <c r="AB408" s="2304"/>
      <c r="AC408" s="2304"/>
      <c r="AD408" s="2304"/>
      <c r="AE408" s="2304"/>
      <c r="AF408" s="2304"/>
      <c r="AG408" s="2304"/>
      <c r="AH408" s="2304"/>
      <c r="AI408" s="2304"/>
      <c r="AJ408" s="2305"/>
    </row>
    <row r="409" spans="2:36" ht="9.9" hidden="1" customHeight="1">
      <c r="B409" s="2303"/>
      <c r="C409" s="2304"/>
      <c r="D409" s="2304"/>
      <c r="E409" s="2304"/>
      <c r="F409" s="2304"/>
      <c r="G409" s="2304"/>
      <c r="H409" s="2304"/>
      <c r="I409" s="2304"/>
      <c r="J409" s="2304"/>
      <c r="K409" s="2304"/>
      <c r="L409" s="2304"/>
      <c r="M409" s="2304"/>
      <c r="N409" s="2304"/>
      <c r="O409" s="2304"/>
      <c r="P409" s="2304"/>
      <c r="Q409" s="2304"/>
      <c r="R409" s="2304"/>
      <c r="S409" s="2304"/>
      <c r="T409" s="2304"/>
      <c r="U409" s="2304"/>
      <c r="V409" s="2304"/>
      <c r="W409" s="2304"/>
      <c r="X409" s="2304"/>
      <c r="Y409" s="2304"/>
      <c r="Z409" s="2304"/>
      <c r="AA409" s="2304"/>
      <c r="AB409" s="2304"/>
      <c r="AC409" s="2304"/>
      <c r="AD409" s="2304"/>
      <c r="AE409" s="2304"/>
      <c r="AF409" s="2304"/>
      <c r="AG409" s="2304"/>
      <c r="AH409" s="2304"/>
      <c r="AI409" s="2304"/>
      <c r="AJ409" s="2305"/>
    </row>
    <row r="410" spans="2:36" ht="12.9" hidden="1" customHeight="1" thickBot="1">
      <c r="B410" s="2311"/>
      <c r="C410" s="2312"/>
      <c r="D410" s="2312"/>
      <c r="E410" s="2312"/>
      <c r="F410" s="2312"/>
      <c r="G410" s="2312"/>
      <c r="H410" s="2312"/>
      <c r="I410" s="2312"/>
      <c r="J410" s="2312"/>
      <c r="K410" s="2312"/>
      <c r="L410" s="2312"/>
      <c r="M410" s="2312"/>
      <c r="N410" s="2312"/>
      <c r="O410" s="2312"/>
      <c r="P410" s="2312"/>
      <c r="Q410" s="2312"/>
      <c r="R410" s="2312"/>
      <c r="S410" s="2312"/>
      <c r="T410" s="2312"/>
      <c r="U410" s="2312"/>
      <c r="V410" s="2312"/>
      <c r="W410" s="2312"/>
      <c r="X410" s="2312"/>
      <c r="Y410" s="2312"/>
      <c r="Z410" s="2312"/>
      <c r="AA410" s="2312"/>
      <c r="AB410" s="2312"/>
      <c r="AC410" s="2312"/>
      <c r="AD410" s="2312"/>
      <c r="AE410" s="2312"/>
      <c r="AF410" s="2312"/>
      <c r="AG410" s="2312"/>
      <c r="AH410" s="2312"/>
      <c r="AI410" s="2312"/>
      <c r="AJ410" s="2313"/>
    </row>
    <row r="411" spans="2:36" s="247" customFormat="1" ht="30" customHeight="1" thickBot="1">
      <c r="B411" s="2306">
        <v>51</v>
      </c>
      <c r="C411" s="2307"/>
      <c r="D411" s="2289" t="s">
        <v>414</v>
      </c>
      <c r="E411" s="2290"/>
      <c r="F411" s="2290"/>
      <c r="G411" s="2290"/>
      <c r="H411" s="2290"/>
      <c r="I411" s="2290"/>
      <c r="J411" s="2290"/>
      <c r="K411" s="2290"/>
      <c r="L411" s="2290"/>
      <c r="M411" s="2290"/>
      <c r="N411" s="2290"/>
      <c r="O411" s="2290"/>
      <c r="P411" s="2290"/>
      <c r="Q411" s="2290"/>
      <c r="R411" s="2290"/>
      <c r="S411" s="2290"/>
      <c r="T411" s="2290"/>
      <c r="U411" s="2290"/>
      <c r="V411" s="2290"/>
      <c r="W411" s="2290"/>
      <c r="X411" s="2290"/>
      <c r="Y411" s="2290"/>
      <c r="Z411" s="2290"/>
      <c r="AA411" s="2290"/>
      <c r="AB411" s="2290"/>
      <c r="AC411" s="2290"/>
      <c r="AD411" s="2290"/>
      <c r="AE411" s="2290"/>
      <c r="AF411" s="2290"/>
      <c r="AG411" s="2290"/>
      <c r="AH411" s="2308"/>
      <c r="AI411" s="2309">
        <f>B411</f>
        <v>51</v>
      </c>
      <c r="AJ411" s="2310"/>
    </row>
    <row r="412" spans="2:36" ht="15" customHeight="1">
      <c r="B412" s="2300" t="s">
        <v>415</v>
      </c>
      <c r="C412" s="2301"/>
      <c r="D412" s="2301"/>
      <c r="E412" s="2301"/>
      <c r="F412" s="2301"/>
      <c r="G412" s="2301"/>
      <c r="H412" s="2301"/>
      <c r="I412" s="2301"/>
      <c r="J412" s="2301"/>
      <c r="K412" s="2301"/>
      <c r="L412" s="2301"/>
      <c r="M412" s="2301"/>
      <c r="N412" s="2301"/>
      <c r="O412" s="2301"/>
      <c r="P412" s="2301"/>
      <c r="Q412" s="2301"/>
      <c r="R412" s="2301"/>
      <c r="S412" s="2301"/>
      <c r="T412" s="2301"/>
      <c r="U412" s="2301"/>
      <c r="V412" s="2301"/>
      <c r="W412" s="2301"/>
      <c r="X412" s="2301"/>
      <c r="Y412" s="2301"/>
      <c r="Z412" s="2301"/>
      <c r="AA412" s="2301"/>
      <c r="AB412" s="2301"/>
      <c r="AC412" s="2301"/>
      <c r="AD412" s="2301"/>
      <c r="AE412" s="2301"/>
      <c r="AF412" s="2301"/>
      <c r="AG412" s="2301"/>
      <c r="AH412" s="2301"/>
      <c r="AI412" s="2301"/>
      <c r="AJ412" s="2302"/>
    </row>
    <row r="413" spans="2:36" ht="15" customHeight="1">
      <c r="B413" s="2303"/>
      <c r="C413" s="2304"/>
      <c r="D413" s="2304"/>
      <c r="E413" s="2304"/>
      <c r="F413" s="2304"/>
      <c r="G413" s="2304"/>
      <c r="H413" s="2304"/>
      <c r="I413" s="2304"/>
      <c r="J413" s="2304"/>
      <c r="K413" s="2304"/>
      <c r="L413" s="2304"/>
      <c r="M413" s="2304"/>
      <c r="N413" s="2304"/>
      <c r="O413" s="2304"/>
      <c r="P413" s="2304"/>
      <c r="Q413" s="2304"/>
      <c r="R413" s="2304"/>
      <c r="S413" s="2304"/>
      <c r="T413" s="2304"/>
      <c r="U413" s="2304"/>
      <c r="V413" s="2304"/>
      <c r="W413" s="2304"/>
      <c r="X413" s="2304"/>
      <c r="Y413" s="2304"/>
      <c r="Z413" s="2304"/>
      <c r="AA413" s="2304"/>
      <c r="AB413" s="2304"/>
      <c r="AC413" s="2304"/>
      <c r="AD413" s="2304"/>
      <c r="AE413" s="2304"/>
      <c r="AF413" s="2304"/>
      <c r="AG413" s="2304"/>
      <c r="AH413" s="2304"/>
      <c r="AI413" s="2304"/>
      <c r="AJ413" s="2305"/>
    </row>
    <row r="414" spans="2:36" ht="15" customHeight="1">
      <c r="B414" s="2303"/>
      <c r="C414" s="2304"/>
      <c r="D414" s="2304"/>
      <c r="E414" s="2304"/>
      <c r="F414" s="2304"/>
      <c r="G414" s="2304"/>
      <c r="H414" s="2304"/>
      <c r="I414" s="2304"/>
      <c r="J414" s="2304"/>
      <c r="K414" s="2304"/>
      <c r="L414" s="2304"/>
      <c r="M414" s="2304"/>
      <c r="N414" s="2304"/>
      <c r="O414" s="2304"/>
      <c r="P414" s="2304"/>
      <c r="Q414" s="2304"/>
      <c r="R414" s="2304"/>
      <c r="S414" s="2304"/>
      <c r="T414" s="2304"/>
      <c r="U414" s="2304"/>
      <c r="V414" s="2304"/>
      <c r="W414" s="2304"/>
      <c r="X414" s="2304"/>
      <c r="Y414" s="2304"/>
      <c r="Z414" s="2304"/>
      <c r="AA414" s="2304"/>
      <c r="AB414" s="2304"/>
      <c r="AC414" s="2304"/>
      <c r="AD414" s="2304"/>
      <c r="AE414" s="2304"/>
      <c r="AF414" s="2304"/>
      <c r="AG414" s="2304"/>
      <c r="AH414" s="2304"/>
      <c r="AI414" s="2304"/>
      <c r="AJ414" s="2305"/>
    </row>
    <row r="415" spans="2:36" ht="15" customHeight="1">
      <c r="B415" s="2303"/>
      <c r="C415" s="2304"/>
      <c r="D415" s="2304"/>
      <c r="E415" s="2304"/>
      <c r="F415" s="2304"/>
      <c r="G415" s="2304"/>
      <c r="H415" s="2304"/>
      <c r="I415" s="2304"/>
      <c r="J415" s="2304"/>
      <c r="K415" s="2304"/>
      <c r="L415" s="2304"/>
      <c r="M415" s="2304"/>
      <c r="N415" s="2304"/>
      <c r="O415" s="2304"/>
      <c r="P415" s="2304"/>
      <c r="Q415" s="2304"/>
      <c r="R415" s="2304"/>
      <c r="S415" s="2304"/>
      <c r="T415" s="2304"/>
      <c r="U415" s="2304"/>
      <c r="V415" s="2304"/>
      <c r="W415" s="2304"/>
      <c r="X415" s="2304"/>
      <c r="Y415" s="2304"/>
      <c r="Z415" s="2304"/>
      <c r="AA415" s="2304"/>
      <c r="AB415" s="2304"/>
      <c r="AC415" s="2304"/>
      <c r="AD415" s="2304"/>
      <c r="AE415" s="2304"/>
      <c r="AF415" s="2304"/>
      <c r="AG415" s="2304"/>
      <c r="AH415" s="2304"/>
      <c r="AI415" s="2304"/>
      <c r="AJ415" s="2305"/>
    </row>
    <row r="416" spans="2:36" ht="9.9" hidden="1" customHeight="1">
      <c r="B416" s="2303"/>
      <c r="C416" s="2304"/>
      <c r="D416" s="2304"/>
      <c r="E416" s="2304"/>
      <c r="F416" s="2304"/>
      <c r="G416" s="2304"/>
      <c r="H416" s="2304"/>
      <c r="I416" s="2304"/>
      <c r="J416" s="2304"/>
      <c r="K416" s="2304"/>
      <c r="L416" s="2304"/>
      <c r="M416" s="2304"/>
      <c r="N416" s="2304"/>
      <c r="O416" s="2304"/>
      <c r="P416" s="2304"/>
      <c r="Q416" s="2304"/>
      <c r="R416" s="2304"/>
      <c r="S416" s="2304"/>
      <c r="T416" s="2304"/>
      <c r="U416" s="2304"/>
      <c r="V416" s="2304"/>
      <c r="W416" s="2304"/>
      <c r="X416" s="2304"/>
      <c r="Y416" s="2304"/>
      <c r="Z416" s="2304"/>
      <c r="AA416" s="2304"/>
      <c r="AB416" s="2304"/>
      <c r="AC416" s="2304"/>
      <c r="AD416" s="2304"/>
      <c r="AE416" s="2304"/>
      <c r="AF416" s="2304"/>
      <c r="AG416" s="2304"/>
      <c r="AH416" s="2304"/>
      <c r="AI416" s="2304"/>
      <c r="AJ416" s="2305"/>
    </row>
    <row r="417" spans="2:36" ht="9.9" hidden="1" customHeight="1" thickBot="1">
      <c r="B417" s="2303"/>
      <c r="C417" s="2304"/>
      <c r="D417" s="2304"/>
      <c r="E417" s="2304"/>
      <c r="F417" s="2304"/>
      <c r="G417" s="2304"/>
      <c r="H417" s="2304"/>
      <c r="I417" s="2304"/>
      <c r="J417" s="2304"/>
      <c r="K417" s="2304"/>
      <c r="L417" s="2304"/>
      <c r="M417" s="2304"/>
      <c r="N417" s="2304"/>
      <c r="O417" s="2304"/>
      <c r="P417" s="2304"/>
      <c r="Q417" s="2304"/>
      <c r="R417" s="2304"/>
      <c r="S417" s="2304"/>
      <c r="T417" s="2304"/>
      <c r="U417" s="2304"/>
      <c r="V417" s="2304"/>
      <c r="W417" s="2304"/>
      <c r="X417" s="2304"/>
      <c r="Y417" s="2304"/>
      <c r="Z417" s="2304"/>
      <c r="AA417" s="2304"/>
      <c r="AB417" s="2304"/>
      <c r="AC417" s="2304"/>
      <c r="AD417" s="2304"/>
      <c r="AE417" s="2304"/>
      <c r="AF417" s="2304"/>
      <c r="AG417" s="2304"/>
      <c r="AH417" s="2304"/>
      <c r="AI417" s="2304"/>
      <c r="AJ417" s="2305"/>
    </row>
    <row r="418" spans="2:36" ht="23.25" customHeight="1" thickBot="1">
      <c r="B418" s="2311"/>
      <c r="C418" s="2312"/>
      <c r="D418" s="2312"/>
      <c r="E418" s="2312"/>
      <c r="F418" s="2312"/>
      <c r="G418" s="2312"/>
      <c r="H418" s="2312"/>
      <c r="I418" s="2312"/>
      <c r="J418" s="2312"/>
      <c r="K418" s="2312"/>
      <c r="L418" s="2312"/>
      <c r="M418" s="2312"/>
      <c r="N418" s="2312"/>
      <c r="O418" s="2312"/>
      <c r="P418" s="2312"/>
      <c r="Q418" s="2312"/>
      <c r="R418" s="2312"/>
      <c r="S418" s="2312"/>
      <c r="T418" s="2312"/>
      <c r="U418" s="2312"/>
      <c r="V418" s="2312"/>
      <c r="W418" s="2312"/>
      <c r="X418" s="2312"/>
      <c r="Y418" s="2312"/>
      <c r="Z418" s="2312"/>
      <c r="AA418" s="2312"/>
      <c r="AB418" s="2312"/>
      <c r="AC418" s="2312"/>
      <c r="AD418" s="2312"/>
      <c r="AE418" s="2312"/>
      <c r="AF418" s="2312"/>
      <c r="AG418" s="2312"/>
      <c r="AH418" s="2312"/>
      <c r="AI418" s="2312"/>
      <c r="AJ418" s="2313"/>
    </row>
    <row r="419" spans="2:36" s="247" customFormat="1" ht="30" customHeight="1" thickBot="1">
      <c r="B419" s="2306">
        <v>52</v>
      </c>
      <c r="C419" s="2307"/>
      <c r="D419" s="2289" t="s">
        <v>416</v>
      </c>
      <c r="E419" s="2290"/>
      <c r="F419" s="2290"/>
      <c r="G419" s="2290"/>
      <c r="H419" s="2290"/>
      <c r="I419" s="2290"/>
      <c r="J419" s="2290"/>
      <c r="K419" s="2290"/>
      <c r="L419" s="2290"/>
      <c r="M419" s="2290"/>
      <c r="N419" s="2290"/>
      <c r="O419" s="2290"/>
      <c r="P419" s="2290"/>
      <c r="Q419" s="2290"/>
      <c r="R419" s="2290"/>
      <c r="S419" s="2290"/>
      <c r="T419" s="2290"/>
      <c r="U419" s="2290"/>
      <c r="V419" s="2290"/>
      <c r="W419" s="2290"/>
      <c r="X419" s="2290"/>
      <c r="Y419" s="2290"/>
      <c r="Z419" s="2290"/>
      <c r="AA419" s="2290"/>
      <c r="AB419" s="2290"/>
      <c r="AC419" s="2290"/>
      <c r="AD419" s="2290"/>
      <c r="AE419" s="2290"/>
      <c r="AF419" s="2290"/>
      <c r="AG419" s="2290"/>
      <c r="AH419" s="2308"/>
      <c r="AI419" s="2309">
        <f>B419</f>
        <v>52</v>
      </c>
      <c r="AJ419" s="2310"/>
    </row>
    <row r="420" spans="2:36" ht="17.100000000000001" customHeight="1">
      <c r="B420" s="2300" t="s">
        <v>417</v>
      </c>
      <c r="C420" s="2301"/>
      <c r="D420" s="2301"/>
      <c r="E420" s="2301"/>
      <c r="F420" s="2301"/>
      <c r="G420" s="2301"/>
      <c r="H420" s="2301"/>
      <c r="I420" s="2301"/>
      <c r="J420" s="2301"/>
      <c r="K420" s="2301"/>
      <c r="L420" s="2301"/>
      <c r="M420" s="2301"/>
      <c r="N420" s="2301"/>
      <c r="O420" s="2301"/>
      <c r="P420" s="2301"/>
      <c r="Q420" s="2301"/>
      <c r="R420" s="2301"/>
      <c r="S420" s="2301"/>
      <c r="T420" s="2301"/>
      <c r="U420" s="2301"/>
      <c r="V420" s="2301"/>
      <c r="W420" s="2301"/>
      <c r="X420" s="2301"/>
      <c r="Y420" s="2301"/>
      <c r="Z420" s="2301"/>
      <c r="AA420" s="2301"/>
      <c r="AB420" s="2301"/>
      <c r="AC420" s="2301"/>
      <c r="AD420" s="2301"/>
      <c r="AE420" s="2301"/>
      <c r="AF420" s="2301"/>
      <c r="AG420" s="2301"/>
      <c r="AH420" s="2301"/>
      <c r="AI420" s="2301"/>
      <c r="AJ420" s="2302"/>
    </row>
    <row r="421" spans="2:36" ht="17.100000000000001" customHeight="1">
      <c r="B421" s="2303"/>
      <c r="C421" s="2304"/>
      <c r="D421" s="2304"/>
      <c r="E421" s="2304"/>
      <c r="F421" s="2304"/>
      <c r="G421" s="2304"/>
      <c r="H421" s="2304"/>
      <c r="I421" s="2304"/>
      <c r="J421" s="2304"/>
      <c r="K421" s="2304"/>
      <c r="L421" s="2304"/>
      <c r="M421" s="2304"/>
      <c r="N421" s="2304"/>
      <c r="O421" s="2304"/>
      <c r="P421" s="2304"/>
      <c r="Q421" s="2304"/>
      <c r="R421" s="2304"/>
      <c r="S421" s="2304"/>
      <c r="T421" s="2304"/>
      <c r="U421" s="2304"/>
      <c r="V421" s="2304"/>
      <c r="W421" s="2304"/>
      <c r="X421" s="2304"/>
      <c r="Y421" s="2304"/>
      <c r="Z421" s="2304"/>
      <c r="AA421" s="2304"/>
      <c r="AB421" s="2304"/>
      <c r="AC421" s="2304"/>
      <c r="AD421" s="2304"/>
      <c r="AE421" s="2304"/>
      <c r="AF421" s="2304"/>
      <c r="AG421" s="2304"/>
      <c r="AH421" s="2304"/>
      <c r="AI421" s="2304"/>
      <c r="AJ421" s="2305"/>
    </row>
    <row r="422" spans="2:36" ht="36" customHeight="1" thickBot="1">
      <c r="B422" s="2303"/>
      <c r="C422" s="2304"/>
      <c r="D422" s="2304"/>
      <c r="E422" s="2304"/>
      <c r="F422" s="2304"/>
      <c r="G422" s="2304"/>
      <c r="H422" s="2304"/>
      <c r="I422" s="2304"/>
      <c r="J422" s="2304"/>
      <c r="K422" s="2304"/>
      <c r="L422" s="2304"/>
      <c r="M422" s="2304"/>
      <c r="N422" s="2304"/>
      <c r="O422" s="2304"/>
      <c r="P422" s="2304"/>
      <c r="Q422" s="2304"/>
      <c r="R422" s="2304"/>
      <c r="S422" s="2304"/>
      <c r="T422" s="2304"/>
      <c r="U422" s="2304"/>
      <c r="V422" s="2304"/>
      <c r="W422" s="2304"/>
      <c r="X422" s="2304"/>
      <c r="Y422" s="2304"/>
      <c r="Z422" s="2304"/>
      <c r="AA422" s="2304"/>
      <c r="AB422" s="2304"/>
      <c r="AC422" s="2304"/>
      <c r="AD422" s="2304"/>
      <c r="AE422" s="2304"/>
      <c r="AF422" s="2304"/>
      <c r="AG422" s="2304"/>
      <c r="AH422" s="2304"/>
      <c r="AI422" s="2304"/>
      <c r="AJ422" s="2305"/>
    </row>
    <row r="423" spans="2:36" ht="17.100000000000001" hidden="1" customHeight="1" thickBot="1">
      <c r="B423" s="2303"/>
      <c r="C423" s="2304"/>
      <c r="D423" s="2304"/>
      <c r="E423" s="2304"/>
      <c r="F423" s="2304"/>
      <c r="G423" s="2304"/>
      <c r="H423" s="2304"/>
      <c r="I423" s="2304"/>
      <c r="J423" s="2304"/>
      <c r="K423" s="2304"/>
      <c r="L423" s="2304"/>
      <c r="M423" s="2304"/>
      <c r="N423" s="2304"/>
      <c r="O423" s="2304"/>
      <c r="P423" s="2304"/>
      <c r="Q423" s="2304"/>
      <c r="R423" s="2304"/>
      <c r="S423" s="2304"/>
      <c r="T423" s="2304"/>
      <c r="U423" s="2304"/>
      <c r="V423" s="2304"/>
      <c r="W423" s="2304"/>
      <c r="X423" s="2304"/>
      <c r="Y423" s="2304"/>
      <c r="Z423" s="2304"/>
      <c r="AA423" s="2304"/>
      <c r="AB423" s="2304"/>
      <c r="AC423" s="2304"/>
      <c r="AD423" s="2304"/>
      <c r="AE423" s="2304"/>
      <c r="AF423" s="2304"/>
      <c r="AG423" s="2304"/>
      <c r="AH423" s="2304"/>
      <c r="AI423" s="2304"/>
      <c r="AJ423" s="2305"/>
    </row>
    <row r="424" spans="2:36" ht="9.9" hidden="1" customHeight="1">
      <c r="B424" s="2303"/>
      <c r="C424" s="2304"/>
      <c r="D424" s="2304"/>
      <c r="E424" s="2304"/>
      <c r="F424" s="2304"/>
      <c r="G424" s="2304"/>
      <c r="H424" s="2304"/>
      <c r="I424" s="2304"/>
      <c r="J424" s="2304"/>
      <c r="K424" s="2304"/>
      <c r="L424" s="2304"/>
      <c r="M424" s="2304"/>
      <c r="N424" s="2304"/>
      <c r="O424" s="2304"/>
      <c r="P424" s="2304"/>
      <c r="Q424" s="2304"/>
      <c r="R424" s="2304"/>
      <c r="S424" s="2304"/>
      <c r="T424" s="2304"/>
      <c r="U424" s="2304"/>
      <c r="V424" s="2304"/>
      <c r="W424" s="2304"/>
      <c r="X424" s="2304"/>
      <c r="Y424" s="2304"/>
      <c r="Z424" s="2304"/>
      <c r="AA424" s="2304"/>
      <c r="AB424" s="2304"/>
      <c r="AC424" s="2304"/>
      <c r="AD424" s="2304"/>
      <c r="AE424" s="2304"/>
      <c r="AF424" s="2304"/>
      <c r="AG424" s="2304"/>
      <c r="AH424" s="2304"/>
      <c r="AI424" s="2304"/>
      <c r="AJ424" s="2305"/>
    </row>
    <row r="425" spans="2:36" ht="9.9" hidden="1" customHeight="1">
      <c r="B425" s="2303"/>
      <c r="C425" s="2304"/>
      <c r="D425" s="2304"/>
      <c r="E425" s="2304"/>
      <c r="F425" s="2304"/>
      <c r="G425" s="2304"/>
      <c r="H425" s="2304"/>
      <c r="I425" s="2304"/>
      <c r="J425" s="2304"/>
      <c r="K425" s="2304"/>
      <c r="L425" s="2304"/>
      <c r="M425" s="2304"/>
      <c r="N425" s="2304"/>
      <c r="O425" s="2304"/>
      <c r="P425" s="2304"/>
      <c r="Q425" s="2304"/>
      <c r="R425" s="2304"/>
      <c r="S425" s="2304"/>
      <c r="T425" s="2304"/>
      <c r="U425" s="2304"/>
      <c r="V425" s="2304"/>
      <c r="W425" s="2304"/>
      <c r="X425" s="2304"/>
      <c r="Y425" s="2304"/>
      <c r="Z425" s="2304"/>
      <c r="AA425" s="2304"/>
      <c r="AB425" s="2304"/>
      <c r="AC425" s="2304"/>
      <c r="AD425" s="2304"/>
      <c r="AE425" s="2304"/>
      <c r="AF425" s="2304"/>
      <c r="AG425" s="2304"/>
      <c r="AH425" s="2304"/>
      <c r="AI425" s="2304"/>
      <c r="AJ425" s="2305"/>
    </row>
    <row r="426" spans="2:36" ht="17.100000000000001" hidden="1" customHeight="1" thickBot="1">
      <c r="B426" s="2311"/>
      <c r="C426" s="2312"/>
      <c r="D426" s="2312"/>
      <c r="E426" s="2312"/>
      <c r="F426" s="2312"/>
      <c r="G426" s="2312"/>
      <c r="H426" s="2312"/>
      <c r="I426" s="2312"/>
      <c r="J426" s="2312"/>
      <c r="K426" s="2312"/>
      <c r="L426" s="2312"/>
      <c r="M426" s="2312"/>
      <c r="N426" s="2312"/>
      <c r="O426" s="2312"/>
      <c r="P426" s="2312"/>
      <c r="Q426" s="2312"/>
      <c r="R426" s="2312"/>
      <c r="S426" s="2312"/>
      <c r="T426" s="2312"/>
      <c r="U426" s="2312"/>
      <c r="V426" s="2312"/>
      <c r="W426" s="2312"/>
      <c r="X426" s="2312"/>
      <c r="Y426" s="2312"/>
      <c r="Z426" s="2312"/>
      <c r="AA426" s="2312"/>
      <c r="AB426" s="2312"/>
      <c r="AC426" s="2312"/>
      <c r="AD426" s="2312"/>
      <c r="AE426" s="2312"/>
      <c r="AF426" s="2312"/>
      <c r="AG426" s="2312"/>
      <c r="AH426" s="2312"/>
      <c r="AI426" s="2312"/>
      <c r="AJ426" s="2313"/>
    </row>
    <row r="427" spans="2:36" s="247" customFormat="1" ht="30" customHeight="1" thickBot="1">
      <c r="B427" s="2306">
        <v>53</v>
      </c>
      <c r="C427" s="2307"/>
      <c r="D427" s="2289" t="s">
        <v>418</v>
      </c>
      <c r="E427" s="2290"/>
      <c r="F427" s="2290"/>
      <c r="G427" s="2290"/>
      <c r="H427" s="2290"/>
      <c r="I427" s="2290"/>
      <c r="J427" s="2290"/>
      <c r="K427" s="2290"/>
      <c r="L427" s="2290"/>
      <c r="M427" s="2290"/>
      <c r="N427" s="2290"/>
      <c r="O427" s="2290"/>
      <c r="P427" s="2290"/>
      <c r="Q427" s="2290"/>
      <c r="R427" s="2290"/>
      <c r="S427" s="2290"/>
      <c r="T427" s="2290"/>
      <c r="U427" s="2290"/>
      <c r="V427" s="2290"/>
      <c r="W427" s="2290"/>
      <c r="X427" s="2290"/>
      <c r="Y427" s="2290"/>
      <c r="Z427" s="2290"/>
      <c r="AA427" s="2290"/>
      <c r="AB427" s="2290"/>
      <c r="AC427" s="2290"/>
      <c r="AD427" s="2290"/>
      <c r="AE427" s="2290"/>
      <c r="AF427" s="2290"/>
      <c r="AG427" s="2290"/>
      <c r="AH427" s="2308"/>
      <c r="AI427" s="2309">
        <f>B427</f>
        <v>53</v>
      </c>
      <c r="AJ427" s="2310"/>
    </row>
    <row r="428" spans="2:36" ht="9.9" customHeight="1">
      <c r="B428" s="2300" t="s">
        <v>419</v>
      </c>
      <c r="C428" s="2301"/>
      <c r="D428" s="2301"/>
      <c r="E428" s="2301"/>
      <c r="F428" s="2301"/>
      <c r="G428" s="2301"/>
      <c r="H428" s="2301"/>
      <c r="I428" s="2301"/>
      <c r="J428" s="2301"/>
      <c r="K428" s="2301"/>
      <c r="L428" s="2301"/>
      <c r="M428" s="2301"/>
      <c r="N428" s="2301"/>
      <c r="O428" s="2301"/>
      <c r="P428" s="2301"/>
      <c r="Q428" s="2301"/>
      <c r="R428" s="2301"/>
      <c r="S428" s="2301"/>
      <c r="T428" s="2301"/>
      <c r="U428" s="2301"/>
      <c r="V428" s="2301"/>
      <c r="W428" s="2301"/>
      <c r="X428" s="2301"/>
      <c r="Y428" s="2301"/>
      <c r="Z428" s="2301"/>
      <c r="AA428" s="2301"/>
      <c r="AB428" s="2301"/>
      <c r="AC428" s="2301"/>
      <c r="AD428" s="2301"/>
      <c r="AE428" s="2301"/>
      <c r="AF428" s="2301"/>
      <c r="AG428" s="2301"/>
      <c r="AH428" s="2301"/>
      <c r="AI428" s="2301"/>
      <c r="AJ428" s="2302"/>
    </row>
    <row r="429" spans="2:36" ht="9.9" customHeight="1">
      <c r="B429" s="2303"/>
      <c r="C429" s="2304"/>
      <c r="D429" s="2304"/>
      <c r="E429" s="2304"/>
      <c r="F429" s="2304"/>
      <c r="G429" s="2304"/>
      <c r="H429" s="2304"/>
      <c r="I429" s="2304"/>
      <c r="J429" s="2304"/>
      <c r="K429" s="2304"/>
      <c r="L429" s="2304"/>
      <c r="M429" s="2304"/>
      <c r="N429" s="2304"/>
      <c r="O429" s="2304"/>
      <c r="P429" s="2304"/>
      <c r="Q429" s="2304"/>
      <c r="R429" s="2304"/>
      <c r="S429" s="2304"/>
      <c r="T429" s="2304"/>
      <c r="U429" s="2304"/>
      <c r="V429" s="2304"/>
      <c r="W429" s="2304"/>
      <c r="X429" s="2304"/>
      <c r="Y429" s="2304"/>
      <c r="Z429" s="2304"/>
      <c r="AA429" s="2304"/>
      <c r="AB429" s="2304"/>
      <c r="AC429" s="2304"/>
      <c r="AD429" s="2304"/>
      <c r="AE429" s="2304"/>
      <c r="AF429" s="2304"/>
      <c r="AG429" s="2304"/>
      <c r="AH429" s="2304"/>
      <c r="AI429" s="2304"/>
      <c r="AJ429" s="2305"/>
    </row>
    <row r="430" spans="2:36" ht="9.9" customHeight="1">
      <c r="B430" s="2303"/>
      <c r="C430" s="2304"/>
      <c r="D430" s="2304"/>
      <c r="E430" s="2304"/>
      <c r="F430" s="2304"/>
      <c r="G430" s="2304"/>
      <c r="H430" s="2304"/>
      <c r="I430" s="2304"/>
      <c r="J430" s="2304"/>
      <c r="K430" s="2304"/>
      <c r="L430" s="2304"/>
      <c r="M430" s="2304"/>
      <c r="N430" s="2304"/>
      <c r="O430" s="2304"/>
      <c r="P430" s="2304"/>
      <c r="Q430" s="2304"/>
      <c r="R430" s="2304"/>
      <c r="S430" s="2304"/>
      <c r="T430" s="2304"/>
      <c r="U430" s="2304"/>
      <c r="V430" s="2304"/>
      <c r="W430" s="2304"/>
      <c r="X430" s="2304"/>
      <c r="Y430" s="2304"/>
      <c r="Z430" s="2304"/>
      <c r="AA430" s="2304"/>
      <c r="AB430" s="2304"/>
      <c r="AC430" s="2304"/>
      <c r="AD430" s="2304"/>
      <c r="AE430" s="2304"/>
      <c r="AF430" s="2304"/>
      <c r="AG430" s="2304"/>
      <c r="AH430" s="2304"/>
      <c r="AI430" s="2304"/>
      <c r="AJ430" s="2305"/>
    </row>
    <row r="431" spans="2:36" ht="9.9" customHeight="1">
      <c r="B431" s="2303"/>
      <c r="C431" s="2304"/>
      <c r="D431" s="2304"/>
      <c r="E431" s="2304"/>
      <c r="F431" s="2304"/>
      <c r="G431" s="2304"/>
      <c r="H431" s="2304"/>
      <c r="I431" s="2304"/>
      <c r="J431" s="2304"/>
      <c r="K431" s="2304"/>
      <c r="L431" s="2304"/>
      <c r="M431" s="2304"/>
      <c r="N431" s="2304"/>
      <c r="O431" s="2304"/>
      <c r="P431" s="2304"/>
      <c r="Q431" s="2304"/>
      <c r="R431" s="2304"/>
      <c r="S431" s="2304"/>
      <c r="T431" s="2304"/>
      <c r="U431" s="2304"/>
      <c r="V431" s="2304"/>
      <c r="W431" s="2304"/>
      <c r="X431" s="2304"/>
      <c r="Y431" s="2304"/>
      <c r="Z431" s="2304"/>
      <c r="AA431" s="2304"/>
      <c r="AB431" s="2304"/>
      <c r="AC431" s="2304"/>
      <c r="AD431" s="2304"/>
      <c r="AE431" s="2304"/>
      <c r="AF431" s="2304"/>
      <c r="AG431" s="2304"/>
      <c r="AH431" s="2304"/>
      <c r="AI431" s="2304"/>
      <c r="AJ431" s="2305"/>
    </row>
    <row r="432" spans="2:36" ht="9.9" customHeight="1">
      <c r="B432" s="2303"/>
      <c r="C432" s="2304"/>
      <c r="D432" s="2304"/>
      <c r="E432" s="2304"/>
      <c r="F432" s="2304"/>
      <c r="G432" s="2304"/>
      <c r="H432" s="2304"/>
      <c r="I432" s="2304"/>
      <c r="J432" s="2304"/>
      <c r="K432" s="2304"/>
      <c r="L432" s="2304"/>
      <c r="M432" s="2304"/>
      <c r="N432" s="2304"/>
      <c r="O432" s="2304"/>
      <c r="P432" s="2304"/>
      <c r="Q432" s="2304"/>
      <c r="R432" s="2304"/>
      <c r="S432" s="2304"/>
      <c r="T432" s="2304"/>
      <c r="U432" s="2304"/>
      <c r="V432" s="2304"/>
      <c r="W432" s="2304"/>
      <c r="X432" s="2304"/>
      <c r="Y432" s="2304"/>
      <c r="Z432" s="2304"/>
      <c r="AA432" s="2304"/>
      <c r="AB432" s="2304"/>
      <c r="AC432" s="2304"/>
      <c r="AD432" s="2304"/>
      <c r="AE432" s="2304"/>
      <c r="AF432" s="2304"/>
      <c r="AG432" s="2304"/>
      <c r="AH432" s="2304"/>
      <c r="AI432" s="2304"/>
      <c r="AJ432" s="2305"/>
    </row>
    <row r="433" spans="2:36" ht="9.9" customHeight="1">
      <c r="B433" s="2303"/>
      <c r="C433" s="2304"/>
      <c r="D433" s="2304"/>
      <c r="E433" s="2304"/>
      <c r="F433" s="2304"/>
      <c r="G433" s="2304"/>
      <c r="H433" s="2304"/>
      <c r="I433" s="2304"/>
      <c r="J433" s="2304"/>
      <c r="K433" s="2304"/>
      <c r="L433" s="2304"/>
      <c r="M433" s="2304"/>
      <c r="N433" s="2304"/>
      <c r="O433" s="2304"/>
      <c r="P433" s="2304"/>
      <c r="Q433" s="2304"/>
      <c r="R433" s="2304"/>
      <c r="S433" s="2304"/>
      <c r="T433" s="2304"/>
      <c r="U433" s="2304"/>
      <c r="V433" s="2304"/>
      <c r="W433" s="2304"/>
      <c r="X433" s="2304"/>
      <c r="Y433" s="2304"/>
      <c r="Z433" s="2304"/>
      <c r="AA433" s="2304"/>
      <c r="AB433" s="2304"/>
      <c r="AC433" s="2304"/>
      <c r="AD433" s="2304"/>
      <c r="AE433" s="2304"/>
      <c r="AF433" s="2304"/>
      <c r="AG433" s="2304"/>
      <c r="AH433" s="2304"/>
      <c r="AI433" s="2304"/>
      <c r="AJ433" s="2305"/>
    </row>
    <row r="434" spans="2:36" ht="22.5" customHeight="1" thickBot="1">
      <c r="B434" s="2311"/>
      <c r="C434" s="2312"/>
      <c r="D434" s="2312"/>
      <c r="E434" s="2312"/>
      <c r="F434" s="2312"/>
      <c r="G434" s="2312"/>
      <c r="H434" s="2312"/>
      <c r="I434" s="2312"/>
      <c r="J434" s="2312"/>
      <c r="K434" s="2312"/>
      <c r="L434" s="2312"/>
      <c r="M434" s="2312"/>
      <c r="N434" s="2312"/>
      <c r="O434" s="2312"/>
      <c r="P434" s="2312"/>
      <c r="Q434" s="2312"/>
      <c r="R434" s="2312"/>
      <c r="S434" s="2312"/>
      <c r="T434" s="2312"/>
      <c r="U434" s="2312"/>
      <c r="V434" s="2312"/>
      <c r="W434" s="2312"/>
      <c r="X434" s="2312"/>
      <c r="Y434" s="2312"/>
      <c r="Z434" s="2312"/>
      <c r="AA434" s="2312"/>
      <c r="AB434" s="2312"/>
      <c r="AC434" s="2312"/>
      <c r="AD434" s="2312"/>
      <c r="AE434" s="2312"/>
      <c r="AF434" s="2312"/>
      <c r="AG434" s="2312"/>
      <c r="AH434" s="2312"/>
      <c r="AI434" s="2312"/>
      <c r="AJ434" s="2313"/>
    </row>
    <row r="435" spans="2:36" s="247" customFormat="1" ht="30" customHeight="1" thickBot="1">
      <c r="B435" s="2306">
        <v>54</v>
      </c>
      <c r="C435" s="2307"/>
      <c r="D435" s="2289" t="s">
        <v>420</v>
      </c>
      <c r="E435" s="2290"/>
      <c r="F435" s="2290"/>
      <c r="G435" s="2290"/>
      <c r="H435" s="2290"/>
      <c r="I435" s="2290"/>
      <c r="J435" s="2290"/>
      <c r="K435" s="2290"/>
      <c r="L435" s="2290"/>
      <c r="M435" s="2290"/>
      <c r="N435" s="2290"/>
      <c r="O435" s="2290"/>
      <c r="P435" s="2290"/>
      <c r="Q435" s="2290"/>
      <c r="R435" s="2290"/>
      <c r="S435" s="2290"/>
      <c r="T435" s="2290"/>
      <c r="U435" s="2290"/>
      <c r="V435" s="2290"/>
      <c r="W435" s="2290"/>
      <c r="X435" s="2290"/>
      <c r="Y435" s="2290"/>
      <c r="Z435" s="2290"/>
      <c r="AA435" s="2290"/>
      <c r="AB435" s="2290"/>
      <c r="AC435" s="2290"/>
      <c r="AD435" s="2290"/>
      <c r="AE435" s="2290"/>
      <c r="AF435" s="2290"/>
      <c r="AG435" s="2290"/>
      <c r="AH435" s="2308"/>
      <c r="AI435" s="2309">
        <f>B435</f>
        <v>54</v>
      </c>
      <c r="AJ435" s="2310"/>
    </row>
    <row r="436" spans="2:36" ht="12.9" customHeight="1">
      <c r="B436" s="2300" t="s">
        <v>421</v>
      </c>
      <c r="C436" s="2301"/>
      <c r="D436" s="2301"/>
      <c r="E436" s="2301"/>
      <c r="F436" s="2301"/>
      <c r="G436" s="2301"/>
      <c r="H436" s="2301"/>
      <c r="I436" s="2301"/>
      <c r="J436" s="2301"/>
      <c r="K436" s="2301"/>
      <c r="L436" s="2301"/>
      <c r="M436" s="2301"/>
      <c r="N436" s="2301"/>
      <c r="O436" s="2301"/>
      <c r="P436" s="2301"/>
      <c r="Q436" s="2301"/>
      <c r="R436" s="2301"/>
      <c r="S436" s="2301"/>
      <c r="T436" s="2301"/>
      <c r="U436" s="2301"/>
      <c r="V436" s="2301"/>
      <c r="W436" s="2301"/>
      <c r="X436" s="2301"/>
      <c r="Y436" s="2301"/>
      <c r="Z436" s="2301"/>
      <c r="AA436" s="2301"/>
      <c r="AB436" s="2301"/>
      <c r="AC436" s="2301"/>
      <c r="AD436" s="2301"/>
      <c r="AE436" s="2301"/>
      <c r="AF436" s="2301"/>
      <c r="AG436" s="2301"/>
      <c r="AH436" s="2301"/>
      <c r="AI436" s="2301"/>
      <c r="AJ436" s="2302"/>
    </row>
    <row r="437" spans="2:36" ht="12.9" customHeight="1">
      <c r="B437" s="2303"/>
      <c r="C437" s="2304"/>
      <c r="D437" s="2304"/>
      <c r="E437" s="2304"/>
      <c r="F437" s="2304"/>
      <c r="G437" s="2304"/>
      <c r="H437" s="2304"/>
      <c r="I437" s="2304"/>
      <c r="J437" s="2304"/>
      <c r="K437" s="2304"/>
      <c r="L437" s="2304"/>
      <c r="M437" s="2304"/>
      <c r="N437" s="2304"/>
      <c r="O437" s="2304"/>
      <c r="P437" s="2304"/>
      <c r="Q437" s="2304"/>
      <c r="R437" s="2304"/>
      <c r="S437" s="2304"/>
      <c r="T437" s="2304"/>
      <c r="U437" s="2304"/>
      <c r="V437" s="2304"/>
      <c r="W437" s="2304"/>
      <c r="X437" s="2304"/>
      <c r="Y437" s="2304"/>
      <c r="Z437" s="2304"/>
      <c r="AA437" s="2304"/>
      <c r="AB437" s="2304"/>
      <c r="AC437" s="2304"/>
      <c r="AD437" s="2304"/>
      <c r="AE437" s="2304"/>
      <c r="AF437" s="2304"/>
      <c r="AG437" s="2304"/>
      <c r="AH437" s="2304"/>
      <c r="AI437" s="2304"/>
      <c r="AJ437" s="2305"/>
    </row>
    <row r="438" spans="2:36" ht="12.9" customHeight="1">
      <c r="B438" s="2303"/>
      <c r="C438" s="2304"/>
      <c r="D438" s="2304"/>
      <c r="E438" s="2304"/>
      <c r="F438" s="2304"/>
      <c r="G438" s="2304"/>
      <c r="H438" s="2304"/>
      <c r="I438" s="2304"/>
      <c r="J438" s="2304"/>
      <c r="K438" s="2304"/>
      <c r="L438" s="2304"/>
      <c r="M438" s="2304"/>
      <c r="N438" s="2304"/>
      <c r="O438" s="2304"/>
      <c r="P438" s="2304"/>
      <c r="Q438" s="2304"/>
      <c r="R438" s="2304"/>
      <c r="S438" s="2304"/>
      <c r="T438" s="2304"/>
      <c r="U438" s="2304"/>
      <c r="V438" s="2304"/>
      <c r="W438" s="2304"/>
      <c r="X438" s="2304"/>
      <c r="Y438" s="2304"/>
      <c r="Z438" s="2304"/>
      <c r="AA438" s="2304"/>
      <c r="AB438" s="2304"/>
      <c r="AC438" s="2304"/>
      <c r="AD438" s="2304"/>
      <c r="AE438" s="2304"/>
      <c r="AF438" s="2304"/>
      <c r="AG438" s="2304"/>
      <c r="AH438" s="2304"/>
      <c r="AI438" s="2304"/>
      <c r="AJ438" s="2305"/>
    </row>
    <row r="439" spans="2:36" ht="25.5" customHeight="1" thickBot="1">
      <c r="B439" s="2303"/>
      <c r="C439" s="2304"/>
      <c r="D439" s="2304"/>
      <c r="E439" s="2304"/>
      <c r="F439" s="2304"/>
      <c r="G439" s="2304"/>
      <c r="H439" s="2304"/>
      <c r="I439" s="2304"/>
      <c r="J439" s="2304"/>
      <c r="K439" s="2304"/>
      <c r="L439" s="2304"/>
      <c r="M439" s="2304"/>
      <c r="N439" s="2304"/>
      <c r="O439" s="2304"/>
      <c r="P439" s="2304"/>
      <c r="Q439" s="2304"/>
      <c r="R439" s="2304"/>
      <c r="S439" s="2304"/>
      <c r="T439" s="2304"/>
      <c r="U439" s="2304"/>
      <c r="V439" s="2304"/>
      <c r="W439" s="2304"/>
      <c r="X439" s="2304"/>
      <c r="Y439" s="2304"/>
      <c r="Z439" s="2304"/>
      <c r="AA439" s="2304"/>
      <c r="AB439" s="2304"/>
      <c r="AC439" s="2304"/>
      <c r="AD439" s="2304"/>
      <c r="AE439" s="2304"/>
      <c r="AF439" s="2304"/>
      <c r="AG439" s="2304"/>
      <c r="AH439" s="2304"/>
      <c r="AI439" s="2304"/>
      <c r="AJ439" s="2305"/>
    </row>
    <row r="440" spans="2:36" ht="9.9" hidden="1" customHeight="1">
      <c r="B440" s="2303"/>
      <c r="C440" s="2304"/>
      <c r="D440" s="2304"/>
      <c r="E440" s="2304"/>
      <c r="F440" s="2304"/>
      <c r="G440" s="2304"/>
      <c r="H440" s="2304"/>
      <c r="I440" s="2304"/>
      <c r="J440" s="2304"/>
      <c r="K440" s="2304"/>
      <c r="L440" s="2304"/>
      <c r="M440" s="2304"/>
      <c r="N440" s="2304"/>
      <c r="O440" s="2304"/>
      <c r="P440" s="2304"/>
      <c r="Q440" s="2304"/>
      <c r="R440" s="2304"/>
      <c r="S440" s="2304"/>
      <c r="T440" s="2304"/>
      <c r="U440" s="2304"/>
      <c r="V440" s="2304"/>
      <c r="W440" s="2304"/>
      <c r="X440" s="2304"/>
      <c r="Y440" s="2304"/>
      <c r="Z440" s="2304"/>
      <c r="AA440" s="2304"/>
      <c r="AB440" s="2304"/>
      <c r="AC440" s="2304"/>
      <c r="AD440" s="2304"/>
      <c r="AE440" s="2304"/>
      <c r="AF440" s="2304"/>
      <c r="AG440" s="2304"/>
      <c r="AH440" s="2304"/>
      <c r="AI440" s="2304"/>
      <c r="AJ440" s="2305"/>
    </row>
    <row r="441" spans="2:36" ht="9.9" hidden="1" customHeight="1">
      <c r="B441" s="2303"/>
      <c r="C441" s="2304"/>
      <c r="D441" s="2304"/>
      <c r="E441" s="2304"/>
      <c r="F441" s="2304"/>
      <c r="G441" s="2304"/>
      <c r="H441" s="2304"/>
      <c r="I441" s="2304"/>
      <c r="J441" s="2304"/>
      <c r="K441" s="2304"/>
      <c r="L441" s="2304"/>
      <c r="M441" s="2304"/>
      <c r="N441" s="2304"/>
      <c r="O441" s="2304"/>
      <c r="P441" s="2304"/>
      <c r="Q441" s="2304"/>
      <c r="R441" s="2304"/>
      <c r="S441" s="2304"/>
      <c r="T441" s="2304"/>
      <c r="U441" s="2304"/>
      <c r="V441" s="2304"/>
      <c r="W441" s="2304"/>
      <c r="X441" s="2304"/>
      <c r="Y441" s="2304"/>
      <c r="Z441" s="2304"/>
      <c r="AA441" s="2304"/>
      <c r="AB441" s="2304"/>
      <c r="AC441" s="2304"/>
      <c r="AD441" s="2304"/>
      <c r="AE441" s="2304"/>
      <c r="AF441" s="2304"/>
      <c r="AG441" s="2304"/>
      <c r="AH441" s="2304"/>
      <c r="AI441" s="2304"/>
      <c r="AJ441" s="2305"/>
    </row>
    <row r="442" spans="2:36" ht="12.9" hidden="1" customHeight="1" thickBot="1">
      <c r="B442" s="2311"/>
      <c r="C442" s="2312"/>
      <c r="D442" s="2312"/>
      <c r="E442" s="2312"/>
      <c r="F442" s="2312"/>
      <c r="G442" s="2312"/>
      <c r="H442" s="2312"/>
      <c r="I442" s="2312"/>
      <c r="J442" s="2312"/>
      <c r="K442" s="2312"/>
      <c r="L442" s="2312"/>
      <c r="M442" s="2312"/>
      <c r="N442" s="2312"/>
      <c r="O442" s="2312"/>
      <c r="P442" s="2312"/>
      <c r="Q442" s="2312"/>
      <c r="R442" s="2312"/>
      <c r="S442" s="2312"/>
      <c r="T442" s="2312"/>
      <c r="U442" s="2312"/>
      <c r="V442" s="2312"/>
      <c r="W442" s="2312"/>
      <c r="X442" s="2312"/>
      <c r="Y442" s="2312"/>
      <c r="Z442" s="2312"/>
      <c r="AA442" s="2312"/>
      <c r="AB442" s="2312"/>
      <c r="AC442" s="2312"/>
      <c r="AD442" s="2312"/>
      <c r="AE442" s="2312"/>
      <c r="AF442" s="2312"/>
      <c r="AG442" s="2312"/>
      <c r="AH442" s="2312"/>
      <c r="AI442" s="2312"/>
      <c r="AJ442" s="2313"/>
    </row>
    <row r="443" spans="2:36" s="247" customFormat="1" ht="30" customHeight="1" thickBot="1">
      <c r="B443" s="2306">
        <v>55</v>
      </c>
      <c r="C443" s="2307"/>
      <c r="D443" s="2289" t="s">
        <v>422</v>
      </c>
      <c r="E443" s="2290"/>
      <c r="F443" s="2290"/>
      <c r="G443" s="2290"/>
      <c r="H443" s="2290"/>
      <c r="I443" s="2290"/>
      <c r="J443" s="2290"/>
      <c r="K443" s="2290"/>
      <c r="L443" s="2290"/>
      <c r="M443" s="2290"/>
      <c r="N443" s="2290"/>
      <c r="O443" s="2290"/>
      <c r="P443" s="2290"/>
      <c r="Q443" s="2290"/>
      <c r="R443" s="2290"/>
      <c r="S443" s="2290"/>
      <c r="T443" s="2290"/>
      <c r="U443" s="2290"/>
      <c r="V443" s="2290"/>
      <c r="W443" s="2290"/>
      <c r="X443" s="2290"/>
      <c r="Y443" s="2290"/>
      <c r="Z443" s="2290"/>
      <c r="AA443" s="2290"/>
      <c r="AB443" s="2290"/>
      <c r="AC443" s="2290"/>
      <c r="AD443" s="2290"/>
      <c r="AE443" s="2290"/>
      <c r="AF443" s="2290"/>
      <c r="AG443" s="2290"/>
      <c r="AH443" s="2308"/>
      <c r="AI443" s="2309">
        <f>B443</f>
        <v>55</v>
      </c>
      <c r="AJ443" s="2310"/>
    </row>
    <row r="444" spans="2:36" ht="11.1" customHeight="1">
      <c r="B444" s="2300" t="s">
        <v>758</v>
      </c>
      <c r="C444" s="2301"/>
      <c r="D444" s="2301"/>
      <c r="E444" s="2301"/>
      <c r="F444" s="2301"/>
      <c r="G444" s="2301"/>
      <c r="H444" s="2301"/>
      <c r="I444" s="2301"/>
      <c r="J444" s="2301"/>
      <c r="K444" s="2301"/>
      <c r="L444" s="2301"/>
      <c r="M444" s="2301"/>
      <c r="N444" s="2301"/>
      <c r="O444" s="2301"/>
      <c r="P444" s="2301"/>
      <c r="Q444" s="2301"/>
      <c r="R444" s="2301"/>
      <c r="S444" s="2301"/>
      <c r="T444" s="2301"/>
      <c r="U444" s="2301"/>
      <c r="V444" s="2301"/>
      <c r="W444" s="2301"/>
      <c r="X444" s="2301"/>
      <c r="Y444" s="2301"/>
      <c r="Z444" s="2301"/>
      <c r="AA444" s="2301"/>
      <c r="AB444" s="2301"/>
      <c r="AC444" s="2301"/>
      <c r="AD444" s="2301"/>
      <c r="AE444" s="2301"/>
      <c r="AF444" s="2301"/>
      <c r="AG444" s="2301"/>
      <c r="AH444" s="2301"/>
      <c r="AI444" s="2301"/>
      <c r="AJ444" s="2302"/>
    </row>
    <row r="445" spans="2:36" ht="11.1" customHeight="1">
      <c r="B445" s="2303"/>
      <c r="C445" s="2304"/>
      <c r="D445" s="2304"/>
      <c r="E445" s="2304"/>
      <c r="F445" s="2304"/>
      <c r="G445" s="2304"/>
      <c r="H445" s="2304"/>
      <c r="I445" s="2304"/>
      <c r="J445" s="2304"/>
      <c r="K445" s="2304"/>
      <c r="L445" s="2304"/>
      <c r="M445" s="2304"/>
      <c r="N445" s="2304"/>
      <c r="O445" s="2304"/>
      <c r="P445" s="2304"/>
      <c r="Q445" s="2304"/>
      <c r="R445" s="2304"/>
      <c r="S445" s="2304"/>
      <c r="T445" s="2304"/>
      <c r="U445" s="2304"/>
      <c r="V445" s="2304"/>
      <c r="W445" s="2304"/>
      <c r="X445" s="2304"/>
      <c r="Y445" s="2304"/>
      <c r="Z445" s="2304"/>
      <c r="AA445" s="2304"/>
      <c r="AB445" s="2304"/>
      <c r="AC445" s="2304"/>
      <c r="AD445" s="2304"/>
      <c r="AE445" s="2304"/>
      <c r="AF445" s="2304"/>
      <c r="AG445" s="2304"/>
      <c r="AH445" s="2304"/>
      <c r="AI445" s="2304"/>
      <c r="AJ445" s="2305"/>
    </row>
    <row r="446" spans="2:36" ht="11.1" customHeight="1">
      <c r="B446" s="2303"/>
      <c r="C446" s="2304"/>
      <c r="D446" s="2304"/>
      <c r="E446" s="2304"/>
      <c r="F446" s="2304"/>
      <c r="G446" s="2304"/>
      <c r="H446" s="2304"/>
      <c r="I446" s="2304"/>
      <c r="J446" s="2304"/>
      <c r="K446" s="2304"/>
      <c r="L446" s="2304"/>
      <c r="M446" s="2304"/>
      <c r="N446" s="2304"/>
      <c r="O446" s="2304"/>
      <c r="P446" s="2304"/>
      <c r="Q446" s="2304"/>
      <c r="R446" s="2304"/>
      <c r="S446" s="2304"/>
      <c r="T446" s="2304"/>
      <c r="U446" s="2304"/>
      <c r="V446" s="2304"/>
      <c r="W446" s="2304"/>
      <c r="X446" s="2304"/>
      <c r="Y446" s="2304"/>
      <c r="Z446" s="2304"/>
      <c r="AA446" s="2304"/>
      <c r="AB446" s="2304"/>
      <c r="AC446" s="2304"/>
      <c r="AD446" s="2304"/>
      <c r="AE446" s="2304"/>
      <c r="AF446" s="2304"/>
      <c r="AG446" s="2304"/>
      <c r="AH446" s="2304"/>
      <c r="AI446" s="2304"/>
      <c r="AJ446" s="2305"/>
    </row>
    <row r="447" spans="2:36" ht="11.1" customHeight="1">
      <c r="B447" s="2303"/>
      <c r="C447" s="2304"/>
      <c r="D447" s="2304"/>
      <c r="E447" s="2304"/>
      <c r="F447" s="2304"/>
      <c r="G447" s="2304"/>
      <c r="H447" s="2304"/>
      <c r="I447" s="2304"/>
      <c r="J447" s="2304"/>
      <c r="K447" s="2304"/>
      <c r="L447" s="2304"/>
      <c r="M447" s="2304"/>
      <c r="N447" s="2304"/>
      <c r="O447" s="2304"/>
      <c r="P447" s="2304"/>
      <c r="Q447" s="2304"/>
      <c r="R447" s="2304"/>
      <c r="S447" s="2304"/>
      <c r="T447" s="2304"/>
      <c r="U447" s="2304"/>
      <c r="V447" s="2304"/>
      <c r="W447" s="2304"/>
      <c r="X447" s="2304"/>
      <c r="Y447" s="2304"/>
      <c r="Z447" s="2304"/>
      <c r="AA447" s="2304"/>
      <c r="AB447" s="2304"/>
      <c r="AC447" s="2304"/>
      <c r="AD447" s="2304"/>
      <c r="AE447" s="2304"/>
      <c r="AF447" s="2304"/>
      <c r="AG447" s="2304"/>
      <c r="AH447" s="2304"/>
      <c r="AI447" s="2304"/>
      <c r="AJ447" s="2305"/>
    </row>
    <row r="448" spans="2:36" ht="9.9" hidden="1" customHeight="1">
      <c r="B448" s="2303"/>
      <c r="C448" s="2304"/>
      <c r="D448" s="2304"/>
      <c r="E448" s="2304"/>
      <c r="F448" s="2304"/>
      <c r="G448" s="2304"/>
      <c r="H448" s="2304"/>
      <c r="I448" s="2304"/>
      <c r="J448" s="2304"/>
      <c r="K448" s="2304"/>
      <c r="L448" s="2304"/>
      <c r="M448" s="2304"/>
      <c r="N448" s="2304"/>
      <c r="O448" s="2304"/>
      <c r="P448" s="2304"/>
      <c r="Q448" s="2304"/>
      <c r="R448" s="2304"/>
      <c r="S448" s="2304"/>
      <c r="T448" s="2304"/>
      <c r="U448" s="2304"/>
      <c r="V448" s="2304"/>
      <c r="W448" s="2304"/>
      <c r="X448" s="2304"/>
      <c r="Y448" s="2304"/>
      <c r="Z448" s="2304"/>
      <c r="AA448" s="2304"/>
      <c r="AB448" s="2304"/>
      <c r="AC448" s="2304"/>
      <c r="AD448" s="2304"/>
      <c r="AE448" s="2304"/>
      <c r="AF448" s="2304"/>
      <c r="AG448" s="2304"/>
      <c r="AH448" s="2304"/>
      <c r="AI448" s="2304"/>
      <c r="AJ448" s="2305"/>
    </row>
    <row r="449" spans="2:36" ht="9.9" hidden="1" customHeight="1">
      <c r="B449" s="2303"/>
      <c r="C449" s="2304"/>
      <c r="D449" s="2304"/>
      <c r="E449" s="2304"/>
      <c r="F449" s="2304"/>
      <c r="G449" s="2304"/>
      <c r="H449" s="2304"/>
      <c r="I449" s="2304"/>
      <c r="J449" s="2304"/>
      <c r="K449" s="2304"/>
      <c r="L449" s="2304"/>
      <c r="M449" s="2304"/>
      <c r="N449" s="2304"/>
      <c r="O449" s="2304"/>
      <c r="P449" s="2304"/>
      <c r="Q449" s="2304"/>
      <c r="R449" s="2304"/>
      <c r="S449" s="2304"/>
      <c r="T449" s="2304"/>
      <c r="U449" s="2304"/>
      <c r="V449" s="2304"/>
      <c r="W449" s="2304"/>
      <c r="X449" s="2304"/>
      <c r="Y449" s="2304"/>
      <c r="Z449" s="2304"/>
      <c r="AA449" s="2304"/>
      <c r="AB449" s="2304"/>
      <c r="AC449" s="2304"/>
      <c r="AD449" s="2304"/>
      <c r="AE449" s="2304"/>
      <c r="AF449" s="2304"/>
      <c r="AG449" s="2304"/>
      <c r="AH449" s="2304"/>
      <c r="AI449" s="2304"/>
      <c r="AJ449" s="2305"/>
    </row>
    <row r="450" spans="2:36" ht="18" customHeight="1" thickBot="1">
      <c r="B450" s="2311"/>
      <c r="C450" s="2312"/>
      <c r="D450" s="2312"/>
      <c r="E450" s="2312"/>
      <c r="F450" s="2312"/>
      <c r="G450" s="2312"/>
      <c r="H450" s="2312"/>
      <c r="I450" s="2312"/>
      <c r="J450" s="2312"/>
      <c r="K450" s="2312"/>
      <c r="L450" s="2312"/>
      <c r="M450" s="2312"/>
      <c r="N450" s="2312"/>
      <c r="O450" s="2312"/>
      <c r="P450" s="2312"/>
      <c r="Q450" s="2312"/>
      <c r="R450" s="2312"/>
      <c r="S450" s="2312"/>
      <c r="T450" s="2312"/>
      <c r="U450" s="2312"/>
      <c r="V450" s="2312"/>
      <c r="W450" s="2312"/>
      <c r="X450" s="2312"/>
      <c r="Y450" s="2312"/>
      <c r="Z450" s="2312"/>
      <c r="AA450" s="2312"/>
      <c r="AB450" s="2312"/>
      <c r="AC450" s="2312"/>
      <c r="AD450" s="2312"/>
      <c r="AE450" s="2312"/>
      <c r="AF450" s="2312"/>
      <c r="AG450" s="2312"/>
      <c r="AH450" s="2312"/>
      <c r="AI450" s="2312"/>
      <c r="AJ450" s="2313"/>
    </row>
    <row r="451" spans="2:36" s="247" customFormat="1" ht="30" customHeight="1" thickBot="1">
      <c r="B451" s="2306">
        <v>56</v>
      </c>
      <c r="C451" s="2307"/>
      <c r="D451" s="2289" t="s">
        <v>423</v>
      </c>
      <c r="E451" s="2290"/>
      <c r="F451" s="2290"/>
      <c r="G451" s="2290"/>
      <c r="H451" s="2290"/>
      <c r="I451" s="2290"/>
      <c r="J451" s="2290"/>
      <c r="K451" s="2290"/>
      <c r="L451" s="2290"/>
      <c r="M451" s="2290"/>
      <c r="N451" s="2290"/>
      <c r="O451" s="2290"/>
      <c r="P451" s="2290"/>
      <c r="Q451" s="2290"/>
      <c r="R451" s="2290"/>
      <c r="S451" s="2290"/>
      <c r="T451" s="2290"/>
      <c r="U451" s="2290"/>
      <c r="V451" s="2290"/>
      <c r="W451" s="2290"/>
      <c r="X451" s="2290"/>
      <c r="Y451" s="2290"/>
      <c r="Z451" s="2290"/>
      <c r="AA451" s="2290"/>
      <c r="AB451" s="2290"/>
      <c r="AC451" s="2290"/>
      <c r="AD451" s="2290"/>
      <c r="AE451" s="2290"/>
      <c r="AF451" s="2290"/>
      <c r="AG451" s="2290"/>
      <c r="AH451" s="2308"/>
      <c r="AI451" s="2309">
        <f>B451</f>
        <v>56</v>
      </c>
      <c r="AJ451" s="2310"/>
    </row>
    <row r="452" spans="2:36" ht="17.100000000000001" customHeight="1">
      <c r="B452" s="2300" t="s">
        <v>424</v>
      </c>
      <c r="C452" s="2301"/>
      <c r="D452" s="2301"/>
      <c r="E452" s="2301"/>
      <c r="F452" s="2301"/>
      <c r="G452" s="2301"/>
      <c r="H452" s="2301"/>
      <c r="I452" s="2301"/>
      <c r="J452" s="2301"/>
      <c r="K452" s="2301"/>
      <c r="L452" s="2301"/>
      <c r="M452" s="2301"/>
      <c r="N452" s="2301"/>
      <c r="O452" s="2301"/>
      <c r="P452" s="2301"/>
      <c r="Q452" s="2301"/>
      <c r="R452" s="2301"/>
      <c r="S452" s="2301"/>
      <c r="T452" s="2301"/>
      <c r="U452" s="2301"/>
      <c r="V452" s="2301"/>
      <c r="W452" s="2301"/>
      <c r="X452" s="2301"/>
      <c r="Y452" s="2301"/>
      <c r="Z452" s="2301"/>
      <c r="AA452" s="2301"/>
      <c r="AB452" s="2301"/>
      <c r="AC452" s="2301"/>
      <c r="AD452" s="2301"/>
      <c r="AE452" s="2301"/>
      <c r="AF452" s="2301"/>
      <c r="AG452" s="2301"/>
      <c r="AH452" s="2301"/>
      <c r="AI452" s="2301"/>
      <c r="AJ452" s="2302"/>
    </row>
    <row r="453" spans="2:36" ht="17.100000000000001" customHeight="1">
      <c r="B453" s="2303"/>
      <c r="C453" s="2304"/>
      <c r="D453" s="2304"/>
      <c r="E453" s="2304"/>
      <c r="F453" s="2304"/>
      <c r="G453" s="2304"/>
      <c r="H453" s="2304"/>
      <c r="I453" s="2304"/>
      <c r="J453" s="2304"/>
      <c r="K453" s="2304"/>
      <c r="L453" s="2304"/>
      <c r="M453" s="2304"/>
      <c r="N453" s="2304"/>
      <c r="O453" s="2304"/>
      <c r="P453" s="2304"/>
      <c r="Q453" s="2304"/>
      <c r="R453" s="2304"/>
      <c r="S453" s="2304"/>
      <c r="T453" s="2304"/>
      <c r="U453" s="2304"/>
      <c r="V453" s="2304"/>
      <c r="W453" s="2304"/>
      <c r="X453" s="2304"/>
      <c r="Y453" s="2304"/>
      <c r="Z453" s="2304"/>
      <c r="AA453" s="2304"/>
      <c r="AB453" s="2304"/>
      <c r="AC453" s="2304"/>
      <c r="AD453" s="2304"/>
      <c r="AE453" s="2304"/>
      <c r="AF453" s="2304"/>
      <c r="AG453" s="2304"/>
      <c r="AH453" s="2304"/>
      <c r="AI453" s="2304"/>
      <c r="AJ453" s="2305"/>
    </row>
    <row r="454" spans="2:36" ht="17.100000000000001" customHeight="1">
      <c r="B454" s="2303"/>
      <c r="C454" s="2304"/>
      <c r="D454" s="2304"/>
      <c r="E454" s="2304"/>
      <c r="F454" s="2304"/>
      <c r="G454" s="2304"/>
      <c r="H454" s="2304"/>
      <c r="I454" s="2304"/>
      <c r="J454" s="2304"/>
      <c r="K454" s="2304"/>
      <c r="L454" s="2304"/>
      <c r="M454" s="2304"/>
      <c r="N454" s="2304"/>
      <c r="O454" s="2304"/>
      <c r="P454" s="2304"/>
      <c r="Q454" s="2304"/>
      <c r="R454" s="2304"/>
      <c r="S454" s="2304"/>
      <c r="T454" s="2304"/>
      <c r="U454" s="2304"/>
      <c r="V454" s="2304"/>
      <c r="W454" s="2304"/>
      <c r="X454" s="2304"/>
      <c r="Y454" s="2304"/>
      <c r="Z454" s="2304"/>
      <c r="AA454" s="2304"/>
      <c r="AB454" s="2304"/>
      <c r="AC454" s="2304"/>
      <c r="AD454" s="2304"/>
      <c r="AE454" s="2304"/>
      <c r="AF454" s="2304"/>
      <c r="AG454" s="2304"/>
      <c r="AH454" s="2304"/>
      <c r="AI454" s="2304"/>
      <c r="AJ454" s="2305"/>
    </row>
    <row r="455" spans="2:36" ht="17.100000000000001" customHeight="1">
      <c r="B455" s="2303"/>
      <c r="C455" s="2304"/>
      <c r="D455" s="2304"/>
      <c r="E455" s="2304"/>
      <c r="F455" s="2304"/>
      <c r="G455" s="2304"/>
      <c r="H455" s="2304"/>
      <c r="I455" s="2304"/>
      <c r="J455" s="2304"/>
      <c r="K455" s="2304"/>
      <c r="L455" s="2304"/>
      <c r="M455" s="2304"/>
      <c r="N455" s="2304"/>
      <c r="O455" s="2304"/>
      <c r="P455" s="2304"/>
      <c r="Q455" s="2304"/>
      <c r="R455" s="2304"/>
      <c r="S455" s="2304"/>
      <c r="T455" s="2304"/>
      <c r="U455" s="2304"/>
      <c r="V455" s="2304"/>
      <c r="W455" s="2304"/>
      <c r="X455" s="2304"/>
      <c r="Y455" s="2304"/>
      <c r="Z455" s="2304"/>
      <c r="AA455" s="2304"/>
      <c r="AB455" s="2304"/>
      <c r="AC455" s="2304"/>
      <c r="AD455" s="2304"/>
      <c r="AE455" s="2304"/>
      <c r="AF455" s="2304"/>
      <c r="AG455" s="2304"/>
      <c r="AH455" s="2304"/>
      <c r="AI455" s="2304"/>
      <c r="AJ455" s="2305"/>
    </row>
    <row r="456" spans="2:36" ht="17.100000000000001" customHeight="1" thickBot="1">
      <c r="B456" s="2303"/>
      <c r="C456" s="2304"/>
      <c r="D456" s="2304"/>
      <c r="E456" s="2304"/>
      <c r="F456" s="2304"/>
      <c r="G456" s="2304"/>
      <c r="H456" s="2304"/>
      <c r="I456" s="2304"/>
      <c r="J456" s="2304"/>
      <c r="K456" s="2304"/>
      <c r="L456" s="2304"/>
      <c r="M456" s="2304"/>
      <c r="N456" s="2304"/>
      <c r="O456" s="2304"/>
      <c r="P456" s="2304"/>
      <c r="Q456" s="2304"/>
      <c r="R456" s="2304"/>
      <c r="S456" s="2304"/>
      <c r="T456" s="2304"/>
      <c r="U456" s="2304"/>
      <c r="V456" s="2304"/>
      <c r="W456" s="2304"/>
      <c r="X456" s="2304"/>
      <c r="Y456" s="2304"/>
      <c r="Z456" s="2304"/>
      <c r="AA456" s="2304"/>
      <c r="AB456" s="2304"/>
      <c r="AC456" s="2304"/>
      <c r="AD456" s="2304"/>
      <c r="AE456" s="2304"/>
      <c r="AF456" s="2304"/>
      <c r="AG456" s="2304"/>
      <c r="AH456" s="2304"/>
      <c r="AI456" s="2304"/>
      <c r="AJ456" s="2305"/>
    </row>
    <row r="457" spans="2:36" ht="17.100000000000001" hidden="1" customHeight="1">
      <c r="B457" s="2303"/>
      <c r="C457" s="2304"/>
      <c r="D457" s="2304"/>
      <c r="E457" s="2304"/>
      <c r="F457" s="2304"/>
      <c r="G457" s="2304"/>
      <c r="H457" s="2304"/>
      <c r="I457" s="2304"/>
      <c r="J457" s="2304"/>
      <c r="K457" s="2304"/>
      <c r="L457" s="2304"/>
      <c r="M457" s="2304"/>
      <c r="N457" s="2304"/>
      <c r="O457" s="2304"/>
      <c r="P457" s="2304"/>
      <c r="Q457" s="2304"/>
      <c r="R457" s="2304"/>
      <c r="S457" s="2304"/>
      <c r="T457" s="2304"/>
      <c r="U457" s="2304"/>
      <c r="V457" s="2304"/>
      <c r="W457" s="2304"/>
      <c r="X457" s="2304"/>
      <c r="Y457" s="2304"/>
      <c r="Z457" s="2304"/>
      <c r="AA457" s="2304"/>
      <c r="AB457" s="2304"/>
      <c r="AC457" s="2304"/>
      <c r="AD457" s="2304"/>
      <c r="AE457" s="2304"/>
      <c r="AF457" s="2304"/>
      <c r="AG457" s="2304"/>
      <c r="AH457" s="2304"/>
      <c r="AI457" s="2304"/>
      <c r="AJ457" s="2305"/>
    </row>
    <row r="458" spans="2:36" ht="17.100000000000001" hidden="1" customHeight="1" thickBot="1">
      <c r="B458" s="2311"/>
      <c r="C458" s="2312"/>
      <c r="D458" s="2312"/>
      <c r="E458" s="2312"/>
      <c r="F458" s="2312"/>
      <c r="G458" s="2312"/>
      <c r="H458" s="2312"/>
      <c r="I458" s="2312"/>
      <c r="J458" s="2312"/>
      <c r="K458" s="2312"/>
      <c r="L458" s="2312"/>
      <c r="M458" s="2312"/>
      <c r="N458" s="2312"/>
      <c r="O458" s="2312"/>
      <c r="P458" s="2312"/>
      <c r="Q458" s="2312"/>
      <c r="R458" s="2312"/>
      <c r="S458" s="2312"/>
      <c r="T458" s="2312"/>
      <c r="U458" s="2312"/>
      <c r="V458" s="2312"/>
      <c r="W458" s="2312"/>
      <c r="X458" s="2312"/>
      <c r="Y458" s="2312"/>
      <c r="Z458" s="2312"/>
      <c r="AA458" s="2312"/>
      <c r="AB458" s="2312"/>
      <c r="AC458" s="2312"/>
      <c r="AD458" s="2312"/>
      <c r="AE458" s="2312"/>
      <c r="AF458" s="2312"/>
      <c r="AG458" s="2312"/>
      <c r="AH458" s="2312"/>
      <c r="AI458" s="2312"/>
      <c r="AJ458" s="2313"/>
    </row>
    <row r="459" spans="2:36" s="247" customFormat="1" ht="30" customHeight="1" thickBot="1">
      <c r="B459" s="2306">
        <v>57</v>
      </c>
      <c r="C459" s="2307"/>
      <c r="D459" s="2289" t="s">
        <v>425</v>
      </c>
      <c r="E459" s="2290"/>
      <c r="F459" s="2290"/>
      <c r="G459" s="2290"/>
      <c r="H459" s="2290"/>
      <c r="I459" s="2290"/>
      <c r="J459" s="2290"/>
      <c r="K459" s="2290"/>
      <c r="L459" s="2290"/>
      <c r="M459" s="2290"/>
      <c r="N459" s="2290"/>
      <c r="O459" s="2290"/>
      <c r="P459" s="2290"/>
      <c r="Q459" s="2290"/>
      <c r="R459" s="2290"/>
      <c r="S459" s="2290"/>
      <c r="T459" s="2290"/>
      <c r="U459" s="2290"/>
      <c r="V459" s="2290"/>
      <c r="W459" s="2290"/>
      <c r="X459" s="2290"/>
      <c r="Y459" s="2290"/>
      <c r="Z459" s="2290"/>
      <c r="AA459" s="2290"/>
      <c r="AB459" s="2290"/>
      <c r="AC459" s="2290"/>
      <c r="AD459" s="2290"/>
      <c r="AE459" s="2290"/>
      <c r="AF459" s="2290"/>
      <c r="AG459" s="2290"/>
      <c r="AH459" s="2308"/>
      <c r="AI459" s="2309">
        <f>B459</f>
        <v>57</v>
      </c>
      <c r="AJ459" s="2310"/>
    </row>
    <row r="460" spans="2:36" ht="12.9" customHeight="1">
      <c r="B460" s="2300" t="s">
        <v>426</v>
      </c>
      <c r="C460" s="2301"/>
      <c r="D460" s="2301"/>
      <c r="E460" s="2301"/>
      <c r="F460" s="2301"/>
      <c r="G460" s="2301"/>
      <c r="H460" s="2301"/>
      <c r="I460" s="2301"/>
      <c r="J460" s="2301"/>
      <c r="K460" s="2301"/>
      <c r="L460" s="2301"/>
      <c r="M460" s="2301"/>
      <c r="N460" s="2301"/>
      <c r="O460" s="2301"/>
      <c r="P460" s="2301"/>
      <c r="Q460" s="2301"/>
      <c r="R460" s="2301"/>
      <c r="S460" s="2301"/>
      <c r="T460" s="2301"/>
      <c r="U460" s="2301"/>
      <c r="V460" s="2301"/>
      <c r="W460" s="2301"/>
      <c r="X460" s="2301"/>
      <c r="Y460" s="2301"/>
      <c r="Z460" s="2301"/>
      <c r="AA460" s="2301"/>
      <c r="AB460" s="2301"/>
      <c r="AC460" s="2301"/>
      <c r="AD460" s="2301"/>
      <c r="AE460" s="2301"/>
      <c r="AF460" s="2301"/>
      <c r="AG460" s="2301"/>
      <c r="AH460" s="2301"/>
      <c r="AI460" s="2301"/>
      <c r="AJ460" s="2302"/>
    </row>
    <row r="461" spans="2:36" ht="12.9" customHeight="1">
      <c r="B461" s="2303"/>
      <c r="C461" s="2304"/>
      <c r="D461" s="2304"/>
      <c r="E461" s="2304"/>
      <c r="F461" s="2304"/>
      <c r="G461" s="2304"/>
      <c r="H461" s="2304"/>
      <c r="I461" s="2304"/>
      <c r="J461" s="2304"/>
      <c r="K461" s="2304"/>
      <c r="L461" s="2304"/>
      <c r="M461" s="2304"/>
      <c r="N461" s="2304"/>
      <c r="O461" s="2304"/>
      <c r="P461" s="2304"/>
      <c r="Q461" s="2304"/>
      <c r="R461" s="2304"/>
      <c r="S461" s="2304"/>
      <c r="T461" s="2304"/>
      <c r="U461" s="2304"/>
      <c r="V461" s="2304"/>
      <c r="W461" s="2304"/>
      <c r="X461" s="2304"/>
      <c r="Y461" s="2304"/>
      <c r="Z461" s="2304"/>
      <c r="AA461" s="2304"/>
      <c r="AB461" s="2304"/>
      <c r="AC461" s="2304"/>
      <c r="AD461" s="2304"/>
      <c r="AE461" s="2304"/>
      <c r="AF461" s="2304"/>
      <c r="AG461" s="2304"/>
      <c r="AH461" s="2304"/>
      <c r="AI461" s="2304"/>
      <c r="AJ461" s="2305"/>
    </row>
    <row r="462" spans="2:36" ht="12.9" customHeight="1">
      <c r="B462" s="2303"/>
      <c r="C462" s="2304"/>
      <c r="D462" s="2304"/>
      <c r="E462" s="2304"/>
      <c r="F462" s="2304"/>
      <c r="G462" s="2304"/>
      <c r="H462" s="2304"/>
      <c r="I462" s="2304"/>
      <c r="J462" s="2304"/>
      <c r="K462" s="2304"/>
      <c r="L462" s="2304"/>
      <c r="M462" s="2304"/>
      <c r="N462" s="2304"/>
      <c r="O462" s="2304"/>
      <c r="P462" s="2304"/>
      <c r="Q462" s="2304"/>
      <c r="R462" s="2304"/>
      <c r="S462" s="2304"/>
      <c r="T462" s="2304"/>
      <c r="U462" s="2304"/>
      <c r="V462" s="2304"/>
      <c r="W462" s="2304"/>
      <c r="X462" s="2304"/>
      <c r="Y462" s="2304"/>
      <c r="Z462" s="2304"/>
      <c r="AA462" s="2304"/>
      <c r="AB462" s="2304"/>
      <c r="AC462" s="2304"/>
      <c r="AD462" s="2304"/>
      <c r="AE462" s="2304"/>
      <c r="AF462" s="2304"/>
      <c r="AG462" s="2304"/>
      <c r="AH462" s="2304"/>
      <c r="AI462" s="2304"/>
      <c r="AJ462" s="2305"/>
    </row>
    <row r="463" spans="2:36" ht="12.9" customHeight="1">
      <c r="B463" s="2303"/>
      <c r="C463" s="2304"/>
      <c r="D463" s="2304"/>
      <c r="E463" s="2304"/>
      <c r="F463" s="2304"/>
      <c r="G463" s="2304"/>
      <c r="H463" s="2304"/>
      <c r="I463" s="2304"/>
      <c r="J463" s="2304"/>
      <c r="K463" s="2304"/>
      <c r="L463" s="2304"/>
      <c r="M463" s="2304"/>
      <c r="N463" s="2304"/>
      <c r="O463" s="2304"/>
      <c r="P463" s="2304"/>
      <c r="Q463" s="2304"/>
      <c r="R463" s="2304"/>
      <c r="S463" s="2304"/>
      <c r="T463" s="2304"/>
      <c r="U463" s="2304"/>
      <c r="V463" s="2304"/>
      <c r="W463" s="2304"/>
      <c r="X463" s="2304"/>
      <c r="Y463" s="2304"/>
      <c r="Z463" s="2304"/>
      <c r="AA463" s="2304"/>
      <c r="AB463" s="2304"/>
      <c r="AC463" s="2304"/>
      <c r="AD463" s="2304"/>
      <c r="AE463" s="2304"/>
      <c r="AF463" s="2304"/>
      <c r="AG463" s="2304"/>
      <c r="AH463" s="2304"/>
      <c r="AI463" s="2304"/>
      <c r="AJ463" s="2305"/>
    </row>
    <row r="464" spans="2:36" ht="9.9" hidden="1" customHeight="1">
      <c r="B464" s="2303"/>
      <c r="C464" s="2304"/>
      <c r="D464" s="2304"/>
      <c r="E464" s="2304"/>
      <c r="F464" s="2304"/>
      <c r="G464" s="2304"/>
      <c r="H464" s="2304"/>
      <c r="I464" s="2304"/>
      <c r="J464" s="2304"/>
      <c r="K464" s="2304"/>
      <c r="L464" s="2304"/>
      <c r="M464" s="2304"/>
      <c r="N464" s="2304"/>
      <c r="O464" s="2304"/>
      <c r="P464" s="2304"/>
      <c r="Q464" s="2304"/>
      <c r="R464" s="2304"/>
      <c r="S464" s="2304"/>
      <c r="T464" s="2304"/>
      <c r="U464" s="2304"/>
      <c r="V464" s="2304"/>
      <c r="W464" s="2304"/>
      <c r="X464" s="2304"/>
      <c r="Y464" s="2304"/>
      <c r="Z464" s="2304"/>
      <c r="AA464" s="2304"/>
      <c r="AB464" s="2304"/>
      <c r="AC464" s="2304"/>
      <c r="AD464" s="2304"/>
      <c r="AE464" s="2304"/>
      <c r="AF464" s="2304"/>
      <c r="AG464" s="2304"/>
      <c r="AH464" s="2304"/>
      <c r="AI464" s="2304"/>
      <c r="AJ464" s="2305"/>
    </row>
    <row r="465" spans="2:36" ht="9.9" hidden="1" customHeight="1">
      <c r="B465" s="2303"/>
      <c r="C465" s="2304"/>
      <c r="D465" s="2304"/>
      <c r="E465" s="2304"/>
      <c r="F465" s="2304"/>
      <c r="G465" s="2304"/>
      <c r="H465" s="2304"/>
      <c r="I465" s="2304"/>
      <c r="J465" s="2304"/>
      <c r="K465" s="2304"/>
      <c r="L465" s="2304"/>
      <c r="M465" s="2304"/>
      <c r="N465" s="2304"/>
      <c r="O465" s="2304"/>
      <c r="P465" s="2304"/>
      <c r="Q465" s="2304"/>
      <c r="R465" s="2304"/>
      <c r="S465" s="2304"/>
      <c r="T465" s="2304"/>
      <c r="U465" s="2304"/>
      <c r="V465" s="2304"/>
      <c r="W465" s="2304"/>
      <c r="X465" s="2304"/>
      <c r="Y465" s="2304"/>
      <c r="Z465" s="2304"/>
      <c r="AA465" s="2304"/>
      <c r="AB465" s="2304"/>
      <c r="AC465" s="2304"/>
      <c r="AD465" s="2304"/>
      <c r="AE465" s="2304"/>
      <c r="AF465" s="2304"/>
      <c r="AG465" s="2304"/>
      <c r="AH465" s="2304"/>
      <c r="AI465" s="2304"/>
      <c r="AJ465" s="2305"/>
    </row>
    <row r="466" spans="2:36" ht="25.5" customHeight="1" thickBot="1">
      <c r="B466" s="2311"/>
      <c r="C466" s="2312"/>
      <c r="D466" s="2312"/>
      <c r="E466" s="2312"/>
      <c r="F466" s="2312"/>
      <c r="G466" s="2312"/>
      <c r="H466" s="2312"/>
      <c r="I466" s="2312"/>
      <c r="J466" s="2312"/>
      <c r="K466" s="2312"/>
      <c r="L466" s="2312"/>
      <c r="M466" s="2312"/>
      <c r="N466" s="2312"/>
      <c r="O466" s="2312"/>
      <c r="P466" s="2312"/>
      <c r="Q466" s="2312"/>
      <c r="R466" s="2312"/>
      <c r="S466" s="2312"/>
      <c r="T466" s="2312"/>
      <c r="U466" s="2312"/>
      <c r="V466" s="2312"/>
      <c r="W466" s="2312"/>
      <c r="X466" s="2312"/>
      <c r="Y466" s="2312"/>
      <c r="Z466" s="2312"/>
      <c r="AA466" s="2312"/>
      <c r="AB466" s="2312"/>
      <c r="AC466" s="2312"/>
      <c r="AD466" s="2312"/>
      <c r="AE466" s="2312"/>
      <c r="AF466" s="2312"/>
      <c r="AG466" s="2312"/>
      <c r="AH466" s="2312"/>
      <c r="AI466" s="2312"/>
      <c r="AJ466" s="2313"/>
    </row>
    <row r="467" spans="2:36" s="247" customFormat="1" ht="30" customHeight="1" thickBot="1">
      <c r="B467" s="2306">
        <v>58</v>
      </c>
      <c r="C467" s="2307"/>
      <c r="D467" s="2289" t="s">
        <v>427</v>
      </c>
      <c r="E467" s="2290"/>
      <c r="F467" s="2290"/>
      <c r="G467" s="2290"/>
      <c r="H467" s="2290"/>
      <c r="I467" s="2290"/>
      <c r="J467" s="2290"/>
      <c r="K467" s="2290"/>
      <c r="L467" s="2290"/>
      <c r="M467" s="2290"/>
      <c r="N467" s="2290"/>
      <c r="O467" s="2290"/>
      <c r="P467" s="2290"/>
      <c r="Q467" s="2290"/>
      <c r="R467" s="2290"/>
      <c r="S467" s="2290"/>
      <c r="T467" s="2290"/>
      <c r="U467" s="2290"/>
      <c r="V467" s="2290"/>
      <c r="W467" s="2290"/>
      <c r="X467" s="2290"/>
      <c r="Y467" s="2290"/>
      <c r="Z467" s="2290"/>
      <c r="AA467" s="2290"/>
      <c r="AB467" s="2290"/>
      <c r="AC467" s="2290"/>
      <c r="AD467" s="2290"/>
      <c r="AE467" s="2290"/>
      <c r="AF467" s="2290"/>
      <c r="AG467" s="2290"/>
      <c r="AH467" s="2308"/>
      <c r="AI467" s="2309">
        <f>B467</f>
        <v>58</v>
      </c>
      <c r="AJ467" s="2310"/>
    </row>
    <row r="468" spans="2:36" ht="17.100000000000001" customHeight="1">
      <c r="B468" s="2300" t="s">
        <v>428</v>
      </c>
      <c r="C468" s="2301"/>
      <c r="D468" s="2301"/>
      <c r="E468" s="2301"/>
      <c r="F468" s="2301"/>
      <c r="G468" s="2301"/>
      <c r="H468" s="2301"/>
      <c r="I468" s="2301"/>
      <c r="J468" s="2301"/>
      <c r="K468" s="2301"/>
      <c r="L468" s="2301"/>
      <c r="M468" s="2301"/>
      <c r="N468" s="2301"/>
      <c r="O468" s="2301"/>
      <c r="P468" s="2301"/>
      <c r="Q468" s="2301"/>
      <c r="R468" s="2301"/>
      <c r="S468" s="2301"/>
      <c r="T468" s="2301"/>
      <c r="U468" s="2301"/>
      <c r="V468" s="2301"/>
      <c r="W468" s="2301"/>
      <c r="X468" s="2301"/>
      <c r="Y468" s="2301"/>
      <c r="Z468" s="2301"/>
      <c r="AA468" s="2301"/>
      <c r="AB468" s="2301"/>
      <c r="AC468" s="2301"/>
      <c r="AD468" s="2301"/>
      <c r="AE468" s="2301"/>
      <c r="AF468" s="2301"/>
      <c r="AG468" s="2301"/>
      <c r="AH468" s="2301"/>
      <c r="AI468" s="2301"/>
      <c r="AJ468" s="2302"/>
    </row>
    <row r="469" spans="2:36" ht="17.100000000000001" customHeight="1">
      <c r="B469" s="2303"/>
      <c r="C469" s="2304"/>
      <c r="D469" s="2304"/>
      <c r="E469" s="2304"/>
      <c r="F469" s="2304"/>
      <c r="G469" s="2304"/>
      <c r="H469" s="2304"/>
      <c r="I469" s="2304"/>
      <c r="J469" s="2304"/>
      <c r="K469" s="2304"/>
      <c r="L469" s="2304"/>
      <c r="M469" s="2304"/>
      <c r="N469" s="2304"/>
      <c r="O469" s="2304"/>
      <c r="P469" s="2304"/>
      <c r="Q469" s="2304"/>
      <c r="R469" s="2304"/>
      <c r="S469" s="2304"/>
      <c r="T469" s="2304"/>
      <c r="U469" s="2304"/>
      <c r="V469" s="2304"/>
      <c r="W469" s="2304"/>
      <c r="X469" s="2304"/>
      <c r="Y469" s="2304"/>
      <c r="Z469" s="2304"/>
      <c r="AA469" s="2304"/>
      <c r="AB469" s="2304"/>
      <c r="AC469" s="2304"/>
      <c r="AD469" s="2304"/>
      <c r="AE469" s="2304"/>
      <c r="AF469" s="2304"/>
      <c r="AG469" s="2304"/>
      <c r="AH469" s="2304"/>
      <c r="AI469" s="2304"/>
      <c r="AJ469" s="2305"/>
    </row>
    <row r="470" spans="2:36" ht="17.100000000000001" customHeight="1">
      <c r="B470" s="2303"/>
      <c r="C470" s="2304"/>
      <c r="D470" s="2304"/>
      <c r="E470" s="2304"/>
      <c r="F470" s="2304"/>
      <c r="G470" s="2304"/>
      <c r="H470" s="2304"/>
      <c r="I470" s="2304"/>
      <c r="J470" s="2304"/>
      <c r="K470" s="2304"/>
      <c r="L470" s="2304"/>
      <c r="M470" s="2304"/>
      <c r="N470" s="2304"/>
      <c r="O470" s="2304"/>
      <c r="P470" s="2304"/>
      <c r="Q470" s="2304"/>
      <c r="R470" s="2304"/>
      <c r="S470" s="2304"/>
      <c r="T470" s="2304"/>
      <c r="U470" s="2304"/>
      <c r="V470" s="2304"/>
      <c r="W470" s="2304"/>
      <c r="X470" s="2304"/>
      <c r="Y470" s="2304"/>
      <c r="Z470" s="2304"/>
      <c r="AA470" s="2304"/>
      <c r="AB470" s="2304"/>
      <c r="AC470" s="2304"/>
      <c r="AD470" s="2304"/>
      <c r="AE470" s="2304"/>
      <c r="AF470" s="2304"/>
      <c r="AG470" s="2304"/>
      <c r="AH470" s="2304"/>
      <c r="AI470" s="2304"/>
      <c r="AJ470" s="2305"/>
    </row>
    <row r="471" spans="2:36" ht="17.100000000000001" customHeight="1">
      <c r="B471" s="2303"/>
      <c r="C471" s="2304"/>
      <c r="D471" s="2304"/>
      <c r="E471" s="2304"/>
      <c r="F471" s="2304"/>
      <c r="G471" s="2304"/>
      <c r="H471" s="2304"/>
      <c r="I471" s="2304"/>
      <c r="J471" s="2304"/>
      <c r="K471" s="2304"/>
      <c r="L471" s="2304"/>
      <c r="M471" s="2304"/>
      <c r="N471" s="2304"/>
      <c r="O471" s="2304"/>
      <c r="P471" s="2304"/>
      <c r="Q471" s="2304"/>
      <c r="R471" s="2304"/>
      <c r="S471" s="2304"/>
      <c r="T471" s="2304"/>
      <c r="U471" s="2304"/>
      <c r="V471" s="2304"/>
      <c r="W471" s="2304"/>
      <c r="X471" s="2304"/>
      <c r="Y471" s="2304"/>
      <c r="Z471" s="2304"/>
      <c r="AA471" s="2304"/>
      <c r="AB471" s="2304"/>
      <c r="AC471" s="2304"/>
      <c r="AD471" s="2304"/>
      <c r="AE471" s="2304"/>
      <c r="AF471" s="2304"/>
      <c r="AG471" s="2304"/>
      <c r="AH471" s="2304"/>
      <c r="AI471" s="2304"/>
      <c r="AJ471" s="2305"/>
    </row>
    <row r="472" spans="2:36" ht="9.9" hidden="1" customHeight="1">
      <c r="B472" s="2303"/>
      <c r="C472" s="2304"/>
      <c r="D472" s="2304"/>
      <c r="E472" s="2304"/>
      <c r="F472" s="2304"/>
      <c r="G472" s="2304"/>
      <c r="H472" s="2304"/>
      <c r="I472" s="2304"/>
      <c r="J472" s="2304"/>
      <c r="K472" s="2304"/>
      <c r="L472" s="2304"/>
      <c r="M472" s="2304"/>
      <c r="N472" s="2304"/>
      <c r="O472" s="2304"/>
      <c r="P472" s="2304"/>
      <c r="Q472" s="2304"/>
      <c r="R472" s="2304"/>
      <c r="S472" s="2304"/>
      <c r="T472" s="2304"/>
      <c r="U472" s="2304"/>
      <c r="V472" s="2304"/>
      <c r="W472" s="2304"/>
      <c r="X472" s="2304"/>
      <c r="Y472" s="2304"/>
      <c r="Z472" s="2304"/>
      <c r="AA472" s="2304"/>
      <c r="AB472" s="2304"/>
      <c r="AC472" s="2304"/>
      <c r="AD472" s="2304"/>
      <c r="AE472" s="2304"/>
      <c r="AF472" s="2304"/>
      <c r="AG472" s="2304"/>
      <c r="AH472" s="2304"/>
      <c r="AI472" s="2304"/>
      <c r="AJ472" s="2305"/>
    </row>
    <row r="473" spans="2:36" ht="9.9" hidden="1" customHeight="1">
      <c r="B473" s="2303"/>
      <c r="C473" s="2304"/>
      <c r="D473" s="2304"/>
      <c r="E473" s="2304"/>
      <c r="F473" s="2304"/>
      <c r="G473" s="2304"/>
      <c r="H473" s="2304"/>
      <c r="I473" s="2304"/>
      <c r="J473" s="2304"/>
      <c r="K473" s="2304"/>
      <c r="L473" s="2304"/>
      <c r="M473" s="2304"/>
      <c r="N473" s="2304"/>
      <c r="O473" s="2304"/>
      <c r="P473" s="2304"/>
      <c r="Q473" s="2304"/>
      <c r="R473" s="2304"/>
      <c r="S473" s="2304"/>
      <c r="T473" s="2304"/>
      <c r="U473" s="2304"/>
      <c r="V473" s="2304"/>
      <c r="W473" s="2304"/>
      <c r="X473" s="2304"/>
      <c r="Y473" s="2304"/>
      <c r="Z473" s="2304"/>
      <c r="AA473" s="2304"/>
      <c r="AB473" s="2304"/>
      <c r="AC473" s="2304"/>
      <c r="AD473" s="2304"/>
      <c r="AE473" s="2304"/>
      <c r="AF473" s="2304"/>
      <c r="AG473" s="2304"/>
      <c r="AH473" s="2304"/>
      <c r="AI473" s="2304"/>
      <c r="AJ473" s="2305"/>
    </row>
    <row r="474" spans="2:36" ht="17.100000000000001" customHeight="1" thickBot="1">
      <c r="B474" s="2311"/>
      <c r="C474" s="2312"/>
      <c r="D474" s="2312"/>
      <c r="E474" s="2312"/>
      <c r="F474" s="2312"/>
      <c r="G474" s="2312"/>
      <c r="H474" s="2312"/>
      <c r="I474" s="2312"/>
      <c r="J474" s="2312"/>
      <c r="K474" s="2312"/>
      <c r="L474" s="2312"/>
      <c r="M474" s="2312"/>
      <c r="N474" s="2312"/>
      <c r="O474" s="2312"/>
      <c r="P474" s="2312"/>
      <c r="Q474" s="2312"/>
      <c r="R474" s="2312"/>
      <c r="S474" s="2312"/>
      <c r="T474" s="2312"/>
      <c r="U474" s="2312"/>
      <c r="V474" s="2312"/>
      <c r="W474" s="2312"/>
      <c r="X474" s="2312"/>
      <c r="Y474" s="2312"/>
      <c r="Z474" s="2312"/>
      <c r="AA474" s="2312"/>
      <c r="AB474" s="2312"/>
      <c r="AC474" s="2312"/>
      <c r="AD474" s="2312"/>
      <c r="AE474" s="2312"/>
      <c r="AF474" s="2312"/>
      <c r="AG474" s="2312"/>
      <c r="AH474" s="2312"/>
      <c r="AI474" s="2312"/>
      <c r="AJ474" s="2313"/>
    </row>
    <row r="475" spans="2:36" s="247" customFormat="1" ht="30" customHeight="1" thickBot="1">
      <c r="B475" s="2306">
        <v>59</v>
      </c>
      <c r="C475" s="2307"/>
      <c r="D475" s="2289" t="s">
        <v>429</v>
      </c>
      <c r="E475" s="2290"/>
      <c r="F475" s="2290"/>
      <c r="G475" s="2290"/>
      <c r="H475" s="2290"/>
      <c r="I475" s="2290"/>
      <c r="J475" s="2290"/>
      <c r="K475" s="2290"/>
      <c r="L475" s="2290"/>
      <c r="M475" s="2290"/>
      <c r="N475" s="2290"/>
      <c r="O475" s="2290"/>
      <c r="P475" s="2290"/>
      <c r="Q475" s="2290"/>
      <c r="R475" s="2290"/>
      <c r="S475" s="2290"/>
      <c r="T475" s="2290"/>
      <c r="U475" s="2290"/>
      <c r="V475" s="2290"/>
      <c r="W475" s="2290"/>
      <c r="X475" s="2290"/>
      <c r="Y475" s="2290"/>
      <c r="Z475" s="2290"/>
      <c r="AA475" s="2290"/>
      <c r="AB475" s="2290"/>
      <c r="AC475" s="2290"/>
      <c r="AD475" s="2290"/>
      <c r="AE475" s="2290"/>
      <c r="AF475" s="2290"/>
      <c r="AG475" s="2290"/>
      <c r="AH475" s="2308"/>
      <c r="AI475" s="2309">
        <f>B475</f>
        <v>59</v>
      </c>
      <c r="AJ475" s="2310"/>
    </row>
    <row r="476" spans="2:36" ht="17.100000000000001" customHeight="1">
      <c r="B476" s="2300" t="s">
        <v>814</v>
      </c>
      <c r="C476" s="2301"/>
      <c r="D476" s="2301"/>
      <c r="E476" s="2301"/>
      <c r="F476" s="2301"/>
      <c r="G476" s="2301"/>
      <c r="H476" s="2301"/>
      <c r="I476" s="2301"/>
      <c r="J476" s="2301"/>
      <c r="K476" s="2301"/>
      <c r="L476" s="2301"/>
      <c r="M476" s="2301"/>
      <c r="N476" s="2301"/>
      <c r="O476" s="2301"/>
      <c r="P476" s="2301"/>
      <c r="Q476" s="2301"/>
      <c r="R476" s="2301"/>
      <c r="S476" s="2301"/>
      <c r="T476" s="2301"/>
      <c r="U476" s="2301"/>
      <c r="V476" s="2301"/>
      <c r="W476" s="2301"/>
      <c r="X476" s="2301"/>
      <c r="Y476" s="2301"/>
      <c r="Z476" s="2301"/>
      <c r="AA476" s="2301"/>
      <c r="AB476" s="2301"/>
      <c r="AC476" s="2301"/>
      <c r="AD476" s="2301"/>
      <c r="AE476" s="2301"/>
      <c r="AF476" s="2301"/>
      <c r="AG476" s="2301"/>
      <c r="AH476" s="2301"/>
      <c r="AI476" s="2301"/>
      <c r="AJ476" s="2302"/>
    </row>
    <row r="477" spans="2:36" ht="17.100000000000001" customHeight="1">
      <c r="B477" s="2303"/>
      <c r="C477" s="2304"/>
      <c r="D477" s="2304"/>
      <c r="E477" s="2304"/>
      <c r="F477" s="2304"/>
      <c r="G477" s="2304"/>
      <c r="H477" s="2304"/>
      <c r="I477" s="2304"/>
      <c r="J477" s="2304"/>
      <c r="K477" s="2304"/>
      <c r="L477" s="2304"/>
      <c r="M477" s="2304"/>
      <c r="N477" s="2304"/>
      <c r="O477" s="2304"/>
      <c r="P477" s="2304"/>
      <c r="Q477" s="2304"/>
      <c r="R477" s="2304"/>
      <c r="S477" s="2304"/>
      <c r="T477" s="2304"/>
      <c r="U477" s="2304"/>
      <c r="V477" s="2304"/>
      <c r="W477" s="2304"/>
      <c r="X477" s="2304"/>
      <c r="Y477" s="2304"/>
      <c r="Z477" s="2304"/>
      <c r="AA477" s="2304"/>
      <c r="AB477" s="2304"/>
      <c r="AC477" s="2304"/>
      <c r="AD477" s="2304"/>
      <c r="AE477" s="2304"/>
      <c r="AF477" s="2304"/>
      <c r="AG477" s="2304"/>
      <c r="AH477" s="2304"/>
      <c r="AI477" s="2304"/>
      <c r="AJ477" s="2305"/>
    </row>
    <row r="478" spans="2:36" ht="21" customHeight="1">
      <c r="B478" s="2303"/>
      <c r="C478" s="2304"/>
      <c r="D478" s="2304"/>
      <c r="E478" s="2304"/>
      <c r="F478" s="2304"/>
      <c r="G478" s="2304"/>
      <c r="H478" s="2304"/>
      <c r="I478" s="2304"/>
      <c r="J478" s="2304"/>
      <c r="K478" s="2304"/>
      <c r="L478" s="2304"/>
      <c r="M478" s="2304"/>
      <c r="N478" s="2304"/>
      <c r="O478" s="2304"/>
      <c r="P478" s="2304"/>
      <c r="Q478" s="2304"/>
      <c r="R478" s="2304"/>
      <c r="S478" s="2304"/>
      <c r="T478" s="2304"/>
      <c r="U478" s="2304"/>
      <c r="V478" s="2304"/>
      <c r="W478" s="2304"/>
      <c r="X478" s="2304"/>
      <c r="Y478" s="2304"/>
      <c r="Z478" s="2304"/>
      <c r="AA478" s="2304"/>
      <c r="AB478" s="2304"/>
      <c r="AC478" s="2304"/>
      <c r="AD478" s="2304"/>
      <c r="AE478" s="2304"/>
      <c r="AF478" s="2304"/>
      <c r="AG478" s="2304"/>
      <c r="AH478" s="2304"/>
      <c r="AI478" s="2304"/>
      <c r="AJ478" s="2305"/>
    </row>
    <row r="479" spans="2:36" ht="17.100000000000001" hidden="1" customHeight="1">
      <c r="B479" s="2303"/>
      <c r="C479" s="2304"/>
      <c r="D479" s="2304"/>
      <c r="E479" s="2304"/>
      <c r="F479" s="2304"/>
      <c r="G479" s="2304"/>
      <c r="H479" s="2304"/>
      <c r="I479" s="2304"/>
      <c r="J479" s="2304"/>
      <c r="K479" s="2304"/>
      <c r="L479" s="2304"/>
      <c r="M479" s="2304"/>
      <c r="N479" s="2304"/>
      <c r="O479" s="2304"/>
      <c r="P479" s="2304"/>
      <c r="Q479" s="2304"/>
      <c r="R479" s="2304"/>
      <c r="S479" s="2304"/>
      <c r="T479" s="2304"/>
      <c r="U479" s="2304"/>
      <c r="V479" s="2304"/>
      <c r="W479" s="2304"/>
      <c r="X479" s="2304"/>
      <c r="Y479" s="2304"/>
      <c r="Z479" s="2304"/>
      <c r="AA479" s="2304"/>
      <c r="AB479" s="2304"/>
      <c r="AC479" s="2304"/>
      <c r="AD479" s="2304"/>
      <c r="AE479" s="2304"/>
      <c r="AF479" s="2304"/>
      <c r="AG479" s="2304"/>
      <c r="AH479" s="2304"/>
      <c r="AI479" s="2304"/>
      <c r="AJ479" s="2305"/>
    </row>
    <row r="480" spans="2:36" ht="23.25" customHeight="1" thickBot="1">
      <c r="B480" s="2311"/>
      <c r="C480" s="2312"/>
      <c r="D480" s="2312"/>
      <c r="E480" s="2312"/>
      <c r="F480" s="2312"/>
      <c r="G480" s="2312"/>
      <c r="H480" s="2312"/>
      <c r="I480" s="2312"/>
      <c r="J480" s="2312"/>
      <c r="K480" s="2312"/>
      <c r="L480" s="2312"/>
      <c r="M480" s="2312"/>
      <c r="N480" s="2312"/>
      <c r="O480" s="2312"/>
      <c r="P480" s="2312"/>
      <c r="Q480" s="2312"/>
      <c r="R480" s="2312"/>
      <c r="S480" s="2312"/>
      <c r="T480" s="2312"/>
      <c r="U480" s="2312"/>
      <c r="V480" s="2312"/>
      <c r="W480" s="2312"/>
      <c r="X480" s="2312"/>
      <c r="Y480" s="2312"/>
      <c r="Z480" s="2312"/>
      <c r="AA480" s="2312"/>
      <c r="AB480" s="2312"/>
      <c r="AC480" s="2312"/>
      <c r="AD480" s="2312"/>
      <c r="AE480" s="2312"/>
      <c r="AF480" s="2312"/>
      <c r="AG480" s="2312"/>
      <c r="AH480" s="2312"/>
      <c r="AI480" s="2312"/>
      <c r="AJ480" s="2313"/>
    </row>
    <row r="481" spans="2:36" s="247" customFormat="1" ht="30" customHeight="1" thickBot="1">
      <c r="B481" s="2306">
        <v>60</v>
      </c>
      <c r="C481" s="2307"/>
      <c r="D481" s="2289" t="s">
        <v>430</v>
      </c>
      <c r="E481" s="2290"/>
      <c r="F481" s="2290"/>
      <c r="G481" s="2290"/>
      <c r="H481" s="2290"/>
      <c r="I481" s="2290"/>
      <c r="J481" s="2290"/>
      <c r="K481" s="2290"/>
      <c r="L481" s="2290"/>
      <c r="M481" s="2290"/>
      <c r="N481" s="2290"/>
      <c r="O481" s="2290"/>
      <c r="P481" s="2290"/>
      <c r="Q481" s="2290"/>
      <c r="R481" s="2290"/>
      <c r="S481" s="2290"/>
      <c r="T481" s="2290"/>
      <c r="U481" s="2290"/>
      <c r="V481" s="2290"/>
      <c r="W481" s="2290"/>
      <c r="X481" s="2290"/>
      <c r="Y481" s="2290"/>
      <c r="Z481" s="2290"/>
      <c r="AA481" s="2290"/>
      <c r="AB481" s="2290"/>
      <c r="AC481" s="2290"/>
      <c r="AD481" s="2290"/>
      <c r="AE481" s="2290"/>
      <c r="AF481" s="2290"/>
      <c r="AG481" s="2290"/>
      <c r="AH481" s="2308"/>
      <c r="AI481" s="2309">
        <f>B481</f>
        <v>60</v>
      </c>
      <c r="AJ481" s="2310"/>
    </row>
    <row r="482" spans="2:36" ht="9.9" customHeight="1">
      <c r="B482" s="2300" t="s">
        <v>431</v>
      </c>
      <c r="C482" s="2301"/>
      <c r="D482" s="2301"/>
      <c r="E482" s="2301"/>
      <c r="F482" s="2301"/>
      <c r="G482" s="2301"/>
      <c r="H482" s="2301"/>
      <c r="I482" s="2301"/>
      <c r="J482" s="2301"/>
      <c r="K482" s="2301"/>
      <c r="L482" s="2301"/>
      <c r="M482" s="2301"/>
      <c r="N482" s="2301"/>
      <c r="O482" s="2301"/>
      <c r="P482" s="2301"/>
      <c r="Q482" s="2301"/>
      <c r="R482" s="2301"/>
      <c r="S482" s="2301"/>
      <c r="T482" s="2301"/>
      <c r="U482" s="2301"/>
      <c r="V482" s="2301"/>
      <c r="W482" s="2301"/>
      <c r="X482" s="2301"/>
      <c r="Y482" s="2301"/>
      <c r="Z482" s="2301"/>
      <c r="AA482" s="2301"/>
      <c r="AB482" s="2301"/>
      <c r="AC482" s="2301"/>
      <c r="AD482" s="2301"/>
      <c r="AE482" s="2301"/>
      <c r="AF482" s="2301"/>
      <c r="AG482" s="2301"/>
      <c r="AH482" s="2301"/>
      <c r="AI482" s="2301"/>
      <c r="AJ482" s="2302"/>
    </row>
    <row r="483" spans="2:36" ht="9.9" customHeight="1">
      <c r="B483" s="2303"/>
      <c r="C483" s="2304"/>
      <c r="D483" s="2304"/>
      <c r="E483" s="2304"/>
      <c r="F483" s="2304"/>
      <c r="G483" s="2304"/>
      <c r="H483" s="2304"/>
      <c r="I483" s="2304"/>
      <c r="J483" s="2304"/>
      <c r="K483" s="2304"/>
      <c r="L483" s="2304"/>
      <c r="M483" s="2304"/>
      <c r="N483" s="2304"/>
      <c r="O483" s="2304"/>
      <c r="P483" s="2304"/>
      <c r="Q483" s="2304"/>
      <c r="R483" s="2304"/>
      <c r="S483" s="2304"/>
      <c r="T483" s="2304"/>
      <c r="U483" s="2304"/>
      <c r="V483" s="2304"/>
      <c r="W483" s="2304"/>
      <c r="X483" s="2304"/>
      <c r="Y483" s="2304"/>
      <c r="Z483" s="2304"/>
      <c r="AA483" s="2304"/>
      <c r="AB483" s="2304"/>
      <c r="AC483" s="2304"/>
      <c r="AD483" s="2304"/>
      <c r="AE483" s="2304"/>
      <c r="AF483" s="2304"/>
      <c r="AG483" s="2304"/>
      <c r="AH483" s="2304"/>
      <c r="AI483" s="2304"/>
      <c r="AJ483" s="2305"/>
    </row>
    <row r="484" spans="2:36" ht="16.5" customHeight="1" thickBot="1">
      <c r="B484" s="2303"/>
      <c r="C484" s="2304"/>
      <c r="D484" s="2304"/>
      <c r="E484" s="2304"/>
      <c r="F484" s="2304"/>
      <c r="G484" s="2304"/>
      <c r="H484" s="2304"/>
      <c r="I484" s="2304"/>
      <c r="J484" s="2304"/>
      <c r="K484" s="2304"/>
      <c r="L484" s="2304"/>
      <c r="M484" s="2304"/>
      <c r="N484" s="2304"/>
      <c r="O484" s="2304"/>
      <c r="P484" s="2304"/>
      <c r="Q484" s="2304"/>
      <c r="R484" s="2304"/>
      <c r="S484" s="2304"/>
      <c r="T484" s="2304"/>
      <c r="U484" s="2304"/>
      <c r="V484" s="2304"/>
      <c r="W484" s="2304"/>
      <c r="X484" s="2304"/>
      <c r="Y484" s="2304"/>
      <c r="Z484" s="2304"/>
      <c r="AA484" s="2304"/>
      <c r="AB484" s="2304"/>
      <c r="AC484" s="2304"/>
      <c r="AD484" s="2304"/>
      <c r="AE484" s="2304"/>
      <c r="AF484" s="2304"/>
      <c r="AG484" s="2304"/>
      <c r="AH484" s="2304"/>
      <c r="AI484" s="2304"/>
      <c r="AJ484" s="2305"/>
    </row>
    <row r="485" spans="2:36" ht="9.9" hidden="1" customHeight="1" thickBot="1">
      <c r="B485" s="2311"/>
      <c r="C485" s="2312"/>
      <c r="D485" s="2312"/>
      <c r="E485" s="2312"/>
      <c r="F485" s="2312"/>
      <c r="G485" s="2312"/>
      <c r="H485" s="2312"/>
      <c r="I485" s="2312"/>
      <c r="J485" s="2312"/>
      <c r="K485" s="2312"/>
      <c r="L485" s="2312"/>
      <c r="M485" s="2312"/>
      <c r="N485" s="2312"/>
      <c r="O485" s="2312"/>
      <c r="P485" s="2312"/>
      <c r="Q485" s="2312"/>
      <c r="R485" s="2312"/>
      <c r="S485" s="2312"/>
      <c r="T485" s="2312"/>
      <c r="U485" s="2312"/>
      <c r="V485" s="2312"/>
      <c r="W485" s="2312"/>
      <c r="X485" s="2312"/>
      <c r="Y485" s="2312"/>
      <c r="Z485" s="2312"/>
      <c r="AA485" s="2312"/>
      <c r="AB485" s="2312"/>
      <c r="AC485" s="2312"/>
      <c r="AD485" s="2312"/>
      <c r="AE485" s="2312"/>
      <c r="AF485" s="2312"/>
      <c r="AG485" s="2312"/>
      <c r="AH485" s="2312"/>
      <c r="AI485" s="2312"/>
      <c r="AJ485" s="2313"/>
    </row>
    <row r="486" spans="2:36" s="247" customFormat="1" ht="30" customHeight="1" thickBot="1">
      <c r="B486" s="2306">
        <v>61</v>
      </c>
      <c r="C486" s="2307"/>
      <c r="D486" s="2289" t="s">
        <v>432</v>
      </c>
      <c r="E486" s="2290"/>
      <c r="F486" s="2290"/>
      <c r="G486" s="2290"/>
      <c r="H486" s="2290"/>
      <c r="I486" s="2290"/>
      <c r="J486" s="2290"/>
      <c r="K486" s="2290"/>
      <c r="L486" s="2290"/>
      <c r="M486" s="2290"/>
      <c r="N486" s="2290"/>
      <c r="O486" s="2290"/>
      <c r="P486" s="2290"/>
      <c r="Q486" s="2290"/>
      <c r="R486" s="2290"/>
      <c r="S486" s="2290"/>
      <c r="T486" s="2290"/>
      <c r="U486" s="2290"/>
      <c r="V486" s="2290"/>
      <c r="W486" s="2290"/>
      <c r="X486" s="2290"/>
      <c r="Y486" s="2290"/>
      <c r="Z486" s="2290"/>
      <c r="AA486" s="2290"/>
      <c r="AB486" s="2290"/>
      <c r="AC486" s="2290"/>
      <c r="AD486" s="2290"/>
      <c r="AE486" s="2290"/>
      <c r="AF486" s="2290"/>
      <c r="AG486" s="2290"/>
      <c r="AH486" s="2308"/>
      <c r="AI486" s="2309">
        <f>B486</f>
        <v>61</v>
      </c>
      <c r="AJ486" s="2310"/>
    </row>
    <row r="487" spans="2:36" ht="30" customHeight="1">
      <c r="B487" s="2300" t="s">
        <v>433</v>
      </c>
      <c r="C487" s="2301"/>
      <c r="D487" s="2301"/>
      <c r="E487" s="2301"/>
      <c r="F487" s="2301"/>
      <c r="G487" s="2301"/>
      <c r="H487" s="2301"/>
      <c r="I487" s="2301"/>
      <c r="J487" s="2301"/>
      <c r="K487" s="2301"/>
      <c r="L487" s="2301"/>
      <c r="M487" s="2301"/>
      <c r="N487" s="2301"/>
      <c r="O487" s="2301"/>
      <c r="P487" s="2301"/>
      <c r="Q487" s="2301"/>
      <c r="R487" s="2301"/>
      <c r="S487" s="2301"/>
      <c r="T487" s="2301"/>
      <c r="U487" s="2301"/>
      <c r="V487" s="2301"/>
      <c r="W487" s="2301"/>
      <c r="X487" s="2301"/>
      <c r="Y487" s="2301"/>
      <c r="Z487" s="2301"/>
      <c r="AA487" s="2301"/>
      <c r="AB487" s="2301"/>
      <c r="AC487" s="2301"/>
      <c r="AD487" s="2301"/>
      <c r="AE487" s="2301"/>
      <c r="AF487" s="2301"/>
      <c r="AG487" s="2301"/>
      <c r="AH487" s="2301"/>
      <c r="AI487" s="2301"/>
      <c r="AJ487" s="2302"/>
    </row>
    <row r="488" spans="2:36" ht="30" customHeight="1">
      <c r="B488" s="2303"/>
      <c r="C488" s="2304"/>
      <c r="D488" s="2304"/>
      <c r="E488" s="2304"/>
      <c r="F488" s="2304"/>
      <c r="G488" s="2304"/>
      <c r="H488" s="2304"/>
      <c r="I488" s="2304"/>
      <c r="J488" s="2304"/>
      <c r="K488" s="2304"/>
      <c r="L488" s="2304"/>
      <c r="M488" s="2304"/>
      <c r="N488" s="2304"/>
      <c r="O488" s="2304"/>
      <c r="P488" s="2304"/>
      <c r="Q488" s="2304"/>
      <c r="R488" s="2304"/>
      <c r="S488" s="2304"/>
      <c r="T488" s="2304"/>
      <c r="U488" s="2304"/>
      <c r="V488" s="2304"/>
      <c r="W488" s="2304"/>
      <c r="X488" s="2304"/>
      <c r="Y488" s="2304"/>
      <c r="Z488" s="2304"/>
      <c r="AA488" s="2304"/>
      <c r="AB488" s="2304"/>
      <c r="AC488" s="2304"/>
      <c r="AD488" s="2304"/>
      <c r="AE488" s="2304"/>
      <c r="AF488" s="2304"/>
      <c r="AG488" s="2304"/>
      <c r="AH488" s="2304"/>
      <c r="AI488" s="2304"/>
      <c r="AJ488" s="2305"/>
    </row>
    <row r="489" spans="2:36" ht="30" customHeight="1">
      <c r="B489" s="2303"/>
      <c r="C489" s="2304"/>
      <c r="D489" s="2304"/>
      <c r="E489" s="2304"/>
      <c r="F489" s="2304"/>
      <c r="G489" s="2304"/>
      <c r="H489" s="2304"/>
      <c r="I489" s="2304"/>
      <c r="J489" s="2304"/>
      <c r="K489" s="2304"/>
      <c r="L489" s="2304"/>
      <c r="M489" s="2304"/>
      <c r="N489" s="2304"/>
      <c r="O489" s="2304"/>
      <c r="P489" s="2304"/>
      <c r="Q489" s="2304"/>
      <c r="R489" s="2304"/>
      <c r="S489" s="2304"/>
      <c r="T489" s="2304"/>
      <c r="U489" s="2304"/>
      <c r="V489" s="2304"/>
      <c r="W489" s="2304"/>
      <c r="X489" s="2304"/>
      <c r="Y489" s="2304"/>
      <c r="Z489" s="2304"/>
      <c r="AA489" s="2304"/>
      <c r="AB489" s="2304"/>
      <c r="AC489" s="2304"/>
      <c r="AD489" s="2304"/>
      <c r="AE489" s="2304"/>
      <c r="AF489" s="2304"/>
      <c r="AG489" s="2304"/>
      <c r="AH489" s="2304"/>
      <c r="AI489" s="2304"/>
      <c r="AJ489" s="2305"/>
    </row>
    <row r="490" spans="2:36" ht="30" customHeight="1">
      <c r="B490" s="2303"/>
      <c r="C490" s="2304"/>
      <c r="D490" s="2304"/>
      <c r="E490" s="2304"/>
      <c r="F490" s="2304"/>
      <c r="G490" s="2304"/>
      <c r="H490" s="2304"/>
      <c r="I490" s="2304"/>
      <c r="J490" s="2304"/>
      <c r="K490" s="2304"/>
      <c r="L490" s="2304"/>
      <c r="M490" s="2304"/>
      <c r="N490" s="2304"/>
      <c r="O490" s="2304"/>
      <c r="P490" s="2304"/>
      <c r="Q490" s="2304"/>
      <c r="R490" s="2304"/>
      <c r="S490" s="2304"/>
      <c r="T490" s="2304"/>
      <c r="U490" s="2304"/>
      <c r="V490" s="2304"/>
      <c r="W490" s="2304"/>
      <c r="X490" s="2304"/>
      <c r="Y490" s="2304"/>
      <c r="Z490" s="2304"/>
      <c r="AA490" s="2304"/>
      <c r="AB490" s="2304"/>
      <c r="AC490" s="2304"/>
      <c r="AD490" s="2304"/>
      <c r="AE490" s="2304"/>
      <c r="AF490" s="2304"/>
      <c r="AG490" s="2304"/>
      <c r="AH490" s="2304"/>
      <c r="AI490" s="2304"/>
      <c r="AJ490" s="2305"/>
    </row>
    <row r="491" spans="2:36" ht="65.25" customHeight="1" thickBot="1">
      <c r="B491" s="2303"/>
      <c r="C491" s="2304"/>
      <c r="D491" s="2304"/>
      <c r="E491" s="2304"/>
      <c r="F491" s="2304"/>
      <c r="G491" s="2304"/>
      <c r="H491" s="2304"/>
      <c r="I491" s="2304"/>
      <c r="J491" s="2304"/>
      <c r="K491" s="2304"/>
      <c r="L491" s="2304"/>
      <c r="M491" s="2304"/>
      <c r="N491" s="2304"/>
      <c r="O491" s="2304"/>
      <c r="P491" s="2304"/>
      <c r="Q491" s="2304"/>
      <c r="R491" s="2304"/>
      <c r="S491" s="2304"/>
      <c r="T491" s="2304"/>
      <c r="U491" s="2304"/>
      <c r="V491" s="2304"/>
      <c r="W491" s="2304"/>
      <c r="X491" s="2304"/>
      <c r="Y491" s="2304"/>
      <c r="Z491" s="2304"/>
      <c r="AA491" s="2304"/>
      <c r="AB491" s="2304"/>
      <c r="AC491" s="2304"/>
      <c r="AD491" s="2304"/>
      <c r="AE491" s="2304"/>
      <c r="AF491" s="2304"/>
      <c r="AG491" s="2304"/>
      <c r="AH491" s="2304"/>
      <c r="AI491" s="2304"/>
      <c r="AJ491" s="2305"/>
    </row>
    <row r="492" spans="2:36" ht="53.25" hidden="1" customHeight="1" thickBot="1">
      <c r="B492" s="2311"/>
      <c r="C492" s="2312"/>
      <c r="D492" s="2312"/>
      <c r="E492" s="2312"/>
      <c r="F492" s="2312"/>
      <c r="G492" s="2312"/>
      <c r="H492" s="2312"/>
      <c r="I492" s="2312"/>
      <c r="J492" s="2312"/>
      <c r="K492" s="2312"/>
      <c r="L492" s="2312"/>
      <c r="M492" s="2312"/>
      <c r="N492" s="2312"/>
      <c r="O492" s="2312"/>
      <c r="P492" s="2312"/>
      <c r="Q492" s="2312"/>
      <c r="R492" s="2312"/>
      <c r="S492" s="2312"/>
      <c r="T492" s="2312"/>
      <c r="U492" s="2312"/>
      <c r="V492" s="2312"/>
      <c r="W492" s="2312"/>
      <c r="X492" s="2312"/>
      <c r="Y492" s="2312"/>
      <c r="Z492" s="2312"/>
      <c r="AA492" s="2312"/>
      <c r="AB492" s="2312"/>
      <c r="AC492" s="2312"/>
      <c r="AD492" s="2312"/>
      <c r="AE492" s="2312"/>
      <c r="AF492" s="2312"/>
      <c r="AG492" s="2312"/>
      <c r="AH492" s="2312"/>
      <c r="AI492" s="2312"/>
      <c r="AJ492" s="2313"/>
    </row>
    <row r="493" spans="2:36" s="247" customFormat="1" ht="30" customHeight="1" thickBot="1">
      <c r="B493" s="2306">
        <v>62</v>
      </c>
      <c r="C493" s="2307"/>
      <c r="D493" s="2289" t="s">
        <v>434</v>
      </c>
      <c r="E493" s="2290"/>
      <c r="F493" s="2290"/>
      <c r="G493" s="2290"/>
      <c r="H493" s="2290"/>
      <c r="I493" s="2290"/>
      <c r="J493" s="2290"/>
      <c r="K493" s="2290"/>
      <c r="L493" s="2290"/>
      <c r="M493" s="2290"/>
      <c r="N493" s="2290"/>
      <c r="O493" s="2290"/>
      <c r="P493" s="2290"/>
      <c r="Q493" s="2290"/>
      <c r="R493" s="2290"/>
      <c r="S493" s="2290"/>
      <c r="T493" s="2290"/>
      <c r="U493" s="2290"/>
      <c r="V493" s="2290"/>
      <c r="W493" s="2290"/>
      <c r="X493" s="2290"/>
      <c r="Y493" s="2290"/>
      <c r="Z493" s="2290"/>
      <c r="AA493" s="2290"/>
      <c r="AB493" s="2290"/>
      <c r="AC493" s="2290"/>
      <c r="AD493" s="2290"/>
      <c r="AE493" s="2290"/>
      <c r="AF493" s="2290"/>
      <c r="AG493" s="2290"/>
      <c r="AH493" s="2308"/>
      <c r="AI493" s="2309">
        <f>B493</f>
        <v>62</v>
      </c>
      <c r="AJ493" s="2310"/>
    </row>
    <row r="494" spans="2:36" ht="14.1" customHeight="1">
      <c r="B494" s="2300" t="s">
        <v>435</v>
      </c>
      <c r="C494" s="2301"/>
      <c r="D494" s="2301"/>
      <c r="E494" s="2301"/>
      <c r="F494" s="2301"/>
      <c r="G494" s="2301"/>
      <c r="H494" s="2301"/>
      <c r="I494" s="2301"/>
      <c r="J494" s="2301"/>
      <c r="K494" s="2301"/>
      <c r="L494" s="2301"/>
      <c r="M494" s="2301"/>
      <c r="N494" s="2301"/>
      <c r="O494" s="2301"/>
      <c r="P494" s="2301"/>
      <c r="Q494" s="2301"/>
      <c r="R494" s="2301"/>
      <c r="S494" s="2301"/>
      <c r="T494" s="2301"/>
      <c r="U494" s="2301"/>
      <c r="V494" s="2301"/>
      <c r="W494" s="2301"/>
      <c r="X494" s="2301"/>
      <c r="Y494" s="2301"/>
      <c r="Z494" s="2301"/>
      <c r="AA494" s="2301"/>
      <c r="AB494" s="2301"/>
      <c r="AC494" s="2301"/>
      <c r="AD494" s="2301"/>
      <c r="AE494" s="2301"/>
      <c r="AF494" s="2301"/>
      <c r="AG494" s="2301"/>
      <c r="AH494" s="2301"/>
      <c r="AI494" s="2301"/>
      <c r="AJ494" s="2302"/>
    </row>
    <row r="495" spans="2:36" ht="14.1" customHeight="1">
      <c r="B495" s="2303"/>
      <c r="C495" s="2304"/>
      <c r="D495" s="2304"/>
      <c r="E495" s="2304"/>
      <c r="F495" s="2304"/>
      <c r="G495" s="2304"/>
      <c r="H495" s="2304"/>
      <c r="I495" s="2304"/>
      <c r="J495" s="2304"/>
      <c r="K495" s="2304"/>
      <c r="L495" s="2304"/>
      <c r="M495" s="2304"/>
      <c r="N495" s="2304"/>
      <c r="O495" s="2304"/>
      <c r="P495" s="2304"/>
      <c r="Q495" s="2304"/>
      <c r="R495" s="2304"/>
      <c r="S495" s="2304"/>
      <c r="T495" s="2304"/>
      <c r="U495" s="2304"/>
      <c r="V495" s="2304"/>
      <c r="W495" s="2304"/>
      <c r="X495" s="2304"/>
      <c r="Y495" s="2304"/>
      <c r="Z495" s="2304"/>
      <c r="AA495" s="2304"/>
      <c r="AB495" s="2304"/>
      <c r="AC495" s="2304"/>
      <c r="AD495" s="2304"/>
      <c r="AE495" s="2304"/>
      <c r="AF495" s="2304"/>
      <c r="AG495" s="2304"/>
      <c r="AH495" s="2304"/>
      <c r="AI495" s="2304"/>
      <c r="AJ495" s="2305"/>
    </row>
    <row r="496" spans="2:36" ht="14.1" customHeight="1">
      <c r="B496" s="2303"/>
      <c r="C496" s="2304"/>
      <c r="D496" s="2304"/>
      <c r="E496" s="2304"/>
      <c r="F496" s="2304"/>
      <c r="G496" s="2304"/>
      <c r="H496" s="2304"/>
      <c r="I496" s="2304"/>
      <c r="J496" s="2304"/>
      <c r="K496" s="2304"/>
      <c r="L496" s="2304"/>
      <c r="M496" s="2304"/>
      <c r="N496" s="2304"/>
      <c r="O496" s="2304"/>
      <c r="P496" s="2304"/>
      <c r="Q496" s="2304"/>
      <c r="R496" s="2304"/>
      <c r="S496" s="2304"/>
      <c r="T496" s="2304"/>
      <c r="U496" s="2304"/>
      <c r="V496" s="2304"/>
      <c r="W496" s="2304"/>
      <c r="X496" s="2304"/>
      <c r="Y496" s="2304"/>
      <c r="Z496" s="2304"/>
      <c r="AA496" s="2304"/>
      <c r="AB496" s="2304"/>
      <c r="AC496" s="2304"/>
      <c r="AD496" s="2304"/>
      <c r="AE496" s="2304"/>
      <c r="AF496" s="2304"/>
      <c r="AG496" s="2304"/>
      <c r="AH496" s="2304"/>
      <c r="AI496" s="2304"/>
      <c r="AJ496" s="2305"/>
    </row>
    <row r="497" spans="2:36" ht="15.75" customHeight="1">
      <c r="B497" s="2303"/>
      <c r="C497" s="2304"/>
      <c r="D497" s="2304"/>
      <c r="E497" s="2304"/>
      <c r="F497" s="2304"/>
      <c r="G497" s="2304"/>
      <c r="H497" s="2304"/>
      <c r="I497" s="2304"/>
      <c r="J497" s="2304"/>
      <c r="K497" s="2304"/>
      <c r="L497" s="2304"/>
      <c r="M497" s="2304"/>
      <c r="N497" s="2304"/>
      <c r="O497" s="2304"/>
      <c r="P497" s="2304"/>
      <c r="Q497" s="2304"/>
      <c r="R497" s="2304"/>
      <c r="S497" s="2304"/>
      <c r="T497" s="2304"/>
      <c r="U497" s="2304"/>
      <c r="V497" s="2304"/>
      <c r="W497" s="2304"/>
      <c r="X497" s="2304"/>
      <c r="Y497" s="2304"/>
      <c r="Z497" s="2304"/>
      <c r="AA497" s="2304"/>
      <c r="AB497" s="2304"/>
      <c r="AC497" s="2304"/>
      <c r="AD497" s="2304"/>
      <c r="AE497" s="2304"/>
      <c r="AF497" s="2304"/>
      <c r="AG497" s="2304"/>
      <c r="AH497" s="2304"/>
      <c r="AI497" s="2304"/>
      <c r="AJ497" s="2305"/>
    </row>
    <row r="498" spans="2:36" ht="14.1" customHeight="1" thickBot="1">
      <c r="B498" s="2311"/>
      <c r="C498" s="2312"/>
      <c r="D498" s="2312"/>
      <c r="E498" s="2312"/>
      <c r="F498" s="2312"/>
      <c r="G498" s="2312"/>
      <c r="H498" s="2312"/>
      <c r="I498" s="2312"/>
      <c r="J498" s="2312"/>
      <c r="K498" s="2312"/>
      <c r="L498" s="2312"/>
      <c r="M498" s="2312"/>
      <c r="N498" s="2312"/>
      <c r="O498" s="2312"/>
      <c r="P498" s="2312"/>
      <c r="Q498" s="2312"/>
      <c r="R498" s="2312"/>
      <c r="S498" s="2312"/>
      <c r="T498" s="2312"/>
      <c r="U498" s="2312"/>
      <c r="V498" s="2312"/>
      <c r="W498" s="2312"/>
      <c r="X498" s="2312"/>
      <c r="Y498" s="2312"/>
      <c r="Z498" s="2312"/>
      <c r="AA498" s="2312"/>
      <c r="AB498" s="2312"/>
      <c r="AC498" s="2312"/>
      <c r="AD498" s="2312"/>
      <c r="AE498" s="2312"/>
      <c r="AF498" s="2312"/>
      <c r="AG498" s="2312"/>
      <c r="AH498" s="2312"/>
      <c r="AI498" s="2312"/>
      <c r="AJ498" s="2313"/>
    </row>
    <row r="499" spans="2:36" s="247" customFormat="1" ht="30" customHeight="1" thickBot="1">
      <c r="B499" s="2306">
        <v>63</v>
      </c>
      <c r="C499" s="2307"/>
      <c r="D499" s="2289" t="s">
        <v>436</v>
      </c>
      <c r="E499" s="2290"/>
      <c r="F499" s="2290"/>
      <c r="G499" s="2290"/>
      <c r="H499" s="2290"/>
      <c r="I499" s="2290"/>
      <c r="J499" s="2290"/>
      <c r="K499" s="2290"/>
      <c r="L499" s="2290"/>
      <c r="M499" s="2290"/>
      <c r="N499" s="2290"/>
      <c r="O499" s="2290"/>
      <c r="P499" s="2290"/>
      <c r="Q499" s="2290"/>
      <c r="R499" s="2290"/>
      <c r="S499" s="2290"/>
      <c r="T499" s="2290"/>
      <c r="U499" s="2290"/>
      <c r="V499" s="2290"/>
      <c r="W499" s="2290"/>
      <c r="X499" s="2290"/>
      <c r="Y499" s="2290"/>
      <c r="Z499" s="2290"/>
      <c r="AA499" s="2290"/>
      <c r="AB499" s="2290"/>
      <c r="AC499" s="2290"/>
      <c r="AD499" s="2290"/>
      <c r="AE499" s="2290"/>
      <c r="AF499" s="2290"/>
      <c r="AG499" s="2290"/>
      <c r="AH499" s="2308"/>
      <c r="AI499" s="2309">
        <f>B499</f>
        <v>63</v>
      </c>
      <c r="AJ499" s="2310"/>
    </row>
    <row r="500" spans="2:36" ht="9.9" customHeight="1">
      <c r="B500" s="2300" t="s">
        <v>502</v>
      </c>
      <c r="C500" s="2301"/>
      <c r="D500" s="2301"/>
      <c r="E500" s="2301"/>
      <c r="F500" s="2301"/>
      <c r="G500" s="2301"/>
      <c r="H500" s="2301"/>
      <c r="I500" s="2301"/>
      <c r="J500" s="2301"/>
      <c r="K500" s="2301"/>
      <c r="L500" s="2301"/>
      <c r="M500" s="2301"/>
      <c r="N500" s="2301"/>
      <c r="O500" s="2301"/>
      <c r="P500" s="2301"/>
      <c r="Q500" s="2301"/>
      <c r="R500" s="2301"/>
      <c r="S500" s="2301"/>
      <c r="T500" s="2301"/>
      <c r="U500" s="2301"/>
      <c r="V500" s="2301"/>
      <c r="W500" s="2301"/>
      <c r="X500" s="2301"/>
      <c r="Y500" s="2301"/>
      <c r="Z500" s="2301"/>
      <c r="AA500" s="2301"/>
      <c r="AB500" s="2301"/>
      <c r="AC500" s="2301"/>
      <c r="AD500" s="2301"/>
      <c r="AE500" s="2301"/>
      <c r="AF500" s="2301"/>
      <c r="AG500" s="2301"/>
      <c r="AH500" s="2301"/>
      <c r="AI500" s="2301"/>
      <c r="AJ500" s="2302"/>
    </row>
    <row r="501" spans="2:36" ht="54.75" customHeight="1">
      <c r="B501" s="2303"/>
      <c r="C501" s="2304"/>
      <c r="D501" s="2304"/>
      <c r="E501" s="2304"/>
      <c r="F501" s="2304"/>
      <c r="G501" s="2304"/>
      <c r="H501" s="2304"/>
      <c r="I501" s="2304"/>
      <c r="J501" s="2304"/>
      <c r="K501" s="2304"/>
      <c r="L501" s="2304"/>
      <c r="M501" s="2304"/>
      <c r="N501" s="2304"/>
      <c r="O501" s="2304"/>
      <c r="P501" s="2304"/>
      <c r="Q501" s="2304"/>
      <c r="R501" s="2304"/>
      <c r="S501" s="2304"/>
      <c r="T501" s="2304"/>
      <c r="U501" s="2304"/>
      <c r="V501" s="2304"/>
      <c r="W501" s="2304"/>
      <c r="X501" s="2304"/>
      <c r="Y501" s="2304"/>
      <c r="Z501" s="2304"/>
      <c r="AA501" s="2304"/>
      <c r="AB501" s="2304"/>
      <c r="AC501" s="2304"/>
      <c r="AD501" s="2304"/>
      <c r="AE501" s="2304"/>
      <c r="AF501" s="2304"/>
      <c r="AG501" s="2304"/>
      <c r="AH501" s="2304"/>
      <c r="AI501" s="2304"/>
      <c r="AJ501" s="2305"/>
    </row>
    <row r="502" spans="2:36" ht="9.9" customHeight="1" thickBot="1">
      <c r="B502" s="2303"/>
      <c r="C502" s="2304"/>
      <c r="D502" s="2304"/>
      <c r="E502" s="2304"/>
      <c r="F502" s="2304"/>
      <c r="G502" s="2304"/>
      <c r="H502" s="2304"/>
      <c r="I502" s="2304"/>
      <c r="J502" s="2304"/>
      <c r="K502" s="2304"/>
      <c r="L502" s="2304"/>
      <c r="M502" s="2304"/>
      <c r="N502" s="2304"/>
      <c r="O502" s="2304"/>
      <c r="P502" s="2304"/>
      <c r="Q502" s="2304"/>
      <c r="R502" s="2304"/>
      <c r="S502" s="2304"/>
      <c r="T502" s="2304"/>
      <c r="U502" s="2304"/>
      <c r="V502" s="2304"/>
      <c r="W502" s="2304"/>
      <c r="X502" s="2304"/>
      <c r="Y502" s="2304"/>
      <c r="Z502" s="2304"/>
      <c r="AA502" s="2304"/>
      <c r="AB502" s="2304"/>
      <c r="AC502" s="2304"/>
      <c r="AD502" s="2304"/>
      <c r="AE502" s="2304"/>
      <c r="AF502" s="2304"/>
      <c r="AG502" s="2304"/>
      <c r="AH502" s="2304"/>
      <c r="AI502" s="2304"/>
      <c r="AJ502" s="2305"/>
    </row>
    <row r="503" spans="2:36" ht="9.9" hidden="1" customHeight="1" thickBot="1">
      <c r="B503" s="2311"/>
      <c r="C503" s="2312"/>
      <c r="D503" s="2312"/>
      <c r="E503" s="2312"/>
      <c r="F503" s="2312"/>
      <c r="G503" s="2312"/>
      <c r="H503" s="2312"/>
      <c r="I503" s="2312"/>
      <c r="J503" s="2312"/>
      <c r="K503" s="2312"/>
      <c r="L503" s="2312"/>
      <c r="M503" s="2312"/>
      <c r="N503" s="2312"/>
      <c r="O503" s="2312"/>
      <c r="P503" s="2312"/>
      <c r="Q503" s="2312"/>
      <c r="R503" s="2312"/>
      <c r="S503" s="2312"/>
      <c r="T503" s="2312"/>
      <c r="U503" s="2312"/>
      <c r="V503" s="2312"/>
      <c r="W503" s="2312"/>
      <c r="X503" s="2312"/>
      <c r="Y503" s="2312"/>
      <c r="Z503" s="2312"/>
      <c r="AA503" s="2312"/>
      <c r="AB503" s="2312"/>
      <c r="AC503" s="2312"/>
      <c r="AD503" s="2312"/>
      <c r="AE503" s="2312"/>
      <c r="AF503" s="2312"/>
      <c r="AG503" s="2312"/>
      <c r="AH503" s="2312"/>
      <c r="AI503" s="2312"/>
      <c r="AJ503" s="2313"/>
    </row>
    <row r="504" spans="2:36" s="247" customFormat="1" ht="30" customHeight="1" thickBot="1">
      <c r="B504" s="2306">
        <v>64</v>
      </c>
      <c r="C504" s="2307"/>
      <c r="D504" s="2289" t="s">
        <v>437</v>
      </c>
      <c r="E504" s="2290"/>
      <c r="F504" s="2290"/>
      <c r="G504" s="2290"/>
      <c r="H504" s="2290"/>
      <c r="I504" s="2290"/>
      <c r="J504" s="2290"/>
      <c r="K504" s="2290"/>
      <c r="L504" s="2290"/>
      <c r="M504" s="2290"/>
      <c r="N504" s="2290"/>
      <c r="O504" s="2290"/>
      <c r="P504" s="2290"/>
      <c r="Q504" s="2290"/>
      <c r="R504" s="2290"/>
      <c r="S504" s="2290"/>
      <c r="T504" s="2290"/>
      <c r="U504" s="2290"/>
      <c r="V504" s="2290"/>
      <c r="W504" s="2290"/>
      <c r="X504" s="2290"/>
      <c r="Y504" s="2290"/>
      <c r="Z504" s="2290"/>
      <c r="AA504" s="2290"/>
      <c r="AB504" s="2290"/>
      <c r="AC504" s="2290"/>
      <c r="AD504" s="2290"/>
      <c r="AE504" s="2290"/>
      <c r="AF504" s="2290"/>
      <c r="AG504" s="2290"/>
      <c r="AH504" s="2308"/>
      <c r="AI504" s="2309">
        <f>B504</f>
        <v>64</v>
      </c>
      <c r="AJ504" s="2310"/>
    </row>
    <row r="505" spans="2:36" ht="15" customHeight="1">
      <c r="B505" s="2300" t="s">
        <v>438</v>
      </c>
      <c r="C505" s="2301"/>
      <c r="D505" s="2301"/>
      <c r="E505" s="2301"/>
      <c r="F505" s="2301"/>
      <c r="G505" s="2301"/>
      <c r="H505" s="2301"/>
      <c r="I505" s="2301"/>
      <c r="J505" s="2301"/>
      <c r="K505" s="2301"/>
      <c r="L505" s="2301"/>
      <c r="M505" s="2301"/>
      <c r="N505" s="2301"/>
      <c r="O505" s="2301"/>
      <c r="P505" s="2301"/>
      <c r="Q505" s="2301"/>
      <c r="R505" s="2301"/>
      <c r="S505" s="2301"/>
      <c r="T505" s="2301"/>
      <c r="U505" s="2301"/>
      <c r="V505" s="2301"/>
      <c r="W505" s="2301"/>
      <c r="X505" s="2301"/>
      <c r="Y505" s="2301"/>
      <c r="Z505" s="2301"/>
      <c r="AA505" s="2301"/>
      <c r="AB505" s="2301"/>
      <c r="AC505" s="2301"/>
      <c r="AD505" s="2301"/>
      <c r="AE505" s="2301"/>
      <c r="AF505" s="2301"/>
      <c r="AG505" s="2301"/>
      <c r="AH505" s="2301"/>
      <c r="AI505" s="2301"/>
      <c r="AJ505" s="2302"/>
    </row>
    <row r="506" spans="2:36" ht="15" customHeight="1">
      <c r="B506" s="2303"/>
      <c r="C506" s="2304"/>
      <c r="D506" s="2304"/>
      <c r="E506" s="2304"/>
      <c r="F506" s="2304"/>
      <c r="G506" s="2304"/>
      <c r="H506" s="2304"/>
      <c r="I506" s="2304"/>
      <c r="J506" s="2304"/>
      <c r="K506" s="2304"/>
      <c r="L506" s="2304"/>
      <c r="M506" s="2304"/>
      <c r="N506" s="2304"/>
      <c r="O506" s="2304"/>
      <c r="P506" s="2304"/>
      <c r="Q506" s="2304"/>
      <c r="R506" s="2304"/>
      <c r="S506" s="2304"/>
      <c r="T506" s="2304"/>
      <c r="U506" s="2304"/>
      <c r="V506" s="2304"/>
      <c r="W506" s="2304"/>
      <c r="X506" s="2304"/>
      <c r="Y506" s="2304"/>
      <c r="Z506" s="2304"/>
      <c r="AA506" s="2304"/>
      <c r="AB506" s="2304"/>
      <c r="AC506" s="2304"/>
      <c r="AD506" s="2304"/>
      <c r="AE506" s="2304"/>
      <c r="AF506" s="2304"/>
      <c r="AG506" s="2304"/>
      <c r="AH506" s="2304"/>
      <c r="AI506" s="2304"/>
      <c r="AJ506" s="2305"/>
    </row>
    <row r="507" spans="2:36" ht="15" customHeight="1">
      <c r="B507" s="2303"/>
      <c r="C507" s="2304"/>
      <c r="D507" s="2304"/>
      <c r="E507" s="2304"/>
      <c r="F507" s="2304"/>
      <c r="G507" s="2304"/>
      <c r="H507" s="2304"/>
      <c r="I507" s="2304"/>
      <c r="J507" s="2304"/>
      <c r="K507" s="2304"/>
      <c r="L507" s="2304"/>
      <c r="M507" s="2304"/>
      <c r="N507" s="2304"/>
      <c r="O507" s="2304"/>
      <c r="P507" s="2304"/>
      <c r="Q507" s="2304"/>
      <c r="R507" s="2304"/>
      <c r="S507" s="2304"/>
      <c r="T507" s="2304"/>
      <c r="U507" s="2304"/>
      <c r="V507" s="2304"/>
      <c r="W507" s="2304"/>
      <c r="X507" s="2304"/>
      <c r="Y507" s="2304"/>
      <c r="Z507" s="2304"/>
      <c r="AA507" s="2304"/>
      <c r="AB507" s="2304"/>
      <c r="AC507" s="2304"/>
      <c r="AD507" s="2304"/>
      <c r="AE507" s="2304"/>
      <c r="AF507" s="2304"/>
      <c r="AG507" s="2304"/>
      <c r="AH507" s="2304"/>
      <c r="AI507" s="2304"/>
      <c r="AJ507" s="2305"/>
    </row>
    <row r="508" spans="2:36" ht="15" customHeight="1">
      <c r="B508" s="2303"/>
      <c r="C508" s="2304"/>
      <c r="D508" s="2304"/>
      <c r="E508" s="2304"/>
      <c r="F508" s="2304"/>
      <c r="G508" s="2304"/>
      <c r="H508" s="2304"/>
      <c r="I508" s="2304"/>
      <c r="J508" s="2304"/>
      <c r="K508" s="2304"/>
      <c r="L508" s="2304"/>
      <c r="M508" s="2304"/>
      <c r="N508" s="2304"/>
      <c r="O508" s="2304"/>
      <c r="P508" s="2304"/>
      <c r="Q508" s="2304"/>
      <c r="R508" s="2304"/>
      <c r="S508" s="2304"/>
      <c r="T508" s="2304"/>
      <c r="U508" s="2304"/>
      <c r="V508" s="2304"/>
      <c r="W508" s="2304"/>
      <c r="X508" s="2304"/>
      <c r="Y508" s="2304"/>
      <c r="Z508" s="2304"/>
      <c r="AA508" s="2304"/>
      <c r="AB508" s="2304"/>
      <c r="AC508" s="2304"/>
      <c r="AD508" s="2304"/>
      <c r="AE508" s="2304"/>
      <c r="AF508" s="2304"/>
      <c r="AG508" s="2304"/>
      <c r="AH508" s="2304"/>
      <c r="AI508" s="2304"/>
      <c r="AJ508" s="2305"/>
    </row>
    <row r="509" spans="2:36" ht="17.25" customHeight="1" thickBot="1">
      <c r="B509" s="2311"/>
      <c r="C509" s="2312"/>
      <c r="D509" s="2312"/>
      <c r="E509" s="2312"/>
      <c r="F509" s="2312"/>
      <c r="G509" s="2312"/>
      <c r="H509" s="2312"/>
      <c r="I509" s="2312"/>
      <c r="J509" s="2312"/>
      <c r="K509" s="2312"/>
      <c r="L509" s="2312"/>
      <c r="M509" s="2312"/>
      <c r="N509" s="2312"/>
      <c r="O509" s="2312"/>
      <c r="P509" s="2312"/>
      <c r="Q509" s="2312"/>
      <c r="R509" s="2312"/>
      <c r="S509" s="2312"/>
      <c r="T509" s="2312"/>
      <c r="U509" s="2312"/>
      <c r="V509" s="2312"/>
      <c r="W509" s="2312"/>
      <c r="X509" s="2312"/>
      <c r="Y509" s="2312"/>
      <c r="Z509" s="2312"/>
      <c r="AA509" s="2312"/>
      <c r="AB509" s="2312"/>
      <c r="AC509" s="2312"/>
      <c r="AD509" s="2312"/>
      <c r="AE509" s="2312"/>
      <c r="AF509" s="2312"/>
      <c r="AG509" s="2312"/>
      <c r="AH509" s="2312"/>
      <c r="AI509" s="2312"/>
      <c r="AJ509" s="2313"/>
    </row>
    <row r="510" spans="2:36" s="247" customFormat="1" ht="30" customHeight="1" thickBot="1">
      <c r="B510" s="2306">
        <v>65</v>
      </c>
      <c r="C510" s="2307"/>
      <c r="D510" s="2289" t="s">
        <v>439</v>
      </c>
      <c r="E510" s="2290"/>
      <c r="F510" s="2290"/>
      <c r="G510" s="2290"/>
      <c r="H510" s="2290"/>
      <c r="I510" s="2290"/>
      <c r="J510" s="2290"/>
      <c r="K510" s="2290"/>
      <c r="L510" s="2290"/>
      <c r="M510" s="2290"/>
      <c r="N510" s="2290"/>
      <c r="O510" s="2290"/>
      <c r="P510" s="2290"/>
      <c r="Q510" s="2290"/>
      <c r="R510" s="2290"/>
      <c r="S510" s="2290"/>
      <c r="T510" s="2290"/>
      <c r="U510" s="2290"/>
      <c r="V510" s="2290"/>
      <c r="W510" s="2290"/>
      <c r="X510" s="2290"/>
      <c r="Y510" s="2290"/>
      <c r="Z510" s="2290"/>
      <c r="AA510" s="2290"/>
      <c r="AB510" s="2290"/>
      <c r="AC510" s="2290"/>
      <c r="AD510" s="2290"/>
      <c r="AE510" s="2290"/>
      <c r="AF510" s="2290"/>
      <c r="AG510" s="2290"/>
      <c r="AH510" s="2308"/>
      <c r="AI510" s="2309">
        <f>B510</f>
        <v>65</v>
      </c>
      <c r="AJ510" s="2310"/>
    </row>
    <row r="511" spans="2:36" ht="9.9" customHeight="1">
      <c r="B511" s="2300" t="s">
        <v>440</v>
      </c>
      <c r="C511" s="2301"/>
      <c r="D511" s="2301"/>
      <c r="E511" s="2301"/>
      <c r="F511" s="2301"/>
      <c r="G511" s="2301"/>
      <c r="H511" s="2301"/>
      <c r="I511" s="2301"/>
      <c r="J511" s="2301"/>
      <c r="K511" s="2301"/>
      <c r="L511" s="2301"/>
      <c r="M511" s="2301"/>
      <c r="N511" s="2301"/>
      <c r="O511" s="2301"/>
      <c r="P511" s="2301"/>
      <c r="Q511" s="2301"/>
      <c r="R511" s="2301"/>
      <c r="S511" s="2301"/>
      <c r="T511" s="2301"/>
      <c r="U511" s="2301"/>
      <c r="V511" s="2301"/>
      <c r="W511" s="2301"/>
      <c r="X511" s="2301"/>
      <c r="Y511" s="2301"/>
      <c r="Z511" s="2301"/>
      <c r="AA511" s="2301"/>
      <c r="AB511" s="2301"/>
      <c r="AC511" s="2301"/>
      <c r="AD511" s="2301"/>
      <c r="AE511" s="2301"/>
      <c r="AF511" s="2301"/>
      <c r="AG511" s="2301"/>
      <c r="AH511" s="2301"/>
      <c r="AI511" s="2301"/>
      <c r="AJ511" s="2302"/>
    </row>
    <row r="512" spans="2:36" ht="9.9" customHeight="1">
      <c r="B512" s="2303"/>
      <c r="C512" s="2304"/>
      <c r="D512" s="2304"/>
      <c r="E512" s="2304"/>
      <c r="F512" s="2304"/>
      <c r="G512" s="2304"/>
      <c r="H512" s="2304"/>
      <c r="I512" s="2304"/>
      <c r="J512" s="2304"/>
      <c r="K512" s="2304"/>
      <c r="L512" s="2304"/>
      <c r="M512" s="2304"/>
      <c r="N512" s="2304"/>
      <c r="O512" s="2304"/>
      <c r="P512" s="2304"/>
      <c r="Q512" s="2304"/>
      <c r="R512" s="2304"/>
      <c r="S512" s="2304"/>
      <c r="T512" s="2304"/>
      <c r="U512" s="2304"/>
      <c r="V512" s="2304"/>
      <c r="W512" s="2304"/>
      <c r="X512" s="2304"/>
      <c r="Y512" s="2304"/>
      <c r="Z512" s="2304"/>
      <c r="AA512" s="2304"/>
      <c r="AB512" s="2304"/>
      <c r="AC512" s="2304"/>
      <c r="AD512" s="2304"/>
      <c r="AE512" s="2304"/>
      <c r="AF512" s="2304"/>
      <c r="AG512" s="2304"/>
      <c r="AH512" s="2304"/>
      <c r="AI512" s="2304"/>
      <c r="AJ512" s="2305"/>
    </row>
    <row r="513" spans="2:36" ht="9.9" customHeight="1">
      <c r="B513" s="2303"/>
      <c r="C513" s="2304"/>
      <c r="D513" s="2304"/>
      <c r="E513" s="2304"/>
      <c r="F513" s="2304"/>
      <c r="G513" s="2304"/>
      <c r="H513" s="2304"/>
      <c r="I513" s="2304"/>
      <c r="J513" s="2304"/>
      <c r="K513" s="2304"/>
      <c r="L513" s="2304"/>
      <c r="M513" s="2304"/>
      <c r="N513" s="2304"/>
      <c r="O513" s="2304"/>
      <c r="P513" s="2304"/>
      <c r="Q513" s="2304"/>
      <c r="R513" s="2304"/>
      <c r="S513" s="2304"/>
      <c r="T513" s="2304"/>
      <c r="U513" s="2304"/>
      <c r="V513" s="2304"/>
      <c r="W513" s="2304"/>
      <c r="X513" s="2304"/>
      <c r="Y513" s="2304"/>
      <c r="Z513" s="2304"/>
      <c r="AA513" s="2304"/>
      <c r="AB513" s="2304"/>
      <c r="AC513" s="2304"/>
      <c r="AD513" s="2304"/>
      <c r="AE513" s="2304"/>
      <c r="AF513" s="2304"/>
      <c r="AG513" s="2304"/>
      <c r="AH513" s="2304"/>
      <c r="AI513" s="2304"/>
      <c r="AJ513" s="2305"/>
    </row>
    <row r="514" spans="2:36" ht="9.9" customHeight="1">
      <c r="B514" s="2303"/>
      <c r="C514" s="2304"/>
      <c r="D514" s="2304"/>
      <c r="E514" s="2304"/>
      <c r="F514" s="2304"/>
      <c r="G514" s="2304"/>
      <c r="H514" s="2304"/>
      <c r="I514" s="2304"/>
      <c r="J514" s="2304"/>
      <c r="K514" s="2304"/>
      <c r="L514" s="2304"/>
      <c r="M514" s="2304"/>
      <c r="N514" s="2304"/>
      <c r="O514" s="2304"/>
      <c r="P514" s="2304"/>
      <c r="Q514" s="2304"/>
      <c r="R514" s="2304"/>
      <c r="S514" s="2304"/>
      <c r="T514" s="2304"/>
      <c r="U514" s="2304"/>
      <c r="V514" s="2304"/>
      <c r="W514" s="2304"/>
      <c r="X514" s="2304"/>
      <c r="Y514" s="2304"/>
      <c r="Z514" s="2304"/>
      <c r="AA514" s="2304"/>
      <c r="AB514" s="2304"/>
      <c r="AC514" s="2304"/>
      <c r="AD514" s="2304"/>
      <c r="AE514" s="2304"/>
      <c r="AF514" s="2304"/>
      <c r="AG514" s="2304"/>
      <c r="AH514" s="2304"/>
      <c r="AI514" s="2304"/>
      <c r="AJ514" s="2305"/>
    </row>
    <row r="515" spans="2:36" ht="36.75" customHeight="1" thickBot="1">
      <c r="B515" s="2303"/>
      <c r="C515" s="2304"/>
      <c r="D515" s="2304"/>
      <c r="E515" s="2304"/>
      <c r="F515" s="2304"/>
      <c r="G515" s="2304"/>
      <c r="H515" s="2304"/>
      <c r="I515" s="2304"/>
      <c r="J515" s="2304"/>
      <c r="K515" s="2304"/>
      <c r="L515" s="2304"/>
      <c r="M515" s="2304"/>
      <c r="N515" s="2304"/>
      <c r="O515" s="2304"/>
      <c r="P515" s="2304"/>
      <c r="Q515" s="2304"/>
      <c r="R515" s="2304"/>
      <c r="S515" s="2304"/>
      <c r="T515" s="2304"/>
      <c r="U515" s="2304"/>
      <c r="V515" s="2304"/>
      <c r="W515" s="2304"/>
      <c r="X515" s="2304"/>
      <c r="Y515" s="2304"/>
      <c r="Z515" s="2304"/>
      <c r="AA515" s="2304"/>
      <c r="AB515" s="2304"/>
      <c r="AC515" s="2304"/>
      <c r="AD515" s="2304"/>
      <c r="AE515" s="2304"/>
      <c r="AF515" s="2304"/>
      <c r="AG515" s="2304"/>
      <c r="AH515" s="2304"/>
      <c r="AI515" s="2304"/>
      <c r="AJ515" s="2305"/>
    </row>
    <row r="516" spans="2:36" s="247" customFormat="1" ht="30" customHeight="1" thickBot="1">
      <c r="B516" s="2306">
        <v>66</v>
      </c>
      <c r="C516" s="2307"/>
      <c r="D516" s="2289" t="s">
        <v>441</v>
      </c>
      <c r="E516" s="2290"/>
      <c r="F516" s="2290"/>
      <c r="G516" s="2290"/>
      <c r="H516" s="2290"/>
      <c r="I516" s="2290"/>
      <c r="J516" s="2290"/>
      <c r="K516" s="2290"/>
      <c r="L516" s="2290"/>
      <c r="M516" s="2290"/>
      <c r="N516" s="2290"/>
      <c r="O516" s="2290"/>
      <c r="P516" s="2290"/>
      <c r="Q516" s="2290"/>
      <c r="R516" s="2290"/>
      <c r="S516" s="2290"/>
      <c r="T516" s="2290"/>
      <c r="U516" s="2290"/>
      <c r="V516" s="2290"/>
      <c r="W516" s="2290"/>
      <c r="X516" s="2290"/>
      <c r="Y516" s="2290"/>
      <c r="Z516" s="2290"/>
      <c r="AA516" s="2290"/>
      <c r="AB516" s="2290"/>
      <c r="AC516" s="2290"/>
      <c r="AD516" s="2290"/>
      <c r="AE516" s="2290"/>
      <c r="AF516" s="2290"/>
      <c r="AG516" s="2290"/>
      <c r="AH516" s="2308"/>
      <c r="AI516" s="2309">
        <f>B516</f>
        <v>66</v>
      </c>
      <c r="AJ516" s="2310"/>
    </row>
    <row r="517" spans="2:36" ht="9.9" customHeight="1">
      <c r="B517" s="2300" t="s">
        <v>442</v>
      </c>
      <c r="C517" s="2301"/>
      <c r="D517" s="2301"/>
      <c r="E517" s="2301"/>
      <c r="F517" s="2301"/>
      <c r="G517" s="2301"/>
      <c r="H517" s="2301"/>
      <c r="I517" s="2301"/>
      <c r="J517" s="2301"/>
      <c r="K517" s="2301"/>
      <c r="L517" s="2301"/>
      <c r="M517" s="2301"/>
      <c r="N517" s="2301"/>
      <c r="O517" s="2301"/>
      <c r="P517" s="2301"/>
      <c r="Q517" s="2301"/>
      <c r="R517" s="2301"/>
      <c r="S517" s="2301"/>
      <c r="T517" s="2301"/>
      <c r="U517" s="2301"/>
      <c r="V517" s="2301"/>
      <c r="W517" s="2301"/>
      <c r="X517" s="2301"/>
      <c r="Y517" s="2301"/>
      <c r="Z517" s="2301"/>
      <c r="AA517" s="2301"/>
      <c r="AB517" s="2301"/>
      <c r="AC517" s="2301"/>
      <c r="AD517" s="2301"/>
      <c r="AE517" s="2301"/>
      <c r="AF517" s="2301"/>
      <c r="AG517" s="2301"/>
      <c r="AH517" s="2301"/>
      <c r="AI517" s="2301"/>
      <c r="AJ517" s="2302"/>
    </row>
    <row r="518" spans="2:36" ht="9.9" customHeight="1">
      <c r="B518" s="2303"/>
      <c r="C518" s="2304"/>
      <c r="D518" s="2304"/>
      <c r="E518" s="2304"/>
      <c r="F518" s="2304"/>
      <c r="G518" s="2304"/>
      <c r="H518" s="2304"/>
      <c r="I518" s="2304"/>
      <c r="J518" s="2304"/>
      <c r="K518" s="2304"/>
      <c r="L518" s="2304"/>
      <c r="M518" s="2304"/>
      <c r="N518" s="2304"/>
      <c r="O518" s="2304"/>
      <c r="P518" s="2304"/>
      <c r="Q518" s="2304"/>
      <c r="R518" s="2304"/>
      <c r="S518" s="2304"/>
      <c r="T518" s="2304"/>
      <c r="U518" s="2304"/>
      <c r="V518" s="2304"/>
      <c r="W518" s="2304"/>
      <c r="X518" s="2304"/>
      <c r="Y518" s="2304"/>
      <c r="Z518" s="2304"/>
      <c r="AA518" s="2304"/>
      <c r="AB518" s="2304"/>
      <c r="AC518" s="2304"/>
      <c r="AD518" s="2304"/>
      <c r="AE518" s="2304"/>
      <c r="AF518" s="2304"/>
      <c r="AG518" s="2304"/>
      <c r="AH518" s="2304"/>
      <c r="AI518" s="2304"/>
      <c r="AJ518" s="2305"/>
    </row>
    <row r="519" spans="2:36" ht="9.9" customHeight="1">
      <c r="B519" s="2303"/>
      <c r="C519" s="2304"/>
      <c r="D519" s="2304"/>
      <c r="E519" s="2304"/>
      <c r="F519" s="2304"/>
      <c r="G519" s="2304"/>
      <c r="H519" s="2304"/>
      <c r="I519" s="2304"/>
      <c r="J519" s="2304"/>
      <c r="K519" s="2304"/>
      <c r="L519" s="2304"/>
      <c r="M519" s="2304"/>
      <c r="N519" s="2304"/>
      <c r="O519" s="2304"/>
      <c r="P519" s="2304"/>
      <c r="Q519" s="2304"/>
      <c r="R519" s="2304"/>
      <c r="S519" s="2304"/>
      <c r="T519" s="2304"/>
      <c r="U519" s="2304"/>
      <c r="V519" s="2304"/>
      <c r="W519" s="2304"/>
      <c r="X519" s="2304"/>
      <c r="Y519" s="2304"/>
      <c r="Z519" s="2304"/>
      <c r="AA519" s="2304"/>
      <c r="AB519" s="2304"/>
      <c r="AC519" s="2304"/>
      <c r="AD519" s="2304"/>
      <c r="AE519" s="2304"/>
      <c r="AF519" s="2304"/>
      <c r="AG519" s="2304"/>
      <c r="AH519" s="2304"/>
      <c r="AI519" s="2304"/>
      <c r="AJ519" s="2305"/>
    </row>
    <row r="520" spans="2:36" ht="9.9" customHeight="1">
      <c r="B520" s="2303"/>
      <c r="C520" s="2304"/>
      <c r="D520" s="2304"/>
      <c r="E520" s="2304"/>
      <c r="F520" s="2304"/>
      <c r="G520" s="2304"/>
      <c r="H520" s="2304"/>
      <c r="I520" s="2304"/>
      <c r="J520" s="2304"/>
      <c r="K520" s="2304"/>
      <c r="L520" s="2304"/>
      <c r="M520" s="2304"/>
      <c r="N520" s="2304"/>
      <c r="O520" s="2304"/>
      <c r="P520" s="2304"/>
      <c r="Q520" s="2304"/>
      <c r="R520" s="2304"/>
      <c r="S520" s="2304"/>
      <c r="T520" s="2304"/>
      <c r="U520" s="2304"/>
      <c r="V520" s="2304"/>
      <c r="W520" s="2304"/>
      <c r="X520" s="2304"/>
      <c r="Y520" s="2304"/>
      <c r="Z520" s="2304"/>
      <c r="AA520" s="2304"/>
      <c r="AB520" s="2304"/>
      <c r="AC520" s="2304"/>
      <c r="AD520" s="2304"/>
      <c r="AE520" s="2304"/>
      <c r="AF520" s="2304"/>
      <c r="AG520" s="2304"/>
      <c r="AH520" s="2304"/>
      <c r="AI520" s="2304"/>
      <c r="AJ520" s="2305"/>
    </row>
    <row r="521" spans="2:36" ht="31.5" customHeight="1">
      <c r="B521" s="2303"/>
      <c r="C521" s="2304"/>
      <c r="D521" s="2304"/>
      <c r="E521" s="2304"/>
      <c r="F521" s="2304"/>
      <c r="G521" s="2304"/>
      <c r="H521" s="2304"/>
      <c r="I521" s="2304"/>
      <c r="J521" s="2304"/>
      <c r="K521" s="2304"/>
      <c r="L521" s="2304"/>
      <c r="M521" s="2304"/>
      <c r="N521" s="2304"/>
      <c r="O521" s="2304"/>
      <c r="P521" s="2304"/>
      <c r="Q521" s="2304"/>
      <c r="R521" s="2304"/>
      <c r="S521" s="2304"/>
      <c r="T521" s="2304"/>
      <c r="U521" s="2304"/>
      <c r="V521" s="2304"/>
      <c r="W521" s="2304"/>
      <c r="X521" s="2304"/>
      <c r="Y521" s="2304"/>
      <c r="Z521" s="2304"/>
      <c r="AA521" s="2304"/>
      <c r="AB521" s="2304"/>
      <c r="AC521" s="2304"/>
      <c r="AD521" s="2304"/>
      <c r="AE521" s="2304"/>
      <c r="AF521" s="2304"/>
      <c r="AG521" s="2304"/>
      <c r="AH521" s="2304"/>
      <c r="AI521" s="2304"/>
      <c r="AJ521" s="2305"/>
    </row>
    <row r="522" spans="2:36" ht="16.5" customHeight="1" thickBot="1">
      <c r="B522" s="2311"/>
      <c r="C522" s="2312"/>
      <c r="D522" s="2312"/>
      <c r="E522" s="2312"/>
      <c r="F522" s="2312"/>
      <c r="G522" s="2312"/>
      <c r="H522" s="2312"/>
      <c r="I522" s="2312"/>
      <c r="J522" s="2312"/>
      <c r="K522" s="2312"/>
      <c r="L522" s="2312"/>
      <c r="M522" s="2312"/>
      <c r="N522" s="2312"/>
      <c r="O522" s="2312"/>
      <c r="P522" s="2312"/>
      <c r="Q522" s="2312"/>
      <c r="R522" s="2312"/>
      <c r="S522" s="2312"/>
      <c r="T522" s="2312"/>
      <c r="U522" s="2312"/>
      <c r="V522" s="2312"/>
      <c r="W522" s="2312"/>
      <c r="X522" s="2312"/>
      <c r="Y522" s="2312"/>
      <c r="Z522" s="2312"/>
      <c r="AA522" s="2312"/>
      <c r="AB522" s="2312"/>
      <c r="AC522" s="2312"/>
      <c r="AD522" s="2312"/>
      <c r="AE522" s="2312"/>
      <c r="AF522" s="2312"/>
      <c r="AG522" s="2312"/>
      <c r="AH522" s="2312"/>
      <c r="AI522" s="2312"/>
      <c r="AJ522" s="2313"/>
    </row>
    <row r="523" spans="2:36" s="247" customFormat="1" ht="30" customHeight="1" thickBot="1">
      <c r="B523" s="2306">
        <v>67</v>
      </c>
      <c r="C523" s="2307"/>
      <c r="D523" s="2289" t="s">
        <v>613</v>
      </c>
      <c r="E523" s="2290"/>
      <c r="F523" s="2290"/>
      <c r="G523" s="2290"/>
      <c r="H523" s="2290"/>
      <c r="I523" s="2290"/>
      <c r="J523" s="2290"/>
      <c r="K523" s="2290"/>
      <c r="L523" s="2290"/>
      <c r="M523" s="2290"/>
      <c r="N523" s="2290"/>
      <c r="O523" s="2290"/>
      <c r="P523" s="2290"/>
      <c r="Q523" s="2290"/>
      <c r="R523" s="2290"/>
      <c r="S523" s="2290"/>
      <c r="T523" s="2290"/>
      <c r="U523" s="2290"/>
      <c r="V523" s="2290"/>
      <c r="W523" s="2290"/>
      <c r="X523" s="2290"/>
      <c r="Y523" s="2290"/>
      <c r="Z523" s="2290"/>
      <c r="AA523" s="2290"/>
      <c r="AB523" s="2290"/>
      <c r="AC523" s="2290"/>
      <c r="AD523" s="2290"/>
      <c r="AE523" s="2290"/>
      <c r="AF523" s="2290"/>
      <c r="AG523" s="2290"/>
      <c r="AH523" s="2308"/>
      <c r="AI523" s="2309">
        <f>B523</f>
        <v>67</v>
      </c>
      <c r="AJ523" s="2310"/>
    </row>
    <row r="524" spans="2:36" ht="9.9" customHeight="1">
      <c r="B524" s="2300" t="s">
        <v>614</v>
      </c>
      <c r="C524" s="2301"/>
      <c r="D524" s="2301"/>
      <c r="E524" s="2301"/>
      <c r="F524" s="2301"/>
      <c r="G524" s="2301"/>
      <c r="H524" s="2301"/>
      <c r="I524" s="2301"/>
      <c r="J524" s="2301"/>
      <c r="K524" s="2301"/>
      <c r="L524" s="2301"/>
      <c r="M524" s="2301"/>
      <c r="N524" s="2301"/>
      <c r="O524" s="2301"/>
      <c r="P524" s="2301"/>
      <c r="Q524" s="2301"/>
      <c r="R524" s="2301"/>
      <c r="S524" s="2301"/>
      <c r="T524" s="2301"/>
      <c r="U524" s="2301"/>
      <c r="V524" s="2301"/>
      <c r="W524" s="2301"/>
      <c r="X524" s="2301"/>
      <c r="Y524" s="2301"/>
      <c r="Z524" s="2301"/>
      <c r="AA524" s="2301"/>
      <c r="AB524" s="2301"/>
      <c r="AC524" s="2301"/>
      <c r="AD524" s="2301"/>
      <c r="AE524" s="2301"/>
      <c r="AF524" s="2301"/>
      <c r="AG524" s="2301"/>
      <c r="AH524" s="2301"/>
      <c r="AI524" s="2301"/>
      <c r="AJ524" s="2302"/>
    </row>
    <row r="525" spans="2:36" ht="9.9" customHeight="1">
      <c r="B525" s="2303"/>
      <c r="C525" s="2304"/>
      <c r="D525" s="2304"/>
      <c r="E525" s="2304"/>
      <c r="F525" s="2304"/>
      <c r="G525" s="2304"/>
      <c r="H525" s="2304"/>
      <c r="I525" s="2304"/>
      <c r="J525" s="2304"/>
      <c r="K525" s="2304"/>
      <c r="L525" s="2304"/>
      <c r="M525" s="2304"/>
      <c r="N525" s="2304"/>
      <c r="O525" s="2304"/>
      <c r="P525" s="2304"/>
      <c r="Q525" s="2304"/>
      <c r="R525" s="2304"/>
      <c r="S525" s="2304"/>
      <c r="T525" s="2304"/>
      <c r="U525" s="2304"/>
      <c r="V525" s="2304"/>
      <c r="W525" s="2304"/>
      <c r="X525" s="2304"/>
      <c r="Y525" s="2304"/>
      <c r="Z525" s="2304"/>
      <c r="AA525" s="2304"/>
      <c r="AB525" s="2304"/>
      <c r="AC525" s="2304"/>
      <c r="AD525" s="2304"/>
      <c r="AE525" s="2304"/>
      <c r="AF525" s="2304"/>
      <c r="AG525" s="2304"/>
      <c r="AH525" s="2304"/>
      <c r="AI525" s="2304"/>
      <c r="AJ525" s="2305"/>
    </row>
    <row r="526" spans="2:36" ht="9.9" customHeight="1">
      <c r="B526" s="2303"/>
      <c r="C526" s="2304"/>
      <c r="D526" s="2304"/>
      <c r="E526" s="2304"/>
      <c r="F526" s="2304"/>
      <c r="G526" s="2304"/>
      <c r="H526" s="2304"/>
      <c r="I526" s="2304"/>
      <c r="J526" s="2304"/>
      <c r="K526" s="2304"/>
      <c r="L526" s="2304"/>
      <c r="M526" s="2304"/>
      <c r="N526" s="2304"/>
      <c r="O526" s="2304"/>
      <c r="P526" s="2304"/>
      <c r="Q526" s="2304"/>
      <c r="R526" s="2304"/>
      <c r="S526" s="2304"/>
      <c r="T526" s="2304"/>
      <c r="U526" s="2304"/>
      <c r="V526" s="2304"/>
      <c r="W526" s="2304"/>
      <c r="X526" s="2304"/>
      <c r="Y526" s="2304"/>
      <c r="Z526" s="2304"/>
      <c r="AA526" s="2304"/>
      <c r="AB526" s="2304"/>
      <c r="AC526" s="2304"/>
      <c r="AD526" s="2304"/>
      <c r="AE526" s="2304"/>
      <c r="AF526" s="2304"/>
      <c r="AG526" s="2304"/>
      <c r="AH526" s="2304"/>
      <c r="AI526" s="2304"/>
      <c r="AJ526" s="2305"/>
    </row>
    <row r="527" spans="2:36" ht="9.9" customHeight="1">
      <c r="B527" s="2303"/>
      <c r="C527" s="2304"/>
      <c r="D527" s="2304"/>
      <c r="E527" s="2304"/>
      <c r="F527" s="2304"/>
      <c r="G527" s="2304"/>
      <c r="H527" s="2304"/>
      <c r="I527" s="2304"/>
      <c r="J527" s="2304"/>
      <c r="K527" s="2304"/>
      <c r="L527" s="2304"/>
      <c r="M527" s="2304"/>
      <c r="N527" s="2304"/>
      <c r="O527" s="2304"/>
      <c r="P527" s="2304"/>
      <c r="Q527" s="2304"/>
      <c r="R527" s="2304"/>
      <c r="S527" s="2304"/>
      <c r="T527" s="2304"/>
      <c r="U527" s="2304"/>
      <c r="V527" s="2304"/>
      <c r="W527" s="2304"/>
      <c r="X527" s="2304"/>
      <c r="Y527" s="2304"/>
      <c r="Z527" s="2304"/>
      <c r="AA527" s="2304"/>
      <c r="AB527" s="2304"/>
      <c r="AC527" s="2304"/>
      <c r="AD527" s="2304"/>
      <c r="AE527" s="2304"/>
      <c r="AF527" s="2304"/>
      <c r="AG527" s="2304"/>
      <c r="AH527" s="2304"/>
      <c r="AI527" s="2304"/>
      <c r="AJ527" s="2305"/>
    </row>
    <row r="528" spans="2:36" ht="9.9" customHeight="1" thickBot="1">
      <c r="B528" s="2303"/>
      <c r="C528" s="2304"/>
      <c r="D528" s="2304"/>
      <c r="E528" s="2304"/>
      <c r="F528" s="2304"/>
      <c r="G528" s="2304"/>
      <c r="H528" s="2304"/>
      <c r="I528" s="2304"/>
      <c r="J528" s="2304"/>
      <c r="K528" s="2304"/>
      <c r="L528" s="2304"/>
      <c r="M528" s="2304"/>
      <c r="N528" s="2304"/>
      <c r="O528" s="2304"/>
      <c r="P528" s="2304"/>
      <c r="Q528" s="2304"/>
      <c r="R528" s="2304"/>
      <c r="S528" s="2304"/>
      <c r="T528" s="2304"/>
      <c r="U528" s="2304"/>
      <c r="V528" s="2304"/>
      <c r="W528" s="2304"/>
      <c r="X528" s="2304"/>
      <c r="Y528" s="2304"/>
      <c r="Z528" s="2304"/>
      <c r="AA528" s="2304"/>
      <c r="AB528" s="2304"/>
      <c r="AC528" s="2304"/>
      <c r="AD528" s="2304"/>
      <c r="AE528" s="2304"/>
      <c r="AF528" s="2304"/>
      <c r="AG528" s="2304"/>
      <c r="AH528" s="2304"/>
      <c r="AI528" s="2304"/>
      <c r="AJ528" s="2305"/>
    </row>
    <row r="529" spans="2:36" ht="24" hidden="1" customHeight="1" thickBot="1">
      <c r="B529" s="2311"/>
      <c r="C529" s="2312"/>
      <c r="D529" s="2312"/>
      <c r="E529" s="2312"/>
      <c r="F529" s="2312"/>
      <c r="G529" s="2312"/>
      <c r="H529" s="2312"/>
      <c r="I529" s="2312"/>
      <c r="J529" s="2312"/>
      <c r="K529" s="2312"/>
      <c r="L529" s="2312"/>
      <c r="M529" s="2312"/>
      <c r="N529" s="2312"/>
      <c r="O529" s="2312"/>
      <c r="P529" s="2312"/>
      <c r="Q529" s="2312"/>
      <c r="R529" s="2312"/>
      <c r="S529" s="2312"/>
      <c r="T529" s="2312"/>
      <c r="U529" s="2312"/>
      <c r="V529" s="2312"/>
      <c r="W529" s="2312"/>
      <c r="X529" s="2312"/>
      <c r="Y529" s="2312"/>
      <c r="Z529" s="2312"/>
      <c r="AA529" s="2312"/>
      <c r="AB529" s="2312"/>
      <c r="AC529" s="2312"/>
      <c r="AD529" s="2312"/>
      <c r="AE529" s="2312"/>
      <c r="AF529" s="2312"/>
      <c r="AG529" s="2312"/>
      <c r="AH529" s="2312"/>
      <c r="AI529" s="2312"/>
      <c r="AJ529" s="2313"/>
    </row>
    <row r="530" spans="2:36" s="247" customFormat="1" ht="30" customHeight="1" thickBot="1">
      <c r="B530" s="2306">
        <v>68</v>
      </c>
      <c r="C530" s="2307"/>
      <c r="D530" s="2289" t="s">
        <v>443</v>
      </c>
      <c r="E530" s="2290"/>
      <c r="F530" s="2290"/>
      <c r="G530" s="2290"/>
      <c r="H530" s="2290"/>
      <c r="I530" s="2290"/>
      <c r="J530" s="2290"/>
      <c r="K530" s="2290"/>
      <c r="L530" s="2290"/>
      <c r="M530" s="2290"/>
      <c r="N530" s="2290"/>
      <c r="O530" s="2290"/>
      <c r="P530" s="2290"/>
      <c r="Q530" s="2290"/>
      <c r="R530" s="2290"/>
      <c r="S530" s="2290"/>
      <c r="T530" s="2290"/>
      <c r="U530" s="2290"/>
      <c r="V530" s="2290"/>
      <c r="W530" s="2290"/>
      <c r="X530" s="2290"/>
      <c r="Y530" s="2290"/>
      <c r="Z530" s="2290"/>
      <c r="AA530" s="2290"/>
      <c r="AB530" s="2290"/>
      <c r="AC530" s="2290"/>
      <c r="AD530" s="2290"/>
      <c r="AE530" s="2290"/>
      <c r="AF530" s="2290"/>
      <c r="AG530" s="2290"/>
      <c r="AH530" s="2308"/>
      <c r="AI530" s="2309">
        <f>B530</f>
        <v>68</v>
      </c>
      <c r="AJ530" s="2310"/>
    </row>
    <row r="531" spans="2:36" ht="9.9" customHeight="1">
      <c r="B531" s="2300" t="s">
        <v>444</v>
      </c>
      <c r="C531" s="2301"/>
      <c r="D531" s="2301"/>
      <c r="E531" s="2301"/>
      <c r="F531" s="2301"/>
      <c r="G531" s="2301"/>
      <c r="H531" s="2301"/>
      <c r="I531" s="2301"/>
      <c r="J531" s="2301"/>
      <c r="K531" s="2301"/>
      <c r="L531" s="2301"/>
      <c r="M531" s="2301"/>
      <c r="N531" s="2301"/>
      <c r="O531" s="2301"/>
      <c r="P531" s="2301"/>
      <c r="Q531" s="2301"/>
      <c r="R531" s="2301"/>
      <c r="S531" s="2301"/>
      <c r="T531" s="2301"/>
      <c r="U531" s="2301"/>
      <c r="V531" s="2301"/>
      <c r="W531" s="2301"/>
      <c r="X531" s="2301"/>
      <c r="Y531" s="2301"/>
      <c r="Z531" s="2301"/>
      <c r="AA531" s="2301"/>
      <c r="AB531" s="2301"/>
      <c r="AC531" s="2301"/>
      <c r="AD531" s="2301"/>
      <c r="AE531" s="2301"/>
      <c r="AF531" s="2301"/>
      <c r="AG531" s="2301"/>
      <c r="AH531" s="2301"/>
      <c r="AI531" s="2301"/>
      <c r="AJ531" s="2302"/>
    </row>
    <row r="532" spans="2:36" ht="24" customHeight="1">
      <c r="B532" s="2303"/>
      <c r="C532" s="2304"/>
      <c r="D532" s="2304"/>
      <c r="E532" s="2304"/>
      <c r="F532" s="2304"/>
      <c r="G532" s="2304"/>
      <c r="H532" s="2304"/>
      <c r="I532" s="2304"/>
      <c r="J532" s="2304"/>
      <c r="K532" s="2304"/>
      <c r="L532" s="2304"/>
      <c r="M532" s="2304"/>
      <c r="N532" s="2304"/>
      <c r="O532" s="2304"/>
      <c r="P532" s="2304"/>
      <c r="Q532" s="2304"/>
      <c r="R532" s="2304"/>
      <c r="S532" s="2304"/>
      <c r="T532" s="2304"/>
      <c r="U532" s="2304"/>
      <c r="V532" s="2304"/>
      <c r="W532" s="2304"/>
      <c r="X532" s="2304"/>
      <c r="Y532" s="2304"/>
      <c r="Z532" s="2304"/>
      <c r="AA532" s="2304"/>
      <c r="AB532" s="2304"/>
      <c r="AC532" s="2304"/>
      <c r="AD532" s="2304"/>
      <c r="AE532" s="2304"/>
      <c r="AF532" s="2304"/>
      <c r="AG532" s="2304"/>
      <c r="AH532" s="2304"/>
      <c r="AI532" s="2304"/>
      <c r="AJ532" s="2305"/>
    </row>
    <row r="533" spans="2:36" ht="9.9" customHeight="1" thickBot="1">
      <c r="B533" s="2303"/>
      <c r="C533" s="2304"/>
      <c r="D533" s="2304"/>
      <c r="E533" s="2304"/>
      <c r="F533" s="2304"/>
      <c r="G533" s="2304"/>
      <c r="H533" s="2304"/>
      <c r="I533" s="2304"/>
      <c r="J533" s="2304"/>
      <c r="K533" s="2304"/>
      <c r="L533" s="2304"/>
      <c r="M533" s="2304"/>
      <c r="N533" s="2304"/>
      <c r="O533" s="2304"/>
      <c r="P533" s="2304"/>
      <c r="Q533" s="2304"/>
      <c r="R533" s="2304"/>
      <c r="S533" s="2304"/>
      <c r="T533" s="2304"/>
      <c r="U533" s="2304"/>
      <c r="V533" s="2304"/>
      <c r="W533" s="2304"/>
      <c r="X533" s="2304"/>
      <c r="Y533" s="2304"/>
      <c r="Z533" s="2304"/>
      <c r="AA533" s="2304"/>
      <c r="AB533" s="2304"/>
      <c r="AC533" s="2304"/>
      <c r="AD533" s="2304"/>
      <c r="AE533" s="2304"/>
      <c r="AF533" s="2304"/>
      <c r="AG533" s="2304"/>
      <c r="AH533" s="2304"/>
      <c r="AI533" s="2304"/>
      <c r="AJ533" s="2305"/>
    </row>
    <row r="534" spans="2:36" ht="22.5" hidden="1" customHeight="1" thickBot="1">
      <c r="B534" s="2311"/>
      <c r="C534" s="2312"/>
      <c r="D534" s="2312"/>
      <c r="E534" s="2312"/>
      <c r="F534" s="2312"/>
      <c r="G534" s="2312"/>
      <c r="H534" s="2312"/>
      <c r="I534" s="2312"/>
      <c r="J534" s="2312"/>
      <c r="K534" s="2312"/>
      <c r="L534" s="2312"/>
      <c r="M534" s="2312"/>
      <c r="N534" s="2312"/>
      <c r="O534" s="2312"/>
      <c r="P534" s="2312"/>
      <c r="Q534" s="2312"/>
      <c r="R534" s="2312"/>
      <c r="S534" s="2312"/>
      <c r="T534" s="2312"/>
      <c r="U534" s="2312"/>
      <c r="V534" s="2312"/>
      <c r="W534" s="2312"/>
      <c r="X534" s="2312"/>
      <c r="Y534" s="2312"/>
      <c r="Z534" s="2312"/>
      <c r="AA534" s="2312"/>
      <c r="AB534" s="2312"/>
      <c r="AC534" s="2312"/>
      <c r="AD534" s="2312"/>
      <c r="AE534" s="2312"/>
      <c r="AF534" s="2312"/>
      <c r="AG534" s="2312"/>
      <c r="AH534" s="2312"/>
      <c r="AI534" s="2312"/>
      <c r="AJ534" s="2313"/>
    </row>
    <row r="535" spans="2:36" s="247" customFormat="1" ht="30" customHeight="1" thickBot="1">
      <c r="B535" s="2306">
        <v>69</v>
      </c>
      <c r="C535" s="2307"/>
      <c r="D535" s="2289" t="s">
        <v>445</v>
      </c>
      <c r="E535" s="2290"/>
      <c r="F535" s="2290"/>
      <c r="G535" s="2290"/>
      <c r="H535" s="2290"/>
      <c r="I535" s="2290"/>
      <c r="J535" s="2290"/>
      <c r="K535" s="2290"/>
      <c r="L535" s="2290"/>
      <c r="M535" s="2290"/>
      <c r="N535" s="2290"/>
      <c r="O535" s="2290"/>
      <c r="P535" s="2290"/>
      <c r="Q535" s="2290"/>
      <c r="R535" s="2290"/>
      <c r="S535" s="2290"/>
      <c r="T535" s="2290"/>
      <c r="U535" s="2290"/>
      <c r="V535" s="2290"/>
      <c r="W535" s="2290"/>
      <c r="X535" s="2290"/>
      <c r="Y535" s="2290"/>
      <c r="Z535" s="2290"/>
      <c r="AA535" s="2290"/>
      <c r="AB535" s="2290"/>
      <c r="AC535" s="2290"/>
      <c r="AD535" s="2290"/>
      <c r="AE535" s="2290"/>
      <c r="AF535" s="2290"/>
      <c r="AG535" s="2290"/>
      <c r="AH535" s="2308"/>
      <c r="AI535" s="2309">
        <f>B535</f>
        <v>69</v>
      </c>
      <c r="AJ535" s="2310"/>
    </row>
    <row r="536" spans="2:36" ht="15" customHeight="1">
      <c r="B536" s="2300" t="s">
        <v>446</v>
      </c>
      <c r="C536" s="2301"/>
      <c r="D536" s="2301"/>
      <c r="E536" s="2301"/>
      <c r="F536" s="2301"/>
      <c r="G536" s="2301"/>
      <c r="H536" s="2301"/>
      <c r="I536" s="2301"/>
      <c r="J536" s="2301"/>
      <c r="K536" s="2301"/>
      <c r="L536" s="2301"/>
      <c r="M536" s="2301"/>
      <c r="N536" s="2301"/>
      <c r="O536" s="2301"/>
      <c r="P536" s="2301"/>
      <c r="Q536" s="2301"/>
      <c r="R536" s="2301"/>
      <c r="S536" s="2301"/>
      <c r="T536" s="2301"/>
      <c r="U536" s="2301"/>
      <c r="V536" s="2301"/>
      <c r="W536" s="2301"/>
      <c r="X536" s="2301"/>
      <c r="Y536" s="2301"/>
      <c r="Z536" s="2301"/>
      <c r="AA536" s="2301"/>
      <c r="AB536" s="2301"/>
      <c r="AC536" s="2301"/>
      <c r="AD536" s="2301"/>
      <c r="AE536" s="2301"/>
      <c r="AF536" s="2301"/>
      <c r="AG536" s="2301"/>
      <c r="AH536" s="2301"/>
      <c r="AI536" s="2301"/>
      <c r="AJ536" s="2302"/>
    </row>
    <row r="537" spans="2:36" ht="15" customHeight="1">
      <c r="B537" s="2303"/>
      <c r="C537" s="2304"/>
      <c r="D537" s="2304"/>
      <c r="E537" s="2304"/>
      <c r="F537" s="2304"/>
      <c r="G537" s="2304"/>
      <c r="H537" s="2304"/>
      <c r="I537" s="2304"/>
      <c r="J537" s="2304"/>
      <c r="K537" s="2304"/>
      <c r="L537" s="2304"/>
      <c r="M537" s="2304"/>
      <c r="N537" s="2304"/>
      <c r="O537" s="2304"/>
      <c r="P537" s="2304"/>
      <c r="Q537" s="2304"/>
      <c r="R537" s="2304"/>
      <c r="S537" s="2304"/>
      <c r="T537" s="2304"/>
      <c r="U537" s="2304"/>
      <c r="V537" s="2304"/>
      <c r="W537" s="2304"/>
      <c r="X537" s="2304"/>
      <c r="Y537" s="2304"/>
      <c r="Z537" s="2304"/>
      <c r="AA537" s="2304"/>
      <c r="AB537" s="2304"/>
      <c r="AC537" s="2304"/>
      <c r="AD537" s="2304"/>
      <c r="AE537" s="2304"/>
      <c r="AF537" s="2304"/>
      <c r="AG537" s="2304"/>
      <c r="AH537" s="2304"/>
      <c r="AI537" s="2304"/>
      <c r="AJ537" s="2305"/>
    </row>
    <row r="538" spans="2:36" ht="21.75" customHeight="1">
      <c r="B538" s="2303"/>
      <c r="C538" s="2304"/>
      <c r="D538" s="2304"/>
      <c r="E538" s="2304"/>
      <c r="F538" s="2304"/>
      <c r="G538" s="2304"/>
      <c r="H538" s="2304"/>
      <c r="I538" s="2304"/>
      <c r="J538" s="2304"/>
      <c r="K538" s="2304"/>
      <c r="L538" s="2304"/>
      <c r="M538" s="2304"/>
      <c r="N538" s="2304"/>
      <c r="O538" s="2304"/>
      <c r="P538" s="2304"/>
      <c r="Q538" s="2304"/>
      <c r="R538" s="2304"/>
      <c r="S538" s="2304"/>
      <c r="T538" s="2304"/>
      <c r="U538" s="2304"/>
      <c r="V538" s="2304"/>
      <c r="W538" s="2304"/>
      <c r="X538" s="2304"/>
      <c r="Y538" s="2304"/>
      <c r="Z538" s="2304"/>
      <c r="AA538" s="2304"/>
      <c r="AB538" s="2304"/>
      <c r="AC538" s="2304"/>
      <c r="AD538" s="2304"/>
      <c r="AE538" s="2304"/>
      <c r="AF538" s="2304"/>
      <c r="AG538" s="2304"/>
      <c r="AH538" s="2304"/>
      <c r="AI538" s="2304"/>
      <c r="AJ538" s="2305"/>
    </row>
    <row r="539" spans="2:36" ht="15" customHeight="1" thickBot="1">
      <c r="B539" s="2303"/>
      <c r="C539" s="2304"/>
      <c r="D539" s="2304"/>
      <c r="E539" s="2304"/>
      <c r="F539" s="2304"/>
      <c r="G539" s="2304"/>
      <c r="H539" s="2304"/>
      <c r="I539" s="2304"/>
      <c r="J539" s="2304"/>
      <c r="K539" s="2304"/>
      <c r="L539" s="2304"/>
      <c r="M539" s="2304"/>
      <c r="N539" s="2304"/>
      <c r="O539" s="2304"/>
      <c r="P539" s="2304"/>
      <c r="Q539" s="2304"/>
      <c r="R539" s="2304"/>
      <c r="S539" s="2304"/>
      <c r="T539" s="2304"/>
      <c r="U539" s="2304"/>
      <c r="V539" s="2304"/>
      <c r="W539" s="2304"/>
      <c r="X539" s="2304"/>
      <c r="Y539" s="2304"/>
      <c r="Z539" s="2304"/>
      <c r="AA539" s="2304"/>
      <c r="AB539" s="2304"/>
      <c r="AC539" s="2304"/>
      <c r="AD539" s="2304"/>
      <c r="AE539" s="2304"/>
      <c r="AF539" s="2304"/>
      <c r="AG539" s="2304"/>
      <c r="AH539" s="2304"/>
      <c r="AI539" s="2304"/>
      <c r="AJ539" s="2305"/>
    </row>
    <row r="540" spans="2:36" ht="15" hidden="1" customHeight="1" thickBot="1">
      <c r="B540" s="2311"/>
      <c r="C540" s="2312"/>
      <c r="D540" s="2312"/>
      <c r="E540" s="2312"/>
      <c r="F540" s="2312"/>
      <c r="G540" s="2312"/>
      <c r="H540" s="2312"/>
      <c r="I540" s="2312"/>
      <c r="J540" s="2312"/>
      <c r="K540" s="2312"/>
      <c r="L540" s="2312"/>
      <c r="M540" s="2312"/>
      <c r="N540" s="2312"/>
      <c r="O540" s="2312"/>
      <c r="P540" s="2312"/>
      <c r="Q540" s="2312"/>
      <c r="R540" s="2312"/>
      <c r="S540" s="2312"/>
      <c r="T540" s="2312"/>
      <c r="U540" s="2312"/>
      <c r="V540" s="2312"/>
      <c r="W540" s="2312"/>
      <c r="X540" s="2312"/>
      <c r="Y540" s="2312"/>
      <c r="Z540" s="2312"/>
      <c r="AA540" s="2312"/>
      <c r="AB540" s="2312"/>
      <c r="AC540" s="2312"/>
      <c r="AD540" s="2312"/>
      <c r="AE540" s="2312"/>
      <c r="AF540" s="2312"/>
      <c r="AG540" s="2312"/>
      <c r="AH540" s="2312"/>
      <c r="AI540" s="2312"/>
      <c r="AJ540" s="2313"/>
    </row>
    <row r="541" spans="2:36" s="247" customFormat="1" ht="30" customHeight="1" thickBot="1">
      <c r="B541" s="2306">
        <v>70</v>
      </c>
      <c r="C541" s="2307"/>
      <c r="D541" s="2289" t="s">
        <v>447</v>
      </c>
      <c r="E541" s="2290"/>
      <c r="F541" s="2290"/>
      <c r="G541" s="2290"/>
      <c r="H541" s="2290"/>
      <c r="I541" s="2290"/>
      <c r="J541" s="2290"/>
      <c r="K541" s="2290"/>
      <c r="L541" s="2290"/>
      <c r="M541" s="2290"/>
      <c r="N541" s="2290"/>
      <c r="O541" s="2290"/>
      <c r="P541" s="2290"/>
      <c r="Q541" s="2290"/>
      <c r="R541" s="2290"/>
      <c r="S541" s="2290"/>
      <c r="T541" s="2290"/>
      <c r="U541" s="2290"/>
      <c r="V541" s="2290"/>
      <c r="W541" s="2290"/>
      <c r="X541" s="2290"/>
      <c r="Y541" s="2290"/>
      <c r="Z541" s="2290"/>
      <c r="AA541" s="2290"/>
      <c r="AB541" s="2290"/>
      <c r="AC541" s="2290"/>
      <c r="AD541" s="2290"/>
      <c r="AE541" s="2290"/>
      <c r="AF541" s="2290"/>
      <c r="AG541" s="2290"/>
      <c r="AH541" s="2308"/>
      <c r="AI541" s="2309">
        <f>B541</f>
        <v>70</v>
      </c>
      <c r="AJ541" s="2310"/>
    </row>
    <row r="542" spans="2:36" ht="8.1" customHeight="1">
      <c r="B542" s="2300" t="s">
        <v>448</v>
      </c>
      <c r="C542" s="2301"/>
      <c r="D542" s="2301"/>
      <c r="E542" s="2301"/>
      <c r="F542" s="2301"/>
      <c r="G542" s="2301"/>
      <c r="H542" s="2301"/>
      <c r="I542" s="2301"/>
      <c r="J542" s="2301"/>
      <c r="K542" s="2301"/>
      <c r="L542" s="2301"/>
      <c r="M542" s="2301"/>
      <c r="N542" s="2301"/>
      <c r="O542" s="2301"/>
      <c r="P542" s="2301"/>
      <c r="Q542" s="2301"/>
      <c r="R542" s="2301"/>
      <c r="S542" s="2301"/>
      <c r="T542" s="2301"/>
      <c r="U542" s="2301"/>
      <c r="V542" s="2301"/>
      <c r="W542" s="2301"/>
      <c r="X542" s="2301"/>
      <c r="Y542" s="2301"/>
      <c r="Z542" s="2301"/>
      <c r="AA542" s="2301"/>
      <c r="AB542" s="2301"/>
      <c r="AC542" s="2301"/>
      <c r="AD542" s="2301"/>
      <c r="AE542" s="2301"/>
      <c r="AF542" s="2301"/>
      <c r="AG542" s="2301"/>
      <c r="AH542" s="2301"/>
      <c r="AI542" s="2301"/>
      <c r="AJ542" s="2302"/>
    </row>
    <row r="543" spans="2:36" ht="8.1" customHeight="1">
      <c r="B543" s="2303"/>
      <c r="C543" s="2304"/>
      <c r="D543" s="2304"/>
      <c r="E543" s="2304"/>
      <c r="F543" s="2304"/>
      <c r="G543" s="2304"/>
      <c r="H543" s="2304"/>
      <c r="I543" s="2304"/>
      <c r="J543" s="2304"/>
      <c r="K543" s="2304"/>
      <c r="L543" s="2304"/>
      <c r="M543" s="2304"/>
      <c r="N543" s="2304"/>
      <c r="O543" s="2304"/>
      <c r="P543" s="2304"/>
      <c r="Q543" s="2304"/>
      <c r="R543" s="2304"/>
      <c r="S543" s="2304"/>
      <c r="T543" s="2304"/>
      <c r="U543" s="2304"/>
      <c r="V543" s="2304"/>
      <c r="W543" s="2304"/>
      <c r="X543" s="2304"/>
      <c r="Y543" s="2304"/>
      <c r="Z543" s="2304"/>
      <c r="AA543" s="2304"/>
      <c r="AB543" s="2304"/>
      <c r="AC543" s="2304"/>
      <c r="AD543" s="2304"/>
      <c r="AE543" s="2304"/>
      <c r="AF543" s="2304"/>
      <c r="AG543" s="2304"/>
      <c r="AH543" s="2304"/>
      <c r="AI543" s="2304"/>
      <c r="AJ543" s="2305"/>
    </row>
    <row r="544" spans="2:36" ht="19.5" customHeight="1">
      <c r="B544" s="2303"/>
      <c r="C544" s="2304"/>
      <c r="D544" s="2304"/>
      <c r="E544" s="2304"/>
      <c r="F544" s="2304"/>
      <c r="G544" s="2304"/>
      <c r="H544" s="2304"/>
      <c r="I544" s="2304"/>
      <c r="J544" s="2304"/>
      <c r="K544" s="2304"/>
      <c r="L544" s="2304"/>
      <c r="M544" s="2304"/>
      <c r="N544" s="2304"/>
      <c r="O544" s="2304"/>
      <c r="P544" s="2304"/>
      <c r="Q544" s="2304"/>
      <c r="R544" s="2304"/>
      <c r="S544" s="2304"/>
      <c r="T544" s="2304"/>
      <c r="U544" s="2304"/>
      <c r="V544" s="2304"/>
      <c r="W544" s="2304"/>
      <c r="X544" s="2304"/>
      <c r="Y544" s="2304"/>
      <c r="Z544" s="2304"/>
      <c r="AA544" s="2304"/>
      <c r="AB544" s="2304"/>
      <c r="AC544" s="2304"/>
      <c r="AD544" s="2304"/>
      <c r="AE544" s="2304"/>
      <c r="AF544" s="2304"/>
      <c r="AG544" s="2304"/>
      <c r="AH544" s="2304"/>
      <c r="AI544" s="2304"/>
      <c r="AJ544" s="2305"/>
    </row>
    <row r="545" spans="2:36" ht="8.1" customHeight="1" thickBot="1">
      <c r="B545" s="2303"/>
      <c r="C545" s="2304"/>
      <c r="D545" s="2304"/>
      <c r="E545" s="2304"/>
      <c r="F545" s="2304"/>
      <c r="G545" s="2304"/>
      <c r="H545" s="2304"/>
      <c r="I545" s="2304"/>
      <c r="J545" s="2304"/>
      <c r="K545" s="2304"/>
      <c r="L545" s="2304"/>
      <c r="M545" s="2304"/>
      <c r="N545" s="2304"/>
      <c r="O545" s="2304"/>
      <c r="P545" s="2304"/>
      <c r="Q545" s="2304"/>
      <c r="R545" s="2304"/>
      <c r="S545" s="2304"/>
      <c r="T545" s="2304"/>
      <c r="U545" s="2304"/>
      <c r="V545" s="2304"/>
      <c r="W545" s="2304"/>
      <c r="X545" s="2304"/>
      <c r="Y545" s="2304"/>
      <c r="Z545" s="2304"/>
      <c r="AA545" s="2304"/>
      <c r="AB545" s="2304"/>
      <c r="AC545" s="2304"/>
      <c r="AD545" s="2304"/>
      <c r="AE545" s="2304"/>
      <c r="AF545" s="2304"/>
      <c r="AG545" s="2304"/>
      <c r="AH545" s="2304"/>
      <c r="AI545" s="2304"/>
      <c r="AJ545" s="2305"/>
    </row>
    <row r="546" spans="2:36" s="247" customFormat="1" ht="30" customHeight="1" thickBot="1">
      <c r="B546" s="2306">
        <v>71</v>
      </c>
      <c r="C546" s="2307"/>
      <c r="D546" s="2289" t="s">
        <v>362</v>
      </c>
      <c r="E546" s="2290"/>
      <c r="F546" s="2290"/>
      <c r="G546" s="2290"/>
      <c r="H546" s="2290"/>
      <c r="I546" s="2290"/>
      <c r="J546" s="2290"/>
      <c r="K546" s="2290"/>
      <c r="L546" s="2290"/>
      <c r="M546" s="2290"/>
      <c r="N546" s="2290"/>
      <c r="O546" s="2290"/>
      <c r="P546" s="2290"/>
      <c r="Q546" s="2290"/>
      <c r="R546" s="2290"/>
      <c r="S546" s="2290"/>
      <c r="T546" s="2290"/>
      <c r="U546" s="2290"/>
      <c r="V546" s="2290"/>
      <c r="W546" s="2290"/>
      <c r="X546" s="2290"/>
      <c r="Y546" s="2290"/>
      <c r="Z546" s="2290"/>
      <c r="AA546" s="2290"/>
      <c r="AB546" s="2290"/>
      <c r="AC546" s="2290"/>
      <c r="AD546" s="2290"/>
      <c r="AE546" s="2290"/>
      <c r="AF546" s="2290"/>
      <c r="AG546" s="2290"/>
      <c r="AH546" s="2308"/>
      <c r="AI546" s="2309">
        <f>B546</f>
        <v>71</v>
      </c>
      <c r="AJ546" s="2310"/>
    </row>
    <row r="547" spans="2:36" ht="15" customHeight="1">
      <c r="B547" s="2300" t="s">
        <v>449</v>
      </c>
      <c r="C547" s="2301"/>
      <c r="D547" s="2301"/>
      <c r="E547" s="2301"/>
      <c r="F547" s="2301"/>
      <c r="G547" s="2301"/>
      <c r="H547" s="2301"/>
      <c r="I547" s="2301"/>
      <c r="J547" s="2301"/>
      <c r="K547" s="2301"/>
      <c r="L547" s="2301"/>
      <c r="M547" s="2301"/>
      <c r="N547" s="2301"/>
      <c r="O547" s="2301"/>
      <c r="P547" s="2301"/>
      <c r="Q547" s="2301"/>
      <c r="R547" s="2301"/>
      <c r="S547" s="2301"/>
      <c r="T547" s="2301"/>
      <c r="U547" s="2301"/>
      <c r="V547" s="2301"/>
      <c r="W547" s="2301"/>
      <c r="X547" s="2301"/>
      <c r="Y547" s="2301"/>
      <c r="Z547" s="2301"/>
      <c r="AA547" s="2301"/>
      <c r="AB547" s="2301"/>
      <c r="AC547" s="2301"/>
      <c r="AD547" s="2301"/>
      <c r="AE547" s="2301"/>
      <c r="AF547" s="2301"/>
      <c r="AG547" s="2301"/>
      <c r="AH547" s="2301"/>
      <c r="AI547" s="2301"/>
      <c r="AJ547" s="2302"/>
    </row>
    <row r="548" spans="2:36" ht="15" customHeight="1">
      <c r="B548" s="2303"/>
      <c r="C548" s="2304"/>
      <c r="D548" s="2304"/>
      <c r="E548" s="2304"/>
      <c r="F548" s="2304"/>
      <c r="G548" s="2304"/>
      <c r="H548" s="2304"/>
      <c r="I548" s="2304"/>
      <c r="J548" s="2304"/>
      <c r="K548" s="2304"/>
      <c r="L548" s="2304"/>
      <c r="M548" s="2304"/>
      <c r="N548" s="2304"/>
      <c r="O548" s="2304"/>
      <c r="P548" s="2304"/>
      <c r="Q548" s="2304"/>
      <c r="R548" s="2304"/>
      <c r="S548" s="2304"/>
      <c r="T548" s="2304"/>
      <c r="U548" s="2304"/>
      <c r="V548" s="2304"/>
      <c r="W548" s="2304"/>
      <c r="X548" s="2304"/>
      <c r="Y548" s="2304"/>
      <c r="Z548" s="2304"/>
      <c r="AA548" s="2304"/>
      <c r="AB548" s="2304"/>
      <c r="AC548" s="2304"/>
      <c r="AD548" s="2304"/>
      <c r="AE548" s="2304"/>
      <c r="AF548" s="2304"/>
      <c r="AG548" s="2304"/>
      <c r="AH548" s="2304"/>
      <c r="AI548" s="2304"/>
      <c r="AJ548" s="2305"/>
    </row>
    <row r="549" spans="2:36" ht="21" customHeight="1">
      <c r="B549" s="2303"/>
      <c r="C549" s="2304"/>
      <c r="D549" s="2304"/>
      <c r="E549" s="2304"/>
      <c r="F549" s="2304"/>
      <c r="G549" s="2304"/>
      <c r="H549" s="2304"/>
      <c r="I549" s="2304"/>
      <c r="J549" s="2304"/>
      <c r="K549" s="2304"/>
      <c r="L549" s="2304"/>
      <c r="M549" s="2304"/>
      <c r="N549" s="2304"/>
      <c r="O549" s="2304"/>
      <c r="P549" s="2304"/>
      <c r="Q549" s="2304"/>
      <c r="R549" s="2304"/>
      <c r="S549" s="2304"/>
      <c r="T549" s="2304"/>
      <c r="U549" s="2304"/>
      <c r="V549" s="2304"/>
      <c r="W549" s="2304"/>
      <c r="X549" s="2304"/>
      <c r="Y549" s="2304"/>
      <c r="Z549" s="2304"/>
      <c r="AA549" s="2304"/>
      <c r="AB549" s="2304"/>
      <c r="AC549" s="2304"/>
      <c r="AD549" s="2304"/>
      <c r="AE549" s="2304"/>
      <c r="AF549" s="2304"/>
      <c r="AG549" s="2304"/>
      <c r="AH549" s="2304"/>
      <c r="AI549" s="2304"/>
      <c r="AJ549" s="2305"/>
    </row>
    <row r="550" spans="2:36" ht="15" customHeight="1" thickBot="1">
      <c r="B550" s="2303"/>
      <c r="C550" s="2304"/>
      <c r="D550" s="2304"/>
      <c r="E550" s="2304"/>
      <c r="F550" s="2304"/>
      <c r="G550" s="2304"/>
      <c r="H550" s="2304"/>
      <c r="I550" s="2304"/>
      <c r="J550" s="2304"/>
      <c r="K550" s="2304"/>
      <c r="L550" s="2304"/>
      <c r="M550" s="2304"/>
      <c r="N550" s="2304"/>
      <c r="O550" s="2304"/>
      <c r="P550" s="2304"/>
      <c r="Q550" s="2304"/>
      <c r="R550" s="2304"/>
      <c r="S550" s="2304"/>
      <c r="T550" s="2304"/>
      <c r="U550" s="2304"/>
      <c r="V550" s="2304"/>
      <c r="W550" s="2304"/>
      <c r="X550" s="2304"/>
      <c r="Y550" s="2304"/>
      <c r="Z550" s="2304"/>
      <c r="AA550" s="2304"/>
      <c r="AB550" s="2304"/>
      <c r="AC550" s="2304"/>
      <c r="AD550" s="2304"/>
      <c r="AE550" s="2304"/>
      <c r="AF550" s="2304"/>
      <c r="AG550" s="2304"/>
      <c r="AH550" s="2304"/>
      <c r="AI550" s="2304"/>
      <c r="AJ550" s="2305"/>
    </row>
    <row r="551" spans="2:36" s="247" customFormat="1" ht="30" customHeight="1" thickBot="1">
      <c r="B551" s="2306">
        <v>72</v>
      </c>
      <c r="C551" s="2307"/>
      <c r="D551" s="2289" t="s">
        <v>450</v>
      </c>
      <c r="E551" s="2290"/>
      <c r="F551" s="2290"/>
      <c r="G551" s="2290"/>
      <c r="H551" s="2290"/>
      <c r="I551" s="2290"/>
      <c r="J551" s="2290"/>
      <c r="K551" s="2290"/>
      <c r="L551" s="2290"/>
      <c r="M551" s="2290"/>
      <c r="N551" s="2290"/>
      <c r="O551" s="2290"/>
      <c r="P551" s="2290"/>
      <c r="Q551" s="2290"/>
      <c r="R551" s="2290"/>
      <c r="S551" s="2290"/>
      <c r="T551" s="2290"/>
      <c r="U551" s="2290"/>
      <c r="V551" s="2290"/>
      <c r="W551" s="2290"/>
      <c r="X551" s="2290"/>
      <c r="Y551" s="2290"/>
      <c r="Z551" s="2290"/>
      <c r="AA551" s="2290"/>
      <c r="AB551" s="2290"/>
      <c r="AC551" s="2290"/>
      <c r="AD551" s="2290"/>
      <c r="AE551" s="2290"/>
      <c r="AF551" s="2290"/>
      <c r="AG551" s="2290"/>
      <c r="AH551" s="2308"/>
      <c r="AI551" s="2309">
        <f>B551</f>
        <v>72</v>
      </c>
      <c r="AJ551" s="2310"/>
    </row>
    <row r="552" spans="2:36" ht="9.9" customHeight="1">
      <c r="B552" s="2300" t="s">
        <v>451</v>
      </c>
      <c r="C552" s="2301"/>
      <c r="D552" s="2301"/>
      <c r="E552" s="2301"/>
      <c r="F552" s="2301"/>
      <c r="G552" s="2301"/>
      <c r="H552" s="2301"/>
      <c r="I552" s="2301"/>
      <c r="J552" s="2301"/>
      <c r="K552" s="2301"/>
      <c r="L552" s="2301"/>
      <c r="M552" s="2301"/>
      <c r="N552" s="2301"/>
      <c r="O552" s="2301"/>
      <c r="P552" s="2301"/>
      <c r="Q552" s="2301"/>
      <c r="R552" s="2301"/>
      <c r="S552" s="2301"/>
      <c r="T552" s="2301"/>
      <c r="U552" s="2301"/>
      <c r="V552" s="2301"/>
      <c r="W552" s="2301"/>
      <c r="X552" s="2301"/>
      <c r="Y552" s="2301"/>
      <c r="Z552" s="2301"/>
      <c r="AA552" s="2301"/>
      <c r="AB552" s="2301"/>
      <c r="AC552" s="2301"/>
      <c r="AD552" s="2301"/>
      <c r="AE552" s="2301"/>
      <c r="AF552" s="2301"/>
      <c r="AG552" s="2301"/>
      <c r="AH552" s="2301"/>
      <c r="AI552" s="2301"/>
      <c r="AJ552" s="2302"/>
    </row>
    <row r="553" spans="2:36" ht="9.9" customHeight="1">
      <c r="B553" s="2303"/>
      <c r="C553" s="2304"/>
      <c r="D553" s="2304"/>
      <c r="E553" s="2304"/>
      <c r="F553" s="2304"/>
      <c r="G553" s="2304"/>
      <c r="H553" s="2304"/>
      <c r="I553" s="2304"/>
      <c r="J553" s="2304"/>
      <c r="K553" s="2304"/>
      <c r="L553" s="2304"/>
      <c r="M553" s="2304"/>
      <c r="N553" s="2304"/>
      <c r="O553" s="2304"/>
      <c r="P553" s="2304"/>
      <c r="Q553" s="2304"/>
      <c r="R553" s="2304"/>
      <c r="S553" s="2304"/>
      <c r="T553" s="2304"/>
      <c r="U553" s="2304"/>
      <c r="V553" s="2304"/>
      <c r="W553" s="2304"/>
      <c r="X553" s="2304"/>
      <c r="Y553" s="2304"/>
      <c r="Z553" s="2304"/>
      <c r="AA553" s="2304"/>
      <c r="AB553" s="2304"/>
      <c r="AC553" s="2304"/>
      <c r="AD553" s="2304"/>
      <c r="AE553" s="2304"/>
      <c r="AF553" s="2304"/>
      <c r="AG553" s="2304"/>
      <c r="AH553" s="2304"/>
      <c r="AI553" s="2304"/>
      <c r="AJ553" s="2305"/>
    </row>
    <row r="554" spans="2:36" ht="9.9" customHeight="1">
      <c r="B554" s="2303"/>
      <c r="C554" s="2304"/>
      <c r="D554" s="2304"/>
      <c r="E554" s="2304"/>
      <c r="F554" s="2304"/>
      <c r="G554" s="2304"/>
      <c r="H554" s="2304"/>
      <c r="I554" s="2304"/>
      <c r="J554" s="2304"/>
      <c r="K554" s="2304"/>
      <c r="L554" s="2304"/>
      <c r="M554" s="2304"/>
      <c r="N554" s="2304"/>
      <c r="O554" s="2304"/>
      <c r="P554" s="2304"/>
      <c r="Q554" s="2304"/>
      <c r="R554" s="2304"/>
      <c r="S554" s="2304"/>
      <c r="T554" s="2304"/>
      <c r="U554" s="2304"/>
      <c r="V554" s="2304"/>
      <c r="W554" s="2304"/>
      <c r="X554" s="2304"/>
      <c r="Y554" s="2304"/>
      <c r="Z554" s="2304"/>
      <c r="AA554" s="2304"/>
      <c r="AB554" s="2304"/>
      <c r="AC554" s="2304"/>
      <c r="AD554" s="2304"/>
      <c r="AE554" s="2304"/>
      <c r="AF554" s="2304"/>
      <c r="AG554" s="2304"/>
      <c r="AH554" s="2304"/>
      <c r="AI554" s="2304"/>
      <c r="AJ554" s="2305"/>
    </row>
    <row r="555" spans="2:36" ht="9.9" customHeight="1">
      <c r="B555" s="2303"/>
      <c r="C555" s="2304"/>
      <c r="D555" s="2304"/>
      <c r="E555" s="2304"/>
      <c r="F555" s="2304"/>
      <c r="G555" s="2304"/>
      <c r="H555" s="2304"/>
      <c r="I555" s="2304"/>
      <c r="J555" s="2304"/>
      <c r="K555" s="2304"/>
      <c r="L555" s="2304"/>
      <c r="M555" s="2304"/>
      <c r="N555" s="2304"/>
      <c r="O555" s="2304"/>
      <c r="P555" s="2304"/>
      <c r="Q555" s="2304"/>
      <c r="R555" s="2304"/>
      <c r="S555" s="2304"/>
      <c r="T555" s="2304"/>
      <c r="U555" s="2304"/>
      <c r="V555" s="2304"/>
      <c r="W555" s="2304"/>
      <c r="X555" s="2304"/>
      <c r="Y555" s="2304"/>
      <c r="Z555" s="2304"/>
      <c r="AA555" s="2304"/>
      <c r="AB555" s="2304"/>
      <c r="AC555" s="2304"/>
      <c r="AD555" s="2304"/>
      <c r="AE555" s="2304"/>
      <c r="AF555" s="2304"/>
      <c r="AG555" s="2304"/>
      <c r="AH555" s="2304"/>
      <c r="AI555" s="2304"/>
      <c r="AJ555" s="2305"/>
    </row>
    <row r="556" spans="2:36" ht="9.9" customHeight="1" thickBot="1">
      <c r="B556" s="2303"/>
      <c r="C556" s="2304"/>
      <c r="D556" s="2304"/>
      <c r="E556" s="2304"/>
      <c r="F556" s="2304"/>
      <c r="G556" s="2304"/>
      <c r="H556" s="2304"/>
      <c r="I556" s="2304"/>
      <c r="J556" s="2304"/>
      <c r="K556" s="2304"/>
      <c r="L556" s="2304"/>
      <c r="M556" s="2304"/>
      <c r="N556" s="2304"/>
      <c r="O556" s="2304"/>
      <c r="P556" s="2304"/>
      <c r="Q556" s="2304"/>
      <c r="R556" s="2304"/>
      <c r="S556" s="2304"/>
      <c r="T556" s="2304"/>
      <c r="U556" s="2304"/>
      <c r="V556" s="2304"/>
      <c r="W556" s="2304"/>
      <c r="X556" s="2304"/>
      <c r="Y556" s="2304"/>
      <c r="Z556" s="2304"/>
      <c r="AA556" s="2304"/>
      <c r="AB556" s="2304"/>
      <c r="AC556" s="2304"/>
      <c r="AD556" s="2304"/>
      <c r="AE556" s="2304"/>
      <c r="AF556" s="2304"/>
      <c r="AG556" s="2304"/>
      <c r="AH556" s="2304"/>
      <c r="AI556" s="2304"/>
      <c r="AJ556" s="2305"/>
    </row>
    <row r="557" spans="2:36" ht="17.25" hidden="1" customHeight="1" thickBot="1">
      <c r="B557" s="2311"/>
      <c r="C557" s="2312"/>
      <c r="D557" s="2312"/>
      <c r="E557" s="2312"/>
      <c r="F557" s="2312"/>
      <c r="G557" s="2312"/>
      <c r="H557" s="2312"/>
      <c r="I557" s="2312"/>
      <c r="J557" s="2312"/>
      <c r="K557" s="2312"/>
      <c r="L557" s="2312"/>
      <c r="M557" s="2312"/>
      <c r="N557" s="2312"/>
      <c r="O557" s="2312"/>
      <c r="P557" s="2312"/>
      <c r="Q557" s="2312"/>
      <c r="R557" s="2312"/>
      <c r="S557" s="2312"/>
      <c r="T557" s="2312"/>
      <c r="U557" s="2312"/>
      <c r="V557" s="2312"/>
      <c r="W557" s="2312"/>
      <c r="X557" s="2312"/>
      <c r="Y557" s="2312"/>
      <c r="Z557" s="2312"/>
      <c r="AA557" s="2312"/>
      <c r="AB557" s="2312"/>
      <c r="AC557" s="2312"/>
      <c r="AD557" s="2312"/>
      <c r="AE557" s="2312"/>
      <c r="AF557" s="2312"/>
      <c r="AG557" s="2312"/>
      <c r="AH557" s="2312"/>
      <c r="AI557" s="2312"/>
      <c r="AJ557" s="2313"/>
    </row>
    <row r="558" spans="2:36" s="247" customFormat="1" ht="30" customHeight="1" thickBot="1">
      <c r="B558" s="2306">
        <v>73</v>
      </c>
      <c r="C558" s="2307"/>
      <c r="D558" s="2314" t="s">
        <v>452</v>
      </c>
      <c r="E558" s="2315"/>
      <c r="F558" s="2315"/>
      <c r="G558" s="2315"/>
      <c r="H558" s="2315"/>
      <c r="I558" s="2315"/>
      <c r="J558" s="2315"/>
      <c r="K558" s="2315"/>
      <c r="L558" s="2315"/>
      <c r="M558" s="2315"/>
      <c r="N558" s="2315"/>
      <c r="O558" s="2315"/>
      <c r="P558" s="2315"/>
      <c r="Q558" s="2315"/>
      <c r="R558" s="2315"/>
      <c r="S558" s="2315"/>
      <c r="T558" s="2315"/>
      <c r="U558" s="2315"/>
      <c r="V558" s="2315"/>
      <c r="W558" s="2315"/>
      <c r="X558" s="2315"/>
      <c r="Y558" s="2315"/>
      <c r="Z558" s="2315"/>
      <c r="AA558" s="2315"/>
      <c r="AB558" s="2315"/>
      <c r="AC558" s="2315"/>
      <c r="AD558" s="2315"/>
      <c r="AE558" s="2315"/>
      <c r="AF558" s="2315"/>
      <c r="AG558" s="2315"/>
      <c r="AH558" s="2288"/>
      <c r="AI558" s="2309">
        <f>B558</f>
        <v>73</v>
      </c>
      <c r="AJ558" s="2310"/>
    </row>
    <row r="559" spans="2:36" ht="14.1" customHeight="1">
      <c r="B559" s="2300" t="s">
        <v>453</v>
      </c>
      <c r="C559" s="2301"/>
      <c r="D559" s="2301"/>
      <c r="E559" s="2301"/>
      <c r="F559" s="2301"/>
      <c r="G559" s="2301"/>
      <c r="H559" s="2301"/>
      <c r="I559" s="2301"/>
      <c r="J559" s="2301"/>
      <c r="K559" s="2301"/>
      <c r="L559" s="2301"/>
      <c r="M559" s="2301"/>
      <c r="N559" s="2301"/>
      <c r="O559" s="2301"/>
      <c r="P559" s="2301"/>
      <c r="Q559" s="2301"/>
      <c r="R559" s="2301"/>
      <c r="S559" s="2301"/>
      <c r="T559" s="2301"/>
      <c r="U559" s="2301"/>
      <c r="V559" s="2301"/>
      <c r="W559" s="2301"/>
      <c r="X559" s="2301"/>
      <c r="Y559" s="2301"/>
      <c r="Z559" s="2301"/>
      <c r="AA559" s="2301"/>
      <c r="AB559" s="2301"/>
      <c r="AC559" s="2301"/>
      <c r="AD559" s="2301"/>
      <c r="AE559" s="2301"/>
      <c r="AF559" s="2301"/>
      <c r="AG559" s="2301"/>
      <c r="AH559" s="2301"/>
      <c r="AI559" s="2301"/>
      <c r="AJ559" s="2302"/>
    </row>
    <row r="560" spans="2:36" ht="14.1" customHeight="1">
      <c r="B560" s="2303"/>
      <c r="C560" s="2304"/>
      <c r="D560" s="2304"/>
      <c r="E560" s="2304"/>
      <c r="F560" s="2304"/>
      <c r="G560" s="2304"/>
      <c r="H560" s="2304"/>
      <c r="I560" s="2304"/>
      <c r="J560" s="2304"/>
      <c r="K560" s="2304"/>
      <c r="L560" s="2304"/>
      <c r="M560" s="2304"/>
      <c r="N560" s="2304"/>
      <c r="O560" s="2304"/>
      <c r="P560" s="2304"/>
      <c r="Q560" s="2304"/>
      <c r="R560" s="2304"/>
      <c r="S560" s="2304"/>
      <c r="T560" s="2304"/>
      <c r="U560" s="2304"/>
      <c r="V560" s="2304"/>
      <c r="W560" s="2304"/>
      <c r="X560" s="2304"/>
      <c r="Y560" s="2304"/>
      <c r="Z560" s="2304"/>
      <c r="AA560" s="2304"/>
      <c r="AB560" s="2304"/>
      <c r="AC560" s="2304"/>
      <c r="AD560" s="2304"/>
      <c r="AE560" s="2304"/>
      <c r="AF560" s="2304"/>
      <c r="AG560" s="2304"/>
      <c r="AH560" s="2304"/>
      <c r="AI560" s="2304"/>
      <c r="AJ560" s="2305"/>
    </row>
    <row r="561" spans="2:36" ht="14.1" customHeight="1">
      <c r="B561" s="2303"/>
      <c r="C561" s="2304"/>
      <c r="D561" s="2304"/>
      <c r="E561" s="2304"/>
      <c r="F561" s="2304"/>
      <c r="G561" s="2304"/>
      <c r="H561" s="2304"/>
      <c r="I561" s="2304"/>
      <c r="J561" s="2304"/>
      <c r="K561" s="2304"/>
      <c r="L561" s="2304"/>
      <c r="M561" s="2304"/>
      <c r="N561" s="2304"/>
      <c r="O561" s="2304"/>
      <c r="P561" s="2304"/>
      <c r="Q561" s="2304"/>
      <c r="R561" s="2304"/>
      <c r="S561" s="2304"/>
      <c r="T561" s="2304"/>
      <c r="U561" s="2304"/>
      <c r="V561" s="2304"/>
      <c r="W561" s="2304"/>
      <c r="X561" s="2304"/>
      <c r="Y561" s="2304"/>
      <c r="Z561" s="2304"/>
      <c r="AA561" s="2304"/>
      <c r="AB561" s="2304"/>
      <c r="AC561" s="2304"/>
      <c r="AD561" s="2304"/>
      <c r="AE561" s="2304"/>
      <c r="AF561" s="2304"/>
      <c r="AG561" s="2304"/>
      <c r="AH561" s="2304"/>
      <c r="AI561" s="2304"/>
      <c r="AJ561" s="2305"/>
    </row>
    <row r="562" spans="2:36" ht="14.1" hidden="1" customHeight="1">
      <c r="B562" s="2303"/>
      <c r="C562" s="2304"/>
      <c r="D562" s="2304"/>
      <c r="E562" s="2304"/>
      <c r="F562" s="2304"/>
      <c r="G562" s="2304"/>
      <c r="H562" s="2304"/>
      <c r="I562" s="2304"/>
      <c r="J562" s="2304"/>
      <c r="K562" s="2304"/>
      <c r="L562" s="2304"/>
      <c r="M562" s="2304"/>
      <c r="N562" s="2304"/>
      <c r="O562" s="2304"/>
      <c r="P562" s="2304"/>
      <c r="Q562" s="2304"/>
      <c r="R562" s="2304"/>
      <c r="S562" s="2304"/>
      <c r="T562" s="2304"/>
      <c r="U562" s="2304"/>
      <c r="V562" s="2304"/>
      <c r="W562" s="2304"/>
      <c r="X562" s="2304"/>
      <c r="Y562" s="2304"/>
      <c r="Z562" s="2304"/>
      <c r="AA562" s="2304"/>
      <c r="AB562" s="2304"/>
      <c r="AC562" s="2304"/>
      <c r="AD562" s="2304"/>
      <c r="AE562" s="2304"/>
      <c r="AF562" s="2304"/>
      <c r="AG562" s="2304"/>
      <c r="AH562" s="2304"/>
      <c r="AI562" s="2304"/>
      <c r="AJ562" s="2305"/>
    </row>
    <row r="563" spans="2:36" ht="14.1" hidden="1" customHeight="1">
      <c r="B563" s="2303"/>
      <c r="C563" s="2304"/>
      <c r="D563" s="2304"/>
      <c r="E563" s="2304"/>
      <c r="F563" s="2304"/>
      <c r="G563" s="2304"/>
      <c r="H563" s="2304"/>
      <c r="I563" s="2304"/>
      <c r="J563" s="2304"/>
      <c r="K563" s="2304"/>
      <c r="L563" s="2304"/>
      <c r="M563" s="2304"/>
      <c r="N563" s="2304"/>
      <c r="O563" s="2304"/>
      <c r="P563" s="2304"/>
      <c r="Q563" s="2304"/>
      <c r="R563" s="2304"/>
      <c r="S563" s="2304"/>
      <c r="T563" s="2304"/>
      <c r="U563" s="2304"/>
      <c r="V563" s="2304"/>
      <c r="W563" s="2304"/>
      <c r="X563" s="2304"/>
      <c r="Y563" s="2304"/>
      <c r="Z563" s="2304"/>
      <c r="AA563" s="2304"/>
      <c r="AB563" s="2304"/>
      <c r="AC563" s="2304"/>
      <c r="AD563" s="2304"/>
      <c r="AE563" s="2304"/>
      <c r="AF563" s="2304"/>
      <c r="AG563" s="2304"/>
      <c r="AH563" s="2304"/>
      <c r="AI563" s="2304"/>
      <c r="AJ563" s="2305"/>
    </row>
    <row r="564" spans="2:36" ht="13.5" customHeight="1">
      <c r="B564" s="2303"/>
      <c r="C564" s="2304"/>
      <c r="D564" s="2304"/>
      <c r="E564" s="2304"/>
      <c r="F564" s="2304"/>
      <c r="G564" s="2304"/>
      <c r="H564" s="2304"/>
      <c r="I564" s="2304"/>
      <c r="J564" s="2304"/>
      <c r="K564" s="2304"/>
      <c r="L564" s="2304"/>
      <c r="M564" s="2304"/>
      <c r="N564" s="2304"/>
      <c r="O564" s="2304"/>
      <c r="P564" s="2304"/>
      <c r="Q564" s="2304"/>
      <c r="R564" s="2304"/>
      <c r="S564" s="2304"/>
      <c r="T564" s="2304"/>
      <c r="U564" s="2304"/>
      <c r="V564" s="2304"/>
      <c r="W564" s="2304"/>
      <c r="X564" s="2304"/>
      <c r="Y564" s="2304"/>
      <c r="Z564" s="2304"/>
      <c r="AA564" s="2304"/>
      <c r="AB564" s="2304"/>
      <c r="AC564" s="2304"/>
      <c r="AD564" s="2304"/>
      <c r="AE564" s="2304"/>
      <c r="AF564" s="2304"/>
      <c r="AG564" s="2304"/>
      <c r="AH564" s="2304"/>
      <c r="AI564" s="2304"/>
      <c r="AJ564" s="2305"/>
    </row>
    <row r="565" spans="2:36" ht="14.1" customHeight="1" thickBot="1">
      <c r="B565" s="2311"/>
      <c r="C565" s="2312"/>
      <c r="D565" s="2312"/>
      <c r="E565" s="2312"/>
      <c r="F565" s="2312"/>
      <c r="G565" s="2312"/>
      <c r="H565" s="2312"/>
      <c r="I565" s="2312"/>
      <c r="J565" s="2312"/>
      <c r="K565" s="2312"/>
      <c r="L565" s="2312"/>
      <c r="M565" s="2312"/>
      <c r="N565" s="2312"/>
      <c r="O565" s="2312"/>
      <c r="P565" s="2312"/>
      <c r="Q565" s="2312"/>
      <c r="R565" s="2312"/>
      <c r="S565" s="2312"/>
      <c r="T565" s="2312"/>
      <c r="U565" s="2312"/>
      <c r="V565" s="2312"/>
      <c r="W565" s="2312"/>
      <c r="X565" s="2312"/>
      <c r="Y565" s="2312"/>
      <c r="Z565" s="2312"/>
      <c r="AA565" s="2312"/>
      <c r="AB565" s="2312"/>
      <c r="AC565" s="2312"/>
      <c r="AD565" s="2312"/>
      <c r="AE565" s="2312"/>
      <c r="AF565" s="2312"/>
      <c r="AG565" s="2312"/>
      <c r="AH565" s="2312"/>
      <c r="AI565" s="2312"/>
      <c r="AJ565" s="2313"/>
    </row>
    <row r="566" spans="2:36" s="247" customFormat="1" ht="30" customHeight="1" thickBot="1">
      <c r="B566" s="2306">
        <v>74</v>
      </c>
      <c r="C566" s="2307"/>
      <c r="D566" s="2289" t="s">
        <v>454</v>
      </c>
      <c r="E566" s="2290"/>
      <c r="F566" s="2290"/>
      <c r="G566" s="2290"/>
      <c r="H566" s="2290"/>
      <c r="I566" s="2290"/>
      <c r="J566" s="2290"/>
      <c r="K566" s="2290"/>
      <c r="L566" s="2290"/>
      <c r="M566" s="2290"/>
      <c r="N566" s="2290"/>
      <c r="O566" s="2290"/>
      <c r="P566" s="2290"/>
      <c r="Q566" s="2290"/>
      <c r="R566" s="2290"/>
      <c r="S566" s="2290"/>
      <c r="T566" s="2290"/>
      <c r="U566" s="2290"/>
      <c r="V566" s="2290"/>
      <c r="W566" s="2290"/>
      <c r="X566" s="2290"/>
      <c r="Y566" s="2290"/>
      <c r="Z566" s="2290"/>
      <c r="AA566" s="2290"/>
      <c r="AB566" s="2290"/>
      <c r="AC566" s="2290"/>
      <c r="AD566" s="2290"/>
      <c r="AE566" s="2290"/>
      <c r="AF566" s="2290"/>
      <c r="AG566" s="2290"/>
      <c r="AH566" s="2308"/>
      <c r="AI566" s="2309">
        <f>B566</f>
        <v>74</v>
      </c>
      <c r="AJ566" s="2310"/>
    </row>
    <row r="567" spans="2:36" ht="14.1" customHeight="1">
      <c r="B567" s="2300" t="s">
        <v>455</v>
      </c>
      <c r="C567" s="2301"/>
      <c r="D567" s="2301"/>
      <c r="E567" s="2301"/>
      <c r="F567" s="2301"/>
      <c r="G567" s="2301"/>
      <c r="H567" s="2301"/>
      <c r="I567" s="2301"/>
      <c r="J567" s="2301"/>
      <c r="K567" s="2301"/>
      <c r="L567" s="2301"/>
      <c r="M567" s="2301"/>
      <c r="N567" s="2301"/>
      <c r="O567" s="2301"/>
      <c r="P567" s="2301"/>
      <c r="Q567" s="2301"/>
      <c r="R567" s="2301"/>
      <c r="S567" s="2301"/>
      <c r="T567" s="2301"/>
      <c r="U567" s="2301"/>
      <c r="V567" s="2301"/>
      <c r="W567" s="2301"/>
      <c r="X567" s="2301"/>
      <c r="Y567" s="2301"/>
      <c r="Z567" s="2301"/>
      <c r="AA567" s="2301"/>
      <c r="AB567" s="2301"/>
      <c r="AC567" s="2301"/>
      <c r="AD567" s="2301"/>
      <c r="AE567" s="2301"/>
      <c r="AF567" s="2301"/>
      <c r="AG567" s="2301"/>
      <c r="AH567" s="2301"/>
      <c r="AI567" s="2301"/>
      <c r="AJ567" s="2302"/>
    </row>
    <row r="568" spans="2:36" ht="14.1" customHeight="1">
      <c r="B568" s="2303"/>
      <c r="C568" s="2304"/>
      <c r="D568" s="2304"/>
      <c r="E568" s="2304"/>
      <c r="F568" s="2304"/>
      <c r="G568" s="2304"/>
      <c r="H568" s="2304"/>
      <c r="I568" s="2304"/>
      <c r="J568" s="2304"/>
      <c r="K568" s="2304"/>
      <c r="L568" s="2304"/>
      <c r="M568" s="2304"/>
      <c r="N568" s="2304"/>
      <c r="O568" s="2304"/>
      <c r="P568" s="2304"/>
      <c r="Q568" s="2304"/>
      <c r="R568" s="2304"/>
      <c r="S568" s="2304"/>
      <c r="T568" s="2304"/>
      <c r="U568" s="2304"/>
      <c r="V568" s="2304"/>
      <c r="W568" s="2304"/>
      <c r="X568" s="2304"/>
      <c r="Y568" s="2304"/>
      <c r="Z568" s="2304"/>
      <c r="AA568" s="2304"/>
      <c r="AB568" s="2304"/>
      <c r="AC568" s="2304"/>
      <c r="AD568" s="2304"/>
      <c r="AE568" s="2304"/>
      <c r="AF568" s="2304"/>
      <c r="AG568" s="2304"/>
      <c r="AH568" s="2304"/>
      <c r="AI568" s="2304"/>
      <c r="AJ568" s="2305"/>
    </row>
    <row r="569" spans="2:36" ht="24.75" customHeight="1">
      <c r="B569" s="2303"/>
      <c r="C569" s="2304"/>
      <c r="D569" s="2304"/>
      <c r="E569" s="2304"/>
      <c r="F569" s="2304"/>
      <c r="G569" s="2304"/>
      <c r="H569" s="2304"/>
      <c r="I569" s="2304"/>
      <c r="J569" s="2304"/>
      <c r="K569" s="2304"/>
      <c r="L569" s="2304"/>
      <c r="M569" s="2304"/>
      <c r="N569" s="2304"/>
      <c r="O569" s="2304"/>
      <c r="P569" s="2304"/>
      <c r="Q569" s="2304"/>
      <c r="R569" s="2304"/>
      <c r="S569" s="2304"/>
      <c r="T569" s="2304"/>
      <c r="U569" s="2304"/>
      <c r="V569" s="2304"/>
      <c r="W569" s="2304"/>
      <c r="X569" s="2304"/>
      <c r="Y569" s="2304"/>
      <c r="Z569" s="2304"/>
      <c r="AA569" s="2304"/>
      <c r="AB569" s="2304"/>
      <c r="AC569" s="2304"/>
      <c r="AD569" s="2304"/>
      <c r="AE569" s="2304"/>
      <c r="AF569" s="2304"/>
      <c r="AG569" s="2304"/>
      <c r="AH569" s="2304"/>
      <c r="AI569" s="2304"/>
      <c r="AJ569" s="2305"/>
    </row>
    <row r="570" spans="2:36" ht="31.5" customHeight="1" thickBot="1">
      <c r="B570" s="2303"/>
      <c r="C570" s="2304"/>
      <c r="D570" s="2304"/>
      <c r="E570" s="2304"/>
      <c r="F570" s="2304"/>
      <c r="G570" s="2304"/>
      <c r="H570" s="2304"/>
      <c r="I570" s="2304"/>
      <c r="J570" s="2304"/>
      <c r="K570" s="2304"/>
      <c r="L570" s="2304"/>
      <c r="M570" s="2304"/>
      <c r="N570" s="2304"/>
      <c r="O570" s="2304"/>
      <c r="P570" s="2304"/>
      <c r="Q570" s="2304"/>
      <c r="R570" s="2304"/>
      <c r="S570" s="2304"/>
      <c r="T570" s="2304"/>
      <c r="U570" s="2304"/>
      <c r="V570" s="2304"/>
      <c r="W570" s="2304"/>
      <c r="X570" s="2304"/>
      <c r="Y570" s="2304"/>
      <c r="Z570" s="2304"/>
      <c r="AA570" s="2304"/>
      <c r="AB570" s="2304"/>
      <c r="AC570" s="2304"/>
      <c r="AD570" s="2304"/>
      <c r="AE570" s="2304"/>
      <c r="AF570" s="2304"/>
      <c r="AG570" s="2304"/>
      <c r="AH570" s="2304"/>
      <c r="AI570" s="2304"/>
      <c r="AJ570" s="2305"/>
    </row>
    <row r="571" spans="2:36" ht="14.1" hidden="1" customHeight="1">
      <c r="B571" s="2303"/>
      <c r="C571" s="2304"/>
      <c r="D571" s="2304"/>
      <c r="E571" s="2304"/>
      <c r="F571" s="2304"/>
      <c r="G571" s="2304"/>
      <c r="H571" s="2304"/>
      <c r="I571" s="2304"/>
      <c r="J571" s="2304"/>
      <c r="K571" s="2304"/>
      <c r="L571" s="2304"/>
      <c r="M571" s="2304"/>
      <c r="N571" s="2304"/>
      <c r="O571" s="2304"/>
      <c r="P571" s="2304"/>
      <c r="Q571" s="2304"/>
      <c r="R571" s="2304"/>
      <c r="S571" s="2304"/>
      <c r="T571" s="2304"/>
      <c r="U571" s="2304"/>
      <c r="V571" s="2304"/>
      <c r="W571" s="2304"/>
      <c r="X571" s="2304"/>
      <c r="Y571" s="2304"/>
      <c r="Z571" s="2304"/>
      <c r="AA571" s="2304"/>
      <c r="AB571" s="2304"/>
      <c r="AC571" s="2304"/>
      <c r="AD571" s="2304"/>
      <c r="AE571" s="2304"/>
      <c r="AF571" s="2304"/>
      <c r="AG571" s="2304"/>
      <c r="AH571" s="2304"/>
      <c r="AI571" s="2304"/>
      <c r="AJ571" s="2305"/>
    </row>
    <row r="572" spans="2:36" ht="14.1" hidden="1" customHeight="1" thickBot="1">
      <c r="B572" s="2303"/>
      <c r="C572" s="2304"/>
      <c r="D572" s="2304"/>
      <c r="E572" s="2304"/>
      <c r="F572" s="2304"/>
      <c r="G572" s="2304"/>
      <c r="H572" s="2304"/>
      <c r="I572" s="2304"/>
      <c r="J572" s="2304"/>
      <c r="K572" s="2304"/>
      <c r="L572" s="2304"/>
      <c r="M572" s="2304"/>
      <c r="N572" s="2304"/>
      <c r="O572" s="2304"/>
      <c r="P572" s="2304"/>
      <c r="Q572" s="2304"/>
      <c r="R572" s="2304"/>
      <c r="S572" s="2304"/>
      <c r="T572" s="2304"/>
      <c r="U572" s="2304"/>
      <c r="V572" s="2304"/>
      <c r="W572" s="2304"/>
      <c r="X572" s="2304"/>
      <c r="Y572" s="2304"/>
      <c r="Z572" s="2304"/>
      <c r="AA572" s="2304"/>
      <c r="AB572" s="2304"/>
      <c r="AC572" s="2304"/>
      <c r="AD572" s="2304"/>
      <c r="AE572" s="2304"/>
      <c r="AF572" s="2304"/>
      <c r="AG572" s="2304"/>
      <c r="AH572" s="2304"/>
      <c r="AI572" s="2304"/>
      <c r="AJ572" s="2305"/>
    </row>
    <row r="573" spans="2:36" s="247" customFormat="1" ht="30" customHeight="1" thickBot="1">
      <c r="B573" s="2306">
        <v>75</v>
      </c>
      <c r="C573" s="2307"/>
      <c r="D573" s="2289" t="s">
        <v>456</v>
      </c>
      <c r="E573" s="2290"/>
      <c r="F573" s="2290"/>
      <c r="G573" s="2290"/>
      <c r="H573" s="2290"/>
      <c r="I573" s="2290"/>
      <c r="J573" s="2290"/>
      <c r="K573" s="2290"/>
      <c r="L573" s="2290"/>
      <c r="M573" s="2290"/>
      <c r="N573" s="2290"/>
      <c r="O573" s="2290"/>
      <c r="P573" s="2290"/>
      <c r="Q573" s="2290"/>
      <c r="R573" s="2290"/>
      <c r="S573" s="2290"/>
      <c r="T573" s="2290"/>
      <c r="U573" s="2290"/>
      <c r="V573" s="2290"/>
      <c r="W573" s="2290"/>
      <c r="X573" s="2290"/>
      <c r="Y573" s="2290"/>
      <c r="Z573" s="2290"/>
      <c r="AA573" s="2290"/>
      <c r="AB573" s="2290"/>
      <c r="AC573" s="2290"/>
      <c r="AD573" s="2290"/>
      <c r="AE573" s="2290"/>
      <c r="AF573" s="2290"/>
      <c r="AG573" s="2290"/>
      <c r="AH573" s="2308"/>
      <c r="AI573" s="2309">
        <f>B573</f>
        <v>75</v>
      </c>
      <c r="AJ573" s="2310"/>
    </row>
    <row r="574" spans="2:36" ht="14.1" customHeight="1">
      <c r="B574" s="2300" t="s">
        <v>457</v>
      </c>
      <c r="C574" s="2301"/>
      <c r="D574" s="2301"/>
      <c r="E574" s="2301"/>
      <c r="F574" s="2301"/>
      <c r="G574" s="2301"/>
      <c r="H574" s="2301"/>
      <c r="I574" s="2301"/>
      <c r="J574" s="2301"/>
      <c r="K574" s="2301"/>
      <c r="L574" s="2301"/>
      <c r="M574" s="2301"/>
      <c r="N574" s="2301"/>
      <c r="O574" s="2301"/>
      <c r="P574" s="2301"/>
      <c r="Q574" s="2301"/>
      <c r="R574" s="2301"/>
      <c r="S574" s="2301"/>
      <c r="T574" s="2301"/>
      <c r="U574" s="2301"/>
      <c r="V574" s="2301"/>
      <c r="W574" s="2301"/>
      <c r="X574" s="2301"/>
      <c r="Y574" s="2301"/>
      <c r="Z574" s="2301"/>
      <c r="AA574" s="2301"/>
      <c r="AB574" s="2301"/>
      <c r="AC574" s="2301"/>
      <c r="AD574" s="2301"/>
      <c r="AE574" s="2301"/>
      <c r="AF574" s="2301"/>
      <c r="AG574" s="2301"/>
      <c r="AH574" s="2301"/>
      <c r="AI574" s="2301"/>
      <c r="AJ574" s="2302"/>
    </row>
    <row r="575" spans="2:36" ht="30.75" customHeight="1" thickBot="1">
      <c r="B575" s="2303"/>
      <c r="C575" s="2304"/>
      <c r="D575" s="2304"/>
      <c r="E575" s="2304"/>
      <c r="F575" s="2304"/>
      <c r="G575" s="2304"/>
      <c r="H575" s="2304"/>
      <c r="I575" s="2304"/>
      <c r="J575" s="2304"/>
      <c r="K575" s="2304"/>
      <c r="L575" s="2304"/>
      <c r="M575" s="2304"/>
      <c r="N575" s="2304"/>
      <c r="O575" s="2304"/>
      <c r="P575" s="2304"/>
      <c r="Q575" s="2304"/>
      <c r="R575" s="2304"/>
      <c r="S575" s="2304"/>
      <c r="T575" s="2304"/>
      <c r="U575" s="2304"/>
      <c r="V575" s="2304"/>
      <c r="W575" s="2304"/>
      <c r="X575" s="2304"/>
      <c r="Y575" s="2304"/>
      <c r="Z575" s="2304"/>
      <c r="AA575" s="2304"/>
      <c r="AB575" s="2304"/>
      <c r="AC575" s="2304"/>
      <c r="AD575" s="2304"/>
      <c r="AE575" s="2304"/>
      <c r="AF575" s="2304"/>
      <c r="AG575" s="2304"/>
      <c r="AH575" s="2304"/>
      <c r="AI575" s="2304"/>
      <c r="AJ575" s="2305"/>
    </row>
    <row r="576" spans="2:36" ht="14.1" hidden="1" customHeight="1">
      <c r="B576" s="2303"/>
      <c r="C576" s="2304"/>
      <c r="D576" s="2304"/>
      <c r="E576" s="2304"/>
      <c r="F576" s="2304"/>
      <c r="G576" s="2304"/>
      <c r="H576" s="2304"/>
      <c r="I576" s="2304"/>
      <c r="J576" s="2304"/>
      <c r="K576" s="2304"/>
      <c r="L576" s="2304"/>
      <c r="M576" s="2304"/>
      <c r="N576" s="2304"/>
      <c r="O576" s="2304"/>
      <c r="P576" s="2304"/>
      <c r="Q576" s="2304"/>
      <c r="R576" s="2304"/>
      <c r="S576" s="2304"/>
      <c r="T576" s="2304"/>
      <c r="U576" s="2304"/>
      <c r="V576" s="2304"/>
      <c r="W576" s="2304"/>
      <c r="X576" s="2304"/>
      <c r="Y576" s="2304"/>
      <c r="Z576" s="2304"/>
      <c r="AA576" s="2304"/>
      <c r="AB576" s="2304"/>
      <c r="AC576" s="2304"/>
      <c r="AD576" s="2304"/>
      <c r="AE576" s="2304"/>
      <c r="AF576" s="2304"/>
      <c r="AG576" s="2304"/>
      <c r="AH576" s="2304"/>
      <c r="AI576" s="2304"/>
      <c r="AJ576" s="2305"/>
    </row>
    <row r="577" spans="2:36" ht="14.1" hidden="1" customHeight="1">
      <c r="B577" s="2303"/>
      <c r="C577" s="2304"/>
      <c r="D577" s="2304"/>
      <c r="E577" s="2304"/>
      <c r="F577" s="2304"/>
      <c r="G577" s="2304"/>
      <c r="H577" s="2304"/>
      <c r="I577" s="2304"/>
      <c r="J577" s="2304"/>
      <c r="K577" s="2304"/>
      <c r="L577" s="2304"/>
      <c r="M577" s="2304"/>
      <c r="N577" s="2304"/>
      <c r="O577" s="2304"/>
      <c r="P577" s="2304"/>
      <c r="Q577" s="2304"/>
      <c r="R577" s="2304"/>
      <c r="S577" s="2304"/>
      <c r="T577" s="2304"/>
      <c r="U577" s="2304"/>
      <c r="V577" s="2304"/>
      <c r="W577" s="2304"/>
      <c r="X577" s="2304"/>
      <c r="Y577" s="2304"/>
      <c r="Z577" s="2304"/>
      <c r="AA577" s="2304"/>
      <c r="AB577" s="2304"/>
      <c r="AC577" s="2304"/>
      <c r="AD577" s="2304"/>
      <c r="AE577" s="2304"/>
      <c r="AF577" s="2304"/>
      <c r="AG577" s="2304"/>
      <c r="AH577" s="2304"/>
      <c r="AI577" s="2304"/>
      <c r="AJ577" s="2305"/>
    </row>
    <row r="578" spans="2:36" s="247" customFormat="1" ht="30" customHeight="1" thickBot="1">
      <c r="B578" s="2306">
        <v>76</v>
      </c>
      <c r="C578" s="2307"/>
      <c r="D578" s="2289" t="s">
        <v>458</v>
      </c>
      <c r="E578" s="2290"/>
      <c r="F578" s="2290"/>
      <c r="G578" s="2290"/>
      <c r="H578" s="2290"/>
      <c r="I578" s="2290"/>
      <c r="J578" s="2290"/>
      <c r="K578" s="2290"/>
      <c r="L578" s="2290"/>
      <c r="M578" s="2290"/>
      <c r="N578" s="2290"/>
      <c r="O578" s="2290"/>
      <c r="P578" s="2290"/>
      <c r="Q578" s="2290"/>
      <c r="R578" s="2290"/>
      <c r="S578" s="2290"/>
      <c r="T578" s="2290"/>
      <c r="U578" s="2290"/>
      <c r="V578" s="2290"/>
      <c r="W578" s="2290"/>
      <c r="X578" s="2290"/>
      <c r="Y578" s="2290"/>
      <c r="Z578" s="2290"/>
      <c r="AA578" s="2290"/>
      <c r="AB578" s="2290"/>
      <c r="AC578" s="2290"/>
      <c r="AD578" s="2290"/>
      <c r="AE578" s="2290"/>
      <c r="AF578" s="2290"/>
      <c r="AG578" s="2290"/>
      <c r="AH578" s="2308"/>
      <c r="AI578" s="2309">
        <f>B578</f>
        <v>76</v>
      </c>
      <c r="AJ578" s="2310"/>
    </row>
    <row r="579" spans="2:36" ht="14.1" customHeight="1">
      <c r="B579" s="2300" t="s">
        <v>459</v>
      </c>
      <c r="C579" s="2301"/>
      <c r="D579" s="2301"/>
      <c r="E579" s="2301"/>
      <c r="F579" s="2301"/>
      <c r="G579" s="2301"/>
      <c r="H579" s="2301"/>
      <c r="I579" s="2301"/>
      <c r="J579" s="2301"/>
      <c r="K579" s="2301"/>
      <c r="L579" s="2301"/>
      <c r="M579" s="2301"/>
      <c r="N579" s="2301"/>
      <c r="O579" s="2301"/>
      <c r="P579" s="2301"/>
      <c r="Q579" s="2301"/>
      <c r="R579" s="2301"/>
      <c r="S579" s="2301"/>
      <c r="T579" s="2301"/>
      <c r="U579" s="2301"/>
      <c r="V579" s="2301"/>
      <c r="W579" s="2301"/>
      <c r="X579" s="2301"/>
      <c r="Y579" s="2301"/>
      <c r="Z579" s="2301"/>
      <c r="AA579" s="2301"/>
      <c r="AB579" s="2301"/>
      <c r="AC579" s="2301"/>
      <c r="AD579" s="2301"/>
      <c r="AE579" s="2301"/>
      <c r="AF579" s="2301"/>
      <c r="AG579" s="2301"/>
      <c r="AH579" s="2301"/>
      <c r="AI579" s="2301"/>
      <c r="AJ579" s="2302"/>
    </row>
    <row r="580" spans="2:36" ht="25.5" customHeight="1" thickBot="1">
      <c r="B580" s="2303"/>
      <c r="C580" s="2304"/>
      <c r="D580" s="2304"/>
      <c r="E580" s="2304"/>
      <c r="F580" s="2304"/>
      <c r="G580" s="2304"/>
      <c r="H580" s="2304"/>
      <c r="I580" s="2304"/>
      <c r="J580" s="2304"/>
      <c r="K580" s="2304"/>
      <c r="L580" s="2304"/>
      <c r="M580" s="2304"/>
      <c r="N580" s="2304"/>
      <c r="O580" s="2304"/>
      <c r="P580" s="2304"/>
      <c r="Q580" s="2304"/>
      <c r="R580" s="2304"/>
      <c r="S580" s="2304"/>
      <c r="T580" s="2304"/>
      <c r="U580" s="2304"/>
      <c r="V580" s="2304"/>
      <c r="W580" s="2304"/>
      <c r="X580" s="2304"/>
      <c r="Y580" s="2304"/>
      <c r="Z580" s="2304"/>
      <c r="AA580" s="2304"/>
      <c r="AB580" s="2304"/>
      <c r="AC580" s="2304"/>
      <c r="AD580" s="2304"/>
      <c r="AE580" s="2304"/>
      <c r="AF580" s="2304"/>
      <c r="AG580" s="2304"/>
      <c r="AH580" s="2304"/>
      <c r="AI580" s="2304"/>
      <c r="AJ580" s="2305"/>
    </row>
    <row r="581" spans="2:36" ht="14.1" hidden="1" customHeight="1">
      <c r="B581" s="2303"/>
      <c r="C581" s="2304"/>
      <c r="D581" s="2304"/>
      <c r="E581" s="2304"/>
      <c r="F581" s="2304"/>
      <c r="G581" s="2304"/>
      <c r="H581" s="2304"/>
      <c r="I581" s="2304"/>
      <c r="J581" s="2304"/>
      <c r="K581" s="2304"/>
      <c r="L581" s="2304"/>
      <c r="M581" s="2304"/>
      <c r="N581" s="2304"/>
      <c r="O581" s="2304"/>
      <c r="P581" s="2304"/>
      <c r="Q581" s="2304"/>
      <c r="R581" s="2304"/>
      <c r="S581" s="2304"/>
      <c r="T581" s="2304"/>
      <c r="U581" s="2304"/>
      <c r="V581" s="2304"/>
      <c r="W581" s="2304"/>
      <c r="X581" s="2304"/>
      <c r="Y581" s="2304"/>
      <c r="Z581" s="2304"/>
      <c r="AA581" s="2304"/>
      <c r="AB581" s="2304"/>
      <c r="AC581" s="2304"/>
      <c r="AD581" s="2304"/>
      <c r="AE581" s="2304"/>
      <c r="AF581" s="2304"/>
      <c r="AG581" s="2304"/>
      <c r="AH581" s="2304"/>
      <c r="AI581" s="2304"/>
      <c r="AJ581" s="2305"/>
    </row>
    <row r="582" spans="2:36" ht="14.1" hidden="1" customHeight="1">
      <c r="B582" s="2303"/>
      <c r="C582" s="2304"/>
      <c r="D582" s="2304"/>
      <c r="E582" s="2304"/>
      <c r="F582" s="2304"/>
      <c r="G582" s="2304"/>
      <c r="H582" s="2304"/>
      <c r="I582" s="2304"/>
      <c r="J582" s="2304"/>
      <c r="K582" s="2304"/>
      <c r="L582" s="2304"/>
      <c r="M582" s="2304"/>
      <c r="N582" s="2304"/>
      <c r="O582" s="2304"/>
      <c r="P582" s="2304"/>
      <c r="Q582" s="2304"/>
      <c r="R582" s="2304"/>
      <c r="S582" s="2304"/>
      <c r="T582" s="2304"/>
      <c r="U582" s="2304"/>
      <c r="V582" s="2304"/>
      <c r="W582" s="2304"/>
      <c r="X582" s="2304"/>
      <c r="Y582" s="2304"/>
      <c r="Z582" s="2304"/>
      <c r="AA582" s="2304"/>
      <c r="AB582" s="2304"/>
      <c r="AC582" s="2304"/>
      <c r="AD582" s="2304"/>
      <c r="AE582" s="2304"/>
      <c r="AF582" s="2304"/>
      <c r="AG582" s="2304"/>
      <c r="AH582" s="2304"/>
      <c r="AI582" s="2304"/>
      <c r="AJ582" s="2305"/>
    </row>
    <row r="583" spans="2:36" ht="9.9" hidden="1" customHeight="1">
      <c r="B583" s="2303"/>
      <c r="C583" s="2304"/>
      <c r="D583" s="2304"/>
      <c r="E583" s="2304"/>
      <c r="F583" s="2304"/>
      <c r="G583" s="2304"/>
      <c r="H583" s="2304"/>
      <c r="I583" s="2304"/>
      <c r="J583" s="2304"/>
      <c r="K583" s="2304"/>
      <c r="L583" s="2304"/>
      <c r="M583" s="2304"/>
      <c r="N583" s="2304"/>
      <c r="O583" s="2304"/>
      <c r="P583" s="2304"/>
      <c r="Q583" s="2304"/>
      <c r="R583" s="2304"/>
      <c r="S583" s="2304"/>
      <c r="T583" s="2304"/>
      <c r="U583" s="2304"/>
      <c r="V583" s="2304"/>
      <c r="W583" s="2304"/>
      <c r="X583" s="2304"/>
      <c r="Y583" s="2304"/>
      <c r="Z583" s="2304"/>
      <c r="AA583" s="2304"/>
      <c r="AB583" s="2304"/>
      <c r="AC583" s="2304"/>
      <c r="AD583" s="2304"/>
      <c r="AE583" s="2304"/>
      <c r="AF583" s="2304"/>
      <c r="AG583" s="2304"/>
      <c r="AH583" s="2304"/>
      <c r="AI583" s="2304"/>
      <c r="AJ583" s="2305"/>
    </row>
    <row r="584" spans="2:36" ht="9.9" hidden="1" customHeight="1">
      <c r="B584" s="2303"/>
      <c r="C584" s="2304"/>
      <c r="D584" s="2304"/>
      <c r="E584" s="2304"/>
      <c r="F584" s="2304"/>
      <c r="G584" s="2304"/>
      <c r="H584" s="2304"/>
      <c r="I584" s="2304"/>
      <c r="J584" s="2304"/>
      <c r="K584" s="2304"/>
      <c r="L584" s="2304"/>
      <c r="M584" s="2304"/>
      <c r="N584" s="2304"/>
      <c r="O584" s="2304"/>
      <c r="P584" s="2304"/>
      <c r="Q584" s="2304"/>
      <c r="R584" s="2304"/>
      <c r="S584" s="2304"/>
      <c r="T584" s="2304"/>
      <c r="U584" s="2304"/>
      <c r="V584" s="2304"/>
      <c r="W584" s="2304"/>
      <c r="X584" s="2304"/>
      <c r="Y584" s="2304"/>
      <c r="Z584" s="2304"/>
      <c r="AA584" s="2304"/>
      <c r="AB584" s="2304"/>
      <c r="AC584" s="2304"/>
      <c r="AD584" s="2304"/>
      <c r="AE584" s="2304"/>
      <c r="AF584" s="2304"/>
      <c r="AG584" s="2304"/>
      <c r="AH584" s="2304"/>
      <c r="AI584" s="2304"/>
      <c r="AJ584" s="2305"/>
    </row>
    <row r="585" spans="2:36" s="247" customFormat="1" ht="30" customHeight="1" thickBot="1">
      <c r="B585" s="2306">
        <v>77</v>
      </c>
      <c r="C585" s="2307"/>
      <c r="D585" s="2289" t="s">
        <v>460</v>
      </c>
      <c r="E585" s="2290"/>
      <c r="F585" s="2290"/>
      <c r="G585" s="2290"/>
      <c r="H585" s="2290"/>
      <c r="I585" s="2290"/>
      <c r="J585" s="2290"/>
      <c r="K585" s="2290"/>
      <c r="L585" s="2290"/>
      <c r="M585" s="2290"/>
      <c r="N585" s="2290"/>
      <c r="O585" s="2290"/>
      <c r="P585" s="2290"/>
      <c r="Q585" s="2290"/>
      <c r="R585" s="2290"/>
      <c r="S585" s="2290"/>
      <c r="T585" s="2290"/>
      <c r="U585" s="2290"/>
      <c r="V585" s="2290"/>
      <c r="W585" s="2290"/>
      <c r="X585" s="2290"/>
      <c r="Y585" s="2290"/>
      <c r="Z585" s="2290"/>
      <c r="AA585" s="2290"/>
      <c r="AB585" s="2290"/>
      <c r="AC585" s="2290"/>
      <c r="AD585" s="2290"/>
      <c r="AE585" s="2290"/>
      <c r="AF585" s="2290"/>
      <c r="AG585" s="2290"/>
      <c r="AH585" s="2308"/>
      <c r="AI585" s="2309">
        <f>B585</f>
        <v>77</v>
      </c>
      <c r="AJ585" s="2310"/>
    </row>
    <row r="586" spans="2:36" ht="14.1" customHeight="1">
      <c r="B586" s="2300" t="s">
        <v>509</v>
      </c>
      <c r="C586" s="2301"/>
      <c r="D586" s="2301"/>
      <c r="E586" s="2301"/>
      <c r="F586" s="2301"/>
      <c r="G586" s="2301"/>
      <c r="H586" s="2301"/>
      <c r="I586" s="2301"/>
      <c r="J586" s="2301"/>
      <c r="K586" s="2301"/>
      <c r="L586" s="2301"/>
      <c r="M586" s="2301"/>
      <c r="N586" s="2301"/>
      <c r="O586" s="2301"/>
      <c r="P586" s="2301"/>
      <c r="Q586" s="2301"/>
      <c r="R586" s="2301"/>
      <c r="S586" s="2301"/>
      <c r="T586" s="2301"/>
      <c r="U586" s="2301"/>
      <c r="V586" s="2301"/>
      <c r="W586" s="2301"/>
      <c r="X586" s="2301"/>
      <c r="Y586" s="2301"/>
      <c r="Z586" s="2301"/>
      <c r="AA586" s="2301"/>
      <c r="AB586" s="2301"/>
      <c r="AC586" s="2301"/>
      <c r="AD586" s="2301"/>
      <c r="AE586" s="2301"/>
      <c r="AF586" s="2301"/>
      <c r="AG586" s="2301"/>
      <c r="AH586" s="2301"/>
      <c r="AI586" s="2301"/>
      <c r="AJ586" s="2302"/>
    </row>
    <row r="587" spans="2:36" ht="53.25" customHeight="1" thickBot="1">
      <c r="B587" s="2303"/>
      <c r="C587" s="2304"/>
      <c r="D587" s="2304"/>
      <c r="E587" s="2304"/>
      <c r="F587" s="2304"/>
      <c r="G587" s="2304"/>
      <c r="H587" s="2304"/>
      <c r="I587" s="2304"/>
      <c r="J587" s="2304"/>
      <c r="K587" s="2304"/>
      <c r="L587" s="2304"/>
      <c r="M587" s="2304"/>
      <c r="N587" s="2304"/>
      <c r="O587" s="2304"/>
      <c r="P587" s="2304"/>
      <c r="Q587" s="2304"/>
      <c r="R587" s="2304"/>
      <c r="S587" s="2304"/>
      <c r="T587" s="2304"/>
      <c r="U587" s="2304"/>
      <c r="V587" s="2304"/>
      <c r="W587" s="2304"/>
      <c r="X587" s="2304"/>
      <c r="Y587" s="2304"/>
      <c r="Z587" s="2304"/>
      <c r="AA587" s="2304"/>
      <c r="AB587" s="2304"/>
      <c r="AC587" s="2304"/>
      <c r="AD587" s="2304"/>
      <c r="AE587" s="2304"/>
      <c r="AF587" s="2304"/>
      <c r="AG587" s="2304"/>
      <c r="AH587" s="2304"/>
      <c r="AI587" s="2304"/>
      <c r="AJ587" s="2305"/>
    </row>
    <row r="588" spans="2:36" s="247" customFormat="1" ht="30" customHeight="1" thickBot="1">
      <c r="B588" s="2306">
        <v>78</v>
      </c>
      <c r="C588" s="2307"/>
      <c r="D588" s="2289" t="s">
        <v>461</v>
      </c>
      <c r="E588" s="2290"/>
      <c r="F588" s="2290"/>
      <c r="G588" s="2290"/>
      <c r="H588" s="2290"/>
      <c r="I588" s="2290"/>
      <c r="J588" s="2290"/>
      <c r="K588" s="2290"/>
      <c r="L588" s="2290"/>
      <c r="M588" s="2290"/>
      <c r="N588" s="2290"/>
      <c r="O588" s="2290"/>
      <c r="P588" s="2290"/>
      <c r="Q588" s="2290"/>
      <c r="R588" s="2290"/>
      <c r="S588" s="2290"/>
      <c r="T588" s="2290"/>
      <c r="U588" s="2290"/>
      <c r="V588" s="2290"/>
      <c r="W588" s="2290"/>
      <c r="X588" s="2290"/>
      <c r="Y588" s="2290"/>
      <c r="Z588" s="2290"/>
      <c r="AA588" s="2290"/>
      <c r="AB588" s="2290"/>
      <c r="AC588" s="2290"/>
      <c r="AD588" s="2290"/>
      <c r="AE588" s="2290"/>
      <c r="AF588" s="2290"/>
      <c r="AG588" s="2290"/>
      <c r="AH588" s="2308"/>
      <c r="AI588" s="2309">
        <f>B588</f>
        <v>78</v>
      </c>
      <c r="AJ588" s="2310"/>
    </row>
    <row r="589" spans="2:36" ht="15.9" customHeight="1">
      <c r="B589" s="2300" t="s">
        <v>501</v>
      </c>
      <c r="C589" s="2301"/>
      <c r="D589" s="2301"/>
      <c r="E589" s="2301"/>
      <c r="F589" s="2301"/>
      <c r="G589" s="2301"/>
      <c r="H589" s="2301"/>
      <c r="I589" s="2301"/>
      <c r="J589" s="2301"/>
      <c r="K589" s="2301"/>
      <c r="L589" s="2301"/>
      <c r="M589" s="2301"/>
      <c r="N589" s="2301"/>
      <c r="O589" s="2301"/>
      <c r="P589" s="2301"/>
      <c r="Q589" s="2301"/>
      <c r="R589" s="2301"/>
      <c r="S589" s="2301"/>
      <c r="T589" s="2301"/>
      <c r="U589" s="2301"/>
      <c r="V589" s="2301"/>
      <c r="W589" s="2301"/>
      <c r="X589" s="2301"/>
      <c r="Y589" s="2301"/>
      <c r="Z589" s="2301"/>
      <c r="AA589" s="2301"/>
      <c r="AB589" s="2301"/>
      <c r="AC589" s="2301"/>
      <c r="AD589" s="2301"/>
      <c r="AE589" s="2301"/>
      <c r="AF589" s="2301"/>
      <c r="AG589" s="2301"/>
      <c r="AH589" s="2301"/>
      <c r="AI589" s="2301"/>
      <c r="AJ589" s="2302"/>
    </row>
    <row r="590" spans="2:36" ht="15.9" customHeight="1">
      <c r="B590" s="2303"/>
      <c r="C590" s="2304"/>
      <c r="D590" s="2304"/>
      <c r="E590" s="2304"/>
      <c r="F590" s="2304"/>
      <c r="G590" s="2304"/>
      <c r="H590" s="2304"/>
      <c r="I590" s="2304"/>
      <c r="J590" s="2304"/>
      <c r="K590" s="2304"/>
      <c r="L590" s="2304"/>
      <c r="M590" s="2304"/>
      <c r="N590" s="2304"/>
      <c r="O590" s="2304"/>
      <c r="P590" s="2304"/>
      <c r="Q590" s="2304"/>
      <c r="R590" s="2304"/>
      <c r="S590" s="2304"/>
      <c r="T590" s="2304"/>
      <c r="U590" s="2304"/>
      <c r="V590" s="2304"/>
      <c r="W590" s="2304"/>
      <c r="X590" s="2304"/>
      <c r="Y590" s="2304"/>
      <c r="Z590" s="2304"/>
      <c r="AA590" s="2304"/>
      <c r="AB590" s="2304"/>
      <c r="AC590" s="2304"/>
      <c r="AD590" s="2304"/>
      <c r="AE590" s="2304"/>
      <c r="AF590" s="2304"/>
      <c r="AG590" s="2304"/>
      <c r="AH590" s="2304"/>
      <c r="AI590" s="2304"/>
      <c r="AJ590" s="2305"/>
    </row>
    <row r="591" spans="2:36" ht="15.9" customHeight="1">
      <c r="B591" s="2303"/>
      <c r="C591" s="2304"/>
      <c r="D591" s="2304"/>
      <c r="E591" s="2304"/>
      <c r="F591" s="2304"/>
      <c r="G591" s="2304"/>
      <c r="H591" s="2304"/>
      <c r="I591" s="2304"/>
      <c r="J591" s="2304"/>
      <c r="K591" s="2304"/>
      <c r="L591" s="2304"/>
      <c r="M591" s="2304"/>
      <c r="N591" s="2304"/>
      <c r="O591" s="2304"/>
      <c r="P591" s="2304"/>
      <c r="Q591" s="2304"/>
      <c r="R591" s="2304"/>
      <c r="S591" s="2304"/>
      <c r="T591" s="2304"/>
      <c r="U591" s="2304"/>
      <c r="V591" s="2304"/>
      <c r="W591" s="2304"/>
      <c r="X591" s="2304"/>
      <c r="Y591" s="2304"/>
      <c r="Z591" s="2304"/>
      <c r="AA591" s="2304"/>
      <c r="AB591" s="2304"/>
      <c r="AC591" s="2304"/>
      <c r="AD591" s="2304"/>
      <c r="AE591" s="2304"/>
      <c r="AF591" s="2304"/>
      <c r="AG591" s="2304"/>
      <c r="AH591" s="2304"/>
      <c r="AI591" s="2304"/>
      <c r="AJ591" s="2305"/>
    </row>
    <row r="592" spans="2:36" ht="30.75" customHeight="1" thickBot="1">
      <c r="B592" s="2303"/>
      <c r="C592" s="2304"/>
      <c r="D592" s="2304"/>
      <c r="E592" s="2304"/>
      <c r="F592" s="2304"/>
      <c r="G592" s="2304"/>
      <c r="H592" s="2304"/>
      <c r="I592" s="2304"/>
      <c r="J592" s="2304"/>
      <c r="K592" s="2304"/>
      <c r="L592" s="2304"/>
      <c r="M592" s="2304"/>
      <c r="N592" s="2304"/>
      <c r="O592" s="2304"/>
      <c r="P592" s="2304"/>
      <c r="Q592" s="2304"/>
      <c r="R592" s="2304"/>
      <c r="S592" s="2304"/>
      <c r="T592" s="2304"/>
      <c r="U592" s="2304"/>
      <c r="V592" s="2304"/>
      <c r="W592" s="2304"/>
      <c r="X592" s="2304"/>
      <c r="Y592" s="2304"/>
      <c r="Z592" s="2304"/>
      <c r="AA592" s="2304"/>
      <c r="AB592" s="2304"/>
      <c r="AC592" s="2304"/>
      <c r="AD592" s="2304"/>
      <c r="AE592" s="2304"/>
      <c r="AF592" s="2304"/>
      <c r="AG592" s="2304"/>
      <c r="AH592" s="2304"/>
      <c r="AI592" s="2304"/>
      <c r="AJ592" s="2305"/>
    </row>
    <row r="593" spans="2:36" s="247" customFormat="1" ht="30" customHeight="1" thickBot="1">
      <c r="B593" s="2287">
        <v>79</v>
      </c>
      <c r="C593" s="2288"/>
      <c r="D593" s="2289" t="s">
        <v>462</v>
      </c>
      <c r="E593" s="2290"/>
      <c r="F593" s="2290"/>
      <c r="G593" s="2290"/>
      <c r="H593" s="2290"/>
      <c r="I593" s="2290"/>
      <c r="J593" s="2290"/>
      <c r="K593" s="2290"/>
      <c r="L593" s="2290"/>
      <c r="M593" s="2290"/>
      <c r="N593" s="2290"/>
      <c r="O593" s="2290"/>
      <c r="P593" s="2290"/>
      <c r="Q593" s="2290"/>
      <c r="R593" s="2290"/>
      <c r="S593" s="2290"/>
      <c r="T593" s="2290"/>
      <c r="U593" s="2290"/>
      <c r="V593" s="2290"/>
      <c r="W593" s="2290"/>
      <c r="X593" s="2290"/>
      <c r="Y593" s="2290"/>
      <c r="Z593" s="2290"/>
      <c r="AA593" s="2290"/>
      <c r="AB593" s="2290"/>
      <c r="AC593" s="2290"/>
      <c r="AD593" s="2290"/>
      <c r="AE593" s="2290"/>
      <c r="AF593" s="2290"/>
      <c r="AG593" s="2290"/>
      <c r="AH593" s="2308"/>
      <c r="AI593" s="2291">
        <f>B593</f>
        <v>79</v>
      </c>
      <c r="AJ593" s="2292"/>
    </row>
    <row r="594" spans="2:36" ht="139.5" customHeight="1" thickBot="1">
      <c r="B594" s="2284" t="s">
        <v>463</v>
      </c>
      <c r="C594" s="2285"/>
      <c r="D594" s="2285"/>
      <c r="E594" s="2285"/>
      <c r="F594" s="2285"/>
      <c r="G594" s="2285"/>
      <c r="H594" s="2285"/>
      <c r="I594" s="2285"/>
      <c r="J594" s="2285"/>
      <c r="K594" s="2285"/>
      <c r="L594" s="2285"/>
      <c r="M594" s="2285"/>
      <c r="N594" s="2285"/>
      <c r="O594" s="2285"/>
      <c r="P594" s="2285"/>
      <c r="Q594" s="2285"/>
      <c r="R594" s="2285"/>
      <c r="S594" s="2285"/>
      <c r="T594" s="2285"/>
      <c r="U594" s="2285"/>
      <c r="V594" s="2285"/>
      <c r="W594" s="2285"/>
      <c r="X594" s="2285"/>
      <c r="Y594" s="2285"/>
      <c r="Z594" s="2285"/>
      <c r="AA594" s="2285"/>
      <c r="AB594" s="2285"/>
      <c r="AC594" s="2285"/>
      <c r="AD594" s="2285"/>
      <c r="AE594" s="2285"/>
      <c r="AF594" s="2285"/>
      <c r="AG594" s="2285"/>
      <c r="AH594" s="2285"/>
      <c r="AI594" s="2285"/>
      <c r="AJ594" s="2286"/>
    </row>
    <row r="595" spans="2:36" ht="24" customHeight="1" thickBot="1">
      <c r="B595" s="2287">
        <v>80</v>
      </c>
      <c r="C595" s="2288"/>
      <c r="D595" s="2289" t="s">
        <v>807</v>
      </c>
      <c r="E595" s="2290"/>
      <c r="F595" s="2290"/>
      <c r="G595" s="2290"/>
      <c r="H595" s="2290"/>
      <c r="I595" s="2290"/>
      <c r="J595" s="2290"/>
      <c r="K595" s="2290"/>
      <c r="L595" s="2290"/>
      <c r="M595" s="2290"/>
      <c r="N595" s="2290"/>
      <c r="O595" s="2290"/>
      <c r="P595" s="2290"/>
      <c r="Q595" s="2290"/>
      <c r="R595" s="2290"/>
      <c r="S595" s="2290"/>
      <c r="T595" s="2290"/>
      <c r="U595" s="2290"/>
      <c r="V595" s="2290"/>
      <c r="W595" s="2290"/>
      <c r="X595" s="2290"/>
      <c r="Y595" s="2290"/>
      <c r="Z595" s="2290"/>
      <c r="AA595" s="2290"/>
      <c r="AB595" s="2290"/>
      <c r="AC595" s="2290"/>
      <c r="AD595" s="2290"/>
      <c r="AE595" s="2290"/>
      <c r="AF595" s="2290"/>
      <c r="AG595" s="2290"/>
      <c r="AH595" s="129"/>
      <c r="AI595" s="2291">
        <f>B595</f>
        <v>80</v>
      </c>
      <c r="AJ595" s="2292"/>
    </row>
    <row r="596" spans="2:36" ht="24" customHeight="1">
      <c r="B596" s="2293"/>
      <c r="C596" s="2294"/>
      <c r="D596" s="2294"/>
      <c r="E596" s="2294"/>
      <c r="F596" s="2294"/>
      <c r="G596" s="2294"/>
      <c r="H596" s="2294"/>
      <c r="I596" s="2294"/>
      <c r="J596" s="2294"/>
      <c r="K596" s="2294"/>
      <c r="L596" s="2294"/>
      <c r="M596" s="2294"/>
      <c r="N596" s="2294"/>
      <c r="O596" s="2294"/>
      <c r="P596" s="2294"/>
      <c r="Q596" s="2294"/>
      <c r="R596" s="2294"/>
      <c r="S596" s="2294"/>
      <c r="T596" s="2294"/>
      <c r="U596" s="2294"/>
      <c r="V596" s="2294"/>
      <c r="W596" s="2294"/>
      <c r="X596" s="2294"/>
      <c r="Y596" s="2294"/>
      <c r="Z596" s="2294"/>
      <c r="AA596" s="2294"/>
      <c r="AB596" s="2294"/>
      <c r="AC596" s="2294"/>
      <c r="AD596" s="2294"/>
      <c r="AE596" s="2294"/>
      <c r="AF596" s="2294"/>
      <c r="AG596" s="2294"/>
      <c r="AH596" s="2294"/>
      <c r="AI596" s="2294"/>
      <c r="AJ596" s="2295"/>
    </row>
    <row r="597" spans="2:36" ht="24" customHeight="1">
      <c r="B597" s="2272"/>
      <c r="C597" s="2267"/>
      <c r="D597" s="2267"/>
      <c r="E597" s="2267"/>
      <c r="F597" s="2267"/>
      <c r="G597" s="2267"/>
      <c r="H597" s="2267"/>
      <c r="I597" s="2267"/>
      <c r="J597" s="2267"/>
      <c r="K597" s="2267"/>
      <c r="L597" s="2267"/>
      <c r="M597" s="2267"/>
      <c r="N597" s="2267"/>
      <c r="O597" s="2267"/>
      <c r="P597" s="2267"/>
      <c r="Q597" s="2267"/>
      <c r="R597" s="2267"/>
      <c r="S597" s="2267"/>
      <c r="T597" s="2267"/>
      <c r="U597" s="2267"/>
      <c r="V597" s="2267"/>
      <c r="W597" s="2267"/>
      <c r="X597" s="2267"/>
      <c r="Y597" s="2267"/>
      <c r="Z597" s="2267"/>
      <c r="AA597" s="2267"/>
      <c r="AB597" s="2267"/>
      <c r="AC597" s="2267"/>
      <c r="AD597" s="2267"/>
      <c r="AE597" s="2267"/>
      <c r="AF597" s="2267"/>
      <c r="AG597" s="2267"/>
      <c r="AH597" s="2267"/>
      <c r="AI597" s="2267"/>
      <c r="AJ597" s="2277"/>
    </row>
    <row r="598" spans="2:36" ht="24" customHeight="1">
      <c r="B598" s="2272"/>
      <c r="C598" s="2267"/>
      <c r="D598" s="2267"/>
      <c r="E598" s="2267"/>
      <c r="F598" s="2267"/>
      <c r="G598" s="2267"/>
      <c r="H598" s="2267"/>
      <c r="I598" s="2267"/>
      <c r="J598" s="2267"/>
      <c r="K598" s="2267"/>
      <c r="L598" s="2267"/>
      <c r="M598" s="2267"/>
      <c r="N598" s="2267"/>
      <c r="O598" s="2267"/>
      <c r="P598" s="2267"/>
      <c r="Q598" s="2267"/>
      <c r="R598" s="2267"/>
      <c r="S598" s="2267"/>
      <c r="T598" s="2267"/>
      <c r="U598" s="2267"/>
      <c r="V598" s="2267"/>
      <c r="W598" s="2267"/>
      <c r="X598" s="2267"/>
      <c r="Y598" s="2267"/>
      <c r="Z598" s="2267"/>
      <c r="AA598" s="2267"/>
      <c r="AB598" s="2267"/>
      <c r="AC598" s="2267"/>
      <c r="AD598" s="2267"/>
      <c r="AE598" s="2267"/>
      <c r="AF598" s="2267"/>
      <c r="AG598" s="2267"/>
      <c r="AH598" s="2267"/>
      <c r="AI598" s="2267"/>
      <c r="AJ598" s="2277"/>
    </row>
    <row r="599" spans="2:36" ht="22.5" customHeight="1">
      <c r="B599" s="2272"/>
      <c r="C599" s="2267"/>
      <c r="D599" s="2267"/>
      <c r="E599" s="2267"/>
      <c r="F599" s="2267"/>
      <c r="G599" s="2267"/>
      <c r="H599" s="2267"/>
      <c r="I599" s="2267"/>
      <c r="J599" s="2267"/>
      <c r="K599" s="2267"/>
      <c r="L599" s="2267"/>
      <c r="M599" s="2267"/>
      <c r="N599" s="2267"/>
      <c r="O599" s="2267"/>
      <c r="P599" s="2267"/>
      <c r="Q599" s="2267"/>
      <c r="R599" s="2267"/>
      <c r="S599" s="2267"/>
      <c r="T599" s="2267"/>
      <c r="U599" s="2267"/>
      <c r="V599" s="2267"/>
      <c r="W599" s="2267"/>
      <c r="X599" s="2267"/>
      <c r="Y599" s="2267"/>
      <c r="Z599" s="2267"/>
      <c r="AA599" s="2267"/>
      <c r="AB599" s="2267"/>
      <c r="AC599" s="2267"/>
      <c r="AD599" s="2267"/>
      <c r="AE599" s="2267"/>
      <c r="AF599" s="2267"/>
      <c r="AG599" s="2267"/>
      <c r="AH599" s="2267"/>
      <c r="AI599" s="2267"/>
      <c r="AJ599" s="2277"/>
    </row>
    <row r="600" spans="2:36" ht="24" hidden="1" customHeight="1">
      <c r="B600" s="2272"/>
      <c r="C600" s="2267"/>
      <c r="D600" s="2267"/>
      <c r="E600" s="2267"/>
      <c r="F600" s="2267"/>
      <c r="G600" s="2267"/>
      <c r="H600" s="2267"/>
      <c r="I600" s="2267"/>
      <c r="J600" s="2267"/>
      <c r="K600" s="2267"/>
      <c r="L600" s="2267"/>
      <c r="M600" s="2267"/>
      <c r="N600" s="2267"/>
      <c r="O600" s="2267"/>
      <c r="P600" s="2267"/>
      <c r="Q600" s="2267"/>
      <c r="R600" s="2267"/>
      <c r="S600" s="2267"/>
      <c r="T600" s="2267"/>
      <c r="U600" s="2267"/>
      <c r="V600" s="2267"/>
      <c r="W600" s="2267"/>
      <c r="X600" s="2267"/>
      <c r="Y600" s="2267"/>
      <c r="Z600" s="2267"/>
      <c r="AA600" s="2267"/>
      <c r="AB600" s="2267"/>
      <c r="AC600" s="2267"/>
      <c r="AD600" s="2267"/>
      <c r="AE600" s="2267"/>
      <c r="AF600" s="2267"/>
      <c r="AG600" s="2267"/>
      <c r="AH600" s="2267"/>
      <c r="AI600" s="2267"/>
      <c r="AJ600" s="2277"/>
    </row>
    <row r="601" spans="2:36" ht="24" customHeight="1">
      <c r="B601" s="2272"/>
      <c r="C601" s="2267"/>
      <c r="D601" s="2267"/>
      <c r="E601" s="2267"/>
      <c r="F601" s="2267"/>
      <c r="G601" s="2267"/>
      <c r="H601" s="2267"/>
      <c r="I601" s="2267"/>
      <c r="J601" s="2267"/>
      <c r="K601" s="2267"/>
      <c r="L601" s="2267"/>
      <c r="M601" s="2267"/>
      <c r="N601" s="2267"/>
      <c r="O601" s="2267"/>
      <c r="P601" s="2267"/>
      <c r="Q601" s="2267"/>
      <c r="R601" s="2267"/>
      <c r="S601" s="2267"/>
      <c r="T601" s="2267"/>
      <c r="U601" s="2267"/>
      <c r="V601" s="2267"/>
      <c r="W601" s="2267"/>
      <c r="X601" s="2267"/>
      <c r="Y601" s="2267"/>
      <c r="Z601" s="2267"/>
      <c r="AA601" s="2267"/>
      <c r="AB601" s="2267"/>
      <c r="AC601" s="2267"/>
      <c r="AD601" s="2267"/>
      <c r="AE601" s="2267"/>
      <c r="AF601" s="2267"/>
      <c r="AG601" s="2267"/>
      <c r="AH601" s="2267"/>
      <c r="AI601" s="2267"/>
      <c r="AJ601" s="2277"/>
    </row>
    <row r="602" spans="2:36" ht="24" customHeight="1">
      <c r="B602" s="2272"/>
      <c r="C602" s="2267"/>
      <c r="D602" s="2267"/>
      <c r="E602" s="2267"/>
      <c r="F602" s="2267"/>
      <c r="G602" s="2267"/>
      <c r="H602" s="2267"/>
      <c r="I602" s="2267"/>
      <c r="J602" s="2267"/>
      <c r="K602" s="2267"/>
      <c r="L602" s="2267"/>
      <c r="M602" s="2267"/>
      <c r="N602" s="2267"/>
      <c r="O602" s="2267"/>
      <c r="P602" s="2267"/>
      <c r="Q602" s="2267"/>
      <c r="R602" s="2267"/>
      <c r="S602" s="2267"/>
      <c r="T602" s="2267"/>
      <c r="U602" s="2267"/>
      <c r="V602" s="2267"/>
      <c r="W602" s="2267"/>
      <c r="X602" s="2267"/>
      <c r="Y602" s="2267"/>
      <c r="Z602" s="2267"/>
      <c r="AA602" s="2267"/>
      <c r="AB602" s="2267"/>
      <c r="AC602" s="2267"/>
      <c r="AD602" s="2267"/>
      <c r="AE602" s="2267"/>
      <c r="AF602" s="2267"/>
      <c r="AG602" s="2267"/>
      <c r="AH602" s="2267"/>
      <c r="AI602" s="2267"/>
      <c r="AJ602" s="2277"/>
    </row>
    <row r="603" spans="2:36" ht="20.25" customHeight="1" thickBot="1">
      <c r="B603" s="2281"/>
      <c r="C603" s="2282"/>
      <c r="D603" s="2282"/>
      <c r="E603" s="2282"/>
      <c r="F603" s="2282"/>
      <c r="G603" s="2282"/>
      <c r="H603" s="2282"/>
      <c r="I603" s="2282"/>
      <c r="J603" s="2282"/>
      <c r="K603" s="2282"/>
      <c r="L603" s="2282"/>
      <c r="M603" s="2282"/>
      <c r="N603" s="2282"/>
      <c r="O603" s="2282"/>
      <c r="P603" s="2282"/>
      <c r="Q603" s="2282"/>
      <c r="R603" s="2282"/>
      <c r="S603" s="2282"/>
      <c r="T603" s="2282"/>
      <c r="U603" s="2282"/>
      <c r="V603" s="2282"/>
      <c r="W603" s="2282"/>
      <c r="X603" s="2282"/>
      <c r="Y603" s="2282"/>
      <c r="Z603" s="2282"/>
      <c r="AA603" s="2282"/>
      <c r="AB603" s="2282"/>
      <c r="AC603" s="2282"/>
      <c r="AD603" s="2282"/>
      <c r="AE603" s="2282"/>
      <c r="AF603" s="2282"/>
      <c r="AG603" s="2282"/>
      <c r="AH603" s="2282"/>
      <c r="AI603" s="2282"/>
      <c r="AJ603" s="2283"/>
    </row>
    <row r="604" spans="2:36" ht="31.5" customHeight="1">
      <c r="B604" s="2293" t="s">
        <v>464</v>
      </c>
      <c r="C604" s="2294"/>
      <c r="D604" s="2294"/>
      <c r="E604" s="2294"/>
      <c r="F604" s="2294"/>
      <c r="G604" s="2294"/>
      <c r="H604" s="2294"/>
      <c r="I604" s="2294"/>
      <c r="J604" s="2294"/>
      <c r="K604" s="2294"/>
      <c r="L604" s="2294"/>
      <c r="M604" s="2294"/>
      <c r="N604" s="2294"/>
      <c r="O604" s="2294"/>
      <c r="P604" s="2294"/>
      <c r="Q604" s="2294"/>
      <c r="R604" s="2296"/>
      <c r="S604" s="2297" t="s">
        <v>465</v>
      </c>
      <c r="T604" s="2298"/>
      <c r="U604" s="2298"/>
      <c r="V604" s="2298"/>
      <c r="W604" s="2298"/>
      <c r="X604" s="2298"/>
      <c r="Y604" s="2298"/>
      <c r="Z604" s="2298"/>
      <c r="AA604" s="2298"/>
      <c r="AB604" s="2298"/>
      <c r="AC604" s="2298"/>
      <c r="AD604" s="2298"/>
      <c r="AE604" s="2298"/>
      <c r="AF604" s="2298"/>
      <c r="AG604" s="2298"/>
      <c r="AH604" s="2298"/>
      <c r="AI604" s="2298"/>
      <c r="AJ604" s="2299"/>
    </row>
    <row r="605" spans="2:36" ht="33.75" customHeight="1">
      <c r="B605" s="22"/>
      <c r="C605" s="2267" t="str">
        <f>المدخلات!$P$3</f>
        <v>احمد ابراهيم النعيمي</v>
      </c>
      <c r="D605" s="2267"/>
      <c r="E605" s="2267"/>
      <c r="F605" s="2267"/>
      <c r="G605" s="2267"/>
      <c r="H605" s="2267"/>
      <c r="I605" s="2267"/>
      <c r="J605" s="2267"/>
      <c r="K605" s="2267"/>
      <c r="L605" s="2267"/>
      <c r="M605" s="2267"/>
      <c r="N605" s="2267"/>
      <c r="O605" s="2267"/>
      <c r="P605" s="2267"/>
      <c r="Q605" s="2267"/>
      <c r="R605" s="2268"/>
      <c r="S605" s="2269">
        <f>المدخلات!$AR$3</f>
        <v>0</v>
      </c>
      <c r="T605" s="2270"/>
      <c r="U605" s="2270"/>
      <c r="V605" s="2270"/>
      <c r="W605" s="2270"/>
      <c r="X605" s="2270"/>
      <c r="Y605" s="2270"/>
      <c r="Z605" s="2270"/>
      <c r="AA605" s="2270"/>
      <c r="AB605" s="2270"/>
      <c r="AC605" s="2270"/>
      <c r="AD605" s="2270"/>
      <c r="AE605" s="2270"/>
      <c r="AF605" s="2270"/>
      <c r="AG605" s="2270"/>
      <c r="AH605" s="2270"/>
      <c r="AI605" s="2270"/>
      <c r="AJ605" s="2271"/>
    </row>
    <row r="606" spans="2:36" ht="50.1" customHeight="1">
      <c r="B606" s="2272"/>
      <c r="C606" s="2267"/>
      <c r="D606" s="2267"/>
      <c r="E606" s="2267"/>
      <c r="F606" s="2267"/>
      <c r="G606" s="2267"/>
      <c r="H606" s="2267"/>
      <c r="I606" s="2267"/>
      <c r="J606" s="2267"/>
      <c r="K606" s="2267"/>
      <c r="L606" s="2267"/>
      <c r="M606" s="2267"/>
      <c r="N606" s="2267"/>
      <c r="O606" s="2267"/>
      <c r="P606" s="2267"/>
      <c r="Q606" s="2267"/>
      <c r="R606" s="2268"/>
      <c r="S606" s="2276"/>
      <c r="T606" s="2267"/>
      <c r="U606" s="2267"/>
      <c r="V606" s="2267"/>
      <c r="W606" s="2267"/>
      <c r="X606" s="2267"/>
      <c r="Y606" s="2267"/>
      <c r="Z606" s="2267"/>
      <c r="AA606" s="2267"/>
      <c r="AB606" s="2267"/>
      <c r="AC606" s="2267"/>
      <c r="AD606" s="2267"/>
      <c r="AE606" s="2267"/>
      <c r="AF606" s="2267"/>
      <c r="AG606" s="2267"/>
      <c r="AH606" s="2267"/>
      <c r="AI606" s="2267"/>
      <c r="AJ606" s="2277"/>
    </row>
    <row r="607" spans="2:36" ht="111.75" customHeight="1">
      <c r="B607" s="2273"/>
      <c r="C607" s="2274"/>
      <c r="D607" s="2274"/>
      <c r="E607" s="2274"/>
      <c r="F607" s="2274"/>
      <c r="G607" s="2274"/>
      <c r="H607" s="2274"/>
      <c r="I607" s="2274"/>
      <c r="J607" s="2274"/>
      <c r="K607" s="2274"/>
      <c r="L607" s="2274"/>
      <c r="M607" s="2274"/>
      <c r="N607" s="2274"/>
      <c r="O607" s="2274"/>
      <c r="P607" s="2274"/>
      <c r="Q607" s="2274"/>
      <c r="R607" s="2275"/>
      <c r="S607" s="2278"/>
      <c r="T607" s="2274"/>
      <c r="U607" s="2274"/>
      <c r="V607" s="2274"/>
      <c r="W607" s="2274"/>
      <c r="X607" s="2274"/>
      <c r="Y607" s="2274"/>
      <c r="Z607" s="2274"/>
      <c r="AA607" s="2274"/>
      <c r="AB607" s="2274"/>
      <c r="AC607" s="2274"/>
      <c r="AD607" s="2274"/>
      <c r="AE607" s="2274"/>
      <c r="AF607" s="2274"/>
      <c r="AG607" s="2274"/>
      <c r="AH607" s="2274"/>
      <c r="AI607" s="2274"/>
      <c r="AJ607" s="2279"/>
    </row>
    <row r="608" spans="2:36" ht="50.1" customHeight="1">
      <c r="B608" s="2272" t="s">
        <v>510</v>
      </c>
      <c r="C608" s="2267"/>
      <c r="D608" s="2267"/>
      <c r="E608" s="2267"/>
      <c r="F608" s="2267"/>
      <c r="G608" s="2267"/>
      <c r="H608" s="2267"/>
      <c r="I608" s="2267"/>
      <c r="J608" s="2267"/>
      <c r="K608" s="2267"/>
      <c r="L608" s="2267"/>
      <c r="M608" s="2267"/>
      <c r="N608" s="2267"/>
      <c r="O608" s="2267"/>
      <c r="P608" s="2267"/>
      <c r="Q608" s="2267"/>
      <c r="R608" s="2267"/>
      <c r="S608" s="2280"/>
      <c r="T608" s="2267"/>
      <c r="U608" s="2267"/>
      <c r="V608" s="2267"/>
      <c r="W608" s="2267"/>
      <c r="X608" s="2267"/>
      <c r="Y608" s="2267"/>
      <c r="Z608" s="2267"/>
      <c r="AA608" s="2267"/>
      <c r="AB608" s="2267"/>
      <c r="AC608" s="2267"/>
      <c r="AD608" s="2267"/>
      <c r="AE608" s="2267"/>
      <c r="AF608" s="2267"/>
      <c r="AG608" s="2267"/>
      <c r="AH608" s="2267"/>
      <c r="AI608" s="2267"/>
      <c r="AJ608" s="2277"/>
    </row>
    <row r="609" spans="2:36" ht="50.1" customHeight="1">
      <c r="B609" s="2272"/>
      <c r="C609" s="2267"/>
      <c r="D609" s="2267"/>
      <c r="E609" s="2267"/>
      <c r="F609" s="2267"/>
      <c r="G609" s="2267"/>
      <c r="H609" s="2267"/>
      <c r="I609" s="2267"/>
      <c r="J609" s="2267"/>
      <c r="K609" s="2267"/>
      <c r="L609" s="2267"/>
      <c r="M609" s="2267"/>
      <c r="N609" s="2267"/>
      <c r="O609" s="2267"/>
      <c r="P609" s="2267"/>
      <c r="Q609" s="2267"/>
      <c r="R609" s="2267"/>
      <c r="S609" s="2267"/>
      <c r="T609" s="2267"/>
      <c r="U609" s="2267"/>
      <c r="V609" s="2267"/>
      <c r="W609" s="2267"/>
      <c r="X609" s="2267"/>
      <c r="Y609" s="2267"/>
      <c r="Z609" s="2267"/>
      <c r="AA609" s="2267"/>
      <c r="AB609" s="2267"/>
      <c r="AC609" s="2267"/>
      <c r="AD609" s="2267"/>
      <c r="AE609" s="2267"/>
      <c r="AF609" s="2267"/>
      <c r="AG609" s="2267"/>
      <c r="AH609" s="2267"/>
      <c r="AI609" s="2267"/>
      <c r="AJ609" s="2277"/>
    </row>
    <row r="610" spans="2:36" ht="50.1" customHeight="1">
      <c r="B610" s="2272"/>
      <c r="C610" s="2267"/>
      <c r="D610" s="2267"/>
      <c r="E610" s="2267"/>
      <c r="F610" s="2267"/>
      <c r="G610" s="2267"/>
      <c r="H610" s="2267"/>
      <c r="I610" s="2267"/>
      <c r="J610" s="2267"/>
      <c r="K610" s="2267"/>
      <c r="L610" s="2267"/>
      <c r="M610" s="2267"/>
      <c r="N610" s="2267"/>
      <c r="O610" s="2267"/>
      <c r="P610" s="2267"/>
      <c r="Q610" s="2267"/>
      <c r="R610" s="2267"/>
      <c r="S610" s="2267"/>
      <c r="T610" s="2267"/>
      <c r="U610" s="2267"/>
      <c r="V610" s="2267"/>
      <c r="W610" s="2267"/>
      <c r="X610" s="2267"/>
      <c r="Y610" s="2267"/>
      <c r="Z610" s="2267"/>
      <c r="AA610" s="2267"/>
      <c r="AB610" s="2267"/>
      <c r="AC610" s="2267"/>
      <c r="AD610" s="2267"/>
      <c r="AE610" s="2267"/>
      <c r="AF610" s="2267"/>
      <c r="AG610" s="2267"/>
      <c r="AH610" s="2267"/>
      <c r="AI610" s="2267"/>
      <c r="AJ610" s="2277"/>
    </row>
    <row r="611" spans="2:36" ht="69" customHeight="1" thickBot="1">
      <c r="B611" s="2281"/>
      <c r="C611" s="2282"/>
      <c r="D611" s="2282"/>
      <c r="E611" s="2282"/>
      <c r="F611" s="2282"/>
      <c r="G611" s="2282"/>
      <c r="H611" s="2282"/>
      <c r="I611" s="2282"/>
      <c r="J611" s="2282"/>
      <c r="K611" s="2282"/>
      <c r="L611" s="2282"/>
      <c r="M611" s="2282"/>
      <c r="N611" s="2282"/>
      <c r="O611" s="2282"/>
      <c r="P611" s="2282"/>
      <c r="Q611" s="2282"/>
      <c r="R611" s="2282"/>
      <c r="S611" s="2282"/>
      <c r="T611" s="2282"/>
      <c r="U611" s="2282"/>
      <c r="V611" s="2282"/>
      <c r="W611" s="2282"/>
      <c r="X611" s="2282"/>
      <c r="Y611" s="2282"/>
      <c r="Z611" s="2282"/>
      <c r="AA611" s="2282"/>
      <c r="AB611" s="2282"/>
      <c r="AC611" s="2282"/>
      <c r="AD611" s="2282"/>
      <c r="AE611" s="2282"/>
      <c r="AF611" s="2282"/>
      <c r="AG611" s="2282"/>
      <c r="AH611" s="2282"/>
      <c r="AI611" s="2282"/>
      <c r="AJ611" s="2283"/>
    </row>
    <row r="612" spans="2:36" ht="11.25" customHeight="1"/>
  </sheetData>
  <sheetProtection formatCells="0" formatColumns="0" formatRows="0" insertColumns="0" insertRows="0" insertHyperlinks="0" deleteColumns="0" deleteRows="0" sort="0" autoFilter="0" pivotTables="0"/>
  <mergeCells count="372">
    <mergeCell ref="B4:N4"/>
    <mergeCell ref="O4:AA4"/>
    <mergeCell ref="AB4:AJ4"/>
    <mergeCell ref="B5:AA8"/>
    <mergeCell ref="AB5:AJ5"/>
    <mergeCell ref="AB6:AJ6"/>
    <mergeCell ref="AB7:AJ8"/>
    <mergeCell ref="B1:AJ1"/>
    <mergeCell ref="B2:AJ2"/>
    <mergeCell ref="B3:F3"/>
    <mergeCell ref="G3:N3"/>
    <mergeCell ref="O3:S3"/>
    <mergeCell ref="T3:X3"/>
    <mergeCell ref="Y3:AD3"/>
    <mergeCell ref="AE3:AJ3"/>
    <mergeCell ref="B14:N14"/>
    <mergeCell ref="O14:AA14"/>
    <mergeCell ref="AB14:AJ14"/>
    <mergeCell ref="BQ14:CY16"/>
    <mergeCell ref="B15:AA18"/>
    <mergeCell ref="AB15:AJ15"/>
    <mergeCell ref="AB16:AJ16"/>
    <mergeCell ref="AB17:AJ18"/>
    <mergeCell ref="B9:N9"/>
    <mergeCell ref="O9:AA9"/>
    <mergeCell ref="AB9:AJ9"/>
    <mergeCell ref="B10:AA13"/>
    <mergeCell ref="AB10:AJ10"/>
    <mergeCell ref="AB11:AJ11"/>
    <mergeCell ref="AB12:AJ13"/>
    <mergeCell ref="B23:AJ23"/>
    <mergeCell ref="AR23:BK23"/>
    <mergeCell ref="BL23:CC23"/>
    <mergeCell ref="B24:AJ24"/>
    <mergeCell ref="B25:AJ25"/>
    <mergeCell ref="B26:AJ26"/>
    <mergeCell ref="B19:AJ19"/>
    <mergeCell ref="B20:B21"/>
    <mergeCell ref="C20:Q21"/>
    <mergeCell ref="W20:AJ21"/>
    <mergeCell ref="B22:V22"/>
    <mergeCell ref="W22:Y22"/>
    <mergeCell ref="Z22:AJ22"/>
    <mergeCell ref="B36:AJ42"/>
    <mergeCell ref="B43:C43"/>
    <mergeCell ref="D43:AH43"/>
    <mergeCell ref="AI43:AJ43"/>
    <mergeCell ref="B44:AJ49"/>
    <mergeCell ref="B50:C50"/>
    <mergeCell ref="D50:AH50"/>
    <mergeCell ref="AI50:AJ50"/>
    <mergeCell ref="B27:C27"/>
    <mergeCell ref="D27:AH27"/>
    <mergeCell ref="AI27:AJ27"/>
    <mergeCell ref="B28:AJ34"/>
    <mergeCell ref="B35:C35"/>
    <mergeCell ref="D35:AH35"/>
    <mergeCell ref="AI35:AJ35"/>
    <mergeCell ref="B67:AJ73"/>
    <mergeCell ref="B74:C74"/>
    <mergeCell ref="D74:AH74"/>
    <mergeCell ref="AI74:AJ74"/>
    <mergeCell ref="B75:AJ81"/>
    <mergeCell ref="B82:C82"/>
    <mergeCell ref="D82:AH82"/>
    <mergeCell ref="AI82:AJ82"/>
    <mergeCell ref="B51:AJ57"/>
    <mergeCell ref="B58:C58"/>
    <mergeCell ref="D58:AH58"/>
    <mergeCell ref="AI58:AJ58"/>
    <mergeCell ref="B59:AJ65"/>
    <mergeCell ref="B66:C66"/>
    <mergeCell ref="D66:AH66"/>
    <mergeCell ref="AI66:AJ66"/>
    <mergeCell ref="B98:AJ104"/>
    <mergeCell ref="B105:C105"/>
    <mergeCell ref="D105:AH105"/>
    <mergeCell ref="AI105:AJ105"/>
    <mergeCell ref="B106:AJ112"/>
    <mergeCell ref="B113:C113"/>
    <mergeCell ref="D113:AH113"/>
    <mergeCell ref="AI113:AJ113"/>
    <mergeCell ref="B83:AJ88"/>
    <mergeCell ref="B89:C89"/>
    <mergeCell ref="D89:AH89"/>
    <mergeCell ref="AI89:AJ89"/>
    <mergeCell ref="B90:AJ96"/>
    <mergeCell ref="B97:C97"/>
    <mergeCell ref="D97:AH97"/>
    <mergeCell ref="AI97:AJ97"/>
    <mergeCell ref="B126:AJ132"/>
    <mergeCell ref="B133:C133"/>
    <mergeCell ref="D133:AH133"/>
    <mergeCell ref="AI133:AJ133"/>
    <mergeCell ref="B134:AJ140"/>
    <mergeCell ref="B141:C141"/>
    <mergeCell ref="D141:AH141"/>
    <mergeCell ref="AI141:AJ141"/>
    <mergeCell ref="B114:AJ117"/>
    <mergeCell ref="B118:C118"/>
    <mergeCell ref="D118:AH118"/>
    <mergeCell ref="AI118:AJ118"/>
    <mergeCell ref="B119:AJ124"/>
    <mergeCell ref="B125:C125"/>
    <mergeCell ref="D125:AH125"/>
    <mergeCell ref="AI125:AJ125"/>
    <mergeCell ref="B158:AJ164"/>
    <mergeCell ref="B165:C165"/>
    <mergeCell ref="D165:AH165"/>
    <mergeCell ref="AI165:AJ165"/>
    <mergeCell ref="B166:AJ172"/>
    <mergeCell ref="B173:C173"/>
    <mergeCell ref="D173:AH173"/>
    <mergeCell ref="AI173:AJ173"/>
    <mergeCell ref="B142:AJ148"/>
    <mergeCell ref="B149:C149"/>
    <mergeCell ref="D149:AH149"/>
    <mergeCell ref="AI149:AJ149"/>
    <mergeCell ref="B150:AJ156"/>
    <mergeCell ref="B157:C157"/>
    <mergeCell ref="D157:AH157"/>
    <mergeCell ref="AI157:AJ157"/>
    <mergeCell ref="B190:AJ196"/>
    <mergeCell ref="B197:C197"/>
    <mergeCell ref="D197:AH197"/>
    <mergeCell ref="AI197:AJ197"/>
    <mergeCell ref="B198:AJ204"/>
    <mergeCell ref="B205:C205"/>
    <mergeCell ref="D205:AH205"/>
    <mergeCell ref="AI205:AJ205"/>
    <mergeCell ref="B174:AJ180"/>
    <mergeCell ref="B181:C181"/>
    <mergeCell ref="D181:AH181"/>
    <mergeCell ref="AI181:AJ181"/>
    <mergeCell ref="B182:AJ188"/>
    <mergeCell ref="B189:C189"/>
    <mergeCell ref="D189:AH189"/>
    <mergeCell ref="AI189:AJ189"/>
    <mergeCell ref="B221:AJ225"/>
    <mergeCell ref="B226:C226"/>
    <mergeCell ref="D226:AH226"/>
    <mergeCell ref="AI226:AJ226"/>
    <mergeCell ref="B227:AJ233"/>
    <mergeCell ref="B234:C234"/>
    <mergeCell ref="D234:AH234"/>
    <mergeCell ref="AI234:AJ234"/>
    <mergeCell ref="B206:AJ212"/>
    <mergeCell ref="B213:C213"/>
    <mergeCell ref="D213:AH213"/>
    <mergeCell ref="AI213:AJ213"/>
    <mergeCell ref="B214:AJ219"/>
    <mergeCell ref="B220:C220"/>
    <mergeCell ref="D220:AH220"/>
    <mergeCell ref="AI220:AJ220"/>
    <mergeCell ref="B242:AJ246"/>
    <mergeCell ref="B249:C249"/>
    <mergeCell ref="D249:AH249"/>
    <mergeCell ref="AI249:AJ249"/>
    <mergeCell ref="B250:AJ255"/>
    <mergeCell ref="B256:C256"/>
    <mergeCell ref="D256:AH256"/>
    <mergeCell ref="AI256:AJ256"/>
    <mergeCell ref="B235:G240"/>
    <mergeCell ref="H235:J240"/>
    <mergeCell ref="K235:AJ240"/>
    <mergeCell ref="B241:C241"/>
    <mergeCell ref="D241:AH241"/>
    <mergeCell ref="AI241:AJ241"/>
    <mergeCell ref="B271:AJ277"/>
    <mergeCell ref="B278:C278"/>
    <mergeCell ref="D278:AH278"/>
    <mergeCell ref="AI278:AJ278"/>
    <mergeCell ref="B279:AJ285"/>
    <mergeCell ref="B286:C286"/>
    <mergeCell ref="D286:AH286"/>
    <mergeCell ref="AI286:AJ286"/>
    <mergeCell ref="B257:AJ262"/>
    <mergeCell ref="B263:C263"/>
    <mergeCell ref="D263:AH263"/>
    <mergeCell ref="AI263:AJ263"/>
    <mergeCell ref="B264:AJ269"/>
    <mergeCell ref="B270:C270"/>
    <mergeCell ref="D270:AH270"/>
    <mergeCell ref="AI270:AJ270"/>
    <mergeCell ref="B300:AJ306"/>
    <mergeCell ref="B307:C307"/>
    <mergeCell ref="D307:AH307"/>
    <mergeCell ref="AI307:AJ307"/>
    <mergeCell ref="B308:AJ314"/>
    <mergeCell ref="B315:C315"/>
    <mergeCell ref="D315:AH315"/>
    <mergeCell ref="AI315:AJ315"/>
    <mergeCell ref="B287:AJ293"/>
    <mergeCell ref="B294:C294"/>
    <mergeCell ref="D294:AH294"/>
    <mergeCell ref="AI294:AJ294"/>
    <mergeCell ref="B295:AJ298"/>
    <mergeCell ref="B299:C299"/>
    <mergeCell ref="D299:AH299"/>
    <mergeCell ref="AI299:AJ299"/>
    <mergeCell ref="B332:AJ338"/>
    <mergeCell ref="B339:C339"/>
    <mergeCell ref="D339:AH339"/>
    <mergeCell ref="AI339:AJ339"/>
    <mergeCell ref="B340:AJ346"/>
    <mergeCell ref="B347:C347"/>
    <mergeCell ref="D347:AH347"/>
    <mergeCell ref="AI347:AJ347"/>
    <mergeCell ref="B316:AJ322"/>
    <mergeCell ref="B323:C323"/>
    <mergeCell ref="D323:AH323"/>
    <mergeCell ref="AI323:AJ323"/>
    <mergeCell ref="B324:AJ330"/>
    <mergeCell ref="B331:C331"/>
    <mergeCell ref="D331:AH331"/>
    <mergeCell ref="AI331:AJ331"/>
    <mergeCell ref="B364:AJ370"/>
    <mergeCell ref="B371:C371"/>
    <mergeCell ref="D371:AH371"/>
    <mergeCell ref="AI371:AJ371"/>
    <mergeCell ref="B372:AJ378"/>
    <mergeCell ref="B379:C379"/>
    <mergeCell ref="D379:AH379"/>
    <mergeCell ref="AI379:AJ379"/>
    <mergeCell ref="B348:AJ354"/>
    <mergeCell ref="B355:C355"/>
    <mergeCell ref="D355:AH355"/>
    <mergeCell ref="AI355:AJ355"/>
    <mergeCell ref="B356:AJ362"/>
    <mergeCell ref="B363:C363"/>
    <mergeCell ref="D363:AH363"/>
    <mergeCell ref="AI363:AJ363"/>
    <mergeCell ref="B396:AJ402"/>
    <mergeCell ref="B403:C403"/>
    <mergeCell ref="D403:AH403"/>
    <mergeCell ref="AI403:AJ403"/>
    <mergeCell ref="B404:AJ410"/>
    <mergeCell ref="B411:C411"/>
    <mergeCell ref="D411:AH411"/>
    <mergeCell ref="AI411:AJ411"/>
    <mergeCell ref="B380:AJ386"/>
    <mergeCell ref="B387:C387"/>
    <mergeCell ref="D387:AH387"/>
    <mergeCell ref="AI387:AJ387"/>
    <mergeCell ref="B388:AJ394"/>
    <mergeCell ref="B395:C395"/>
    <mergeCell ref="D395:AH395"/>
    <mergeCell ref="AI395:AJ395"/>
    <mergeCell ref="B428:AJ434"/>
    <mergeCell ref="B435:C435"/>
    <mergeCell ref="D435:AH435"/>
    <mergeCell ref="AI435:AJ435"/>
    <mergeCell ref="B436:AJ442"/>
    <mergeCell ref="B443:C443"/>
    <mergeCell ref="D443:AH443"/>
    <mergeCell ref="AI443:AJ443"/>
    <mergeCell ref="B412:AJ418"/>
    <mergeCell ref="B419:C419"/>
    <mergeCell ref="D419:AH419"/>
    <mergeCell ref="AI419:AJ419"/>
    <mergeCell ref="B420:AJ426"/>
    <mergeCell ref="B427:C427"/>
    <mergeCell ref="D427:AH427"/>
    <mergeCell ref="AI427:AJ427"/>
    <mergeCell ref="B460:AJ466"/>
    <mergeCell ref="B467:C467"/>
    <mergeCell ref="D467:AH467"/>
    <mergeCell ref="AI467:AJ467"/>
    <mergeCell ref="B468:AJ474"/>
    <mergeCell ref="B475:C475"/>
    <mergeCell ref="D475:AH475"/>
    <mergeCell ref="AI475:AJ475"/>
    <mergeCell ref="B444:AJ450"/>
    <mergeCell ref="B451:C451"/>
    <mergeCell ref="D451:AH451"/>
    <mergeCell ref="AI451:AJ451"/>
    <mergeCell ref="B452:AJ458"/>
    <mergeCell ref="B459:C459"/>
    <mergeCell ref="D459:AH459"/>
    <mergeCell ref="AI459:AJ459"/>
    <mergeCell ref="B487:AJ492"/>
    <mergeCell ref="B493:C493"/>
    <mergeCell ref="D493:AH493"/>
    <mergeCell ref="AI493:AJ493"/>
    <mergeCell ref="B494:AJ498"/>
    <mergeCell ref="B499:C499"/>
    <mergeCell ref="D499:AH499"/>
    <mergeCell ref="AI499:AJ499"/>
    <mergeCell ref="B476:AJ480"/>
    <mergeCell ref="B481:C481"/>
    <mergeCell ref="D481:AH481"/>
    <mergeCell ref="AI481:AJ481"/>
    <mergeCell ref="B482:AJ485"/>
    <mergeCell ref="B486:C486"/>
    <mergeCell ref="D486:AH486"/>
    <mergeCell ref="AI486:AJ486"/>
    <mergeCell ref="B511:AJ515"/>
    <mergeCell ref="B516:C516"/>
    <mergeCell ref="D516:AH516"/>
    <mergeCell ref="AI516:AJ516"/>
    <mergeCell ref="B517:AJ522"/>
    <mergeCell ref="B523:C523"/>
    <mergeCell ref="D523:AH523"/>
    <mergeCell ref="AI523:AJ523"/>
    <mergeCell ref="B500:AJ503"/>
    <mergeCell ref="B504:C504"/>
    <mergeCell ref="D504:AH504"/>
    <mergeCell ref="AI504:AJ504"/>
    <mergeCell ref="B505:AJ509"/>
    <mergeCell ref="B510:C510"/>
    <mergeCell ref="D510:AH510"/>
    <mergeCell ref="AI510:AJ510"/>
    <mergeCell ref="B536:AJ540"/>
    <mergeCell ref="B541:C541"/>
    <mergeCell ref="D541:AH541"/>
    <mergeCell ref="AI541:AJ541"/>
    <mergeCell ref="B542:AJ545"/>
    <mergeCell ref="B546:C546"/>
    <mergeCell ref="D546:AH546"/>
    <mergeCell ref="AI546:AJ546"/>
    <mergeCell ref="B524:AJ529"/>
    <mergeCell ref="B530:C530"/>
    <mergeCell ref="D530:AH530"/>
    <mergeCell ref="AI530:AJ530"/>
    <mergeCell ref="B531:AJ534"/>
    <mergeCell ref="B535:C535"/>
    <mergeCell ref="D535:AH535"/>
    <mergeCell ref="AI535:AJ535"/>
    <mergeCell ref="B559:AJ565"/>
    <mergeCell ref="B566:C566"/>
    <mergeCell ref="D566:AH566"/>
    <mergeCell ref="AI566:AJ566"/>
    <mergeCell ref="B567:AJ572"/>
    <mergeCell ref="B573:C573"/>
    <mergeCell ref="D573:AH573"/>
    <mergeCell ref="AI573:AJ573"/>
    <mergeCell ref="B547:AJ550"/>
    <mergeCell ref="B551:C551"/>
    <mergeCell ref="D551:AH551"/>
    <mergeCell ref="AI551:AJ551"/>
    <mergeCell ref="B552:AJ557"/>
    <mergeCell ref="B558:C558"/>
    <mergeCell ref="D558:AH558"/>
    <mergeCell ref="AI558:AJ558"/>
    <mergeCell ref="B586:AJ587"/>
    <mergeCell ref="B588:C588"/>
    <mergeCell ref="D588:AH588"/>
    <mergeCell ref="AI588:AJ588"/>
    <mergeCell ref="B589:AJ592"/>
    <mergeCell ref="B593:C593"/>
    <mergeCell ref="D593:AH593"/>
    <mergeCell ref="AI593:AJ593"/>
    <mergeCell ref="B574:AJ577"/>
    <mergeCell ref="B578:C578"/>
    <mergeCell ref="D578:AH578"/>
    <mergeCell ref="AI578:AJ578"/>
    <mergeCell ref="B579:AJ584"/>
    <mergeCell ref="B585:C585"/>
    <mergeCell ref="D585:AH585"/>
    <mergeCell ref="AI585:AJ585"/>
    <mergeCell ref="C605:R605"/>
    <mergeCell ref="S605:AJ605"/>
    <mergeCell ref="B606:R607"/>
    <mergeCell ref="S606:AJ607"/>
    <mergeCell ref="B608:AJ611"/>
    <mergeCell ref="B594:AJ594"/>
    <mergeCell ref="B595:C595"/>
    <mergeCell ref="D595:AG595"/>
    <mergeCell ref="AI595:AJ595"/>
    <mergeCell ref="B596:AJ603"/>
    <mergeCell ref="B604:R604"/>
    <mergeCell ref="S604:AJ604"/>
  </mergeCells>
  <conditionalFormatting sqref="B10">
    <cfRule type="cellIs" dxfId="1" priority="2" operator="equal">
      <formula>0</formula>
    </cfRule>
  </conditionalFormatting>
  <conditionalFormatting sqref="B15">
    <cfRule type="cellIs" dxfId="0" priority="1" operator="equal">
      <formula>0</formula>
    </cfRule>
  </conditionalFormatting>
  <printOptions horizontalCentered="1"/>
  <pageMargins left="7.874015748031496E-2" right="7.874015748031496E-2" top="0.82677165354330717" bottom="0.23622047244094491" header="7.874015748031496E-2" footer="3.937007874015748E-2"/>
  <pageSetup paperSize="9" scale="60" fitToHeight="0" orientation="portrait" r:id="rId1"/>
  <headerFooter>
    <oddHeader>&amp;C&amp;G</oddHeader>
    <oddFooter>Page &amp;P of &amp;N</oddFooter>
  </headerFooter>
  <rowBreaks count="11" manualBreakCount="11">
    <brk id="24" max="36" man="1"/>
    <brk id="57" max="36" man="1"/>
    <brk id="88" max="36" man="1"/>
    <brk id="117" max="36" man="1"/>
    <brk id="196" max="36" man="1"/>
    <brk id="247" max="36" man="1"/>
    <brk id="298" max="36" man="1"/>
    <brk id="354" max="36" man="1"/>
    <brk id="434" max="36" man="1"/>
    <brk id="498" max="36" man="1"/>
    <brk id="565" max="36" man="1"/>
  </rowBreaks>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tabColor rgb="FFFFC000"/>
    <pageSetUpPr fitToPage="1"/>
  </sheetPr>
  <dimension ref="A1:BH35"/>
  <sheetViews>
    <sheetView rightToLeft="1" view="pageBreakPreview" zoomScale="115" zoomScaleNormal="100" zoomScaleSheetLayoutView="115" workbookViewId="0">
      <selection activeCell="O6" sqref="O6:Q6"/>
    </sheetView>
  </sheetViews>
  <sheetFormatPr defaultColWidth="1.6640625" defaultRowHeight="18" customHeight="1"/>
  <cols>
    <col min="1" max="1" width="1.6640625" style="31"/>
    <col min="2" max="2" width="1.6640625" style="31" customWidth="1"/>
    <col min="3" max="8" width="1.6640625" style="31"/>
    <col min="9" max="9" width="2" style="31" customWidth="1"/>
    <col min="10" max="10" width="1.6640625" style="31"/>
    <col min="11" max="11" width="1.6640625" style="31" customWidth="1"/>
    <col min="12" max="26" width="1.6640625" style="31"/>
    <col min="27" max="27" width="1.6640625" style="31" customWidth="1"/>
    <col min="28" max="47" width="1.6640625" style="31"/>
    <col min="48" max="48" width="2.109375" style="31" bestFit="1" customWidth="1"/>
    <col min="49" max="53" width="1.6640625" style="31"/>
    <col min="54" max="55" width="1.6640625" style="31" customWidth="1"/>
    <col min="56" max="56" width="2.6640625" style="31" customWidth="1"/>
    <col min="57" max="60" width="1.6640625" style="31" customWidth="1"/>
    <col min="61" max="16384" width="1.6640625" style="31"/>
  </cols>
  <sheetData>
    <row r="1" spans="1:60" ht="28.5" customHeight="1">
      <c r="A1" s="37"/>
      <c r="B1" s="2455" t="s">
        <v>642</v>
      </c>
      <c r="C1" s="2455"/>
      <c r="D1" s="2455"/>
      <c r="E1" s="2455"/>
      <c r="F1" s="2455"/>
      <c r="G1" s="2455"/>
      <c r="H1" s="2455"/>
      <c r="I1" s="2455"/>
      <c r="J1" s="2455"/>
      <c r="K1" s="2455"/>
      <c r="L1" s="2455"/>
      <c r="M1" s="2455"/>
      <c r="N1" s="2455"/>
      <c r="O1" s="2455"/>
      <c r="P1" s="2455"/>
      <c r="Q1" s="2455"/>
      <c r="R1" s="2455"/>
      <c r="S1" s="2455"/>
      <c r="T1" s="2455"/>
      <c r="U1" s="2455"/>
      <c r="V1" s="2455"/>
      <c r="W1" s="2455"/>
      <c r="X1" s="2455"/>
      <c r="Y1" s="2455"/>
      <c r="Z1" s="2455"/>
      <c r="AA1" s="2455"/>
      <c r="AB1" s="2455"/>
      <c r="AC1" s="2455"/>
      <c r="AD1" s="2456" t="s">
        <v>616</v>
      </c>
      <c r="AE1" s="2456"/>
      <c r="AF1" s="2456"/>
      <c r="AG1" s="2456"/>
      <c r="AH1" s="2456"/>
      <c r="AI1" s="2456"/>
      <c r="AJ1" s="2456"/>
      <c r="AK1" s="2456"/>
      <c r="AL1" s="2456"/>
      <c r="AM1" s="2456"/>
      <c r="AN1" s="2456"/>
      <c r="AO1" s="2456"/>
      <c r="AP1" s="2456"/>
      <c r="AQ1" s="2456"/>
      <c r="AR1" s="2456"/>
      <c r="AS1" s="2456"/>
      <c r="AT1" s="2456"/>
      <c r="AU1" s="2456"/>
      <c r="AV1" s="2456"/>
      <c r="AW1" s="2456"/>
      <c r="AX1" s="2456"/>
      <c r="AY1" s="2456"/>
      <c r="AZ1" s="2456"/>
      <c r="BA1" s="2456"/>
      <c r="BB1" s="2456"/>
      <c r="BC1" s="2456"/>
      <c r="BD1" s="2456"/>
      <c r="BE1" s="2456"/>
    </row>
    <row r="2" spans="1:60" ht="5.0999999999999996" customHeight="1"/>
    <row r="3" spans="1:60" ht="20.100000000000001" customHeight="1">
      <c r="B3" s="2457" t="s">
        <v>643</v>
      </c>
      <c r="C3" s="2457"/>
      <c r="D3" s="2457"/>
      <c r="E3" s="2457"/>
      <c r="F3" s="2457"/>
      <c r="G3" s="2457"/>
      <c r="H3" s="2457"/>
      <c r="I3" s="2457"/>
      <c r="J3" s="2457"/>
      <c r="K3" s="2458">
        <f>المدخلات!AR8</f>
        <v>0</v>
      </c>
      <c r="L3" s="2458"/>
      <c r="M3" s="2458"/>
      <c r="N3" s="2458"/>
      <c r="O3" s="2458"/>
      <c r="P3" s="2458"/>
      <c r="Q3" s="2458"/>
      <c r="R3" s="2448" t="s">
        <v>644</v>
      </c>
      <c r="S3" s="2448"/>
      <c r="T3" s="2448"/>
      <c r="U3" s="2448"/>
      <c r="V3" s="2448"/>
      <c r="W3" s="2448"/>
      <c r="X3" s="2448"/>
      <c r="Y3" s="2448"/>
      <c r="Z3" s="2448"/>
      <c r="AA3" s="2448"/>
      <c r="AB3" s="2448"/>
      <c r="AC3" s="2448"/>
      <c r="AD3" s="2448"/>
      <c r="AE3" s="2448"/>
      <c r="AF3" s="2448"/>
      <c r="AG3" s="2448"/>
      <c r="AH3" s="2448"/>
      <c r="AI3" s="2448"/>
      <c r="AJ3" s="2448"/>
      <c r="AK3" s="2448"/>
      <c r="AL3" s="2448"/>
      <c r="AM3" s="2448"/>
      <c r="AN3" s="2448"/>
      <c r="AO3" s="2448"/>
      <c r="AP3" s="2448"/>
      <c r="AQ3" s="2448"/>
      <c r="AR3" s="2448"/>
      <c r="AS3" s="2448"/>
      <c r="AT3" s="2448"/>
      <c r="AU3" s="2448"/>
      <c r="AV3" s="2448"/>
      <c r="AW3" s="2448"/>
      <c r="AX3" s="2448"/>
      <c r="AY3" s="2448"/>
      <c r="AZ3" s="2448"/>
      <c r="BA3" s="2448"/>
      <c r="BB3" s="2448"/>
      <c r="BC3" s="2448"/>
      <c r="BD3" s="2448"/>
      <c r="BE3" s="2448"/>
      <c r="BF3" s="34"/>
      <c r="BG3" s="34"/>
      <c r="BH3" s="34"/>
    </row>
    <row r="4" spans="1:60" ht="20.100000000000001" customHeight="1">
      <c r="B4" s="2457" t="s">
        <v>645</v>
      </c>
      <c r="C4" s="2457"/>
      <c r="D4" s="2457"/>
      <c r="E4" s="2457"/>
      <c r="F4" s="2457"/>
      <c r="G4" s="2457"/>
      <c r="H4" s="2448">
        <f>المدخلات!AR3</f>
        <v>0</v>
      </c>
      <c r="I4" s="2448"/>
      <c r="J4" s="2448"/>
      <c r="K4" s="2448"/>
      <c r="L4" s="2448"/>
      <c r="M4" s="2448"/>
      <c r="N4" s="2448"/>
      <c r="O4" s="2448"/>
      <c r="P4" s="2448"/>
      <c r="Q4" s="2448"/>
      <c r="R4" s="2448"/>
      <c r="S4" s="2448"/>
      <c r="T4" s="2448"/>
      <c r="U4" s="2448"/>
      <c r="V4" s="2448"/>
      <c r="W4" s="2448"/>
      <c r="X4" s="2448"/>
      <c r="Y4" s="2448"/>
      <c r="Z4" s="2448"/>
      <c r="AA4" s="2448"/>
      <c r="AB4" s="2448"/>
      <c r="AC4" s="2448"/>
      <c r="AD4" s="2448"/>
      <c r="AE4" s="2448"/>
      <c r="AF4" s="2448"/>
      <c r="AG4" s="2448"/>
      <c r="AH4" s="2448"/>
      <c r="AI4" s="2448"/>
      <c r="AJ4" s="2448"/>
      <c r="AK4" s="2448"/>
      <c r="AL4" s="2448"/>
      <c r="AM4" s="2448"/>
      <c r="AN4" s="2448"/>
      <c r="AO4" s="2448"/>
      <c r="AP4" s="2448"/>
      <c r="AQ4" s="2448"/>
      <c r="AR4" s="2448"/>
      <c r="AS4" s="2448"/>
      <c r="AT4" s="2448"/>
      <c r="AU4" s="2448"/>
      <c r="AV4" s="2448"/>
      <c r="AW4" s="2448"/>
      <c r="AX4" s="2448"/>
      <c r="AY4" s="2448"/>
      <c r="AZ4" s="2448"/>
      <c r="BA4" s="2448"/>
      <c r="BB4" s="2448"/>
      <c r="BC4" s="2448"/>
      <c r="BD4" s="2448"/>
      <c r="BE4" s="2448"/>
    </row>
    <row r="5" spans="1:60" ht="20.100000000000001" customHeight="1">
      <c r="B5" s="2457" t="s">
        <v>646</v>
      </c>
      <c r="C5" s="2457"/>
      <c r="D5" s="2457"/>
      <c r="E5" s="2457"/>
      <c r="F5" s="2457"/>
      <c r="G5" s="2457"/>
      <c r="H5" s="2457"/>
      <c r="I5" s="2457"/>
      <c r="J5" s="2452">
        <f>المدخلات!AR4</f>
        <v>0</v>
      </c>
      <c r="K5" s="2452"/>
      <c r="L5" s="2452"/>
      <c r="M5" s="2452"/>
      <c r="N5" s="2452"/>
      <c r="O5" s="2452"/>
      <c r="P5" s="2452"/>
      <c r="Q5" s="2452"/>
      <c r="R5" s="2452"/>
      <c r="S5" s="2452"/>
      <c r="T5" s="2452"/>
      <c r="U5" s="2452"/>
      <c r="V5" s="2452"/>
      <c r="W5" s="2452"/>
      <c r="X5" s="2452"/>
      <c r="Y5" s="2452"/>
      <c r="Z5" s="2452"/>
      <c r="AA5" s="2452"/>
      <c r="AB5" s="2452"/>
      <c r="AC5" s="2452"/>
      <c r="AD5" s="2452"/>
      <c r="AE5" s="2452"/>
      <c r="AF5" s="2452"/>
      <c r="AG5" s="2452"/>
      <c r="AH5" s="2452"/>
      <c r="AI5" s="2452"/>
      <c r="AJ5" s="2452"/>
      <c r="AK5" s="2452"/>
      <c r="AL5" s="2452"/>
      <c r="AM5" s="2452"/>
      <c r="AN5" s="2452"/>
      <c r="AO5" s="2452"/>
      <c r="AP5" s="2452"/>
      <c r="AQ5" s="2452"/>
      <c r="AR5" s="2452"/>
      <c r="AS5" s="2452"/>
      <c r="AT5" s="2452"/>
      <c r="AU5" s="2452"/>
      <c r="AV5" s="2452"/>
      <c r="AW5" s="2452"/>
      <c r="AX5" s="2452"/>
      <c r="AY5" s="2452"/>
      <c r="AZ5" s="2452"/>
      <c r="BA5" s="2452"/>
      <c r="BB5" s="2452"/>
      <c r="BC5" s="2452"/>
      <c r="BD5" s="2452"/>
      <c r="BE5" s="2452"/>
      <c r="BF5" s="33"/>
      <c r="BG5" s="33"/>
    </row>
    <row r="6" spans="1:60" ht="20.100000000000001" customHeight="1">
      <c r="B6" s="2457" t="s">
        <v>647</v>
      </c>
      <c r="C6" s="2457"/>
      <c r="D6" s="2457"/>
      <c r="E6" s="2457"/>
      <c r="F6" s="2457"/>
      <c r="G6" s="2457"/>
      <c r="H6" s="2457"/>
      <c r="I6" s="2457"/>
      <c r="J6" s="2457"/>
      <c r="K6" s="2457"/>
      <c r="L6" s="2457"/>
      <c r="M6" s="2457"/>
      <c r="N6" s="2457"/>
      <c r="O6" s="2459" t="str">
        <f>المدخلات!$P$11</f>
        <v>الخران</v>
      </c>
      <c r="P6" s="1604"/>
      <c r="Q6" s="1604"/>
      <c r="R6" s="2451" t="s">
        <v>648</v>
      </c>
      <c r="S6" s="2451"/>
      <c r="T6" s="2451"/>
      <c r="U6" s="2451"/>
      <c r="V6" s="2451"/>
      <c r="W6" s="2451"/>
      <c r="X6" s="2451"/>
      <c r="Y6" s="2451"/>
      <c r="Z6" s="2451"/>
      <c r="AA6" s="2451"/>
      <c r="AB6" s="2451"/>
      <c r="AC6" s="2451"/>
      <c r="AD6" s="2451"/>
      <c r="AE6" s="2451"/>
      <c r="AF6" s="2451"/>
      <c r="AG6" s="2451"/>
      <c r="AH6" s="2451"/>
      <c r="AI6" s="2451"/>
      <c r="AJ6" s="2451"/>
      <c r="AK6" s="2451"/>
      <c r="AL6" s="2451"/>
      <c r="AM6" s="2451"/>
      <c r="AN6" s="2451"/>
      <c r="AO6" s="2451"/>
      <c r="AP6" s="2451"/>
      <c r="AQ6" s="2451"/>
      <c r="AR6" s="2451"/>
      <c r="AS6" s="2451"/>
      <c r="AT6" s="2451"/>
      <c r="AU6" s="2451"/>
      <c r="AV6" s="2451"/>
      <c r="AW6" s="2451"/>
      <c r="AX6" s="2451"/>
      <c r="AY6" s="2451"/>
      <c r="AZ6" s="2451"/>
      <c r="BA6" s="2451"/>
      <c r="BB6" s="2451"/>
      <c r="BC6" s="2451"/>
      <c r="BD6" s="2451"/>
      <c r="BE6" s="2451"/>
      <c r="BF6" s="33"/>
      <c r="BG6" s="33"/>
    </row>
    <row r="7" spans="1:60" ht="5.0999999999999996" customHeight="1">
      <c r="B7" s="38"/>
      <c r="C7" s="38"/>
      <c r="D7" s="38"/>
      <c r="E7" s="38"/>
      <c r="F7" s="38"/>
      <c r="G7" s="38"/>
      <c r="H7" s="38"/>
      <c r="I7" s="38"/>
      <c r="J7" s="38"/>
      <c r="K7" s="38"/>
      <c r="L7" s="38"/>
      <c r="M7" s="38"/>
      <c r="N7" s="38"/>
      <c r="O7" s="41"/>
      <c r="P7" s="41"/>
      <c r="Q7" s="41"/>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33"/>
      <c r="BG7" s="33"/>
    </row>
    <row r="8" spans="1:60" ht="20.100000000000001" customHeight="1">
      <c r="B8" s="2448" t="s">
        <v>649</v>
      </c>
      <c r="C8" s="2448"/>
      <c r="D8" s="2448"/>
      <c r="E8" s="2448"/>
      <c r="F8" s="2448"/>
      <c r="G8" s="2448"/>
      <c r="H8" s="2448"/>
      <c r="I8" s="2448">
        <f ca="1">المدخلات!AR7</f>
        <v>46021</v>
      </c>
      <c r="J8" s="2448"/>
      <c r="K8" s="2448"/>
      <c r="L8" s="2448"/>
      <c r="M8" s="2448"/>
      <c r="N8" s="2448"/>
      <c r="O8" s="2453">
        <f>المدخلات!P14</f>
        <v>0</v>
      </c>
      <c r="P8" s="2453"/>
      <c r="Q8" s="2453"/>
      <c r="R8" s="2453"/>
      <c r="S8" s="2453"/>
      <c r="T8" s="2453"/>
      <c r="U8" s="2453"/>
      <c r="V8" s="2453"/>
      <c r="W8" s="2453"/>
      <c r="X8" s="2454" t="s">
        <v>650</v>
      </c>
      <c r="Y8" s="2454"/>
      <c r="Z8" s="2454"/>
      <c r="AA8" s="2454"/>
      <c r="AB8" s="2454"/>
      <c r="AC8" s="2454"/>
      <c r="AD8" s="2454"/>
      <c r="AE8" s="2454"/>
      <c r="AF8" s="2454"/>
      <c r="AG8" s="2454"/>
      <c r="AH8" s="2454"/>
      <c r="AI8" s="2454"/>
      <c r="AJ8" s="2454"/>
      <c r="AK8" s="2454"/>
      <c r="AL8" s="2454"/>
      <c r="AM8" s="2454"/>
      <c r="AN8" s="2454"/>
      <c r="AO8" s="2454"/>
      <c r="AP8" s="2454"/>
      <c r="AQ8" s="2454"/>
      <c r="AR8" s="2454"/>
      <c r="AS8" s="2454"/>
      <c r="AT8" s="2454"/>
      <c r="AU8" s="2454"/>
      <c r="AV8" s="2454"/>
      <c r="AW8" s="2454"/>
      <c r="AX8" s="2454"/>
      <c r="AY8" s="2454"/>
      <c r="AZ8" s="2454"/>
      <c r="BA8" s="2454"/>
      <c r="BB8" s="2454"/>
      <c r="BC8" s="2454"/>
      <c r="BD8" s="2454"/>
      <c r="BE8" s="2454"/>
      <c r="BF8" s="33"/>
      <c r="BG8" s="33"/>
    </row>
    <row r="9" spans="1:60" ht="20.100000000000001" customHeight="1">
      <c r="B9" s="2452" t="s">
        <v>651</v>
      </c>
      <c r="C9" s="2452"/>
      <c r="D9" s="2452"/>
      <c r="E9" s="2452"/>
      <c r="F9" s="2452"/>
      <c r="G9" s="2452"/>
      <c r="H9" s="2452"/>
      <c r="I9" s="2452"/>
      <c r="J9" s="2451" t="str">
        <f>المدخلات!P3</f>
        <v>احمد ابراهيم النعيمي</v>
      </c>
      <c r="K9" s="2451"/>
      <c r="L9" s="2451"/>
      <c r="M9" s="2451"/>
      <c r="N9" s="2451"/>
      <c r="O9" s="2451"/>
      <c r="P9" s="2451"/>
      <c r="Q9" s="2451"/>
      <c r="R9" s="2451"/>
      <c r="S9" s="2451"/>
      <c r="T9" s="2451"/>
      <c r="U9" s="2451"/>
      <c r="V9" s="2451"/>
      <c r="W9" s="2451"/>
      <c r="X9" s="2451"/>
      <c r="Y9" s="2451"/>
      <c r="Z9" s="2451"/>
      <c r="AA9" s="2451"/>
      <c r="AB9" s="2451"/>
      <c r="AC9" s="2451"/>
      <c r="AD9" s="2451"/>
      <c r="AE9" s="2451"/>
      <c r="AF9" s="2451"/>
      <c r="AG9" s="2451"/>
      <c r="AH9" s="2451"/>
      <c r="AI9" s="2451"/>
      <c r="AJ9" s="2451"/>
      <c r="AK9" s="2451"/>
      <c r="AL9" s="2451"/>
      <c r="AM9" s="2451"/>
      <c r="AN9" s="2451"/>
      <c r="AO9" s="2451"/>
      <c r="AP9" s="2451"/>
      <c r="AQ9" s="2451"/>
      <c r="AR9" s="2451"/>
      <c r="AS9" s="2451"/>
      <c r="AT9" s="2451"/>
      <c r="AU9" s="2451"/>
      <c r="AV9" s="2451"/>
      <c r="AW9" s="2451"/>
      <c r="AX9" s="2451"/>
      <c r="AY9" s="2451"/>
      <c r="AZ9" s="2451"/>
      <c r="BA9" s="2451"/>
      <c r="BB9" s="2451"/>
      <c r="BC9" s="2451"/>
      <c r="BD9" s="2451"/>
      <c r="BE9" s="2451"/>
      <c r="BF9" s="33"/>
      <c r="BG9" s="33"/>
    </row>
    <row r="10" spans="1:60" ht="20.100000000000001" customHeight="1">
      <c r="B10" s="2448" t="s">
        <v>652</v>
      </c>
      <c r="C10" s="2448"/>
      <c r="D10" s="2448"/>
      <c r="E10" s="2448"/>
      <c r="F10" s="2448"/>
      <c r="G10" s="2448"/>
      <c r="H10" s="2448"/>
      <c r="I10" s="2448"/>
      <c r="J10" s="2449">
        <f xml:space="preserve"> المدخلات!P6</f>
        <v>0</v>
      </c>
      <c r="K10" s="2450"/>
      <c r="L10" s="2450"/>
      <c r="M10" s="2450"/>
      <c r="N10" s="2450"/>
      <c r="O10" s="2450"/>
      <c r="P10" s="2450"/>
      <c r="Q10" s="2450"/>
      <c r="R10" s="2450"/>
      <c r="S10" s="2450"/>
      <c r="T10" s="2450"/>
      <c r="U10" s="2450"/>
      <c r="V10" s="2450"/>
      <c r="W10" s="2450"/>
      <c r="X10" s="2450"/>
      <c r="Y10" s="2450"/>
      <c r="Z10" s="2450"/>
      <c r="AA10" s="2450"/>
      <c r="AB10" s="2450"/>
      <c r="AC10" s="2450"/>
      <c r="AD10" s="2450"/>
      <c r="AE10" s="2450"/>
      <c r="AF10" s="2450"/>
      <c r="AG10" s="2450"/>
      <c r="AH10" s="2450"/>
      <c r="AI10" s="2450"/>
      <c r="AJ10" s="2450"/>
      <c r="AK10" s="2450"/>
      <c r="AL10" s="2450"/>
      <c r="AM10" s="2450"/>
      <c r="AN10" s="2450"/>
      <c r="AO10" s="2450"/>
      <c r="AP10" s="2450"/>
      <c r="AQ10" s="2450"/>
      <c r="AR10" s="2450"/>
      <c r="AS10" s="2450"/>
      <c r="AT10" s="2450"/>
      <c r="AU10" s="2450"/>
      <c r="AV10" s="2450"/>
      <c r="AW10" s="2450"/>
      <c r="AX10" s="2450"/>
      <c r="AY10" s="2450"/>
      <c r="AZ10" s="2450"/>
      <c r="BA10" s="2450"/>
      <c r="BB10" s="2450"/>
      <c r="BC10" s="2450"/>
      <c r="BD10" s="2450"/>
      <c r="BE10" s="2450"/>
      <c r="BF10" s="33"/>
      <c r="BG10" s="33"/>
    </row>
    <row r="11" spans="1:60" ht="5.0999999999999996" customHeight="1">
      <c r="B11" s="40"/>
      <c r="C11" s="39"/>
      <c r="D11" s="39"/>
      <c r="E11" s="43"/>
      <c r="F11" s="43"/>
      <c r="G11" s="43"/>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36"/>
      <c r="BG11" s="36"/>
    </row>
    <row r="12" spans="1:60" ht="20.100000000000001" customHeight="1">
      <c r="B12" s="2452" t="s">
        <v>653</v>
      </c>
      <c r="C12" s="2452"/>
      <c r="D12" s="2452"/>
      <c r="E12" s="2452"/>
      <c r="F12" s="2452"/>
      <c r="G12" s="2452"/>
      <c r="H12" s="2452"/>
      <c r="I12" s="2452"/>
      <c r="J12" s="2451">
        <f>المدخلات!AR10</f>
        <v>0</v>
      </c>
      <c r="K12" s="2451"/>
      <c r="L12" s="2451"/>
      <c r="M12" s="2451"/>
      <c r="N12" s="2451"/>
      <c r="O12" s="2451"/>
      <c r="P12" s="2451"/>
      <c r="Q12" s="2451"/>
      <c r="R12" s="2451"/>
      <c r="S12" s="2451"/>
      <c r="T12" s="2451"/>
      <c r="U12" s="2451"/>
      <c r="V12" s="2451"/>
      <c r="W12" s="2451"/>
      <c r="X12" s="2451"/>
      <c r="Y12" s="2451"/>
      <c r="Z12" s="2451"/>
      <c r="AA12" s="2451"/>
      <c r="AB12" s="2451"/>
      <c r="AC12" s="2451"/>
      <c r="AD12" s="2451"/>
      <c r="AE12" s="2451"/>
      <c r="AF12" s="2451"/>
      <c r="AG12" s="2451"/>
      <c r="AH12" s="2451"/>
      <c r="AI12" s="2451"/>
      <c r="AJ12" s="2451"/>
      <c r="AK12" s="2451"/>
      <c r="AL12" s="2451"/>
      <c r="AM12" s="2451"/>
      <c r="AN12" s="2451"/>
      <c r="AO12" s="2451"/>
      <c r="AP12" s="2451"/>
      <c r="AQ12" s="2451"/>
      <c r="AR12" s="2451"/>
      <c r="AS12" s="2451"/>
      <c r="AT12" s="2451"/>
      <c r="AU12" s="2451"/>
      <c r="AV12" s="2451"/>
      <c r="AW12" s="2451"/>
      <c r="AX12" s="2451"/>
      <c r="AY12" s="2451"/>
      <c r="AZ12" s="2451"/>
      <c r="BA12" s="2451"/>
      <c r="BB12" s="2451"/>
      <c r="BC12" s="2451"/>
      <c r="BD12" s="2451"/>
      <c r="BE12" s="2451"/>
    </row>
    <row r="13" spans="1:60" ht="20.100000000000001" customHeight="1">
      <c r="B13" s="2448" t="s">
        <v>652</v>
      </c>
      <c r="C13" s="2448"/>
      <c r="D13" s="2448"/>
      <c r="E13" s="2448"/>
      <c r="F13" s="2448"/>
      <c r="G13" s="2448"/>
      <c r="H13" s="2448"/>
      <c r="I13" s="2448"/>
      <c r="J13" s="2449">
        <f>المدخلات!$AR$11</f>
        <v>0</v>
      </c>
      <c r="K13" s="2450"/>
      <c r="L13" s="2450"/>
      <c r="M13" s="2450"/>
      <c r="N13" s="2450"/>
      <c r="O13" s="2450"/>
      <c r="P13" s="2450"/>
      <c r="Q13" s="2450"/>
      <c r="R13" s="2450"/>
      <c r="S13" s="2450"/>
      <c r="T13" s="2450"/>
      <c r="U13" s="2450"/>
      <c r="V13" s="2450"/>
      <c r="W13" s="2450"/>
      <c r="X13" s="2450"/>
      <c r="Y13" s="2450"/>
      <c r="Z13" s="2450"/>
      <c r="AA13" s="2450"/>
      <c r="AB13" s="2450"/>
      <c r="AC13" s="2450"/>
      <c r="AD13" s="2450"/>
      <c r="AE13" s="2450"/>
      <c r="AF13" s="2450"/>
      <c r="AG13" s="2450"/>
      <c r="AH13" s="2450"/>
      <c r="AI13" s="2450"/>
      <c r="AJ13" s="2450"/>
      <c r="AK13" s="2450"/>
      <c r="AL13" s="2450"/>
      <c r="AM13" s="2450"/>
      <c r="AN13" s="2450"/>
      <c r="AO13" s="2450"/>
      <c r="AP13" s="2450"/>
      <c r="AQ13" s="2450"/>
      <c r="AR13" s="2450"/>
      <c r="AS13" s="2450"/>
      <c r="AT13" s="2450"/>
      <c r="AU13" s="2450"/>
      <c r="AV13" s="2450"/>
      <c r="AW13" s="2450"/>
      <c r="AX13" s="2450"/>
      <c r="AY13" s="2450"/>
      <c r="AZ13" s="2450"/>
      <c r="BA13" s="2450"/>
      <c r="BB13" s="2450"/>
      <c r="BC13" s="2450"/>
      <c r="BD13" s="2450"/>
      <c r="BE13" s="2450"/>
      <c r="BF13" s="33"/>
      <c r="BG13" s="33"/>
    </row>
    <row r="14" spans="1:60" ht="5.0999999999999996" customHeight="1">
      <c r="B14" s="40"/>
      <c r="C14" s="42"/>
      <c r="D14" s="42"/>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33"/>
      <c r="BG14" s="33"/>
    </row>
    <row r="15" spans="1:60" ht="18" customHeight="1">
      <c r="B15" s="2451" t="s">
        <v>654</v>
      </c>
      <c r="C15" s="2451"/>
      <c r="D15" s="2451"/>
      <c r="E15" s="2451"/>
      <c r="F15" s="2451"/>
      <c r="G15" s="2451"/>
      <c r="H15" s="2451"/>
      <c r="I15" s="2451"/>
      <c r="J15" s="2451"/>
      <c r="K15" s="2451"/>
      <c r="L15" s="2451"/>
      <c r="M15" s="2451"/>
      <c r="N15" s="2451"/>
      <c r="O15" s="2451"/>
      <c r="P15" s="2451"/>
      <c r="Q15" s="2451"/>
      <c r="R15" s="2451"/>
      <c r="S15" s="2451"/>
      <c r="T15" s="2451"/>
      <c r="U15" s="2451"/>
      <c r="V15" s="2451"/>
      <c r="W15" s="2451"/>
      <c r="X15" s="2451"/>
      <c r="Y15" s="2451"/>
      <c r="Z15" s="2451"/>
      <c r="AA15" s="2451"/>
      <c r="AB15" s="2451"/>
      <c r="AC15" s="2451"/>
      <c r="AD15" s="2451"/>
      <c r="AE15" s="2451"/>
      <c r="AF15" s="2451"/>
      <c r="AG15" s="2451"/>
      <c r="AH15" s="2451"/>
      <c r="AI15" s="2451"/>
      <c r="AJ15" s="2451"/>
      <c r="AK15" s="2451"/>
      <c r="AL15" s="2451"/>
      <c r="AM15" s="2451"/>
      <c r="AN15" s="2451"/>
      <c r="AO15" s="2451"/>
      <c r="AP15" s="2451"/>
      <c r="AQ15" s="2451"/>
      <c r="AR15" s="2451"/>
      <c r="AS15" s="2451"/>
      <c r="AT15" s="2451"/>
      <c r="AU15" s="2451"/>
      <c r="AV15" s="2451"/>
      <c r="AW15" s="2451"/>
      <c r="AX15" s="2451"/>
      <c r="AY15" s="2451"/>
      <c r="AZ15" s="2451"/>
      <c r="BA15" s="2451"/>
      <c r="BB15" s="2451"/>
      <c r="BC15" s="2451"/>
      <c r="BD15" s="2451"/>
      <c r="BE15" s="2451"/>
      <c r="BF15" s="33"/>
      <c r="BG15" s="33"/>
    </row>
    <row r="16" spans="1:60" ht="18" customHeight="1">
      <c r="B16" s="2451"/>
      <c r="C16" s="2451"/>
      <c r="D16" s="2451"/>
      <c r="E16" s="2451"/>
      <c r="F16" s="2451"/>
      <c r="G16" s="2451"/>
      <c r="H16" s="2451"/>
      <c r="I16" s="2451"/>
      <c r="J16" s="2451"/>
      <c r="K16" s="2451"/>
      <c r="L16" s="2451"/>
      <c r="M16" s="2451"/>
      <c r="N16" s="2451"/>
      <c r="O16" s="2451"/>
      <c r="P16" s="2451"/>
      <c r="Q16" s="2451"/>
      <c r="R16" s="2451"/>
      <c r="S16" s="2451"/>
      <c r="T16" s="2451"/>
      <c r="U16" s="2451"/>
      <c r="V16" s="2451"/>
      <c r="W16" s="2451"/>
      <c r="X16" s="2451"/>
      <c r="Y16" s="2451"/>
      <c r="Z16" s="2451"/>
      <c r="AA16" s="2451"/>
      <c r="AB16" s="2451"/>
      <c r="AC16" s="2451"/>
      <c r="AD16" s="2451"/>
      <c r="AE16" s="2451"/>
      <c r="AF16" s="2451"/>
      <c r="AG16" s="2451"/>
      <c r="AH16" s="2451"/>
      <c r="AI16" s="2451"/>
      <c r="AJ16" s="2451"/>
      <c r="AK16" s="2451"/>
      <c r="AL16" s="2451"/>
      <c r="AM16" s="2451"/>
      <c r="AN16" s="2451"/>
      <c r="AO16" s="2451"/>
      <c r="AP16" s="2451"/>
      <c r="AQ16" s="2451"/>
      <c r="AR16" s="2451"/>
      <c r="AS16" s="2451"/>
      <c r="AT16" s="2451"/>
      <c r="AU16" s="2451"/>
      <c r="AV16" s="2451"/>
      <c r="AW16" s="2451"/>
      <c r="AX16" s="2451"/>
      <c r="AY16" s="2451"/>
      <c r="AZ16" s="2451"/>
      <c r="BA16" s="2451"/>
      <c r="BB16" s="2451"/>
      <c r="BC16" s="2451"/>
      <c r="BD16" s="2451"/>
      <c r="BE16" s="2451"/>
      <c r="BF16" s="33"/>
      <c r="BG16" s="33"/>
    </row>
    <row r="17" spans="1:59" ht="18" customHeight="1">
      <c r="B17" s="2451"/>
      <c r="C17" s="2451"/>
      <c r="D17" s="2451"/>
      <c r="E17" s="2451"/>
      <c r="F17" s="2451"/>
      <c r="G17" s="2451"/>
      <c r="H17" s="2451"/>
      <c r="I17" s="2451"/>
      <c r="J17" s="2451"/>
      <c r="K17" s="2451"/>
      <c r="L17" s="2451"/>
      <c r="M17" s="2451"/>
      <c r="N17" s="2451"/>
      <c r="O17" s="2451"/>
      <c r="P17" s="2451"/>
      <c r="Q17" s="2451"/>
      <c r="R17" s="2451"/>
      <c r="S17" s="2451"/>
      <c r="T17" s="2451"/>
      <c r="U17" s="2451"/>
      <c r="V17" s="2451"/>
      <c r="W17" s="2451"/>
      <c r="X17" s="2451"/>
      <c r="Y17" s="2451"/>
      <c r="Z17" s="2451"/>
      <c r="AA17" s="2451"/>
      <c r="AB17" s="2451"/>
      <c r="AC17" s="2451"/>
      <c r="AD17" s="2451"/>
      <c r="AE17" s="2451"/>
      <c r="AF17" s="2451"/>
      <c r="AG17" s="2451"/>
      <c r="AH17" s="2451"/>
      <c r="AI17" s="2451"/>
      <c r="AJ17" s="2451"/>
      <c r="AK17" s="2451"/>
      <c r="AL17" s="2451"/>
      <c r="AM17" s="2451"/>
      <c r="AN17" s="2451"/>
      <c r="AO17" s="2451"/>
      <c r="AP17" s="2451"/>
      <c r="AQ17" s="2451"/>
      <c r="AR17" s="2451"/>
      <c r="AS17" s="2451"/>
      <c r="AT17" s="2451"/>
      <c r="AU17" s="2451"/>
      <c r="AV17" s="2451"/>
      <c r="AW17" s="2451"/>
      <c r="AX17" s="2451"/>
      <c r="AY17" s="2451"/>
      <c r="AZ17" s="2451"/>
      <c r="BA17" s="2451"/>
      <c r="BB17" s="2451"/>
      <c r="BC17" s="2451"/>
      <c r="BD17" s="2451"/>
      <c r="BE17" s="2451"/>
      <c r="BF17" s="33"/>
      <c r="BG17" s="33"/>
    </row>
    <row r="18" spans="1:59" ht="18" customHeight="1">
      <c r="B18" s="2451"/>
      <c r="C18" s="2451"/>
      <c r="D18" s="2451"/>
      <c r="E18" s="2451"/>
      <c r="F18" s="2451"/>
      <c r="G18" s="2451"/>
      <c r="H18" s="2451"/>
      <c r="I18" s="2451"/>
      <c r="J18" s="2451"/>
      <c r="K18" s="2451"/>
      <c r="L18" s="2451"/>
      <c r="M18" s="2451"/>
      <c r="N18" s="2451"/>
      <c r="O18" s="2451"/>
      <c r="P18" s="2451"/>
      <c r="Q18" s="2451"/>
      <c r="R18" s="2451"/>
      <c r="S18" s="2451"/>
      <c r="T18" s="2451"/>
      <c r="U18" s="2451"/>
      <c r="V18" s="2451"/>
      <c r="W18" s="2451"/>
      <c r="X18" s="2451"/>
      <c r="Y18" s="2451"/>
      <c r="Z18" s="2451"/>
      <c r="AA18" s="2451"/>
      <c r="AB18" s="2451"/>
      <c r="AC18" s="2451"/>
      <c r="AD18" s="2451"/>
      <c r="AE18" s="2451"/>
      <c r="AF18" s="2451"/>
      <c r="AG18" s="2451"/>
      <c r="AH18" s="2451"/>
      <c r="AI18" s="2451"/>
      <c r="AJ18" s="2451"/>
      <c r="AK18" s="2451"/>
      <c r="AL18" s="2451"/>
      <c r="AM18" s="2451"/>
      <c r="AN18" s="2451"/>
      <c r="AO18" s="2451"/>
      <c r="AP18" s="2451"/>
      <c r="AQ18" s="2451"/>
      <c r="AR18" s="2451"/>
      <c r="AS18" s="2451"/>
      <c r="AT18" s="2451"/>
      <c r="AU18" s="2451"/>
      <c r="AV18" s="2451"/>
      <c r="AW18" s="2451"/>
      <c r="AX18" s="2451"/>
      <c r="AY18" s="2451"/>
      <c r="AZ18" s="2451"/>
      <c r="BA18" s="2451"/>
      <c r="BB18" s="2451"/>
      <c r="BC18" s="2451"/>
      <c r="BD18" s="2451"/>
      <c r="BE18" s="2451"/>
      <c r="BF18" s="33"/>
      <c r="BG18" s="33"/>
    </row>
    <row r="19" spans="1:59" ht="18" customHeight="1">
      <c r="B19" s="2451"/>
      <c r="C19" s="2451"/>
      <c r="D19" s="2451"/>
      <c r="E19" s="2451"/>
      <c r="F19" s="2451"/>
      <c r="G19" s="2451"/>
      <c r="H19" s="2451"/>
      <c r="I19" s="2451"/>
      <c r="J19" s="2451"/>
      <c r="K19" s="2451"/>
      <c r="L19" s="2451"/>
      <c r="M19" s="2451"/>
      <c r="N19" s="2451"/>
      <c r="O19" s="2451"/>
      <c r="P19" s="2451"/>
      <c r="Q19" s="2451"/>
      <c r="R19" s="2451"/>
      <c r="S19" s="2451"/>
      <c r="T19" s="2451"/>
      <c r="U19" s="2451"/>
      <c r="V19" s="2451"/>
      <c r="W19" s="2451"/>
      <c r="X19" s="2451"/>
      <c r="Y19" s="2451"/>
      <c r="Z19" s="2451"/>
      <c r="AA19" s="2451"/>
      <c r="AB19" s="2451"/>
      <c r="AC19" s="2451"/>
      <c r="AD19" s="2451"/>
      <c r="AE19" s="2451"/>
      <c r="AF19" s="2451"/>
      <c r="AG19" s="2451"/>
      <c r="AH19" s="2451"/>
      <c r="AI19" s="2451"/>
      <c r="AJ19" s="2451"/>
      <c r="AK19" s="2451"/>
      <c r="AL19" s="2451"/>
      <c r="AM19" s="2451"/>
      <c r="AN19" s="2451"/>
      <c r="AO19" s="2451"/>
      <c r="AP19" s="2451"/>
      <c r="AQ19" s="2451"/>
      <c r="AR19" s="2451"/>
      <c r="AS19" s="2451"/>
      <c r="AT19" s="2451"/>
      <c r="AU19" s="2451"/>
      <c r="AV19" s="2451"/>
      <c r="AW19" s="2451"/>
      <c r="AX19" s="2451"/>
      <c r="AY19" s="2451"/>
      <c r="AZ19" s="2451"/>
      <c r="BA19" s="2451"/>
      <c r="BB19" s="2451"/>
      <c r="BC19" s="2451"/>
      <c r="BD19" s="2451"/>
      <c r="BE19" s="2451"/>
      <c r="BF19" s="33"/>
      <c r="BG19" s="33"/>
    </row>
    <row r="20" spans="1:59" ht="27" customHeight="1">
      <c r="B20" s="2451"/>
      <c r="C20" s="2451"/>
      <c r="D20" s="2451"/>
      <c r="E20" s="2451"/>
      <c r="F20" s="2451"/>
      <c r="G20" s="2451"/>
      <c r="H20" s="2451"/>
      <c r="I20" s="2451"/>
      <c r="J20" s="2451"/>
      <c r="K20" s="2451"/>
      <c r="L20" s="2451"/>
      <c r="M20" s="2451"/>
      <c r="N20" s="2451"/>
      <c r="O20" s="2451"/>
      <c r="P20" s="2451"/>
      <c r="Q20" s="2451"/>
      <c r="R20" s="2451"/>
      <c r="S20" s="2451"/>
      <c r="T20" s="2451"/>
      <c r="U20" s="2451"/>
      <c r="V20" s="2451"/>
      <c r="W20" s="2451"/>
      <c r="X20" s="2451"/>
      <c r="Y20" s="2451"/>
      <c r="Z20" s="2451"/>
      <c r="AA20" s="2451"/>
      <c r="AB20" s="2451"/>
      <c r="AC20" s="2451"/>
      <c r="AD20" s="2451"/>
      <c r="AE20" s="2451"/>
      <c r="AF20" s="2451"/>
      <c r="AG20" s="2451"/>
      <c r="AH20" s="2451"/>
      <c r="AI20" s="2451"/>
      <c r="AJ20" s="2451"/>
      <c r="AK20" s="2451"/>
      <c r="AL20" s="2451"/>
      <c r="AM20" s="2451"/>
      <c r="AN20" s="2451"/>
      <c r="AO20" s="2451"/>
      <c r="AP20" s="2451"/>
      <c r="AQ20" s="2451"/>
      <c r="AR20" s="2451"/>
      <c r="AS20" s="2451"/>
      <c r="AT20" s="2451"/>
      <c r="AU20" s="2451"/>
      <c r="AV20" s="2451"/>
      <c r="AW20" s="2451"/>
      <c r="AX20" s="2451"/>
      <c r="AY20" s="2451"/>
      <c r="AZ20" s="2451"/>
      <c r="BA20" s="2451"/>
      <c r="BB20" s="2451"/>
      <c r="BC20" s="2451"/>
      <c r="BD20" s="2451"/>
      <c r="BE20" s="2451"/>
      <c r="BF20" s="33"/>
      <c r="BG20" s="33"/>
    </row>
    <row r="21" spans="1:59" ht="23.25" customHeight="1">
      <c r="B21" s="1604" t="s">
        <v>655</v>
      </c>
      <c r="C21" s="1604"/>
      <c r="D21" s="1604"/>
      <c r="E21" s="1604"/>
      <c r="F21" s="1604"/>
      <c r="G21" s="1604"/>
      <c r="H21" s="1604"/>
      <c r="I21" s="1604"/>
      <c r="J21" s="1604"/>
      <c r="K21" s="1604"/>
      <c r="L21" s="1604"/>
      <c r="M21" s="1604"/>
      <c r="N21" s="1604"/>
      <c r="O21" s="1604"/>
      <c r="P21" s="1604"/>
      <c r="Q21" s="1604"/>
      <c r="R21" s="1604"/>
      <c r="S21" s="1604"/>
      <c r="T21" s="1604"/>
      <c r="U21" s="1604"/>
      <c r="V21" s="1604"/>
      <c r="W21" s="1604"/>
      <c r="X21" s="1604"/>
      <c r="Y21" s="1604"/>
      <c r="Z21" s="1604"/>
      <c r="AA21" s="1604"/>
      <c r="AB21" s="1604"/>
      <c r="AC21" s="1604"/>
      <c r="AD21" s="1604"/>
      <c r="AE21" s="1604"/>
      <c r="AF21" s="1604"/>
      <c r="AG21" s="1604"/>
      <c r="AH21" s="1604"/>
      <c r="AI21" s="1604"/>
      <c r="AJ21" s="1604"/>
      <c r="AK21" s="1604"/>
      <c r="AL21" s="1604"/>
      <c r="AM21" s="1604"/>
      <c r="AN21" s="1604"/>
      <c r="AO21" s="1604"/>
      <c r="AP21" s="1604"/>
      <c r="AQ21" s="1604"/>
      <c r="AR21" s="1604"/>
      <c r="AS21" s="1604"/>
      <c r="AT21" s="1604"/>
      <c r="AU21" s="1604"/>
      <c r="AV21" s="1604"/>
      <c r="AW21" s="1604"/>
      <c r="AX21" s="1604"/>
      <c r="AY21" s="1604"/>
      <c r="AZ21" s="1604"/>
      <c r="BA21" s="1604"/>
      <c r="BB21" s="1604"/>
      <c r="BC21" s="1604"/>
      <c r="BD21" s="1604"/>
      <c r="BE21" s="1604"/>
      <c r="BF21" s="33"/>
      <c r="BG21" s="33"/>
    </row>
    <row r="22" spans="1:59" ht="20.100000000000001" customHeight="1">
      <c r="B22" s="2446" t="s">
        <v>120</v>
      </c>
      <c r="C22" s="2446"/>
      <c r="D22" s="2446"/>
      <c r="E22" s="2446"/>
      <c r="F22" s="2446"/>
      <c r="G22" s="2446"/>
      <c r="H22" s="2446"/>
      <c r="I22" s="2446"/>
      <c r="J22" s="2446"/>
      <c r="K22" s="2446"/>
      <c r="L22" s="2446"/>
      <c r="M22" s="2446"/>
      <c r="N22" s="2446"/>
      <c r="O22" s="2446"/>
      <c r="P22" s="2446"/>
      <c r="Q22" s="2446"/>
      <c r="R22" s="2446"/>
      <c r="S22" s="2446"/>
      <c r="T22" s="2446"/>
      <c r="U22" s="2446"/>
      <c r="V22" s="2446"/>
      <c r="W22" s="2446"/>
      <c r="X22" s="2446"/>
      <c r="Y22" s="2446"/>
      <c r="Z22" s="2446"/>
      <c r="AA22" s="2446"/>
      <c r="AB22" s="2446"/>
      <c r="AC22" s="2446"/>
      <c r="AD22" s="2446" t="s">
        <v>269</v>
      </c>
      <c r="AE22" s="2446"/>
      <c r="AF22" s="2446"/>
      <c r="AG22" s="2446"/>
      <c r="AH22" s="2446"/>
      <c r="AI22" s="2446"/>
      <c r="AJ22" s="2446"/>
      <c r="AK22" s="2446"/>
      <c r="AL22" s="2446"/>
      <c r="AM22" s="2446"/>
      <c r="AN22" s="2446"/>
      <c r="AO22" s="2446"/>
      <c r="AP22" s="2446"/>
      <c r="AQ22" s="2446"/>
      <c r="AR22" s="2446"/>
      <c r="AS22" s="2446"/>
      <c r="AT22" s="2446"/>
      <c r="AU22" s="2446"/>
      <c r="AV22" s="2446"/>
      <c r="AW22" s="2446"/>
      <c r="AX22" s="2446"/>
      <c r="AY22" s="2446"/>
      <c r="AZ22" s="2446"/>
      <c r="BA22" s="2446"/>
      <c r="BB22" s="2446"/>
      <c r="BC22" s="2446"/>
      <c r="BD22" s="2446"/>
      <c r="BE22" s="2446"/>
      <c r="BF22" s="35"/>
      <c r="BG22" s="35"/>
    </row>
    <row r="23" spans="1:59" ht="18" customHeight="1">
      <c r="B23" s="2445" t="str">
        <f>المدخلات!P3</f>
        <v>احمد ابراهيم النعيمي</v>
      </c>
      <c r="C23" s="2445"/>
      <c r="D23" s="2445"/>
      <c r="E23" s="2445"/>
      <c r="F23" s="2445"/>
      <c r="G23" s="2445"/>
      <c r="H23" s="2445"/>
      <c r="I23" s="2445"/>
      <c r="J23" s="2445"/>
      <c r="K23" s="2445"/>
      <c r="L23" s="2445"/>
      <c r="M23" s="2445"/>
      <c r="N23" s="2445"/>
      <c r="O23" s="2445"/>
      <c r="P23" s="2445"/>
      <c r="Q23" s="2445"/>
      <c r="R23" s="2445"/>
      <c r="S23" s="2445"/>
      <c r="T23" s="2445"/>
      <c r="U23" s="2445"/>
      <c r="V23" s="2445"/>
      <c r="W23" s="2445"/>
      <c r="X23" s="2445"/>
      <c r="Y23" s="2445"/>
      <c r="Z23" s="2445"/>
      <c r="AA23" s="2445"/>
      <c r="AB23" s="2445"/>
      <c r="AC23" s="2445"/>
      <c r="AD23" s="2445">
        <f>المدخلات!AR10</f>
        <v>0</v>
      </c>
      <c r="AE23" s="2445"/>
      <c r="AF23" s="2445"/>
      <c r="AG23" s="2445"/>
      <c r="AH23" s="2445"/>
      <c r="AI23" s="2445"/>
      <c r="AJ23" s="2445"/>
      <c r="AK23" s="2445"/>
      <c r="AL23" s="2445"/>
      <c r="AM23" s="2445"/>
      <c r="AN23" s="2445"/>
      <c r="AO23" s="2445"/>
      <c r="AP23" s="2445"/>
      <c r="AQ23" s="2445"/>
      <c r="AR23" s="2445"/>
      <c r="AS23" s="2445"/>
      <c r="AT23" s="2445"/>
      <c r="AU23" s="2445"/>
      <c r="AV23" s="2445"/>
      <c r="AW23" s="2445"/>
      <c r="AX23" s="2445"/>
      <c r="AY23" s="2445"/>
      <c r="AZ23" s="2445"/>
      <c r="BA23" s="2445"/>
      <c r="BB23" s="2445"/>
      <c r="BC23" s="2445"/>
      <c r="BD23" s="2445"/>
      <c r="BE23" s="2445"/>
    </row>
    <row r="24" spans="1:59" ht="18" customHeight="1">
      <c r="B24" s="40"/>
      <c r="C24" s="39"/>
      <c r="D24" s="39"/>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row>
    <row r="25" spans="1:59" ht="18" customHeight="1">
      <c r="B25" s="40"/>
      <c r="C25" s="42"/>
      <c r="D25" s="42"/>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33"/>
      <c r="BG25" s="33"/>
    </row>
    <row r="26" spans="1:59" ht="18" customHeight="1">
      <c r="B26" s="40"/>
      <c r="C26" s="42"/>
      <c r="D26" s="42"/>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33"/>
      <c r="BG26" s="33"/>
    </row>
    <row r="27" spans="1:59" ht="20.100000000000001" customHeight="1">
      <c r="B27" s="2446" t="s">
        <v>268</v>
      </c>
      <c r="C27" s="2446"/>
      <c r="D27" s="2446"/>
      <c r="E27" s="2446"/>
      <c r="F27" s="2446"/>
      <c r="G27" s="2446"/>
      <c r="H27" s="2446"/>
      <c r="I27" s="2446"/>
      <c r="J27" s="2446"/>
      <c r="K27" s="2446"/>
      <c r="L27" s="2446"/>
      <c r="M27" s="2446"/>
      <c r="N27" s="2446"/>
      <c r="O27" s="2446"/>
      <c r="P27" s="2446"/>
      <c r="Q27" s="2446"/>
      <c r="R27" s="2446"/>
      <c r="S27" s="2446"/>
      <c r="T27" s="2446"/>
      <c r="U27" s="2446"/>
      <c r="V27" s="2446"/>
      <c r="W27" s="2446"/>
      <c r="X27" s="2446"/>
      <c r="Y27" s="2446"/>
      <c r="Z27" s="2446"/>
      <c r="AA27" s="2446"/>
      <c r="AB27" s="2446"/>
      <c r="AC27" s="2446"/>
      <c r="AD27" s="2446"/>
      <c r="AE27" s="2446"/>
      <c r="AF27" s="2446"/>
      <c r="AG27" s="2446"/>
      <c r="AH27" s="2446"/>
      <c r="AI27" s="2446"/>
      <c r="AJ27" s="2446"/>
      <c r="AK27" s="2446"/>
      <c r="AL27" s="2446"/>
      <c r="AM27" s="2446"/>
      <c r="AN27" s="2446"/>
      <c r="AO27" s="2446"/>
      <c r="AP27" s="2446"/>
      <c r="AQ27" s="2446"/>
      <c r="AR27" s="2446"/>
      <c r="AS27" s="2446"/>
      <c r="AT27" s="2446"/>
      <c r="AU27" s="2446"/>
      <c r="AV27" s="2446"/>
      <c r="AW27" s="2446"/>
      <c r="AX27" s="2446"/>
      <c r="AY27" s="2446"/>
      <c r="AZ27" s="2446"/>
      <c r="BA27" s="2446"/>
      <c r="BB27" s="2446"/>
      <c r="BC27" s="2446"/>
      <c r="BD27" s="2446"/>
      <c r="BE27" s="2446"/>
      <c r="BF27" s="33"/>
      <c r="BG27" s="33"/>
    </row>
    <row r="28" spans="1:59" ht="18" customHeight="1">
      <c r="A28" s="34"/>
      <c r="B28" s="2447" t="s">
        <v>656</v>
      </c>
      <c r="C28" s="2447"/>
      <c r="D28" s="2447"/>
      <c r="E28" s="2447"/>
      <c r="F28" s="2447"/>
      <c r="G28" s="2447"/>
      <c r="H28" s="2447"/>
      <c r="I28" s="2447"/>
      <c r="J28" s="2447"/>
      <c r="K28" s="2447"/>
      <c r="L28" s="2447"/>
      <c r="M28" s="2447"/>
      <c r="N28" s="2447"/>
      <c r="O28" s="2447"/>
      <c r="P28" s="2447"/>
      <c r="Q28" s="2447"/>
      <c r="R28" s="2447"/>
      <c r="S28" s="2447"/>
      <c r="T28" s="2447"/>
      <c r="U28" s="2447"/>
      <c r="V28" s="2447"/>
      <c r="W28" s="2447"/>
      <c r="X28" s="2447"/>
      <c r="Y28" s="2447"/>
      <c r="Z28" s="2447"/>
      <c r="AA28" s="2447"/>
      <c r="AB28" s="2447"/>
      <c r="AC28" s="2447"/>
      <c r="AD28" s="2447"/>
      <c r="AE28" s="2447"/>
      <c r="AF28" s="2447"/>
      <c r="AG28" s="2447"/>
      <c r="AH28" s="2447"/>
      <c r="AI28" s="2447"/>
      <c r="AJ28" s="2447"/>
      <c r="AK28" s="2447"/>
      <c r="AL28" s="2447"/>
      <c r="AM28" s="2447"/>
      <c r="AN28" s="2447"/>
      <c r="AO28" s="2447"/>
      <c r="AP28" s="2447"/>
      <c r="AQ28" s="2447"/>
      <c r="AR28" s="2447"/>
      <c r="AS28" s="2447"/>
      <c r="AT28" s="2447"/>
      <c r="AU28" s="2447"/>
      <c r="AV28" s="2447"/>
      <c r="AW28" s="2447"/>
      <c r="AX28" s="2447"/>
      <c r="AY28" s="2447"/>
      <c r="AZ28" s="2447"/>
      <c r="BA28" s="2447"/>
      <c r="BB28" s="2447"/>
      <c r="BC28" s="2447"/>
      <c r="BD28" s="2447"/>
      <c r="BE28" s="2447"/>
      <c r="BF28" s="33"/>
      <c r="BG28" s="33"/>
    </row>
    <row r="29" spans="1:59" ht="18" customHeight="1">
      <c r="A29" s="34"/>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33"/>
      <c r="BG29" s="33"/>
    </row>
    <row r="30" spans="1:59" ht="18" customHeight="1">
      <c r="B30" s="40"/>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33"/>
      <c r="BG30" s="33"/>
    </row>
    <row r="31" spans="1:59" ht="18" customHeight="1">
      <c r="B31" s="40"/>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33"/>
      <c r="BG31" s="33"/>
    </row>
    <row r="32" spans="1:59" ht="18" customHeight="1">
      <c r="B32" s="40"/>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33"/>
      <c r="BG32" s="33"/>
    </row>
    <row r="33" spans="2:59" ht="18" customHeight="1">
      <c r="B33" s="40"/>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33"/>
      <c r="BG33" s="33"/>
    </row>
    <row r="34" spans="2:59" ht="18" customHeight="1">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row>
    <row r="35" spans="2:59" ht="18" customHeight="1">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row>
  </sheetData>
  <mergeCells count="32">
    <mergeCell ref="B8:H8"/>
    <mergeCell ref="I8:N8"/>
    <mergeCell ref="O8:W8"/>
    <mergeCell ref="X8:BE8"/>
    <mergeCell ref="B1:AC1"/>
    <mergeCell ref="AD1:BE1"/>
    <mergeCell ref="B3:J3"/>
    <mergeCell ref="K3:Q3"/>
    <mergeCell ref="R3:BE3"/>
    <mergeCell ref="B4:G4"/>
    <mergeCell ref="H4:BE4"/>
    <mergeCell ref="B5:I5"/>
    <mergeCell ref="J5:BE5"/>
    <mergeCell ref="B6:N6"/>
    <mergeCell ref="O6:Q6"/>
    <mergeCell ref="R6:BE6"/>
    <mergeCell ref="B9:I9"/>
    <mergeCell ref="J9:BE9"/>
    <mergeCell ref="B10:I10"/>
    <mergeCell ref="J10:BE10"/>
    <mergeCell ref="B12:I12"/>
    <mergeCell ref="J12:BE12"/>
    <mergeCell ref="B23:AC23"/>
    <mergeCell ref="AD23:BE23"/>
    <mergeCell ref="B27:BE27"/>
    <mergeCell ref="B28:BE28"/>
    <mergeCell ref="B13:I13"/>
    <mergeCell ref="J13:BE13"/>
    <mergeCell ref="B15:BE20"/>
    <mergeCell ref="B21:BE21"/>
    <mergeCell ref="B22:AC22"/>
    <mergeCell ref="AD22:BE22"/>
  </mergeCells>
  <printOptions horizontalCentered="1"/>
  <pageMargins left="0.39370078740157483" right="0.39370078740157483" top="1.2204724409448819" bottom="1.3385826771653544" header="0" footer="0"/>
  <pageSetup paperSize="9" scale="96" fitToHeight="0" orientation="portrait" r:id="rId1"/>
  <headerFooter>
    <oddHeader>&amp;C&amp;G</oddHeader>
    <oddFooter>&amp;L&amp;G</oddFoot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tabColor rgb="FFFFC000"/>
    <pageSetUpPr fitToPage="1"/>
  </sheetPr>
  <dimension ref="A3:BH37"/>
  <sheetViews>
    <sheetView rightToLeft="1" view="pageBreakPreview" zoomScale="115" zoomScaleNormal="100" zoomScaleSheetLayoutView="115" zoomScalePageLayoutView="85" workbookViewId="0">
      <selection activeCell="G5" sqref="G5:O5"/>
    </sheetView>
  </sheetViews>
  <sheetFormatPr defaultColWidth="1.6640625" defaultRowHeight="18" customHeight="1"/>
  <cols>
    <col min="1" max="1" width="1.6640625" style="31"/>
    <col min="2" max="2" width="1.6640625" style="31" customWidth="1"/>
    <col min="3" max="5" width="1.6640625" style="31"/>
    <col min="6" max="6" width="2.109375" style="31" customWidth="1"/>
    <col min="7" max="10" width="1.6640625" style="31"/>
    <col min="11" max="11" width="1.6640625" style="31" customWidth="1"/>
    <col min="12" max="26" width="1.6640625" style="31"/>
    <col min="27" max="27" width="1.6640625" style="31" customWidth="1"/>
    <col min="28" max="47" width="1.6640625" style="31"/>
    <col min="48" max="48" width="2.109375" style="31" bestFit="1" customWidth="1"/>
    <col min="49" max="53" width="1.6640625" style="31"/>
    <col min="54" max="55" width="1.6640625" style="31" customWidth="1"/>
    <col min="56" max="56" width="2" style="31" customWidth="1"/>
    <col min="57" max="60" width="1.6640625" style="31" customWidth="1"/>
    <col min="61" max="16384" width="1.6640625" style="31"/>
  </cols>
  <sheetData>
    <row r="3" spans="1:60" ht="66.75" customHeight="1">
      <c r="A3" s="2464" t="s">
        <v>657</v>
      </c>
      <c r="B3" s="2464"/>
      <c r="C3" s="2464"/>
      <c r="D3" s="2464"/>
      <c r="E3" s="2464"/>
      <c r="F3" s="2464"/>
      <c r="G3" s="2464"/>
      <c r="H3" s="2464"/>
      <c r="I3" s="2464"/>
      <c r="J3" s="2464"/>
      <c r="K3" s="2464"/>
      <c r="L3" s="2464"/>
      <c r="M3" s="2464"/>
      <c r="N3" s="2464"/>
      <c r="O3" s="2464"/>
      <c r="P3" s="2464"/>
      <c r="Q3" s="2464"/>
      <c r="R3" s="2464"/>
      <c r="S3" s="2464"/>
      <c r="T3" s="2464"/>
      <c r="U3" s="2464"/>
      <c r="V3" s="2464"/>
      <c r="W3" s="2464"/>
      <c r="X3" s="2464"/>
      <c r="Y3" s="2464"/>
      <c r="Z3" s="2464"/>
      <c r="AA3" s="2464"/>
      <c r="AB3" s="2464"/>
      <c r="AC3" s="2464"/>
      <c r="AD3" s="2464"/>
      <c r="AE3" s="2464"/>
      <c r="AF3" s="2464"/>
      <c r="AG3" s="2464"/>
      <c r="AH3" s="2464"/>
      <c r="AI3" s="2464"/>
      <c r="AJ3" s="2464"/>
      <c r="AK3" s="2464"/>
      <c r="AL3" s="2464"/>
      <c r="AM3" s="2464"/>
      <c r="AN3" s="2464"/>
      <c r="AO3" s="2464"/>
      <c r="AP3" s="2464"/>
      <c r="AQ3" s="2464"/>
      <c r="AR3" s="2464"/>
      <c r="AS3" s="2464"/>
      <c r="AT3" s="2464"/>
      <c r="AU3" s="2464"/>
      <c r="AV3" s="2464"/>
      <c r="AW3" s="2464"/>
      <c r="AX3" s="2464"/>
      <c r="AY3" s="2464"/>
      <c r="AZ3" s="2464"/>
      <c r="BA3" s="2464"/>
      <c r="BB3" s="2464"/>
      <c r="BC3" s="2464"/>
      <c r="BD3" s="2464"/>
      <c r="BE3" s="2464"/>
      <c r="BF3" s="2464"/>
    </row>
    <row r="4" spans="1:60" ht="20.100000000000001" customHeight="1"/>
    <row r="5" spans="1:60" ht="20.100000000000001" customHeight="1">
      <c r="B5" s="2457" t="s">
        <v>658</v>
      </c>
      <c r="C5" s="2457"/>
      <c r="D5" s="2457"/>
      <c r="E5" s="2457"/>
      <c r="F5" s="2457"/>
      <c r="G5" s="2264">
        <f>المدخلات!AR14</f>
        <v>0</v>
      </c>
      <c r="H5" s="2264"/>
      <c r="I5" s="2264"/>
      <c r="J5" s="2264"/>
      <c r="K5" s="2264"/>
      <c r="L5" s="2264"/>
      <c r="M5" s="2264"/>
      <c r="N5" s="2264"/>
      <c r="O5" s="226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row>
    <row r="6" spans="1:60" ht="20.100000000000001" customHeight="1">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row>
    <row r="7" spans="1:60" ht="20.100000000000001" customHeight="1">
      <c r="B7" s="2457" t="s">
        <v>659</v>
      </c>
      <c r="C7" s="2457"/>
      <c r="D7" s="2457"/>
      <c r="E7" s="2457"/>
      <c r="F7" s="2457"/>
      <c r="G7" s="2457"/>
      <c r="H7" s="2448" t="str">
        <f>المدخلات!P4</f>
        <v xml:space="preserve">فيلا دور أرضي و اول وسور </v>
      </c>
      <c r="I7" s="2448"/>
      <c r="J7" s="2448"/>
      <c r="K7" s="2448"/>
      <c r="L7" s="2448"/>
      <c r="M7" s="2448"/>
      <c r="N7" s="2448"/>
      <c r="O7" s="2448"/>
      <c r="P7" s="2448"/>
      <c r="Q7" s="2448"/>
      <c r="R7" s="2448"/>
      <c r="S7" s="2448"/>
      <c r="T7" s="2448"/>
      <c r="U7" s="2448"/>
      <c r="V7" s="2448"/>
      <c r="W7" s="2448"/>
      <c r="X7" s="2448"/>
      <c r="Y7" s="2448"/>
      <c r="Z7" s="2448"/>
      <c r="AA7" s="2448"/>
      <c r="AB7" s="2448"/>
      <c r="AC7" s="2448"/>
      <c r="AD7" s="2448"/>
      <c r="AE7" s="2448"/>
      <c r="AF7" s="2448"/>
      <c r="AG7" s="2448"/>
      <c r="AH7" s="2448"/>
      <c r="AI7" s="2448"/>
      <c r="AJ7" s="2448"/>
      <c r="AK7" s="2448"/>
      <c r="AL7" s="2448"/>
      <c r="AM7" s="2448"/>
      <c r="AN7" s="2448"/>
      <c r="AO7" s="2448"/>
      <c r="AP7" s="2448"/>
      <c r="AQ7" s="2448"/>
      <c r="AR7" s="2448"/>
      <c r="AS7" s="2448"/>
      <c r="AT7" s="2448"/>
      <c r="AU7" s="2448"/>
      <c r="AV7" s="2448"/>
      <c r="AW7" s="2448"/>
      <c r="AX7" s="2448"/>
      <c r="AY7" s="2448"/>
      <c r="AZ7" s="2448"/>
      <c r="BA7" s="2448"/>
      <c r="BB7" s="2448"/>
      <c r="BC7" s="2448"/>
      <c r="BD7" s="2448"/>
      <c r="BE7" s="2448"/>
      <c r="BF7" s="2448"/>
      <c r="BG7" s="33"/>
    </row>
    <row r="8" spans="1:60" ht="20.100000000000001" customHeight="1">
      <c r="B8" s="2460" t="s">
        <v>470</v>
      </c>
      <c r="C8" s="2460"/>
      <c r="D8" s="2460"/>
      <c r="E8" s="2460"/>
      <c r="F8" s="2460"/>
      <c r="G8" s="2448" t="str">
        <f>المدخلات!P3</f>
        <v>احمد ابراهيم النعيمي</v>
      </c>
      <c r="H8" s="2448"/>
      <c r="I8" s="2448"/>
      <c r="J8" s="2448"/>
      <c r="K8" s="2448"/>
      <c r="L8" s="2448"/>
      <c r="M8" s="2448"/>
      <c r="N8" s="2448"/>
      <c r="O8" s="2448"/>
      <c r="P8" s="2448"/>
      <c r="Q8" s="2448"/>
      <c r="R8" s="2448"/>
      <c r="S8" s="2448"/>
      <c r="T8" s="2448"/>
      <c r="U8" s="2448"/>
      <c r="V8" s="2448"/>
      <c r="W8" s="2448"/>
      <c r="X8" s="2448"/>
      <c r="Y8" s="2448"/>
      <c r="Z8" s="2448"/>
      <c r="AA8" s="2448"/>
      <c r="AB8" s="2448"/>
      <c r="AC8" s="2448"/>
      <c r="AD8" s="2448"/>
      <c r="AE8" s="2448"/>
      <c r="AF8" s="2448"/>
      <c r="AG8" s="2448"/>
      <c r="AH8" s="2448"/>
      <c r="AI8" s="2448"/>
      <c r="AJ8" s="2448"/>
      <c r="AK8" s="2448"/>
      <c r="AL8" s="2448"/>
      <c r="AM8" s="2448"/>
      <c r="AN8" s="2448"/>
      <c r="AO8" s="2448"/>
      <c r="AP8" s="2448"/>
      <c r="AQ8" s="2448"/>
      <c r="AR8" s="2448"/>
      <c r="AS8" s="2448"/>
      <c r="AT8" s="2448"/>
      <c r="AU8" s="2448"/>
      <c r="AV8" s="2448"/>
      <c r="AW8" s="2448"/>
      <c r="AX8" s="2448"/>
      <c r="AY8" s="2448"/>
      <c r="AZ8" s="2448"/>
      <c r="BA8" s="2448"/>
      <c r="BB8" s="2448"/>
      <c r="BC8" s="2448"/>
      <c r="BD8" s="2448"/>
      <c r="BE8" s="2448"/>
      <c r="BF8" s="2448"/>
      <c r="BG8" s="33"/>
    </row>
    <row r="9" spans="1:60" ht="20.100000000000001" customHeight="1">
      <c r="B9" s="2460" t="s">
        <v>471</v>
      </c>
      <c r="C9" s="2460"/>
      <c r="D9" s="2460"/>
      <c r="E9" s="2460"/>
      <c r="F9" s="2460"/>
      <c r="G9" s="2460"/>
      <c r="H9" s="2448">
        <f>المدخلات!AR10</f>
        <v>0</v>
      </c>
      <c r="I9" s="2448"/>
      <c r="J9" s="2448"/>
      <c r="K9" s="2448"/>
      <c r="L9" s="2448"/>
      <c r="M9" s="2448"/>
      <c r="N9" s="2448"/>
      <c r="O9" s="2448"/>
      <c r="P9" s="2448"/>
      <c r="Q9" s="2448"/>
      <c r="R9" s="2448"/>
      <c r="S9" s="2448"/>
      <c r="T9" s="2448"/>
      <c r="U9" s="2448"/>
      <c r="V9" s="2448"/>
      <c r="W9" s="2448"/>
      <c r="X9" s="2448"/>
      <c r="Y9" s="2448"/>
      <c r="Z9" s="2448"/>
      <c r="AA9" s="2448"/>
      <c r="AB9" s="2448"/>
      <c r="AC9" s="2448"/>
      <c r="AD9" s="2448"/>
      <c r="AE9" s="2448"/>
      <c r="AF9" s="2448"/>
      <c r="AG9" s="2448"/>
      <c r="AH9" s="2448"/>
      <c r="AI9" s="2448"/>
      <c r="AJ9" s="2448"/>
      <c r="AK9" s="2448"/>
      <c r="AL9" s="2448"/>
      <c r="AM9" s="2448"/>
      <c r="AN9" s="2448"/>
      <c r="AO9" s="2448"/>
      <c r="AP9" s="2448"/>
      <c r="AQ9" s="2448"/>
      <c r="AR9" s="2448"/>
      <c r="AS9" s="2448"/>
      <c r="AT9" s="2448"/>
      <c r="AU9" s="2448"/>
      <c r="AV9" s="2448"/>
      <c r="AW9" s="2448"/>
      <c r="AX9" s="2448"/>
      <c r="AY9" s="2448"/>
      <c r="AZ9" s="2448"/>
      <c r="BA9" s="2448"/>
      <c r="BB9" s="2448"/>
      <c r="BC9" s="2448"/>
      <c r="BD9" s="2448"/>
      <c r="BE9" s="2448"/>
      <c r="BF9" s="2448"/>
      <c r="BG9" s="33"/>
    </row>
    <row r="10" spans="1:60" ht="20.100000000000001" customHeight="1">
      <c r="B10" s="2460" t="s">
        <v>660</v>
      </c>
      <c r="C10" s="2460"/>
      <c r="D10" s="2460"/>
      <c r="E10" s="2460"/>
      <c r="F10" s="2460"/>
      <c r="G10" s="2460"/>
      <c r="H10" s="2460"/>
      <c r="I10" s="2448" t="s">
        <v>270</v>
      </c>
      <c r="J10" s="2448"/>
      <c r="K10" s="2448"/>
      <c r="L10" s="2448"/>
      <c r="M10" s="2448"/>
      <c r="N10" s="2448"/>
      <c r="O10" s="2448"/>
      <c r="P10" s="2448"/>
      <c r="Q10" s="2448"/>
      <c r="R10" s="2448"/>
      <c r="S10" s="2448"/>
      <c r="T10" s="2448"/>
      <c r="U10" s="2448"/>
      <c r="V10" s="2448"/>
      <c r="W10" s="2448"/>
      <c r="X10" s="2448"/>
      <c r="Y10" s="2448"/>
      <c r="Z10" s="2448"/>
      <c r="AA10" s="2448"/>
      <c r="AB10" s="2448"/>
      <c r="AC10" s="2448"/>
      <c r="AD10" s="2448"/>
      <c r="AE10" s="2448"/>
      <c r="AF10" s="2448"/>
      <c r="AG10" s="2448"/>
      <c r="AH10" s="2448"/>
      <c r="AI10" s="2448"/>
      <c r="AJ10" s="2448"/>
      <c r="AK10" s="2448"/>
      <c r="AL10" s="2448"/>
      <c r="AM10" s="2448"/>
      <c r="AN10" s="2448"/>
      <c r="AO10" s="2448"/>
      <c r="AP10" s="2448"/>
      <c r="AQ10" s="2448"/>
      <c r="AR10" s="2448"/>
      <c r="AS10" s="2448"/>
      <c r="AT10" s="2448"/>
      <c r="AU10" s="2448"/>
      <c r="AV10" s="2448"/>
      <c r="AW10" s="2448"/>
      <c r="AX10" s="2448"/>
      <c r="AY10" s="2448"/>
      <c r="AZ10" s="2448"/>
      <c r="BA10" s="2448"/>
      <c r="BB10" s="2448"/>
      <c r="BC10" s="2448"/>
      <c r="BD10" s="2448"/>
      <c r="BE10" s="2448"/>
      <c r="BF10" s="2448"/>
      <c r="BG10" s="33"/>
    </row>
    <row r="11" spans="1:60" ht="20.100000000000001" customHeight="1">
      <c r="B11" s="46"/>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33"/>
    </row>
    <row r="12" spans="1:60" ht="20.100000000000001" customHeight="1">
      <c r="B12" s="46"/>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33"/>
    </row>
    <row r="13" spans="1:60" ht="20.100000000000001" customHeight="1">
      <c r="B13" s="2461" t="s">
        <v>661</v>
      </c>
      <c r="C13" s="2461"/>
      <c r="D13" s="2461"/>
      <c r="E13" s="2461"/>
      <c r="F13" s="2461"/>
      <c r="G13" s="2461"/>
      <c r="H13" s="2461"/>
      <c r="I13" s="2461"/>
      <c r="J13" s="2461"/>
      <c r="K13" s="2461"/>
      <c r="L13" s="2461"/>
      <c r="M13" s="2461"/>
      <c r="N13" s="2461"/>
      <c r="O13" s="2461"/>
      <c r="P13" s="2461"/>
      <c r="Q13" s="2461"/>
      <c r="R13" s="2461"/>
      <c r="S13" s="2461"/>
      <c r="T13" s="2462" t="s">
        <v>662</v>
      </c>
      <c r="U13" s="2462"/>
      <c r="V13" s="2462"/>
      <c r="W13" s="2462"/>
      <c r="X13" s="2462"/>
      <c r="Y13" s="2462"/>
      <c r="Z13" s="2451">
        <f>المدخلات!AR3</f>
        <v>0</v>
      </c>
      <c r="AA13" s="2451"/>
      <c r="AB13" s="2451"/>
      <c r="AC13" s="2451"/>
      <c r="AD13" s="2451"/>
      <c r="AE13" s="2451"/>
      <c r="AF13" s="2451"/>
      <c r="AG13" s="2451"/>
      <c r="AH13" s="2451"/>
      <c r="AI13" s="2451"/>
      <c r="AJ13" s="2451"/>
      <c r="AK13" s="2451"/>
      <c r="AL13" s="2460" t="s">
        <v>615</v>
      </c>
      <c r="AM13" s="2460"/>
      <c r="AN13" s="2460"/>
      <c r="AO13" s="2460"/>
      <c r="AP13" s="2460"/>
      <c r="AQ13" s="2460"/>
      <c r="AR13" s="2460"/>
      <c r="AS13" s="2460"/>
      <c r="AT13" s="2460"/>
      <c r="AU13" s="2451">
        <f>المدخلات!AR4</f>
        <v>0</v>
      </c>
      <c r="AV13" s="2451"/>
      <c r="AW13" s="2451"/>
      <c r="AX13" s="2451"/>
      <c r="AY13" s="2451"/>
      <c r="AZ13" s="2451"/>
      <c r="BA13" s="2451"/>
      <c r="BB13" s="2451"/>
      <c r="BC13" s="2451"/>
      <c r="BD13" s="2451"/>
      <c r="BE13" s="2451"/>
      <c r="BF13" s="2451"/>
      <c r="BG13" s="33"/>
    </row>
    <row r="14" spans="1:60" ht="20.100000000000001" customHeight="1">
      <c r="B14" s="47"/>
      <c r="C14" s="47"/>
      <c r="D14" s="47"/>
      <c r="E14" s="47"/>
      <c r="F14" s="47"/>
      <c r="G14" s="47"/>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33"/>
      <c r="BG14" s="33"/>
    </row>
    <row r="15" spans="1:60" ht="20.100000000000001" customHeight="1">
      <c r="B15" s="2463" t="s">
        <v>663</v>
      </c>
      <c r="C15" s="2463"/>
      <c r="D15" s="2463"/>
      <c r="E15" s="2463"/>
      <c r="F15" s="2463"/>
      <c r="G15" s="2463"/>
      <c r="H15" s="2463"/>
      <c r="I15" s="2463"/>
      <c r="J15" s="2463"/>
      <c r="K15" s="2463"/>
      <c r="L15" s="2463"/>
      <c r="M15" s="2463"/>
      <c r="N15" s="2463"/>
      <c r="O15" s="2463"/>
      <c r="P15" s="2463"/>
      <c r="Q15" s="2463"/>
      <c r="R15" s="2463"/>
      <c r="S15" s="2463"/>
      <c r="T15" s="2463"/>
      <c r="U15" s="2463"/>
      <c r="V15" s="2463"/>
      <c r="W15" s="2463"/>
      <c r="X15" s="2463"/>
      <c r="Y15" s="2463"/>
      <c r="Z15" s="2463"/>
      <c r="AA15" s="2463"/>
      <c r="AB15" s="2463"/>
      <c r="AC15" s="2463"/>
      <c r="AD15" s="2463"/>
      <c r="AE15" s="2463"/>
      <c r="AF15" s="2463"/>
      <c r="AG15" s="2463"/>
      <c r="AH15" s="2463"/>
      <c r="AI15" s="2463"/>
      <c r="AJ15" s="2463"/>
      <c r="AK15" s="2463"/>
      <c r="AL15" s="2463"/>
      <c r="AM15" s="2463"/>
      <c r="AN15" s="2463"/>
      <c r="AO15" s="2463"/>
      <c r="AP15" s="2463"/>
      <c r="AQ15" s="2463"/>
      <c r="AR15" s="2463"/>
      <c r="AS15" s="2463"/>
      <c r="AT15" s="2463"/>
      <c r="AU15" s="2463"/>
      <c r="AV15" s="2463"/>
      <c r="AW15" s="2463"/>
      <c r="AX15" s="2463"/>
      <c r="AY15" s="2463"/>
      <c r="AZ15" s="2463"/>
      <c r="BA15" s="2463"/>
      <c r="BB15" s="2463"/>
      <c r="BC15" s="2463"/>
      <c r="BD15" s="2463"/>
      <c r="BE15" s="2463"/>
      <c r="BF15" s="2463"/>
      <c r="BG15" s="36"/>
    </row>
    <row r="16" spans="1:60" ht="20.100000000000001" customHeight="1">
      <c r="B16" s="2463"/>
      <c r="C16" s="2463"/>
      <c r="D16" s="2463"/>
      <c r="E16" s="2463"/>
      <c r="F16" s="2463"/>
      <c r="G16" s="2463"/>
      <c r="H16" s="2463"/>
      <c r="I16" s="2463"/>
      <c r="J16" s="2463"/>
      <c r="K16" s="2463"/>
      <c r="L16" s="2463"/>
      <c r="M16" s="2463"/>
      <c r="N16" s="2463"/>
      <c r="O16" s="2463"/>
      <c r="P16" s="2463"/>
      <c r="Q16" s="2463"/>
      <c r="R16" s="2463"/>
      <c r="S16" s="2463"/>
      <c r="T16" s="2463"/>
      <c r="U16" s="2463"/>
      <c r="V16" s="2463"/>
      <c r="W16" s="2463"/>
      <c r="X16" s="2463"/>
      <c r="Y16" s="2463"/>
      <c r="Z16" s="2463"/>
      <c r="AA16" s="2463"/>
      <c r="AB16" s="2463"/>
      <c r="AC16" s="2463"/>
      <c r="AD16" s="2463"/>
      <c r="AE16" s="2463"/>
      <c r="AF16" s="2463"/>
      <c r="AG16" s="2463"/>
      <c r="AH16" s="2463"/>
      <c r="AI16" s="2463"/>
      <c r="AJ16" s="2463"/>
      <c r="AK16" s="2463"/>
      <c r="AL16" s="2463"/>
      <c r="AM16" s="2463"/>
      <c r="AN16" s="2463"/>
      <c r="AO16" s="2463"/>
      <c r="AP16" s="2463"/>
      <c r="AQ16" s="2463"/>
      <c r="AR16" s="2463"/>
      <c r="AS16" s="2463"/>
      <c r="AT16" s="2463"/>
      <c r="AU16" s="2463"/>
      <c r="AV16" s="2463"/>
      <c r="AW16" s="2463"/>
      <c r="AX16" s="2463"/>
      <c r="AY16" s="2463"/>
      <c r="AZ16" s="2463"/>
      <c r="BA16" s="2463"/>
      <c r="BB16" s="2463"/>
      <c r="BC16" s="2463"/>
      <c r="BD16" s="2463"/>
      <c r="BE16" s="2463"/>
      <c r="BF16" s="2463"/>
    </row>
    <row r="17" spans="1:59" ht="20.100000000000001" customHeight="1">
      <c r="B17" s="2463"/>
      <c r="C17" s="2463"/>
      <c r="D17" s="2463"/>
      <c r="E17" s="2463"/>
      <c r="F17" s="2463"/>
      <c r="G17" s="2463"/>
      <c r="H17" s="2463"/>
      <c r="I17" s="2463"/>
      <c r="J17" s="2463"/>
      <c r="K17" s="2463"/>
      <c r="L17" s="2463"/>
      <c r="M17" s="2463"/>
      <c r="N17" s="2463"/>
      <c r="O17" s="2463"/>
      <c r="P17" s="2463"/>
      <c r="Q17" s="2463"/>
      <c r="R17" s="2463"/>
      <c r="S17" s="2463"/>
      <c r="T17" s="2463"/>
      <c r="U17" s="2463"/>
      <c r="V17" s="2463"/>
      <c r="W17" s="2463"/>
      <c r="X17" s="2463"/>
      <c r="Y17" s="2463"/>
      <c r="Z17" s="2463"/>
      <c r="AA17" s="2463"/>
      <c r="AB17" s="2463"/>
      <c r="AC17" s="2463"/>
      <c r="AD17" s="2463"/>
      <c r="AE17" s="2463"/>
      <c r="AF17" s="2463"/>
      <c r="AG17" s="2463"/>
      <c r="AH17" s="2463"/>
      <c r="AI17" s="2463"/>
      <c r="AJ17" s="2463"/>
      <c r="AK17" s="2463"/>
      <c r="AL17" s="2463"/>
      <c r="AM17" s="2463"/>
      <c r="AN17" s="2463"/>
      <c r="AO17" s="2463"/>
      <c r="AP17" s="2463"/>
      <c r="AQ17" s="2463"/>
      <c r="AR17" s="2463"/>
      <c r="AS17" s="2463"/>
      <c r="AT17" s="2463"/>
      <c r="AU17" s="2463"/>
      <c r="AV17" s="2463"/>
      <c r="AW17" s="2463"/>
      <c r="AX17" s="2463"/>
      <c r="AY17" s="2463"/>
      <c r="AZ17" s="2463"/>
      <c r="BA17" s="2463"/>
      <c r="BB17" s="2463"/>
      <c r="BC17" s="2463"/>
      <c r="BD17" s="2463"/>
      <c r="BE17" s="2463"/>
      <c r="BF17" s="2463"/>
      <c r="BG17" s="33"/>
    </row>
    <row r="18" spans="1:59" ht="20.100000000000001" customHeight="1">
      <c r="B18" s="2463"/>
      <c r="C18" s="2463"/>
      <c r="D18" s="2463"/>
      <c r="E18" s="2463"/>
      <c r="F18" s="2463"/>
      <c r="G18" s="2463"/>
      <c r="H18" s="2463"/>
      <c r="I18" s="2463"/>
      <c r="J18" s="2463"/>
      <c r="K18" s="2463"/>
      <c r="L18" s="2463"/>
      <c r="M18" s="2463"/>
      <c r="N18" s="2463"/>
      <c r="O18" s="2463"/>
      <c r="P18" s="2463"/>
      <c r="Q18" s="2463"/>
      <c r="R18" s="2463"/>
      <c r="S18" s="2463"/>
      <c r="T18" s="2463"/>
      <c r="U18" s="2463"/>
      <c r="V18" s="2463"/>
      <c r="W18" s="2463"/>
      <c r="X18" s="2463"/>
      <c r="Y18" s="2463"/>
      <c r="Z18" s="2463"/>
      <c r="AA18" s="2463"/>
      <c r="AB18" s="2463"/>
      <c r="AC18" s="2463"/>
      <c r="AD18" s="2463"/>
      <c r="AE18" s="2463"/>
      <c r="AF18" s="2463"/>
      <c r="AG18" s="2463"/>
      <c r="AH18" s="2463"/>
      <c r="AI18" s="2463"/>
      <c r="AJ18" s="2463"/>
      <c r="AK18" s="2463"/>
      <c r="AL18" s="2463"/>
      <c r="AM18" s="2463"/>
      <c r="AN18" s="2463"/>
      <c r="AO18" s="2463"/>
      <c r="AP18" s="2463"/>
      <c r="AQ18" s="2463"/>
      <c r="AR18" s="2463"/>
      <c r="AS18" s="2463"/>
      <c r="AT18" s="2463"/>
      <c r="AU18" s="2463"/>
      <c r="AV18" s="2463"/>
      <c r="AW18" s="2463"/>
      <c r="AX18" s="2463"/>
      <c r="AY18" s="2463"/>
      <c r="AZ18" s="2463"/>
      <c r="BA18" s="2463"/>
      <c r="BB18" s="2463"/>
      <c r="BC18" s="2463"/>
      <c r="BD18" s="2463"/>
      <c r="BE18" s="2463"/>
      <c r="BF18" s="2463"/>
      <c r="BG18" s="33"/>
    </row>
    <row r="19" spans="1:59" ht="20.100000000000001" customHeight="1">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27"/>
      <c r="BG19" s="33"/>
    </row>
    <row r="20" spans="1:59" ht="20.100000000000001" customHeight="1">
      <c r="B20" s="1604" t="s">
        <v>664</v>
      </c>
      <c r="C20" s="1604"/>
      <c r="D20" s="1604"/>
      <c r="E20" s="1604"/>
      <c r="F20" s="1604"/>
      <c r="G20" s="1604"/>
      <c r="H20" s="1604"/>
      <c r="I20" s="1604"/>
      <c r="J20" s="1604"/>
      <c r="K20" s="1604"/>
      <c r="L20" s="1604"/>
      <c r="M20" s="1604"/>
      <c r="N20" s="1604"/>
      <c r="O20" s="1604"/>
      <c r="P20" s="1604"/>
      <c r="Q20" s="1604"/>
      <c r="R20" s="1604"/>
      <c r="S20" s="1604"/>
      <c r="T20" s="1604"/>
      <c r="U20" s="1604"/>
      <c r="V20" s="1604"/>
      <c r="W20" s="1604"/>
      <c r="X20" s="1604"/>
      <c r="Y20" s="1604"/>
      <c r="Z20" s="1604"/>
      <c r="AA20" s="1604"/>
      <c r="AB20" s="1604"/>
      <c r="AC20" s="1604"/>
      <c r="AD20" s="1604"/>
      <c r="AE20" s="1604"/>
      <c r="AF20" s="1604"/>
      <c r="AG20" s="1604"/>
      <c r="AH20" s="1604"/>
      <c r="AI20" s="1604"/>
      <c r="AJ20" s="1604"/>
      <c r="AK20" s="1604"/>
      <c r="AL20" s="1604"/>
      <c r="AM20" s="1604"/>
      <c r="AN20" s="1604"/>
      <c r="AO20" s="1604"/>
      <c r="AP20" s="1604"/>
      <c r="AQ20" s="1604"/>
      <c r="AR20" s="1604"/>
      <c r="AS20" s="1604"/>
      <c r="AT20" s="1604"/>
      <c r="AU20" s="1604"/>
      <c r="AV20" s="1604"/>
      <c r="AW20" s="1604"/>
      <c r="AX20" s="1604"/>
      <c r="AY20" s="1604"/>
      <c r="AZ20" s="1604"/>
      <c r="BA20" s="1604"/>
      <c r="BB20" s="1604"/>
      <c r="BC20" s="1604"/>
      <c r="BD20" s="1604"/>
      <c r="BE20" s="1604"/>
      <c r="BF20" s="1604"/>
      <c r="BG20" s="33"/>
    </row>
    <row r="21" spans="1:59" ht="20.100000000000001" customHeight="1">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33"/>
      <c r="BG21" s="33"/>
    </row>
    <row r="22" spans="1:59" ht="20.100000000000001" customHeight="1">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33"/>
      <c r="BG22" s="33"/>
    </row>
    <row r="23" spans="1:59" ht="20.100000000000001" customHeight="1">
      <c r="B23" s="2462" t="s">
        <v>120</v>
      </c>
      <c r="C23" s="2462"/>
      <c r="D23" s="2462"/>
      <c r="E23" s="2462"/>
      <c r="F23" s="2462"/>
      <c r="G23" s="2462"/>
      <c r="H23" s="2462"/>
      <c r="I23" s="2462"/>
      <c r="J23" s="2462"/>
      <c r="K23" s="2462"/>
      <c r="L23" s="2462"/>
      <c r="M23" s="2462"/>
      <c r="N23" s="2462"/>
      <c r="O23" s="2462"/>
      <c r="P23" s="2462"/>
      <c r="Q23" s="2462"/>
      <c r="R23" s="2462"/>
      <c r="S23" s="2462"/>
      <c r="T23" s="2462" t="s">
        <v>269</v>
      </c>
      <c r="U23" s="2462"/>
      <c r="V23" s="2462"/>
      <c r="W23" s="2462"/>
      <c r="X23" s="2462"/>
      <c r="Y23" s="2462"/>
      <c r="Z23" s="2462"/>
      <c r="AA23" s="2462"/>
      <c r="AB23" s="2462"/>
      <c r="AC23" s="2462"/>
      <c r="AD23" s="2462"/>
      <c r="AE23" s="2462"/>
      <c r="AF23" s="2462"/>
      <c r="AG23" s="2462"/>
      <c r="AH23" s="2462"/>
      <c r="AI23" s="2462"/>
      <c r="AJ23" s="2462"/>
      <c r="AK23" s="2462"/>
      <c r="AL23" s="2462" t="s">
        <v>268</v>
      </c>
      <c r="AM23" s="2462"/>
      <c r="AN23" s="2462"/>
      <c r="AO23" s="2462"/>
      <c r="AP23" s="2462"/>
      <c r="AQ23" s="2462"/>
      <c r="AR23" s="2462"/>
      <c r="AS23" s="2462"/>
      <c r="AT23" s="2462"/>
      <c r="AU23" s="2462"/>
      <c r="AV23" s="2462"/>
      <c r="AW23" s="2462"/>
      <c r="AX23" s="2462"/>
      <c r="AY23" s="2462"/>
      <c r="AZ23" s="2462"/>
      <c r="BA23" s="2462"/>
      <c r="BB23" s="2462"/>
      <c r="BC23" s="2462"/>
      <c r="BD23" s="2462"/>
      <c r="BE23" s="2462"/>
      <c r="BF23" s="2462"/>
      <c r="BG23" s="33"/>
    </row>
    <row r="24" spans="1:59" ht="20.100000000000001" customHeight="1">
      <c r="B24" s="1604" t="str">
        <f>المدخلات!P3</f>
        <v>احمد ابراهيم النعيمي</v>
      </c>
      <c r="C24" s="1604"/>
      <c r="D24" s="1604"/>
      <c r="E24" s="1604"/>
      <c r="F24" s="1604"/>
      <c r="G24" s="1604"/>
      <c r="H24" s="1604"/>
      <c r="I24" s="1604"/>
      <c r="J24" s="1604"/>
      <c r="K24" s="1604"/>
      <c r="L24" s="1604"/>
      <c r="M24" s="1604"/>
      <c r="N24" s="1604"/>
      <c r="O24" s="1604"/>
      <c r="P24" s="1604"/>
      <c r="Q24" s="1604"/>
      <c r="R24" s="1604"/>
      <c r="S24" s="1604"/>
      <c r="T24" s="1604">
        <f>المدخلات!AR10</f>
        <v>0</v>
      </c>
      <c r="U24" s="1604"/>
      <c r="V24" s="1604"/>
      <c r="W24" s="1604"/>
      <c r="X24" s="1604"/>
      <c r="Y24" s="1604"/>
      <c r="Z24" s="1604"/>
      <c r="AA24" s="1604"/>
      <c r="AB24" s="1604"/>
      <c r="AC24" s="1604"/>
      <c r="AD24" s="1604"/>
      <c r="AE24" s="1604"/>
      <c r="AF24" s="1604"/>
      <c r="AG24" s="1604"/>
      <c r="AH24" s="1604"/>
      <c r="AI24" s="1604"/>
      <c r="AJ24" s="1604"/>
      <c r="AK24" s="1604"/>
      <c r="AL24" s="1604" t="s">
        <v>270</v>
      </c>
      <c r="AM24" s="1604"/>
      <c r="AN24" s="1604"/>
      <c r="AO24" s="1604"/>
      <c r="AP24" s="1604"/>
      <c r="AQ24" s="1604"/>
      <c r="AR24" s="1604"/>
      <c r="AS24" s="1604"/>
      <c r="AT24" s="1604"/>
      <c r="AU24" s="1604"/>
      <c r="AV24" s="1604"/>
      <c r="AW24" s="1604"/>
      <c r="AX24" s="1604"/>
      <c r="AY24" s="1604"/>
      <c r="AZ24" s="1604"/>
      <c r="BA24" s="1604"/>
      <c r="BB24" s="1604"/>
      <c r="BC24" s="1604"/>
      <c r="BD24" s="1604"/>
      <c r="BE24" s="1604"/>
      <c r="BF24" s="1604"/>
      <c r="BG24" s="33"/>
    </row>
    <row r="25" spans="1:59" ht="18" customHeight="1">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35"/>
      <c r="BG25" s="35"/>
    </row>
    <row r="26" spans="1:59" ht="18" customHeight="1">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row>
    <row r="27" spans="1:59" ht="18" customHeight="1">
      <c r="B27" s="32"/>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row>
    <row r="28" spans="1:59" ht="18" customHeight="1">
      <c r="B28" s="32"/>
      <c r="C28" s="33"/>
      <c r="D28" s="33"/>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3"/>
      <c r="BG28" s="33"/>
    </row>
    <row r="29" spans="1:59" ht="18" customHeight="1">
      <c r="B29" s="32"/>
      <c r="C29" s="33"/>
      <c r="D29" s="33"/>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3"/>
      <c r="BG29" s="33"/>
    </row>
    <row r="30" spans="1:59" ht="18" customHeight="1">
      <c r="B30" s="32"/>
      <c r="C30" s="33"/>
      <c r="D30" s="33"/>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3"/>
      <c r="BG30" s="33"/>
    </row>
    <row r="31" spans="1:59" ht="18" customHeight="1">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33"/>
      <c r="BG31" s="33"/>
    </row>
    <row r="32" spans="1:59" ht="18" customHeight="1">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3"/>
      <c r="BG32" s="33"/>
    </row>
    <row r="33" spans="1:59" ht="18" customHeight="1">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33"/>
      <c r="BG33" s="33"/>
    </row>
    <row r="34" spans="1:59" ht="18" customHeight="1">
      <c r="B34" s="32"/>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row>
    <row r="35" spans="1:59" ht="18" customHeight="1">
      <c r="B35" s="32"/>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row>
    <row r="36" spans="1:59" ht="18" customHeight="1">
      <c r="B36" s="32"/>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row>
    <row r="37" spans="1:59" ht="18" customHeight="1">
      <c r="B37" s="32"/>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row>
  </sheetData>
  <mergeCells count="24">
    <mergeCell ref="AL23:BF23"/>
    <mergeCell ref="B8:F8"/>
    <mergeCell ref="G8:BF8"/>
    <mergeCell ref="A3:BF3"/>
    <mergeCell ref="B5:F5"/>
    <mergeCell ref="G5:O5"/>
    <mergeCell ref="B7:G7"/>
    <mergeCell ref="H7:BF7"/>
    <mergeCell ref="B24:S24"/>
    <mergeCell ref="T24:AK24"/>
    <mergeCell ref="AL24:BF24"/>
    <mergeCell ref="B9:G9"/>
    <mergeCell ref="H9:BF9"/>
    <mergeCell ref="B10:H10"/>
    <mergeCell ref="I10:BF10"/>
    <mergeCell ref="B13:S13"/>
    <mergeCell ref="T13:Y13"/>
    <mergeCell ref="Z13:AK13"/>
    <mergeCell ref="AL13:AT13"/>
    <mergeCell ref="AU13:BF13"/>
    <mergeCell ref="B15:BF18"/>
    <mergeCell ref="B20:BF20"/>
    <mergeCell ref="B23:S23"/>
    <mergeCell ref="T23:AK23"/>
  </mergeCells>
  <printOptions horizontalCentered="1"/>
  <pageMargins left="0.39370078740157483" right="0.39370078740157483" top="1.2204724409448819" bottom="0.23250000000000001" header="0" footer="0"/>
  <pageSetup paperSize="9" scale="95" fitToHeight="0" orientation="portrait" r:id="rId1"/>
  <headerFooter>
    <oddHeader>&amp;C&amp;G</oddHeader>
  </headerFooter>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
    <tabColor rgb="FFFFC000"/>
    <pageSetUpPr fitToPage="1"/>
  </sheetPr>
  <dimension ref="A1:BO868"/>
  <sheetViews>
    <sheetView rightToLeft="1" view="pageBreakPreview" zoomScale="95" zoomScaleNormal="100" zoomScaleSheetLayoutView="95" workbookViewId="0">
      <selection activeCell="AO26" sqref="AO26:BE26"/>
    </sheetView>
  </sheetViews>
  <sheetFormatPr defaultColWidth="1.5546875" defaultRowHeight="15"/>
  <cols>
    <col min="1" max="1" width="3.44140625" style="10" customWidth="1"/>
    <col min="2" max="2" width="1.5546875" style="11"/>
    <col min="3" max="3" width="1.5546875" style="10"/>
    <col min="4" max="4" width="2.33203125" style="10" customWidth="1"/>
    <col min="5" max="5" width="4.44140625" style="10" customWidth="1"/>
    <col min="6" max="33" width="2" style="10" customWidth="1"/>
    <col min="34" max="34" width="1.6640625" style="10" customWidth="1"/>
    <col min="35" max="35" width="1" style="10" hidden="1" customWidth="1"/>
    <col min="36" max="36" width="2" style="10" hidden="1" customWidth="1"/>
    <col min="37" max="37" width="3.109375" style="10" customWidth="1"/>
    <col min="38" max="38" width="2.5546875" style="10" customWidth="1"/>
    <col min="39" max="39" width="3.109375" style="10" customWidth="1"/>
    <col min="40" max="40" width="0.109375" style="10" customWidth="1"/>
    <col min="41" max="41" width="1.44140625" style="10" customWidth="1"/>
    <col min="42" max="42" width="5.33203125" style="10" customWidth="1"/>
    <col min="43" max="43" width="3.5546875" style="10" customWidth="1"/>
    <col min="44" max="44" width="2.44140625" style="10" customWidth="1"/>
    <col min="45" max="45" width="2.109375" style="10" customWidth="1"/>
    <col min="46" max="46" width="3.109375" style="10" customWidth="1"/>
    <col min="47" max="47" width="2.5546875" style="10" customWidth="1"/>
    <col min="48" max="48" width="9.88671875" style="10" customWidth="1"/>
    <col min="49" max="50" width="2" style="10" customWidth="1"/>
    <col min="51" max="51" width="2.88671875" style="10" customWidth="1"/>
    <col min="52" max="52" width="5.5546875" style="10" customWidth="1"/>
    <col min="53" max="53" width="5.33203125" style="10" customWidth="1"/>
    <col min="54" max="54" width="2" style="10" customWidth="1"/>
    <col min="55" max="56" width="5.33203125" style="10" customWidth="1"/>
    <col min="57" max="57" width="18.33203125" style="10" customWidth="1"/>
    <col min="58" max="58" width="3.33203125" style="10" customWidth="1"/>
    <col min="59" max="66" width="1.5546875" style="10"/>
    <col min="67" max="68" width="11.5546875" style="10" bestFit="1" customWidth="1"/>
    <col min="69" max="123" width="1.5546875" style="10"/>
    <col min="124" max="124" width="5.5546875" style="10" bestFit="1" customWidth="1"/>
    <col min="125" max="16384" width="1.5546875" style="10"/>
  </cols>
  <sheetData>
    <row r="1" spans="1:67" ht="9.9" customHeight="1">
      <c r="B1" s="2207"/>
      <c r="C1" s="2207"/>
      <c r="D1" s="2207"/>
      <c r="E1" s="2207"/>
      <c r="F1" s="2207"/>
      <c r="G1" s="2207"/>
      <c r="H1" s="2207"/>
      <c r="I1" s="2207"/>
      <c r="J1" s="2207"/>
      <c r="K1" s="2207"/>
      <c r="L1" s="2207"/>
      <c r="M1" s="2207"/>
      <c r="N1" s="2207"/>
      <c r="O1" s="2207"/>
      <c r="P1" s="2207"/>
      <c r="Q1" s="2207"/>
      <c r="R1" s="2207"/>
      <c r="S1" s="2207"/>
      <c r="T1" s="2207"/>
      <c r="U1" s="2207"/>
      <c r="V1" s="2207"/>
      <c r="W1" s="2207"/>
      <c r="X1" s="2207"/>
      <c r="Y1" s="2207"/>
      <c r="Z1" s="2207"/>
      <c r="AA1" s="2207"/>
      <c r="AB1" s="2207"/>
      <c r="AC1" s="2207"/>
      <c r="AD1" s="2207"/>
      <c r="AE1" s="2207"/>
      <c r="AF1" s="2207"/>
      <c r="AG1" s="2207"/>
      <c r="AH1" s="2207"/>
      <c r="AI1" s="2207"/>
      <c r="AJ1" s="2207"/>
      <c r="AK1" s="2207"/>
      <c r="AL1" s="2207"/>
      <c r="AM1" s="2207"/>
      <c r="AN1" s="2207"/>
      <c r="AO1" s="2207"/>
      <c r="AP1" s="2207"/>
      <c r="AQ1" s="2207"/>
      <c r="AR1" s="2207"/>
      <c r="AS1" s="2207"/>
      <c r="AT1" s="2207"/>
      <c r="AU1" s="2207"/>
      <c r="AV1" s="2207"/>
      <c r="AW1" s="2207"/>
      <c r="AX1" s="2207"/>
      <c r="AY1" s="2207"/>
      <c r="AZ1" s="2207"/>
      <c r="BA1" s="2207"/>
      <c r="BB1" s="2207"/>
      <c r="BC1" s="2207"/>
      <c r="BD1" s="2207"/>
      <c r="BE1" s="2207"/>
    </row>
    <row r="2" spans="1:67" ht="30" customHeight="1">
      <c r="B2" s="2497" t="s">
        <v>165</v>
      </c>
      <c r="C2" s="2497"/>
      <c r="D2" s="2497"/>
      <c r="E2" s="2497"/>
      <c r="F2" s="2497"/>
      <c r="G2" s="2497"/>
      <c r="H2" s="2497"/>
      <c r="I2" s="2497"/>
      <c r="J2" s="2497"/>
      <c r="K2" s="2497"/>
      <c r="L2" s="2497"/>
      <c r="M2" s="2497"/>
      <c r="N2" s="2497"/>
      <c r="O2" s="2497"/>
      <c r="P2" s="2497"/>
      <c r="Q2" s="2497"/>
      <c r="R2" s="2497"/>
      <c r="S2" s="2497"/>
      <c r="T2" s="2497"/>
      <c r="U2" s="2497"/>
      <c r="V2" s="2497"/>
      <c r="W2" s="2497"/>
      <c r="X2" s="2497"/>
      <c r="Y2" s="2497"/>
      <c r="Z2" s="2497"/>
      <c r="AA2" s="2497"/>
      <c r="AB2" s="2497"/>
      <c r="AC2" s="2497"/>
      <c r="AD2" s="2497"/>
      <c r="AE2" s="2497"/>
      <c r="AF2" s="2497"/>
      <c r="AG2" s="2497"/>
      <c r="AH2" s="2497"/>
      <c r="AI2" s="2497"/>
      <c r="AJ2" s="2497"/>
      <c r="AK2" s="2497"/>
      <c r="AL2" s="2497"/>
      <c r="AM2" s="2497"/>
      <c r="AN2" s="2497"/>
      <c r="AO2" s="2497"/>
      <c r="AP2" s="2497"/>
      <c r="AQ2" s="2497"/>
      <c r="AR2" s="2497"/>
      <c r="AS2" s="2497"/>
      <c r="AT2" s="2497"/>
      <c r="AU2" s="2497"/>
      <c r="AV2" s="2497"/>
      <c r="AW2" s="2497"/>
      <c r="AX2" s="2497"/>
      <c r="AY2" s="2497"/>
      <c r="AZ2" s="2497"/>
      <c r="BA2" s="2497"/>
      <c r="BB2" s="2497"/>
      <c r="BC2" s="2497"/>
      <c r="BD2" s="2497"/>
      <c r="BE2" s="2497"/>
    </row>
    <row r="3" spans="1:67" ht="22.5" customHeight="1">
      <c r="B3" s="2498" t="s">
        <v>120</v>
      </c>
      <c r="C3" s="2498"/>
      <c r="D3" s="2498"/>
      <c r="E3" s="2498"/>
      <c r="F3" s="2498"/>
      <c r="G3" s="2498"/>
      <c r="H3" s="2498"/>
      <c r="I3" s="2498"/>
      <c r="J3" s="2498"/>
      <c r="K3" s="2498"/>
      <c r="L3" s="2498"/>
      <c r="M3" s="2498"/>
      <c r="N3" s="2498"/>
      <c r="O3" s="2014" t="str">
        <f>المدخلات!P3</f>
        <v>احمد ابراهيم النعيمي</v>
      </c>
      <c r="P3" s="2015"/>
      <c r="Q3" s="2015"/>
      <c r="R3" s="2015"/>
      <c r="S3" s="2015"/>
      <c r="T3" s="2015"/>
      <c r="U3" s="2015"/>
      <c r="V3" s="2015"/>
      <c r="W3" s="2015"/>
      <c r="X3" s="2015"/>
      <c r="Y3" s="2015"/>
      <c r="Z3" s="2015"/>
      <c r="AA3" s="2015"/>
      <c r="AB3" s="2015"/>
      <c r="AC3" s="2015"/>
      <c r="AD3" s="2015"/>
      <c r="AE3" s="2015"/>
      <c r="AF3" s="2015"/>
      <c r="AG3" s="2015"/>
      <c r="AH3" s="2015"/>
      <c r="AI3" s="2015"/>
      <c r="AJ3" s="2015"/>
      <c r="AK3" s="2015"/>
      <c r="AL3" s="2015"/>
      <c r="AM3" s="2015"/>
      <c r="AN3" s="2015"/>
      <c r="AO3" s="2015"/>
      <c r="AP3" s="2506"/>
      <c r="AQ3" s="2502" t="s">
        <v>118</v>
      </c>
      <c r="AR3" s="2503"/>
      <c r="AS3" s="2503"/>
      <c r="AT3" s="2503"/>
      <c r="AU3" s="2504"/>
      <c r="AV3" s="2014">
        <f>المدخلات!$AR$3</f>
        <v>0</v>
      </c>
      <c r="AW3" s="2015"/>
      <c r="AX3" s="2015"/>
      <c r="AY3" s="2015"/>
      <c r="AZ3" s="2015"/>
      <c r="BA3" s="2015"/>
      <c r="BB3" s="2015"/>
      <c r="BC3" s="2015"/>
      <c r="BD3" s="2015"/>
      <c r="BE3" s="2506"/>
    </row>
    <row r="4" spans="1:67" ht="21.75" customHeight="1">
      <c r="B4" s="2498" t="s">
        <v>116</v>
      </c>
      <c r="C4" s="2498"/>
      <c r="D4" s="2498"/>
      <c r="E4" s="2498"/>
      <c r="F4" s="2498"/>
      <c r="G4" s="2498"/>
      <c r="H4" s="2498"/>
      <c r="I4" s="2498"/>
      <c r="J4" s="2498"/>
      <c r="K4" s="2498"/>
      <c r="L4" s="2498"/>
      <c r="M4" s="2498"/>
      <c r="N4" s="2498"/>
      <c r="O4" s="2014" t="str">
        <f>المدخلات!P4</f>
        <v xml:space="preserve">فيلا دور أرضي و اول وسور </v>
      </c>
      <c r="P4" s="2015"/>
      <c r="Q4" s="2015"/>
      <c r="R4" s="2015"/>
      <c r="S4" s="2015"/>
      <c r="T4" s="2015"/>
      <c r="U4" s="2015"/>
      <c r="V4" s="2015"/>
      <c r="W4" s="2015"/>
      <c r="X4" s="2015"/>
      <c r="Y4" s="2015"/>
      <c r="Z4" s="2015"/>
      <c r="AA4" s="2015"/>
      <c r="AB4" s="2015"/>
      <c r="AC4" s="2015"/>
      <c r="AD4" s="2015"/>
      <c r="AE4" s="2015"/>
      <c r="AF4" s="2015"/>
      <c r="AG4" s="2015"/>
      <c r="AH4" s="2015"/>
      <c r="AI4" s="2015"/>
      <c r="AJ4" s="2015"/>
      <c r="AK4" s="2015"/>
      <c r="AL4" s="2015"/>
      <c r="AM4" s="2015"/>
      <c r="AN4" s="2015"/>
      <c r="AO4" s="2015"/>
      <c r="AP4" s="2506"/>
      <c r="AQ4" s="2502" t="s">
        <v>119</v>
      </c>
      <c r="AR4" s="2503"/>
      <c r="AS4" s="2503"/>
      <c r="AT4" s="2503"/>
      <c r="AU4" s="2504"/>
      <c r="AV4" s="2014">
        <f>المدخلات!AR4</f>
        <v>0</v>
      </c>
      <c r="AW4" s="2015"/>
      <c r="AX4" s="2015"/>
      <c r="AY4" s="2015"/>
      <c r="AZ4" s="2015"/>
      <c r="BA4" s="2015"/>
      <c r="BB4" s="2015"/>
      <c r="BC4" s="2015"/>
      <c r="BD4" s="2015"/>
      <c r="BE4" s="2506"/>
      <c r="BL4" s="25"/>
      <c r="BM4" s="91">
        <v>45524</v>
      </c>
    </row>
    <row r="5" spans="1:67" ht="21.75" customHeight="1">
      <c r="B5" s="2195"/>
      <c r="C5" s="2195"/>
      <c r="D5" s="2195"/>
      <c r="E5" s="2195"/>
      <c r="F5" s="2195"/>
      <c r="G5" s="2195"/>
      <c r="H5" s="2195"/>
      <c r="I5" s="2195"/>
      <c r="J5" s="2195"/>
      <c r="K5" s="2195"/>
      <c r="L5" s="2195"/>
      <c r="M5" s="2195"/>
      <c r="N5" s="2195"/>
      <c r="O5" s="2195"/>
      <c r="P5" s="2195"/>
      <c r="Q5" s="2195"/>
      <c r="R5" s="2195"/>
      <c r="S5" s="2195"/>
      <c r="T5" s="2195"/>
      <c r="U5" s="2195"/>
      <c r="V5" s="2195"/>
      <c r="W5" s="2195"/>
      <c r="X5" s="2195"/>
      <c r="Y5" s="2195"/>
      <c r="Z5" s="2195"/>
      <c r="AA5" s="2195"/>
      <c r="AB5" s="2195"/>
      <c r="AC5" s="2195"/>
      <c r="AD5" s="2195"/>
      <c r="AE5" s="2195"/>
      <c r="AF5" s="2195"/>
      <c r="AG5" s="2195"/>
      <c r="AH5" s="2195"/>
      <c r="AI5" s="2195"/>
      <c r="AJ5" s="2195"/>
      <c r="AK5" s="2195"/>
      <c r="AL5" s="2195"/>
      <c r="AM5" s="2195"/>
      <c r="AN5" s="2195"/>
      <c r="AO5" s="2195"/>
      <c r="AP5" s="2195"/>
      <c r="AQ5" s="2195"/>
      <c r="AR5" s="2195"/>
      <c r="AS5" s="2195"/>
      <c r="AT5" s="2195"/>
      <c r="AU5" s="2195"/>
      <c r="AV5" s="2195"/>
      <c r="AW5" s="2195"/>
      <c r="AX5" s="2195"/>
      <c r="AY5" s="2195"/>
      <c r="AZ5" s="2195"/>
      <c r="BA5" s="2195"/>
      <c r="BB5" s="2195"/>
      <c r="BC5" s="2195"/>
      <c r="BD5" s="2195"/>
      <c r="BE5" s="2195"/>
      <c r="BO5" s="91"/>
    </row>
    <row r="6" spans="1:67" ht="30" customHeight="1">
      <c r="B6" s="2497" t="s">
        <v>770</v>
      </c>
      <c r="C6" s="2497"/>
      <c r="D6" s="2497"/>
      <c r="E6" s="2497"/>
      <c r="F6" s="2497"/>
      <c r="G6" s="2497"/>
      <c r="H6" s="2497"/>
      <c r="I6" s="2497"/>
      <c r="J6" s="2497"/>
      <c r="K6" s="2497"/>
      <c r="L6" s="2497"/>
      <c r="M6" s="2497"/>
      <c r="N6" s="2497"/>
      <c r="O6" s="2497"/>
      <c r="P6" s="2497"/>
      <c r="Q6" s="2497"/>
      <c r="R6" s="2497"/>
      <c r="S6" s="2497"/>
      <c r="T6" s="2497"/>
      <c r="U6" s="2497"/>
      <c r="V6" s="2497"/>
      <c r="W6" s="2497"/>
      <c r="X6" s="2497"/>
      <c r="Y6" s="2497"/>
      <c r="Z6" s="2497"/>
      <c r="AA6" s="2497"/>
      <c r="AB6" s="2497"/>
      <c r="AC6" s="2497"/>
      <c r="AD6" s="2497"/>
      <c r="AE6" s="2497"/>
      <c r="AF6" s="2497"/>
      <c r="AG6" s="2497"/>
      <c r="AH6" s="2497"/>
      <c r="AI6" s="2497"/>
      <c r="AJ6" s="2497"/>
      <c r="AK6" s="2497"/>
      <c r="AL6" s="2497"/>
      <c r="AM6" s="2497"/>
      <c r="AN6" s="2497"/>
      <c r="AO6" s="2497"/>
      <c r="AP6" s="2497"/>
      <c r="AQ6" s="2497"/>
      <c r="AR6" s="2497"/>
      <c r="AS6" s="2497"/>
      <c r="AT6" s="2497"/>
      <c r="AU6" s="2497"/>
      <c r="AV6" s="2497"/>
      <c r="AW6" s="2497"/>
      <c r="AX6" s="2497"/>
      <c r="AY6" s="2497"/>
      <c r="AZ6" s="2497"/>
      <c r="BA6" s="2497"/>
      <c r="BB6" s="2497"/>
      <c r="BC6" s="2497"/>
      <c r="BD6" s="2497"/>
      <c r="BE6" s="2497"/>
    </row>
    <row r="7" spans="1:67" ht="21.75" customHeight="1">
      <c r="A7" s="1949"/>
      <c r="B7" s="1949"/>
      <c r="C7" s="1949"/>
      <c r="D7" s="1949"/>
      <c r="E7" s="1949"/>
      <c r="F7" s="1949"/>
      <c r="G7" s="1949"/>
      <c r="H7" s="1949"/>
      <c r="I7" s="1949"/>
      <c r="J7" s="1949"/>
      <c r="K7" s="1949"/>
      <c r="L7" s="1949"/>
      <c r="M7" s="1949"/>
      <c r="N7" s="1949"/>
      <c r="O7" s="1949"/>
      <c r="P7" s="1949"/>
      <c r="Q7" s="1949"/>
      <c r="R7" s="1949"/>
      <c r="S7" s="1949"/>
      <c r="T7" s="1949"/>
      <c r="U7" s="1949"/>
      <c r="V7" s="1949"/>
      <c r="W7" s="1949"/>
      <c r="X7" s="1949"/>
      <c r="Y7" s="1949"/>
      <c r="Z7" s="1949"/>
      <c r="AA7" s="1949"/>
      <c r="AB7" s="1949"/>
      <c r="AC7" s="1949"/>
      <c r="AD7" s="1949"/>
      <c r="AE7" s="1949"/>
      <c r="AF7" s="1949"/>
      <c r="AG7" s="1949"/>
      <c r="AH7" s="1949"/>
      <c r="AI7" s="1949"/>
      <c r="AJ7" s="1949"/>
      <c r="AK7" s="1949"/>
      <c r="AL7" s="1949"/>
      <c r="AM7" s="1949"/>
      <c r="AN7" s="1949"/>
      <c r="AO7" s="1949"/>
      <c r="AP7" s="1949"/>
      <c r="AQ7" s="1949"/>
      <c r="AR7" s="1949"/>
      <c r="AS7" s="1949"/>
      <c r="AT7" s="1949"/>
      <c r="AU7" s="1949"/>
      <c r="AV7" s="1949"/>
      <c r="AW7" s="1949"/>
      <c r="AX7" s="1949"/>
      <c r="AY7" s="1949"/>
      <c r="AZ7" s="1949"/>
      <c r="BA7" s="1949"/>
      <c r="BB7" s="1949"/>
      <c r="BC7" s="1949"/>
      <c r="BD7" s="1949"/>
      <c r="BE7" s="1949"/>
    </row>
    <row r="8" spans="1:67" ht="30" customHeight="1">
      <c r="A8" s="52"/>
      <c r="B8" s="2483" t="s">
        <v>759</v>
      </c>
      <c r="C8" s="2483"/>
      <c r="D8" s="2483"/>
      <c r="E8" s="2483"/>
      <c r="F8" s="2483"/>
      <c r="G8" s="2483"/>
      <c r="H8" s="2483"/>
      <c r="I8" s="2483"/>
      <c r="J8" s="2483"/>
      <c r="K8" s="2483"/>
      <c r="L8" s="2483"/>
      <c r="M8" s="2483"/>
      <c r="N8" s="2483"/>
      <c r="O8" s="2483"/>
      <c r="P8" s="2483"/>
      <c r="Q8" s="2483"/>
      <c r="R8" s="2483"/>
      <c r="S8" s="2483"/>
      <c r="T8" s="2483"/>
      <c r="U8" s="2483"/>
      <c r="V8" s="2483"/>
      <c r="W8" s="2483"/>
      <c r="X8" s="2483"/>
      <c r="Y8" s="2483"/>
      <c r="Z8" s="2483"/>
      <c r="AA8" s="2483"/>
      <c r="AB8" s="2483"/>
      <c r="AC8" s="2483"/>
      <c r="AD8" s="2483"/>
      <c r="AE8" s="2483"/>
      <c r="AF8" s="2483"/>
      <c r="AG8" s="2483"/>
      <c r="AH8" s="2483"/>
      <c r="AI8" s="2483"/>
      <c r="AJ8" s="2483"/>
      <c r="AK8" s="2483"/>
      <c r="AL8" s="2483"/>
      <c r="AM8" s="2483"/>
      <c r="AN8" s="99"/>
      <c r="AO8" s="2483" t="s">
        <v>760</v>
      </c>
      <c r="AP8" s="2483"/>
      <c r="AQ8" s="2483"/>
      <c r="AR8" s="2483"/>
      <c r="AS8" s="2483"/>
      <c r="AT8" s="2483"/>
      <c r="AU8" s="2483"/>
      <c r="AV8" s="2483"/>
      <c r="AW8" s="2483" t="s">
        <v>776</v>
      </c>
      <c r="AX8" s="2483"/>
      <c r="AY8" s="2483"/>
      <c r="AZ8" s="2483"/>
      <c r="BA8" s="2483"/>
      <c r="BB8" s="2483"/>
      <c r="BC8" s="2483"/>
      <c r="BD8" s="2483"/>
      <c r="BE8" s="2483"/>
    </row>
    <row r="9" spans="1:67" s="61" customFormat="1" ht="46.5" customHeight="1">
      <c r="A9" s="2507"/>
      <c r="B9" s="2493" t="s">
        <v>771</v>
      </c>
      <c r="C9" s="2494"/>
      <c r="D9" s="2494"/>
      <c r="E9" s="2494"/>
      <c r="F9" s="2494"/>
      <c r="G9" s="2494"/>
      <c r="H9" s="2494"/>
      <c r="I9" s="2494"/>
      <c r="J9" s="2494"/>
      <c r="K9" s="2494"/>
      <c r="L9" s="2494"/>
      <c r="M9" s="2494"/>
      <c r="N9" s="2494"/>
      <c r="O9" s="2494"/>
      <c r="P9" s="2494"/>
      <c r="Q9" s="2494"/>
      <c r="R9" s="2494"/>
      <c r="S9" s="2494"/>
      <c r="T9" s="2494"/>
      <c r="U9" s="2494"/>
      <c r="V9" s="2494"/>
      <c r="W9" s="2494"/>
      <c r="X9" s="2494"/>
      <c r="Y9" s="2494"/>
      <c r="Z9" s="2494"/>
      <c r="AA9" s="2494"/>
      <c r="AB9" s="2494"/>
      <c r="AC9" s="2494"/>
      <c r="AD9" s="2494"/>
      <c r="AE9" s="2494"/>
      <c r="AF9" s="2494"/>
      <c r="AG9" s="2494"/>
      <c r="AH9" s="2494"/>
      <c r="AI9" s="2494"/>
      <c r="AJ9" s="2494"/>
      <c r="AK9" s="2494"/>
      <c r="AL9" s="2494"/>
      <c r="AM9" s="2495"/>
      <c r="AN9" s="2487"/>
      <c r="AO9" s="2488"/>
      <c r="AP9" s="2488"/>
      <c r="AQ9" s="2488"/>
      <c r="AR9" s="2488"/>
      <c r="AS9" s="2488"/>
      <c r="AT9" s="2488"/>
      <c r="AU9" s="2488"/>
      <c r="AV9" s="2489"/>
      <c r="AW9" s="2484"/>
      <c r="AX9" s="2485"/>
      <c r="AY9" s="2485"/>
      <c r="AZ9" s="2485"/>
      <c r="BA9" s="2485"/>
      <c r="BB9" s="2485"/>
      <c r="BC9" s="2485"/>
      <c r="BD9" s="2485"/>
      <c r="BE9" s="2486"/>
    </row>
    <row r="10" spans="1:67" s="61" customFormat="1" ht="46.5" customHeight="1">
      <c r="A10" s="2507"/>
      <c r="B10" s="2465" t="s">
        <v>808</v>
      </c>
      <c r="C10" s="2466"/>
      <c r="D10" s="2466"/>
      <c r="E10" s="2466"/>
      <c r="F10" s="2466"/>
      <c r="G10" s="2466"/>
      <c r="H10" s="2466"/>
      <c r="I10" s="2466"/>
      <c r="J10" s="2466"/>
      <c r="K10" s="2466"/>
      <c r="L10" s="2466"/>
      <c r="M10" s="2466"/>
      <c r="N10" s="2466"/>
      <c r="O10" s="2466"/>
      <c r="P10" s="2466"/>
      <c r="Q10" s="2466"/>
      <c r="R10" s="2466"/>
      <c r="S10" s="2466"/>
      <c r="T10" s="2466"/>
      <c r="U10" s="2466"/>
      <c r="V10" s="2466"/>
      <c r="W10" s="2466"/>
      <c r="X10" s="2466"/>
      <c r="Y10" s="2466"/>
      <c r="Z10" s="2466"/>
      <c r="AA10" s="2466"/>
      <c r="AB10" s="2466"/>
      <c r="AC10" s="2466"/>
      <c r="AD10" s="2466"/>
      <c r="AE10" s="2466"/>
      <c r="AF10" s="2466"/>
      <c r="AG10" s="2466"/>
      <c r="AH10" s="2466"/>
      <c r="AI10" s="2466"/>
      <c r="AJ10" s="2466"/>
      <c r="AK10" s="2466"/>
      <c r="AL10" s="2466"/>
      <c r="AM10" s="2467"/>
      <c r="AN10" s="130"/>
      <c r="AO10" s="2468"/>
      <c r="AP10" s="2469"/>
      <c r="AQ10" s="2469"/>
      <c r="AR10" s="2469"/>
      <c r="AS10" s="2469"/>
      <c r="AT10" s="2469"/>
      <c r="AU10" s="2469"/>
      <c r="AV10" s="2470"/>
      <c r="AW10" s="2471"/>
      <c r="AX10" s="2472"/>
      <c r="AY10" s="2472"/>
      <c r="AZ10" s="2472"/>
      <c r="BA10" s="2472"/>
      <c r="BB10" s="2472"/>
      <c r="BC10" s="2472"/>
      <c r="BD10" s="2472"/>
      <c r="BE10" s="2473"/>
    </row>
    <row r="11" spans="1:67" s="61" customFormat="1" ht="46.5" customHeight="1">
      <c r="A11" s="2507"/>
      <c r="B11" s="2493" t="s">
        <v>761</v>
      </c>
      <c r="C11" s="2494"/>
      <c r="D11" s="2494"/>
      <c r="E11" s="2494"/>
      <c r="F11" s="2494"/>
      <c r="G11" s="2494"/>
      <c r="H11" s="2494"/>
      <c r="I11" s="2494"/>
      <c r="J11" s="2494"/>
      <c r="K11" s="2494"/>
      <c r="L11" s="2494"/>
      <c r="M11" s="2494"/>
      <c r="N11" s="2494"/>
      <c r="O11" s="2494"/>
      <c r="P11" s="2494"/>
      <c r="Q11" s="2494"/>
      <c r="R11" s="2494"/>
      <c r="S11" s="2494"/>
      <c r="T11" s="2494"/>
      <c r="U11" s="2494"/>
      <c r="V11" s="2494"/>
      <c r="W11" s="2494"/>
      <c r="X11" s="2494"/>
      <c r="Y11" s="2494"/>
      <c r="Z11" s="2494"/>
      <c r="AA11" s="2494"/>
      <c r="AB11" s="2494"/>
      <c r="AC11" s="2494"/>
      <c r="AD11" s="2494"/>
      <c r="AE11" s="2494"/>
      <c r="AF11" s="2494"/>
      <c r="AG11" s="2494"/>
      <c r="AH11" s="2494"/>
      <c r="AI11" s="2494"/>
      <c r="AJ11" s="2494"/>
      <c r="AK11" s="2494"/>
      <c r="AL11" s="2494"/>
      <c r="AM11" s="2495"/>
      <c r="AN11" s="108"/>
      <c r="AO11" s="2487"/>
      <c r="AP11" s="2488"/>
      <c r="AQ11" s="2488"/>
      <c r="AR11" s="2488"/>
      <c r="AS11" s="2488"/>
      <c r="AT11" s="2488"/>
      <c r="AU11" s="2488"/>
      <c r="AV11" s="2489"/>
      <c r="AW11" s="2499">
        <f>AO11-AN9</f>
        <v>0</v>
      </c>
      <c r="AX11" s="2500"/>
      <c r="AY11" s="2500"/>
      <c r="AZ11" s="2500"/>
      <c r="BA11" s="2500"/>
      <c r="BB11" s="2500"/>
      <c r="BC11" s="2500"/>
      <c r="BD11" s="2500"/>
      <c r="BE11" s="2501"/>
    </row>
    <row r="12" spans="1:67" ht="46.5" customHeight="1">
      <c r="A12" s="2507"/>
      <c r="B12" s="2465" t="s">
        <v>762</v>
      </c>
      <c r="C12" s="2466"/>
      <c r="D12" s="2466"/>
      <c r="E12" s="2466"/>
      <c r="F12" s="2466"/>
      <c r="G12" s="2466"/>
      <c r="H12" s="2466"/>
      <c r="I12" s="2466"/>
      <c r="J12" s="2466"/>
      <c r="K12" s="2466"/>
      <c r="L12" s="2466"/>
      <c r="M12" s="2466"/>
      <c r="N12" s="2466"/>
      <c r="O12" s="2466"/>
      <c r="P12" s="2466"/>
      <c r="Q12" s="2466"/>
      <c r="R12" s="2466"/>
      <c r="S12" s="2466"/>
      <c r="T12" s="2466"/>
      <c r="U12" s="2466"/>
      <c r="V12" s="2466"/>
      <c r="W12" s="2466"/>
      <c r="X12" s="2466"/>
      <c r="Y12" s="2466"/>
      <c r="Z12" s="2466"/>
      <c r="AA12" s="2466"/>
      <c r="AB12" s="2466"/>
      <c r="AC12" s="2466"/>
      <c r="AD12" s="2466"/>
      <c r="AE12" s="2466"/>
      <c r="AF12" s="2466"/>
      <c r="AG12" s="2466"/>
      <c r="AH12" s="2466"/>
      <c r="AI12" s="2466"/>
      <c r="AJ12" s="2466"/>
      <c r="AK12" s="2466"/>
      <c r="AL12" s="2466"/>
      <c r="AM12" s="2467"/>
      <c r="AN12" s="109"/>
      <c r="AO12" s="2468"/>
      <c r="AP12" s="2469"/>
      <c r="AQ12" s="2469"/>
      <c r="AR12" s="2469"/>
      <c r="AS12" s="2469"/>
      <c r="AT12" s="2469"/>
      <c r="AU12" s="2469"/>
      <c r="AV12" s="2470"/>
      <c r="AW12" s="2505">
        <f>AO12-AO11</f>
        <v>0</v>
      </c>
      <c r="AX12" s="2475"/>
      <c r="AY12" s="2475"/>
      <c r="AZ12" s="2475"/>
      <c r="BA12" s="2475"/>
      <c r="BB12" s="2475"/>
      <c r="BC12" s="2475"/>
      <c r="BD12" s="2475"/>
      <c r="BE12" s="2476"/>
    </row>
    <row r="13" spans="1:67" ht="46.5" customHeight="1">
      <c r="A13" s="2507"/>
      <c r="B13" s="2493" t="s">
        <v>763</v>
      </c>
      <c r="C13" s="2494"/>
      <c r="D13" s="2494"/>
      <c r="E13" s="2494"/>
      <c r="F13" s="2494"/>
      <c r="G13" s="2494"/>
      <c r="H13" s="2494"/>
      <c r="I13" s="2494"/>
      <c r="J13" s="2494"/>
      <c r="K13" s="2494"/>
      <c r="L13" s="2494"/>
      <c r="M13" s="2494"/>
      <c r="N13" s="2494"/>
      <c r="O13" s="2494"/>
      <c r="P13" s="2494"/>
      <c r="Q13" s="2494"/>
      <c r="R13" s="2494"/>
      <c r="S13" s="2494"/>
      <c r="T13" s="2494"/>
      <c r="U13" s="2494"/>
      <c r="V13" s="2494"/>
      <c r="W13" s="2494"/>
      <c r="X13" s="2494"/>
      <c r="Y13" s="2494"/>
      <c r="Z13" s="2494"/>
      <c r="AA13" s="2494"/>
      <c r="AB13" s="2494"/>
      <c r="AC13" s="2494"/>
      <c r="AD13" s="2494"/>
      <c r="AE13" s="2494"/>
      <c r="AF13" s="2494"/>
      <c r="AG13" s="2494"/>
      <c r="AH13" s="2494"/>
      <c r="AI13" s="2494"/>
      <c r="AJ13" s="2494"/>
      <c r="AK13" s="2494"/>
      <c r="AL13" s="2494"/>
      <c r="AM13" s="2495"/>
      <c r="AN13" s="111"/>
      <c r="AO13" s="2496"/>
      <c r="AP13" s="2488"/>
      <c r="AQ13" s="2488"/>
      <c r="AR13" s="2488"/>
      <c r="AS13" s="2488"/>
      <c r="AT13" s="2488"/>
      <c r="AU13" s="2488"/>
      <c r="AV13" s="2489"/>
      <c r="AW13" s="2477">
        <f>AO13-AO12</f>
        <v>0</v>
      </c>
      <c r="AX13" s="2478"/>
      <c r="AY13" s="2478"/>
      <c r="AZ13" s="2478"/>
      <c r="BA13" s="2478"/>
      <c r="BB13" s="2478"/>
      <c r="BC13" s="2478"/>
      <c r="BD13" s="2478"/>
      <c r="BE13" s="2479"/>
    </row>
    <row r="14" spans="1:67" ht="46.5" customHeight="1">
      <c r="A14" s="2507"/>
      <c r="B14" s="2465" t="s">
        <v>764</v>
      </c>
      <c r="C14" s="2466"/>
      <c r="D14" s="2466"/>
      <c r="E14" s="2466"/>
      <c r="F14" s="2466"/>
      <c r="G14" s="2466"/>
      <c r="H14" s="2466"/>
      <c r="I14" s="2466"/>
      <c r="J14" s="2466"/>
      <c r="K14" s="2466"/>
      <c r="L14" s="2466"/>
      <c r="M14" s="2466"/>
      <c r="N14" s="2466"/>
      <c r="O14" s="2466"/>
      <c r="P14" s="2466"/>
      <c r="Q14" s="2466"/>
      <c r="R14" s="2466"/>
      <c r="S14" s="2466"/>
      <c r="T14" s="2466"/>
      <c r="U14" s="2466"/>
      <c r="V14" s="2466"/>
      <c r="W14" s="2466"/>
      <c r="X14" s="2466"/>
      <c r="Y14" s="2466"/>
      <c r="Z14" s="2466"/>
      <c r="AA14" s="2466"/>
      <c r="AB14" s="2466"/>
      <c r="AC14" s="2466"/>
      <c r="AD14" s="2466"/>
      <c r="AE14" s="2466"/>
      <c r="AF14" s="2466"/>
      <c r="AG14" s="2466"/>
      <c r="AH14" s="2466"/>
      <c r="AI14" s="2466"/>
      <c r="AJ14" s="2466"/>
      <c r="AK14" s="2466"/>
      <c r="AL14" s="2466"/>
      <c r="AM14" s="2467"/>
      <c r="AN14" s="109"/>
      <c r="AO14" s="2480"/>
      <c r="AP14" s="2481"/>
      <c r="AQ14" s="2481"/>
      <c r="AR14" s="2481"/>
      <c r="AS14" s="2481"/>
      <c r="AT14" s="2481"/>
      <c r="AU14" s="2481"/>
      <c r="AV14" s="2482"/>
      <c r="AW14" s="2474">
        <f>AO14-AO13</f>
        <v>0</v>
      </c>
      <c r="AX14" s="2475"/>
      <c r="AY14" s="2475"/>
      <c r="AZ14" s="2475"/>
      <c r="BA14" s="2475"/>
      <c r="BB14" s="2475"/>
      <c r="BC14" s="2475"/>
      <c r="BD14" s="2475"/>
      <c r="BE14" s="2476"/>
    </row>
    <row r="15" spans="1:67" ht="46.5" customHeight="1">
      <c r="A15" s="2507"/>
      <c r="B15" s="2493" t="s">
        <v>765</v>
      </c>
      <c r="C15" s="2494"/>
      <c r="D15" s="2494"/>
      <c r="E15" s="2494"/>
      <c r="F15" s="2494"/>
      <c r="G15" s="2494"/>
      <c r="H15" s="2494"/>
      <c r="I15" s="2494"/>
      <c r="J15" s="2494"/>
      <c r="K15" s="2494"/>
      <c r="L15" s="2494"/>
      <c r="M15" s="2494"/>
      <c r="N15" s="2494"/>
      <c r="O15" s="2494"/>
      <c r="P15" s="2494"/>
      <c r="Q15" s="2494"/>
      <c r="R15" s="2494"/>
      <c r="S15" s="2494"/>
      <c r="T15" s="2494"/>
      <c r="U15" s="2494"/>
      <c r="V15" s="2494"/>
      <c r="W15" s="2494"/>
      <c r="X15" s="2494"/>
      <c r="Y15" s="2494"/>
      <c r="Z15" s="2494"/>
      <c r="AA15" s="2494"/>
      <c r="AB15" s="2494"/>
      <c r="AC15" s="2494"/>
      <c r="AD15" s="2494"/>
      <c r="AE15" s="2494"/>
      <c r="AF15" s="2494"/>
      <c r="AG15" s="2494"/>
      <c r="AH15" s="2494"/>
      <c r="AI15" s="2494"/>
      <c r="AJ15" s="2494"/>
      <c r="AK15" s="2494"/>
      <c r="AL15" s="2494"/>
      <c r="AM15" s="2495"/>
      <c r="AN15" s="108"/>
      <c r="AO15" s="2490"/>
      <c r="AP15" s="2491"/>
      <c r="AQ15" s="2491"/>
      <c r="AR15" s="2491"/>
      <c r="AS15" s="2491"/>
      <c r="AT15" s="2491"/>
      <c r="AU15" s="2491"/>
      <c r="AV15" s="2492"/>
      <c r="AW15" s="2477">
        <f>AO15-AO14</f>
        <v>0</v>
      </c>
      <c r="AX15" s="2478"/>
      <c r="AY15" s="2478"/>
      <c r="AZ15" s="2478"/>
      <c r="BA15" s="2478"/>
      <c r="BB15" s="2478"/>
      <c r="BC15" s="2478"/>
      <c r="BD15" s="2478"/>
      <c r="BE15" s="2479"/>
    </row>
    <row r="16" spans="1:67" ht="46.5" customHeight="1">
      <c r="A16" s="2507"/>
      <c r="B16" s="2465" t="s">
        <v>766</v>
      </c>
      <c r="C16" s="2466"/>
      <c r="D16" s="2466"/>
      <c r="E16" s="2466"/>
      <c r="F16" s="2466"/>
      <c r="G16" s="2466"/>
      <c r="H16" s="2466"/>
      <c r="I16" s="2466"/>
      <c r="J16" s="2466"/>
      <c r="K16" s="2466"/>
      <c r="L16" s="2466"/>
      <c r="M16" s="2466"/>
      <c r="N16" s="2466"/>
      <c r="O16" s="2466"/>
      <c r="P16" s="2466"/>
      <c r="Q16" s="2466"/>
      <c r="R16" s="2466"/>
      <c r="S16" s="2466"/>
      <c r="T16" s="2466"/>
      <c r="U16" s="2466"/>
      <c r="V16" s="2466"/>
      <c r="W16" s="2466"/>
      <c r="X16" s="2466"/>
      <c r="Y16" s="2466"/>
      <c r="Z16" s="2466"/>
      <c r="AA16" s="2466"/>
      <c r="AB16" s="2466"/>
      <c r="AC16" s="2466"/>
      <c r="AD16" s="2466"/>
      <c r="AE16" s="2466"/>
      <c r="AF16" s="2466"/>
      <c r="AG16" s="2466"/>
      <c r="AH16" s="2466"/>
      <c r="AI16" s="2466"/>
      <c r="AJ16" s="2466"/>
      <c r="AK16" s="2466"/>
      <c r="AL16" s="2466"/>
      <c r="AM16" s="2467"/>
      <c r="AN16" s="110"/>
      <c r="AO16" s="2480"/>
      <c r="AP16" s="2481"/>
      <c r="AQ16" s="2481"/>
      <c r="AR16" s="2481"/>
      <c r="AS16" s="2481"/>
      <c r="AT16" s="2481"/>
      <c r="AU16" s="2481"/>
      <c r="AV16" s="2482"/>
      <c r="AW16" s="2474">
        <f t="shared" ref="AW16:AW22" si="0">AO16-AO15</f>
        <v>0</v>
      </c>
      <c r="AX16" s="2475"/>
      <c r="AY16" s="2475"/>
      <c r="AZ16" s="2475"/>
      <c r="BA16" s="2475"/>
      <c r="BB16" s="2475"/>
      <c r="BC16" s="2475"/>
      <c r="BD16" s="2475"/>
      <c r="BE16" s="2476"/>
    </row>
    <row r="17" spans="1:57" ht="46.5" customHeight="1">
      <c r="A17" s="2507"/>
      <c r="B17" s="2493" t="s">
        <v>767</v>
      </c>
      <c r="C17" s="2494"/>
      <c r="D17" s="2494"/>
      <c r="E17" s="2494"/>
      <c r="F17" s="2494"/>
      <c r="G17" s="2494"/>
      <c r="H17" s="2494"/>
      <c r="I17" s="2494"/>
      <c r="J17" s="2494"/>
      <c r="K17" s="2494"/>
      <c r="L17" s="2494"/>
      <c r="M17" s="2494"/>
      <c r="N17" s="2494"/>
      <c r="O17" s="2494"/>
      <c r="P17" s="2494"/>
      <c r="Q17" s="2494"/>
      <c r="R17" s="2494"/>
      <c r="S17" s="2494"/>
      <c r="T17" s="2494"/>
      <c r="U17" s="2494"/>
      <c r="V17" s="2494"/>
      <c r="W17" s="2494"/>
      <c r="X17" s="2494"/>
      <c r="Y17" s="2494"/>
      <c r="Z17" s="2494"/>
      <c r="AA17" s="2494"/>
      <c r="AB17" s="2494"/>
      <c r="AC17" s="2494"/>
      <c r="AD17" s="2494"/>
      <c r="AE17" s="2494"/>
      <c r="AF17" s="2494"/>
      <c r="AG17" s="2494"/>
      <c r="AH17" s="2494"/>
      <c r="AI17" s="2494"/>
      <c r="AJ17" s="2494"/>
      <c r="AK17" s="2494"/>
      <c r="AL17" s="2494"/>
      <c r="AM17" s="2495"/>
      <c r="AN17" s="108"/>
      <c r="AO17" s="2490"/>
      <c r="AP17" s="2491"/>
      <c r="AQ17" s="2491"/>
      <c r="AR17" s="2491"/>
      <c r="AS17" s="2491"/>
      <c r="AT17" s="2491"/>
      <c r="AU17" s="2491"/>
      <c r="AV17" s="2492"/>
      <c r="AW17" s="2477">
        <f t="shared" si="0"/>
        <v>0</v>
      </c>
      <c r="AX17" s="2478"/>
      <c r="AY17" s="2478"/>
      <c r="AZ17" s="2478"/>
      <c r="BA17" s="2478"/>
      <c r="BB17" s="2478"/>
      <c r="BC17" s="2478"/>
      <c r="BD17" s="2478"/>
      <c r="BE17" s="2479"/>
    </row>
    <row r="18" spans="1:57" ht="46.5" customHeight="1">
      <c r="A18" s="2507"/>
      <c r="B18" s="2465" t="s">
        <v>768</v>
      </c>
      <c r="C18" s="2466"/>
      <c r="D18" s="2466"/>
      <c r="E18" s="2466"/>
      <c r="F18" s="2466"/>
      <c r="G18" s="2466"/>
      <c r="H18" s="2466"/>
      <c r="I18" s="2466"/>
      <c r="J18" s="2466"/>
      <c r="K18" s="2466"/>
      <c r="L18" s="2466"/>
      <c r="M18" s="2466"/>
      <c r="N18" s="2466"/>
      <c r="O18" s="2466"/>
      <c r="P18" s="2466"/>
      <c r="Q18" s="2466"/>
      <c r="R18" s="2466"/>
      <c r="S18" s="2466"/>
      <c r="T18" s="2466"/>
      <c r="U18" s="2466"/>
      <c r="V18" s="2466"/>
      <c r="W18" s="2466"/>
      <c r="X18" s="2466"/>
      <c r="Y18" s="2466"/>
      <c r="Z18" s="2466"/>
      <c r="AA18" s="2466"/>
      <c r="AB18" s="2466"/>
      <c r="AC18" s="2466"/>
      <c r="AD18" s="2466"/>
      <c r="AE18" s="2466"/>
      <c r="AF18" s="2466"/>
      <c r="AG18" s="2466"/>
      <c r="AH18" s="2466"/>
      <c r="AI18" s="2466"/>
      <c r="AJ18" s="2466"/>
      <c r="AK18" s="2466"/>
      <c r="AL18" s="2466"/>
      <c r="AM18" s="2467"/>
      <c r="AN18" s="110"/>
      <c r="AO18" s="2480"/>
      <c r="AP18" s="2481"/>
      <c r="AQ18" s="2481"/>
      <c r="AR18" s="2481"/>
      <c r="AS18" s="2481"/>
      <c r="AT18" s="2481"/>
      <c r="AU18" s="2481"/>
      <c r="AV18" s="2482"/>
      <c r="AW18" s="2474">
        <f t="shared" si="0"/>
        <v>0</v>
      </c>
      <c r="AX18" s="2475"/>
      <c r="AY18" s="2475"/>
      <c r="AZ18" s="2475"/>
      <c r="BA18" s="2475"/>
      <c r="BB18" s="2475"/>
      <c r="BC18" s="2475"/>
      <c r="BD18" s="2475"/>
      <c r="BE18" s="2476"/>
    </row>
    <row r="19" spans="1:57" ht="46.5" customHeight="1">
      <c r="A19" s="2507"/>
      <c r="B19" s="2493" t="s">
        <v>769</v>
      </c>
      <c r="C19" s="2494"/>
      <c r="D19" s="2494"/>
      <c r="E19" s="2494"/>
      <c r="F19" s="2494"/>
      <c r="G19" s="2494"/>
      <c r="H19" s="2494"/>
      <c r="I19" s="2494"/>
      <c r="J19" s="2494"/>
      <c r="K19" s="2494"/>
      <c r="L19" s="2494"/>
      <c r="M19" s="2494"/>
      <c r="N19" s="2494"/>
      <c r="O19" s="2494"/>
      <c r="P19" s="2494"/>
      <c r="Q19" s="2494"/>
      <c r="R19" s="2494"/>
      <c r="S19" s="2494"/>
      <c r="T19" s="2494"/>
      <c r="U19" s="2494"/>
      <c r="V19" s="2494"/>
      <c r="W19" s="2494"/>
      <c r="X19" s="2494"/>
      <c r="Y19" s="2494"/>
      <c r="Z19" s="2494"/>
      <c r="AA19" s="2494"/>
      <c r="AB19" s="2494"/>
      <c r="AC19" s="2494"/>
      <c r="AD19" s="2494"/>
      <c r="AE19" s="2494"/>
      <c r="AF19" s="2494"/>
      <c r="AG19" s="2494"/>
      <c r="AH19" s="2494"/>
      <c r="AI19" s="2494"/>
      <c r="AJ19" s="2494"/>
      <c r="AK19" s="2494"/>
      <c r="AL19" s="2494"/>
      <c r="AM19" s="2495"/>
      <c r="AN19" s="108"/>
      <c r="AO19" s="2490"/>
      <c r="AP19" s="2491"/>
      <c r="AQ19" s="2491"/>
      <c r="AR19" s="2491"/>
      <c r="AS19" s="2491"/>
      <c r="AT19" s="2491"/>
      <c r="AU19" s="2491"/>
      <c r="AV19" s="2492"/>
      <c r="AW19" s="2477">
        <f t="shared" si="0"/>
        <v>0</v>
      </c>
      <c r="AX19" s="2478"/>
      <c r="AY19" s="2478"/>
      <c r="AZ19" s="2478"/>
      <c r="BA19" s="2478"/>
      <c r="BB19" s="2478"/>
      <c r="BC19" s="2478"/>
      <c r="BD19" s="2478"/>
      <c r="BE19" s="2479"/>
    </row>
    <row r="20" spans="1:57" ht="46.5" customHeight="1">
      <c r="A20" s="2507"/>
      <c r="B20" s="2465" t="s">
        <v>772</v>
      </c>
      <c r="C20" s="2466"/>
      <c r="D20" s="2466"/>
      <c r="E20" s="2466"/>
      <c r="F20" s="2466"/>
      <c r="G20" s="2466"/>
      <c r="H20" s="2466"/>
      <c r="I20" s="2466"/>
      <c r="J20" s="2466"/>
      <c r="K20" s="2466"/>
      <c r="L20" s="2466"/>
      <c r="M20" s="2466"/>
      <c r="N20" s="2466"/>
      <c r="O20" s="2466"/>
      <c r="P20" s="2466"/>
      <c r="Q20" s="2466"/>
      <c r="R20" s="2466"/>
      <c r="S20" s="2466"/>
      <c r="T20" s="2466"/>
      <c r="U20" s="2466"/>
      <c r="V20" s="2466"/>
      <c r="W20" s="2466"/>
      <c r="X20" s="2466"/>
      <c r="Y20" s="2466"/>
      <c r="Z20" s="2466"/>
      <c r="AA20" s="2466"/>
      <c r="AB20" s="2466"/>
      <c r="AC20" s="2466"/>
      <c r="AD20" s="2466"/>
      <c r="AE20" s="2466"/>
      <c r="AF20" s="2466"/>
      <c r="AG20" s="2466"/>
      <c r="AH20" s="2466"/>
      <c r="AI20" s="2466"/>
      <c r="AJ20" s="2466"/>
      <c r="AK20" s="2466"/>
      <c r="AL20" s="2466"/>
      <c r="AM20" s="2467"/>
      <c r="AN20" s="110"/>
      <c r="AO20" s="2480"/>
      <c r="AP20" s="2481"/>
      <c r="AQ20" s="2481"/>
      <c r="AR20" s="2481"/>
      <c r="AS20" s="2481"/>
      <c r="AT20" s="2481"/>
      <c r="AU20" s="2481"/>
      <c r="AV20" s="2482"/>
      <c r="AW20" s="2474">
        <f t="shared" si="0"/>
        <v>0</v>
      </c>
      <c r="AX20" s="2475"/>
      <c r="AY20" s="2475"/>
      <c r="AZ20" s="2475"/>
      <c r="BA20" s="2475"/>
      <c r="BB20" s="2475"/>
      <c r="BC20" s="2475"/>
      <c r="BD20" s="2475"/>
      <c r="BE20" s="2476"/>
    </row>
    <row r="21" spans="1:57" ht="46.5" customHeight="1">
      <c r="A21" s="2507"/>
      <c r="B21" s="2493" t="s">
        <v>773</v>
      </c>
      <c r="C21" s="2494"/>
      <c r="D21" s="2494"/>
      <c r="E21" s="2494"/>
      <c r="F21" s="2494"/>
      <c r="G21" s="2494"/>
      <c r="H21" s="2494"/>
      <c r="I21" s="2494"/>
      <c r="J21" s="2494"/>
      <c r="K21" s="2494"/>
      <c r="L21" s="2494"/>
      <c r="M21" s="2494"/>
      <c r="N21" s="2494"/>
      <c r="O21" s="2494"/>
      <c r="P21" s="2494"/>
      <c r="Q21" s="2494"/>
      <c r="R21" s="2494"/>
      <c r="S21" s="2494"/>
      <c r="T21" s="2494"/>
      <c r="U21" s="2494"/>
      <c r="V21" s="2494"/>
      <c r="W21" s="2494"/>
      <c r="X21" s="2494"/>
      <c r="Y21" s="2494"/>
      <c r="Z21" s="2494"/>
      <c r="AA21" s="2494"/>
      <c r="AB21" s="2494"/>
      <c r="AC21" s="2494"/>
      <c r="AD21" s="2494"/>
      <c r="AE21" s="2494"/>
      <c r="AF21" s="2494"/>
      <c r="AG21" s="2494"/>
      <c r="AH21" s="2494"/>
      <c r="AI21" s="2494"/>
      <c r="AJ21" s="2494"/>
      <c r="AK21" s="2494"/>
      <c r="AL21" s="2494"/>
      <c r="AM21" s="2495"/>
      <c r="AN21" s="108"/>
      <c r="AO21" s="2490"/>
      <c r="AP21" s="2491"/>
      <c r="AQ21" s="2491"/>
      <c r="AR21" s="2491"/>
      <c r="AS21" s="2491"/>
      <c r="AT21" s="2491"/>
      <c r="AU21" s="2491"/>
      <c r="AV21" s="2492"/>
      <c r="AW21" s="2477">
        <f t="shared" si="0"/>
        <v>0</v>
      </c>
      <c r="AX21" s="2478"/>
      <c r="AY21" s="2478"/>
      <c r="AZ21" s="2478"/>
      <c r="BA21" s="2478"/>
      <c r="BB21" s="2478"/>
      <c r="BC21" s="2478"/>
      <c r="BD21" s="2478"/>
      <c r="BE21" s="2479"/>
    </row>
    <row r="22" spans="1:57" ht="46.5" customHeight="1">
      <c r="A22" s="2507"/>
      <c r="B22" s="2465" t="s">
        <v>774</v>
      </c>
      <c r="C22" s="2466"/>
      <c r="D22" s="2466"/>
      <c r="E22" s="2466"/>
      <c r="F22" s="2466"/>
      <c r="G22" s="2466"/>
      <c r="H22" s="2466"/>
      <c r="I22" s="2466"/>
      <c r="J22" s="2466"/>
      <c r="K22" s="2466"/>
      <c r="L22" s="2466"/>
      <c r="M22" s="2466"/>
      <c r="N22" s="2466"/>
      <c r="O22" s="2466"/>
      <c r="P22" s="2466"/>
      <c r="Q22" s="2466"/>
      <c r="R22" s="2466"/>
      <c r="S22" s="2466"/>
      <c r="T22" s="2466"/>
      <c r="U22" s="2466"/>
      <c r="V22" s="2466"/>
      <c r="W22" s="2466"/>
      <c r="X22" s="2466"/>
      <c r="Y22" s="2466"/>
      <c r="Z22" s="2466"/>
      <c r="AA22" s="2466"/>
      <c r="AB22" s="2466"/>
      <c r="AC22" s="2466"/>
      <c r="AD22" s="2466"/>
      <c r="AE22" s="2466"/>
      <c r="AF22" s="2466"/>
      <c r="AG22" s="2466"/>
      <c r="AH22" s="2466"/>
      <c r="AI22" s="2466"/>
      <c r="AJ22" s="2466"/>
      <c r="AK22" s="2466"/>
      <c r="AL22" s="2466"/>
      <c r="AM22" s="2467"/>
      <c r="AN22" s="110"/>
      <c r="AO22" s="2480"/>
      <c r="AP22" s="2481"/>
      <c r="AQ22" s="2481"/>
      <c r="AR22" s="2481"/>
      <c r="AS22" s="2481"/>
      <c r="AT22" s="2481"/>
      <c r="AU22" s="2481"/>
      <c r="AV22" s="2482"/>
      <c r="AW22" s="2474">
        <f t="shared" si="0"/>
        <v>0</v>
      </c>
      <c r="AX22" s="2475"/>
      <c r="AY22" s="2475"/>
      <c r="AZ22" s="2475"/>
      <c r="BA22" s="2475"/>
      <c r="BB22" s="2475"/>
      <c r="BC22" s="2475"/>
      <c r="BD22" s="2475"/>
      <c r="BE22" s="2476"/>
    </row>
    <row r="23" spans="1:57" ht="26.25" customHeight="1">
      <c r="A23" s="1430"/>
      <c r="B23" s="100"/>
      <c r="C23" s="100"/>
      <c r="D23" s="100"/>
      <c r="E23" s="100"/>
      <c r="F23" s="100"/>
      <c r="G23" s="100"/>
      <c r="H23" s="100"/>
      <c r="I23" s="100"/>
      <c r="J23" s="100"/>
      <c r="K23" s="100"/>
      <c r="L23" s="100"/>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1"/>
      <c r="AO23" s="102"/>
      <c r="AP23" s="102"/>
      <c r="AQ23" s="102"/>
      <c r="AR23" s="102"/>
      <c r="AS23" s="102"/>
      <c r="AT23" s="102"/>
      <c r="AU23" s="102"/>
      <c r="AV23" s="102"/>
      <c r="AW23" s="103"/>
      <c r="AX23" s="103"/>
      <c r="AY23" s="103"/>
      <c r="AZ23" s="103"/>
      <c r="BA23" s="103"/>
      <c r="BB23" s="103"/>
      <c r="BC23" s="103"/>
      <c r="BD23" s="103"/>
      <c r="BE23" s="103"/>
    </row>
    <row r="24" spans="1:57" ht="26.25" customHeight="1">
      <c r="A24" s="1430"/>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5"/>
      <c r="AO24" s="106"/>
      <c r="AP24" s="106"/>
      <c r="AQ24" s="106"/>
      <c r="AR24" s="106"/>
      <c r="AS24" s="106"/>
      <c r="AT24" s="106"/>
      <c r="AU24" s="106"/>
      <c r="AV24" s="106"/>
      <c r="AW24" s="2474">
        <f>SUM(AW11:BE22)</f>
        <v>0</v>
      </c>
      <c r="AX24" s="2475"/>
      <c r="AY24" s="2475"/>
      <c r="AZ24" s="2475"/>
      <c r="BA24" s="2475"/>
      <c r="BB24" s="2475"/>
      <c r="BC24" s="2475"/>
      <c r="BD24" s="2475"/>
      <c r="BE24" s="2476"/>
    </row>
    <row r="25" spans="1:57" ht="26.25" customHeight="1" thickBot="1">
      <c r="A25" s="1430"/>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5"/>
      <c r="AO25" s="106"/>
      <c r="AP25" s="106"/>
      <c r="AQ25" s="106"/>
      <c r="AR25" s="106"/>
      <c r="AS25" s="106"/>
      <c r="AT25" s="106"/>
      <c r="AU25" s="106"/>
      <c r="AV25" s="106"/>
      <c r="AW25" s="107"/>
      <c r="AX25" s="107"/>
      <c r="AY25" s="107"/>
      <c r="AZ25" s="107"/>
      <c r="BA25" s="107"/>
      <c r="BB25" s="107"/>
      <c r="BC25" s="107"/>
      <c r="BD25" s="107"/>
      <c r="BE25" s="107"/>
    </row>
    <row r="26" spans="1:57" ht="52.5" customHeight="1" thickTop="1" thickBot="1">
      <c r="A26" s="2508"/>
      <c r="B26" s="2510" t="s">
        <v>783</v>
      </c>
      <c r="C26" s="2511"/>
      <c r="D26" s="2511"/>
      <c r="E26" s="2511"/>
      <c r="F26" s="2511"/>
      <c r="G26" s="2511"/>
      <c r="H26" s="2511"/>
      <c r="I26" s="2511"/>
      <c r="J26" s="2511"/>
      <c r="K26" s="2511"/>
      <c r="L26" s="2511"/>
      <c r="M26" s="2511"/>
      <c r="N26" s="2511"/>
      <c r="O26" s="2511"/>
      <c r="P26" s="2511"/>
      <c r="Q26" s="2511"/>
      <c r="R26" s="2511"/>
      <c r="S26" s="2511"/>
      <c r="T26" s="2511"/>
      <c r="U26" s="2511"/>
      <c r="V26" s="2511"/>
      <c r="W26" s="2511"/>
      <c r="X26" s="2511"/>
      <c r="Y26" s="2511"/>
      <c r="Z26" s="2511"/>
      <c r="AA26" s="2511"/>
      <c r="AB26" s="2511"/>
      <c r="AC26" s="2511"/>
      <c r="AD26" s="2511"/>
      <c r="AE26" s="2511"/>
      <c r="AF26" s="2511"/>
      <c r="AG26" s="2511"/>
      <c r="AH26" s="2511"/>
      <c r="AI26" s="2511"/>
      <c r="AJ26" s="2511"/>
      <c r="AK26" s="2511"/>
      <c r="AL26" s="2511"/>
      <c r="AM26" s="2511"/>
      <c r="AN26" s="112"/>
      <c r="AO26" s="2511" t="s">
        <v>782</v>
      </c>
      <c r="AP26" s="2511"/>
      <c r="AQ26" s="2511"/>
      <c r="AR26" s="2511"/>
      <c r="AS26" s="2511"/>
      <c r="AT26" s="2511"/>
      <c r="AU26" s="2511"/>
      <c r="AV26" s="2511"/>
      <c r="AW26" s="2511"/>
      <c r="AX26" s="2511"/>
      <c r="AY26" s="2511"/>
      <c r="AZ26" s="2511"/>
      <c r="BA26" s="2511"/>
      <c r="BB26" s="2511"/>
      <c r="BC26" s="2511"/>
      <c r="BD26" s="2511"/>
      <c r="BE26" s="2512"/>
    </row>
    <row r="27" spans="1:57" ht="24.75" customHeight="1" thickTop="1">
      <c r="A27" s="1430"/>
      <c r="B27" s="2513"/>
      <c r="C27" s="2513"/>
      <c r="D27" s="2513"/>
      <c r="E27" s="2513"/>
      <c r="F27" s="2513"/>
      <c r="G27" s="2513"/>
      <c r="H27" s="2513"/>
      <c r="I27" s="2513"/>
      <c r="J27" s="2513"/>
      <c r="K27" s="2513"/>
      <c r="L27" s="2513"/>
      <c r="M27" s="2513"/>
      <c r="N27" s="2513"/>
      <c r="O27" s="2513"/>
      <c r="P27" s="2513"/>
      <c r="Q27" s="2513"/>
      <c r="R27" s="2513"/>
      <c r="S27" s="2513"/>
      <c r="T27" s="2513"/>
      <c r="U27" s="2513"/>
      <c r="V27" s="2513"/>
      <c r="W27" s="2513"/>
      <c r="X27" s="2513"/>
      <c r="Y27" s="2513"/>
      <c r="Z27" s="2513"/>
      <c r="AA27" s="2513"/>
      <c r="AB27" s="2513"/>
      <c r="AC27" s="2513"/>
      <c r="AD27" s="2513"/>
      <c r="AE27" s="2513"/>
      <c r="AF27" s="2513"/>
      <c r="AG27" s="2513"/>
      <c r="AH27" s="2513"/>
      <c r="AI27" s="2513"/>
      <c r="AJ27" s="2513"/>
      <c r="AK27" s="2513"/>
      <c r="AL27" s="2513"/>
      <c r="AM27" s="2513"/>
      <c r="AN27" s="2513"/>
      <c r="AO27" s="2513"/>
      <c r="AP27" s="2513"/>
      <c r="AQ27" s="2513"/>
      <c r="AR27" s="2513"/>
      <c r="AS27" s="2513"/>
      <c r="AT27" s="2513"/>
      <c r="AU27" s="2513"/>
      <c r="AV27" s="2513"/>
      <c r="AW27" s="2513"/>
      <c r="AX27" s="2513"/>
      <c r="AY27" s="2513"/>
      <c r="AZ27" s="2513"/>
      <c r="BA27" s="2513"/>
      <c r="BB27" s="2513"/>
      <c r="BC27" s="2513"/>
      <c r="BD27" s="2513"/>
      <c r="BE27" s="2513"/>
    </row>
    <row r="28" spans="1:57" ht="39" customHeight="1">
      <c r="A28" s="1430"/>
      <c r="B28" s="2514"/>
      <c r="C28" s="2509"/>
      <c r="D28" s="2509"/>
      <c r="E28" s="2509"/>
      <c r="F28" s="2509"/>
      <c r="G28" s="2509"/>
      <c r="H28" s="2509"/>
      <c r="I28" s="2509"/>
      <c r="J28" s="2509"/>
      <c r="K28" s="2509"/>
      <c r="L28" s="2509"/>
      <c r="M28" s="2509"/>
      <c r="N28" s="2509"/>
      <c r="O28" s="2509"/>
      <c r="P28" s="2509"/>
      <c r="Q28" s="2509"/>
      <c r="R28" s="2509"/>
      <c r="S28" s="2509"/>
      <c r="T28" s="2509"/>
      <c r="U28" s="2509"/>
      <c r="V28" s="2509"/>
      <c r="W28" s="2509"/>
      <c r="X28" s="2509"/>
      <c r="Y28" s="2509"/>
      <c r="Z28" s="2509"/>
      <c r="AA28" s="2509"/>
      <c r="AB28" s="2509"/>
      <c r="AC28" s="2509"/>
      <c r="AD28" s="2509"/>
      <c r="AE28" s="2509"/>
      <c r="AF28" s="2509"/>
      <c r="AG28" s="2509"/>
      <c r="AH28" s="2509"/>
      <c r="AI28" s="2509"/>
      <c r="AJ28" s="2509"/>
      <c r="AK28" s="2509"/>
      <c r="AL28" s="2509"/>
      <c r="AM28" s="2509"/>
      <c r="AN28" s="2509"/>
      <c r="AO28" s="2509"/>
      <c r="AP28" s="2509"/>
      <c r="AQ28" s="2509"/>
      <c r="AR28" s="2509"/>
      <c r="AS28" s="2509"/>
      <c r="AT28" s="2509"/>
      <c r="AU28" s="2509"/>
      <c r="AV28" s="2509"/>
      <c r="AW28" s="2509"/>
      <c r="AX28" s="2509"/>
      <c r="AY28" s="2509"/>
      <c r="AZ28" s="2509"/>
      <c r="BA28" s="2509"/>
      <c r="BB28" s="2509"/>
      <c r="BC28" s="2509"/>
      <c r="BD28" s="2509"/>
      <c r="BE28" s="2515"/>
    </row>
    <row r="29" spans="1:57" ht="15" customHeight="1">
      <c r="A29" s="1430"/>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row>
    <row r="30" spans="1:57" ht="39" customHeight="1">
      <c r="A30" s="1430"/>
      <c r="B30" s="2514"/>
      <c r="C30" s="2509"/>
      <c r="D30" s="2509"/>
      <c r="E30" s="2509"/>
      <c r="F30" s="2509"/>
      <c r="G30" s="2509"/>
      <c r="H30" s="2509"/>
      <c r="I30" s="2509"/>
      <c r="J30" s="2509"/>
      <c r="K30" s="2509"/>
      <c r="L30" s="2509"/>
      <c r="M30" s="2509"/>
      <c r="N30" s="2509"/>
      <c r="O30" s="2509"/>
      <c r="P30" s="2509"/>
      <c r="Q30" s="2509"/>
      <c r="R30" s="2509"/>
      <c r="S30" s="2509"/>
      <c r="T30" s="2509"/>
      <c r="U30" s="2509"/>
      <c r="V30" s="2509"/>
      <c r="W30" s="2509"/>
      <c r="X30" s="2509"/>
      <c r="Y30" s="2509"/>
      <c r="Z30" s="2509"/>
      <c r="AA30" s="2509"/>
      <c r="AB30" s="2509"/>
      <c r="AC30" s="2509"/>
      <c r="AD30" s="2509"/>
      <c r="AE30" s="2509"/>
      <c r="AF30" s="2509"/>
      <c r="AG30" s="2509"/>
      <c r="AH30" s="2509"/>
      <c r="AI30" s="2509"/>
      <c r="AJ30" s="2509"/>
      <c r="AK30" s="2509"/>
      <c r="AL30" s="2509"/>
      <c r="AM30" s="2509"/>
      <c r="AN30" s="2509"/>
      <c r="AO30" s="2509"/>
      <c r="AP30" s="2509"/>
      <c r="AQ30" s="2509"/>
      <c r="AR30" s="2509"/>
      <c r="AS30" s="2509"/>
      <c r="AT30" s="2509"/>
      <c r="AU30" s="2509"/>
      <c r="AV30" s="2509"/>
      <c r="AW30" s="2509"/>
      <c r="AX30" s="2509"/>
      <c r="AY30" s="2509"/>
      <c r="AZ30" s="2509"/>
      <c r="BA30" s="2509"/>
      <c r="BB30" s="2509"/>
      <c r="BC30" s="2509"/>
      <c r="BD30" s="2509"/>
      <c r="BE30" s="2515"/>
    </row>
    <row r="31" spans="1:57" ht="15" customHeight="1">
      <c r="A31" s="1430"/>
      <c r="B31" s="2509"/>
      <c r="C31" s="2509"/>
      <c r="D31" s="2509"/>
      <c r="E31" s="2509"/>
      <c r="F31" s="2509"/>
      <c r="G31" s="2509"/>
      <c r="H31" s="2509"/>
      <c r="I31" s="2509"/>
      <c r="J31" s="2509"/>
      <c r="K31" s="2509"/>
      <c r="L31" s="2509"/>
      <c r="M31" s="2509"/>
      <c r="N31" s="2509"/>
      <c r="O31" s="2509"/>
      <c r="P31" s="2509"/>
      <c r="Q31" s="2509"/>
      <c r="R31" s="2509"/>
      <c r="S31" s="2509"/>
      <c r="T31" s="2509"/>
      <c r="U31" s="2509"/>
      <c r="V31" s="2509"/>
      <c r="W31" s="2509"/>
      <c r="X31" s="2509"/>
      <c r="Y31" s="2509"/>
      <c r="Z31" s="2509"/>
      <c r="AA31" s="2509"/>
      <c r="AB31" s="2509"/>
      <c r="AC31" s="2509"/>
      <c r="AD31" s="2509"/>
      <c r="AE31" s="2509"/>
      <c r="AF31" s="2509"/>
      <c r="AG31" s="2509"/>
      <c r="AH31" s="2509"/>
      <c r="AI31" s="2509"/>
      <c r="AJ31" s="2509"/>
      <c r="AK31" s="2509"/>
      <c r="AL31" s="2509"/>
      <c r="AM31" s="2509"/>
      <c r="AN31" s="2509"/>
      <c r="AO31" s="2509"/>
      <c r="AP31" s="2509"/>
      <c r="AQ31" s="2509"/>
      <c r="AR31" s="2509"/>
      <c r="AS31" s="2509"/>
      <c r="AT31" s="2509"/>
      <c r="AU31" s="2509"/>
      <c r="AV31" s="2509"/>
      <c r="AW31" s="2509"/>
      <c r="AX31" s="2509"/>
      <c r="AY31" s="2509"/>
      <c r="AZ31" s="2509"/>
      <c r="BA31" s="2509"/>
      <c r="BB31" s="2509"/>
      <c r="BC31" s="2509"/>
      <c r="BD31" s="2509"/>
      <c r="BE31" s="2509"/>
    </row>
    <row r="32" spans="1:57" ht="39" customHeight="1">
      <c r="A32" s="1430"/>
      <c r="B32" s="2514"/>
      <c r="C32" s="2509"/>
      <c r="D32" s="2509"/>
      <c r="E32" s="2509"/>
      <c r="F32" s="2509"/>
      <c r="G32" s="2509"/>
      <c r="H32" s="2509"/>
      <c r="I32" s="2509"/>
      <c r="J32" s="2509"/>
      <c r="K32" s="2509"/>
      <c r="L32" s="2509"/>
      <c r="M32" s="2509"/>
      <c r="N32" s="2509"/>
      <c r="O32" s="2509"/>
      <c r="P32" s="2509"/>
      <c r="Q32" s="2509"/>
      <c r="R32" s="2509"/>
      <c r="S32" s="2509"/>
      <c r="T32" s="2509"/>
      <c r="U32" s="2509"/>
      <c r="V32" s="2509"/>
      <c r="W32" s="2509"/>
      <c r="X32" s="2509"/>
      <c r="Y32" s="2509"/>
      <c r="Z32" s="2509"/>
      <c r="AA32" s="2509"/>
      <c r="AB32" s="2509"/>
      <c r="AC32" s="2509"/>
      <c r="AD32" s="2509"/>
      <c r="AE32" s="2509"/>
      <c r="AF32" s="2509"/>
      <c r="AG32" s="2509"/>
      <c r="AH32" s="2509"/>
      <c r="AI32" s="2509"/>
      <c r="AJ32" s="2509"/>
      <c r="AK32" s="2509"/>
      <c r="AL32" s="2509"/>
      <c r="AM32" s="2509"/>
      <c r="AN32" s="2509"/>
      <c r="AO32" s="2509"/>
      <c r="AP32" s="2509"/>
      <c r="AQ32" s="2509"/>
      <c r="AR32" s="2509"/>
      <c r="AS32" s="2509"/>
      <c r="AT32" s="2509"/>
      <c r="AU32" s="2509"/>
      <c r="AV32" s="2509"/>
      <c r="AW32" s="2509"/>
      <c r="AX32" s="2509"/>
      <c r="AY32" s="2509"/>
      <c r="AZ32" s="2509"/>
      <c r="BA32" s="2509"/>
      <c r="BB32" s="2509"/>
      <c r="BC32" s="2509"/>
      <c r="BD32" s="2509"/>
      <c r="BE32" s="2515"/>
    </row>
    <row r="33" spans="1:57" ht="15" customHeight="1">
      <c r="A33" s="1430"/>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c r="AA33" s="119"/>
      <c r="AB33" s="119"/>
      <c r="AC33" s="119"/>
      <c r="AD33" s="119"/>
      <c r="AE33" s="119"/>
      <c r="AF33" s="119"/>
      <c r="AG33" s="119"/>
      <c r="AH33" s="119"/>
      <c r="AI33" s="119"/>
      <c r="AJ33" s="119"/>
      <c r="AK33" s="119"/>
      <c r="AL33" s="119"/>
      <c r="AM33" s="119"/>
      <c r="AN33" s="119"/>
      <c r="AO33" s="119"/>
      <c r="AP33" s="119"/>
      <c r="AQ33" s="119"/>
      <c r="AR33" s="119"/>
      <c r="AS33" s="119"/>
      <c r="AT33" s="119"/>
      <c r="AU33" s="119"/>
      <c r="AV33" s="119"/>
      <c r="AW33" s="119"/>
      <c r="AX33" s="119"/>
      <c r="AY33" s="119"/>
      <c r="AZ33" s="119"/>
      <c r="BA33" s="119"/>
      <c r="BB33" s="119"/>
      <c r="BC33" s="119"/>
      <c r="BD33" s="119"/>
      <c r="BE33" s="119"/>
    </row>
    <row r="34" spans="1:57" ht="39" customHeight="1">
      <c r="A34" s="1430"/>
      <c r="B34" s="2514"/>
      <c r="C34" s="2509"/>
      <c r="D34" s="2509"/>
      <c r="E34" s="2509"/>
      <c r="F34" s="2509"/>
      <c r="G34" s="2509"/>
      <c r="H34" s="2509"/>
      <c r="I34" s="2509"/>
      <c r="J34" s="2509"/>
      <c r="K34" s="2509"/>
      <c r="L34" s="2509"/>
      <c r="M34" s="2509"/>
      <c r="N34" s="2509"/>
      <c r="O34" s="2509"/>
      <c r="P34" s="2509"/>
      <c r="Q34" s="2509"/>
      <c r="R34" s="2509"/>
      <c r="S34" s="2509"/>
      <c r="T34" s="2509"/>
      <c r="U34" s="2509"/>
      <c r="V34" s="2509"/>
      <c r="W34" s="2509"/>
      <c r="X34" s="2509"/>
      <c r="Y34" s="2509"/>
      <c r="Z34" s="2509"/>
      <c r="AA34" s="2509"/>
      <c r="AB34" s="2509"/>
      <c r="AC34" s="2509"/>
      <c r="AD34" s="2509"/>
      <c r="AE34" s="2509"/>
      <c r="AF34" s="2509"/>
      <c r="AG34" s="2509"/>
      <c r="AH34" s="2509"/>
      <c r="AI34" s="2509"/>
      <c r="AJ34" s="2509"/>
      <c r="AK34" s="2509"/>
      <c r="AL34" s="2509"/>
      <c r="AM34" s="2509"/>
      <c r="AN34" s="2509"/>
      <c r="AO34" s="2509"/>
      <c r="AP34" s="2509"/>
      <c r="AQ34" s="2509"/>
      <c r="AR34" s="2509"/>
      <c r="AS34" s="2509"/>
      <c r="AT34" s="2509"/>
      <c r="AU34" s="2509"/>
      <c r="AV34" s="2509"/>
      <c r="AW34" s="2509"/>
      <c r="AX34" s="2509"/>
      <c r="AY34" s="2509"/>
      <c r="AZ34" s="2509"/>
      <c r="BA34" s="2509"/>
      <c r="BB34" s="2509"/>
      <c r="BC34" s="2509"/>
      <c r="BD34" s="2509"/>
      <c r="BE34" s="2515"/>
    </row>
    <row r="35" spans="1:57" ht="41.25" customHeight="1">
      <c r="A35" s="1430"/>
      <c r="B35" s="2516"/>
      <c r="C35" s="2516"/>
      <c r="D35" s="2516"/>
      <c r="E35" s="2516"/>
      <c r="F35" s="2516"/>
      <c r="G35" s="2516"/>
      <c r="H35" s="2516"/>
      <c r="I35" s="2516"/>
      <c r="J35" s="2516"/>
      <c r="K35" s="2516"/>
      <c r="L35" s="2516"/>
      <c r="M35" s="2516"/>
      <c r="N35" s="2516"/>
      <c r="O35" s="2516"/>
      <c r="P35" s="2516"/>
      <c r="Q35" s="2516"/>
      <c r="R35" s="2516"/>
      <c r="S35" s="2516"/>
      <c r="T35" s="2516"/>
      <c r="U35" s="2516"/>
      <c r="V35" s="2516"/>
      <c r="W35" s="2516"/>
      <c r="X35" s="2516"/>
      <c r="Y35" s="2516"/>
      <c r="Z35" s="2516"/>
      <c r="AA35" s="2516"/>
      <c r="AB35" s="2516"/>
      <c r="AC35" s="2516"/>
      <c r="AD35" s="2516"/>
      <c r="AE35" s="2516"/>
      <c r="AF35" s="2516"/>
      <c r="AG35" s="2516"/>
      <c r="AH35" s="2516"/>
      <c r="AI35" s="2516"/>
      <c r="AJ35" s="2516"/>
      <c r="AK35" s="2516"/>
      <c r="AL35" s="2516"/>
      <c r="AM35" s="2516"/>
      <c r="AN35" s="2516"/>
      <c r="AO35" s="2516"/>
      <c r="AP35" s="2516"/>
      <c r="AQ35" s="2516"/>
      <c r="AR35" s="2516"/>
      <c r="AS35" s="2516"/>
      <c r="AT35" s="2516"/>
      <c r="AU35" s="2516"/>
      <c r="AV35" s="2516"/>
      <c r="AW35" s="2516"/>
      <c r="AX35" s="2516"/>
      <c r="AY35" s="2516"/>
      <c r="AZ35" s="2516"/>
      <c r="BA35" s="2516"/>
      <c r="BB35" s="2516"/>
      <c r="BC35" s="2516"/>
      <c r="BD35" s="2516"/>
      <c r="BE35" s="2516"/>
    </row>
    <row r="36" spans="1:57">
      <c r="B36" s="1430"/>
      <c r="C36" s="1430"/>
      <c r="D36" s="1430"/>
      <c r="E36" s="1430"/>
      <c r="F36" s="1430"/>
      <c r="G36" s="1430"/>
      <c r="H36" s="1430"/>
      <c r="I36" s="1430"/>
      <c r="J36" s="1430"/>
      <c r="K36" s="1430"/>
      <c r="L36" s="1430"/>
      <c r="M36" s="1430"/>
      <c r="N36" s="1430"/>
      <c r="O36" s="1430"/>
      <c r="P36" s="1430"/>
      <c r="Q36" s="1430"/>
      <c r="R36" s="1430"/>
      <c r="S36" s="1430"/>
      <c r="T36" s="1430"/>
      <c r="U36" s="1430"/>
      <c r="V36" s="1430"/>
      <c r="W36" s="1430"/>
      <c r="X36" s="1430"/>
      <c r="Y36" s="1430"/>
      <c r="Z36" s="1430"/>
      <c r="AA36" s="1430"/>
      <c r="AB36" s="1430"/>
      <c r="AC36" s="1430"/>
      <c r="AD36" s="1430"/>
      <c r="AE36" s="1430"/>
      <c r="AF36" s="1430"/>
      <c r="AG36" s="1430"/>
      <c r="AH36" s="1430"/>
      <c r="AI36" s="1430"/>
      <c r="AJ36" s="1430"/>
      <c r="AK36" s="1430"/>
      <c r="AL36" s="1430"/>
      <c r="AM36" s="1430"/>
      <c r="AN36" s="1430"/>
      <c r="AO36" s="1430"/>
      <c r="AP36" s="1430"/>
      <c r="AQ36" s="1430"/>
      <c r="AR36" s="1430"/>
      <c r="AS36" s="1430"/>
      <c r="AT36" s="1430"/>
      <c r="AU36" s="1430"/>
      <c r="AV36" s="1430"/>
      <c r="AW36" s="1430"/>
      <c r="AX36" s="1430"/>
      <c r="AY36" s="1430"/>
      <c r="AZ36" s="1430"/>
      <c r="BA36" s="1430"/>
      <c r="BB36" s="1430"/>
      <c r="BC36" s="1430"/>
      <c r="BD36" s="1430"/>
      <c r="BE36" s="1430"/>
    </row>
    <row r="37" spans="1:57">
      <c r="B37" s="1430"/>
      <c r="C37" s="1430"/>
      <c r="D37" s="1430"/>
      <c r="E37" s="1430"/>
      <c r="F37" s="1430"/>
      <c r="G37" s="1430"/>
      <c r="H37" s="1430"/>
      <c r="I37" s="1430"/>
      <c r="J37" s="1430"/>
      <c r="K37" s="1430"/>
      <c r="L37" s="1430"/>
      <c r="M37" s="1430"/>
      <c r="N37" s="1430"/>
      <c r="O37" s="1430"/>
      <c r="P37" s="1430"/>
      <c r="Q37" s="1430"/>
      <c r="R37" s="1430"/>
      <c r="S37" s="1430"/>
      <c r="T37" s="1430"/>
      <c r="U37" s="1430"/>
      <c r="V37" s="1430"/>
      <c r="W37" s="1430"/>
      <c r="X37" s="1430"/>
      <c r="Y37" s="1430"/>
      <c r="Z37" s="1430"/>
      <c r="AA37" s="1430"/>
      <c r="AB37" s="1430"/>
      <c r="AC37" s="1430"/>
      <c r="AD37" s="1430"/>
      <c r="AE37" s="1430"/>
      <c r="AF37" s="1430"/>
      <c r="AG37" s="1430"/>
      <c r="AH37" s="1430"/>
      <c r="AI37" s="1430"/>
      <c r="AJ37" s="1430"/>
      <c r="AK37" s="1430"/>
      <c r="AL37" s="1430"/>
      <c r="AM37" s="1430"/>
      <c r="AN37" s="1430"/>
      <c r="AO37" s="1430"/>
      <c r="AP37" s="1430"/>
      <c r="AQ37" s="1430"/>
      <c r="AR37" s="1430"/>
      <c r="AS37" s="1430"/>
      <c r="AT37" s="1430"/>
      <c r="AU37" s="1430"/>
      <c r="AV37" s="1430"/>
      <c r="AW37" s="1430"/>
      <c r="AX37" s="1430"/>
      <c r="AY37" s="1430"/>
      <c r="AZ37" s="1430"/>
      <c r="BA37" s="1430"/>
      <c r="BB37" s="1430"/>
      <c r="BC37" s="1430"/>
      <c r="BD37" s="1430"/>
      <c r="BE37" s="1430"/>
    </row>
    <row r="38" spans="1:57">
      <c r="B38" s="1430"/>
      <c r="C38" s="1430"/>
      <c r="D38" s="1430"/>
      <c r="E38" s="1430"/>
      <c r="F38" s="1430"/>
      <c r="G38" s="1430"/>
      <c r="H38" s="1430"/>
      <c r="I38" s="1430"/>
      <c r="J38" s="1430"/>
      <c r="K38" s="1430"/>
      <c r="L38" s="1430"/>
      <c r="M38" s="1430"/>
      <c r="N38" s="1430"/>
      <c r="O38" s="1430"/>
      <c r="P38" s="1430"/>
      <c r="Q38" s="1430"/>
      <c r="R38" s="1430"/>
      <c r="S38" s="1430"/>
      <c r="T38" s="1430"/>
      <c r="U38" s="1430"/>
      <c r="V38" s="1430"/>
      <c r="W38" s="1430"/>
      <c r="X38" s="1430"/>
      <c r="Y38" s="1430"/>
      <c r="Z38" s="1430"/>
      <c r="AA38" s="1430"/>
      <c r="AB38" s="1430"/>
      <c r="AC38" s="1430"/>
      <c r="AD38" s="1430"/>
      <c r="AE38" s="1430"/>
      <c r="AF38" s="1430"/>
      <c r="AG38" s="1430"/>
      <c r="AH38" s="1430"/>
      <c r="AI38" s="1430"/>
      <c r="AJ38" s="1430"/>
      <c r="AK38" s="1430"/>
      <c r="AL38" s="1430"/>
      <c r="AM38" s="1430"/>
      <c r="AN38" s="1430"/>
      <c r="AO38" s="1430"/>
      <c r="AP38" s="1430"/>
      <c r="AQ38" s="1430"/>
      <c r="AR38" s="1430"/>
      <c r="AS38" s="1430"/>
      <c r="AT38" s="1430"/>
      <c r="AU38" s="1430"/>
      <c r="AV38" s="1430"/>
      <c r="AW38" s="1430"/>
      <c r="AX38" s="1430"/>
      <c r="AY38" s="1430"/>
      <c r="AZ38" s="1430"/>
      <c r="BA38" s="1430"/>
      <c r="BB38" s="1430"/>
      <c r="BC38" s="1430"/>
      <c r="BD38" s="1430"/>
      <c r="BE38" s="1430"/>
    </row>
    <row r="39" spans="1:57">
      <c r="B39" s="1430"/>
      <c r="C39" s="1430"/>
      <c r="D39" s="1430"/>
      <c r="E39" s="1430"/>
      <c r="F39" s="1430"/>
      <c r="G39" s="1430"/>
      <c r="H39" s="1430"/>
      <c r="I39" s="1430"/>
      <c r="J39" s="1430"/>
      <c r="K39" s="1430"/>
      <c r="L39" s="1430"/>
      <c r="M39" s="1430"/>
      <c r="N39" s="1430"/>
      <c r="O39" s="1430"/>
      <c r="P39" s="1430"/>
      <c r="Q39" s="1430"/>
      <c r="R39" s="1430"/>
      <c r="S39" s="1430"/>
      <c r="T39" s="1430"/>
      <c r="U39" s="1430"/>
      <c r="V39" s="1430"/>
      <c r="W39" s="1430"/>
      <c r="X39" s="1430"/>
      <c r="Y39" s="1430"/>
      <c r="Z39" s="1430"/>
      <c r="AA39" s="1430"/>
      <c r="AB39" s="1430"/>
      <c r="AC39" s="1430"/>
      <c r="AD39" s="1430"/>
      <c r="AE39" s="1430"/>
      <c r="AF39" s="1430"/>
      <c r="AG39" s="1430"/>
      <c r="AH39" s="1430"/>
      <c r="AI39" s="1430"/>
      <c r="AJ39" s="1430"/>
      <c r="AK39" s="1430"/>
      <c r="AL39" s="1430"/>
      <c r="AM39" s="1430"/>
      <c r="AN39" s="1430"/>
      <c r="AO39" s="1430"/>
      <c r="AP39" s="1430"/>
      <c r="AQ39" s="1430"/>
      <c r="AR39" s="1430"/>
      <c r="AS39" s="1430"/>
      <c r="AT39" s="1430"/>
      <c r="AU39" s="1430"/>
      <c r="AV39" s="1430"/>
      <c r="AW39" s="1430"/>
      <c r="AX39" s="1430"/>
      <c r="AY39" s="1430"/>
      <c r="AZ39" s="1430"/>
      <c r="BA39" s="1430"/>
      <c r="BB39" s="1430"/>
      <c r="BC39" s="1430"/>
      <c r="BD39" s="1430"/>
      <c r="BE39" s="1430"/>
    </row>
    <row r="40" spans="1:57">
      <c r="B40" s="1430"/>
      <c r="C40" s="1430"/>
      <c r="D40" s="1430"/>
      <c r="E40" s="1430"/>
      <c r="F40" s="1430"/>
      <c r="G40" s="1430"/>
      <c r="H40" s="1430"/>
      <c r="I40" s="1430"/>
      <c r="J40" s="1430"/>
      <c r="K40" s="1430"/>
      <c r="L40" s="1430"/>
      <c r="M40" s="1430"/>
      <c r="N40" s="1430"/>
      <c r="O40" s="1430"/>
      <c r="P40" s="1430"/>
      <c r="Q40" s="1430"/>
      <c r="R40" s="1430"/>
      <c r="S40" s="1430"/>
      <c r="T40" s="1430"/>
      <c r="U40" s="1430"/>
      <c r="V40" s="1430"/>
      <c r="W40" s="1430"/>
      <c r="X40" s="1430"/>
      <c r="Y40" s="1430"/>
      <c r="Z40" s="1430"/>
      <c r="AA40" s="1430"/>
      <c r="AB40" s="1430"/>
      <c r="AC40" s="1430"/>
      <c r="AD40" s="1430"/>
      <c r="AE40" s="1430"/>
      <c r="AF40" s="1430"/>
      <c r="AG40" s="1430"/>
      <c r="AH40" s="1430"/>
      <c r="AI40" s="1430"/>
      <c r="AJ40" s="1430"/>
      <c r="AK40" s="1430"/>
      <c r="AL40" s="1430"/>
      <c r="AM40" s="1430"/>
      <c r="AN40" s="1430"/>
      <c r="AO40" s="1430"/>
      <c r="AP40" s="1430"/>
      <c r="AQ40" s="1430"/>
      <c r="AR40" s="1430"/>
      <c r="AS40" s="1430"/>
      <c r="AT40" s="1430"/>
      <c r="AU40" s="1430"/>
      <c r="AV40" s="1430"/>
      <c r="AW40" s="1430"/>
      <c r="AX40" s="1430"/>
      <c r="AY40" s="1430"/>
      <c r="AZ40" s="1430"/>
      <c r="BA40" s="1430"/>
      <c r="BB40" s="1430"/>
      <c r="BC40" s="1430"/>
      <c r="BD40" s="1430"/>
      <c r="BE40" s="1430"/>
    </row>
    <row r="41" spans="1:57">
      <c r="B41" s="1430"/>
      <c r="C41" s="1430"/>
      <c r="D41" s="1430"/>
      <c r="E41" s="1430"/>
      <c r="F41" s="1430"/>
      <c r="G41" s="1430"/>
      <c r="H41" s="1430"/>
      <c r="I41" s="1430"/>
      <c r="J41" s="1430"/>
      <c r="K41" s="1430"/>
      <c r="L41" s="1430"/>
      <c r="M41" s="1430"/>
      <c r="N41" s="1430"/>
      <c r="O41" s="1430"/>
      <c r="P41" s="1430"/>
      <c r="Q41" s="1430"/>
      <c r="R41" s="1430"/>
      <c r="S41" s="1430"/>
      <c r="T41" s="1430"/>
      <c r="U41" s="1430"/>
      <c r="V41" s="1430"/>
      <c r="W41" s="1430"/>
      <c r="X41" s="1430"/>
      <c r="Y41" s="1430"/>
      <c r="Z41" s="1430"/>
      <c r="AA41" s="1430"/>
      <c r="AB41" s="1430"/>
      <c r="AC41" s="1430"/>
      <c r="AD41" s="1430"/>
      <c r="AE41" s="1430"/>
      <c r="AF41" s="1430"/>
      <c r="AG41" s="1430"/>
      <c r="AH41" s="1430"/>
      <c r="AI41" s="1430"/>
      <c r="AJ41" s="1430"/>
      <c r="AK41" s="1430"/>
      <c r="AL41" s="1430"/>
      <c r="AM41" s="1430"/>
      <c r="AN41" s="1430"/>
      <c r="AO41" s="1430"/>
      <c r="AP41" s="1430"/>
      <c r="AQ41" s="1430"/>
      <c r="AR41" s="1430"/>
      <c r="AS41" s="1430"/>
      <c r="AT41" s="1430"/>
      <c r="AU41" s="1430"/>
      <c r="AV41" s="1430"/>
      <c r="AW41" s="1430"/>
      <c r="AX41" s="1430"/>
      <c r="AY41" s="1430"/>
      <c r="AZ41" s="1430"/>
      <c r="BA41" s="1430"/>
      <c r="BB41" s="1430"/>
      <c r="BC41" s="1430"/>
      <c r="BD41" s="1430"/>
      <c r="BE41" s="1430"/>
    </row>
    <row r="42" spans="1:57">
      <c r="B42" s="1430"/>
      <c r="C42" s="1430"/>
      <c r="D42" s="1430"/>
      <c r="E42" s="1430"/>
      <c r="F42" s="1430"/>
      <c r="G42" s="1430"/>
      <c r="H42" s="1430"/>
      <c r="I42" s="1430"/>
      <c r="J42" s="1430"/>
      <c r="K42" s="1430"/>
      <c r="L42" s="1430"/>
      <c r="M42" s="1430"/>
      <c r="N42" s="1430"/>
      <c r="O42" s="1430"/>
      <c r="P42" s="1430"/>
      <c r="Q42" s="1430"/>
      <c r="R42" s="1430"/>
      <c r="S42" s="1430"/>
      <c r="T42" s="1430"/>
      <c r="U42" s="1430"/>
      <c r="V42" s="1430"/>
      <c r="W42" s="1430"/>
      <c r="X42" s="1430"/>
      <c r="Y42" s="1430"/>
      <c r="Z42" s="1430"/>
      <c r="AA42" s="1430"/>
      <c r="AB42" s="1430"/>
      <c r="AC42" s="1430"/>
      <c r="AD42" s="1430"/>
      <c r="AE42" s="1430"/>
      <c r="AF42" s="1430"/>
      <c r="AG42" s="1430"/>
      <c r="AH42" s="1430"/>
      <c r="AI42" s="1430"/>
      <c r="AJ42" s="1430"/>
      <c r="AK42" s="1430"/>
      <c r="AL42" s="1430"/>
      <c r="AM42" s="1430"/>
      <c r="AN42" s="1430"/>
      <c r="AO42" s="1430"/>
      <c r="AP42" s="1430"/>
      <c r="AQ42" s="1430"/>
      <c r="AR42" s="1430"/>
      <c r="AS42" s="1430"/>
      <c r="AT42" s="1430"/>
      <c r="AU42" s="1430"/>
      <c r="AV42" s="1430"/>
      <c r="AW42" s="1430"/>
      <c r="AX42" s="1430"/>
      <c r="AY42" s="1430"/>
      <c r="AZ42" s="1430"/>
      <c r="BA42" s="1430"/>
      <c r="BB42" s="1430"/>
      <c r="BC42" s="1430"/>
      <c r="BD42" s="1430"/>
      <c r="BE42" s="1430"/>
    </row>
    <row r="43" spans="1:57">
      <c r="B43" s="1430"/>
      <c r="C43" s="1430"/>
      <c r="D43" s="1430"/>
      <c r="E43" s="1430"/>
      <c r="F43" s="1430"/>
      <c r="G43" s="1430"/>
      <c r="H43" s="1430"/>
      <c r="I43" s="1430"/>
      <c r="J43" s="1430"/>
      <c r="K43" s="1430"/>
      <c r="L43" s="1430"/>
      <c r="M43" s="1430"/>
      <c r="N43" s="1430"/>
      <c r="O43" s="1430"/>
      <c r="P43" s="1430"/>
      <c r="Q43" s="1430"/>
      <c r="R43" s="1430"/>
      <c r="S43" s="1430"/>
      <c r="T43" s="1430"/>
      <c r="U43" s="1430"/>
      <c r="V43" s="1430"/>
      <c r="W43" s="1430"/>
      <c r="X43" s="1430"/>
      <c r="Y43" s="1430"/>
      <c r="Z43" s="1430"/>
      <c r="AA43" s="1430"/>
      <c r="AB43" s="1430"/>
      <c r="AC43" s="1430"/>
      <c r="AD43" s="1430"/>
      <c r="AE43" s="1430"/>
      <c r="AF43" s="1430"/>
      <c r="AG43" s="1430"/>
      <c r="AH43" s="1430"/>
      <c r="AI43" s="1430"/>
      <c r="AJ43" s="1430"/>
      <c r="AK43" s="1430"/>
      <c r="AL43" s="1430"/>
      <c r="AM43" s="1430"/>
      <c r="AN43" s="1430"/>
      <c r="AO43" s="1430"/>
      <c r="AP43" s="1430"/>
      <c r="AQ43" s="1430"/>
      <c r="AR43" s="1430"/>
      <c r="AS43" s="1430"/>
      <c r="AT43" s="1430"/>
      <c r="AU43" s="1430"/>
      <c r="AV43" s="1430"/>
      <c r="AW43" s="1430"/>
      <c r="AX43" s="1430"/>
      <c r="AY43" s="1430"/>
      <c r="AZ43" s="1430"/>
      <c r="BA43" s="1430"/>
      <c r="BB43" s="1430"/>
      <c r="BC43" s="1430"/>
      <c r="BD43" s="1430"/>
      <c r="BE43" s="1430"/>
    </row>
    <row r="44" spans="1:57">
      <c r="B44" s="1430"/>
      <c r="C44" s="1430"/>
      <c r="D44" s="1430"/>
      <c r="E44" s="1430"/>
      <c r="F44" s="1430"/>
      <c r="G44" s="1430"/>
      <c r="H44" s="1430"/>
      <c r="I44" s="1430"/>
      <c r="J44" s="1430"/>
      <c r="K44" s="1430"/>
      <c r="L44" s="1430"/>
      <c r="M44" s="1430"/>
      <c r="N44" s="1430"/>
      <c r="O44" s="1430"/>
      <c r="P44" s="1430"/>
      <c r="Q44" s="1430"/>
      <c r="R44" s="1430"/>
      <c r="S44" s="1430"/>
      <c r="T44" s="1430"/>
      <c r="U44" s="1430"/>
      <c r="V44" s="1430"/>
      <c r="W44" s="1430"/>
      <c r="X44" s="1430"/>
      <c r="Y44" s="1430"/>
      <c r="Z44" s="1430"/>
      <c r="AA44" s="1430"/>
      <c r="AB44" s="1430"/>
      <c r="AC44" s="1430"/>
      <c r="AD44" s="1430"/>
      <c r="AE44" s="1430"/>
      <c r="AF44" s="1430"/>
      <c r="AG44" s="1430"/>
      <c r="AH44" s="1430"/>
      <c r="AI44" s="1430"/>
      <c r="AJ44" s="1430"/>
      <c r="AK44" s="1430"/>
      <c r="AL44" s="1430"/>
      <c r="AM44" s="1430"/>
      <c r="AN44" s="1430"/>
      <c r="AO44" s="1430"/>
      <c r="AP44" s="1430"/>
      <c r="AQ44" s="1430"/>
      <c r="AR44" s="1430"/>
      <c r="AS44" s="1430"/>
      <c r="AT44" s="1430"/>
      <c r="AU44" s="1430"/>
      <c r="AV44" s="1430"/>
      <c r="AW44" s="1430"/>
      <c r="AX44" s="1430"/>
      <c r="AY44" s="1430"/>
      <c r="AZ44" s="1430"/>
      <c r="BA44" s="1430"/>
      <c r="BB44" s="1430"/>
      <c r="BC44" s="1430"/>
      <c r="BD44" s="1430"/>
      <c r="BE44" s="1430"/>
    </row>
    <row r="45" spans="1:57">
      <c r="B45" s="1430"/>
      <c r="C45" s="1430"/>
      <c r="D45" s="1430"/>
      <c r="E45" s="1430"/>
      <c r="F45" s="1430"/>
      <c r="G45" s="1430"/>
      <c r="H45" s="1430"/>
      <c r="I45" s="1430"/>
      <c r="J45" s="1430"/>
      <c r="K45" s="1430"/>
      <c r="L45" s="1430"/>
      <c r="M45" s="1430"/>
      <c r="N45" s="1430"/>
      <c r="O45" s="1430"/>
      <c r="P45" s="1430"/>
      <c r="Q45" s="1430"/>
      <c r="R45" s="1430"/>
      <c r="S45" s="1430"/>
      <c r="T45" s="1430"/>
      <c r="U45" s="1430"/>
      <c r="V45" s="1430"/>
      <c r="W45" s="1430"/>
      <c r="X45" s="1430"/>
      <c r="Y45" s="1430"/>
      <c r="Z45" s="1430"/>
      <c r="AA45" s="1430"/>
      <c r="AB45" s="1430"/>
      <c r="AC45" s="1430"/>
      <c r="AD45" s="1430"/>
      <c r="AE45" s="1430"/>
      <c r="AF45" s="1430"/>
      <c r="AG45" s="1430"/>
      <c r="AH45" s="1430"/>
      <c r="AI45" s="1430"/>
      <c r="AJ45" s="1430"/>
      <c r="AK45" s="1430"/>
      <c r="AL45" s="1430"/>
      <c r="AM45" s="1430"/>
      <c r="AN45" s="1430"/>
      <c r="AO45" s="1430"/>
      <c r="AP45" s="1430"/>
      <c r="AQ45" s="1430"/>
      <c r="AR45" s="1430"/>
      <c r="AS45" s="1430"/>
      <c r="AT45" s="1430"/>
      <c r="AU45" s="1430"/>
      <c r="AV45" s="1430"/>
      <c r="AW45" s="1430"/>
      <c r="AX45" s="1430"/>
      <c r="AY45" s="1430"/>
      <c r="AZ45" s="1430"/>
      <c r="BA45" s="1430"/>
      <c r="BB45" s="1430"/>
      <c r="BC45" s="1430"/>
      <c r="BD45" s="1430"/>
      <c r="BE45" s="1430"/>
    </row>
    <row r="46" spans="1:57">
      <c r="B46" s="1430"/>
      <c r="C46" s="1430"/>
      <c r="D46" s="1430"/>
      <c r="E46" s="1430"/>
      <c r="F46" s="1430"/>
      <c r="G46" s="1430"/>
      <c r="H46" s="1430"/>
      <c r="I46" s="1430"/>
      <c r="J46" s="1430"/>
      <c r="K46" s="1430"/>
      <c r="L46" s="1430"/>
      <c r="M46" s="1430"/>
      <c r="N46" s="1430"/>
      <c r="O46" s="1430"/>
      <c r="P46" s="1430"/>
      <c r="Q46" s="1430"/>
      <c r="R46" s="1430"/>
      <c r="S46" s="1430"/>
      <c r="T46" s="1430"/>
      <c r="U46" s="1430"/>
      <c r="V46" s="1430"/>
      <c r="W46" s="1430"/>
      <c r="X46" s="1430"/>
      <c r="Y46" s="1430"/>
      <c r="Z46" s="1430"/>
      <c r="AA46" s="1430"/>
      <c r="AB46" s="1430"/>
      <c r="AC46" s="1430"/>
      <c r="AD46" s="1430"/>
      <c r="AE46" s="1430"/>
      <c r="AF46" s="1430"/>
      <c r="AG46" s="1430"/>
      <c r="AH46" s="1430"/>
      <c r="AI46" s="1430"/>
      <c r="AJ46" s="1430"/>
      <c r="AK46" s="1430"/>
      <c r="AL46" s="1430"/>
      <c r="AM46" s="1430"/>
      <c r="AN46" s="1430"/>
      <c r="AO46" s="1430"/>
      <c r="AP46" s="1430"/>
      <c r="AQ46" s="1430"/>
      <c r="AR46" s="1430"/>
      <c r="AS46" s="1430"/>
      <c r="AT46" s="1430"/>
      <c r="AU46" s="1430"/>
      <c r="AV46" s="1430"/>
      <c r="AW46" s="1430"/>
      <c r="AX46" s="1430"/>
      <c r="AY46" s="1430"/>
      <c r="AZ46" s="1430"/>
      <c r="BA46" s="1430"/>
      <c r="BB46" s="1430"/>
      <c r="BC46" s="1430"/>
      <c r="BD46" s="1430"/>
      <c r="BE46" s="1430"/>
    </row>
    <row r="47" spans="1:57">
      <c r="B47" s="1430"/>
      <c r="C47" s="1430"/>
      <c r="D47" s="1430"/>
      <c r="E47" s="1430"/>
      <c r="F47" s="1430"/>
      <c r="G47" s="1430"/>
      <c r="H47" s="1430"/>
      <c r="I47" s="1430"/>
      <c r="J47" s="1430"/>
      <c r="K47" s="1430"/>
      <c r="L47" s="1430"/>
      <c r="M47" s="1430"/>
      <c r="N47" s="1430"/>
      <c r="O47" s="1430"/>
      <c r="P47" s="1430"/>
      <c r="Q47" s="1430"/>
      <c r="R47" s="1430"/>
      <c r="S47" s="1430"/>
      <c r="T47" s="1430"/>
      <c r="U47" s="1430"/>
      <c r="V47" s="1430"/>
      <c r="W47" s="1430"/>
      <c r="X47" s="1430"/>
      <c r="Y47" s="1430"/>
      <c r="Z47" s="1430"/>
      <c r="AA47" s="1430"/>
      <c r="AB47" s="1430"/>
      <c r="AC47" s="1430"/>
      <c r="AD47" s="1430"/>
      <c r="AE47" s="1430"/>
      <c r="AF47" s="1430"/>
      <c r="AG47" s="1430"/>
      <c r="AH47" s="1430"/>
      <c r="AI47" s="1430"/>
      <c r="AJ47" s="1430"/>
      <c r="AK47" s="1430"/>
      <c r="AL47" s="1430"/>
      <c r="AM47" s="1430"/>
      <c r="AN47" s="1430"/>
      <c r="AO47" s="1430"/>
      <c r="AP47" s="1430"/>
      <c r="AQ47" s="1430"/>
      <c r="AR47" s="1430"/>
      <c r="AS47" s="1430"/>
      <c r="AT47" s="1430"/>
      <c r="AU47" s="1430"/>
      <c r="AV47" s="1430"/>
      <c r="AW47" s="1430"/>
      <c r="AX47" s="1430"/>
      <c r="AY47" s="1430"/>
      <c r="AZ47" s="1430"/>
      <c r="BA47" s="1430"/>
      <c r="BB47" s="1430"/>
      <c r="BC47" s="1430"/>
      <c r="BD47" s="1430"/>
      <c r="BE47" s="1430"/>
    </row>
    <row r="48" spans="1:57">
      <c r="B48" s="1430"/>
      <c r="C48" s="1430"/>
      <c r="D48" s="1430"/>
      <c r="E48" s="1430"/>
      <c r="F48" s="1430"/>
      <c r="G48" s="1430"/>
      <c r="H48" s="1430"/>
      <c r="I48" s="1430"/>
      <c r="J48" s="1430"/>
      <c r="K48" s="1430"/>
      <c r="L48" s="1430"/>
      <c r="M48" s="1430"/>
      <c r="N48" s="1430"/>
      <c r="O48" s="1430"/>
      <c r="P48" s="1430"/>
      <c r="Q48" s="1430"/>
      <c r="R48" s="1430"/>
      <c r="S48" s="1430"/>
      <c r="T48" s="1430"/>
      <c r="U48" s="1430"/>
      <c r="V48" s="1430"/>
      <c r="W48" s="1430"/>
      <c r="X48" s="1430"/>
      <c r="Y48" s="1430"/>
      <c r="Z48" s="1430"/>
      <c r="AA48" s="1430"/>
      <c r="AB48" s="1430"/>
      <c r="AC48" s="1430"/>
      <c r="AD48" s="1430"/>
      <c r="AE48" s="1430"/>
      <c r="AF48" s="1430"/>
      <c r="AG48" s="1430"/>
      <c r="AH48" s="1430"/>
      <c r="AI48" s="1430"/>
      <c r="AJ48" s="1430"/>
      <c r="AK48" s="1430"/>
      <c r="AL48" s="1430"/>
      <c r="AM48" s="1430"/>
      <c r="AN48" s="1430"/>
      <c r="AO48" s="1430"/>
      <c r="AP48" s="1430"/>
      <c r="AQ48" s="1430"/>
      <c r="AR48" s="1430"/>
      <c r="AS48" s="1430"/>
      <c r="AT48" s="1430"/>
      <c r="AU48" s="1430"/>
      <c r="AV48" s="1430"/>
      <c r="AW48" s="1430"/>
      <c r="AX48" s="1430"/>
      <c r="AY48" s="1430"/>
      <c r="AZ48" s="1430"/>
      <c r="BA48" s="1430"/>
      <c r="BB48" s="1430"/>
      <c r="BC48" s="1430"/>
      <c r="BD48" s="1430"/>
      <c r="BE48" s="1430"/>
    </row>
    <row r="49" spans="2:57">
      <c r="B49" s="1430"/>
      <c r="C49" s="1430"/>
      <c r="D49" s="1430"/>
      <c r="E49" s="1430"/>
      <c r="F49" s="1430"/>
      <c r="G49" s="1430"/>
      <c r="H49" s="1430"/>
      <c r="I49" s="1430"/>
      <c r="J49" s="1430"/>
      <c r="K49" s="1430"/>
      <c r="L49" s="1430"/>
      <c r="M49" s="1430"/>
      <c r="N49" s="1430"/>
      <c r="O49" s="1430"/>
      <c r="P49" s="1430"/>
      <c r="Q49" s="1430"/>
      <c r="R49" s="1430"/>
      <c r="S49" s="1430"/>
      <c r="T49" s="1430"/>
      <c r="U49" s="1430"/>
      <c r="V49" s="1430"/>
      <c r="W49" s="1430"/>
      <c r="X49" s="1430"/>
      <c r="Y49" s="1430"/>
      <c r="Z49" s="1430"/>
      <c r="AA49" s="1430"/>
      <c r="AB49" s="1430"/>
      <c r="AC49" s="1430"/>
      <c r="AD49" s="1430"/>
      <c r="AE49" s="1430"/>
      <c r="AF49" s="1430"/>
      <c r="AG49" s="1430"/>
      <c r="AH49" s="1430"/>
      <c r="AI49" s="1430"/>
      <c r="AJ49" s="1430"/>
      <c r="AK49" s="1430"/>
      <c r="AL49" s="1430"/>
      <c r="AM49" s="1430"/>
      <c r="AN49" s="1430"/>
      <c r="AO49" s="1430"/>
      <c r="AP49" s="1430"/>
      <c r="AQ49" s="1430"/>
      <c r="AR49" s="1430"/>
      <c r="AS49" s="1430"/>
      <c r="AT49" s="1430"/>
      <c r="AU49" s="1430"/>
      <c r="AV49" s="1430"/>
      <c r="AW49" s="1430"/>
      <c r="AX49" s="1430"/>
      <c r="AY49" s="1430"/>
      <c r="AZ49" s="1430"/>
      <c r="BA49" s="1430"/>
      <c r="BB49" s="1430"/>
      <c r="BC49" s="1430"/>
      <c r="BD49" s="1430"/>
      <c r="BE49" s="1430"/>
    </row>
    <row r="50" spans="2:57">
      <c r="B50" s="1430"/>
      <c r="C50" s="1430"/>
      <c r="D50" s="1430"/>
      <c r="E50" s="1430"/>
      <c r="F50" s="1430"/>
      <c r="G50" s="1430"/>
      <c r="H50" s="1430"/>
      <c r="I50" s="1430"/>
      <c r="J50" s="1430"/>
      <c r="K50" s="1430"/>
      <c r="L50" s="1430"/>
      <c r="M50" s="1430"/>
      <c r="N50" s="1430"/>
      <c r="O50" s="1430"/>
      <c r="P50" s="1430"/>
      <c r="Q50" s="1430"/>
      <c r="R50" s="1430"/>
      <c r="S50" s="1430"/>
      <c r="T50" s="1430"/>
      <c r="U50" s="1430"/>
      <c r="V50" s="1430"/>
      <c r="W50" s="1430"/>
      <c r="X50" s="1430"/>
      <c r="Y50" s="1430"/>
      <c r="Z50" s="1430"/>
      <c r="AA50" s="1430"/>
      <c r="AB50" s="1430"/>
      <c r="AC50" s="1430"/>
      <c r="AD50" s="1430"/>
      <c r="AE50" s="1430"/>
      <c r="AF50" s="1430"/>
      <c r="AG50" s="1430"/>
      <c r="AH50" s="1430"/>
      <c r="AI50" s="1430"/>
      <c r="AJ50" s="1430"/>
      <c r="AK50" s="1430"/>
      <c r="AL50" s="1430"/>
      <c r="AM50" s="1430"/>
      <c r="AN50" s="1430"/>
      <c r="AO50" s="1430"/>
      <c r="AP50" s="1430"/>
      <c r="AQ50" s="1430"/>
      <c r="AR50" s="1430"/>
      <c r="AS50" s="1430"/>
      <c r="AT50" s="1430"/>
      <c r="AU50" s="1430"/>
      <c r="AV50" s="1430"/>
      <c r="AW50" s="1430"/>
      <c r="AX50" s="1430"/>
      <c r="AY50" s="1430"/>
      <c r="AZ50" s="1430"/>
      <c r="BA50" s="1430"/>
      <c r="BB50" s="1430"/>
      <c r="BC50" s="1430"/>
      <c r="BD50" s="1430"/>
      <c r="BE50" s="1430"/>
    </row>
    <row r="51" spans="2:57">
      <c r="B51" s="1430"/>
      <c r="C51" s="1430"/>
      <c r="D51" s="1430"/>
      <c r="E51" s="1430"/>
      <c r="F51" s="1430"/>
      <c r="G51" s="1430"/>
      <c r="H51" s="1430"/>
      <c r="I51" s="1430"/>
      <c r="J51" s="1430"/>
      <c r="K51" s="1430"/>
      <c r="L51" s="1430"/>
      <c r="M51" s="1430"/>
      <c r="N51" s="1430"/>
      <c r="O51" s="1430"/>
      <c r="P51" s="1430"/>
      <c r="Q51" s="1430"/>
      <c r="R51" s="1430"/>
      <c r="S51" s="1430"/>
      <c r="T51" s="1430"/>
      <c r="U51" s="1430"/>
      <c r="V51" s="1430"/>
      <c r="W51" s="1430"/>
      <c r="X51" s="1430"/>
      <c r="Y51" s="1430"/>
      <c r="Z51" s="1430"/>
      <c r="AA51" s="1430"/>
      <c r="AB51" s="1430"/>
      <c r="AC51" s="1430"/>
      <c r="AD51" s="1430"/>
      <c r="AE51" s="1430"/>
      <c r="AF51" s="1430"/>
      <c r="AG51" s="1430"/>
      <c r="AH51" s="1430"/>
      <c r="AI51" s="1430"/>
      <c r="AJ51" s="1430"/>
      <c r="AK51" s="1430"/>
      <c r="AL51" s="1430"/>
      <c r="AM51" s="1430"/>
      <c r="AN51" s="1430"/>
      <c r="AO51" s="1430"/>
      <c r="AP51" s="1430"/>
      <c r="AQ51" s="1430"/>
      <c r="AR51" s="1430"/>
      <c r="AS51" s="1430"/>
      <c r="AT51" s="1430"/>
      <c r="AU51" s="1430"/>
      <c r="AV51" s="1430"/>
      <c r="AW51" s="1430"/>
      <c r="AX51" s="1430"/>
      <c r="AY51" s="1430"/>
      <c r="AZ51" s="1430"/>
      <c r="BA51" s="1430"/>
      <c r="BB51" s="1430"/>
      <c r="BC51" s="1430"/>
      <c r="BD51" s="1430"/>
      <c r="BE51" s="1430"/>
    </row>
    <row r="52" spans="2:57">
      <c r="B52" s="1430"/>
      <c r="C52" s="1430"/>
      <c r="D52" s="1430"/>
      <c r="E52" s="1430"/>
      <c r="F52" s="1430"/>
      <c r="G52" s="1430"/>
      <c r="H52" s="1430"/>
      <c r="I52" s="1430"/>
      <c r="J52" s="1430"/>
      <c r="K52" s="1430"/>
      <c r="L52" s="1430"/>
      <c r="M52" s="1430"/>
      <c r="N52" s="1430"/>
      <c r="O52" s="1430"/>
      <c r="P52" s="1430"/>
      <c r="Q52" s="1430"/>
      <c r="R52" s="1430"/>
      <c r="S52" s="1430"/>
      <c r="T52" s="1430"/>
      <c r="U52" s="1430"/>
      <c r="V52" s="1430"/>
      <c r="W52" s="1430"/>
      <c r="X52" s="1430"/>
      <c r="Y52" s="1430"/>
      <c r="Z52" s="1430"/>
      <c r="AA52" s="1430"/>
      <c r="AB52" s="1430"/>
      <c r="AC52" s="1430"/>
      <c r="AD52" s="1430"/>
      <c r="AE52" s="1430"/>
      <c r="AF52" s="1430"/>
      <c r="AG52" s="1430"/>
      <c r="AH52" s="1430"/>
      <c r="AI52" s="1430"/>
      <c r="AJ52" s="1430"/>
      <c r="AK52" s="1430"/>
      <c r="AL52" s="1430"/>
      <c r="AM52" s="1430"/>
      <c r="AN52" s="1430"/>
      <c r="AO52" s="1430"/>
      <c r="AP52" s="1430"/>
      <c r="AQ52" s="1430"/>
      <c r="AR52" s="1430"/>
      <c r="AS52" s="1430"/>
      <c r="AT52" s="1430"/>
      <c r="AU52" s="1430"/>
      <c r="AV52" s="1430"/>
      <c r="AW52" s="1430"/>
      <c r="AX52" s="1430"/>
      <c r="AY52" s="1430"/>
      <c r="AZ52" s="1430"/>
      <c r="BA52" s="1430"/>
      <c r="BB52" s="1430"/>
      <c r="BC52" s="1430"/>
      <c r="BD52" s="1430"/>
      <c r="BE52" s="1430"/>
    </row>
    <row r="53" spans="2:57">
      <c r="B53" s="1430"/>
      <c r="C53" s="1430"/>
      <c r="D53" s="1430"/>
      <c r="E53" s="1430"/>
      <c r="F53" s="1430"/>
      <c r="G53" s="1430"/>
      <c r="H53" s="1430"/>
      <c r="I53" s="1430"/>
      <c r="J53" s="1430"/>
      <c r="K53" s="1430"/>
      <c r="L53" s="1430"/>
      <c r="M53" s="1430"/>
      <c r="N53" s="1430"/>
      <c r="O53" s="1430"/>
      <c r="P53" s="1430"/>
      <c r="Q53" s="1430"/>
      <c r="R53" s="1430"/>
      <c r="S53" s="1430"/>
      <c r="T53" s="1430"/>
      <c r="U53" s="1430"/>
      <c r="V53" s="1430"/>
      <c r="W53" s="1430"/>
      <c r="X53" s="1430"/>
      <c r="Y53" s="1430"/>
      <c r="Z53" s="1430"/>
      <c r="AA53" s="1430"/>
      <c r="AB53" s="1430"/>
      <c r="AC53" s="1430"/>
      <c r="AD53" s="1430"/>
      <c r="AE53" s="1430"/>
      <c r="AF53" s="1430"/>
      <c r="AG53" s="1430"/>
      <c r="AH53" s="1430"/>
      <c r="AI53" s="1430"/>
      <c r="AJ53" s="1430"/>
      <c r="AK53" s="1430"/>
      <c r="AL53" s="1430"/>
      <c r="AM53" s="1430"/>
      <c r="AN53" s="1430"/>
      <c r="AO53" s="1430"/>
      <c r="AP53" s="1430"/>
      <c r="AQ53" s="1430"/>
      <c r="AR53" s="1430"/>
      <c r="AS53" s="1430"/>
      <c r="AT53" s="1430"/>
      <c r="AU53" s="1430"/>
      <c r="AV53" s="1430"/>
      <c r="AW53" s="1430"/>
      <c r="AX53" s="1430"/>
      <c r="AY53" s="1430"/>
      <c r="AZ53" s="1430"/>
      <c r="BA53" s="1430"/>
      <c r="BB53" s="1430"/>
      <c r="BC53" s="1430"/>
      <c r="BD53" s="1430"/>
      <c r="BE53" s="1430"/>
    </row>
    <row r="54" spans="2:57">
      <c r="B54" s="1430"/>
      <c r="C54" s="1430"/>
      <c r="D54" s="1430"/>
      <c r="E54" s="1430"/>
      <c r="F54" s="1430"/>
      <c r="G54" s="1430"/>
      <c r="H54" s="1430"/>
      <c r="I54" s="1430"/>
      <c r="J54" s="1430"/>
      <c r="K54" s="1430"/>
      <c r="L54" s="1430"/>
      <c r="M54" s="1430"/>
      <c r="N54" s="1430"/>
      <c r="O54" s="1430"/>
      <c r="P54" s="1430"/>
      <c r="Q54" s="1430"/>
      <c r="R54" s="1430"/>
      <c r="S54" s="1430"/>
      <c r="T54" s="1430"/>
      <c r="U54" s="1430"/>
      <c r="V54" s="1430"/>
      <c r="W54" s="1430"/>
      <c r="X54" s="1430"/>
      <c r="Y54" s="1430"/>
      <c r="Z54" s="1430"/>
      <c r="AA54" s="1430"/>
      <c r="AB54" s="1430"/>
      <c r="AC54" s="1430"/>
      <c r="AD54" s="1430"/>
      <c r="AE54" s="1430"/>
      <c r="AF54" s="1430"/>
      <c r="AG54" s="1430"/>
      <c r="AH54" s="1430"/>
      <c r="AI54" s="1430"/>
      <c r="AJ54" s="1430"/>
      <c r="AK54" s="1430"/>
      <c r="AL54" s="1430"/>
      <c r="AM54" s="1430"/>
      <c r="AN54" s="1430"/>
      <c r="AO54" s="1430"/>
      <c r="AP54" s="1430"/>
      <c r="AQ54" s="1430"/>
      <c r="AR54" s="1430"/>
      <c r="AS54" s="1430"/>
      <c r="AT54" s="1430"/>
      <c r="AU54" s="1430"/>
      <c r="AV54" s="1430"/>
      <c r="AW54" s="1430"/>
      <c r="AX54" s="1430"/>
      <c r="AY54" s="1430"/>
      <c r="AZ54" s="1430"/>
      <c r="BA54" s="1430"/>
      <c r="BB54" s="1430"/>
      <c r="BC54" s="1430"/>
      <c r="BD54" s="1430"/>
      <c r="BE54" s="1430"/>
    </row>
    <row r="55" spans="2:57">
      <c r="B55" s="1430"/>
      <c r="C55" s="1430"/>
      <c r="D55" s="1430"/>
      <c r="E55" s="1430"/>
      <c r="F55" s="1430"/>
      <c r="G55" s="1430"/>
      <c r="H55" s="1430"/>
      <c r="I55" s="1430"/>
      <c r="J55" s="1430"/>
      <c r="K55" s="1430"/>
      <c r="L55" s="1430"/>
      <c r="M55" s="1430"/>
      <c r="N55" s="1430"/>
      <c r="O55" s="1430"/>
      <c r="P55" s="1430"/>
      <c r="Q55" s="1430"/>
      <c r="R55" s="1430"/>
      <c r="S55" s="1430"/>
      <c r="T55" s="1430"/>
      <c r="U55" s="1430"/>
      <c r="V55" s="1430"/>
      <c r="W55" s="1430"/>
      <c r="X55" s="1430"/>
      <c r="Y55" s="1430"/>
      <c r="Z55" s="1430"/>
      <c r="AA55" s="1430"/>
      <c r="AB55" s="1430"/>
      <c r="AC55" s="1430"/>
      <c r="AD55" s="1430"/>
      <c r="AE55" s="1430"/>
      <c r="AF55" s="1430"/>
      <c r="AG55" s="1430"/>
      <c r="AH55" s="1430"/>
      <c r="AI55" s="1430"/>
      <c r="AJ55" s="1430"/>
      <c r="AK55" s="1430"/>
      <c r="AL55" s="1430"/>
      <c r="AM55" s="1430"/>
      <c r="AN55" s="1430"/>
      <c r="AO55" s="1430"/>
      <c r="AP55" s="1430"/>
      <c r="AQ55" s="1430"/>
      <c r="AR55" s="1430"/>
      <c r="AS55" s="1430"/>
      <c r="AT55" s="1430"/>
      <c r="AU55" s="1430"/>
      <c r="AV55" s="1430"/>
      <c r="AW55" s="1430"/>
      <c r="AX55" s="1430"/>
      <c r="AY55" s="1430"/>
      <c r="AZ55" s="1430"/>
      <c r="BA55" s="1430"/>
      <c r="BB55" s="1430"/>
      <c r="BC55" s="1430"/>
      <c r="BD55" s="1430"/>
      <c r="BE55" s="1430"/>
    </row>
    <row r="56" spans="2:57">
      <c r="B56" s="1430"/>
      <c r="C56" s="1430"/>
      <c r="D56" s="1430"/>
      <c r="E56" s="1430"/>
      <c r="F56" s="1430"/>
      <c r="G56" s="1430"/>
      <c r="H56" s="1430"/>
      <c r="I56" s="1430"/>
      <c r="J56" s="1430"/>
      <c r="K56" s="1430"/>
      <c r="L56" s="1430"/>
      <c r="M56" s="1430"/>
      <c r="N56" s="1430"/>
      <c r="O56" s="1430"/>
      <c r="P56" s="1430"/>
      <c r="Q56" s="1430"/>
      <c r="R56" s="1430"/>
      <c r="S56" s="1430"/>
      <c r="T56" s="1430"/>
      <c r="U56" s="1430"/>
      <c r="V56" s="1430"/>
      <c r="W56" s="1430"/>
      <c r="X56" s="1430"/>
      <c r="Y56" s="1430"/>
      <c r="Z56" s="1430"/>
      <c r="AA56" s="1430"/>
      <c r="AB56" s="1430"/>
      <c r="AC56" s="1430"/>
      <c r="AD56" s="1430"/>
      <c r="AE56" s="1430"/>
      <c r="AF56" s="1430"/>
      <c r="AG56" s="1430"/>
      <c r="AH56" s="1430"/>
      <c r="AI56" s="1430"/>
      <c r="AJ56" s="1430"/>
      <c r="AK56" s="1430"/>
      <c r="AL56" s="1430"/>
      <c r="AM56" s="1430"/>
      <c r="AN56" s="1430"/>
      <c r="AO56" s="1430"/>
      <c r="AP56" s="1430"/>
      <c r="AQ56" s="1430"/>
      <c r="AR56" s="1430"/>
      <c r="AS56" s="1430"/>
      <c r="AT56" s="1430"/>
      <c r="AU56" s="1430"/>
      <c r="AV56" s="1430"/>
      <c r="AW56" s="1430"/>
      <c r="AX56" s="1430"/>
      <c r="AY56" s="1430"/>
      <c r="AZ56" s="1430"/>
      <c r="BA56" s="1430"/>
      <c r="BB56" s="1430"/>
      <c r="BC56" s="1430"/>
      <c r="BD56" s="1430"/>
      <c r="BE56" s="1430"/>
    </row>
    <row r="57" spans="2:57">
      <c r="B57" s="1430"/>
      <c r="C57" s="1430"/>
      <c r="D57" s="1430"/>
      <c r="E57" s="1430"/>
      <c r="F57" s="1430"/>
      <c r="G57" s="1430"/>
      <c r="H57" s="1430"/>
      <c r="I57" s="1430"/>
      <c r="J57" s="1430"/>
      <c r="K57" s="1430"/>
      <c r="L57" s="1430"/>
      <c r="M57" s="1430"/>
      <c r="N57" s="1430"/>
      <c r="O57" s="1430"/>
      <c r="P57" s="1430"/>
      <c r="Q57" s="1430"/>
      <c r="R57" s="1430"/>
      <c r="S57" s="1430"/>
      <c r="T57" s="1430"/>
      <c r="U57" s="1430"/>
      <c r="V57" s="1430"/>
      <c r="W57" s="1430"/>
      <c r="X57" s="1430"/>
      <c r="Y57" s="1430"/>
      <c r="Z57" s="1430"/>
      <c r="AA57" s="1430"/>
      <c r="AB57" s="1430"/>
      <c r="AC57" s="1430"/>
      <c r="AD57" s="1430"/>
      <c r="AE57" s="1430"/>
      <c r="AF57" s="1430"/>
      <c r="AG57" s="1430"/>
      <c r="AH57" s="1430"/>
      <c r="AI57" s="1430"/>
      <c r="AJ57" s="1430"/>
      <c r="AK57" s="1430"/>
      <c r="AL57" s="1430"/>
      <c r="AM57" s="1430"/>
      <c r="AN57" s="1430"/>
      <c r="AO57" s="1430"/>
      <c r="AP57" s="1430"/>
      <c r="AQ57" s="1430"/>
      <c r="AR57" s="1430"/>
      <c r="AS57" s="1430"/>
      <c r="AT57" s="1430"/>
      <c r="AU57" s="1430"/>
      <c r="AV57" s="1430"/>
      <c r="AW57" s="1430"/>
      <c r="AX57" s="1430"/>
      <c r="AY57" s="1430"/>
      <c r="AZ57" s="1430"/>
      <c r="BA57" s="1430"/>
      <c r="BB57" s="1430"/>
      <c r="BC57" s="1430"/>
      <c r="BD57" s="1430"/>
      <c r="BE57" s="1430"/>
    </row>
    <row r="58" spans="2:57">
      <c r="B58" s="1430"/>
      <c r="C58" s="1430"/>
      <c r="D58" s="1430"/>
      <c r="E58" s="1430"/>
      <c r="F58" s="1430"/>
      <c r="G58" s="1430"/>
      <c r="H58" s="1430"/>
      <c r="I58" s="1430"/>
      <c r="J58" s="1430"/>
      <c r="K58" s="1430"/>
      <c r="L58" s="1430"/>
      <c r="M58" s="1430"/>
      <c r="N58" s="1430"/>
      <c r="O58" s="1430"/>
      <c r="P58" s="1430"/>
      <c r="Q58" s="1430"/>
      <c r="R58" s="1430"/>
      <c r="S58" s="1430"/>
      <c r="T58" s="1430"/>
      <c r="U58" s="1430"/>
      <c r="V58" s="1430"/>
      <c r="W58" s="1430"/>
      <c r="X58" s="1430"/>
      <c r="Y58" s="1430"/>
      <c r="Z58" s="1430"/>
      <c r="AA58" s="1430"/>
      <c r="AB58" s="1430"/>
      <c r="AC58" s="1430"/>
      <c r="AD58" s="1430"/>
      <c r="AE58" s="1430"/>
      <c r="AF58" s="1430"/>
      <c r="AG58" s="1430"/>
      <c r="AH58" s="1430"/>
      <c r="AI58" s="1430"/>
      <c r="AJ58" s="1430"/>
      <c r="AK58" s="1430"/>
      <c r="AL58" s="1430"/>
      <c r="AM58" s="1430"/>
      <c r="AN58" s="1430"/>
      <c r="AO58" s="1430"/>
      <c r="AP58" s="1430"/>
      <c r="AQ58" s="1430"/>
      <c r="AR58" s="1430"/>
      <c r="AS58" s="1430"/>
      <c r="AT58" s="1430"/>
      <c r="AU58" s="1430"/>
      <c r="AV58" s="1430"/>
      <c r="AW58" s="1430"/>
      <c r="AX58" s="1430"/>
      <c r="AY58" s="1430"/>
      <c r="AZ58" s="1430"/>
      <c r="BA58" s="1430"/>
      <c r="BB58" s="1430"/>
      <c r="BC58" s="1430"/>
      <c r="BD58" s="1430"/>
      <c r="BE58" s="1430"/>
    </row>
    <row r="59" spans="2:57">
      <c r="B59" s="1430"/>
      <c r="C59" s="1430"/>
      <c r="D59" s="1430"/>
      <c r="E59" s="1430"/>
      <c r="F59" s="1430"/>
      <c r="G59" s="1430"/>
      <c r="H59" s="1430"/>
      <c r="I59" s="1430"/>
      <c r="J59" s="1430"/>
      <c r="K59" s="1430"/>
      <c r="L59" s="1430"/>
      <c r="M59" s="1430"/>
      <c r="N59" s="1430"/>
      <c r="O59" s="1430"/>
      <c r="P59" s="1430"/>
      <c r="Q59" s="1430"/>
      <c r="R59" s="1430"/>
      <c r="S59" s="1430"/>
      <c r="T59" s="1430"/>
      <c r="U59" s="1430"/>
      <c r="V59" s="1430"/>
      <c r="W59" s="1430"/>
      <c r="X59" s="1430"/>
      <c r="Y59" s="1430"/>
      <c r="Z59" s="1430"/>
      <c r="AA59" s="1430"/>
      <c r="AB59" s="1430"/>
      <c r="AC59" s="1430"/>
      <c r="AD59" s="1430"/>
      <c r="AE59" s="1430"/>
      <c r="AF59" s="1430"/>
      <c r="AG59" s="1430"/>
      <c r="AH59" s="1430"/>
      <c r="AI59" s="1430"/>
      <c r="AJ59" s="1430"/>
      <c r="AK59" s="1430"/>
      <c r="AL59" s="1430"/>
      <c r="AM59" s="1430"/>
      <c r="AN59" s="1430"/>
      <c r="AO59" s="1430"/>
      <c r="AP59" s="1430"/>
      <c r="AQ59" s="1430"/>
      <c r="AR59" s="1430"/>
      <c r="AS59" s="1430"/>
      <c r="AT59" s="1430"/>
      <c r="AU59" s="1430"/>
      <c r="AV59" s="1430"/>
      <c r="AW59" s="1430"/>
      <c r="AX59" s="1430"/>
      <c r="AY59" s="1430"/>
      <c r="AZ59" s="1430"/>
      <c r="BA59" s="1430"/>
      <c r="BB59" s="1430"/>
      <c r="BC59" s="1430"/>
      <c r="BD59" s="1430"/>
      <c r="BE59" s="1430"/>
    </row>
    <row r="60" spans="2:57">
      <c r="B60" s="1430"/>
      <c r="C60" s="1430"/>
      <c r="D60" s="1430"/>
      <c r="E60" s="1430"/>
      <c r="F60" s="1430"/>
      <c r="G60" s="1430"/>
      <c r="H60" s="1430"/>
      <c r="I60" s="1430"/>
      <c r="J60" s="1430"/>
      <c r="K60" s="1430"/>
      <c r="L60" s="1430"/>
      <c r="M60" s="1430"/>
      <c r="N60" s="1430"/>
      <c r="O60" s="1430"/>
      <c r="P60" s="1430"/>
      <c r="Q60" s="1430"/>
      <c r="R60" s="1430"/>
      <c r="S60" s="1430"/>
      <c r="T60" s="1430"/>
      <c r="U60" s="1430"/>
      <c r="V60" s="1430"/>
      <c r="W60" s="1430"/>
      <c r="X60" s="1430"/>
      <c r="Y60" s="1430"/>
      <c r="Z60" s="1430"/>
      <c r="AA60" s="1430"/>
      <c r="AB60" s="1430"/>
      <c r="AC60" s="1430"/>
      <c r="AD60" s="1430"/>
      <c r="AE60" s="1430"/>
      <c r="AF60" s="1430"/>
      <c r="AG60" s="1430"/>
      <c r="AH60" s="1430"/>
      <c r="AI60" s="1430"/>
      <c r="AJ60" s="1430"/>
      <c r="AK60" s="1430"/>
      <c r="AL60" s="1430"/>
      <c r="AM60" s="1430"/>
      <c r="AN60" s="1430"/>
      <c r="AO60" s="1430"/>
      <c r="AP60" s="1430"/>
      <c r="AQ60" s="1430"/>
      <c r="AR60" s="1430"/>
      <c r="AS60" s="1430"/>
      <c r="AT60" s="1430"/>
      <c r="AU60" s="1430"/>
      <c r="AV60" s="1430"/>
      <c r="AW60" s="1430"/>
      <c r="AX60" s="1430"/>
      <c r="AY60" s="1430"/>
      <c r="AZ60" s="1430"/>
      <c r="BA60" s="1430"/>
      <c r="BB60" s="1430"/>
      <c r="BC60" s="1430"/>
      <c r="BD60" s="1430"/>
      <c r="BE60" s="1430"/>
    </row>
    <row r="61" spans="2:57">
      <c r="B61" s="1430"/>
      <c r="C61" s="1430"/>
      <c r="D61" s="1430"/>
      <c r="E61" s="1430"/>
      <c r="F61" s="1430"/>
      <c r="G61" s="1430"/>
      <c r="H61" s="1430"/>
      <c r="I61" s="1430"/>
      <c r="J61" s="1430"/>
      <c r="K61" s="1430"/>
      <c r="L61" s="1430"/>
      <c r="M61" s="1430"/>
      <c r="N61" s="1430"/>
      <c r="O61" s="1430"/>
      <c r="P61" s="1430"/>
      <c r="Q61" s="1430"/>
      <c r="R61" s="1430"/>
      <c r="S61" s="1430"/>
      <c r="T61" s="1430"/>
      <c r="U61" s="1430"/>
      <c r="V61" s="1430"/>
      <c r="W61" s="1430"/>
      <c r="X61" s="1430"/>
      <c r="Y61" s="1430"/>
      <c r="Z61" s="1430"/>
      <c r="AA61" s="1430"/>
      <c r="AB61" s="1430"/>
      <c r="AC61" s="1430"/>
      <c r="AD61" s="1430"/>
      <c r="AE61" s="1430"/>
      <c r="AF61" s="1430"/>
      <c r="AG61" s="1430"/>
      <c r="AH61" s="1430"/>
      <c r="AI61" s="1430"/>
      <c r="AJ61" s="1430"/>
      <c r="AK61" s="1430"/>
      <c r="AL61" s="1430"/>
      <c r="AM61" s="1430"/>
      <c r="AN61" s="1430"/>
      <c r="AO61" s="1430"/>
      <c r="AP61" s="1430"/>
      <c r="AQ61" s="1430"/>
      <c r="AR61" s="1430"/>
      <c r="AS61" s="1430"/>
      <c r="AT61" s="1430"/>
      <c r="AU61" s="1430"/>
      <c r="AV61" s="1430"/>
      <c r="AW61" s="1430"/>
      <c r="AX61" s="1430"/>
      <c r="AY61" s="1430"/>
      <c r="AZ61" s="1430"/>
      <c r="BA61" s="1430"/>
      <c r="BB61" s="1430"/>
      <c r="BC61" s="1430"/>
      <c r="BD61" s="1430"/>
      <c r="BE61" s="1430"/>
    </row>
    <row r="62" spans="2:57">
      <c r="B62" s="1430"/>
      <c r="C62" s="1430"/>
      <c r="D62" s="1430"/>
      <c r="E62" s="1430"/>
      <c r="F62" s="1430"/>
      <c r="G62" s="1430"/>
      <c r="H62" s="1430"/>
      <c r="I62" s="1430"/>
      <c r="J62" s="1430"/>
      <c r="K62" s="1430"/>
      <c r="L62" s="1430"/>
      <c r="M62" s="1430"/>
      <c r="N62" s="1430"/>
      <c r="O62" s="1430"/>
      <c r="P62" s="1430"/>
      <c r="Q62" s="1430"/>
      <c r="R62" s="1430"/>
      <c r="S62" s="1430"/>
      <c r="T62" s="1430"/>
      <c r="U62" s="1430"/>
      <c r="V62" s="1430"/>
      <c r="W62" s="1430"/>
      <c r="X62" s="1430"/>
      <c r="Y62" s="1430"/>
      <c r="Z62" s="1430"/>
      <c r="AA62" s="1430"/>
      <c r="AB62" s="1430"/>
      <c r="AC62" s="1430"/>
      <c r="AD62" s="1430"/>
      <c r="AE62" s="1430"/>
      <c r="AF62" s="1430"/>
      <c r="AG62" s="1430"/>
      <c r="AH62" s="1430"/>
      <c r="AI62" s="1430"/>
      <c r="AJ62" s="1430"/>
      <c r="AK62" s="1430"/>
      <c r="AL62" s="1430"/>
      <c r="AM62" s="1430"/>
      <c r="AN62" s="1430"/>
      <c r="AO62" s="1430"/>
      <c r="AP62" s="1430"/>
      <c r="AQ62" s="1430"/>
      <c r="AR62" s="1430"/>
      <c r="AS62" s="1430"/>
      <c r="AT62" s="1430"/>
      <c r="AU62" s="1430"/>
      <c r="AV62" s="1430"/>
      <c r="AW62" s="1430"/>
      <c r="AX62" s="1430"/>
      <c r="AY62" s="1430"/>
      <c r="AZ62" s="1430"/>
      <c r="BA62" s="1430"/>
      <c r="BB62" s="1430"/>
      <c r="BC62" s="1430"/>
      <c r="BD62" s="1430"/>
      <c r="BE62" s="1430"/>
    </row>
    <row r="63" spans="2:57">
      <c r="B63" s="1430"/>
      <c r="C63" s="1430"/>
      <c r="D63" s="1430"/>
      <c r="E63" s="1430"/>
      <c r="F63" s="1430"/>
      <c r="G63" s="1430"/>
      <c r="H63" s="1430"/>
      <c r="I63" s="1430"/>
      <c r="J63" s="1430"/>
      <c r="K63" s="1430"/>
      <c r="L63" s="1430"/>
      <c r="M63" s="1430"/>
      <c r="N63" s="1430"/>
      <c r="O63" s="1430"/>
      <c r="P63" s="1430"/>
      <c r="Q63" s="1430"/>
      <c r="R63" s="1430"/>
      <c r="S63" s="1430"/>
      <c r="T63" s="1430"/>
      <c r="U63" s="1430"/>
      <c r="V63" s="1430"/>
      <c r="W63" s="1430"/>
      <c r="X63" s="1430"/>
      <c r="Y63" s="1430"/>
      <c r="Z63" s="1430"/>
      <c r="AA63" s="1430"/>
      <c r="AB63" s="1430"/>
      <c r="AC63" s="1430"/>
      <c r="AD63" s="1430"/>
      <c r="AE63" s="1430"/>
      <c r="AF63" s="1430"/>
      <c r="AG63" s="1430"/>
      <c r="AH63" s="1430"/>
      <c r="AI63" s="1430"/>
      <c r="AJ63" s="1430"/>
      <c r="AK63" s="1430"/>
      <c r="AL63" s="1430"/>
      <c r="AM63" s="1430"/>
      <c r="AN63" s="1430"/>
      <c r="AO63" s="1430"/>
      <c r="AP63" s="1430"/>
      <c r="AQ63" s="1430"/>
      <c r="AR63" s="1430"/>
      <c r="AS63" s="1430"/>
      <c r="AT63" s="1430"/>
      <c r="AU63" s="1430"/>
      <c r="AV63" s="1430"/>
      <c r="AW63" s="1430"/>
      <c r="AX63" s="1430"/>
      <c r="AY63" s="1430"/>
      <c r="AZ63" s="1430"/>
      <c r="BA63" s="1430"/>
      <c r="BB63" s="1430"/>
      <c r="BC63" s="1430"/>
      <c r="BD63" s="1430"/>
      <c r="BE63" s="1430"/>
    </row>
    <row r="64" spans="2:57">
      <c r="B64" s="1430"/>
      <c r="C64" s="1430"/>
      <c r="D64" s="1430"/>
      <c r="E64" s="1430"/>
      <c r="F64" s="1430"/>
      <c r="G64" s="1430"/>
      <c r="H64" s="1430"/>
      <c r="I64" s="1430"/>
      <c r="J64" s="1430"/>
      <c r="K64" s="1430"/>
      <c r="L64" s="1430"/>
      <c r="M64" s="1430"/>
      <c r="N64" s="1430"/>
      <c r="O64" s="1430"/>
      <c r="P64" s="1430"/>
      <c r="Q64" s="1430"/>
      <c r="R64" s="1430"/>
      <c r="S64" s="1430"/>
      <c r="T64" s="1430"/>
      <c r="U64" s="1430"/>
      <c r="V64" s="1430"/>
      <c r="W64" s="1430"/>
      <c r="X64" s="1430"/>
      <c r="Y64" s="1430"/>
      <c r="Z64" s="1430"/>
      <c r="AA64" s="1430"/>
      <c r="AB64" s="1430"/>
      <c r="AC64" s="1430"/>
      <c r="AD64" s="1430"/>
      <c r="AE64" s="1430"/>
      <c r="AF64" s="1430"/>
      <c r="AG64" s="1430"/>
      <c r="AH64" s="1430"/>
      <c r="AI64" s="1430"/>
      <c r="AJ64" s="1430"/>
      <c r="AK64" s="1430"/>
      <c r="AL64" s="1430"/>
      <c r="AM64" s="1430"/>
      <c r="AN64" s="1430"/>
      <c r="AO64" s="1430"/>
      <c r="AP64" s="1430"/>
      <c r="AQ64" s="1430"/>
      <c r="AR64" s="1430"/>
      <c r="AS64" s="1430"/>
      <c r="AT64" s="1430"/>
      <c r="AU64" s="1430"/>
      <c r="AV64" s="1430"/>
      <c r="AW64" s="1430"/>
      <c r="AX64" s="1430"/>
      <c r="AY64" s="1430"/>
      <c r="AZ64" s="1430"/>
      <c r="BA64" s="1430"/>
      <c r="BB64" s="1430"/>
      <c r="BC64" s="1430"/>
      <c r="BD64" s="1430"/>
      <c r="BE64" s="1430"/>
    </row>
    <row r="65" spans="2:57">
      <c r="B65" s="1430"/>
      <c r="C65" s="1430"/>
      <c r="D65" s="1430"/>
      <c r="E65" s="1430"/>
      <c r="F65" s="1430"/>
      <c r="G65" s="1430"/>
      <c r="H65" s="1430"/>
      <c r="I65" s="1430"/>
      <c r="J65" s="1430"/>
      <c r="K65" s="1430"/>
      <c r="L65" s="1430"/>
      <c r="M65" s="1430"/>
      <c r="N65" s="1430"/>
      <c r="O65" s="1430"/>
      <c r="P65" s="1430"/>
      <c r="Q65" s="1430"/>
      <c r="R65" s="1430"/>
      <c r="S65" s="1430"/>
      <c r="T65" s="1430"/>
      <c r="U65" s="1430"/>
      <c r="V65" s="1430"/>
      <c r="W65" s="1430"/>
      <c r="X65" s="1430"/>
      <c r="Y65" s="1430"/>
      <c r="Z65" s="1430"/>
      <c r="AA65" s="1430"/>
      <c r="AB65" s="1430"/>
      <c r="AC65" s="1430"/>
      <c r="AD65" s="1430"/>
      <c r="AE65" s="1430"/>
      <c r="AF65" s="1430"/>
      <c r="AG65" s="1430"/>
      <c r="AH65" s="1430"/>
      <c r="AI65" s="1430"/>
      <c r="AJ65" s="1430"/>
      <c r="AK65" s="1430"/>
      <c r="AL65" s="1430"/>
      <c r="AM65" s="1430"/>
      <c r="AN65" s="1430"/>
      <c r="AO65" s="1430"/>
      <c r="AP65" s="1430"/>
      <c r="AQ65" s="1430"/>
      <c r="AR65" s="1430"/>
      <c r="AS65" s="1430"/>
      <c r="AT65" s="1430"/>
      <c r="AU65" s="1430"/>
      <c r="AV65" s="1430"/>
      <c r="AW65" s="1430"/>
      <c r="AX65" s="1430"/>
      <c r="AY65" s="1430"/>
      <c r="AZ65" s="1430"/>
      <c r="BA65" s="1430"/>
      <c r="BB65" s="1430"/>
      <c r="BC65" s="1430"/>
      <c r="BD65" s="1430"/>
      <c r="BE65" s="1430"/>
    </row>
    <row r="66" spans="2:57">
      <c r="B66" s="1430"/>
      <c r="C66" s="1430"/>
      <c r="D66" s="1430"/>
      <c r="E66" s="1430"/>
      <c r="F66" s="1430"/>
      <c r="G66" s="1430"/>
      <c r="H66" s="1430"/>
      <c r="I66" s="1430"/>
      <c r="J66" s="1430"/>
      <c r="K66" s="1430"/>
      <c r="L66" s="1430"/>
      <c r="M66" s="1430"/>
      <c r="N66" s="1430"/>
      <c r="O66" s="1430"/>
      <c r="P66" s="1430"/>
      <c r="Q66" s="1430"/>
      <c r="R66" s="1430"/>
      <c r="S66" s="1430"/>
      <c r="T66" s="1430"/>
      <c r="U66" s="1430"/>
      <c r="V66" s="1430"/>
      <c r="W66" s="1430"/>
      <c r="X66" s="1430"/>
      <c r="Y66" s="1430"/>
      <c r="Z66" s="1430"/>
      <c r="AA66" s="1430"/>
      <c r="AB66" s="1430"/>
      <c r="AC66" s="1430"/>
      <c r="AD66" s="1430"/>
      <c r="AE66" s="1430"/>
      <c r="AF66" s="1430"/>
      <c r="AG66" s="1430"/>
      <c r="AH66" s="1430"/>
      <c r="AI66" s="1430"/>
      <c r="AJ66" s="1430"/>
      <c r="AK66" s="1430"/>
      <c r="AL66" s="1430"/>
      <c r="AM66" s="1430"/>
      <c r="AN66" s="1430"/>
      <c r="AO66" s="1430"/>
      <c r="AP66" s="1430"/>
      <c r="AQ66" s="1430"/>
      <c r="AR66" s="1430"/>
      <c r="AS66" s="1430"/>
      <c r="AT66" s="1430"/>
      <c r="AU66" s="1430"/>
      <c r="AV66" s="1430"/>
      <c r="AW66" s="1430"/>
      <c r="AX66" s="1430"/>
      <c r="AY66" s="1430"/>
      <c r="AZ66" s="1430"/>
      <c r="BA66" s="1430"/>
      <c r="BB66" s="1430"/>
      <c r="BC66" s="1430"/>
      <c r="BD66" s="1430"/>
      <c r="BE66" s="1430"/>
    </row>
    <row r="67" spans="2:57">
      <c r="B67" s="1430"/>
      <c r="C67" s="1430"/>
      <c r="D67" s="1430"/>
      <c r="E67" s="1430"/>
      <c r="F67" s="1430"/>
      <c r="G67" s="1430"/>
      <c r="H67" s="1430"/>
      <c r="I67" s="1430"/>
      <c r="J67" s="1430"/>
      <c r="K67" s="1430"/>
      <c r="L67" s="1430"/>
      <c r="M67" s="1430"/>
      <c r="N67" s="1430"/>
      <c r="O67" s="1430"/>
      <c r="P67" s="1430"/>
      <c r="Q67" s="1430"/>
      <c r="R67" s="1430"/>
      <c r="S67" s="1430"/>
      <c r="T67" s="1430"/>
      <c r="U67" s="1430"/>
      <c r="V67" s="1430"/>
      <c r="W67" s="1430"/>
      <c r="X67" s="1430"/>
      <c r="Y67" s="1430"/>
      <c r="Z67" s="1430"/>
      <c r="AA67" s="1430"/>
      <c r="AB67" s="1430"/>
      <c r="AC67" s="1430"/>
      <c r="AD67" s="1430"/>
      <c r="AE67" s="1430"/>
      <c r="AF67" s="1430"/>
      <c r="AG67" s="1430"/>
      <c r="AH67" s="1430"/>
      <c r="AI67" s="1430"/>
      <c r="AJ67" s="1430"/>
      <c r="AK67" s="1430"/>
      <c r="AL67" s="1430"/>
      <c r="AM67" s="1430"/>
      <c r="AN67" s="1430"/>
      <c r="AO67" s="1430"/>
      <c r="AP67" s="1430"/>
      <c r="AQ67" s="1430"/>
      <c r="AR67" s="1430"/>
      <c r="AS67" s="1430"/>
      <c r="AT67" s="1430"/>
      <c r="AU67" s="1430"/>
      <c r="AV67" s="1430"/>
      <c r="AW67" s="1430"/>
      <c r="AX67" s="1430"/>
      <c r="AY67" s="1430"/>
      <c r="AZ67" s="1430"/>
      <c r="BA67" s="1430"/>
      <c r="BB67" s="1430"/>
      <c r="BC67" s="1430"/>
      <c r="BD67" s="1430"/>
      <c r="BE67" s="1430"/>
    </row>
    <row r="68" spans="2:57">
      <c r="B68" s="1430"/>
      <c r="C68" s="1430"/>
      <c r="D68" s="1430"/>
      <c r="E68" s="1430"/>
      <c r="F68" s="1430"/>
      <c r="G68" s="1430"/>
      <c r="H68" s="1430"/>
      <c r="I68" s="1430"/>
      <c r="J68" s="1430"/>
      <c r="K68" s="1430"/>
      <c r="L68" s="1430"/>
      <c r="M68" s="1430"/>
      <c r="N68" s="1430"/>
      <c r="O68" s="1430"/>
      <c r="P68" s="1430"/>
      <c r="Q68" s="1430"/>
      <c r="R68" s="1430"/>
      <c r="S68" s="1430"/>
      <c r="T68" s="1430"/>
      <c r="U68" s="1430"/>
      <c r="V68" s="1430"/>
      <c r="W68" s="1430"/>
      <c r="X68" s="1430"/>
      <c r="Y68" s="1430"/>
      <c r="Z68" s="1430"/>
      <c r="AA68" s="1430"/>
      <c r="AB68" s="1430"/>
      <c r="AC68" s="1430"/>
      <c r="AD68" s="1430"/>
      <c r="AE68" s="1430"/>
      <c r="AF68" s="1430"/>
      <c r="AG68" s="1430"/>
      <c r="AH68" s="1430"/>
      <c r="AI68" s="1430"/>
      <c r="AJ68" s="1430"/>
      <c r="AK68" s="1430"/>
      <c r="AL68" s="1430"/>
      <c r="AM68" s="1430"/>
      <c r="AN68" s="1430"/>
      <c r="AO68" s="1430"/>
      <c r="AP68" s="1430"/>
      <c r="AQ68" s="1430"/>
      <c r="AR68" s="1430"/>
      <c r="AS68" s="1430"/>
      <c r="AT68" s="1430"/>
      <c r="AU68" s="1430"/>
      <c r="AV68" s="1430"/>
      <c r="AW68" s="1430"/>
      <c r="AX68" s="1430"/>
      <c r="AY68" s="1430"/>
      <c r="AZ68" s="1430"/>
      <c r="BA68" s="1430"/>
      <c r="BB68" s="1430"/>
      <c r="BC68" s="1430"/>
      <c r="BD68" s="1430"/>
      <c r="BE68" s="1430"/>
    </row>
    <row r="69" spans="2:57">
      <c r="B69" s="1430"/>
      <c r="C69" s="1430"/>
      <c r="D69" s="1430"/>
      <c r="E69" s="1430"/>
      <c r="F69" s="1430"/>
      <c r="G69" s="1430"/>
      <c r="H69" s="1430"/>
      <c r="I69" s="1430"/>
      <c r="J69" s="1430"/>
      <c r="K69" s="1430"/>
      <c r="L69" s="1430"/>
      <c r="M69" s="1430"/>
      <c r="N69" s="1430"/>
      <c r="O69" s="1430"/>
      <c r="P69" s="1430"/>
      <c r="Q69" s="1430"/>
      <c r="R69" s="1430"/>
      <c r="S69" s="1430"/>
      <c r="T69" s="1430"/>
      <c r="U69" s="1430"/>
      <c r="V69" s="1430"/>
      <c r="W69" s="1430"/>
      <c r="X69" s="1430"/>
      <c r="Y69" s="1430"/>
      <c r="Z69" s="1430"/>
      <c r="AA69" s="1430"/>
      <c r="AB69" s="1430"/>
      <c r="AC69" s="1430"/>
      <c r="AD69" s="1430"/>
      <c r="AE69" s="1430"/>
      <c r="AF69" s="1430"/>
      <c r="AG69" s="1430"/>
      <c r="AH69" s="1430"/>
      <c r="AI69" s="1430"/>
      <c r="AJ69" s="1430"/>
      <c r="AK69" s="1430"/>
      <c r="AL69" s="1430"/>
      <c r="AM69" s="1430"/>
      <c r="AN69" s="1430"/>
      <c r="AO69" s="1430"/>
      <c r="AP69" s="1430"/>
      <c r="AQ69" s="1430"/>
      <c r="AR69" s="1430"/>
      <c r="AS69" s="1430"/>
      <c r="AT69" s="1430"/>
      <c r="AU69" s="1430"/>
      <c r="AV69" s="1430"/>
      <c r="AW69" s="1430"/>
      <c r="AX69" s="1430"/>
      <c r="AY69" s="1430"/>
      <c r="AZ69" s="1430"/>
      <c r="BA69" s="1430"/>
      <c r="BB69" s="1430"/>
      <c r="BC69" s="1430"/>
      <c r="BD69" s="1430"/>
      <c r="BE69" s="1430"/>
    </row>
    <row r="70" spans="2:57">
      <c r="B70" s="1430"/>
      <c r="C70" s="1430"/>
      <c r="D70" s="1430"/>
      <c r="E70" s="1430"/>
      <c r="F70" s="1430"/>
      <c r="G70" s="1430"/>
      <c r="H70" s="1430"/>
      <c r="I70" s="1430"/>
      <c r="J70" s="1430"/>
      <c r="K70" s="1430"/>
      <c r="L70" s="1430"/>
      <c r="M70" s="1430"/>
      <c r="N70" s="1430"/>
      <c r="O70" s="1430"/>
      <c r="P70" s="1430"/>
      <c r="Q70" s="1430"/>
      <c r="R70" s="1430"/>
      <c r="S70" s="1430"/>
      <c r="T70" s="1430"/>
      <c r="U70" s="1430"/>
      <c r="V70" s="1430"/>
      <c r="W70" s="1430"/>
      <c r="X70" s="1430"/>
      <c r="Y70" s="1430"/>
      <c r="Z70" s="1430"/>
      <c r="AA70" s="1430"/>
      <c r="AB70" s="1430"/>
      <c r="AC70" s="1430"/>
      <c r="AD70" s="1430"/>
      <c r="AE70" s="1430"/>
      <c r="AF70" s="1430"/>
      <c r="AG70" s="1430"/>
      <c r="AH70" s="1430"/>
      <c r="AI70" s="1430"/>
      <c r="AJ70" s="1430"/>
      <c r="AK70" s="1430"/>
      <c r="AL70" s="1430"/>
      <c r="AM70" s="1430"/>
      <c r="AN70" s="1430"/>
      <c r="AO70" s="1430"/>
      <c r="AP70" s="1430"/>
      <c r="AQ70" s="1430"/>
      <c r="AR70" s="1430"/>
      <c r="AS70" s="1430"/>
      <c r="AT70" s="1430"/>
      <c r="AU70" s="1430"/>
      <c r="AV70" s="1430"/>
      <c r="AW70" s="1430"/>
      <c r="AX70" s="1430"/>
      <c r="AY70" s="1430"/>
      <c r="AZ70" s="1430"/>
      <c r="BA70" s="1430"/>
      <c r="BB70" s="1430"/>
      <c r="BC70" s="1430"/>
      <c r="BD70" s="1430"/>
      <c r="BE70" s="1430"/>
    </row>
    <row r="71" spans="2:57">
      <c r="B71" s="1430"/>
      <c r="C71" s="1430"/>
      <c r="D71" s="1430"/>
      <c r="E71" s="1430"/>
      <c r="F71" s="1430"/>
      <c r="G71" s="1430"/>
      <c r="H71" s="1430"/>
      <c r="I71" s="1430"/>
      <c r="J71" s="1430"/>
      <c r="K71" s="1430"/>
      <c r="L71" s="1430"/>
      <c r="M71" s="1430"/>
      <c r="N71" s="1430"/>
      <c r="O71" s="1430"/>
      <c r="P71" s="1430"/>
      <c r="Q71" s="1430"/>
      <c r="R71" s="1430"/>
      <c r="S71" s="1430"/>
      <c r="T71" s="1430"/>
      <c r="U71" s="1430"/>
      <c r="V71" s="1430"/>
      <c r="W71" s="1430"/>
      <c r="X71" s="1430"/>
      <c r="Y71" s="1430"/>
      <c r="Z71" s="1430"/>
      <c r="AA71" s="1430"/>
      <c r="AB71" s="1430"/>
      <c r="AC71" s="1430"/>
      <c r="AD71" s="1430"/>
      <c r="AE71" s="1430"/>
      <c r="AF71" s="1430"/>
      <c r="AG71" s="1430"/>
      <c r="AH71" s="1430"/>
      <c r="AI71" s="1430"/>
      <c r="AJ71" s="1430"/>
      <c r="AK71" s="1430"/>
      <c r="AL71" s="1430"/>
      <c r="AM71" s="1430"/>
      <c r="AN71" s="1430"/>
      <c r="AO71" s="1430"/>
      <c r="AP71" s="1430"/>
      <c r="AQ71" s="1430"/>
      <c r="AR71" s="1430"/>
      <c r="AS71" s="1430"/>
      <c r="AT71" s="1430"/>
      <c r="AU71" s="1430"/>
      <c r="AV71" s="1430"/>
      <c r="AW71" s="1430"/>
      <c r="AX71" s="1430"/>
      <c r="AY71" s="1430"/>
      <c r="AZ71" s="1430"/>
      <c r="BA71" s="1430"/>
      <c r="BB71" s="1430"/>
      <c r="BC71" s="1430"/>
      <c r="BD71" s="1430"/>
      <c r="BE71" s="1430"/>
    </row>
    <row r="72" spans="2:57">
      <c r="B72" s="1430"/>
      <c r="C72" s="1430"/>
      <c r="D72" s="1430"/>
      <c r="E72" s="1430"/>
      <c r="F72" s="1430"/>
      <c r="G72" s="1430"/>
      <c r="H72" s="1430"/>
      <c r="I72" s="1430"/>
      <c r="J72" s="1430"/>
      <c r="K72" s="1430"/>
      <c r="L72" s="1430"/>
      <c r="M72" s="1430"/>
      <c r="N72" s="1430"/>
      <c r="O72" s="1430"/>
      <c r="P72" s="1430"/>
      <c r="Q72" s="1430"/>
      <c r="R72" s="1430"/>
      <c r="S72" s="1430"/>
      <c r="T72" s="1430"/>
      <c r="U72" s="1430"/>
      <c r="V72" s="1430"/>
      <c r="W72" s="1430"/>
      <c r="X72" s="1430"/>
      <c r="Y72" s="1430"/>
      <c r="Z72" s="1430"/>
      <c r="AA72" s="1430"/>
      <c r="AB72" s="1430"/>
      <c r="AC72" s="1430"/>
      <c r="AD72" s="1430"/>
      <c r="AE72" s="1430"/>
      <c r="AF72" s="1430"/>
      <c r="AG72" s="1430"/>
      <c r="AH72" s="1430"/>
      <c r="AI72" s="1430"/>
      <c r="AJ72" s="1430"/>
      <c r="AK72" s="1430"/>
      <c r="AL72" s="1430"/>
      <c r="AM72" s="1430"/>
      <c r="AN72" s="1430"/>
      <c r="AO72" s="1430"/>
      <c r="AP72" s="1430"/>
      <c r="AQ72" s="1430"/>
      <c r="AR72" s="1430"/>
      <c r="AS72" s="1430"/>
      <c r="AT72" s="1430"/>
      <c r="AU72" s="1430"/>
      <c r="AV72" s="1430"/>
      <c r="AW72" s="1430"/>
      <c r="AX72" s="1430"/>
      <c r="AY72" s="1430"/>
      <c r="AZ72" s="1430"/>
      <c r="BA72" s="1430"/>
      <c r="BB72" s="1430"/>
      <c r="BC72" s="1430"/>
      <c r="BD72" s="1430"/>
      <c r="BE72" s="1430"/>
    </row>
    <row r="73" spans="2:57">
      <c r="B73" s="1430"/>
      <c r="C73" s="1430"/>
      <c r="D73" s="1430"/>
      <c r="E73" s="1430"/>
      <c r="F73" s="1430"/>
      <c r="G73" s="1430"/>
      <c r="H73" s="1430"/>
      <c r="I73" s="1430"/>
      <c r="J73" s="1430"/>
      <c r="K73" s="1430"/>
      <c r="L73" s="1430"/>
      <c r="M73" s="1430"/>
      <c r="N73" s="1430"/>
      <c r="O73" s="1430"/>
      <c r="P73" s="1430"/>
      <c r="Q73" s="1430"/>
      <c r="R73" s="1430"/>
      <c r="S73" s="1430"/>
      <c r="T73" s="1430"/>
      <c r="U73" s="1430"/>
      <c r="V73" s="1430"/>
      <c r="W73" s="1430"/>
      <c r="X73" s="1430"/>
      <c r="Y73" s="1430"/>
      <c r="Z73" s="1430"/>
      <c r="AA73" s="1430"/>
      <c r="AB73" s="1430"/>
      <c r="AC73" s="1430"/>
      <c r="AD73" s="1430"/>
      <c r="AE73" s="1430"/>
      <c r="AF73" s="1430"/>
      <c r="AG73" s="1430"/>
      <c r="AH73" s="1430"/>
      <c r="AI73" s="1430"/>
      <c r="AJ73" s="1430"/>
      <c r="AK73" s="1430"/>
      <c r="AL73" s="1430"/>
      <c r="AM73" s="1430"/>
      <c r="AN73" s="1430"/>
      <c r="AO73" s="1430"/>
      <c r="AP73" s="1430"/>
      <c r="AQ73" s="1430"/>
      <c r="AR73" s="1430"/>
      <c r="AS73" s="1430"/>
      <c r="AT73" s="1430"/>
      <c r="AU73" s="1430"/>
      <c r="AV73" s="1430"/>
      <c r="AW73" s="1430"/>
      <c r="AX73" s="1430"/>
      <c r="AY73" s="1430"/>
      <c r="AZ73" s="1430"/>
      <c r="BA73" s="1430"/>
      <c r="BB73" s="1430"/>
      <c r="BC73" s="1430"/>
      <c r="BD73" s="1430"/>
      <c r="BE73" s="1430"/>
    </row>
    <row r="74" spans="2:57">
      <c r="B74" s="1430"/>
      <c r="C74" s="1430"/>
      <c r="D74" s="1430"/>
      <c r="E74" s="1430"/>
      <c r="F74" s="1430"/>
      <c r="G74" s="1430"/>
      <c r="H74" s="1430"/>
      <c r="I74" s="1430"/>
      <c r="J74" s="1430"/>
      <c r="K74" s="1430"/>
      <c r="L74" s="1430"/>
      <c r="M74" s="1430"/>
      <c r="N74" s="1430"/>
      <c r="O74" s="1430"/>
      <c r="P74" s="1430"/>
      <c r="Q74" s="1430"/>
      <c r="R74" s="1430"/>
      <c r="S74" s="1430"/>
      <c r="T74" s="1430"/>
      <c r="U74" s="1430"/>
      <c r="V74" s="1430"/>
      <c r="W74" s="1430"/>
      <c r="X74" s="1430"/>
      <c r="Y74" s="1430"/>
      <c r="Z74" s="1430"/>
      <c r="AA74" s="1430"/>
      <c r="AB74" s="1430"/>
      <c r="AC74" s="1430"/>
      <c r="AD74" s="1430"/>
      <c r="AE74" s="1430"/>
      <c r="AF74" s="1430"/>
      <c r="AG74" s="1430"/>
      <c r="AH74" s="1430"/>
      <c r="AI74" s="1430"/>
      <c r="AJ74" s="1430"/>
      <c r="AK74" s="1430"/>
      <c r="AL74" s="1430"/>
      <c r="AM74" s="1430"/>
      <c r="AN74" s="1430"/>
      <c r="AO74" s="1430"/>
      <c r="AP74" s="1430"/>
      <c r="AQ74" s="1430"/>
      <c r="AR74" s="1430"/>
      <c r="AS74" s="1430"/>
      <c r="AT74" s="1430"/>
      <c r="AU74" s="1430"/>
      <c r="AV74" s="1430"/>
      <c r="AW74" s="1430"/>
      <c r="AX74" s="1430"/>
      <c r="AY74" s="1430"/>
      <c r="AZ74" s="1430"/>
      <c r="BA74" s="1430"/>
      <c r="BB74" s="1430"/>
      <c r="BC74" s="1430"/>
      <c r="BD74" s="1430"/>
      <c r="BE74" s="1430"/>
    </row>
    <row r="75" spans="2:57">
      <c r="B75" s="1430"/>
      <c r="C75" s="1430"/>
      <c r="D75" s="1430"/>
      <c r="E75" s="1430"/>
      <c r="F75" s="1430"/>
      <c r="G75" s="1430"/>
      <c r="H75" s="1430"/>
      <c r="I75" s="1430"/>
      <c r="J75" s="1430"/>
      <c r="K75" s="1430"/>
      <c r="L75" s="1430"/>
      <c r="M75" s="1430"/>
      <c r="N75" s="1430"/>
      <c r="O75" s="1430"/>
      <c r="P75" s="1430"/>
      <c r="Q75" s="1430"/>
      <c r="R75" s="1430"/>
      <c r="S75" s="1430"/>
      <c r="T75" s="1430"/>
      <c r="U75" s="1430"/>
      <c r="V75" s="1430"/>
      <c r="W75" s="1430"/>
      <c r="X75" s="1430"/>
      <c r="Y75" s="1430"/>
      <c r="Z75" s="1430"/>
      <c r="AA75" s="1430"/>
      <c r="AB75" s="1430"/>
      <c r="AC75" s="1430"/>
      <c r="AD75" s="1430"/>
      <c r="AE75" s="1430"/>
      <c r="AF75" s="1430"/>
      <c r="AG75" s="1430"/>
      <c r="AH75" s="1430"/>
      <c r="AI75" s="1430"/>
      <c r="AJ75" s="1430"/>
      <c r="AK75" s="1430"/>
      <c r="AL75" s="1430"/>
      <c r="AM75" s="1430"/>
      <c r="AN75" s="1430"/>
      <c r="AO75" s="1430"/>
      <c r="AP75" s="1430"/>
      <c r="AQ75" s="1430"/>
      <c r="AR75" s="1430"/>
      <c r="AS75" s="1430"/>
      <c r="AT75" s="1430"/>
      <c r="AU75" s="1430"/>
      <c r="AV75" s="1430"/>
      <c r="AW75" s="1430"/>
      <c r="AX75" s="1430"/>
      <c r="AY75" s="1430"/>
      <c r="AZ75" s="1430"/>
      <c r="BA75" s="1430"/>
      <c r="BB75" s="1430"/>
      <c r="BC75" s="1430"/>
      <c r="BD75" s="1430"/>
      <c r="BE75" s="1430"/>
    </row>
    <row r="76" spans="2:57">
      <c r="B76" s="1430"/>
      <c r="C76" s="1430"/>
      <c r="D76" s="1430"/>
      <c r="E76" s="1430"/>
      <c r="F76" s="1430"/>
      <c r="G76" s="1430"/>
      <c r="H76" s="1430"/>
      <c r="I76" s="1430"/>
      <c r="J76" s="1430"/>
      <c r="K76" s="1430"/>
      <c r="L76" s="1430"/>
      <c r="M76" s="1430"/>
      <c r="N76" s="1430"/>
      <c r="O76" s="1430"/>
      <c r="P76" s="1430"/>
      <c r="Q76" s="1430"/>
      <c r="R76" s="1430"/>
      <c r="S76" s="1430"/>
      <c r="T76" s="1430"/>
      <c r="U76" s="1430"/>
      <c r="V76" s="1430"/>
      <c r="W76" s="1430"/>
      <c r="X76" s="1430"/>
      <c r="Y76" s="1430"/>
      <c r="Z76" s="1430"/>
      <c r="AA76" s="1430"/>
      <c r="AB76" s="1430"/>
      <c r="AC76" s="1430"/>
      <c r="AD76" s="1430"/>
      <c r="AE76" s="1430"/>
      <c r="AF76" s="1430"/>
      <c r="AG76" s="1430"/>
      <c r="AH76" s="1430"/>
      <c r="AI76" s="1430"/>
      <c r="AJ76" s="1430"/>
      <c r="AK76" s="1430"/>
      <c r="AL76" s="1430"/>
      <c r="AM76" s="1430"/>
      <c r="AN76" s="1430"/>
      <c r="AO76" s="1430"/>
      <c r="AP76" s="1430"/>
      <c r="AQ76" s="1430"/>
      <c r="AR76" s="1430"/>
      <c r="AS76" s="1430"/>
      <c r="AT76" s="1430"/>
      <c r="AU76" s="1430"/>
      <c r="AV76" s="1430"/>
      <c r="AW76" s="1430"/>
      <c r="AX76" s="1430"/>
      <c r="AY76" s="1430"/>
      <c r="AZ76" s="1430"/>
      <c r="BA76" s="1430"/>
      <c r="BB76" s="1430"/>
      <c r="BC76" s="1430"/>
      <c r="BD76" s="1430"/>
      <c r="BE76" s="1430"/>
    </row>
    <row r="77" spans="2:57">
      <c r="B77" s="1430"/>
      <c r="C77" s="1430"/>
      <c r="D77" s="1430"/>
      <c r="E77" s="1430"/>
      <c r="F77" s="1430"/>
      <c r="G77" s="1430"/>
      <c r="H77" s="1430"/>
      <c r="I77" s="1430"/>
      <c r="J77" s="1430"/>
      <c r="K77" s="1430"/>
      <c r="L77" s="1430"/>
      <c r="M77" s="1430"/>
      <c r="N77" s="1430"/>
      <c r="O77" s="1430"/>
      <c r="P77" s="1430"/>
      <c r="Q77" s="1430"/>
      <c r="R77" s="1430"/>
      <c r="S77" s="1430"/>
      <c r="T77" s="1430"/>
      <c r="U77" s="1430"/>
      <c r="V77" s="1430"/>
      <c r="W77" s="1430"/>
      <c r="X77" s="1430"/>
      <c r="Y77" s="1430"/>
      <c r="Z77" s="1430"/>
      <c r="AA77" s="1430"/>
      <c r="AB77" s="1430"/>
      <c r="AC77" s="1430"/>
      <c r="AD77" s="1430"/>
      <c r="AE77" s="1430"/>
      <c r="AF77" s="1430"/>
      <c r="AG77" s="1430"/>
      <c r="AH77" s="1430"/>
      <c r="AI77" s="1430"/>
      <c r="AJ77" s="1430"/>
      <c r="AK77" s="1430"/>
      <c r="AL77" s="1430"/>
      <c r="AM77" s="1430"/>
      <c r="AN77" s="1430"/>
      <c r="AO77" s="1430"/>
      <c r="AP77" s="1430"/>
      <c r="AQ77" s="1430"/>
      <c r="AR77" s="1430"/>
      <c r="AS77" s="1430"/>
      <c r="AT77" s="1430"/>
      <c r="AU77" s="1430"/>
      <c r="AV77" s="1430"/>
      <c r="AW77" s="1430"/>
      <c r="AX77" s="1430"/>
      <c r="AY77" s="1430"/>
      <c r="AZ77" s="1430"/>
      <c r="BA77" s="1430"/>
      <c r="BB77" s="1430"/>
      <c r="BC77" s="1430"/>
      <c r="BD77" s="1430"/>
      <c r="BE77" s="1430"/>
    </row>
    <row r="78" spans="2:57">
      <c r="B78" s="1430"/>
      <c r="C78" s="1430"/>
      <c r="D78" s="1430"/>
      <c r="E78" s="1430"/>
      <c r="F78" s="1430"/>
      <c r="G78" s="1430"/>
      <c r="H78" s="1430"/>
      <c r="I78" s="1430"/>
      <c r="J78" s="1430"/>
      <c r="K78" s="1430"/>
      <c r="L78" s="1430"/>
      <c r="M78" s="1430"/>
      <c r="N78" s="1430"/>
      <c r="O78" s="1430"/>
      <c r="P78" s="1430"/>
      <c r="Q78" s="1430"/>
      <c r="R78" s="1430"/>
      <c r="S78" s="1430"/>
      <c r="T78" s="1430"/>
      <c r="U78" s="1430"/>
      <c r="V78" s="1430"/>
      <c r="W78" s="1430"/>
      <c r="X78" s="1430"/>
      <c r="Y78" s="1430"/>
      <c r="Z78" s="1430"/>
      <c r="AA78" s="1430"/>
      <c r="AB78" s="1430"/>
      <c r="AC78" s="1430"/>
      <c r="AD78" s="1430"/>
      <c r="AE78" s="1430"/>
      <c r="AF78" s="1430"/>
      <c r="AG78" s="1430"/>
      <c r="AH78" s="1430"/>
      <c r="AI78" s="1430"/>
      <c r="AJ78" s="1430"/>
      <c r="AK78" s="1430"/>
      <c r="AL78" s="1430"/>
      <c r="AM78" s="1430"/>
      <c r="AN78" s="1430"/>
      <c r="AO78" s="1430"/>
      <c r="AP78" s="1430"/>
      <c r="AQ78" s="1430"/>
      <c r="AR78" s="1430"/>
      <c r="AS78" s="1430"/>
      <c r="AT78" s="1430"/>
      <c r="AU78" s="1430"/>
      <c r="AV78" s="1430"/>
      <c r="AW78" s="1430"/>
      <c r="AX78" s="1430"/>
      <c r="AY78" s="1430"/>
      <c r="AZ78" s="1430"/>
      <c r="BA78" s="1430"/>
      <c r="BB78" s="1430"/>
      <c r="BC78" s="1430"/>
      <c r="BD78" s="1430"/>
      <c r="BE78" s="1430"/>
    </row>
    <row r="79" spans="2:57">
      <c r="B79" s="1430"/>
      <c r="C79" s="1430"/>
      <c r="D79" s="1430"/>
      <c r="E79" s="1430"/>
      <c r="F79" s="1430"/>
      <c r="G79" s="1430"/>
      <c r="H79" s="1430"/>
      <c r="I79" s="1430"/>
      <c r="J79" s="1430"/>
      <c r="K79" s="1430"/>
      <c r="L79" s="1430"/>
      <c r="M79" s="1430"/>
      <c r="N79" s="1430"/>
      <c r="O79" s="1430"/>
      <c r="P79" s="1430"/>
      <c r="Q79" s="1430"/>
      <c r="R79" s="1430"/>
      <c r="S79" s="1430"/>
      <c r="T79" s="1430"/>
      <c r="U79" s="1430"/>
      <c r="V79" s="1430"/>
      <c r="W79" s="1430"/>
      <c r="X79" s="1430"/>
      <c r="Y79" s="1430"/>
      <c r="Z79" s="1430"/>
      <c r="AA79" s="1430"/>
      <c r="AB79" s="1430"/>
      <c r="AC79" s="1430"/>
      <c r="AD79" s="1430"/>
      <c r="AE79" s="1430"/>
      <c r="AF79" s="1430"/>
      <c r="AG79" s="1430"/>
      <c r="AH79" s="1430"/>
      <c r="AI79" s="1430"/>
      <c r="AJ79" s="1430"/>
      <c r="AK79" s="1430"/>
      <c r="AL79" s="1430"/>
      <c r="AM79" s="1430"/>
      <c r="AN79" s="1430"/>
      <c r="AO79" s="1430"/>
      <c r="AP79" s="1430"/>
      <c r="AQ79" s="1430"/>
      <c r="AR79" s="1430"/>
      <c r="AS79" s="1430"/>
      <c r="AT79" s="1430"/>
      <c r="AU79" s="1430"/>
      <c r="AV79" s="1430"/>
      <c r="AW79" s="1430"/>
      <c r="AX79" s="1430"/>
      <c r="AY79" s="1430"/>
      <c r="AZ79" s="1430"/>
      <c r="BA79" s="1430"/>
      <c r="BB79" s="1430"/>
      <c r="BC79" s="1430"/>
      <c r="BD79" s="1430"/>
      <c r="BE79" s="1430"/>
    </row>
    <row r="80" spans="2:57">
      <c r="B80" s="1430"/>
      <c r="C80" s="1430"/>
      <c r="D80" s="1430"/>
      <c r="E80" s="1430"/>
      <c r="F80" s="1430"/>
      <c r="G80" s="1430"/>
      <c r="H80" s="1430"/>
      <c r="I80" s="1430"/>
      <c r="J80" s="1430"/>
      <c r="K80" s="1430"/>
      <c r="L80" s="1430"/>
      <c r="M80" s="1430"/>
      <c r="N80" s="1430"/>
      <c r="O80" s="1430"/>
      <c r="P80" s="1430"/>
      <c r="Q80" s="1430"/>
      <c r="R80" s="1430"/>
      <c r="S80" s="1430"/>
      <c r="T80" s="1430"/>
      <c r="U80" s="1430"/>
      <c r="V80" s="1430"/>
      <c r="W80" s="1430"/>
      <c r="X80" s="1430"/>
      <c r="Y80" s="1430"/>
      <c r="Z80" s="1430"/>
      <c r="AA80" s="1430"/>
      <c r="AB80" s="1430"/>
      <c r="AC80" s="1430"/>
      <c r="AD80" s="1430"/>
      <c r="AE80" s="1430"/>
      <c r="AF80" s="1430"/>
      <c r="AG80" s="1430"/>
      <c r="AH80" s="1430"/>
      <c r="AI80" s="1430"/>
      <c r="AJ80" s="1430"/>
      <c r="AK80" s="1430"/>
      <c r="AL80" s="1430"/>
      <c r="AM80" s="1430"/>
      <c r="AN80" s="1430"/>
      <c r="AO80" s="1430"/>
      <c r="AP80" s="1430"/>
      <c r="AQ80" s="1430"/>
      <c r="AR80" s="1430"/>
      <c r="AS80" s="1430"/>
      <c r="AT80" s="1430"/>
      <c r="AU80" s="1430"/>
      <c r="AV80" s="1430"/>
      <c r="AW80" s="1430"/>
      <c r="AX80" s="1430"/>
      <c r="AY80" s="1430"/>
      <c r="AZ80" s="1430"/>
      <c r="BA80" s="1430"/>
      <c r="BB80" s="1430"/>
      <c r="BC80" s="1430"/>
      <c r="BD80" s="1430"/>
      <c r="BE80" s="1430"/>
    </row>
    <row r="81" spans="2:57">
      <c r="B81" s="1430"/>
      <c r="C81" s="1430"/>
      <c r="D81" s="1430"/>
      <c r="E81" s="1430"/>
      <c r="F81" s="1430"/>
      <c r="G81" s="1430"/>
      <c r="H81" s="1430"/>
      <c r="I81" s="1430"/>
      <c r="J81" s="1430"/>
      <c r="K81" s="1430"/>
      <c r="L81" s="1430"/>
      <c r="M81" s="1430"/>
      <c r="N81" s="1430"/>
      <c r="O81" s="1430"/>
      <c r="P81" s="1430"/>
      <c r="Q81" s="1430"/>
      <c r="R81" s="1430"/>
      <c r="S81" s="1430"/>
      <c r="T81" s="1430"/>
      <c r="U81" s="1430"/>
      <c r="V81" s="1430"/>
      <c r="W81" s="1430"/>
      <c r="X81" s="1430"/>
      <c r="Y81" s="1430"/>
      <c r="Z81" s="1430"/>
      <c r="AA81" s="1430"/>
      <c r="AB81" s="1430"/>
      <c r="AC81" s="1430"/>
      <c r="AD81" s="1430"/>
      <c r="AE81" s="1430"/>
      <c r="AF81" s="1430"/>
      <c r="AG81" s="1430"/>
      <c r="AH81" s="1430"/>
      <c r="AI81" s="1430"/>
      <c r="AJ81" s="1430"/>
      <c r="AK81" s="1430"/>
      <c r="AL81" s="1430"/>
      <c r="AM81" s="1430"/>
      <c r="AN81" s="1430"/>
      <c r="AO81" s="1430"/>
      <c r="AP81" s="1430"/>
      <c r="AQ81" s="1430"/>
      <c r="AR81" s="1430"/>
      <c r="AS81" s="1430"/>
      <c r="AT81" s="1430"/>
      <c r="AU81" s="1430"/>
      <c r="AV81" s="1430"/>
      <c r="AW81" s="1430"/>
      <c r="AX81" s="1430"/>
      <c r="AY81" s="1430"/>
      <c r="AZ81" s="1430"/>
      <c r="BA81" s="1430"/>
      <c r="BB81" s="1430"/>
      <c r="BC81" s="1430"/>
      <c r="BD81" s="1430"/>
      <c r="BE81" s="1430"/>
    </row>
    <row r="82" spans="2:57">
      <c r="B82" s="1430"/>
      <c r="C82" s="1430"/>
      <c r="D82" s="1430"/>
      <c r="E82" s="1430"/>
      <c r="F82" s="1430"/>
      <c r="G82" s="1430"/>
      <c r="H82" s="1430"/>
      <c r="I82" s="1430"/>
      <c r="J82" s="1430"/>
      <c r="K82" s="1430"/>
      <c r="L82" s="1430"/>
      <c r="M82" s="1430"/>
      <c r="N82" s="1430"/>
      <c r="O82" s="1430"/>
      <c r="P82" s="1430"/>
      <c r="Q82" s="1430"/>
      <c r="R82" s="1430"/>
      <c r="S82" s="1430"/>
      <c r="T82" s="1430"/>
      <c r="U82" s="1430"/>
      <c r="V82" s="1430"/>
      <c r="W82" s="1430"/>
      <c r="X82" s="1430"/>
      <c r="Y82" s="1430"/>
      <c r="Z82" s="1430"/>
      <c r="AA82" s="1430"/>
      <c r="AB82" s="1430"/>
      <c r="AC82" s="1430"/>
      <c r="AD82" s="1430"/>
      <c r="AE82" s="1430"/>
      <c r="AF82" s="1430"/>
      <c r="AG82" s="1430"/>
      <c r="AH82" s="1430"/>
      <c r="AI82" s="1430"/>
      <c r="AJ82" s="1430"/>
      <c r="AK82" s="1430"/>
      <c r="AL82" s="1430"/>
      <c r="AM82" s="1430"/>
      <c r="AN82" s="1430"/>
      <c r="AO82" s="1430"/>
      <c r="AP82" s="1430"/>
      <c r="AQ82" s="1430"/>
      <c r="AR82" s="1430"/>
      <c r="AS82" s="1430"/>
      <c r="AT82" s="1430"/>
      <c r="AU82" s="1430"/>
      <c r="AV82" s="1430"/>
      <c r="AW82" s="1430"/>
      <c r="AX82" s="1430"/>
      <c r="AY82" s="1430"/>
      <c r="AZ82" s="1430"/>
      <c r="BA82" s="1430"/>
      <c r="BB82" s="1430"/>
      <c r="BC82" s="1430"/>
      <c r="BD82" s="1430"/>
      <c r="BE82" s="1430"/>
    </row>
    <row r="83" spans="2:57">
      <c r="B83" s="1430"/>
      <c r="C83" s="1430"/>
      <c r="D83" s="1430"/>
      <c r="E83" s="1430"/>
      <c r="F83" s="1430"/>
      <c r="G83" s="1430"/>
      <c r="H83" s="1430"/>
      <c r="I83" s="1430"/>
      <c r="J83" s="1430"/>
      <c r="K83" s="1430"/>
      <c r="L83" s="1430"/>
      <c r="M83" s="1430"/>
      <c r="N83" s="1430"/>
      <c r="O83" s="1430"/>
      <c r="P83" s="1430"/>
      <c r="Q83" s="1430"/>
      <c r="R83" s="1430"/>
      <c r="S83" s="1430"/>
      <c r="T83" s="1430"/>
      <c r="U83" s="1430"/>
      <c r="V83" s="1430"/>
      <c r="W83" s="1430"/>
      <c r="X83" s="1430"/>
      <c r="Y83" s="1430"/>
      <c r="Z83" s="1430"/>
      <c r="AA83" s="1430"/>
      <c r="AB83" s="1430"/>
      <c r="AC83" s="1430"/>
      <c r="AD83" s="1430"/>
      <c r="AE83" s="1430"/>
      <c r="AF83" s="1430"/>
      <c r="AG83" s="1430"/>
      <c r="AH83" s="1430"/>
      <c r="AI83" s="1430"/>
      <c r="AJ83" s="1430"/>
      <c r="AK83" s="1430"/>
      <c r="AL83" s="1430"/>
      <c r="AM83" s="1430"/>
      <c r="AN83" s="1430"/>
      <c r="AO83" s="1430"/>
      <c r="AP83" s="1430"/>
      <c r="AQ83" s="1430"/>
      <c r="AR83" s="1430"/>
      <c r="AS83" s="1430"/>
      <c r="AT83" s="1430"/>
      <c r="AU83" s="1430"/>
      <c r="AV83" s="1430"/>
      <c r="AW83" s="1430"/>
      <c r="AX83" s="1430"/>
      <c r="AY83" s="1430"/>
      <c r="AZ83" s="1430"/>
      <c r="BA83" s="1430"/>
      <c r="BB83" s="1430"/>
      <c r="BC83" s="1430"/>
      <c r="BD83" s="1430"/>
      <c r="BE83" s="1430"/>
    </row>
    <row r="84" spans="2:57">
      <c r="B84" s="1430"/>
      <c r="C84" s="1430"/>
      <c r="D84" s="1430"/>
      <c r="E84" s="1430"/>
      <c r="F84" s="1430"/>
      <c r="G84" s="1430"/>
      <c r="H84" s="1430"/>
      <c r="I84" s="1430"/>
      <c r="J84" s="1430"/>
      <c r="K84" s="1430"/>
      <c r="L84" s="1430"/>
      <c r="M84" s="1430"/>
      <c r="N84" s="1430"/>
      <c r="O84" s="1430"/>
      <c r="P84" s="1430"/>
      <c r="Q84" s="1430"/>
      <c r="R84" s="1430"/>
      <c r="S84" s="1430"/>
      <c r="T84" s="1430"/>
      <c r="U84" s="1430"/>
      <c r="V84" s="1430"/>
      <c r="W84" s="1430"/>
      <c r="X84" s="1430"/>
      <c r="Y84" s="1430"/>
      <c r="Z84" s="1430"/>
      <c r="AA84" s="1430"/>
      <c r="AB84" s="1430"/>
      <c r="AC84" s="1430"/>
      <c r="AD84" s="1430"/>
      <c r="AE84" s="1430"/>
      <c r="AF84" s="1430"/>
      <c r="AG84" s="1430"/>
      <c r="AH84" s="1430"/>
      <c r="AI84" s="1430"/>
      <c r="AJ84" s="1430"/>
      <c r="AK84" s="1430"/>
      <c r="AL84" s="1430"/>
      <c r="AM84" s="1430"/>
      <c r="AN84" s="1430"/>
      <c r="AO84" s="1430"/>
      <c r="AP84" s="1430"/>
      <c r="AQ84" s="1430"/>
      <c r="AR84" s="1430"/>
      <c r="AS84" s="1430"/>
      <c r="AT84" s="1430"/>
      <c r="AU84" s="1430"/>
      <c r="AV84" s="1430"/>
      <c r="AW84" s="1430"/>
      <c r="AX84" s="1430"/>
      <c r="AY84" s="1430"/>
      <c r="AZ84" s="1430"/>
      <c r="BA84" s="1430"/>
      <c r="BB84" s="1430"/>
      <c r="BC84" s="1430"/>
      <c r="BD84" s="1430"/>
      <c r="BE84" s="1430"/>
    </row>
    <row r="85" spans="2:57">
      <c r="B85" s="1430"/>
      <c r="C85" s="1430"/>
      <c r="D85" s="1430"/>
      <c r="E85" s="1430"/>
      <c r="F85" s="1430"/>
      <c r="G85" s="1430"/>
      <c r="H85" s="1430"/>
      <c r="I85" s="1430"/>
      <c r="J85" s="1430"/>
      <c r="K85" s="1430"/>
      <c r="L85" s="1430"/>
      <c r="M85" s="1430"/>
      <c r="N85" s="1430"/>
      <c r="O85" s="1430"/>
      <c r="P85" s="1430"/>
      <c r="Q85" s="1430"/>
      <c r="R85" s="1430"/>
      <c r="S85" s="1430"/>
      <c r="T85" s="1430"/>
      <c r="U85" s="1430"/>
      <c r="V85" s="1430"/>
      <c r="W85" s="1430"/>
      <c r="X85" s="1430"/>
      <c r="Y85" s="1430"/>
      <c r="Z85" s="1430"/>
      <c r="AA85" s="1430"/>
      <c r="AB85" s="1430"/>
      <c r="AC85" s="1430"/>
      <c r="AD85" s="1430"/>
      <c r="AE85" s="1430"/>
      <c r="AF85" s="1430"/>
      <c r="AG85" s="1430"/>
      <c r="AH85" s="1430"/>
      <c r="AI85" s="1430"/>
      <c r="AJ85" s="1430"/>
      <c r="AK85" s="1430"/>
      <c r="AL85" s="1430"/>
      <c r="AM85" s="1430"/>
      <c r="AN85" s="1430"/>
      <c r="AO85" s="1430"/>
      <c r="AP85" s="1430"/>
      <c r="AQ85" s="1430"/>
      <c r="AR85" s="1430"/>
      <c r="AS85" s="1430"/>
      <c r="AT85" s="1430"/>
      <c r="AU85" s="1430"/>
      <c r="AV85" s="1430"/>
      <c r="AW85" s="1430"/>
      <c r="AX85" s="1430"/>
      <c r="AY85" s="1430"/>
      <c r="AZ85" s="1430"/>
      <c r="BA85" s="1430"/>
      <c r="BB85" s="1430"/>
      <c r="BC85" s="1430"/>
      <c r="BD85" s="1430"/>
      <c r="BE85" s="1430"/>
    </row>
    <row r="86" spans="2:57">
      <c r="B86" s="1430"/>
      <c r="C86" s="1430"/>
      <c r="D86" s="1430"/>
      <c r="E86" s="1430"/>
      <c r="F86" s="1430"/>
      <c r="G86" s="1430"/>
      <c r="H86" s="1430"/>
      <c r="I86" s="1430"/>
      <c r="J86" s="1430"/>
      <c r="K86" s="1430"/>
      <c r="L86" s="1430"/>
      <c r="M86" s="1430"/>
      <c r="N86" s="1430"/>
      <c r="O86" s="1430"/>
      <c r="P86" s="1430"/>
      <c r="Q86" s="1430"/>
      <c r="R86" s="1430"/>
      <c r="S86" s="1430"/>
      <c r="T86" s="1430"/>
      <c r="U86" s="1430"/>
      <c r="V86" s="1430"/>
      <c r="W86" s="1430"/>
      <c r="X86" s="1430"/>
      <c r="Y86" s="1430"/>
      <c r="Z86" s="1430"/>
      <c r="AA86" s="1430"/>
      <c r="AB86" s="1430"/>
      <c r="AC86" s="1430"/>
      <c r="AD86" s="1430"/>
      <c r="AE86" s="1430"/>
      <c r="AF86" s="1430"/>
      <c r="AG86" s="1430"/>
      <c r="AH86" s="1430"/>
      <c r="AI86" s="1430"/>
      <c r="AJ86" s="1430"/>
      <c r="AK86" s="1430"/>
      <c r="AL86" s="1430"/>
      <c r="AM86" s="1430"/>
      <c r="AN86" s="1430"/>
      <c r="AO86" s="1430"/>
      <c r="AP86" s="1430"/>
      <c r="AQ86" s="1430"/>
      <c r="AR86" s="1430"/>
      <c r="AS86" s="1430"/>
      <c r="AT86" s="1430"/>
      <c r="AU86" s="1430"/>
      <c r="AV86" s="1430"/>
      <c r="AW86" s="1430"/>
      <c r="AX86" s="1430"/>
      <c r="AY86" s="1430"/>
      <c r="AZ86" s="1430"/>
      <c r="BA86" s="1430"/>
      <c r="BB86" s="1430"/>
      <c r="BC86" s="1430"/>
      <c r="BD86" s="1430"/>
      <c r="BE86" s="1430"/>
    </row>
    <row r="87" spans="2:57">
      <c r="B87" s="1430"/>
      <c r="C87" s="1430"/>
      <c r="D87" s="1430"/>
      <c r="E87" s="1430"/>
      <c r="F87" s="1430"/>
      <c r="G87" s="1430"/>
      <c r="H87" s="1430"/>
      <c r="I87" s="1430"/>
      <c r="J87" s="1430"/>
      <c r="K87" s="1430"/>
      <c r="L87" s="1430"/>
      <c r="M87" s="1430"/>
      <c r="N87" s="1430"/>
      <c r="O87" s="1430"/>
      <c r="P87" s="1430"/>
      <c r="Q87" s="1430"/>
      <c r="R87" s="1430"/>
      <c r="S87" s="1430"/>
      <c r="T87" s="1430"/>
      <c r="U87" s="1430"/>
      <c r="V87" s="1430"/>
      <c r="W87" s="1430"/>
      <c r="X87" s="1430"/>
      <c r="Y87" s="1430"/>
      <c r="Z87" s="1430"/>
      <c r="AA87" s="1430"/>
      <c r="AB87" s="1430"/>
      <c r="AC87" s="1430"/>
      <c r="AD87" s="1430"/>
      <c r="AE87" s="1430"/>
      <c r="AF87" s="1430"/>
      <c r="AG87" s="1430"/>
      <c r="AH87" s="1430"/>
      <c r="AI87" s="1430"/>
      <c r="AJ87" s="1430"/>
      <c r="AK87" s="1430"/>
      <c r="AL87" s="1430"/>
      <c r="AM87" s="1430"/>
      <c r="AN87" s="1430"/>
      <c r="AO87" s="1430"/>
      <c r="AP87" s="1430"/>
      <c r="AQ87" s="1430"/>
      <c r="AR87" s="1430"/>
      <c r="AS87" s="1430"/>
      <c r="AT87" s="1430"/>
      <c r="AU87" s="1430"/>
      <c r="AV87" s="1430"/>
      <c r="AW87" s="1430"/>
      <c r="AX87" s="1430"/>
      <c r="AY87" s="1430"/>
      <c r="AZ87" s="1430"/>
      <c r="BA87" s="1430"/>
      <c r="BB87" s="1430"/>
      <c r="BC87" s="1430"/>
      <c r="BD87" s="1430"/>
      <c r="BE87" s="1430"/>
    </row>
    <row r="88" spans="2:57">
      <c r="B88" s="1430"/>
      <c r="C88" s="1430"/>
      <c r="D88" s="1430"/>
      <c r="E88" s="1430"/>
      <c r="F88" s="1430"/>
      <c r="G88" s="1430"/>
      <c r="H88" s="1430"/>
      <c r="I88" s="1430"/>
      <c r="J88" s="1430"/>
      <c r="K88" s="1430"/>
      <c r="L88" s="1430"/>
      <c r="M88" s="1430"/>
      <c r="N88" s="1430"/>
      <c r="O88" s="1430"/>
      <c r="P88" s="1430"/>
      <c r="Q88" s="1430"/>
      <c r="R88" s="1430"/>
      <c r="S88" s="1430"/>
      <c r="T88" s="1430"/>
      <c r="U88" s="1430"/>
      <c r="V88" s="1430"/>
      <c r="W88" s="1430"/>
      <c r="X88" s="1430"/>
      <c r="Y88" s="1430"/>
      <c r="Z88" s="1430"/>
      <c r="AA88" s="1430"/>
      <c r="AB88" s="1430"/>
      <c r="AC88" s="1430"/>
      <c r="AD88" s="1430"/>
      <c r="AE88" s="1430"/>
      <c r="AF88" s="1430"/>
      <c r="AG88" s="1430"/>
      <c r="AH88" s="1430"/>
      <c r="AI88" s="1430"/>
      <c r="AJ88" s="1430"/>
      <c r="AK88" s="1430"/>
      <c r="AL88" s="1430"/>
      <c r="AM88" s="1430"/>
      <c r="AN88" s="1430"/>
      <c r="AO88" s="1430"/>
      <c r="AP88" s="1430"/>
      <c r="AQ88" s="1430"/>
      <c r="AR88" s="1430"/>
      <c r="AS88" s="1430"/>
      <c r="AT88" s="1430"/>
      <c r="AU88" s="1430"/>
      <c r="AV88" s="1430"/>
      <c r="AW88" s="1430"/>
      <c r="AX88" s="1430"/>
      <c r="AY88" s="1430"/>
      <c r="AZ88" s="1430"/>
      <c r="BA88" s="1430"/>
      <c r="BB88" s="1430"/>
      <c r="BC88" s="1430"/>
      <c r="BD88" s="1430"/>
      <c r="BE88" s="1430"/>
    </row>
    <row r="89" spans="2:57">
      <c r="B89" s="1430"/>
      <c r="C89" s="1430"/>
      <c r="D89" s="1430"/>
      <c r="E89" s="1430"/>
      <c r="F89" s="1430"/>
      <c r="G89" s="1430"/>
      <c r="H89" s="1430"/>
      <c r="I89" s="1430"/>
      <c r="J89" s="1430"/>
      <c r="K89" s="1430"/>
      <c r="L89" s="1430"/>
      <c r="M89" s="1430"/>
      <c r="N89" s="1430"/>
      <c r="O89" s="1430"/>
      <c r="P89" s="1430"/>
      <c r="Q89" s="1430"/>
      <c r="R89" s="1430"/>
      <c r="S89" s="1430"/>
      <c r="T89" s="1430"/>
      <c r="U89" s="1430"/>
      <c r="V89" s="1430"/>
      <c r="W89" s="1430"/>
      <c r="X89" s="1430"/>
      <c r="Y89" s="1430"/>
      <c r="Z89" s="1430"/>
      <c r="AA89" s="1430"/>
      <c r="AB89" s="1430"/>
      <c r="AC89" s="1430"/>
      <c r="AD89" s="1430"/>
      <c r="AE89" s="1430"/>
      <c r="AF89" s="1430"/>
      <c r="AG89" s="1430"/>
      <c r="AH89" s="1430"/>
      <c r="AI89" s="1430"/>
      <c r="AJ89" s="1430"/>
      <c r="AK89" s="1430"/>
      <c r="AL89" s="1430"/>
      <c r="AM89" s="1430"/>
      <c r="AN89" s="1430"/>
      <c r="AO89" s="1430"/>
      <c r="AP89" s="1430"/>
      <c r="AQ89" s="1430"/>
      <c r="AR89" s="1430"/>
      <c r="AS89" s="1430"/>
      <c r="AT89" s="1430"/>
      <c r="AU89" s="1430"/>
      <c r="AV89" s="1430"/>
      <c r="AW89" s="1430"/>
      <c r="AX89" s="1430"/>
      <c r="AY89" s="1430"/>
      <c r="AZ89" s="1430"/>
      <c r="BA89" s="1430"/>
      <c r="BB89" s="1430"/>
      <c r="BC89" s="1430"/>
      <c r="BD89" s="1430"/>
      <c r="BE89" s="1430"/>
    </row>
    <row r="90" spans="2:57">
      <c r="B90" s="1430"/>
      <c r="C90" s="1430"/>
      <c r="D90" s="1430"/>
      <c r="E90" s="1430"/>
      <c r="F90" s="1430"/>
      <c r="G90" s="1430"/>
      <c r="H90" s="1430"/>
      <c r="I90" s="1430"/>
      <c r="J90" s="1430"/>
      <c r="K90" s="1430"/>
      <c r="L90" s="1430"/>
      <c r="M90" s="1430"/>
      <c r="N90" s="1430"/>
      <c r="O90" s="1430"/>
      <c r="P90" s="1430"/>
      <c r="Q90" s="1430"/>
      <c r="R90" s="1430"/>
      <c r="S90" s="1430"/>
      <c r="T90" s="1430"/>
      <c r="U90" s="1430"/>
      <c r="V90" s="1430"/>
      <c r="W90" s="1430"/>
      <c r="X90" s="1430"/>
      <c r="Y90" s="1430"/>
      <c r="Z90" s="1430"/>
      <c r="AA90" s="1430"/>
      <c r="AB90" s="1430"/>
      <c r="AC90" s="1430"/>
      <c r="AD90" s="1430"/>
      <c r="AE90" s="1430"/>
      <c r="AF90" s="1430"/>
      <c r="AG90" s="1430"/>
      <c r="AH90" s="1430"/>
      <c r="AI90" s="1430"/>
      <c r="AJ90" s="1430"/>
      <c r="AK90" s="1430"/>
      <c r="AL90" s="1430"/>
      <c r="AM90" s="1430"/>
      <c r="AN90" s="1430"/>
      <c r="AO90" s="1430"/>
      <c r="AP90" s="1430"/>
      <c r="AQ90" s="1430"/>
      <c r="AR90" s="1430"/>
      <c r="AS90" s="1430"/>
      <c r="AT90" s="1430"/>
      <c r="AU90" s="1430"/>
      <c r="AV90" s="1430"/>
      <c r="AW90" s="1430"/>
      <c r="AX90" s="1430"/>
      <c r="AY90" s="1430"/>
      <c r="AZ90" s="1430"/>
      <c r="BA90" s="1430"/>
      <c r="BB90" s="1430"/>
      <c r="BC90" s="1430"/>
      <c r="BD90" s="1430"/>
      <c r="BE90" s="1430"/>
    </row>
    <row r="91" spans="2:57">
      <c r="B91" s="1430"/>
      <c r="C91" s="1430"/>
      <c r="D91" s="1430"/>
      <c r="E91" s="1430"/>
      <c r="F91" s="1430"/>
      <c r="G91" s="1430"/>
      <c r="H91" s="1430"/>
      <c r="I91" s="1430"/>
      <c r="J91" s="1430"/>
      <c r="K91" s="1430"/>
      <c r="L91" s="1430"/>
      <c r="M91" s="1430"/>
      <c r="N91" s="1430"/>
      <c r="O91" s="1430"/>
      <c r="P91" s="1430"/>
      <c r="Q91" s="1430"/>
      <c r="R91" s="1430"/>
      <c r="S91" s="1430"/>
      <c r="T91" s="1430"/>
      <c r="U91" s="1430"/>
      <c r="V91" s="1430"/>
      <c r="W91" s="1430"/>
      <c r="X91" s="1430"/>
      <c r="Y91" s="1430"/>
      <c r="Z91" s="1430"/>
      <c r="AA91" s="1430"/>
      <c r="AB91" s="1430"/>
      <c r="AC91" s="1430"/>
      <c r="AD91" s="1430"/>
      <c r="AE91" s="1430"/>
      <c r="AF91" s="1430"/>
      <c r="AG91" s="1430"/>
      <c r="AH91" s="1430"/>
      <c r="AI91" s="1430"/>
      <c r="AJ91" s="1430"/>
      <c r="AK91" s="1430"/>
      <c r="AL91" s="1430"/>
      <c r="AM91" s="1430"/>
      <c r="AN91" s="1430"/>
      <c r="AO91" s="1430"/>
      <c r="AP91" s="1430"/>
      <c r="AQ91" s="1430"/>
      <c r="AR91" s="1430"/>
      <c r="AS91" s="1430"/>
      <c r="AT91" s="1430"/>
      <c r="AU91" s="1430"/>
      <c r="AV91" s="1430"/>
      <c r="AW91" s="1430"/>
      <c r="AX91" s="1430"/>
      <c r="AY91" s="1430"/>
      <c r="AZ91" s="1430"/>
      <c r="BA91" s="1430"/>
      <c r="BB91" s="1430"/>
      <c r="BC91" s="1430"/>
      <c r="BD91" s="1430"/>
      <c r="BE91" s="1430"/>
    </row>
    <row r="92" spans="2:57">
      <c r="B92" s="1430"/>
      <c r="C92" s="1430"/>
      <c r="D92" s="1430"/>
      <c r="E92" s="1430"/>
      <c r="F92" s="1430"/>
      <c r="G92" s="1430"/>
      <c r="H92" s="1430"/>
      <c r="I92" s="1430"/>
      <c r="J92" s="1430"/>
      <c r="K92" s="1430"/>
      <c r="L92" s="1430"/>
      <c r="M92" s="1430"/>
      <c r="N92" s="1430"/>
      <c r="O92" s="1430"/>
      <c r="P92" s="1430"/>
      <c r="Q92" s="1430"/>
      <c r="R92" s="1430"/>
      <c r="S92" s="1430"/>
      <c r="T92" s="1430"/>
      <c r="U92" s="1430"/>
      <c r="V92" s="1430"/>
      <c r="W92" s="1430"/>
      <c r="X92" s="1430"/>
      <c r="Y92" s="1430"/>
      <c r="Z92" s="1430"/>
      <c r="AA92" s="1430"/>
      <c r="AB92" s="1430"/>
      <c r="AC92" s="1430"/>
      <c r="AD92" s="1430"/>
      <c r="AE92" s="1430"/>
      <c r="AF92" s="1430"/>
      <c r="AG92" s="1430"/>
      <c r="AH92" s="1430"/>
      <c r="AI92" s="1430"/>
      <c r="AJ92" s="1430"/>
      <c r="AK92" s="1430"/>
      <c r="AL92" s="1430"/>
      <c r="AM92" s="1430"/>
      <c r="AN92" s="1430"/>
      <c r="AO92" s="1430"/>
      <c r="AP92" s="1430"/>
      <c r="AQ92" s="1430"/>
      <c r="AR92" s="1430"/>
      <c r="AS92" s="1430"/>
      <c r="AT92" s="1430"/>
      <c r="AU92" s="1430"/>
      <c r="AV92" s="1430"/>
      <c r="AW92" s="1430"/>
      <c r="AX92" s="1430"/>
      <c r="AY92" s="1430"/>
      <c r="AZ92" s="1430"/>
      <c r="BA92" s="1430"/>
      <c r="BB92" s="1430"/>
      <c r="BC92" s="1430"/>
      <c r="BD92" s="1430"/>
      <c r="BE92" s="1430"/>
    </row>
    <row r="93" spans="2:57">
      <c r="B93" s="1430"/>
      <c r="C93" s="1430"/>
      <c r="D93" s="1430"/>
      <c r="E93" s="1430"/>
      <c r="F93" s="1430"/>
      <c r="G93" s="1430"/>
      <c r="H93" s="1430"/>
      <c r="I93" s="1430"/>
      <c r="J93" s="1430"/>
      <c r="K93" s="1430"/>
      <c r="L93" s="1430"/>
      <c r="M93" s="1430"/>
      <c r="N93" s="1430"/>
      <c r="O93" s="1430"/>
      <c r="P93" s="1430"/>
      <c r="Q93" s="1430"/>
      <c r="R93" s="1430"/>
      <c r="S93" s="1430"/>
      <c r="T93" s="1430"/>
      <c r="U93" s="1430"/>
      <c r="V93" s="1430"/>
      <c r="W93" s="1430"/>
      <c r="X93" s="1430"/>
      <c r="Y93" s="1430"/>
      <c r="Z93" s="1430"/>
      <c r="AA93" s="1430"/>
      <c r="AB93" s="1430"/>
      <c r="AC93" s="1430"/>
      <c r="AD93" s="1430"/>
      <c r="AE93" s="1430"/>
      <c r="AF93" s="1430"/>
      <c r="AG93" s="1430"/>
      <c r="AH93" s="1430"/>
      <c r="AI93" s="1430"/>
      <c r="AJ93" s="1430"/>
      <c r="AK93" s="1430"/>
      <c r="AL93" s="1430"/>
      <c r="AM93" s="1430"/>
      <c r="AN93" s="1430"/>
      <c r="AO93" s="1430"/>
      <c r="AP93" s="1430"/>
      <c r="AQ93" s="1430"/>
      <c r="AR93" s="1430"/>
      <c r="AS93" s="1430"/>
      <c r="AT93" s="1430"/>
      <c r="AU93" s="1430"/>
      <c r="AV93" s="1430"/>
      <c r="AW93" s="1430"/>
      <c r="AX93" s="1430"/>
      <c r="AY93" s="1430"/>
      <c r="AZ93" s="1430"/>
      <c r="BA93" s="1430"/>
      <c r="BB93" s="1430"/>
      <c r="BC93" s="1430"/>
      <c r="BD93" s="1430"/>
      <c r="BE93" s="1430"/>
    </row>
    <row r="94" spans="2:57">
      <c r="B94" s="1430"/>
      <c r="C94" s="1430"/>
      <c r="D94" s="1430"/>
      <c r="E94" s="1430"/>
      <c r="F94" s="1430"/>
      <c r="G94" s="1430"/>
      <c r="H94" s="1430"/>
      <c r="I94" s="1430"/>
      <c r="J94" s="1430"/>
      <c r="K94" s="1430"/>
      <c r="L94" s="1430"/>
      <c r="M94" s="1430"/>
      <c r="N94" s="1430"/>
      <c r="O94" s="1430"/>
      <c r="P94" s="1430"/>
      <c r="Q94" s="1430"/>
      <c r="R94" s="1430"/>
      <c r="S94" s="1430"/>
      <c r="T94" s="1430"/>
      <c r="U94" s="1430"/>
      <c r="V94" s="1430"/>
      <c r="W94" s="1430"/>
      <c r="X94" s="1430"/>
      <c r="Y94" s="1430"/>
      <c r="Z94" s="1430"/>
      <c r="AA94" s="1430"/>
      <c r="AB94" s="1430"/>
      <c r="AC94" s="1430"/>
      <c r="AD94" s="1430"/>
      <c r="AE94" s="1430"/>
      <c r="AF94" s="1430"/>
      <c r="AG94" s="1430"/>
      <c r="AH94" s="1430"/>
      <c r="AI94" s="1430"/>
      <c r="AJ94" s="1430"/>
      <c r="AK94" s="1430"/>
      <c r="AL94" s="1430"/>
      <c r="AM94" s="1430"/>
      <c r="AN94" s="1430"/>
      <c r="AO94" s="1430"/>
      <c r="AP94" s="1430"/>
      <c r="AQ94" s="1430"/>
      <c r="AR94" s="1430"/>
      <c r="AS94" s="1430"/>
      <c r="AT94" s="1430"/>
      <c r="AU94" s="1430"/>
      <c r="AV94" s="1430"/>
      <c r="AW94" s="1430"/>
      <c r="AX94" s="1430"/>
      <c r="AY94" s="1430"/>
      <c r="AZ94" s="1430"/>
      <c r="BA94" s="1430"/>
      <c r="BB94" s="1430"/>
      <c r="BC94" s="1430"/>
      <c r="BD94" s="1430"/>
      <c r="BE94" s="1430"/>
    </row>
    <row r="95" spans="2:57">
      <c r="B95" s="1430"/>
      <c r="C95" s="1430"/>
      <c r="D95" s="1430"/>
      <c r="E95" s="1430"/>
      <c r="F95" s="1430"/>
      <c r="G95" s="1430"/>
      <c r="H95" s="1430"/>
      <c r="I95" s="1430"/>
      <c r="J95" s="1430"/>
      <c r="K95" s="1430"/>
      <c r="L95" s="1430"/>
      <c r="M95" s="1430"/>
      <c r="N95" s="1430"/>
      <c r="O95" s="1430"/>
      <c r="P95" s="1430"/>
      <c r="Q95" s="1430"/>
      <c r="R95" s="1430"/>
      <c r="S95" s="1430"/>
      <c r="T95" s="1430"/>
      <c r="U95" s="1430"/>
      <c r="V95" s="1430"/>
      <c r="W95" s="1430"/>
      <c r="X95" s="1430"/>
      <c r="Y95" s="1430"/>
      <c r="Z95" s="1430"/>
      <c r="AA95" s="1430"/>
      <c r="AB95" s="1430"/>
      <c r="AC95" s="1430"/>
      <c r="AD95" s="1430"/>
      <c r="AE95" s="1430"/>
      <c r="AF95" s="1430"/>
      <c r="AG95" s="1430"/>
      <c r="AH95" s="1430"/>
      <c r="AI95" s="1430"/>
      <c r="AJ95" s="1430"/>
      <c r="AK95" s="1430"/>
      <c r="AL95" s="1430"/>
      <c r="AM95" s="1430"/>
      <c r="AN95" s="1430"/>
      <c r="AO95" s="1430"/>
      <c r="AP95" s="1430"/>
      <c r="AQ95" s="1430"/>
      <c r="AR95" s="1430"/>
      <c r="AS95" s="1430"/>
      <c r="AT95" s="1430"/>
      <c r="AU95" s="1430"/>
      <c r="AV95" s="1430"/>
      <c r="AW95" s="1430"/>
      <c r="AX95" s="1430"/>
      <c r="AY95" s="1430"/>
      <c r="AZ95" s="1430"/>
      <c r="BA95" s="1430"/>
      <c r="BB95" s="1430"/>
      <c r="BC95" s="1430"/>
      <c r="BD95" s="1430"/>
      <c r="BE95" s="1430"/>
    </row>
    <row r="96" spans="2:57">
      <c r="B96" s="1430"/>
      <c r="C96" s="1430"/>
      <c r="D96" s="1430"/>
      <c r="E96" s="1430"/>
      <c r="F96" s="1430"/>
      <c r="G96" s="1430"/>
      <c r="H96" s="1430"/>
      <c r="I96" s="1430"/>
      <c r="J96" s="1430"/>
      <c r="K96" s="1430"/>
      <c r="L96" s="1430"/>
      <c r="M96" s="1430"/>
      <c r="N96" s="1430"/>
      <c r="O96" s="1430"/>
      <c r="P96" s="1430"/>
      <c r="Q96" s="1430"/>
      <c r="R96" s="1430"/>
      <c r="S96" s="1430"/>
      <c r="T96" s="1430"/>
      <c r="U96" s="1430"/>
      <c r="V96" s="1430"/>
      <c r="W96" s="1430"/>
      <c r="X96" s="1430"/>
      <c r="Y96" s="1430"/>
      <c r="Z96" s="1430"/>
      <c r="AA96" s="1430"/>
      <c r="AB96" s="1430"/>
      <c r="AC96" s="1430"/>
      <c r="AD96" s="1430"/>
      <c r="AE96" s="1430"/>
      <c r="AF96" s="1430"/>
      <c r="AG96" s="1430"/>
      <c r="AH96" s="1430"/>
      <c r="AI96" s="1430"/>
      <c r="AJ96" s="1430"/>
      <c r="AK96" s="1430"/>
      <c r="AL96" s="1430"/>
      <c r="AM96" s="1430"/>
      <c r="AN96" s="1430"/>
      <c r="AO96" s="1430"/>
      <c r="AP96" s="1430"/>
      <c r="AQ96" s="1430"/>
      <c r="AR96" s="1430"/>
      <c r="AS96" s="1430"/>
      <c r="AT96" s="1430"/>
      <c r="AU96" s="1430"/>
      <c r="AV96" s="1430"/>
      <c r="AW96" s="1430"/>
      <c r="AX96" s="1430"/>
      <c r="AY96" s="1430"/>
      <c r="AZ96" s="1430"/>
      <c r="BA96" s="1430"/>
      <c r="BB96" s="1430"/>
      <c r="BC96" s="1430"/>
      <c r="BD96" s="1430"/>
      <c r="BE96" s="1430"/>
    </row>
    <row r="97" spans="2:57">
      <c r="B97" s="1430"/>
      <c r="C97" s="1430"/>
      <c r="D97" s="1430"/>
      <c r="E97" s="1430"/>
      <c r="F97" s="1430"/>
      <c r="G97" s="1430"/>
      <c r="H97" s="1430"/>
      <c r="I97" s="1430"/>
      <c r="J97" s="1430"/>
      <c r="K97" s="1430"/>
      <c r="L97" s="1430"/>
      <c r="M97" s="1430"/>
      <c r="N97" s="1430"/>
      <c r="O97" s="1430"/>
      <c r="P97" s="1430"/>
      <c r="Q97" s="1430"/>
      <c r="R97" s="1430"/>
      <c r="S97" s="1430"/>
      <c r="T97" s="1430"/>
      <c r="U97" s="1430"/>
      <c r="V97" s="1430"/>
      <c r="W97" s="1430"/>
      <c r="X97" s="1430"/>
      <c r="Y97" s="1430"/>
      <c r="Z97" s="1430"/>
      <c r="AA97" s="1430"/>
      <c r="AB97" s="1430"/>
      <c r="AC97" s="1430"/>
      <c r="AD97" s="1430"/>
      <c r="AE97" s="1430"/>
      <c r="AF97" s="1430"/>
      <c r="AG97" s="1430"/>
      <c r="AH97" s="1430"/>
      <c r="AI97" s="1430"/>
      <c r="AJ97" s="1430"/>
      <c r="AK97" s="1430"/>
      <c r="AL97" s="1430"/>
      <c r="AM97" s="1430"/>
      <c r="AN97" s="1430"/>
      <c r="AO97" s="1430"/>
      <c r="AP97" s="1430"/>
      <c r="AQ97" s="1430"/>
      <c r="AR97" s="1430"/>
      <c r="AS97" s="1430"/>
      <c r="AT97" s="1430"/>
      <c r="AU97" s="1430"/>
      <c r="AV97" s="1430"/>
      <c r="AW97" s="1430"/>
      <c r="AX97" s="1430"/>
      <c r="AY97" s="1430"/>
      <c r="AZ97" s="1430"/>
      <c r="BA97" s="1430"/>
      <c r="BB97" s="1430"/>
      <c r="BC97" s="1430"/>
      <c r="BD97" s="1430"/>
      <c r="BE97" s="1430"/>
    </row>
    <row r="98" spans="2:57">
      <c r="B98" s="1430"/>
      <c r="C98" s="1430"/>
      <c r="D98" s="1430"/>
      <c r="E98" s="1430"/>
      <c r="F98" s="1430"/>
      <c r="G98" s="1430"/>
      <c r="H98" s="1430"/>
      <c r="I98" s="1430"/>
      <c r="J98" s="1430"/>
      <c r="K98" s="1430"/>
      <c r="L98" s="1430"/>
      <c r="M98" s="1430"/>
      <c r="N98" s="1430"/>
      <c r="O98" s="1430"/>
      <c r="P98" s="1430"/>
      <c r="Q98" s="1430"/>
      <c r="R98" s="1430"/>
      <c r="S98" s="1430"/>
      <c r="T98" s="1430"/>
      <c r="U98" s="1430"/>
      <c r="V98" s="1430"/>
      <c r="W98" s="1430"/>
      <c r="X98" s="1430"/>
      <c r="Y98" s="1430"/>
      <c r="Z98" s="1430"/>
      <c r="AA98" s="1430"/>
      <c r="AB98" s="1430"/>
      <c r="AC98" s="1430"/>
      <c r="AD98" s="1430"/>
      <c r="AE98" s="1430"/>
      <c r="AF98" s="1430"/>
      <c r="AG98" s="1430"/>
      <c r="AH98" s="1430"/>
      <c r="AI98" s="1430"/>
      <c r="AJ98" s="1430"/>
      <c r="AK98" s="1430"/>
      <c r="AL98" s="1430"/>
      <c r="AM98" s="1430"/>
      <c r="AN98" s="1430"/>
      <c r="AO98" s="1430"/>
      <c r="AP98" s="1430"/>
      <c r="AQ98" s="1430"/>
      <c r="AR98" s="1430"/>
      <c r="AS98" s="1430"/>
      <c r="AT98" s="1430"/>
      <c r="AU98" s="1430"/>
      <c r="AV98" s="1430"/>
      <c r="AW98" s="1430"/>
      <c r="AX98" s="1430"/>
      <c r="AY98" s="1430"/>
      <c r="AZ98" s="1430"/>
      <c r="BA98" s="1430"/>
      <c r="BB98" s="1430"/>
      <c r="BC98" s="1430"/>
      <c r="BD98" s="1430"/>
      <c r="BE98" s="1430"/>
    </row>
    <row r="99" spans="2:57">
      <c r="B99" s="1430"/>
      <c r="C99" s="1430"/>
      <c r="D99" s="1430"/>
      <c r="E99" s="1430"/>
      <c r="F99" s="1430"/>
      <c r="G99" s="1430"/>
      <c r="H99" s="1430"/>
      <c r="I99" s="1430"/>
      <c r="J99" s="1430"/>
      <c r="K99" s="1430"/>
      <c r="L99" s="1430"/>
      <c r="M99" s="1430"/>
      <c r="N99" s="1430"/>
      <c r="O99" s="1430"/>
      <c r="P99" s="1430"/>
      <c r="Q99" s="1430"/>
      <c r="R99" s="1430"/>
      <c r="S99" s="1430"/>
      <c r="T99" s="1430"/>
      <c r="U99" s="1430"/>
      <c r="V99" s="1430"/>
      <c r="W99" s="1430"/>
      <c r="X99" s="1430"/>
      <c r="Y99" s="1430"/>
      <c r="Z99" s="1430"/>
      <c r="AA99" s="1430"/>
      <c r="AB99" s="1430"/>
      <c r="AC99" s="1430"/>
      <c r="AD99" s="1430"/>
      <c r="AE99" s="1430"/>
      <c r="AF99" s="1430"/>
      <c r="AG99" s="1430"/>
      <c r="AH99" s="1430"/>
      <c r="AI99" s="1430"/>
      <c r="AJ99" s="1430"/>
      <c r="AK99" s="1430"/>
      <c r="AL99" s="1430"/>
      <c r="AM99" s="1430"/>
      <c r="AN99" s="1430"/>
      <c r="AO99" s="1430"/>
      <c r="AP99" s="1430"/>
      <c r="AQ99" s="1430"/>
      <c r="AR99" s="1430"/>
      <c r="AS99" s="1430"/>
      <c r="AT99" s="1430"/>
      <c r="AU99" s="1430"/>
      <c r="AV99" s="1430"/>
      <c r="AW99" s="1430"/>
      <c r="AX99" s="1430"/>
      <c r="AY99" s="1430"/>
      <c r="AZ99" s="1430"/>
      <c r="BA99" s="1430"/>
      <c r="BB99" s="1430"/>
      <c r="BC99" s="1430"/>
      <c r="BD99" s="1430"/>
      <c r="BE99" s="1430"/>
    </row>
    <row r="100" spans="2:57">
      <c r="B100" s="1430"/>
      <c r="C100" s="1430"/>
      <c r="D100" s="1430"/>
      <c r="E100" s="1430"/>
      <c r="F100" s="1430"/>
      <c r="G100" s="1430"/>
      <c r="H100" s="1430"/>
      <c r="I100" s="1430"/>
      <c r="J100" s="1430"/>
      <c r="K100" s="1430"/>
      <c r="L100" s="1430"/>
      <c r="M100" s="1430"/>
      <c r="N100" s="1430"/>
      <c r="O100" s="1430"/>
      <c r="P100" s="1430"/>
      <c r="Q100" s="1430"/>
      <c r="R100" s="1430"/>
      <c r="S100" s="1430"/>
      <c r="T100" s="1430"/>
      <c r="U100" s="1430"/>
      <c r="V100" s="1430"/>
      <c r="W100" s="1430"/>
      <c r="X100" s="1430"/>
      <c r="Y100" s="1430"/>
      <c r="Z100" s="1430"/>
      <c r="AA100" s="1430"/>
      <c r="AB100" s="1430"/>
      <c r="AC100" s="1430"/>
      <c r="AD100" s="1430"/>
      <c r="AE100" s="1430"/>
      <c r="AF100" s="1430"/>
      <c r="AG100" s="1430"/>
      <c r="AH100" s="1430"/>
      <c r="AI100" s="1430"/>
      <c r="AJ100" s="1430"/>
      <c r="AK100" s="1430"/>
      <c r="AL100" s="1430"/>
      <c r="AM100" s="1430"/>
      <c r="AN100" s="1430"/>
      <c r="AO100" s="1430"/>
      <c r="AP100" s="1430"/>
      <c r="AQ100" s="1430"/>
      <c r="AR100" s="1430"/>
      <c r="AS100" s="1430"/>
      <c r="AT100" s="1430"/>
      <c r="AU100" s="1430"/>
      <c r="AV100" s="1430"/>
      <c r="AW100" s="1430"/>
      <c r="AX100" s="1430"/>
      <c r="AY100" s="1430"/>
      <c r="AZ100" s="1430"/>
      <c r="BA100" s="1430"/>
      <c r="BB100" s="1430"/>
      <c r="BC100" s="1430"/>
      <c r="BD100" s="1430"/>
      <c r="BE100" s="1430"/>
    </row>
    <row r="101" spans="2:57">
      <c r="B101" s="1430"/>
      <c r="C101" s="1430"/>
      <c r="D101" s="1430"/>
      <c r="E101" s="1430"/>
      <c r="F101" s="1430"/>
      <c r="G101" s="1430"/>
      <c r="H101" s="1430"/>
      <c r="I101" s="1430"/>
      <c r="J101" s="1430"/>
      <c r="K101" s="1430"/>
      <c r="L101" s="1430"/>
      <c r="M101" s="1430"/>
      <c r="N101" s="1430"/>
      <c r="O101" s="1430"/>
      <c r="P101" s="1430"/>
      <c r="Q101" s="1430"/>
      <c r="R101" s="1430"/>
      <c r="S101" s="1430"/>
      <c r="T101" s="1430"/>
      <c r="U101" s="1430"/>
      <c r="V101" s="1430"/>
      <c r="W101" s="1430"/>
      <c r="X101" s="1430"/>
      <c r="Y101" s="1430"/>
      <c r="Z101" s="1430"/>
      <c r="AA101" s="1430"/>
      <c r="AB101" s="1430"/>
      <c r="AC101" s="1430"/>
      <c r="AD101" s="1430"/>
      <c r="AE101" s="1430"/>
      <c r="AF101" s="1430"/>
      <c r="AG101" s="1430"/>
      <c r="AH101" s="1430"/>
      <c r="AI101" s="1430"/>
      <c r="AJ101" s="1430"/>
      <c r="AK101" s="1430"/>
      <c r="AL101" s="1430"/>
      <c r="AM101" s="1430"/>
      <c r="AN101" s="1430"/>
      <c r="AO101" s="1430"/>
      <c r="AP101" s="1430"/>
      <c r="AQ101" s="1430"/>
      <c r="AR101" s="1430"/>
      <c r="AS101" s="1430"/>
      <c r="AT101" s="1430"/>
      <c r="AU101" s="1430"/>
      <c r="AV101" s="1430"/>
      <c r="AW101" s="1430"/>
      <c r="AX101" s="1430"/>
      <c r="AY101" s="1430"/>
      <c r="AZ101" s="1430"/>
      <c r="BA101" s="1430"/>
      <c r="BB101" s="1430"/>
      <c r="BC101" s="1430"/>
      <c r="BD101" s="1430"/>
      <c r="BE101" s="1430"/>
    </row>
    <row r="102" spans="2:57">
      <c r="B102" s="1430"/>
      <c r="C102" s="1430"/>
      <c r="D102" s="1430"/>
      <c r="E102" s="1430"/>
      <c r="F102" s="1430"/>
      <c r="G102" s="1430"/>
      <c r="H102" s="1430"/>
      <c r="I102" s="1430"/>
      <c r="J102" s="1430"/>
      <c r="K102" s="1430"/>
      <c r="L102" s="1430"/>
      <c r="M102" s="1430"/>
      <c r="N102" s="1430"/>
      <c r="O102" s="1430"/>
      <c r="P102" s="1430"/>
      <c r="Q102" s="1430"/>
      <c r="R102" s="1430"/>
      <c r="S102" s="1430"/>
      <c r="T102" s="1430"/>
      <c r="U102" s="1430"/>
      <c r="V102" s="1430"/>
      <c r="W102" s="1430"/>
      <c r="X102" s="1430"/>
      <c r="Y102" s="1430"/>
      <c r="Z102" s="1430"/>
      <c r="AA102" s="1430"/>
      <c r="AB102" s="1430"/>
      <c r="AC102" s="1430"/>
      <c r="AD102" s="1430"/>
      <c r="AE102" s="1430"/>
      <c r="AF102" s="1430"/>
      <c r="AG102" s="1430"/>
      <c r="AH102" s="1430"/>
      <c r="AI102" s="1430"/>
      <c r="AJ102" s="1430"/>
      <c r="AK102" s="1430"/>
      <c r="AL102" s="1430"/>
      <c r="AM102" s="1430"/>
      <c r="AN102" s="1430"/>
      <c r="AO102" s="1430"/>
      <c r="AP102" s="1430"/>
      <c r="AQ102" s="1430"/>
      <c r="AR102" s="1430"/>
      <c r="AS102" s="1430"/>
      <c r="AT102" s="1430"/>
      <c r="AU102" s="1430"/>
      <c r="AV102" s="1430"/>
      <c r="AW102" s="1430"/>
      <c r="AX102" s="1430"/>
      <c r="AY102" s="1430"/>
      <c r="AZ102" s="1430"/>
      <c r="BA102" s="1430"/>
      <c r="BB102" s="1430"/>
      <c r="BC102" s="1430"/>
      <c r="BD102" s="1430"/>
      <c r="BE102" s="1430"/>
    </row>
    <row r="103" spans="2:57">
      <c r="B103" s="1430"/>
      <c r="C103" s="1430"/>
      <c r="D103" s="1430"/>
      <c r="E103" s="1430"/>
      <c r="F103" s="1430"/>
      <c r="G103" s="1430"/>
      <c r="H103" s="1430"/>
      <c r="I103" s="1430"/>
      <c r="J103" s="1430"/>
      <c r="K103" s="1430"/>
      <c r="L103" s="1430"/>
      <c r="M103" s="1430"/>
      <c r="N103" s="1430"/>
      <c r="O103" s="1430"/>
      <c r="P103" s="1430"/>
      <c r="Q103" s="1430"/>
      <c r="R103" s="1430"/>
      <c r="S103" s="1430"/>
      <c r="T103" s="1430"/>
      <c r="U103" s="1430"/>
      <c r="V103" s="1430"/>
      <c r="W103" s="1430"/>
      <c r="X103" s="1430"/>
      <c r="Y103" s="1430"/>
      <c r="Z103" s="1430"/>
      <c r="AA103" s="1430"/>
      <c r="AB103" s="1430"/>
      <c r="AC103" s="1430"/>
      <c r="AD103" s="1430"/>
      <c r="AE103" s="1430"/>
      <c r="AF103" s="1430"/>
      <c r="AG103" s="1430"/>
      <c r="AH103" s="1430"/>
      <c r="AI103" s="1430"/>
      <c r="AJ103" s="1430"/>
      <c r="AK103" s="1430"/>
      <c r="AL103" s="1430"/>
      <c r="AM103" s="1430"/>
      <c r="AN103" s="1430"/>
      <c r="AO103" s="1430"/>
      <c r="AP103" s="1430"/>
      <c r="AQ103" s="1430"/>
      <c r="AR103" s="1430"/>
      <c r="AS103" s="1430"/>
      <c r="AT103" s="1430"/>
      <c r="AU103" s="1430"/>
      <c r="AV103" s="1430"/>
      <c r="AW103" s="1430"/>
      <c r="AX103" s="1430"/>
      <c r="AY103" s="1430"/>
      <c r="AZ103" s="1430"/>
      <c r="BA103" s="1430"/>
      <c r="BB103" s="1430"/>
      <c r="BC103" s="1430"/>
      <c r="BD103" s="1430"/>
      <c r="BE103" s="1430"/>
    </row>
    <row r="104" spans="2:57">
      <c r="B104" s="1430"/>
      <c r="C104" s="1430"/>
      <c r="D104" s="1430"/>
      <c r="E104" s="1430"/>
      <c r="F104" s="1430"/>
      <c r="G104" s="1430"/>
      <c r="H104" s="1430"/>
      <c r="I104" s="1430"/>
      <c r="J104" s="1430"/>
      <c r="K104" s="1430"/>
      <c r="L104" s="1430"/>
      <c r="M104" s="1430"/>
      <c r="N104" s="1430"/>
      <c r="O104" s="1430"/>
      <c r="P104" s="1430"/>
      <c r="Q104" s="1430"/>
      <c r="R104" s="1430"/>
      <c r="S104" s="1430"/>
      <c r="T104" s="1430"/>
      <c r="U104" s="1430"/>
      <c r="V104" s="1430"/>
      <c r="W104" s="1430"/>
      <c r="X104" s="1430"/>
      <c r="Y104" s="1430"/>
      <c r="Z104" s="1430"/>
      <c r="AA104" s="1430"/>
      <c r="AB104" s="1430"/>
      <c r="AC104" s="1430"/>
      <c r="AD104" s="1430"/>
      <c r="AE104" s="1430"/>
      <c r="AF104" s="1430"/>
      <c r="AG104" s="1430"/>
      <c r="AH104" s="1430"/>
      <c r="AI104" s="1430"/>
      <c r="AJ104" s="1430"/>
      <c r="AK104" s="1430"/>
      <c r="AL104" s="1430"/>
      <c r="AM104" s="1430"/>
      <c r="AN104" s="1430"/>
      <c r="AO104" s="1430"/>
      <c r="AP104" s="1430"/>
      <c r="AQ104" s="1430"/>
      <c r="AR104" s="1430"/>
      <c r="AS104" s="1430"/>
      <c r="AT104" s="1430"/>
      <c r="AU104" s="1430"/>
      <c r="AV104" s="1430"/>
      <c r="AW104" s="1430"/>
      <c r="AX104" s="1430"/>
      <c r="AY104" s="1430"/>
      <c r="AZ104" s="1430"/>
      <c r="BA104" s="1430"/>
      <c r="BB104" s="1430"/>
      <c r="BC104" s="1430"/>
      <c r="BD104" s="1430"/>
      <c r="BE104" s="1430"/>
    </row>
    <row r="105" spans="2:57">
      <c r="B105" s="1430"/>
      <c r="C105" s="1430"/>
      <c r="D105" s="1430"/>
      <c r="E105" s="1430"/>
      <c r="F105" s="1430"/>
      <c r="G105" s="1430"/>
      <c r="H105" s="1430"/>
      <c r="I105" s="1430"/>
      <c r="J105" s="1430"/>
      <c r="K105" s="1430"/>
      <c r="L105" s="1430"/>
      <c r="M105" s="1430"/>
      <c r="N105" s="1430"/>
      <c r="O105" s="1430"/>
      <c r="P105" s="1430"/>
      <c r="Q105" s="1430"/>
      <c r="R105" s="1430"/>
      <c r="S105" s="1430"/>
      <c r="T105" s="1430"/>
      <c r="U105" s="1430"/>
      <c r="V105" s="1430"/>
      <c r="W105" s="1430"/>
      <c r="X105" s="1430"/>
      <c r="Y105" s="1430"/>
      <c r="Z105" s="1430"/>
      <c r="AA105" s="1430"/>
      <c r="AB105" s="1430"/>
      <c r="AC105" s="1430"/>
      <c r="AD105" s="1430"/>
      <c r="AE105" s="1430"/>
      <c r="AF105" s="1430"/>
      <c r="AG105" s="1430"/>
      <c r="AH105" s="1430"/>
      <c r="AI105" s="1430"/>
      <c r="AJ105" s="1430"/>
      <c r="AK105" s="1430"/>
      <c r="AL105" s="1430"/>
      <c r="AM105" s="1430"/>
      <c r="AN105" s="1430"/>
      <c r="AO105" s="1430"/>
      <c r="AP105" s="1430"/>
      <c r="AQ105" s="1430"/>
      <c r="AR105" s="1430"/>
      <c r="AS105" s="1430"/>
      <c r="AT105" s="1430"/>
      <c r="AU105" s="1430"/>
      <c r="AV105" s="1430"/>
      <c r="AW105" s="1430"/>
      <c r="AX105" s="1430"/>
      <c r="AY105" s="1430"/>
      <c r="AZ105" s="1430"/>
      <c r="BA105" s="1430"/>
      <c r="BB105" s="1430"/>
      <c r="BC105" s="1430"/>
      <c r="BD105" s="1430"/>
      <c r="BE105" s="1430"/>
    </row>
    <row r="106" spans="2:57">
      <c r="B106" s="1430"/>
      <c r="C106" s="1430"/>
      <c r="D106" s="1430"/>
      <c r="E106" s="1430"/>
      <c r="F106" s="1430"/>
      <c r="G106" s="1430"/>
      <c r="H106" s="1430"/>
      <c r="I106" s="1430"/>
      <c r="J106" s="1430"/>
      <c r="K106" s="1430"/>
      <c r="L106" s="1430"/>
      <c r="M106" s="1430"/>
      <c r="N106" s="1430"/>
      <c r="O106" s="1430"/>
      <c r="P106" s="1430"/>
      <c r="Q106" s="1430"/>
      <c r="R106" s="1430"/>
      <c r="S106" s="1430"/>
      <c r="T106" s="1430"/>
      <c r="U106" s="1430"/>
      <c r="V106" s="1430"/>
      <c r="W106" s="1430"/>
      <c r="X106" s="1430"/>
      <c r="Y106" s="1430"/>
      <c r="Z106" s="1430"/>
      <c r="AA106" s="1430"/>
      <c r="AB106" s="1430"/>
      <c r="AC106" s="1430"/>
      <c r="AD106" s="1430"/>
      <c r="AE106" s="1430"/>
      <c r="AF106" s="1430"/>
      <c r="AG106" s="1430"/>
      <c r="AH106" s="1430"/>
      <c r="AI106" s="1430"/>
      <c r="AJ106" s="1430"/>
      <c r="AK106" s="1430"/>
      <c r="AL106" s="1430"/>
      <c r="AM106" s="1430"/>
      <c r="AN106" s="1430"/>
      <c r="AO106" s="1430"/>
      <c r="AP106" s="1430"/>
      <c r="AQ106" s="1430"/>
      <c r="AR106" s="1430"/>
      <c r="AS106" s="1430"/>
      <c r="AT106" s="1430"/>
      <c r="AU106" s="1430"/>
      <c r="AV106" s="1430"/>
      <c r="AW106" s="1430"/>
      <c r="AX106" s="1430"/>
      <c r="AY106" s="1430"/>
      <c r="AZ106" s="1430"/>
      <c r="BA106" s="1430"/>
      <c r="BB106" s="1430"/>
      <c r="BC106" s="1430"/>
      <c r="BD106" s="1430"/>
      <c r="BE106" s="1430"/>
    </row>
    <row r="107" spans="2:57">
      <c r="B107" s="1430"/>
      <c r="C107" s="1430"/>
      <c r="D107" s="1430"/>
      <c r="E107" s="1430"/>
      <c r="F107" s="1430"/>
      <c r="G107" s="1430"/>
      <c r="H107" s="1430"/>
      <c r="I107" s="1430"/>
      <c r="J107" s="1430"/>
      <c r="K107" s="1430"/>
      <c r="L107" s="1430"/>
      <c r="M107" s="1430"/>
      <c r="N107" s="1430"/>
      <c r="O107" s="1430"/>
      <c r="P107" s="1430"/>
      <c r="Q107" s="1430"/>
      <c r="R107" s="1430"/>
      <c r="S107" s="1430"/>
      <c r="T107" s="1430"/>
      <c r="U107" s="1430"/>
      <c r="V107" s="1430"/>
      <c r="W107" s="1430"/>
      <c r="X107" s="1430"/>
      <c r="Y107" s="1430"/>
      <c r="Z107" s="1430"/>
      <c r="AA107" s="1430"/>
      <c r="AB107" s="1430"/>
      <c r="AC107" s="1430"/>
      <c r="AD107" s="1430"/>
      <c r="AE107" s="1430"/>
      <c r="AF107" s="1430"/>
      <c r="AG107" s="1430"/>
      <c r="AH107" s="1430"/>
      <c r="AI107" s="1430"/>
      <c r="AJ107" s="1430"/>
      <c r="AK107" s="1430"/>
      <c r="AL107" s="1430"/>
      <c r="AM107" s="1430"/>
      <c r="AN107" s="1430"/>
      <c r="AO107" s="1430"/>
      <c r="AP107" s="1430"/>
      <c r="AQ107" s="1430"/>
      <c r="AR107" s="1430"/>
      <c r="AS107" s="1430"/>
      <c r="AT107" s="1430"/>
      <c r="AU107" s="1430"/>
      <c r="AV107" s="1430"/>
      <c r="AW107" s="1430"/>
      <c r="AX107" s="1430"/>
      <c r="AY107" s="1430"/>
      <c r="AZ107" s="1430"/>
      <c r="BA107" s="1430"/>
      <c r="BB107" s="1430"/>
      <c r="BC107" s="1430"/>
      <c r="BD107" s="1430"/>
      <c r="BE107" s="1430"/>
    </row>
    <row r="108" spans="2:57">
      <c r="B108" s="1430"/>
      <c r="C108" s="1430"/>
      <c r="D108" s="1430"/>
      <c r="E108" s="1430"/>
      <c r="F108" s="1430"/>
      <c r="G108" s="1430"/>
      <c r="H108" s="1430"/>
      <c r="I108" s="1430"/>
      <c r="J108" s="1430"/>
      <c r="K108" s="1430"/>
      <c r="L108" s="1430"/>
      <c r="M108" s="1430"/>
      <c r="N108" s="1430"/>
      <c r="O108" s="1430"/>
      <c r="P108" s="1430"/>
      <c r="Q108" s="1430"/>
      <c r="R108" s="1430"/>
      <c r="S108" s="1430"/>
      <c r="T108" s="1430"/>
      <c r="U108" s="1430"/>
      <c r="V108" s="1430"/>
      <c r="W108" s="1430"/>
      <c r="X108" s="1430"/>
      <c r="Y108" s="1430"/>
      <c r="Z108" s="1430"/>
      <c r="AA108" s="1430"/>
      <c r="AB108" s="1430"/>
      <c r="AC108" s="1430"/>
      <c r="AD108" s="1430"/>
      <c r="AE108" s="1430"/>
      <c r="AF108" s="1430"/>
      <c r="AG108" s="1430"/>
      <c r="AH108" s="1430"/>
      <c r="AI108" s="1430"/>
      <c r="AJ108" s="1430"/>
      <c r="AK108" s="1430"/>
      <c r="AL108" s="1430"/>
      <c r="AM108" s="1430"/>
      <c r="AN108" s="1430"/>
      <c r="AO108" s="1430"/>
      <c r="AP108" s="1430"/>
      <c r="AQ108" s="1430"/>
      <c r="AR108" s="1430"/>
      <c r="AS108" s="1430"/>
      <c r="AT108" s="1430"/>
      <c r="AU108" s="1430"/>
      <c r="AV108" s="1430"/>
      <c r="AW108" s="1430"/>
      <c r="AX108" s="1430"/>
      <c r="AY108" s="1430"/>
      <c r="AZ108" s="1430"/>
      <c r="BA108" s="1430"/>
      <c r="BB108" s="1430"/>
      <c r="BC108" s="1430"/>
      <c r="BD108" s="1430"/>
      <c r="BE108" s="1430"/>
    </row>
    <row r="109" spans="2:57">
      <c r="B109" s="1430"/>
      <c r="C109" s="1430"/>
      <c r="D109" s="1430"/>
      <c r="E109" s="1430"/>
      <c r="F109" s="1430"/>
      <c r="G109" s="1430"/>
      <c r="H109" s="1430"/>
      <c r="I109" s="1430"/>
      <c r="J109" s="1430"/>
      <c r="K109" s="1430"/>
      <c r="L109" s="1430"/>
      <c r="M109" s="1430"/>
      <c r="N109" s="1430"/>
      <c r="O109" s="1430"/>
      <c r="P109" s="1430"/>
      <c r="Q109" s="1430"/>
      <c r="R109" s="1430"/>
      <c r="S109" s="1430"/>
      <c r="T109" s="1430"/>
      <c r="U109" s="1430"/>
      <c r="V109" s="1430"/>
      <c r="W109" s="1430"/>
      <c r="X109" s="1430"/>
      <c r="Y109" s="1430"/>
      <c r="Z109" s="1430"/>
      <c r="AA109" s="1430"/>
      <c r="AB109" s="1430"/>
      <c r="AC109" s="1430"/>
      <c r="AD109" s="1430"/>
      <c r="AE109" s="1430"/>
      <c r="AF109" s="1430"/>
      <c r="AG109" s="1430"/>
      <c r="AH109" s="1430"/>
      <c r="AI109" s="1430"/>
      <c r="AJ109" s="1430"/>
      <c r="AK109" s="1430"/>
      <c r="AL109" s="1430"/>
      <c r="AM109" s="1430"/>
      <c r="AN109" s="1430"/>
      <c r="AO109" s="1430"/>
      <c r="AP109" s="1430"/>
      <c r="AQ109" s="1430"/>
      <c r="AR109" s="1430"/>
      <c r="AS109" s="1430"/>
      <c r="AT109" s="1430"/>
      <c r="AU109" s="1430"/>
      <c r="AV109" s="1430"/>
      <c r="AW109" s="1430"/>
      <c r="AX109" s="1430"/>
      <c r="AY109" s="1430"/>
      <c r="AZ109" s="1430"/>
      <c r="BA109" s="1430"/>
      <c r="BB109" s="1430"/>
      <c r="BC109" s="1430"/>
      <c r="BD109" s="1430"/>
      <c r="BE109" s="1430"/>
    </row>
    <row r="110" spans="2:57">
      <c r="B110" s="1430"/>
      <c r="C110" s="1430"/>
      <c r="D110" s="1430"/>
      <c r="E110" s="1430"/>
      <c r="F110" s="1430"/>
      <c r="G110" s="1430"/>
      <c r="H110" s="1430"/>
      <c r="I110" s="1430"/>
      <c r="J110" s="1430"/>
      <c r="K110" s="1430"/>
      <c r="L110" s="1430"/>
      <c r="M110" s="1430"/>
      <c r="N110" s="1430"/>
      <c r="O110" s="1430"/>
      <c r="P110" s="1430"/>
      <c r="Q110" s="1430"/>
      <c r="R110" s="1430"/>
      <c r="S110" s="1430"/>
      <c r="T110" s="1430"/>
      <c r="U110" s="1430"/>
      <c r="V110" s="1430"/>
      <c r="W110" s="1430"/>
      <c r="X110" s="1430"/>
      <c r="Y110" s="1430"/>
      <c r="Z110" s="1430"/>
      <c r="AA110" s="1430"/>
      <c r="AB110" s="1430"/>
      <c r="AC110" s="1430"/>
      <c r="AD110" s="1430"/>
      <c r="AE110" s="1430"/>
      <c r="AF110" s="1430"/>
      <c r="AG110" s="1430"/>
      <c r="AH110" s="1430"/>
      <c r="AI110" s="1430"/>
      <c r="AJ110" s="1430"/>
      <c r="AK110" s="1430"/>
      <c r="AL110" s="1430"/>
      <c r="AM110" s="1430"/>
      <c r="AN110" s="1430"/>
      <c r="AO110" s="1430"/>
      <c r="AP110" s="1430"/>
      <c r="AQ110" s="1430"/>
      <c r="AR110" s="1430"/>
      <c r="AS110" s="1430"/>
      <c r="AT110" s="1430"/>
      <c r="AU110" s="1430"/>
      <c r="AV110" s="1430"/>
      <c r="AW110" s="1430"/>
      <c r="AX110" s="1430"/>
      <c r="AY110" s="1430"/>
      <c r="AZ110" s="1430"/>
      <c r="BA110" s="1430"/>
      <c r="BB110" s="1430"/>
      <c r="BC110" s="1430"/>
      <c r="BD110" s="1430"/>
      <c r="BE110" s="1430"/>
    </row>
    <row r="111" spans="2:57">
      <c r="B111" s="1430"/>
      <c r="C111" s="1430"/>
      <c r="D111" s="1430"/>
      <c r="E111" s="1430"/>
      <c r="F111" s="1430"/>
      <c r="G111" s="1430"/>
      <c r="H111" s="1430"/>
      <c r="I111" s="1430"/>
      <c r="J111" s="1430"/>
      <c r="K111" s="1430"/>
      <c r="L111" s="1430"/>
      <c r="M111" s="1430"/>
      <c r="N111" s="1430"/>
      <c r="O111" s="1430"/>
      <c r="P111" s="1430"/>
      <c r="Q111" s="1430"/>
      <c r="R111" s="1430"/>
      <c r="S111" s="1430"/>
      <c r="T111" s="1430"/>
      <c r="U111" s="1430"/>
      <c r="V111" s="1430"/>
      <c r="W111" s="1430"/>
      <c r="X111" s="1430"/>
      <c r="Y111" s="1430"/>
      <c r="Z111" s="1430"/>
      <c r="AA111" s="1430"/>
      <c r="AB111" s="1430"/>
      <c r="AC111" s="1430"/>
      <c r="AD111" s="1430"/>
      <c r="AE111" s="1430"/>
      <c r="AF111" s="1430"/>
      <c r="AG111" s="1430"/>
      <c r="AH111" s="1430"/>
      <c r="AI111" s="1430"/>
      <c r="AJ111" s="1430"/>
      <c r="AK111" s="1430"/>
      <c r="AL111" s="1430"/>
      <c r="AM111" s="1430"/>
      <c r="AN111" s="1430"/>
      <c r="AO111" s="1430"/>
      <c r="AP111" s="1430"/>
      <c r="AQ111" s="1430"/>
      <c r="AR111" s="1430"/>
      <c r="AS111" s="1430"/>
      <c r="AT111" s="1430"/>
      <c r="AU111" s="1430"/>
      <c r="AV111" s="1430"/>
      <c r="AW111" s="1430"/>
      <c r="AX111" s="1430"/>
      <c r="AY111" s="1430"/>
      <c r="AZ111" s="1430"/>
      <c r="BA111" s="1430"/>
      <c r="BB111" s="1430"/>
      <c r="BC111" s="1430"/>
      <c r="BD111" s="1430"/>
      <c r="BE111" s="1430"/>
    </row>
    <row r="112" spans="2:57">
      <c r="B112" s="1430"/>
      <c r="C112" s="1430"/>
      <c r="D112" s="1430"/>
      <c r="E112" s="1430"/>
      <c r="F112" s="1430"/>
      <c r="G112" s="1430"/>
      <c r="H112" s="1430"/>
      <c r="I112" s="1430"/>
      <c r="J112" s="1430"/>
      <c r="K112" s="1430"/>
      <c r="L112" s="1430"/>
      <c r="M112" s="1430"/>
      <c r="N112" s="1430"/>
      <c r="O112" s="1430"/>
      <c r="P112" s="1430"/>
      <c r="Q112" s="1430"/>
      <c r="R112" s="1430"/>
      <c r="S112" s="1430"/>
      <c r="T112" s="1430"/>
      <c r="U112" s="1430"/>
      <c r="V112" s="1430"/>
      <c r="W112" s="1430"/>
      <c r="X112" s="1430"/>
      <c r="Y112" s="1430"/>
      <c r="Z112" s="1430"/>
      <c r="AA112" s="1430"/>
      <c r="AB112" s="1430"/>
      <c r="AC112" s="1430"/>
      <c r="AD112" s="1430"/>
      <c r="AE112" s="1430"/>
      <c r="AF112" s="1430"/>
      <c r="AG112" s="1430"/>
      <c r="AH112" s="1430"/>
      <c r="AI112" s="1430"/>
      <c r="AJ112" s="1430"/>
      <c r="AK112" s="1430"/>
      <c r="AL112" s="1430"/>
      <c r="AM112" s="1430"/>
      <c r="AN112" s="1430"/>
      <c r="AO112" s="1430"/>
      <c r="AP112" s="1430"/>
      <c r="AQ112" s="1430"/>
      <c r="AR112" s="1430"/>
      <c r="AS112" s="1430"/>
      <c r="AT112" s="1430"/>
      <c r="AU112" s="1430"/>
      <c r="AV112" s="1430"/>
      <c r="AW112" s="1430"/>
      <c r="AX112" s="1430"/>
      <c r="AY112" s="1430"/>
      <c r="AZ112" s="1430"/>
      <c r="BA112" s="1430"/>
      <c r="BB112" s="1430"/>
      <c r="BC112" s="1430"/>
      <c r="BD112" s="1430"/>
      <c r="BE112" s="1430"/>
    </row>
    <row r="113" spans="2:57">
      <c r="B113" s="1430"/>
      <c r="C113" s="1430"/>
      <c r="D113" s="1430"/>
      <c r="E113" s="1430"/>
      <c r="F113" s="1430"/>
      <c r="G113" s="1430"/>
      <c r="H113" s="1430"/>
      <c r="I113" s="1430"/>
      <c r="J113" s="1430"/>
      <c r="K113" s="1430"/>
      <c r="L113" s="1430"/>
      <c r="M113" s="1430"/>
      <c r="N113" s="1430"/>
      <c r="O113" s="1430"/>
      <c r="P113" s="1430"/>
      <c r="Q113" s="1430"/>
      <c r="R113" s="1430"/>
      <c r="S113" s="1430"/>
      <c r="T113" s="1430"/>
      <c r="U113" s="1430"/>
      <c r="V113" s="1430"/>
      <c r="W113" s="1430"/>
      <c r="X113" s="1430"/>
      <c r="Y113" s="1430"/>
      <c r="Z113" s="1430"/>
      <c r="AA113" s="1430"/>
      <c r="AB113" s="1430"/>
      <c r="AC113" s="1430"/>
      <c r="AD113" s="1430"/>
      <c r="AE113" s="1430"/>
      <c r="AF113" s="1430"/>
      <c r="AG113" s="1430"/>
      <c r="AH113" s="1430"/>
      <c r="AI113" s="1430"/>
      <c r="AJ113" s="1430"/>
      <c r="AK113" s="1430"/>
      <c r="AL113" s="1430"/>
      <c r="AM113" s="1430"/>
      <c r="AN113" s="1430"/>
      <c r="AO113" s="1430"/>
      <c r="AP113" s="1430"/>
      <c r="AQ113" s="1430"/>
      <c r="AR113" s="1430"/>
      <c r="AS113" s="1430"/>
      <c r="AT113" s="1430"/>
      <c r="AU113" s="1430"/>
      <c r="AV113" s="1430"/>
      <c r="AW113" s="1430"/>
      <c r="AX113" s="1430"/>
      <c r="AY113" s="1430"/>
      <c r="AZ113" s="1430"/>
      <c r="BA113" s="1430"/>
      <c r="BB113" s="1430"/>
      <c r="BC113" s="1430"/>
      <c r="BD113" s="1430"/>
      <c r="BE113" s="1430"/>
    </row>
    <row r="114" spans="2:57">
      <c r="B114" s="1430"/>
      <c r="C114" s="1430"/>
      <c r="D114" s="1430"/>
      <c r="E114" s="1430"/>
      <c r="F114" s="1430"/>
      <c r="G114" s="1430"/>
      <c r="H114" s="1430"/>
      <c r="I114" s="1430"/>
      <c r="J114" s="1430"/>
      <c r="K114" s="1430"/>
      <c r="L114" s="1430"/>
      <c r="M114" s="1430"/>
      <c r="N114" s="1430"/>
      <c r="O114" s="1430"/>
      <c r="P114" s="1430"/>
      <c r="Q114" s="1430"/>
      <c r="R114" s="1430"/>
      <c r="S114" s="1430"/>
      <c r="T114" s="1430"/>
      <c r="U114" s="1430"/>
      <c r="V114" s="1430"/>
      <c r="W114" s="1430"/>
      <c r="X114" s="1430"/>
      <c r="Y114" s="1430"/>
      <c r="Z114" s="1430"/>
      <c r="AA114" s="1430"/>
      <c r="AB114" s="1430"/>
      <c r="AC114" s="1430"/>
      <c r="AD114" s="1430"/>
      <c r="AE114" s="1430"/>
      <c r="AF114" s="1430"/>
      <c r="AG114" s="1430"/>
      <c r="AH114" s="1430"/>
      <c r="AI114" s="1430"/>
      <c r="AJ114" s="1430"/>
      <c r="AK114" s="1430"/>
      <c r="AL114" s="1430"/>
      <c r="AM114" s="1430"/>
      <c r="AN114" s="1430"/>
      <c r="AO114" s="1430"/>
      <c r="AP114" s="1430"/>
      <c r="AQ114" s="1430"/>
      <c r="AR114" s="1430"/>
      <c r="AS114" s="1430"/>
      <c r="AT114" s="1430"/>
      <c r="AU114" s="1430"/>
      <c r="AV114" s="1430"/>
      <c r="AW114" s="1430"/>
      <c r="AX114" s="1430"/>
      <c r="AY114" s="1430"/>
      <c r="AZ114" s="1430"/>
      <c r="BA114" s="1430"/>
      <c r="BB114" s="1430"/>
      <c r="BC114" s="1430"/>
      <c r="BD114" s="1430"/>
      <c r="BE114" s="1430"/>
    </row>
    <row r="115" spans="2:57">
      <c r="B115" s="1430"/>
      <c r="C115" s="1430"/>
      <c r="D115" s="1430"/>
      <c r="E115" s="1430"/>
      <c r="F115" s="1430"/>
      <c r="G115" s="1430"/>
      <c r="H115" s="1430"/>
      <c r="I115" s="1430"/>
      <c r="J115" s="1430"/>
      <c r="K115" s="1430"/>
      <c r="L115" s="1430"/>
      <c r="M115" s="1430"/>
      <c r="N115" s="1430"/>
      <c r="O115" s="1430"/>
      <c r="P115" s="1430"/>
      <c r="Q115" s="1430"/>
      <c r="R115" s="1430"/>
      <c r="S115" s="1430"/>
      <c r="T115" s="1430"/>
      <c r="U115" s="1430"/>
      <c r="V115" s="1430"/>
      <c r="W115" s="1430"/>
      <c r="X115" s="1430"/>
      <c r="Y115" s="1430"/>
      <c r="Z115" s="1430"/>
      <c r="AA115" s="1430"/>
      <c r="AB115" s="1430"/>
      <c r="AC115" s="1430"/>
      <c r="AD115" s="1430"/>
      <c r="AE115" s="1430"/>
      <c r="AF115" s="1430"/>
      <c r="AG115" s="1430"/>
      <c r="AH115" s="1430"/>
      <c r="AI115" s="1430"/>
      <c r="AJ115" s="1430"/>
      <c r="AK115" s="1430"/>
      <c r="AL115" s="1430"/>
      <c r="AM115" s="1430"/>
      <c r="AN115" s="1430"/>
      <c r="AO115" s="1430"/>
      <c r="AP115" s="1430"/>
      <c r="AQ115" s="1430"/>
      <c r="AR115" s="1430"/>
      <c r="AS115" s="1430"/>
      <c r="AT115" s="1430"/>
      <c r="AU115" s="1430"/>
      <c r="AV115" s="1430"/>
      <c r="AW115" s="1430"/>
      <c r="AX115" s="1430"/>
      <c r="AY115" s="1430"/>
      <c r="AZ115" s="1430"/>
      <c r="BA115" s="1430"/>
      <c r="BB115" s="1430"/>
      <c r="BC115" s="1430"/>
      <c r="BD115" s="1430"/>
      <c r="BE115" s="1430"/>
    </row>
    <row r="116" spans="2:57">
      <c r="B116" s="1430"/>
      <c r="C116" s="1430"/>
      <c r="D116" s="1430"/>
      <c r="E116" s="1430"/>
      <c r="F116" s="1430"/>
      <c r="G116" s="1430"/>
      <c r="H116" s="1430"/>
      <c r="I116" s="1430"/>
      <c r="J116" s="1430"/>
      <c r="K116" s="1430"/>
      <c r="L116" s="1430"/>
      <c r="M116" s="1430"/>
      <c r="N116" s="1430"/>
      <c r="O116" s="1430"/>
      <c r="P116" s="1430"/>
      <c r="Q116" s="1430"/>
      <c r="R116" s="1430"/>
      <c r="S116" s="1430"/>
      <c r="T116" s="1430"/>
      <c r="U116" s="1430"/>
      <c r="V116" s="1430"/>
      <c r="W116" s="1430"/>
      <c r="X116" s="1430"/>
      <c r="Y116" s="1430"/>
      <c r="Z116" s="1430"/>
      <c r="AA116" s="1430"/>
      <c r="AB116" s="1430"/>
      <c r="AC116" s="1430"/>
      <c r="AD116" s="1430"/>
      <c r="AE116" s="1430"/>
      <c r="AF116" s="1430"/>
      <c r="AG116" s="1430"/>
      <c r="AH116" s="1430"/>
      <c r="AI116" s="1430"/>
      <c r="AJ116" s="1430"/>
      <c r="AK116" s="1430"/>
      <c r="AL116" s="1430"/>
      <c r="AM116" s="1430"/>
      <c r="AN116" s="1430"/>
      <c r="AO116" s="1430"/>
      <c r="AP116" s="1430"/>
      <c r="AQ116" s="1430"/>
      <c r="AR116" s="1430"/>
      <c r="AS116" s="1430"/>
      <c r="AT116" s="1430"/>
      <c r="AU116" s="1430"/>
      <c r="AV116" s="1430"/>
      <c r="AW116" s="1430"/>
      <c r="AX116" s="1430"/>
      <c r="AY116" s="1430"/>
      <c r="AZ116" s="1430"/>
      <c r="BA116" s="1430"/>
      <c r="BB116" s="1430"/>
      <c r="BC116" s="1430"/>
      <c r="BD116" s="1430"/>
      <c r="BE116" s="1430"/>
    </row>
    <row r="117" spans="2:57">
      <c r="B117" s="1430"/>
      <c r="C117" s="1430"/>
      <c r="D117" s="1430"/>
      <c r="E117" s="1430"/>
      <c r="F117" s="1430"/>
      <c r="G117" s="1430"/>
      <c r="H117" s="1430"/>
      <c r="I117" s="1430"/>
      <c r="J117" s="1430"/>
      <c r="K117" s="1430"/>
      <c r="L117" s="1430"/>
      <c r="M117" s="1430"/>
      <c r="N117" s="1430"/>
      <c r="O117" s="1430"/>
      <c r="P117" s="1430"/>
      <c r="Q117" s="1430"/>
      <c r="R117" s="1430"/>
      <c r="S117" s="1430"/>
      <c r="T117" s="1430"/>
      <c r="U117" s="1430"/>
      <c r="V117" s="1430"/>
      <c r="W117" s="1430"/>
      <c r="X117" s="1430"/>
      <c r="Y117" s="1430"/>
      <c r="Z117" s="1430"/>
      <c r="AA117" s="1430"/>
      <c r="AB117" s="1430"/>
      <c r="AC117" s="1430"/>
      <c r="AD117" s="1430"/>
      <c r="AE117" s="1430"/>
      <c r="AF117" s="1430"/>
      <c r="AG117" s="1430"/>
      <c r="AH117" s="1430"/>
      <c r="AI117" s="1430"/>
      <c r="AJ117" s="1430"/>
      <c r="AK117" s="1430"/>
      <c r="AL117" s="1430"/>
      <c r="AM117" s="1430"/>
      <c r="AN117" s="1430"/>
      <c r="AO117" s="1430"/>
      <c r="AP117" s="1430"/>
      <c r="AQ117" s="1430"/>
      <c r="AR117" s="1430"/>
      <c r="AS117" s="1430"/>
      <c r="AT117" s="1430"/>
      <c r="AU117" s="1430"/>
      <c r="AV117" s="1430"/>
      <c r="AW117" s="1430"/>
      <c r="AX117" s="1430"/>
      <c r="AY117" s="1430"/>
      <c r="AZ117" s="1430"/>
      <c r="BA117" s="1430"/>
      <c r="BB117" s="1430"/>
      <c r="BC117" s="1430"/>
      <c r="BD117" s="1430"/>
      <c r="BE117" s="1430"/>
    </row>
    <row r="118" spans="2:57">
      <c r="B118" s="1430"/>
      <c r="C118" s="1430"/>
      <c r="D118" s="1430"/>
      <c r="E118" s="1430"/>
      <c r="F118" s="1430"/>
      <c r="G118" s="1430"/>
      <c r="H118" s="1430"/>
      <c r="I118" s="1430"/>
      <c r="J118" s="1430"/>
      <c r="K118" s="1430"/>
      <c r="L118" s="1430"/>
      <c r="M118" s="1430"/>
      <c r="N118" s="1430"/>
      <c r="O118" s="1430"/>
      <c r="P118" s="1430"/>
      <c r="Q118" s="1430"/>
      <c r="R118" s="1430"/>
      <c r="S118" s="1430"/>
      <c r="T118" s="1430"/>
      <c r="U118" s="1430"/>
      <c r="V118" s="1430"/>
      <c r="W118" s="1430"/>
      <c r="X118" s="1430"/>
      <c r="Y118" s="1430"/>
      <c r="Z118" s="1430"/>
      <c r="AA118" s="1430"/>
      <c r="AB118" s="1430"/>
      <c r="AC118" s="1430"/>
      <c r="AD118" s="1430"/>
      <c r="AE118" s="1430"/>
      <c r="AF118" s="1430"/>
      <c r="AG118" s="1430"/>
      <c r="AH118" s="1430"/>
      <c r="AI118" s="1430"/>
      <c r="AJ118" s="1430"/>
      <c r="AK118" s="1430"/>
      <c r="AL118" s="1430"/>
      <c r="AM118" s="1430"/>
      <c r="AN118" s="1430"/>
      <c r="AO118" s="1430"/>
      <c r="AP118" s="1430"/>
      <c r="AQ118" s="1430"/>
      <c r="AR118" s="1430"/>
      <c r="AS118" s="1430"/>
      <c r="AT118" s="1430"/>
      <c r="AU118" s="1430"/>
      <c r="AV118" s="1430"/>
      <c r="AW118" s="1430"/>
      <c r="AX118" s="1430"/>
      <c r="AY118" s="1430"/>
      <c r="AZ118" s="1430"/>
      <c r="BA118" s="1430"/>
      <c r="BB118" s="1430"/>
      <c r="BC118" s="1430"/>
      <c r="BD118" s="1430"/>
      <c r="BE118" s="1430"/>
    </row>
    <row r="119" spans="2:57">
      <c r="B119" s="1430"/>
      <c r="C119" s="1430"/>
      <c r="D119" s="1430"/>
      <c r="E119" s="1430"/>
      <c r="F119" s="1430"/>
      <c r="G119" s="1430"/>
      <c r="H119" s="1430"/>
      <c r="I119" s="1430"/>
      <c r="J119" s="1430"/>
      <c r="K119" s="1430"/>
      <c r="L119" s="1430"/>
      <c r="M119" s="1430"/>
      <c r="N119" s="1430"/>
      <c r="O119" s="1430"/>
      <c r="P119" s="1430"/>
      <c r="Q119" s="1430"/>
      <c r="R119" s="1430"/>
      <c r="S119" s="1430"/>
      <c r="T119" s="1430"/>
      <c r="U119" s="1430"/>
      <c r="V119" s="1430"/>
      <c r="W119" s="1430"/>
      <c r="X119" s="1430"/>
      <c r="Y119" s="1430"/>
      <c r="Z119" s="1430"/>
      <c r="AA119" s="1430"/>
      <c r="AB119" s="1430"/>
      <c r="AC119" s="1430"/>
      <c r="AD119" s="1430"/>
      <c r="AE119" s="1430"/>
      <c r="AF119" s="1430"/>
      <c r="AG119" s="1430"/>
      <c r="AH119" s="1430"/>
      <c r="AI119" s="1430"/>
      <c r="AJ119" s="1430"/>
      <c r="AK119" s="1430"/>
      <c r="AL119" s="1430"/>
      <c r="AM119" s="1430"/>
      <c r="AN119" s="1430"/>
      <c r="AO119" s="1430"/>
      <c r="AP119" s="1430"/>
      <c r="AQ119" s="1430"/>
      <c r="AR119" s="1430"/>
      <c r="AS119" s="1430"/>
      <c r="AT119" s="1430"/>
      <c r="AU119" s="1430"/>
      <c r="AV119" s="1430"/>
      <c r="AW119" s="1430"/>
      <c r="AX119" s="1430"/>
      <c r="AY119" s="1430"/>
      <c r="AZ119" s="1430"/>
      <c r="BA119" s="1430"/>
      <c r="BB119" s="1430"/>
      <c r="BC119" s="1430"/>
      <c r="BD119" s="1430"/>
      <c r="BE119" s="1430"/>
    </row>
    <row r="120" spans="2:57">
      <c r="B120" s="1430"/>
      <c r="C120" s="1430"/>
      <c r="D120" s="1430"/>
      <c r="E120" s="1430"/>
      <c r="F120" s="1430"/>
      <c r="G120" s="1430"/>
      <c r="H120" s="1430"/>
      <c r="I120" s="1430"/>
      <c r="J120" s="1430"/>
      <c r="K120" s="1430"/>
      <c r="L120" s="1430"/>
      <c r="M120" s="1430"/>
      <c r="N120" s="1430"/>
      <c r="O120" s="1430"/>
      <c r="P120" s="1430"/>
      <c r="Q120" s="1430"/>
      <c r="R120" s="1430"/>
      <c r="S120" s="1430"/>
      <c r="T120" s="1430"/>
      <c r="U120" s="1430"/>
      <c r="V120" s="1430"/>
      <c r="W120" s="1430"/>
      <c r="X120" s="1430"/>
      <c r="Y120" s="1430"/>
      <c r="Z120" s="1430"/>
      <c r="AA120" s="1430"/>
      <c r="AB120" s="1430"/>
      <c r="AC120" s="1430"/>
      <c r="AD120" s="1430"/>
      <c r="AE120" s="1430"/>
      <c r="AF120" s="1430"/>
      <c r="AG120" s="1430"/>
      <c r="AH120" s="1430"/>
      <c r="AI120" s="1430"/>
      <c r="AJ120" s="1430"/>
      <c r="AK120" s="1430"/>
      <c r="AL120" s="1430"/>
      <c r="AM120" s="1430"/>
      <c r="AN120" s="1430"/>
      <c r="AO120" s="1430"/>
      <c r="AP120" s="1430"/>
      <c r="AQ120" s="1430"/>
      <c r="AR120" s="1430"/>
      <c r="AS120" s="1430"/>
      <c r="AT120" s="1430"/>
      <c r="AU120" s="1430"/>
      <c r="AV120" s="1430"/>
      <c r="AW120" s="1430"/>
      <c r="AX120" s="1430"/>
      <c r="AY120" s="1430"/>
      <c r="AZ120" s="1430"/>
      <c r="BA120" s="1430"/>
      <c r="BB120" s="1430"/>
      <c r="BC120" s="1430"/>
      <c r="BD120" s="1430"/>
      <c r="BE120" s="1430"/>
    </row>
    <row r="121" spans="2:57">
      <c r="B121" s="1430"/>
      <c r="C121" s="1430"/>
      <c r="D121" s="1430"/>
      <c r="E121" s="1430"/>
      <c r="F121" s="1430"/>
      <c r="G121" s="1430"/>
      <c r="H121" s="1430"/>
      <c r="I121" s="1430"/>
      <c r="J121" s="1430"/>
      <c r="K121" s="1430"/>
      <c r="L121" s="1430"/>
      <c r="M121" s="1430"/>
      <c r="N121" s="1430"/>
      <c r="O121" s="1430"/>
      <c r="P121" s="1430"/>
      <c r="Q121" s="1430"/>
      <c r="R121" s="1430"/>
      <c r="S121" s="1430"/>
      <c r="T121" s="1430"/>
      <c r="U121" s="1430"/>
      <c r="V121" s="1430"/>
      <c r="W121" s="1430"/>
      <c r="X121" s="1430"/>
      <c r="Y121" s="1430"/>
      <c r="Z121" s="1430"/>
      <c r="AA121" s="1430"/>
      <c r="AB121" s="1430"/>
      <c r="AC121" s="1430"/>
      <c r="AD121" s="1430"/>
      <c r="AE121" s="1430"/>
      <c r="AF121" s="1430"/>
      <c r="AG121" s="1430"/>
      <c r="AH121" s="1430"/>
      <c r="AI121" s="1430"/>
      <c r="AJ121" s="1430"/>
      <c r="AK121" s="1430"/>
      <c r="AL121" s="1430"/>
      <c r="AM121" s="1430"/>
      <c r="AN121" s="1430"/>
      <c r="AO121" s="1430"/>
      <c r="AP121" s="1430"/>
      <c r="AQ121" s="1430"/>
      <c r="AR121" s="1430"/>
      <c r="AS121" s="1430"/>
      <c r="AT121" s="1430"/>
      <c r="AU121" s="1430"/>
      <c r="AV121" s="1430"/>
      <c r="AW121" s="1430"/>
      <c r="AX121" s="1430"/>
      <c r="AY121" s="1430"/>
      <c r="AZ121" s="1430"/>
      <c r="BA121" s="1430"/>
      <c r="BB121" s="1430"/>
      <c r="BC121" s="1430"/>
      <c r="BD121" s="1430"/>
      <c r="BE121" s="1430"/>
    </row>
    <row r="122" spans="2:57">
      <c r="B122" s="1430"/>
      <c r="C122" s="1430"/>
      <c r="D122" s="1430"/>
      <c r="E122" s="1430"/>
      <c r="F122" s="1430"/>
      <c r="G122" s="1430"/>
      <c r="H122" s="1430"/>
      <c r="I122" s="1430"/>
      <c r="J122" s="1430"/>
      <c r="K122" s="1430"/>
      <c r="L122" s="1430"/>
      <c r="M122" s="1430"/>
      <c r="N122" s="1430"/>
      <c r="O122" s="1430"/>
      <c r="P122" s="1430"/>
      <c r="Q122" s="1430"/>
      <c r="R122" s="1430"/>
      <c r="S122" s="1430"/>
      <c r="T122" s="1430"/>
      <c r="U122" s="1430"/>
      <c r="V122" s="1430"/>
      <c r="W122" s="1430"/>
      <c r="X122" s="1430"/>
      <c r="Y122" s="1430"/>
      <c r="Z122" s="1430"/>
      <c r="AA122" s="1430"/>
      <c r="AB122" s="1430"/>
      <c r="AC122" s="1430"/>
      <c r="AD122" s="1430"/>
      <c r="AE122" s="1430"/>
      <c r="AF122" s="1430"/>
      <c r="AG122" s="1430"/>
      <c r="AH122" s="1430"/>
      <c r="AI122" s="1430"/>
      <c r="AJ122" s="1430"/>
      <c r="AK122" s="1430"/>
      <c r="AL122" s="1430"/>
      <c r="AM122" s="1430"/>
      <c r="AN122" s="1430"/>
      <c r="AO122" s="1430"/>
      <c r="AP122" s="1430"/>
      <c r="AQ122" s="1430"/>
      <c r="AR122" s="1430"/>
      <c r="AS122" s="1430"/>
      <c r="AT122" s="1430"/>
      <c r="AU122" s="1430"/>
      <c r="AV122" s="1430"/>
      <c r="AW122" s="1430"/>
      <c r="AX122" s="1430"/>
      <c r="AY122" s="1430"/>
      <c r="AZ122" s="1430"/>
      <c r="BA122" s="1430"/>
      <c r="BB122" s="1430"/>
      <c r="BC122" s="1430"/>
      <c r="BD122" s="1430"/>
      <c r="BE122" s="1430"/>
    </row>
    <row r="123" spans="2:57">
      <c r="B123" s="1430"/>
      <c r="C123" s="1430"/>
      <c r="D123" s="1430"/>
      <c r="E123" s="1430"/>
      <c r="F123" s="1430"/>
      <c r="G123" s="1430"/>
      <c r="H123" s="1430"/>
      <c r="I123" s="1430"/>
      <c r="J123" s="1430"/>
      <c r="K123" s="1430"/>
      <c r="L123" s="1430"/>
      <c r="M123" s="1430"/>
      <c r="N123" s="1430"/>
      <c r="O123" s="1430"/>
      <c r="P123" s="1430"/>
      <c r="Q123" s="1430"/>
      <c r="R123" s="1430"/>
      <c r="S123" s="1430"/>
      <c r="T123" s="1430"/>
      <c r="U123" s="1430"/>
      <c r="V123" s="1430"/>
      <c r="W123" s="1430"/>
      <c r="X123" s="1430"/>
      <c r="Y123" s="1430"/>
      <c r="Z123" s="1430"/>
      <c r="AA123" s="1430"/>
      <c r="AB123" s="1430"/>
      <c r="AC123" s="1430"/>
      <c r="AD123" s="1430"/>
      <c r="AE123" s="1430"/>
      <c r="AF123" s="1430"/>
      <c r="AG123" s="1430"/>
      <c r="AH123" s="1430"/>
      <c r="AI123" s="1430"/>
      <c r="AJ123" s="1430"/>
      <c r="AK123" s="1430"/>
      <c r="AL123" s="1430"/>
      <c r="AM123" s="1430"/>
      <c r="AN123" s="1430"/>
      <c r="AO123" s="1430"/>
      <c r="AP123" s="1430"/>
      <c r="AQ123" s="1430"/>
      <c r="AR123" s="1430"/>
      <c r="AS123" s="1430"/>
      <c r="AT123" s="1430"/>
      <c r="AU123" s="1430"/>
      <c r="AV123" s="1430"/>
      <c r="AW123" s="1430"/>
      <c r="AX123" s="1430"/>
      <c r="AY123" s="1430"/>
      <c r="AZ123" s="1430"/>
      <c r="BA123" s="1430"/>
      <c r="BB123" s="1430"/>
      <c r="BC123" s="1430"/>
      <c r="BD123" s="1430"/>
      <c r="BE123" s="1430"/>
    </row>
    <row r="124" spans="2:57">
      <c r="B124" s="1430"/>
      <c r="C124" s="1430"/>
      <c r="D124" s="1430"/>
      <c r="E124" s="1430"/>
      <c r="F124" s="1430"/>
      <c r="G124" s="1430"/>
      <c r="H124" s="1430"/>
      <c r="I124" s="1430"/>
      <c r="J124" s="1430"/>
      <c r="K124" s="1430"/>
      <c r="L124" s="1430"/>
      <c r="M124" s="1430"/>
      <c r="N124" s="1430"/>
      <c r="O124" s="1430"/>
      <c r="P124" s="1430"/>
      <c r="Q124" s="1430"/>
      <c r="R124" s="1430"/>
      <c r="S124" s="1430"/>
      <c r="T124" s="1430"/>
      <c r="U124" s="1430"/>
      <c r="V124" s="1430"/>
      <c r="W124" s="1430"/>
      <c r="X124" s="1430"/>
      <c r="Y124" s="1430"/>
      <c r="Z124" s="1430"/>
      <c r="AA124" s="1430"/>
      <c r="AB124" s="1430"/>
      <c r="AC124" s="1430"/>
      <c r="AD124" s="1430"/>
      <c r="AE124" s="1430"/>
      <c r="AF124" s="1430"/>
      <c r="AG124" s="1430"/>
      <c r="AH124" s="1430"/>
      <c r="AI124" s="1430"/>
      <c r="AJ124" s="1430"/>
      <c r="AK124" s="1430"/>
      <c r="AL124" s="1430"/>
      <c r="AM124" s="1430"/>
      <c r="AN124" s="1430"/>
      <c r="AO124" s="1430"/>
      <c r="AP124" s="1430"/>
      <c r="AQ124" s="1430"/>
      <c r="AR124" s="1430"/>
      <c r="AS124" s="1430"/>
      <c r="AT124" s="1430"/>
      <c r="AU124" s="1430"/>
      <c r="AV124" s="1430"/>
      <c r="AW124" s="1430"/>
      <c r="AX124" s="1430"/>
      <c r="AY124" s="1430"/>
      <c r="AZ124" s="1430"/>
      <c r="BA124" s="1430"/>
      <c r="BB124" s="1430"/>
      <c r="BC124" s="1430"/>
      <c r="BD124" s="1430"/>
      <c r="BE124" s="1430"/>
    </row>
    <row r="125" spans="2:57">
      <c r="B125" s="1430"/>
      <c r="C125" s="1430"/>
      <c r="D125" s="1430"/>
      <c r="E125" s="1430"/>
      <c r="F125" s="1430"/>
      <c r="G125" s="1430"/>
      <c r="H125" s="1430"/>
      <c r="I125" s="1430"/>
      <c r="J125" s="1430"/>
      <c r="K125" s="1430"/>
      <c r="L125" s="1430"/>
      <c r="M125" s="1430"/>
      <c r="N125" s="1430"/>
      <c r="O125" s="1430"/>
      <c r="P125" s="1430"/>
      <c r="Q125" s="1430"/>
      <c r="R125" s="1430"/>
      <c r="S125" s="1430"/>
      <c r="T125" s="1430"/>
      <c r="U125" s="1430"/>
      <c r="V125" s="1430"/>
      <c r="W125" s="1430"/>
      <c r="X125" s="1430"/>
      <c r="Y125" s="1430"/>
      <c r="Z125" s="1430"/>
      <c r="AA125" s="1430"/>
      <c r="AB125" s="1430"/>
      <c r="AC125" s="1430"/>
      <c r="AD125" s="1430"/>
      <c r="AE125" s="1430"/>
      <c r="AF125" s="1430"/>
      <c r="AG125" s="1430"/>
      <c r="AH125" s="1430"/>
      <c r="AI125" s="1430"/>
      <c r="AJ125" s="1430"/>
      <c r="AK125" s="1430"/>
      <c r="AL125" s="1430"/>
      <c r="AM125" s="1430"/>
      <c r="AN125" s="1430"/>
      <c r="AO125" s="1430"/>
      <c r="AP125" s="1430"/>
      <c r="AQ125" s="1430"/>
      <c r="AR125" s="1430"/>
      <c r="AS125" s="1430"/>
      <c r="AT125" s="1430"/>
      <c r="AU125" s="1430"/>
      <c r="AV125" s="1430"/>
      <c r="AW125" s="1430"/>
      <c r="AX125" s="1430"/>
      <c r="AY125" s="1430"/>
      <c r="AZ125" s="1430"/>
      <c r="BA125" s="1430"/>
      <c r="BB125" s="1430"/>
      <c r="BC125" s="1430"/>
      <c r="BD125" s="1430"/>
      <c r="BE125" s="1430"/>
    </row>
    <row r="126" spans="2:57">
      <c r="B126" s="1430"/>
      <c r="C126" s="1430"/>
      <c r="D126" s="1430"/>
      <c r="E126" s="1430"/>
      <c r="F126" s="1430"/>
      <c r="G126" s="1430"/>
      <c r="H126" s="1430"/>
      <c r="I126" s="1430"/>
      <c r="J126" s="1430"/>
      <c r="K126" s="1430"/>
      <c r="L126" s="1430"/>
      <c r="M126" s="1430"/>
      <c r="N126" s="1430"/>
      <c r="O126" s="1430"/>
      <c r="P126" s="1430"/>
      <c r="Q126" s="1430"/>
      <c r="R126" s="1430"/>
      <c r="S126" s="1430"/>
      <c r="T126" s="1430"/>
      <c r="U126" s="1430"/>
      <c r="V126" s="1430"/>
      <c r="W126" s="1430"/>
      <c r="X126" s="1430"/>
      <c r="Y126" s="1430"/>
      <c r="Z126" s="1430"/>
      <c r="AA126" s="1430"/>
      <c r="AB126" s="1430"/>
      <c r="AC126" s="1430"/>
      <c r="AD126" s="1430"/>
      <c r="AE126" s="1430"/>
      <c r="AF126" s="1430"/>
      <c r="AG126" s="1430"/>
      <c r="AH126" s="1430"/>
      <c r="AI126" s="1430"/>
      <c r="AJ126" s="1430"/>
      <c r="AK126" s="1430"/>
      <c r="AL126" s="1430"/>
      <c r="AM126" s="1430"/>
      <c r="AN126" s="1430"/>
      <c r="AO126" s="1430"/>
      <c r="AP126" s="1430"/>
      <c r="AQ126" s="1430"/>
      <c r="AR126" s="1430"/>
      <c r="AS126" s="1430"/>
      <c r="AT126" s="1430"/>
      <c r="AU126" s="1430"/>
      <c r="AV126" s="1430"/>
      <c r="AW126" s="1430"/>
      <c r="AX126" s="1430"/>
      <c r="AY126" s="1430"/>
      <c r="AZ126" s="1430"/>
      <c r="BA126" s="1430"/>
      <c r="BB126" s="1430"/>
      <c r="BC126" s="1430"/>
      <c r="BD126" s="1430"/>
      <c r="BE126" s="1430"/>
    </row>
    <row r="127" spans="2:57">
      <c r="B127" s="1430"/>
      <c r="C127" s="1430"/>
      <c r="D127" s="1430"/>
      <c r="E127" s="1430"/>
      <c r="F127" s="1430"/>
      <c r="G127" s="1430"/>
      <c r="H127" s="1430"/>
      <c r="I127" s="1430"/>
      <c r="J127" s="1430"/>
      <c r="K127" s="1430"/>
      <c r="L127" s="1430"/>
      <c r="M127" s="1430"/>
      <c r="N127" s="1430"/>
      <c r="O127" s="1430"/>
      <c r="P127" s="1430"/>
      <c r="Q127" s="1430"/>
      <c r="R127" s="1430"/>
      <c r="S127" s="1430"/>
      <c r="T127" s="1430"/>
      <c r="U127" s="1430"/>
      <c r="V127" s="1430"/>
      <c r="W127" s="1430"/>
      <c r="X127" s="1430"/>
      <c r="Y127" s="1430"/>
      <c r="Z127" s="1430"/>
      <c r="AA127" s="1430"/>
      <c r="AB127" s="1430"/>
      <c r="AC127" s="1430"/>
      <c r="AD127" s="1430"/>
      <c r="AE127" s="1430"/>
      <c r="AF127" s="1430"/>
      <c r="AG127" s="1430"/>
      <c r="AH127" s="1430"/>
      <c r="AI127" s="1430"/>
      <c r="AJ127" s="1430"/>
      <c r="AK127" s="1430"/>
      <c r="AL127" s="1430"/>
      <c r="AM127" s="1430"/>
      <c r="AN127" s="1430"/>
      <c r="AO127" s="1430"/>
      <c r="AP127" s="1430"/>
      <c r="AQ127" s="1430"/>
      <c r="AR127" s="1430"/>
      <c r="AS127" s="1430"/>
      <c r="AT127" s="1430"/>
      <c r="AU127" s="1430"/>
      <c r="AV127" s="1430"/>
      <c r="AW127" s="1430"/>
      <c r="AX127" s="1430"/>
      <c r="AY127" s="1430"/>
      <c r="AZ127" s="1430"/>
      <c r="BA127" s="1430"/>
      <c r="BB127" s="1430"/>
      <c r="BC127" s="1430"/>
      <c r="BD127" s="1430"/>
      <c r="BE127" s="1430"/>
    </row>
    <row r="128" spans="2:57">
      <c r="B128" s="1430"/>
      <c r="C128" s="1430"/>
      <c r="D128" s="1430"/>
      <c r="E128" s="1430"/>
      <c r="F128" s="1430"/>
      <c r="G128" s="1430"/>
      <c r="H128" s="1430"/>
      <c r="I128" s="1430"/>
      <c r="J128" s="1430"/>
      <c r="K128" s="1430"/>
      <c r="L128" s="1430"/>
      <c r="M128" s="1430"/>
      <c r="N128" s="1430"/>
      <c r="O128" s="1430"/>
      <c r="P128" s="1430"/>
      <c r="Q128" s="1430"/>
      <c r="R128" s="1430"/>
      <c r="S128" s="1430"/>
      <c r="T128" s="1430"/>
      <c r="U128" s="1430"/>
      <c r="V128" s="1430"/>
      <c r="W128" s="1430"/>
      <c r="X128" s="1430"/>
      <c r="Y128" s="1430"/>
      <c r="Z128" s="1430"/>
      <c r="AA128" s="1430"/>
      <c r="AB128" s="1430"/>
      <c r="AC128" s="1430"/>
      <c r="AD128" s="1430"/>
      <c r="AE128" s="1430"/>
      <c r="AF128" s="1430"/>
      <c r="AG128" s="1430"/>
      <c r="AH128" s="1430"/>
      <c r="AI128" s="1430"/>
      <c r="AJ128" s="1430"/>
      <c r="AK128" s="1430"/>
      <c r="AL128" s="1430"/>
      <c r="AM128" s="1430"/>
      <c r="AN128" s="1430"/>
      <c r="AO128" s="1430"/>
      <c r="AP128" s="1430"/>
      <c r="AQ128" s="1430"/>
      <c r="AR128" s="1430"/>
      <c r="AS128" s="1430"/>
      <c r="AT128" s="1430"/>
      <c r="AU128" s="1430"/>
      <c r="AV128" s="1430"/>
      <c r="AW128" s="1430"/>
      <c r="AX128" s="1430"/>
      <c r="AY128" s="1430"/>
      <c r="AZ128" s="1430"/>
      <c r="BA128" s="1430"/>
      <c r="BB128" s="1430"/>
      <c r="BC128" s="1430"/>
      <c r="BD128" s="1430"/>
      <c r="BE128" s="1430"/>
    </row>
    <row r="129" spans="2:57">
      <c r="B129" s="1430"/>
      <c r="C129" s="1430"/>
      <c r="D129" s="1430"/>
      <c r="E129" s="1430"/>
      <c r="F129" s="1430"/>
      <c r="G129" s="1430"/>
      <c r="H129" s="1430"/>
      <c r="I129" s="1430"/>
      <c r="J129" s="1430"/>
      <c r="K129" s="1430"/>
      <c r="L129" s="1430"/>
      <c r="M129" s="1430"/>
      <c r="N129" s="1430"/>
      <c r="O129" s="1430"/>
      <c r="P129" s="1430"/>
      <c r="Q129" s="1430"/>
      <c r="R129" s="1430"/>
      <c r="S129" s="1430"/>
      <c r="T129" s="1430"/>
      <c r="U129" s="1430"/>
      <c r="V129" s="1430"/>
      <c r="W129" s="1430"/>
      <c r="X129" s="1430"/>
      <c r="Y129" s="1430"/>
      <c r="Z129" s="1430"/>
      <c r="AA129" s="1430"/>
      <c r="AB129" s="1430"/>
      <c r="AC129" s="1430"/>
      <c r="AD129" s="1430"/>
      <c r="AE129" s="1430"/>
      <c r="AF129" s="1430"/>
      <c r="AG129" s="1430"/>
      <c r="AH129" s="1430"/>
      <c r="AI129" s="1430"/>
      <c r="AJ129" s="1430"/>
      <c r="AK129" s="1430"/>
      <c r="AL129" s="1430"/>
      <c r="AM129" s="1430"/>
      <c r="AN129" s="1430"/>
      <c r="AO129" s="1430"/>
      <c r="AP129" s="1430"/>
      <c r="AQ129" s="1430"/>
      <c r="AR129" s="1430"/>
      <c r="AS129" s="1430"/>
      <c r="AT129" s="1430"/>
      <c r="AU129" s="1430"/>
      <c r="AV129" s="1430"/>
      <c r="AW129" s="1430"/>
      <c r="AX129" s="1430"/>
      <c r="AY129" s="1430"/>
      <c r="AZ129" s="1430"/>
      <c r="BA129" s="1430"/>
      <c r="BB129" s="1430"/>
      <c r="BC129" s="1430"/>
      <c r="BD129" s="1430"/>
      <c r="BE129" s="1430"/>
    </row>
    <row r="130" spans="2:57">
      <c r="B130" s="1430"/>
      <c r="C130" s="1430"/>
      <c r="D130" s="1430"/>
      <c r="E130" s="1430"/>
      <c r="F130" s="1430"/>
      <c r="G130" s="1430"/>
      <c r="H130" s="1430"/>
      <c r="I130" s="1430"/>
      <c r="J130" s="1430"/>
      <c r="K130" s="1430"/>
      <c r="L130" s="1430"/>
      <c r="M130" s="1430"/>
      <c r="N130" s="1430"/>
      <c r="O130" s="1430"/>
      <c r="P130" s="1430"/>
      <c r="Q130" s="1430"/>
      <c r="R130" s="1430"/>
      <c r="S130" s="1430"/>
      <c r="T130" s="1430"/>
      <c r="U130" s="1430"/>
      <c r="V130" s="1430"/>
      <c r="W130" s="1430"/>
      <c r="X130" s="1430"/>
      <c r="Y130" s="1430"/>
      <c r="Z130" s="1430"/>
      <c r="AA130" s="1430"/>
      <c r="AB130" s="1430"/>
      <c r="AC130" s="1430"/>
      <c r="AD130" s="1430"/>
      <c r="AE130" s="1430"/>
      <c r="AF130" s="1430"/>
      <c r="AG130" s="1430"/>
      <c r="AH130" s="1430"/>
      <c r="AI130" s="1430"/>
      <c r="AJ130" s="1430"/>
      <c r="AK130" s="1430"/>
      <c r="AL130" s="1430"/>
      <c r="AM130" s="1430"/>
      <c r="AN130" s="1430"/>
      <c r="AO130" s="1430"/>
      <c r="AP130" s="1430"/>
      <c r="AQ130" s="1430"/>
      <c r="AR130" s="1430"/>
      <c r="AS130" s="1430"/>
      <c r="AT130" s="1430"/>
      <c r="AU130" s="1430"/>
      <c r="AV130" s="1430"/>
      <c r="AW130" s="1430"/>
      <c r="AX130" s="1430"/>
      <c r="AY130" s="1430"/>
      <c r="AZ130" s="1430"/>
      <c r="BA130" s="1430"/>
      <c r="BB130" s="1430"/>
      <c r="BC130" s="1430"/>
      <c r="BD130" s="1430"/>
      <c r="BE130" s="1430"/>
    </row>
    <row r="131" spans="2:57">
      <c r="B131" s="1430"/>
      <c r="C131" s="1430"/>
      <c r="D131" s="1430"/>
      <c r="E131" s="1430"/>
      <c r="F131" s="1430"/>
      <c r="G131" s="1430"/>
      <c r="H131" s="1430"/>
      <c r="I131" s="1430"/>
      <c r="J131" s="1430"/>
      <c r="K131" s="1430"/>
      <c r="L131" s="1430"/>
      <c r="M131" s="1430"/>
      <c r="N131" s="1430"/>
      <c r="O131" s="1430"/>
      <c r="P131" s="1430"/>
      <c r="Q131" s="1430"/>
      <c r="R131" s="1430"/>
      <c r="S131" s="1430"/>
      <c r="T131" s="1430"/>
      <c r="U131" s="1430"/>
      <c r="V131" s="1430"/>
      <c r="W131" s="1430"/>
      <c r="X131" s="1430"/>
      <c r="Y131" s="1430"/>
      <c r="Z131" s="1430"/>
      <c r="AA131" s="1430"/>
      <c r="AB131" s="1430"/>
      <c r="AC131" s="1430"/>
      <c r="AD131" s="1430"/>
      <c r="AE131" s="1430"/>
      <c r="AF131" s="1430"/>
      <c r="AG131" s="1430"/>
      <c r="AH131" s="1430"/>
      <c r="AI131" s="1430"/>
      <c r="AJ131" s="1430"/>
      <c r="AK131" s="1430"/>
      <c r="AL131" s="1430"/>
      <c r="AM131" s="1430"/>
      <c r="AN131" s="1430"/>
      <c r="AO131" s="1430"/>
      <c r="AP131" s="1430"/>
      <c r="AQ131" s="1430"/>
      <c r="AR131" s="1430"/>
      <c r="AS131" s="1430"/>
      <c r="AT131" s="1430"/>
      <c r="AU131" s="1430"/>
      <c r="AV131" s="1430"/>
      <c r="AW131" s="1430"/>
      <c r="AX131" s="1430"/>
      <c r="AY131" s="1430"/>
      <c r="AZ131" s="1430"/>
      <c r="BA131" s="1430"/>
      <c r="BB131" s="1430"/>
      <c r="BC131" s="1430"/>
      <c r="BD131" s="1430"/>
      <c r="BE131" s="1430"/>
    </row>
    <row r="132" spans="2:57">
      <c r="B132" s="1430"/>
      <c r="C132" s="1430"/>
      <c r="D132" s="1430"/>
      <c r="E132" s="1430"/>
      <c r="F132" s="1430"/>
      <c r="G132" s="1430"/>
      <c r="H132" s="1430"/>
      <c r="I132" s="1430"/>
      <c r="J132" s="1430"/>
      <c r="K132" s="1430"/>
      <c r="L132" s="1430"/>
      <c r="M132" s="1430"/>
      <c r="N132" s="1430"/>
      <c r="O132" s="1430"/>
      <c r="P132" s="1430"/>
      <c r="Q132" s="1430"/>
      <c r="R132" s="1430"/>
      <c r="S132" s="1430"/>
      <c r="T132" s="1430"/>
      <c r="U132" s="1430"/>
      <c r="V132" s="1430"/>
      <c r="W132" s="1430"/>
      <c r="X132" s="1430"/>
      <c r="Y132" s="1430"/>
      <c r="Z132" s="1430"/>
      <c r="AA132" s="1430"/>
      <c r="AB132" s="1430"/>
      <c r="AC132" s="1430"/>
      <c r="AD132" s="1430"/>
      <c r="AE132" s="1430"/>
      <c r="AF132" s="1430"/>
      <c r="AG132" s="1430"/>
      <c r="AH132" s="1430"/>
      <c r="AI132" s="1430"/>
      <c r="AJ132" s="1430"/>
      <c r="AK132" s="1430"/>
      <c r="AL132" s="1430"/>
      <c r="AM132" s="1430"/>
      <c r="AN132" s="1430"/>
      <c r="AO132" s="1430"/>
      <c r="AP132" s="1430"/>
      <c r="AQ132" s="1430"/>
      <c r="AR132" s="1430"/>
      <c r="AS132" s="1430"/>
      <c r="AT132" s="1430"/>
      <c r="AU132" s="1430"/>
      <c r="AV132" s="1430"/>
      <c r="AW132" s="1430"/>
      <c r="AX132" s="1430"/>
      <c r="AY132" s="1430"/>
      <c r="AZ132" s="1430"/>
      <c r="BA132" s="1430"/>
      <c r="BB132" s="1430"/>
      <c r="BC132" s="1430"/>
      <c r="BD132" s="1430"/>
      <c r="BE132" s="1430"/>
    </row>
    <row r="133" spans="2:57">
      <c r="B133" s="1430"/>
      <c r="C133" s="1430"/>
      <c r="D133" s="1430"/>
      <c r="E133" s="1430"/>
      <c r="F133" s="1430"/>
      <c r="G133" s="1430"/>
      <c r="H133" s="1430"/>
      <c r="I133" s="1430"/>
      <c r="J133" s="1430"/>
      <c r="K133" s="1430"/>
      <c r="L133" s="1430"/>
      <c r="M133" s="1430"/>
      <c r="N133" s="1430"/>
      <c r="O133" s="1430"/>
      <c r="P133" s="1430"/>
      <c r="Q133" s="1430"/>
      <c r="R133" s="1430"/>
      <c r="S133" s="1430"/>
      <c r="T133" s="1430"/>
      <c r="U133" s="1430"/>
      <c r="V133" s="1430"/>
      <c r="W133" s="1430"/>
      <c r="X133" s="1430"/>
      <c r="Y133" s="1430"/>
      <c r="Z133" s="1430"/>
      <c r="AA133" s="1430"/>
      <c r="AB133" s="1430"/>
      <c r="AC133" s="1430"/>
      <c r="AD133" s="1430"/>
      <c r="AE133" s="1430"/>
      <c r="AF133" s="1430"/>
      <c r="AG133" s="1430"/>
      <c r="AH133" s="1430"/>
      <c r="AI133" s="1430"/>
      <c r="AJ133" s="1430"/>
      <c r="AK133" s="1430"/>
      <c r="AL133" s="1430"/>
      <c r="AM133" s="1430"/>
      <c r="AN133" s="1430"/>
      <c r="AO133" s="1430"/>
      <c r="AP133" s="1430"/>
      <c r="AQ133" s="1430"/>
      <c r="AR133" s="1430"/>
      <c r="AS133" s="1430"/>
      <c r="AT133" s="1430"/>
      <c r="AU133" s="1430"/>
      <c r="AV133" s="1430"/>
      <c r="AW133" s="1430"/>
      <c r="AX133" s="1430"/>
      <c r="AY133" s="1430"/>
      <c r="AZ133" s="1430"/>
      <c r="BA133" s="1430"/>
      <c r="BB133" s="1430"/>
      <c r="BC133" s="1430"/>
      <c r="BD133" s="1430"/>
      <c r="BE133" s="1430"/>
    </row>
    <row r="134" spans="2:57">
      <c r="B134" s="1430"/>
      <c r="C134" s="1430"/>
      <c r="D134" s="1430"/>
      <c r="E134" s="1430"/>
      <c r="F134" s="1430"/>
      <c r="G134" s="1430"/>
      <c r="H134" s="1430"/>
      <c r="I134" s="1430"/>
      <c r="J134" s="1430"/>
      <c r="K134" s="1430"/>
      <c r="L134" s="1430"/>
      <c r="M134" s="1430"/>
      <c r="N134" s="1430"/>
      <c r="O134" s="1430"/>
      <c r="P134" s="1430"/>
      <c r="Q134" s="1430"/>
      <c r="R134" s="1430"/>
      <c r="S134" s="1430"/>
      <c r="T134" s="1430"/>
      <c r="U134" s="1430"/>
      <c r="V134" s="1430"/>
      <c r="W134" s="1430"/>
      <c r="X134" s="1430"/>
      <c r="Y134" s="1430"/>
      <c r="Z134" s="1430"/>
      <c r="AA134" s="1430"/>
      <c r="AB134" s="1430"/>
      <c r="AC134" s="1430"/>
      <c r="AD134" s="1430"/>
      <c r="AE134" s="1430"/>
      <c r="AF134" s="1430"/>
      <c r="AG134" s="1430"/>
      <c r="AH134" s="1430"/>
      <c r="AI134" s="1430"/>
      <c r="AJ134" s="1430"/>
      <c r="AK134" s="1430"/>
      <c r="AL134" s="1430"/>
      <c r="AM134" s="1430"/>
      <c r="AN134" s="1430"/>
      <c r="AO134" s="1430"/>
      <c r="AP134" s="1430"/>
      <c r="AQ134" s="1430"/>
      <c r="AR134" s="1430"/>
      <c r="AS134" s="1430"/>
      <c r="AT134" s="1430"/>
      <c r="AU134" s="1430"/>
      <c r="AV134" s="1430"/>
      <c r="AW134" s="1430"/>
      <c r="AX134" s="1430"/>
      <c r="AY134" s="1430"/>
      <c r="AZ134" s="1430"/>
      <c r="BA134" s="1430"/>
      <c r="BB134" s="1430"/>
      <c r="BC134" s="1430"/>
      <c r="BD134" s="1430"/>
      <c r="BE134" s="1430"/>
    </row>
    <row r="135" spans="2:57">
      <c r="B135" s="1430"/>
      <c r="C135" s="1430"/>
      <c r="D135" s="1430"/>
      <c r="E135" s="1430"/>
      <c r="F135" s="1430"/>
      <c r="G135" s="1430"/>
      <c r="H135" s="1430"/>
      <c r="I135" s="1430"/>
      <c r="J135" s="1430"/>
      <c r="K135" s="1430"/>
      <c r="L135" s="1430"/>
      <c r="M135" s="1430"/>
      <c r="N135" s="1430"/>
      <c r="O135" s="1430"/>
      <c r="P135" s="1430"/>
      <c r="Q135" s="1430"/>
      <c r="R135" s="1430"/>
      <c r="S135" s="1430"/>
      <c r="T135" s="1430"/>
      <c r="U135" s="1430"/>
      <c r="V135" s="1430"/>
      <c r="W135" s="1430"/>
      <c r="X135" s="1430"/>
      <c r="Y135" s="1430"/>
      <c r="Z135" s="1430"/>
      <c r="AA135" s="1430"/>
      <c r="AB135" s="1430"/>
      <c r="AC135" s="1430"/>
      <c r="AD135" s="1430"/>
      <c r="AE135" s="1430"/>
      <c r="AF135" s="1430"/>
      <c r="AG135" s="1430"/>
      <c r="AH135" s="1430"/>
      <c r="AI135" s="1430"/>
      <c r="AJ135" s="1430"/>
      <c r="AK135" s="1430"/>
      <c r="AL135" s="1430"/>
      <c r="AM135" s="1430"/>
      <c r="AN135" s="1430"/>
      <c r="AO135" s="1430"/>
      <c r="AP135" s="1430"/>
      <c r="AQ135" s="1430"/>
      <c r="AR135" s="1430"/>
      <c r="AS135" s="1430"/>
      <c r="AT135" s="1430"/>
      <c r="AU135" s="1430"/>
      <c r="AV135" s="1430"/>
      <c r="AW135" s="1430"/>
      <c r="AX135" s="1430"/>
      <c r="AY135" s="1430"/>
      <c r="AZ135" s="1430"/>
      <c r="BA135" s="1430"/>
      <c r="BB135" s="1430"/>
      <c r="BC135" s="1430"/>
      <c r="BD135" s="1430"/>
      <c r="BE135" s="1430"/>
    </row>
    <row r="136" spans="2:57">
      <c r="B136" s="1430"/>
      <c r="C136" s="1430"/>
      <c r="D136" s="1430"/>
      <c r="E136" s="1430"/>
      <c r="F136" s="1430"/>
      <c r="G136" s="1430"/>
      <c r="H136" s="1430"/>
      <c r="I136" s="1430"/>
      <c r="J136" s="1430"/>
      <c r="K136" s="1430"/>
      <c r="L136" s="1430"/>
      <c r="M136" s="1430"/>
      <c r="N136" s="1430"/>
      <c r="O136" s="1430"/>
      <c r="P136" s="1430"/>
      <c r="Q136" s="1430"/>
      <c r="R136" s="1430"/>
      <c r="S136" s="1430"/>
      <c r="T136" s="1430"/>
      <c r="U136" s="1430"/>
      <c r="V136" s="1430"/>
      <c r="W136" s="1430"/>
      <c r="X136" s="1430"/>
      <c r="Y136" s="1430"/>
      <c r="Z136" s="1430"/>
      <c r="AA136" s="1430"/>
      <c r="AB136" s="1430"/>
      <c r="AC136" s="1430"/>
      <c r="AD136" s="1430"/>
      <c r="AE136" s="1430"/>
      <c r="AF136" s="1430"/>
      <c r="AG136" s="1430"/>
      <c r="AH136" s="1430"/>
      <c r="AI136" s="1430"/>
      <c r="AJ136" s="1430"/>
      <c r="AK136" s="1430"/>
      <c r="AL136" s="1430"/>
      <c r="AM136" s="1430"/>
      <c r="AN136" s="1430"/>
      <c r="AO136" s="1430"/>
      <c r="AP136" s="1430"/>
      <c r="AQ136" s="1430"/>
      <c r="AR136" s="1430"/>
      <c r="AS136" s="1430"/>
      <c r="AT136" s="1430"/>
      <c r="AU136" s="1430"/>
      <c r="AV136" s="1430"/>
      <c r="AW136" s="1430"/>
      <c r="AX136" s="1430"/>
      <c r="AY136" s="1430"/>
      <c r="AZ136" s="1430"/>
      <c r="BA136" s="1430"/>
      <c r="BB136" s="1430"/>
      <c r="BC136" s="1430"/>
      <c r="BD136" s="1430"/>
      <c r="BE136" s="1430"/>
    </row>
    <row r="137" spans="2:57">
      <c r="B137" s="1430"/>
      <c r="C137" s="1430"/>
      <c r="D137" s="1430"/>
      <c r="E137" s="1430"/>
      <c r="F137" s="1430"/>
      <c r="G137" s="1430"/>
      <c r="H137" s="1430"/>
      <c r="I137" s="1430"/>
      <c r="J137" s="1430"/>
      <c r="K137" s="1430"/>
      <c r="L137" s="1430"/>
      <c r="M137" s="1430"/>
      <c r="N137" s="1430"/>
      <c r="O137" s="1430"/>
      <c r="P137" s="1430"/>
      <c r="Q137" s="1430"/>
      <c r="R137" s="1430"/>
      <c r="S137" s="1430"/>
      <c r="T137" s="1430"/>
      <c r="U137" s="1430"/>
      <c r="V137" s="1430"/>
      <c r="W137" s="1430"/>
      <c r="X137" s="1430"/>
      <c r="Y137" s="1430"/>
      <c r="Z137" s="1430"/>
      <c r="AA137" s="1430"/>
      <c r="AB137" s="1430"/>
      <c r="AC137" s="1430"/>
      <c r="AD137" s="1430"/>
      <c r="AE137" s="1430"/>
      <c r="AF137" s="1430"/>
      <c r="AG137" s="1430"/>
      <c r="AH137" s="1430"/>
      <c r="AI137" s="1430"/>
      <c r="AJ137" s="1430"/>
      <c r="AK137" s="1430"/>
      <c r="AL137" s="1430"/>
      <c r="AM137" s="1430"/>
      <c r="AN137" s="1430"/>
      <c r="AO137" s="1430"/>
      <c r="AP137" s="1430"/>
      <c r="AQ137" s="1430"/>
      <c r="AR137" s="1430"/>
      <c r="AS137" s="1430"/>
      <c r="AT137" s="1430"/>
      <c r="AU137" s="1430"/>
      <c r="AV137" s="1430"/>
      <c r="AW137" s="1430"/>
      <c r="AX137" s="1430"/>
      <c r="AY137" s="1430"/>
      <c r="AZ137" s="1430"/>
      <c r="BA137" s="1430"/>
      <c r="BB137" s="1430"/>
      <c r="BC137" s="1430"/>
      <c r="BD137" s="1430"/>
      <c r="BE137" s="1430"/>
    </row>
    <row r="138" spans="2:57">
      <c r="B138" s="1430"/>
      <c r="C138" s="1430"/>
      <c r="D138" s="1430"/>
      <c r="E138" s="1430"/>
      <c r="F138" s="1430"/>
      <c r="G138" s="1430"/>
      <c r="H138" s="1430"/>
      <c r="I138" s="1430"/>
      <c r="J138" s="1430"/>
      <c r="K138" s="1430"/>
      <c r="L138" s="1430"/>
      <c r="M138" s="1430"/>
      <c r="N138" s="1430"/>
      <c r="O138" s="1430"/>
      <c r="P138" s="1430"/>
      <c r="Q138" s="1430"/>
      <c r="R138" s="1430"/>
      <c r="S138" s="1430"/>
      <c r="T138" s="1430"/>
      <c r="U138" s="1430"/>
      <c r="V138" s="1430"/>
      <c r="W138" s="1430"/>
      <c r="X138" s="1430"/>
      <c r="Y138" s="1430"/>
      <c r="Z138" s="1430"/>
      <c r="AA138" s="1430"/>
      <c r="AB138" s="1430"/>
      <c r="AC138" s="1430"/>
      <c r="AD138" s="1430"/>
      <c r="AE138" s="1430"/>
      <c r="AF138" s="1430"/>
      <c r="AG138" s="1430"/>
      <c r="AH138" s="1430"/>
      <c r="AI138" s="1430"/>
      <c r="AJ138" s="1430"/>
      <c r="AK138" s="1430"/>
      <c r="AL138" s="1430"/>
      <c r="AM138" s="1430"/>
      <c r="AN138" s="1430"/>
      <c r="AO138" s="1430"/>
      <c r="AP138" s="1430"/>
      <c r="AQ138" s="1430"/>
      <c r="AR138" s="1430"/>
      <c r="AS138" s="1430"/>
      <c r="AT138" s="1430"/>
      <c r="AU138" s="1430"/>
      <c r="AV138" s="1430"/>
      <c r="AW138" s="1430"/>
      <c r="AX138" s="1430"/>
      <c r="AY138" s="1430"/>
      <c r="AZ138" s="1430"/>
      <c r="BA138" s="1430"/>
      <c r="BB138" s="1430"/>
      <c r="BC138" s="1430"/>
      <c r="BD138" s="1430"/>
      <c r="BE138" s="1430"/>
    </row>
    <row r="139" spans="2:57">
      <c r="B139" s="1430"/>
      <c r="C139" s="1430"/>
      <c r="D139" s="1430"/>
      <c r="E139" s="1430"/>
      <c r="F139" s="1430"/>
      <c r="G139" s="1430"/>
      <c r="H139" s="1430"/>
      <c r="I139" s="1430"/>
      <c r="J139" s="1430"/>
      <c r="K139" s="1430"/>
      <c r="L139" s="1430"/>
      <c r="M139" s="1430"/>
      <c r="N139" s="1430"/>
      <c r="O139" s="1430"/>
      <c r="P139" s="1430"/>
      <c r="Q139" s="1430"/>
      <c r="R139" s="1430"/>
      <c r="S139" s="1430"/>
      <c r="T139" s="1430"/>
      <c r="U139" s="1430"/>
      <c r="V139" s="1430"/>
      <c r="W139" s="1430"/>
      <c r="X139" s="1430"/>
      <c r="Y139" s="1430"/>
      <c r="Z139" s="1430"/>
      <c r="AA139" s="1430"/>
      <c r="AB139" s="1430"/>
      <c r="AC139" s="1430"/>
      <c r="AD139" s="1430"/>
      <c r="AE139" s="1430"/>
      <c r="AF139" s="1430"/>
      <c r="AG139" s="1430"/>
      <c r="AH139" s="1430"/>
      <c r="AI139" s="1430"/>
      <c r="AJ139" s="1430"/>
      <c r="AK139" s="1430"/>
      <c r="AL139" s="1430"/>
      <c r="AM139" s="1430"/>
      <c r="AN139" s="1430"/>
      <c r="AO139" s="1430"/>
      <c r="AP139" s="1430"/>
      <c r="AQ139" s="1430"/>
      <c r="AR139" s="1430"/>
      <c r="AS139" s="1430"/>
      <c r="AT139" s="1430"/>
      <c r="AU139" s="1430"/>
      <c r="AV139" s="1430"/>
      <c r="AW139" s="1430"/>
      <c r="AX139" s="1430"/>
      <c r="AY139" s="1430"/>
      <c r="AZ139" s="1430"/>
      <c r="BA139" s="1430"/>
      <c r="BB139" s="1430"/>
      <c r="BC139" s="1430"/>
      <c r="BD139" s="1430"/>
      <c r="BE139" s="1430"/>
    </row>
    <row r="140" spans="2:57">
      <c r="B140" s="1430"/>
      <c r="C140" s="1430"/>
      <c r="D140" s="1430"/>
      <c r="E140" s="1430"/>
      <c r="F140" s="1430"/>
      <c r="G140" s="1430"/>
      <c r="H140" s="1430"/>
      <c r="I140" s="1430"/>
      <c r="J140" s="1430"/>
      <c r="K140" s="1430"/>
      <c r="L140" s="1430"/>
      <c r="M140" s="1430"/>
      <c r="N140" s="1430"/>
      <c r="O140" s="1430"/>
      <c r="P140" s="1430"/>
      <c r="Q140" s="1430"/>
      <c r="R140" s="1430"/>
      <c r="S140" s="1430"/>
      <c r="T140" s="1430"/>
      <c r="U140" s="1430"/>
      <c r="V140" s="1430"/>
      <c r="W140" s="1430"/>
      <c r="X140" s="1430"/>
      <c r="Y140" s="1430"/>
      <c r="Z140" s="1430"/>
      <c r="AA140" s="1430"/>
      <c r="AB140" s="1430"/>
      <c r="AC140" s="1430"/>
      <c r="AD140" s="1430"/>
      <c r="AE140" s="1430"/>
      <c r="AF140" s="1430"/>
      <c r="AG140" s="1430"/>
      <c r="AH140" s="1430"/>
      <c r="AI140" s="1430"/>
      <c r="AJ140" s="1430"/>
      <c r="AK140" s="1430"/>
      <c r="AL140" s="1430"/>
      <c r="AM140" s="1430"/>
      <c r="AN140" s="1430"/>
      <c r="AO140" s="1430"/>
      <c r="AP140" s="1430"/>
      <c r="AQ140" s="1430"/>
      <c r="AR140" s="1430"/>
      <c r="AS140" s="1430"/>
      <c r="AT140" s="1430"/>
      <c r="AU140" s="1430"/>
      <c r="AV140" s="1430"/>
      <c r="AW140" s="1430"/>
      <c r="AX140" s="1430"/>
      <c r="AY140" s="1430"/>
      <c r="AZ140" s="1430"/>
      <c r="BA140" s="1430"/>
      <c r="BB140" s="1430"/>
      <c r="BC140" s="1430"/>
      <c r="BD140" s="1430"/>
      <c r="BE140" s="1430"/>
    </row>
    <row r="141" spans="2:57">
      <c r="B141" s="1430"/>
      <c r="C141" s="1430"/>
      <c r="D141" s="1430"/>
      <c r="E141" s="1430"/>
      <c r="F141" s="1430"/>
      <c r="G141" s="1430"/>
      <c r="H141" s="1430"/>
      <c r="I141" s="1430"/>
      <c r="J141" s="1430"/>
      <c r="K141" s="1430"/>
      <c r="L141" s="1430"/>
      <c r="M141" s="1430"/>
      <c r="N141" s="1430"/>
      <c r="O141" s="1430"/>
      <c r="P141" s="1430"/>
      <c r="Q141" s="1430"/>
      <c r="R141" s="1430"/>
      <c r="S141" s="1430"/>
      <c r="T141" s="1430"/>
      <c r="U141" s="1430"/>
      <c r="V141" s="1430"/>
      <c r="W141" s="1430"/>
      <c r="X141" s="1430"/>
      <c r="Y141" s="1430"/>
      <c r="Z141" s="1430"/>
      <c r="AA141" s="1430"/>
      <c r="AB141" s="1430"/>
      <c r="AC141" s="1430"/>
      <c r="AD141" s="1430"/>
      <c r="AE141" s="1430"/>
      <c r="AF141" s="1430"/>
      <c r="AG141" s="1430"/>
      <c r="AH141" s="1430"/>
      <c r="AI141" s="1430"/>
      <c r="AJ141" s="1430"/>
      <c r="AK141" s="1430"/>
      <c r="AL141" s="1430"/>
      <c r="AM141" s="1430"/>
      <c r="AN141" s="1430"/>
      <c r="AO141" s="1430"/>
      <c r="AP141" s="1430"/>
      <c r="AQ141" s="1430"/>
      <c r="AR141" s="1430"/>
      <c r="AS141" s="1430"/>
      <c r="AT141" s="1430"/>
      <c r="AU141" s="1430"/>
      <c r="AV141" s="1430"/>
      <c r="AW141" s="1430"/>
      <c r="AX141" s="1430"/>
      <c r="AY141" s="1430"/>
      <c r="AZ141" s="1430"/>
      <c r="BA141" s="1430"/>
      <c r="BB141" s="1430"/>
      <c r="BC141" s="1430"/>
      <c r="BD141" s="1430"/>
      <c r="BE141" s="1430"/>
    </row>
    <row r="142" spans="2:57">
      <c r="B142" s="1430"/>
      <c r="C142" s="1430"/>
      <c r="D142" s="1430"/>
      <c r="E142" s="1430"/>
      <c r="F142" s="1430"/>
      <c r="G142" s="1430"/>
      <c r="H142" s="1430"/>
      <c r="I142" s="1430"/>
      <c r="J142" s="1430"/>
      <c r="K142" s="1430"/>
      <c r="L142" s="1430"/>
      <c r="M142" s="1430"/>
      <c r="N142" s="1430"/>
      <c r="O142" s="1430"/>
      <c r="P142" s="1430"/>
      <c r="Q142" s="1430"/>
      <c r="R142" s="1430"/>
      <c r="S142" s="1430"/>
      <c r="T142" s="1430"/>
      <c r="U142" s="1430"/>
      <c r="V142" s="1430"/>
      <c r="W142" s="1430"/>
      <c r="X142" s="1430"/>
      <c r="Y142" s="1430"/>
      <c r="Z142" s="1430"/>
      <c r="AA142" s="1430"/>
      <c r="AB142" s="1430"/>
      <c r="AC142" s="1430"/>
      <c r="AD142" s="1430"/>
      <c r="AE142" s="1430"/>
      <c r="AF142" s="1430"/>
      <c r="AG142" s="1430"/>
      <c r="AH142" s="1430"/>
      <c r="AI142" s="1430"/>
      <c r="AJ142" s="1430"/>
      <c r="AK142" s="1430"/>
      <c r="AL142" s="1430"/>
      <c r="AM142" s="1430"/>
      <c r="AN142" s="1430"/>
      <c r="AO142" s="1430"/>
      <c r="AP142" s="1430"/>
      <c r="AQ142" s="1430"/>
      <c r="AR142" s="1430"/>
      <c r="AS142" s="1430"/>
      <c r="AT142" s="1430"/>
      <c r="AU142" s="1430"/>
      <c r="AV142" s="1430"/>
      <c r="AW142" s="1430"/>
      <c r="AX142" s="1430"/>
      <c r="AY142" s="1430"/>
      <c r="AZ142" s="1430"/>
      <c r="BA142" s="1430"/>
      <c r="BB142" s="1430"/>
      <c r="BC142" s="1430"/>
      <c r="BD142" s="1430"/>
      <c r="BE142" s="1430"/>
    </row>
    <row r="143" spans="2:57">
      <c r="B143" s="1430"/>
      <c r="C143" s="1430"/>
      <c r="D143" s="1430"/>
      <c r="E143" s="1430"/>
      <c r="F143" s="1430"/>
      <c r="G143" s="1430"/>
      <c r="H143" s="1430"/>
      <c r="I143" s="1430"/>
      <c r="J143" s="1430"/>
      <c r="K143" s="1430"/>
      <c r="L143" s="1430"/>
      <c r="M143" s="1430"/>
      <c r="N143" s="1430"/>
      <c r="O143" s="1430"/>
      <c r="P143" s="1430"/>
      <c r="Q143" s="1430"/>
      <c r="R143" s="1430"/>
      <c r="S143" s="1430"/>
      <c r="T143" s="1430"/>
      <c r="U143" s="1430"/>
      <c r="V143" s="1430"/>
      <c r="W143" s="1430"/>
      <c r="X143" s="1430"/>
      <c r="Y143" s="1430"/>
      <c r="Z143" s="1430"/>
      <c r="AA143" s="1430"/>
      <c r="AB143" s="1430"/>
      <c r="AC143" s="1430"/>
      <c r="AD143" s="1430"/>
      <c r="AE143" s="1430"/>
      <c r="AF143" s="1430"/>
      <c r="AG143" s="1430"/>
      <c r="AH143" s="1430"/>
      <c r="AI143" s="1430"/>
      <c r="AJ143" s="1430"/>
      <c r="AK143" s="1430"/>
      <c r="AL143" s="1430"/>
      <c r="AM143" s="1430"/>
      <c r="AN143" s="1430"/>
      <c r="AO143" s="1430"/>
      <c r="AP143" s="1430"/>
      <c r="AQ143" s="1430"/>
      <c r="AR143" s="1430"/>
      <c r="AS143" s="1430"/>
      <c r="AT143" s="1430"/>
      <c r="AU143" s="1430"/>
      <c r="AV143" s="1430"/>
      <c r="AW143" s="1430"/>
      <c r="AX143" s="1430"/>
      <c r="AY143" s="1430"/>
      <c r="AZ143" s="1430"/>
      <c r="BA143" s="1430"/>
      <c r="BB143" s="1430"/>
      <c r="BC143" s="1430"/>
      <c r="BD143" s="1430"/>
      <c r="BE143" s="1430"/>
    </row>
    <row r="144" spans="2:57">
      <c r="B144" s="1430"/>
      <c r="C144" s="1430"/>
      <c r="D144" s="1430"/>
      <c r="E144" s="1430"/>
      <c r="F144" s="1430"/>
      <c r="G144" s="1430"/>
      <c r="H144" s="1430"/>
      <c r="I144" s="1430"/>
      <c r="J144" s="1430"/>
      <c r="K144" s="1430"/>
      <c r="L144" s="1430"/>
      <c r="M144" s="1430"/>
      <c r="N144" s="1430"/>
      <c r="O144" s="1430"/>
      <c r="P144" s="1430"/>
      <c r="Q144" s="1430"/>
      <c r="R144" s="1430"/>
      <c r="S144" s="1430"/>
      <c r="T144" s="1430"/>
      <c r="U144" s="1430"/>
      <c r="V144" s="1430"/>
      <c r="W144" s="1430"/>
      <c r="X144" s="1430"/>
      <c r="Y144" s="1430"/>
      <c r="Z144" s="1430"/>
      <c r="AA144" s="1430"/>
      <c r="AB144" s="1430"/>
      <c r="AC144" s="1430"/>
      <c r="AD144" s="1430"/>
      <c r="AE144" s="1430"/>
      <c r="AF144" s="1430"/>
      <c r="AG144" s="1430"/>
      <c r="AH144" s="1430"/>
      <c r="AI144" s="1430"/>
      <c r="AJ144" s="1430"/>
      <c r="AK144" s="1430"/>
      <c r="AL144" s="1430"/>
      <c r="AM144" s="1430"/>
      <c r="AN144" s="1430"/>
      <c r="AO144" s="1430"/>
      <c r="AP144" s="1430"/>
      <c r="AQ144" s="1430"/>
      <c r="AR144" s="1430"/>
      <c r="AS144" s="1430"/>
      <c r="AT144" s="1430"/>
      <c r="AU144" s="1430"/>
      <c r="AV144" s="1430"/>
      <c r="AW144" s="1430"/>
      <c r="AX144" s="1430"/>
      <c r="AY144" s="1430"/>
      <c r="AZ144" s="1430"/>
      <c r="BA144" s="1430"/>
      <c r="BB144" s="1430"/>
      <c r="BC144" s="1430"/>
      <c r="BD144" s="1430"/>
      <c r="BE144" s="1430"/>
    </row>
    <row r="145" spans="2:57">
      <c r="B145" s="1430"/>
      <c r="C145" s="1430"/>
      <c r="D145" s="1430"/>
      <c r="E145" s="1430"/>
      <c r="F145" s="1430"/>
      <c r="G145" s="1430"/>
      <c r="H145" s="1430"/>
      <c r="I145" s="1430"/>
      <c r="J145" s="1430"/>
      <c r="K145" s="1430"/>
      <c r="L145" s="1430"/>
      <c r="M145" s="1430"/>
      <c r="N145" s="1430"/>
      <c r="O145" s="1430"/>
      <c r="P145" s="1430"/>
      <c r="Q145" s="1430"/>
      <c r="R145" s="1430"/>
      <c r="S145" s="1430"/>
      <c r="T145" s="1430"/>
      <c r="U145" s="1430"/>
      <c r="V145" s="1430"/>
      <c r="W145" s="1430"/>
      <c r="X145" s="1430"/>
      <c r="Y145" s="1430"/>
      <c r="Z145" s="1430"/>
      <c r="AA145" s="1430"/>
      <c r="AB145" s="1430"/>
      <c r="AC145" s="1430"/>
      <c r="AD145" s="1430"/>
      <c r="AE145" s="1430"/>
      <c r="AF145" s="1430"/>
      <c r="AG145" s="1430"/>
      <c r="AH145" s="1430"/>
      <c r="AI145" s="1430"/>
      <c r="AJ145" s="1430"/>
      <c r="AK145" s="1430"/>
      <c r="AL145" s="1430"/>
      <c r="AM145" s="1430"/>
      <c r="AN145" s="1430"/>
      <c r="AO145" s="1430"/>
      <c r="AP145" s="1430"/>
      <c r="AQ145" s="1430"/>
      <c r="AR145" s="1430"/>
      <c r="AS145" s="1430"/>
      <c r="AT145" s="1430"/>
      <c r="AU145" s="1430"/>
      <c r="AV145" s="1430"/>
      <c r="AW145" s="1430"/>
      <c r="AX145" s="1430"/>
      <c r="AY145" s="1430"/>
      <c r="AZ145" s="1430"/>
      <c r="BA145" s="1430"/>
      <c r="BB145" s="1430"/>
      <c r="BC145" s="1430"/>
      <c r="BD145" s="1430"/>
      <c r="BE145" s="1430"/>
    </row>
    <row r="146" spans="2:57">
      <c r="B146" s="1430"/>
      <c r="C146" s="1430"/>
      <c r="D146" s="1430"/>
      <c r="E146" s="1430"/>
      <c r="F146" s="1430"/>
      <c r="G146" s="1430"/>
      <c r="H146" s="1430"/>
      <c r="I146" s="1430"/>
      <c r="J146" s="1430"/>
      <c r="K146" s="1430"/>
      <c r="L146" s="1430"/>
      <c r="M146" s="1430"/>
      <c r="N146" s="1430"/>
      <c r="O146" s="1430"/>
      <c r="P146" s="1430"/>
      <c r="Q146" s="1430"/>
      <c r="R146" s="1430"/>
      <c r="S146" s="1430"/>
      <c r="T146" s="1430"/>
      <c r="U146" s="1430"/>
      <c r="V146" s="1430"/>
      <c r="W146" s="1430"/>
      <c r="X146" s="1430"/>
      <c r="Y146" s="1430"/>
      <c r="Z146" s="1430"/>
      <c r="AA146" s="1430"/>
      <c r="AB146" s="1430"/>
      <c r="AC146" s="1430"/>
      <c r="AD146" s="1430"/>
      <c r="AE146" s="1430"/>
      <c r="AF146" s="1430"/>
      <c r="AG146" s="1430"/>
      <c r="AH146" s="1430"/>
      <c r="AI146" s="1430"/>
      <c r="AJ146" s="1430"/>
      <c r="AK146" s="1430"/>
      <c r="AL146" s="1430"/>
      <c r="AM146" s="1430"/>
      <c r="AN146" s="1430"/>
      <c r="AO146" s="1430"/>
      <c r="AP146" s="1430"/>
      <c r="AQ146" s="1430"/>
      <c r="AR146" s="1430"/>
      <c r="AS146" s="1430"/>
      <c r="AT146" s="1430"/>
      <c r="AU146" s="1430"/>
      <c r="AV146" s="1430"/>
      <c r="AW146" s="1430"/>
      <c r="AX146" s="1430"/>
      <c r="AY146" s="1430"/>
      <c r="AZ146" s="1430"/>
      <c r="BA146" s="1430"/>
      <c r="BB146" s="1430"/>
      <c r="BC146" s="1430"/>
      <c r="BD146" s="1430"/>
      <c r="BE146" s="1430"/>
    </row>
    <row r="147" spans="2:57">
      <c r="B147" s="1430"/>
      <c r="C147" s="1430"/>
      <c r="D147" s="1430"/>
      <c r="E147" s="1430"/>
      <c r="F147" s="1430"/>
      <c r="G147" s="1430"/>
      <c r="H147" s="1430"/>
      <c r="I147" s="1430"/>
      <c r="J147" s="1430"/>
      <c r="K147" s="1430"/>
      <c r="L147" s="1430"/>
      <c r="M147" s="1430"/>
      <c r="N147" s="1430"/>
      <c r="O147" s="1430"/>
      <c r="P147" s="1430"/>
      <c r="Q147" s="1430"/>
      <c r="R147" s="1430"/>
      <c r="S147" s="1430"/>
      <c r="T147" s="1430"/>
      <c r="U147" s="1430"/>
      <c r="V147" s="1430"/>
      <c r="W147" s="1430"/>
      <c r="X147" s="1430"/>
      <c r="Y147" s="1430"/>
      <c r="Z147" s="1430"/>
      <c r="AA147" s="1430"/>
      <c r="AB147" s="1430"/>
      <c r="AC147" s="1430"/>
      <c r="AD147" s="1430"/>
      <c r="AE147" s="1430"/>
      <c r="AF147" s="1430"/>
      <c r="AG147" s="1430"/>
      <c r="AH147" s="1430"/>
      <c r="AI147" s="1430"/>
      <c r="AJ147" s="1430"/>
      <c r="AK147" s="1430"/>
      <c r="AL147" s="1430"/>
      <c r="AM147" s="1430"/>
      <c r="AN147" s="1430"/>
      <c r="AO147" s="1430"/>
      <c r="AP147" s="1430"/>
      <c r="AQ147" s="1430"/>
      <c r="AR147" s="1430"/>
      <c r="AS147" s="1430"/>
      <c r="AT147" s="1430"/>
      <c r="AU147" s="1430"/>
      <c r="AV147" s="1430"/>
      <c r="AW147" s="1430"/>
      <c r="AX147" s="1430"/>
      <c r="AY147" s="1430"/>
      <c r="AZ147" s="1430"/>
      <c r="BA147" s="1430"/>
      <c r="BB147" s="1430"/>
      <c r="BC147" s="1430"/>
      <c r="BD147" s="1430"/>
      <c r="BE147" s="1430"/>
    </row>
    <row r="148" spans="2:57">
      <c r="B148" s="1430"/>
      <c r="C148" s="1430"/>
      <c r="D148" s="1430"/>
      <c r="E148" s="1430"/>
      <c r="F148" s="1430"/>
      <c r="G148" s="1430"/>
      <c r="H148" s="1430"/>
      <c r="I148" s="1430"/>
      <c r="J148" s="1430"/>
      <c r="K148" s="1430"/>
      <c r="L148" s="1430"/>
      <c r="M148" s="1430"/>
      <c r="N148" s="1430"/>
      <c r="O148" s="1430"/>
      <c r="P148" s="1430"/>
      <c r="Q148" s="1430"/>
      <c r="R148" s="1430"/>
      <c r="S148" s="1430"/>
      <c r="T148" s="1430"/>
      <c r="U148" s="1430"/>
      <c r="V148" s="1430"/>
      <c r="W148" s="1430"/>
      <c r="X148" s="1430"/>
      <c r="Y148" s="1430"/>
      <c r="Z148" s="1430"/>
      <c r="AA148" s="1430"/>
      <c r="AB148" s="1430"/>
      <c r="AC148" s="1430"/>
      <c r="AD148" s="1430"/>
      <c r="AE148" s="1430"/>
      <c r="AF148" s="1430"/>
      <c r="AG148" s="1430"/>
      <c r="AH148" s="1430"/>
      <c r="AI148" s="1430"/>
      <c r="AJ148" s="1430"/>
      <c r="AK148" s="1430"/>
      <c r="AL148" s="1430"/>
      <c r="AM148" s="1430"/>
      <c r="AN148" s="1430"/>
      <c r="AO148" s="1430"/>
      <c r="AP148" s="1430"/>
      <c r="AQ148" s="1430"/>
      <c r="AR148" s="1430"/>
      <c r="AS148" s="1430"/>
      <c r="AT148" s="1430"/>
      <c r="AU148" s="1430"/>
      <c r="AV148" s="1430"/>
      <c r="AW148" s="1430"/>
      <c r="AX148" s="1430"/>
      <c r="AY148" s="1430"/>
      <c r="AZ148" s="1430"/>
      <c r="BA148" s="1430"/>
      <c r="BB148" s="1430"/>
      <c r="BC148" s="1430"/>
      <c r="BD148" s="1430"/>
      <c r="BE148" s="1430"/>
    </row>
    <row r="149" spans="2:57">
      <c r="B149" s="1430"/>
      <c r="C149" s="1430"/>
      <c r="D149" s="1430"/>
      <c r="E149" s="1430"/>
      <c r="F149" s="1430"/>
      <c r="G149" s="1430"/>
      <c r="H149" s="1430"/>
      <c r="I149" s="1430"/>
      <c r="J149" s="1430"/>
      <c r="K149" s="1430"/>
      <c r="L149" s="1430"/>
      <c r="M149" s="1430"/>
      <c r="N149" s="1430"/>
      <c r="O149" s="1430"/>
      <c r="P149" s="1430"/>
      <c r="Q149" s="1430"/>
      <c r="R149" s="1430"/>
      <c r="S149" s="1430"/>
      <c r="T149" s="1430"/>
      <c r="U149" s="1430"/>
      <c r="V149" s="1430"/>
      <c r="W149" s="1430"/>
      <c r="X149" s="1430"/>
      <c r="Y149" s="1430"/>
      <c r="Z149" s="1430"/>
      <c r="AA149" s="1430"/>
      <c r="AB149" s="1430"/>
      <c r="AC149" s="1430"/>
      <c r="AD149" s="1430"/>
      <c r="AE149" s="1430"/>
      <c r="AF149" s="1430"/>
      <c r="AG149" s="1430"/>
      <c r="AH149" s="1430"/>
      <c r="AI149" s="1430"/>
      <c r="AJ149" s="1430"/>
      <c r="AK149" s="1430"/>
      <c r="AL149" s="1430"/>
      <c r="AM149" s="1430"/>
      <c r="AN149" s="1430"/>
      <c r="AO149" s="1430"/>
      <c r="AP149" s="1430"/>
      <c r="AQ149" s="1430"/>
      <c r="AR149" s="1430"/>
      <c r="AS149" s="1430"/>
      <c r="AT149" s="1430"/>
      <c r="AU149" s="1430"/>
      <c r="AV149" s="1430"/>
      <c r="AW149" s="1430"/>
      <c r="AX149" s="1430"/>
      <c r="AY149" s="1430"/>
      <c r="AZ149" s="1430"/>
      <c r="BA149" s="1430"/>
      <c r="BB149" s="1430"/>
      <c r="BC149" s="1430"/>
      <c r="BD149" s="1430"/>
      <c r="BE149" s="1430"/>
    </row>
    <row r="150" spans="2:57">
      <c r="B150" s="1430"/>
      <c r="C150" s="1430"/>
      <c r="D150" s="1430"/>
      <c r="E150" s="1430"/>
      <c r="F150" s="1430"/>
      <c r="G150" s="1430"/>
      <c r="H150" s="1430"/>
      <c r="I150" s="1430"/>
      <c r="J150" s="1430"/>
      <c r="K150" s="1430"/>
      <c r="L150" s="1430"/>
      <c r="M150" s="1430"/>
      <c r="N150" s="1430"/>
      <c r="O150" s="1430"/>
      <c r="P150" s="1430"/>
      <c r="Q150" s="1430"/>
      <c r="R150" s="1430"/>
      <c r="S150" s="1430"/>
      <c r="T150" s="1430"/>
      <c r="U150" s="1430"/>
      <c r="V150" s="1430"/>
      <c r="W150" s="1430"/>
      <c r="X150" s="1430"/>
      <c r="Y150" s="1430"/>
      <c r="Z150" s="1430"/>
      <c r="AA150" s="1430"/>
      <c r="AB150" s="1430"/>
      <c r="AC150" s="1430"/>
      <c r="AD150" s="1430"/>
      <c r="AE150" s="1430"/>
      <c r="AF150" s="1430"/>
      <c r="AG150" s="1430"/>
      <c r="AH150" s="1430"/>
      <c r="AI150" s="1430"/>
      <c r="AJ150" s="1430"/>
      <c r="AK150" s="1430"/>
      <c r="AL150" s="1430"/>
      <c r="AM150" s="1430"/>
      <c r="AN150" s="1430"/>
      <c r="AO150" s="1430"/>
      <c r="AP150" s="1430"/>
      <c r="AQ150" s="1430"/>
      <c r="AR150" s="1430"/>
      <c r="AS150" s="1430"/>
      <c r="AT150" s="1430"/>
      <c r="AU150" s="1430"/>
      <c r="AV150" s="1430"/>
      <c r="AW150" s="1430"/>
      <c r="AX150" s="1430"/>
      <c r="AY150" s="1430"/>
      <c r="AZ150" s="1430"/>
      <c r="BA150" s="1430"/>
      <c r="BB150" s="1430"/>
      <c r="BC150" s="1430"/>
      <c r="BD150" s="1430"/>
      <c r="BE150" s="1430"/>
    </row>
    <row r="151" spans="2:57">
      <c r="B151" s="1430"/>
      <c r="C151" s="1430"/>
      <c r="D151" s="1430"/>
      <c r="E151" s="1430"/>
      <c r="F151" s="1430"/>
      <c r="G151" s="1430"/>
      <c r="H151" s="1430"/>
      <c r="I151" s="1430"/>
      <c r="J151" s="1430"/>
      <c r="K151" s="1430"/>
      <c r="L151" s="1430"/>
      <c r="M151" s="1430"/>
      <c r="N151" s="1430"/>
      <c r="O151" s="1430"/>
      <c r="P151" s="1430"/>
      <c r="Q151" s="1430"/>
      <c r="R151" s="1430"/>
      <c r="S151" s="1430"/>
      <c r="T151" s="1430"/>
      <c r="U151" s="1430"/>
      <c r="V151" s="1430"/>
      <c r="W151" s="1430"/>
      <c r="X151" s="1430"/>
      <c r="Y151" s="1430"/>
      <c r="Z151" s="1430"/>
      <c r="AA151" s="1430"/>
      <c r="AB151" s="1430"/>
      <c r="AC151" s="1430"/>
      <c r="AD151" s="1430"/>
      <c r="AE151" s="1430"/>
      <c r="AF151" s="1430"/>
      <c r="AG151" s="1430"/>
      <c r="AH151" s="1430"/>
      <c r="AI151" s="1430"/>
      <c r="AJ151" s="1430"/>
      <c r="AK151" s="1430"/>
      <c r="AL151" s="1430"/>
      <c r="AM151" s="1430"/>
      <c r="AN151" s="1430"/>
      <c r="AO151" s="1430"/>
      <c r="AP151" s="1430"/>
      <c r="AQ151" s="1430"/>
      <c r="AR151" s="1430"/>
      <c r="AS151" s="1430"/>
      <c r="AT151" s="1430"/>
      <c r="AU151" s="1430"/>
      <c r="AV151" s="1430"/>
      <c r="AW151" s="1430"/>
      <c r="AX151" s="1430"/>
      <c r="AY151" s="1430"/>
      <c r="AZ151" s="1430"/>
      <c r="BA151" s="1430"/>
      <c r="BB151" s="1430"/>
      <c r="BC151" s="1430"/>
      <c r="BD151" s="1430"/>
      <c r="BE151" s="1430"/>
    </row>
    <row r="152" spans="2:57">
      <c r="B152" s="1430"/>
      <c r="C152" s="1430"/>
      <c r="D152" s="1430"/>
      <c r="E152" s="1430"/>
      <c r="F152" s="1430"/>
      <c r="G152" s="1430"/>
      <c r="H152" s="1430"/>
      <c r="I152" s="1430"/>
      <c r="J152" s="1430"/>
      <c r="K152" s="1430"/>
      <c r="L152" s="1430"/>
      <c r="M152" s="1430"/>
      <c r="N152" s="1430"/>
      <c r="O152" s="1430"/>
      <c r="P152" s="1430"/>
      <c r="Q152" s="1430"/>
      <c r="R152" s="1430"/>
      <c r="S152" s="1430"/>
      <c r="T152" s="1430"/>
      <c r="U152" s="1430"/>
      <c r="V152" s="1430"/>
      <c r="W152" s="1430"/>
      <c r="X152" s="1430"/>
      <c r="Y152" s="1430"/>
      <c r="Z152" s="1430"/>
      <c r="AA152" s="1430"/>
      <c r="AB152" s="1430"/>
      <c r="AC152" s="1430"/>
      <c r="AD152" s="1430"/>
      <c r="AE152" s="1430"/>
      <c r="AF152" s="1430"/>
      <c r="AG152" s="1430"/>
      <c r="AH152" s="1430"/>
      <c r="AI152" s="1430"/>
      <c r="AJ152" s="1430"/>
      <c r="AK152" s="1430"/>
      <c r="AL152" s="1430"/>
      <c r="AM152" s="1430"/>
      <c r="AN152" s="1430"/>
      <c r="AO152" s="1430"/>
      <c r="AP152" s="1430"/>
      <c r="AQ152" s="1430"/>
      <c r="AR152" s="1430"/>
      <c r="AS152" s="1430"/>
      <c r="AT152" s="1430"/>
      <c r="AU152" s="1430"/>
      <c r="AV152" s="1430"/>
      <c r="AW152" s="1430"/>
      <c r="AX152" s="1430"/>
      <c r="AY152" s="1430"/>
      <c r="AZ152" s="1430"/>
      <c r="BA152" s="1430"/>
      <c r="BB152" s="1430"/>
      <c r="BC152" s="1430"/>
      <c r="BD152" s="1430"/>
      <c r="BE152" s="1430"/>
    </row>
    <row r="153" spans="2:57">
      <c r="B153" s="1430"/>
      <c r="C153" s="1430"/>
      <c r="D153" s="1430"/>
      <c r="E153" s="1430"/>
      <c r="F153" s="1430"/>
      <c r="G153" s="1430"/>
      <c r="H153" s="1430"/>
      <c r="I153" s="1430"/>
      <c r="J153" s="1430"/>
      <c r="K153" s="1430"/>
      <c r="L153" s="1430"/>
      <c r="M153" s="1430"/>
      <c r="N153" s="1430"/>
      <c r="O153" s="1430"/>
      <c r="P153" s="1430"/>
      <c r="Q153" s="1430"/>
      <c r="R153" s="1430"/>
      <c r="S153" s="1430"/>
      <c r="T153" s="1430"/>
      <c r="U153" s="1430"/>
      <c r="V153" s="1430"/>
      <c r="W153" s="1430"/>
      <c r="X153" s="1430"/>
      <c r="Y153" s="1430"/>
      <c r="Z153" s="1430"/>
      <c r="AA153" s="1430"/>
      <c r="AB153" s="1430"/>
      <c r="AC153" s="1430"/>
      <c r="AD153" s="1430"/>
      <c r="AE153" s="1430"/>
      <c r="AF153" s="1430"/>
      <c r="AG153" s="1430"/>
      <c r="AH153" s="1430"/>
      <c r="AI153" s="1430"/>
      <c r="AJ153" s="1430"/>
      <c r="AK153" s="1430"/>
      <c r="AL153" s="1430"/>
      <c r="AM153" s="1430"/>
      <c r="AN153" s="1430"/>
      <c r="AO153" s="1430"/>
      <c r="AP153" s="1430"/>
      <c r="AQ153" s="1430"/>
      <c r="AR153" s="1430"/>
      <c r="AS153" s="1430"/>
      <c r="AT153" s="1430"/>
      <c r="AU153" s="1430"/>
      <c r="AV153" s="1430"/>
      <c r="AW153" s="1430"/>
      <c r="AX153" s="1430"/>
      <c r="AY153" s="1430"/>
      <c r="AZ153" s="1430"/>
      <c r="BA153" s="1430"/>
      <c r="BB153" s="1430"/>
      <c r="BC153" s="1430"/>
      <c r="BD153" s="1430"/>
      <c r="BE153" s="1430"/>
    </row>
    <row r="154" spans="2:57">
      <c r="B154" s="1430"/>
      <c r="C154" s="1430"/>
      <c r="D154" s="1430"/>
      <c r="E154" s="1430"/>
      <c r="F154" s="1430"/>
      <c r="G154" s="1430"/>
      <c r="H154" s="1430"/>
      <c r="I154" s="1430"/>
      <c r="J154" s="1430"/>
      <c r="K154" s="1430"/>
      <c r="L154" s="1430"/>
      <c r="M154" s="1430"/>
      <c r="N154" s="1430"/>
      <c r="O154" s="1430"/>
      <c r="P154" s="1430"/>
      <c r="Q154" s="1430"/>
      <c r="R154" s="1430"/>
      <c r="S154" s="1430"/>
      <c r="T154" s="1430"/>
      <c r="U154" s="1430"/>
      <c r="V154" s="1430"/>
      <c r="W154" s="1430"/>
      <c r="X154" s="1430"/>
      <c r="Y154" s="1430"/>
      <c r="Z154" s="1430"/>
      <c r="AA154" s="1430"/>
      <c r="AB154" s="1430"/>
      <c r="AC154" s="1430"/>
      <c r="AD154" s="1430"/>
      <c r="AE154" s="1430"/>
      <c r="AF154" s="1430"/>
      <c r="AG154" s="1430"/>
      <c r="AH154" s="1430"/>
      <c r="AI154" s="1430"/>
      <c r="AJ154" s="1430"/>
      <c r="AK154" s="1430"/>
      <c r="AL154" s="1430"/>
      <c r="AM154" s="1430"/>
      <c r="AN154" s="1430"/>
      <c r="AO154" s="1430"/>
      <c r="AP154" s="1430"/>
      <c r="AQ154" s="1430"/>
      <c r="AR154" s="1430"/>
      <c r="AS154" s="1430"/>
      <c r="AT154" s="1430"/>
      <c r="AU154" s="1430"/>
      <c r="AV154" s="1430"/>
      <c r="AW154" s="1430"/>
      <c r="AX154" s="1430"/>
      <c r="AY154" s="1430"/>
      <c r="AZ154" s="1430"/>
      <c r="BA154" s="1430"/>
      <c r="BB154" s="1430"/>
      <c r="BC154" s="1430"/>
      <c r="BD154" s="1430"/>
      <c r="BE154" s="1430"/>
    </row>
    <row r="155" spans="2:57">
      <c r="B155" s="1430"/>
      <c r="C155" s="1430"/>
      <c r="D155" s="1430"/>
      <c r="E155" s="1430"/>
      <c r="F155" s="1430"/>
      <c r="G155" s="1430"/>
      <c r="H155" s="1430"/>
      <c r="I155" s="1430"/>
      <c r="J155" s="1430"/>
      <c r="K155" s="1430"/>
      <c r="L155" s="1430"/>
      <c r="M155" s="1430"/>
      <c r="N155" s="1430"/>
      <c r="O155" s="1430"/>
      <c r="P155" s="1430"/>
      <c r="Q155" s="1430"/>
      <c r="R155" s="1430"/>
      <c r="S155" s="1430"/>
      <c r="T155" s="1430"/>
      <c r="U155" s="1430"/>
      <c r="V155" s="1430"/>
      <c r="W155" s="1430"/>
      <c r="X155" s="1430"/>
      <c r="Y155" s="1430"/>
      <c r="Z155" s="1430"/>
      <c r="AA155" s="1430"/>
      <c r="AB155" s="1430"/>
      <c r="AC155" s="1430"/>
      <c r="AD155" s="1430"/>
      <c r="AE155" s="1430"/>
      <c r="AF155" s="1430"/>
      <c r="AG155" s="1430"/>
      <c r="AH155" s="1430"/>
      <c r="AI155" s="1430"/>
      <c r="AJ155" s="1430"/>
      <c r="AK155" s="1430"/>
      <c r="AL155" s="1430"/>
      <c r="AM155" s="1430"/>
      <c r="AN155" s="1430"/>
      <c r="AO155" s="1430"/>
      <c r="AP155" s="1430"/>
      <c r="AQ155" s="1430"/>
      <c r="AR155" s="1430"/>
      <c r="AS155" s="1430"/>
      <c r="AT155" s="1430"/>
      <c r="AU155" s="1430"/>
      <c r="AV155" s="1430"/>
      <c r="AW155" s="1430"/>
      <c r="AX155" s="1430"/>
      <c r="AY155" s="1430"/>
      <c r="AZ155" s="1430"/>
      <c r="BA155" s="1430"/>
      <c r="BB155" s="1430"/>
      <c r="BC155" s="1430"/>
      <c r="BD155" s="1430"/>
      <c r="BE155" s="1430"/>
    </row>
    <row r="156" spans="2:57">
      <c r="B156" s="1430"/>
      <c r="C156" s="1430"/>
      <c r="D156" s="1430"/>
      <c r="E156" s="1430"/>
      <c r="F156" s="1430"/>
      <c r="G156" s="1430"/>
      <c r="H156" s="1430"/>
      <c r="I156" s="1430"/>
      <c r="J156" s="1430"/>
      <c r="K156" s="1430"/>
      <c r="L156" s="1430"/>
      <c r="M156" s="1430"/>
      <c r="N156" s="1430"/>
      <c r="O156" s="1430"/>
      <c r="P156" s="1430"/>
      <c r="Q156" s="1430"/>
      <c r="R156" s="1430"/>
      <c r="S156" s="1430"/>
      <c r="T156" s="1430"/>
      <c r="U156" s="1430"/>
      <c r="V156" s="1430"/>
      <c r="W156" s="1430"/>
      <c r="X156" s="1430"/>
      <c r="Y156" s="1430"/>
      <c r="Z156" s="1430"/>
      <c r="AA156" s="1430"/>
      <c r="AB156" s="1430"/>
      <c r="AC156" s="1430"/>
      <c r="AD156" s="1430"/>
      <c r="AE156" s="1430"/>
      <c r="AF156" s="1430"/>
      <c r="AG156" s="1430"/>
      <c r="AH156" s="1430"/>
      <c r="AI156" s="1430"/>
      <c r="AJ156" s="1430"/>
      <c r="AK156" s="1430"/>
      <c r="AL156" s="1430"/>
      <c r="AM156" s="1430"/>
      <c r="AN156" s="1430"/>
      <c r="AO156" s="1430"/>
      <c r="AP156" s="1430"/>
      <c r="AQ156" s="1430"/>
      <c r="AR156" s="1430"/>
      <c r="AS156" s="1430"/>
      <c r="AT156" s="1430"/>
      <c r="AU156" s="1430"/>
      <c r="AV156" s="1430"/>
      <c r="AW156" s="1430"/>
      <c r="AX156" s="1430"/>
      <c r="AY156" s="1430"/>
      <c r="AZ156" s="1430"/>
      <c r="BA156" s="1430"/>
      <c r="BB156" s="1430"/>
      <c r="BC156" s="1430"/>
      <c r="BD156" s="1430"/>
      <c r="BE156" s="1430"/>
    </row>
    <row r="157" spans="2:57">
      <c r="B157" s="1430"/>
      <c r="C157" s="1430"/>
      <c r="D157" s="1430"/>
      <c r="E157" s="1430"/>
      <c r="F157" s="1430"/>
      <c r="G157" s="1430"/>
      <c r="H157" s="1430"/>
      <c r="I157" s="1430"/>
      <c r="J157" s="1430"/>
      <c r="K157" s="1430"/>
      <c r="L157" s="1430"/>
      <c r="M157" s="1430"/>
      <c r="N157" s="1430"/>
      <c r="O157" s="1430"/>
      <c r="P157" s="1430"/>
      <c r="Q157" s="1430"/>
      <c r="R157" s="1430"/>
      <c r="S157" s="1430"/>
      <c r="T157" s="1430"/>
      <c r="U157" s="1430"/>
      <c r="V157" s="1430"/>
      <c r="W157" s="1430"/>
      <c r="X157" s="1430"/>
      <c r="Y157" s="1430"/>
      <c r="Z157" s="1430"/>
      <c r="AA157" s="1430"/>
      <c r="AB157" s="1430"/>
      <c r="AC157" s="1430"/>
      <c r="AD157" s="1430"/>
      <c r="AE157" s="1430"/>
      <c r="AF157" s="1430"/>
      <c r="AG157" s="1430"/>
      <c r="AH157" s="1430"/>
      <c r="AI157" s="1430"/>
      <c r="AJ157" s="1430"/>
      <c r="AK157" s="1430"/>
      <c r="AL157" s="1430"/>
      <c r="AM157" s="1430"/>
      <c r="AN157" s="1430"/>
      <c r="AO157" s="1430"/>
      <c r="AP157" s="1430"/>
      <c r="AQ157" s="1430"/>
      <c r="AR157" s="1430"/>
      <c r="AS157" s="1430"/>
      <c r="AT157" s="1430"/>
      <c r="AU157" s="1430"/>
      <c r="AV157" s="1430"/>
      <c r="AW157" s="1430"/>
      <c r="AX157" s="1430"/>
      <c r="AY157" s="1430"/>
      <c r="AZ157" s="1430"/>
      <c r="BA157" s="1430"/>
      <c r="BB157" s="1430"/>
      <c r="BC157" s="1430"/>
      <c r="BD157" s="1430"/>
      <c r="BE157" s="1430"/>
    </row>
    <row r="158" spans="2:57">
      <c r="B158" s="1430"/>
      <c r="C158" s="1430"/>
      <c r="D158" s="1430"/>
      <c r="E158" s="1430"/>
      <c r="F158" s="1430"/>
      <c r="G158" s="1430"/>
      <c r="H158" s="1430"/>
      <c r="I158" s="1430"/>
      <c r="J158" s="1430"/>
      <c r="K158" s="1430"/>
      <c r="L158" s="1430"/>
      <c r="M158" s="1430"/>
      <c r="N158" s="1430"/>
      <c r="O158" s="1430"/>
      <c r="P158" s="1430"/>
      <c r="Q158" s="1430"/>
      <c r="R158" s="1430"/>
      <c r="S158" s="1430"/>
      <c r="T158" s="1430"/>
      <c r="U158" s="1430"/>
      <c r="V158" s="1430"/>
      <c r="W158" s="1430"/>
      <c r="X158" s="1430"/>
      <c r="Y158" s="1430"/>
      <c r="Z158" s="1430"/>
      <c r="AA158" s="1430"/>
      <c r="AB158" s="1430"/>
      <c r="AC158" s="1430"/>
      <c r="AD158" s="1430"/>
      <c r="AE158" s="1430"/>
      <c r="AF158" s="1430"/>
      <c r="AG158" s="1430"/>
      <c r="AH158" s="1430"/>
      <c r="AI158" s="1430"/>
      <c r="AJ158" s="1430"/>
      <c r="AK158" s="1430"/>
      <c r="AL158" s="1430"/>
      <c r="AM158" s="1430"/>
      <c r="AN158" s="1430"/>
      <c r="AO158" s="1430"/>
      <c r="AP158" s="1430"/>
      <c r="AQ158" s="1430"/>
      <c r="AR158" s="1430"/>
      <c r="AS158" s="1430"/>
      <c r="AT158" s="1430"/>
      <c r="AU158" s="1430"/>
      <c r="AV158" s="1430"/>
      <c r="AW158" s="1430"/>
      <c r="AX158" s="1430"/>
      <c r="AY158" s="1430"/>
      <c r="AZ158" s="1430"/>
      <c r="BA158" s="1430"/>
      <c r="BB158" s="1430"/>
      <c r="BC158" s="1430"/>
      <c r="BD158" s="1430"/>
      <c r="BE158" s="1430"/>
    </row>
    <row r="159" spans="2:57">
      <c r="B159" s="1430"/>
      <c r="C159" s="1430"/>
      <c r="D159" s="1430"/>
      <c r="E159" s="1430"/>
      <c r="F159" s="1430"/>
      <c r="G159" s="1430"/>
      <c r="H159" s="1430"/>
      <c r="I159" s="1430"/>
      <c r="J159" s="1430"/>
      <c r="K159" s="1430"/>
      <c r="L159" s="1430"/>
      <c r="M159" s="1430"/>
      <c r="N159" s="1430"/>
      <c r="O159" s="1430"/>
      <c r="P159" s="1430"/>
      <c r="Q159" s="1430"/>
      <c r="R159" s="1430"/>
      <c r="S159" s="1430"/>
      <c r="T159" s="1430"/>
      <c r="U159" s="1430"/>
      <c r="V159" s="1430"/>
      <c r="W159" s="1430"/>
      <c r="X159" s="1430"/>
      <c r="Y159" s="1430"/>
      <c r="Z159" s="1430"/>
      <c r="AA159" s="1430"/>
      <c r="AB159" s="1430"/>
      <c r="AC159" s="1430"/>
      <c r="AD159" s="1430"/>
      <c r="AE159" s="1430"/>
      <c r="AF159" s="1430"/>
      <c r="AG159" s="1430"/>
      <c r="AH159" s="1430"/>
      <c r="AI159" s="1430"/>
      <c r="AJ159" s="1430"/>
      <c r="AK159" s="1430"/>
      <c r="AL159" s="1430"/>
      <c r="AM159" s="1430"/>
      <c r="AN159" s="1430"/>
      <c r="AO159" s="1430"/>
      <c r="AP159" s="1430"/>
      <c r="AQ159" s="1430"/>
      <c r="AR159" s="1430"/>
      <c r="AS159" s="1430"/>
      <c r="AT159" s="1430"/>
      <c r="AU159" s="1430"/>
      <c r="AV159" s="1430"/>
      <c r="AW159" s="1430"/>
      <c r="AX159" s="1430"/>
      <c r="AY159" s="1430"/>
      <c r="AZ159" s="1430"/>
      <c r="BA159" s="1430"/>
      <c r="BB159" s="1430"/>
      <c r="BC159" s="1430"/>
      <c r="BD159" s="1430"/>
      <c r="BE159" s="1430"/>
    </row>
    <row r="160" spans="2:57">
      <c r="B160" s="1430"/>
      <c r="C160" s="1430"/>
      <c r="D160" s="1430"/>
      <c r="E160" s="1430"/>
      <c r="F160" s="1430"/>
      <c r="G160" s="1430"/>
      <c r="H160" s="1430"/>
      <c r="I160" s="1430"/>
      <c r="J160" s="1430"/>
      <c r="K160" s="1430"/>
      <c r="L160" s="1430"/>
      <c r="M160" s="1430"/>
      <c r="N160" s="1430"/>
      <c r="O160" s="1430"/>
      <c r="P160" s="1430"/>
      <c r="Q160" s="1430"/>
      <c r="R160" s="1430"/>
      <c r="S160" s="1430"/>
      <c r="T160" s="1430"/>
      <c r="U160" s="1430"/>
      <c r="V160" s="1430"/>
      <c r="W160" s="1430"/>
      <c r="X160" s="1430"/>
      <c r="Y160" s="1430"/>
      <c r="Z160" s="1430"/>
      <c r="AA160" s="1430"/>
      <c r="AB160" s="1430"/>
      <c r="AC160" s="1430"/>
      <c r="AD160" s="1430"/>
      <c r="AE160" s="1430"/>
      <c r="AF160" s="1430"/>
      <c r="AG160" s="1430"/>
      <c r="AH160" s="1430"/>
      <c r="AI160" s="1430"/>
      <c r="AJ160" s="1430"/>
      <c r="AK160" s="1430"/>
      <c r="AL160" s="1430"/>
      <c r="AM160" s="1430"/>
      <c r="AN160" s="1430"/>
      <c r="AO160" s="1430"/>
      <c r="AP160" s="1430"/>
      <c r="AQ160" s="1430"/>
      <c r="AR160" s="1430"/>
      <c r="AS160" s="1430"/>
      <c r="AT160" s="1430"/>
      <c r="AU160" s="1430"/>
      <c r="AV160" s="1430"/>
      <c r="AW160" s="1430"/>
      <c r="AX160" s="1430"/>
      <c r="AY160" s="1430"/>
      <c r="AZ160" s="1430"/>
      <c r="BA160" s="1430"/>
      <c r="BB160" s="1430"/>
      <c r="BC160" s="1430"/>
      <c r="BD160" s="1430"/>
      <c r="BE160" s="1430"/>
    </row>
    <row r="161" spans="2:57">
      <c r="B161" s="1430"/>
      <c r="C161" s="1430"/>
      <c r="D161" s="1430"/>
      <c r="E161" s="1430"/>
      <c r="F161" s="1430"/>
      <c r="G161" s="1430"/>
      <c r="H161" s="1430"/>
      <c r="I161" s="1430"/>
      <c r="J161" s="1430"/>
      <c r="K161" s="1430"/>
      <c r="L161" s="1430"/>
      <c r="M161" s="1430"/>
      <c r="N161" s="1430"/>
      <c r="O161" s="1430"/>
      <c r="P161" s="1430"/>
      <c r="Q161" s="1430"/>
      <c r="R161" s="1430"/>
      <c r="S161" s="1430"/>
      <c r="T161" s="1430"/>
      <c r="U161" s="1430"/>
      <c r="V161" s="1430"/>
      <c r="W161" s="1430"/>
      <c r="X161" s="1430"/>
      <c r="Y161" s="1430"/>
      <c r="Z161" s="1430"/>
      <c r="AA161" s="1430"/>
      <c r="AB161" s="1430"/>
      <c r="AC161" s="1430"/>
      <c r="AD161" s="1430"/>
      <c r="AE161" s="1430"/>
      <c r="AF161" s="1430"/>
      <c r="AG161" s="1430"/>
      <c r="AH161" s="1430"/>
      <c r="AI161" s="1430"/>
      <c r="AJ161" s="1430"/>
      <c r="AK161" s="1430"/>
      <c r="AL161" s="1430"/>
      <c r="AM161" s="1430"/>
      <c r="AN161" s="1430"/>
      <c r="AO161" s="1430"/>
      <c r="AP161" s="1430"/>
      <c r="AQ161" s="1430"/>
      <c r="AR161" s="1430"/>
      <c r="AS161" s="1430"/>
      <c r="AT161" s="1430"/>
      <c r="AU161" s="1430"/>
      <c r="AV161" s="1430"/>
      <c r="AW161" s="1430"/>
      <c r="AX161" s="1430"/>
      <c r="AY161" s="1430"/>
      <c r="AZ161" s="1430"/>
      <c r="BA161" s="1430"/>
      <c r="BB161" s="1430"/>
      <c r="BC161" s="1430"/>
      <c r="BD161" s="1430"/>
      <c r="BE161" s="1430"/>
    </row>
    <row r="162" spans="2:57">
      <c r="B162" s="1430"/>
      <c r="C162" s="1430"/>
      <c r="D162" s="1430"/>
      <c r="E162" s="1430"/>
      <c r="F162" s="1430"/>
      <c r="G162" s="1430"/>
      <c r="H162" s="1430"/>
      <c r="I162" s="1430"/>
      <c r="J162" s="1430"/>
      <c r="K162" s="1430"/>
      <c r="L162" s="1430"/>
      <c r="M162" s="1430"/>
      <c r="N162" s="1430"/>
      <c r="O162" s="1430"/>
      <c r="P162" s="1430"/>
      <c r="Q162" s="1430"/>
      <c r="R162" s="1430"/>
      <c r="S162" s="1430"/>
      <c r="T162" s="1430"/>
      <c r="U162" s="1430"/>
      <c r="V162" s="1430"/>
      <c r="W162" s="1430"/>
      <c r="X162" s="1430"/>
      <c r="Y162" s="1430"/>
      <c r="Z162" s="1430"/>
      <c r="AA162" s="1430"/>
      <c r="AB162" s="1430"/>
      <c r="AC162" s="1430"/>
      <c r="AD162" s="1430"/>
      <c r="AE162" s="1430"/>
      <c r="AF162" s="1430"/>
      <c r="AG162" s="1430"/>
      <c r="AH162" s="1430"/>
      <c r="AI162" s="1430"/>
      <c r="AJ162" s="1430"/>
      <c r="AK162" s="1430"/>
      <c r="AL162" s="1430"/>
      <c r="AM162" s="1430"/>
      <c r="AN162" s="1430"/>
      <c r="AO162" s="1430"/>
      <c r="AP162" s="1430"/>
      <c r="AQ162" s="1430"/>
      <c r="AR162" s="1430"/>
      <c r="AS162" s="1430"/>
      <c r="AT162" s="1430"/>
      <c r="AU162" s="1430"/>
      <c r="AV162" s="1430"/>
      <c r="AW162" s="1430"/>
      <c r="AX162" s="1430"/>
      <c r="AY162" s="1430"/>
      <c r="AZ162" s="1430"/>
      <c r="BA162" s="1430"/>
      <c r="BB162" s="1430"/>
      <c r="BC162" s="1430"/>
      <c r="BD162" s="1430"/>
      <c r="BE162" s="1430"/>
    </row>
    <row r="163" spans="2:57">
      <c r="B163" s="1430"/>
      <c r="C163" s="1430"/>
      <c r="D163" s="1430"/>
      <c r="E163" s="1430"/>
      <c r="F163" s="1430"/>
      <c r="G163" s="1430"/>
      <c r="H163" s="1430"/>
      <c r="I163" s="1430"/>
      <c r="J163" s="1430"/>
      <c r="K163" s="1430"/>
      <c r="L163" s="1430"/>
      <c r="M163" s="1430"/>
      <c r="N163" s="1430"/>
      <c r="O163" s="1430"/>
      <c r="P163" s="1430"/>
      <c r="Q163" s="1430"/>
      <c r="R163" s="1430"/>
      <c r="S163" s="1430"/>
      <c r="T163" s="1430"/>
      <c r="U163" s="1430"/>
      <c r="V163" s="1430"/>
      <c r="W163" s="1430"/>
      <c r="X163" s="1430"/>
      <c r="Y163" s="1430"/>
      <c r="Z163" s="1430"/>
      <c r="AA163" s="1430"/>
      <c r="AB163" s="1430"/>
      <c r="AC163" s="1430"/>
      <c r="AD163" s="1430"/>
      <c r="AE163" s="1430"/>
      <c r="AF163" s="1430"/>
      <c r="AG163" s="1430"/>
      <c r="AH163" s="1430"/>
      <c r="AI163" s="1430"/>
      <c r="AJ163" s="1430"/>
      <c r="AK163" s="1430"/>
      <c r="AL163" s="1430"/>
      <c r="AM163" s="1430"/>
      <c r="AN163" s="1430"/>
      <c r="AO163" s="1430"/>
      <c r="AP163" s="1430"/>
      <c r="AQ163" s="1430"/>
      <c r="AR163" s="1430"/>
      <c r="AS163" s="1430"/>
      <c r="AT163" s="1430"/>
      <c r="AU163" s="1430"/>
      <c r="AV163" s="1430"/>
      <c r="AW163" s="1430"/>
      <c r="AX163" s="1430"/>
      <c r="AY163" s="1430"/>
      <c r="AZ163" s="1430"/>
      <c r="BA163" s="1430"/>
      <c r="BB163" s="1430"/>
      <c r="BC163" s="1430"/>
      <c r="BD163" s="1430"/>
      <c r="BE163" s="1430"/>
    </row>
    <row r="164" spans="2:57">
      <c r="B164" s="1430"/>
      <c r="C164" s="1430"/>
      <c r="D164" s="1430"/>
      <c r="E164" s="1430"/>
      <c r="F164" s="1430"/>
      <c r="G164" s="1430"/>
      <c r="H164" s="1430"/>
      <c r="I164" s="1430"/>
      <c r="J164" s="1430"/>
      <c r="K164" s="1430"/>
      <c r="L164" s="1430"/>
      <c r="M164" s="1430"/>
      <c r="N164" s="1430"/>
      <c r="O164" s="1430"/>
      <c r="P164" s="1430"/>
      <c r="Q164" s="1430"/>
      <c r="R164" s="1430"/>
      <c r="S164" s="1430"/>
      <c r="T164" s="1430"/>
      <c r="U164" s="1430"/>
      <c r="V164" s="1430"/>
      <c r="W164" s="1430"/>
      <c r="X164" s="1430"/>
      <c r="Y164" s="1430"/>
      <c r="Z164" s="1430"/>
      <c r="AA164" s="1430"/>
      <c r="AB164" s="1430"/>
      <c r="AC164" s="1430"/>
      <c r="AD164" s="1430"/>
      <c r="AE164" s="1430"/>
      <c r="AF164" s="1430"/>
      <c r="AG164" s="1430"/>
      <c r="AH164" s="1430"/>
      <c r="AI164" s="1430"/>
      <c r="AJ164" s="1430"/>
      <c r="AK164" s="1430"/>
      <c r="AL164" s="1430"/>
      <c r="AM164" s="1430"/>
      <c r="AN164" s="1430"/>
      <c r="AO164" s="1430"/>
      <c r="AP164" s="1430"/>
      <c r="AQ164" s="1430"/>
      <c r="AR164" s="1430"/>
      <c r="AS164" s="1430"/>
      <c r="AT164" s="1430"/>
      <c r="AU164" s="1430"/>
      <c r="AV164" s="1430"/>
      <c r="AW164" s="1430"/>
      <c r="AX164" s="1430"/>
      <c r="AY164" s="1430"/>
      <c r="AZ164" s="1430"/>
      <c r="BA164" s="1430"/>
      <c r="BB164" s="1430"/>
      <c r="BC164" s="1430"/>
      <c r="BD164" s="1430"/>
      <c r="BE164" s="1430"/>
    </row>
    <row r="165" spans="2:57">
      <c r="B165" s="1430"/>
      <c r="C165" s="1430"/>
      <c r="D165" s="1430"/>
      <c r="E165" s="1430"/>
      <c r="F165" s="1430"/>
      <c r="G165" s="1430"/>
      <c r="H165" s="1430"/>
      <c r="I165" s="1430"/>
      <c r="J165" s="1430"/>
      <c r="K165" s="1430"/>
      <c r="L165" s="1430"/>
      <c r="M165" s="1430"/>
      <c r="N165" s="1430"/>
      <c r="O165" s="1430"/>
      <c r="P165" s="1430"/>
      <c r="Q165" s="1430"/>
      <c r="R165" s="1430"/>
      <c r="S165" s="1430"/>
      <c r="T165" s="1430"/>
      <c r="U165" s="1430"/>
      <c r="V165" s="1430"/>
      <c r="W165" s="1430"/>
      <c r="X165" s="1430"/>
      <c r="Y165" s="1430"/>
      <c r="Z165" s="1430"/>
      <c r="AA165" s="1430"/>
      <c r="AB165" s="1430"/>
      <c r="AC165" s="1430"/>
      <c r="AD165" s="1430"/>
      <c r="AE165" s="1430"/>
      <c r="AF165" s="1430"/>
      <c r="AG165" s="1430"/>
      <c r="AH165" s="1430"/>
      <c r="AI165" s="1430"/>
      <c r="AJ165" s="1430"/>
      <c r="AK165" s="1430"/>
      <c r="AL165" s="1430"/>
      <c r="AM165" s="1430"/>
      <c r="AN165" s="1430"/>
      <c r="AO165" s="1430"/>
      <c r="AP165" s="1430"/>
      <c r="AQ165" s="1430"/>
      <c r="AR165" s="1430"/>
      <c r="AS165" s="1430"/>
      <c r="AT165" s="1430"/>
      <c r="AU165" s="1430"/>
      <c r="AV165" s="1430"/>
      <c r="AW165" s="1430"/>
      <c r="AX165" s="1430"/>
      <c r="AY165" s="1430"/>
      <c r="AZ165" s="1430"/>
      <c r="BA165" s="1430"/>
      <c r="BB165" s="1430"/>
      <c r="BC165" s="1430"/>
      <c r="BD165" s="1430"/>
      <c r="BE165" s="1430"/>
    </row>
    <row r="166" spans="2:57">
      <c r="B166" s="1430"/>
      <c r="C166" s="1430"/>
      <c r="D166" s="1430"/>
      <c r="E166" s="1430"/>
      <c r="F166" s="1430"/>
      <c r="G166" s="1430"/>
      <c r="H166" s="1430"/>
      <c r="I166" s="1430"/>
      <c r="J166" s="1430"/>
      <c r="K166" s="1430"/>
      <c r="L166" s="1430"/>
      <c r="M166" s="1430"/>
      <c r="N166" s="1430"/>
      <c r="O166" s="1430"/>
      <c r="P166" s="1430"/>
      <c r="Q166" s="1430"/>
      <c r="R166" s="1430"/>
      <c r="S166" s="1430"/>
      <c r="T166" s="1430"/>
      <c r="U166" s="1430"/>
      <c r="V166" s="1430"/>
      <c r="W166" s="1430"/>
      <c r="X166" s="1430"/>
      <c r="Y166" s="1430"/>
      <c r="Z166" s="1430"/>
      <c r="AA166" s="1430"/>
      <c r="AB166" s="1430"/>
      <c r="AC166" s="1430"/>
      <c r="AD166" s="1430"/>
      <c r="AE166" s="1430"/>
      <c r="AF166" s="1430"/>
      <c r="AG166" s="1430"/>
      <c r="AH166" s="1430"/>
      <c r="AI166" s="1430"/>
      <c r="AJ166" s="1430"/>
      <c r="AK166" s="1430"/>
      <c r="AL166" s="1430"/>
      <c r="AM166" s="1430"/>
      <c r="AN166" s="1430"/>
      <c r="AO166" s="1430"/>
      <c r="AP166" s="1430"/>
      <c r="AQ166" s="1430"/>
      <c r="AR166" s="1430"/>
      <c r="AS166" s="1430"/>
      <c r="AT166" s="1430"/>
      <c r="AU166" s="1430"/>
      <c r="AV166" s="1430"/>
      <c r="AW166" s="1430"/>
      <c r="AX166" s="1430"/>
      <c r="AY166" s="1430"/>
      <c r="AZ166" s="1430"/>
      <c r="BA166" s="1430"/>
      <c r="BB166" s="1430"/>
      <c r="BC166" s="1430"/>
      <c r="BD166" s="1430"/>
      <c r="BE166" s="1430"/>
    </row>
    <row r="167" spans="2:57">
      <c r="B167" s="1430"/>
      <c r="C167" s="1430"/>
      <c r="D167" s="1430"/>
      <c r="E167" s="1430"/>
      <c r="F167" s="1430"/>
      <c r="G167" s="1430"/>
      <c r="H167" s="1430"/>
      <c r="I167" s="1430"/>
      <c r="J167" s="1430"/>
      <c r="K167" s="1430"/>
      <c r="L167" s="1430"/>
      <c r="M167" s="1430"/>
      <c r="N167" s="1430"/>
      <c r="O167" s="1430"/>
      <c r="P167" s="1430"/>
      <c r="Q167" s="1430"/>
      <c r="R167" s="1430"/>
      <c r="S167" s="1430"/>
      <c r="T167" s="1430"/>
      <c r="U167" s="1430"/>
      <c r="V167" s="1430"/>
      <c r="W167" s="1430"/>
      <c r="X167" s="1430"/>
      <c r="Y167" s="1430"/>
      <c r="Z167" s="1430"/>
      <c r="AA167" s="1430"/>
      <c r="AB167" s="1430"/>
      <c r="AC167" s="1430"/>
      <c r="AD167" s="1430"/>
      <c r="AE167" s="1430"/>
      <c r="AF167" s="1430"/>
      <c r="AG167" s="1430"/>
      <c r="AH167" s="1430"/>
      <c r="AI167" s="1430"/>
      <c r="AJ167" s="1430"/>
      <c r="AK167" s="1430"/>
      <c r="AL167" s="1430"/>
      <c r="AM167" s="1430"/>
      <c r="AN167" s="1430"/>
      <c r="AO167" s="1430"/>
      <c r="AP167" s="1430"/>
      <c r="AQ167" s="1430"/>
      <c r="AR167" s="1430"/>
      <c r="AS167" s="1430"/>
      <c r="AT167" s="1430"/>
      <c r="AU167" s="1430"/>
      <c r="AV167" s="1430"/>
      <c r="AW167" s="1430"/>
      <c r="AX167" s="1430"/>
      <c r="AY167" s="1430"/>
      <c r="AZ167" s="1430"/>
      <c r="BA167" s="1430"/>
      <c r="BB167" s="1430"/>
      <c r="BC167" s="1430"/>
      <c r="BD167" s="1430"/>
      <c r="BE167" s="1430"/>
    </row>
    <row r="168" spans="2:57">
      <c r="B168" s="1430"/>
      <c r="C168" s="1430"/>
      <c r="D168" s="1430"/>
      <c r="E168" s="1430"/>
      <c r="F168" s="1430"/>
      <c r="G168" s="1430"/>
      <c r="H168" s="1430"/>
      <c r="I168" s="1430"/>
      <c r="J168" s="1430"/>
      <c r="K168" s="1430"/>
      <c r="L168" s="1430"/>
      <c r="M168" s="1430"/>
      <c r="N168" s="1430"/>
      <c r="O168" s="1430"/>
      <c r="P168" s="1430"/>
      <c r="Q168" s="1430"/>
      <c r="R168" s="1430"/>
      <c r="S168" s="1430"/>
      <c r="T168" s="1430"/>
      <c r="U168" s="1430"/>
      <c r="V168" s="1430"/>
      <c r="W168" s="1430"/>
      <c r="X168" s="1430"/>
      <c r="Y168" s="1430"/>
      <c r="Z168" s="1430"/>
      <c r="AA168" s="1430"/>
      <c r="AB168" s="1430"/>
      <c r="AC168" s="1430"/>
      <c r="AD168" s="1430"/>
      <c r="AE168" s="1430"/>
      <c r="AF168" s="1430"/>
      <c r="AG168" s="1430"/>
      <c r="AH168" s="1430"/>
      <c r="AI168" s="1430"/>
      <c r="AJ168" s="1430"/>
      <c r="AK168" s="1430"/>
      <c r="AL168" s="1430"/>
      <c r="AM168" s="1430"/>
      <c r="AN168" s="1430"/>
      <c r="AO168" s="1430"/>
      <c r="AP168" s="1430"/>
      <c r="AQ168" s="1430"/>
      <c r="AR168" s="1430"/>
      <c r="AS168" s="1430"/>
      <c r="AT168" s="1430"/>
      <c r="AU168" s="1430"/>
      <c r="AV168" s="1430"/>
      <c r="AW168" s="1430"/>
      <c r="AX168" s="1430"/>
      <c r="AY168" s="1430"/>
      <c r="AZ168" s="1430"/>
      <c r="BA168" s="1430"/>
      <c r="BB168" s="1430"/>
      <c r="BC168" s="1430"/>
      <c r="BD168" s="1430"/>
      <c r="BE168" s="1430"/>
    </row>
    <row r="169" spans="2:57">
      <c r="B169" s="1430"/>
      <c r="C169" s="1430"/>
      <c r="D169" s="1430"/>
      <c r="E169" s="1430"/>
      <c r="F169" s="1430"/>
      <c r="G169" s="1430"/>
      <c r="H169" s="1430"/>
      <c r="I169" s="1430"/>
      <c r="J169" s="1430"/>
      <c r="K169" s="1430"/>
      <c r="L169" s="1430"/>
      <c r="M169" s="1430"/>
      <c r="N169" s="1430"/>
      <c r="O169" s="1430"/>
      <c r="P169" s="1430"/>
      <c r="Q169" s="1430"/>
      <c r="R169" s="1430"/>
      <c r="S169" s="1430"/>
      <c r="T169" s="1430"/>
      <c r="U169" s="1430"/>
      <c r="V169" s="1430"/>
      <c r="W169" s="1430"/>
      <c r="X169" s="1430"/>
      <c r="Y169" s="1430"/>
      <c r="Z169" s="1430"/>
      <c r="AA169" s="1430"/>
      <c r="AB169" s="1430"/>
      <c r="AC169" s="1430"/>
      <c r="AD169" s="1430"/>
      <c r="AE169" s="1430"/>
      <c r="AF169" s="1430"/>
      <c r="AG169" s="1430"/>
      <c r="AH169" s="1430"/>
      <c r="AI169" s="1430"/>
      <c r="AJ169" s="1430"/>
      <c r="AK169" s="1430"/>
      <c r="AL169" s="1430"/>
      <c r="AM169" s="1430"/>
      <c r="AN169" s="1430"/>
      <c r="AO169" s="1430"/>
      <c r="AP169" s="1430"/>
      <c r="AQ169" s="1430"/>
      <c r="AR169" s="1430"/>
      <c r="AS169" s="1430"/>
      <c r="AT169" s="1430"/>
      <c r="AU169" s="1430"/>
      <c r="AV169" s="1430"/>
      <c r="AW169" s="1430"/>
      <c r="AX169" s="1430"/>
      <c r="AY169" s="1430"/>
      <c r="AZ169" s="1430"/>
      <c r="BA169" s="1430"/>
      <c r="BB169" s="1430"/>
      <c r="BC169" s="1430"/>
      <c r="BD169" s="1430"/>
      <c r="BE169" s="1430"/>
    </row>
    <row r="170" spans="2:57">
      <c r="B170" s="1430"/>
      <c r="C170" s="1430"/>
      <c r="D170" s="1430"/>
      <c r="E170" s="1430"/>
      <c r="F170" s="1430"/>
      <c r="G170" s="1430"/>
      <c r="H170" s="1430"/>
      <c r="I170" s="1430"/>
      <c r="J170" s="1430"/>
      <c r="K170" s="1430"/>
      <c r="L170" s="1430"/>
      <c r="M170" s="1430"/>
      <c r="N170" s="1430"/>
      <c r="O170" s="1430"/>
      <c r="P170" s="1430"/>
      <c r="Q170" s="1430"/>
      <c r="R170" s="1430"/>
      <c r="S170" s="1430"/>
      <c r="T170" s="1430"/>
      <c r="U170" s="1430"/>
      <c r="V170" s="1430"/>
      <c r="W170" s="1430"/>
      <c r="X170" s="1430"/>
      <c r="Y170" s="1430"/>
      <c r="Z170" s="1430"/>
      <c r="AA170" s="1430"/>
      <c r="AB170" s="1430"/>
      <c r="AC170" s="1430"/>
      <c r="AD170" s="1430"/>
      <c r="AE170" s="1430"/>
      <c r="AF170" s="1430"/>
      <c r="AG170" s="1430"/>
      <c r="AH170" s="1430"/>
      <c r="AI170" s="1430"/>
      <c r="AJ170" s="1430"/>
      <c r="AK170" s="1430"/>
      <c r="AL170" s="1430"/>
      <c r="AM170" s="1430"/>
      <c r="AN170" s="1430"/>
      <c r="AO170" s="1430"/>
      <c r="AP170" s="1430"/>
      <c r="AQ170" s="1430"/>
      <c r="AR170" s="1430"/>
      <c r="AS170" s="1430"/>
      <c r="AT170" s="1430"/>
      <c r="AU170" s="1430"/>
      <c r="AV170" s="1430"/>
      <c r="AW170" s="1430"/>
      <c r="AX170" s="1430"/>
      <c r="AY170" s="1430"/>
      <c r="AZ170" s="1430"/>
      <c r="BA170" s="1430"/>
      <c r="BB170" s="1430"/>
      <c r="BC170" s="1430"/>
      <c r="BD170" s="1430"/>
      <c r="BE170" s="1430"/>
    </row>
    <row r="171" spans="2:57">
      <c r="B171" s="1430"/>
      <c r="C171" s="1430"/>
      <c r="D171" s="1430"/>
      <c r="E171" s="1430"/>
      <c r="F171" s="1430"/>
      <c r="G171" s="1430"/>
      <c r="H171" s="1430"/>
      <c r="I171" s="1430"/>
      <c r="J171" s="1430"/>
      <c r="K171" s="1430"/>
      <c r="L171" s="1430"/>
      <c r="M171" s="1430"/>
      <c r="N171" s="1430"/>
      <c r="O171" s="1430"/>
      <c r="P171" s="1430"/>
      <c r="Q171" s="1430"/>
      <c r="R171" s="1430"/>
      <c r="S171" s="1430"/>
      <c r="T171" s="1430"/>
      <c r="U171" s="1430"/>
      <c r="V171" s="1430"/>
      <c r="W171" s="1430"/>
      <c r="X171" s="1430"/>
      <c r="Y171" s="1430"/>
      <c r="Z171" s="1430"/>
      <c r="AA171" s="1430"/>
      <c r="AB171" s="1430"/>
      <c r="AC171" s="1430"/>
      <c r="AD171" s="1430"/>
      <c r="AE171" s="1430"/>
      <c r="AF171" s="1430"/>
      <c r="AG171" s="1430"/>
      <c r="AH171" s="1430"/>
      <c r="AI171" s="1430"/>
      <c r="AJ171" s="1430"/>
      <c r="AK171" s="1430"/>
      <c r="AL171" s="1430"/>
      <c r="AM171" s="1430"/>
      <c r="AN171" s="1430"/>
      <c r="AO171" s="1430"/>
      <c r="AP171" s="1430"/>
      <c r="AQ171" s="1430"/>
      <c r="AR171" s="1430"/>
      <c r="AS171" s="1430"/>
      <c r="AT171" s="1430"/>
      <c r="AU171" s="1430"/>
      <c r="AV171" s="1430"/>
      <c r="AW171" s="1430"/>
      <c r="AX171" s="1430"/>
      <c r="AY171" s="1430"/>
      <c r="AZ171" s="1430"/>
      <c r="BA171" s="1430"/>
      <c r="BB171" s="1430"/>
      <c r="BC171" s="1430"/>
      <c r="BD171" s="1430"/>
      <c r="BE171" s="1430"/>
    </row>
    <row r="172" spans="2:57">
      <c r="B172" s="1430"/>
      <c r="C172" s="1430"/>
      <c r="D172" s="1430"/>
      <c r="E172" s="1430"/>
      <c r="F172" s="1430"/>
      <c r="G172" s="1430"/>
      <c r="H172" s="1430"/>
      <c r="I172" s="1430"/>
      <c r="J172" s="1430"/>
      <c r="K172" s="1430"/>
      <c r="L172" s="1430"/>
      <c r="M172" s="1430"/>
      <c r="N172" s="1430"/>
      <c r="O172" s="1430"/>
      <c r="P172" s="1430"/>
      <c r="Q172" s="1430"/>
      <c r="R172" s="1430"/>
      <c r="S172" s="1430"/>
      <c r="T172" s="1430"/>
      <c r="U172" s="1430"/>
      <c r="V172" s="1430"/>
      <c r="W172" s="1430"/>
      <c r="X172" s="1430"/>
      <c r="Y172" s="1430"/>
      <c r="Z172" s="1430"/>
      <c r="AA172" s="1430"/>
      <c r="AB172" s="1430"/>
      <c r="AC172" s="1430"/>
      <c r="AD172" s="1430"/>
      <c r="AE172" s="1430"/>
      <c r="AF172" s="1430"/>
      <c r="AG172" s="1430"/>
      <c r="AH172" s="1430"/>
      <c r="AI172" s="1430"/>
      <c r="AJ172" s="1430"/>
      <c r="AK172" s="1430"/>
      <c r="AL172" s="1430"/>
      <c r="AM172" s="1430"/>
      <c r="AN172" s="1430"/>
      <c r="AO172" s="1430"/>
      <c r="AP172" s="1430"/>
      <c r="AQ172" s="1430"/>
      <c r="AR172" s="1430"/>
      <c r="AS172" s="1430"/>
      <c r="AT172" s="1430"/>
      <c r="AU172" s="1430"/>
      <c r="AV172" s="1430"/>
      <c r="AW172" s="1430"/>
      <c r="AX172" s="1430"/>
      <c r="AY172" s="1430"/>
      <c r="AZ172" s="1430"/>
      <c r="BA172" s="1430"/>
      <c r="BB172" s="1430"/>
      <c r="BC172" s="1430"/>
      <c r="BD172" s="1430"/>
      <c r="BE172" s="1430"/>
    </row>
    <row r="173" spans="2:57">
      <c r="B173" s="1430"/>
      <c r="C173" s="1430"/>
      <c r="D173" s="1430"/>
      <c r="E173" s="1430"/>
      <c r="F173" s="1430"/>
      <c r="G173" s="1430"/>
      <c r="H173" s="1430"/>
      <c r="I173" s="1430"/>
      <c r="J173" s="1430"/>
      <c r="K173" s="1430"/>
      <c r="L173" s="1430"/>
      <c r="M173" s="1430"/>
      <c r="N173" s="1430"/>
      <c r="O173" s="1430"/>
      <c r="P173" s="1430"/>
      <c r="Q173" s="1430"/>
      <c r="R173" s="1430"/>
      <c r="S173" s="1430"/>
      <c r="T173" s="1430"/>
      <c r="U173" s="1430"/>
      <c r="V173" s="1430"/>
      <c r="W173" s="1430"/>
      <c r="X173" s="1430"/>
      <c r="Y173" s="1430"/>
      <c r="Z173" s="1430"/>
      <c r="AA173" s="1430"/>
      <c r="AB173" s="1430"/>
      <c r="AC173" s="1430"/>
      <c r="AD173" s="1430"/>
      <c r="AE173" s="1430"/>
      <c r="AF173" s="1430"/>
      <c r="AG173" s="1430"/>
      <c r="AH173" s="1430"/>
      <c r="AI173" s="1430"/>
      <c r="AJ173" s="1430"/>
      <c r="AK173" s="1430"/>
      <c r="AL173" s="1430"/>
      <c r="AM173" s="1430"/>
      <c r="AN173" s="1430"/>
      <c r="AO173" s="1430"/>
      <c r="AP173" s="1430"/>
      <c r="AQ173" s="1430"/>
      <c r="AR173" s="1430"/>
      <c r="AS173" s="1430"/>
      <c r="AT173" s="1430"/>
      <c r="AU173" s="1430"/>
      <c r="AV173" s="1430"/>
      <c r="AW173" s="1430"/>
      <c r="AX173" s="1430"/>
      <c r="AY173" s="1430"/>
      <c r="AZ173" s="1430"/>
      <c r="BA173" s="1430"/>
      <c r="BB173" s="1430"/>
      <c r="BC173" s="1430"/>
      <c r="BD173" s="1430"/>
      <c r="BE173" s="1430"/>
    </row>
    <row r="174" spans="2:57">
      <c r="B174" s="1430"/>
      <c r="C174" s="1430"/>
      <c r="D174" s="1430"/>
      <c r="E174" s="1430"/>
      <c r="F174" s="1430"/>
      <c r="G174" s="1430"/>
      <c r="H174" s="1430"/>
      <c r="I174" s="1430"/>
      <c r="J174" s="1430"/>
      <c r="K174" s="1430"/>
      <c r="L174" s="1430"/>
      <c r="M174" s="1430"/>
      <c r="N174" s="1430"/>
      <c r="O174" s="1430"/>
      <c r="P174" s="1430"/>
      <c r="Q174" s="1430"/>
      <c r="R174" s="1430"/>
      <c r="S174" s="1430"/>
      <c r="T174" s="1430"/>
      <c r="U174" s="1430"/>
      <c r="V174" s="1430"/>
      <c r="W174" s="1430"/>
      <c r="X174" s="1430"/>
      <c r="Y174" s="1430"/>
      <c r="Z174" s="1430"/>
      <c r="AA174" s="1430"/>
      <c r="AB174" s="1430"/>
      <c r="AC174" s="1430"/>
      <c r="AD174" s="1430"/>
      <c r="AE174" s="1430"/>
      <c r="AF174" s="1430"/>
      <c r="AG174" s="1430"/>
      <c r="AH174" s="1430"/>
      <c r="AI174" s="1430"/>
      <c r="AJ174" s="1430"/>
      <c r="AK174" s="1430"/>
      <c r="AL174" s="1430"/>
      <c r="AM174" s="1430"/>
      <c r="AN174" s="1430"/>
      <c r="AO174" s="1430"/>
      <c r="AP174" s="1430"/>
      <c r="AQ174" s="1430"/>
      <c r="AR174" s="1430"/>
      <c r="AS174" s="1430"/>
      <c r="AT174" s="1430"/>
      <c r="AU174" s="1430"/>
      <c r="AV174" s="1430"/>
      <c r="AW174" s="1430"/>
      <c r="AX174" s="1430"/>
      <c r="AY174" s="1430"/>
      <c r="AZ174" s="1430"/>
      <c r="BA174" s="1430"/>
      <c r="BB174" s="1430"/>
      <c r="BC174" s="1430"/>
      <c r="BD174" s="1430"/>
      <c r="BE174" s="1430"/>
    </row>
    <row r="175" spans="2:57">
      <c r="B175" s="1430"/>
      <c r="C175" s="1430"/>
      <c r="D175" s="1430"/>
      <c r="E175" s="1430"/>
      <c r="F175" s="1430"/>
      <c r="G175" s="1430"/>
      <c r="H175" s="1430"/>
      <c r="I175" s="1430"/>
      <c r="J175" s="1430"/>
      <c r="K175" s="1430"/>
      <c r="L175" s="1430"/>
      <c r="M175" s="1430"/>
      <c r="N175" s="1430"/>
      <c r="O175" s="1430"/>
      <c r="P175" s="1430"/>
      <c r="Q175" s="1430"/>
      <c r="R175" s="1430"/>
      <c r="S175" s="1430"/>
      <c r="T175" s="1430"/>
      <c r="U175" s="1430"/>
      <c r="V175" s="1430"/>
      <c r="W175" s="1430"/>
      <c r="X175" s="1430"/>
      <c r="Y175" s="1430"/>
      <c r="Z175" s="1430"/>
      <c r="AA175" s="1430"/>
      <c r="AB175" s="1430"/>
      <c r="AC175" s="1430"/>
      <c r="AD175" s="1430"/>
      <c r="AE175" s="1430"/>
      <c r="AF175" s="1430"/>
      <c r="AG175" s="1430"/>
      <c r="AH175" s="1430"/>
      <c r="AI175" s="1430"/>
      <c r="AJ175" s="1430"/>
      <c r="AK175" s="1430"/>
      <c r="AL175" s="1430"/>
      <c r="AM175" s="1430"/>
      <c r="AN175" s="1430"/>
      <c r="AO175" s="1430"/>
      <c r="AP175" s="1430"/>
      <c r="AQ175" s="1430"/>
      <c r="AR175" s="1430"/>
      <c r="AS175" s="1430"/>
      <c r="AT175" s="1430"/>
      <c r="AU175" s="1430"/>
      <c r="AV175" s="1430"/>
      <c r="AW175" s="1430"/>
      <c r="AX175" s="1430"/>
      <c r="AY175" s="1430"/>
      <c r="AZ175" s="1430"/>
      <c r="BA175" s="1430"/>
      <c r="BB175" s="1430"/>
      <c r="BC175" s="1430"/>
      <c r="BD175" s="1430"/>
      <c r="BE175" s="1430"/>
    </row>
    <row r="176" spans="2:57">
      <c r="B176" s="1430"/>
      <c r="C176" s="1430"/>
      <c r="D176" s="1430"/>
      <c r="E176" s="1430"/>
      <c r="F176" s="1430"/>
      <c r="G176" s="1430"/>
      <c r="H176" s="1430"/>
      <c r="I176" s="1430"/>
      <c r="J176" s="1430"/>
      <c r="K176" s="1430"/>
      <c r="L176" s="1430"/>
      <c r="M176" s="1430"/>
      <c r="N176" s="1430"/>
      <c r="O176" s="1430"/>
      <c r="P176" s="1430"/>
      <c r="Q176" s="1430"/>
      <c r="R176" s="1430"/>
      <c r="S176" s="1430"/>
      <c r="T176" s="1430"/>
      <c r="U176" s="1430"/>
      <c r="V176" s="1430"/>
      <c r="W176" s="1430"/>
      <c r="X176" s="1430"/>
      <c r="Y176" s="1430"/>
      <c r="Z176" s="1430"/>
      <c r="AA176" s="1430"/>
      <c r="AB176" s="1430"/>
      <c r="AC176" s="1430"/>
      <c r="AD176" s="1430"/>
      <c r="AE176" s="1430"/>
      <c r="AF176" s="1430"/>
      <c r="AG176" s="1430"/>
      <c r="AH176" s="1430"/>
      <c r="AI176" s="1430"/>
      <c r="AJ176" s="1430"/>
      <c r="AK176" s="1430"/>
      <c r="AL176" s="1430"/>
      <c r="AM176" s="1430"/>
      <c r="AN176" s="1430"/>
      <c r="AO176" s="1430"/>
      <c r="AP176" s="1430"/>
      <c r="AQ176" s="1430"/>
      <c r="AR176" s="1430"/>
      <c r="AS176" s="1430"/>
      <c r="AT176" s="1430"/>
      <c r="AU176" s="1430"/>
      <c r="AV176" s="1430"/>
      <c r="AW176" s="1430"/>
      <c r="AX176" s="1430"/>
      <c r="AY176" s="1430"/>
      <c r="AZ176" s="1430"/>
      <c r="BA176" s="1430"/>
      <c r="BB176" s="1430"/>
      <c r="BC176" s="1430"/>
      <c r="BD176" s="1430"/>
      <c r="BE176" s="1430"/>
    </row>
    <row r="177" spans="2:57">
      <c r="B177" s="1430"/>
      <c r="C177" s="1430"/>
      <c r="D177" s="1430"/>
      <c r="E177" s="1430"/>
      <c r="F177" s="1430"/>
      <c r="G177" s="1430"/>
      <c r="H177" s="1430"/>
      <c r="I177" s="1430"/>
      <c r="J177" s="1430"/>
      <c r="K177" s="1430"/>
      <c r="L177" s="1430"/>
      <c r="M177" s="1430"/>
      <c r="N177" s="1430"/>
      <c r="O177" s="1430"/>
      <c r="P177" s="1430"/>
      <c r="Q177" s="1430"/>
      <c r="R177" s="1430"/>
      <c r="S177" s="1430"/>
      <c r="T177" s="1430"/>
      <c r="U177" s="1430"/>
      <c r="V177" s="1430"/>
      <c r="W177" s="1430"/>
      <c r="X177" s="1430"/>
      <c r="Y177" s="1430"/>
      <c r="Z177" s="1430"/>
      <c r="AA177" s="1430"/>
      <c r="AB177" s="1430"/>
      <c r="AC177" s="1430"/>
      <c r="AD177" s="1430"/>
      <c r="AE177" s="1430"/>
      <c r="AF177" s="1430"/>
      <c r="AG177" s="1430"/>
      <c r="AH177" s="1430"/>
      <c r="AI177" s="1430"/>
      <c r="AJ177" s="1430"/>
      <c r="AK177" s="1430"/>
      <c r="AL177" s="1430"/>
      <c r="AM177" s="1430"/>
      <c r="AN177" s="1430"/>
      <c r="AO177" s="1430"/>
      <c r="AP177" s="1430"/>
      <c r="AQ177" s="1430"/>
      <c r="AR177" s="1430"/>
      <c r="AS177" s="1430"/>
      <c r="AT177" s="1430"/>
      <c r="AU177" s="1430"/>
      <c r="AV177" s="1430"/>
      <c r="AW177" s="1430"/>
      <c r="AX177" s="1430"/>
      <c r="AY177" s="1430"/>
      <c r="AZ177" s="1430"/>
      <c r="BA177" s="1430"/>
      <c r="BB177" s="1430"/>
      <c r="BC177" s="1430"/>
      <c r="BD177" s="1430"/>
      <c r="BE177" s="1430"/>
    </row>
    <row r="178" spans="2:57">
      <c r="B178" s="1430"/>
      <c r="C178" s="1430"/>
      <c r="D178" s="1430"/>
      <c r="E178" s="1430"/>
      <c r="F178" s="1430"/>
      <c r="G178" s="1430"/>
      <c r="H178" s="1430"/>
      <c r="I178" s="1430"/>
      <c r="J178" s="1430"/>
      <c r="K178" s="1430"/>
      <c r="L178" s="1430"/>
      <c r="M178" s="1430"/>
      <c r="N178" s="1430"/>
      <c r="O178" s="1430"/>
      <c r="P178" s="1430"/>
      <c r="Q178" s="1430"/>
      <c r="R178" s="1430"/>
      <c r="S178" s="1430"/>
      <c r="T178" s="1430"/>
      <c r="U178" s="1430"/>
      <c r="V178" s="1430"/>
      <c r="W178" s="1430"/>
      <c r="X178" s="1430"/>
      <c r="Y178" s="1430"/>
      <c r="Z178" s="1430"/>
      <c r="AA178" s="1430"/>
      <c r="AB178" s="1430"/>
      <c r="AC178" s="1430"/>
      <c r="AD178" s="1430"/>
      <c r="AE178" s="1430"/>
      <c r="AF178" s="1430"/>
      <c r="AG178" s="1430"/>
      <c r="AH178" s="1430"/>
      <c r="AI178" s="1430"/>
      <c r="AJ178" s="1430"/>
      <c r="AK178" s="1430"/>
      <c r="AL178" s="1430"/>
      <c r="AM178" s="1430"/>
      <c r="AN178" s="1430"/>
      <c r="AO178" s="1430"/>
      <c r="AP178" s="1430"/>
      <c r="AQ178" s="1430"/>
      <c r="AR178" s="1430"/>
      <c r="AS178" s="1430"/>
      <c r="AT178" s="1430"/>
      <c r="AU178" s="1430"/>
      <c r="AV178" s="1430"/>
      <c r="AW178" s="1430"/>
      <c r="AX178" s="1430"/>
      <c r="AY178" s="1430"/>
      <c r="AZ178" s="1430"/>
      <c r="BA178" s="1430"/>
      <c r="BB178" s="1430"/>
      <c r="BC178" s="1430"/>
      <c r="BD178" s="1430"/>
      <c r="BE178" s="1430"/>
    </row>
    <row r="179" spans="2:57">
      <c r="B179" s="1430"/>
      <c r="C179" s="1430"/>
      <c r="D179" s="1430"/>
      <c r="E179" s="1430"/>
      <c r="F179" s="1430"/>
      <c r="G179" s="1430"/>
      <c r="H179" s="1430"/>
      <c r="I179" s="1430"/>
      <c r="J179" s="1430"/>
      <c r="K179" s="1430"/>
      <c r="L179" s="1430"/>
      <c r="M179" s="1430"/>
      <c r="N179" s="1430"/>
      <c r="O179" s="1430"/>
      <c r="P179" s="1430"/>
      <c r="Q179" s="1430"/>
      <c r="R179" s="1430"/>
      <c r="S179" s="1430"/>
      <c r="T179" s="1430"/>
      <c r="U179" s="1430"/>
      <c r="V179" s="1430"/>
      <c r="W179" s="1430"/>
      <c r="X179" s="1430"/>
      <c r="Y179" s="1430"/>
      <c r="Z179" s="1430"/>
      <c r="AA179" s="1430"/>
      <c r="AB179" s="1430"/>
      <c r="AC179" s="1430"/>
      <c r="AD179" s="1430"/>
      <c r="AE179" s="1430"/>
      <c r="AF179" s="1430"/>
      <c r="AG179" s="1430"/>
      <c r="AH179" s="1430"/>
      <c r="AI179" s="1430"/>
      <c r="AJ179" s="1430"/>
      <c r="AK179" s="1430"/>
      <c r="AL179" s="1430"/>
      <c r="AM179" s="1430"/>
      <c r="AN179" s="1430"/>
      <c r="AO179" s="1430"/>
      <c r="AP179" s="1430"/>
      <c r="AQ179" s="1430"/>
      <c r="AR179" s="1430"/>
      <c r="AS179" s="1430"/>
      <c r="AT179" s="1430"/>
      <c r="AU179" s="1430"/>
      <c r="AV179" s="1430"/>
      <c r="AW179" s="1430"/>
      <c r="AX179" s="1430"/>
      <c r="AY179" s="1430"/>
      <c r="AZ179" s="1430"/>
      <c r="BA179" s="1430"/>
      <c r="BB179" s="1430"/>
      <c r="BC179" s="1430"/>
      <c r="BD179" s="1430"/>
      <c r="BE179" s="1430"/>
    </row>
    <row r="180" spans="2:57">
      <c r="B180" s="1430"/>
      <c r="C180" s="1430"/>
      <c r="D180" s="1430"/>
      <c r="E180" s="1430"/>
      <c r="F180" s="1430"/>
      <c r="G180" s="1430"/>
      <c r="H180" s="1430"/>
      <c r="I180" s="1430"/>
      <c r="J180" s="1430"/>
      <c r="K180" s="1430"/>
      <c r="L180" s="1430"/>
      <c r="M180" s="1430"/>
      <c r="N180" s="1430"/>
      <c r="O180" s="1430"/>
      <c r="P180" s="1430"/>
      <c r="Q180" s="1430"/>
      <c r="R180" s="1430"/>
      <c r="S180" s="1430"/>
      <c r="T180" s="1430"/>
      <c r="U180" s="1430"/>
      <c r="V180" s="1430"/>
      <c r="W180" s="1430"/>
      <c r="X180" s="1430"/>
      <c r="Y180" s="1430"/>
      <c r="Z180" s="1430"/>
      <c r="AA180" s="1430"/>
      <c r="AB180" s="1430"/>
      <c r="AC180" s="1430"/>
      <c r="AD180" s="1430"/>
      <c r="AE180" s="1430"/>
      <c r="AF180" s="1430"/>
      <c r="AG180" s="1430"/>
      <c r="AH180" s="1430"/>
      <c r="AI180" s="1430"/>
      <c r="AJ180" s="1430"/>
      <c r="AK180" s="1430"/>
      <c r="AL180" s="1430"/>
      <c r="AM180" s="1430"/>
      <c r="AN180" s="1430"/>
      <c r="AO180" s="1430"/>
      <c r="AP180" s="1430"/>
      <c r="AQ180" s="1430"/>
      <c r="AR180" s="1430"/>
      <c r="AS180" s="1430"/>
      <c r="AT180" s="1430"/>
      <c r="AU180" s="1430"/>
      <c r="AV180" s="1430"/>
      <c r="AW180" s="1430"/>
      <c r="AX180" s="1430"/>
      <c r="AY180" s="1430"/>
      <c r="AZ180" s="1430"/>
      <c r="BA180" s="1430"/>
      <c r="BB180" s="1430"/>
      <c r="BC180" s="1430"/>
      <c r="BD180" s="1430"/>
      <c r="BE180" s="1430"/>
    </row>
    <row r="181" spans="2:57">
      <c r="B181" s="1430"/>
      <c r="C181" s="1430"/>
      <c r="D181" s="1430"/>
      <c r="E181" s="1430"/>
      <c r="F181" s="1430"/>
      <c r="G181" s="1430"/>
      <c r="H181" s="1430"/>
      <c r="I181" s="1430"/>
      <c r="J181" s="1430"/>
      <c r="K181" s="1430"/>
      <c r="L181" s="1430"/>
      <c r="M181" s="1430"/>
      <c r="N181" s="1430"/>
      <c r="O181" s="1430"/>
      <c r="P181" s="1430"/>
      <c r="Q181" s="1430"/>
      <c r="R181" s="1430"/>
      <c r="S181" s="1430"/>
      <c r="T181" s="1430"/>
      <c r="U181" s="1430"/>
      <c r="V181" s="1430"/>
      <c r="W181" s="1430"/>
      <c r="X181" s="1430"/>
      <c r="Y181" s="1430"/>
      <c r="Z181" s="1430"/>
      <c r="AA181" s="1430"/>
      <c r="AB181" s="1430"/>
      <c r="AC181" s="1430"/>
      <c r="AD181" s="1430"/>
      <c r="AE181" s="1430"/>
      <c r="AF181" s="1430"/>
      <c r="AG181" s="1430"/>
      <c r="AH181" s="1430"/>
      <c r="AI181" s="1430"/>
      <c r="AJ181" s="1430"/>
      <c r="AK181" s="1430"/>
      <c r="AL181" s="1430"/>
      <c r="AM181" s="1430"/>
      <c r="AN181" s="1430"/>
      <c r="AO181" s="1430"/>
      <c r="AP181" s="1430"/>
      <c r="AQ181" s="1430"/>
      <c r="AR181" s="1430"/>
      <c r="AS181" s="1430"/>
      <c r="AT181" s="1430"/>
      <c r="AU181" s="1430"/>
      <c r="AV181" s="1430"/>
      <c r="AW181" s="1430"/>
      <c r="AX181" s="1430"/>
      <c r="AY181" s="1430"/>
      <c r="AZ181" s="1430"/>
      <c r="BA181" s="1430"/>
      <c r="BB181" s="1430"/>
      <c r="BC181" s="1430"/>
      <c r="BD181" s="1430"/>
      <c r="BE181" s="1430"/>
    </row>
    <row r="182" spans="2:57">
      <c r="B182" s="1430"/>
      <c r="C182" s="1430"/>
      <c r="D182" s="1430"/>
      <c r="E182" s="1430"/>
      <c r="F182" s="1430"/>
      <c r="G182" s="1430"/>
      <c r="H182" s="1430"/>
      <c r="I182" s="1430"/>
      <c r="J182" s="1430"/>
      <c r="K182" s="1430"/>
      <c r="L182" s="1430"/>
      <c r="M182" s="1430"/>
      <c r="N182" s="1430"/>
      <c r="O182" s="1430"/>
      <c r="P182" s="1430"/>
      <c r="Q182" s="1430"/>
      <c r="R182" s="1430"/>
      <c r="S182" s="1430"/>
      <c r="T182" s="1430"/>
      <c r="U182" s="1430"/>
      <c r="V182" s="1430"/>
      <c r="W182" s="1430"/>
      <c r="X182" s="1430"/>
      <c r="Y182" s="1430"/>
      <c r="Z182" s="1430"/>
      <c r="AA182" s="1430"/>
      <c r="AB182" s="1430"/>
      <c r="AC182" s="1430"/>
      <c r="AD182" s="1430"/>
      <c r="AE182" s="1430"/>
      <c r="AF182" s="1430"/>
      <c r="AG182" s="1430"/>
      <c r="AH182" s="1430"/>
      <c r="AI182" s="1430"/>
      <c r="AJ182" s="1430"/>
      <c r="AK182" s="1430"/>
      <c r="AL182" s="1430"/>
      <c r="AM182" s="1430"/>
      <c r="AN182" s="1430"/>
      <c r="AO182" s="1430"/>
      <c r="AP182" s="1430"/>
      <c r="AQ182" s="1430"/>
      <c r="AR182" s="1430"/>
      <c r="AS182" s="1430"/>
      <c r="AT182" s="1430"/>
      <c r="AU182" s="1430"/>
      <c r="AV182" s="1430"/>
      <c r="AW182" s="1430"/>
      <c r="AX182" s="1430"/>
      <c r="AY182" s="1430"/>
      <c r="AZ182" s="1430"/>
      <c r="BA182" s="1430"/>
      <c r="BB182" s="1430"/>
      <c r="BC182" s="1430"/>
      <c r="BD182" s="1430"/>
      <c r="BE182" s="1430"/>
    </row>
    <row r="183" spans="2:57">
      <c r="B183" s="1430"/>
      <c r="C183" s="1430"/>
      <c r="D183" s="1430"/>
      <c r="E183" s="1430"/>
      <c r="F183" s="1430"/>
      <c r="G183" s="1430"/>
      <c r="H183" s="1430"/>
      <c r="I183" s="1430"/>
      <c r="J183" s="1430"/>
      <c r="K183" s="1430"/>
      <c r="L183" s="1430"/>
      <c r="M183" s="1430"/>
      <c r="N183" s="1430"/>
      <c r="O183" s="1430"/>
      <c r="P183" s="1430"/>
      <c r="Q183" s="1430"/>
      <c r="R183" s="1430"/>
      <c r="S183" s="1430"/>
      <c r="T183" s="1430"/>
      <c r="U183" s="1430"/>
      <c r="V183" s="1430"/>
      <c r="W183" s="1430"/>
      <c r="X183" s="1430"/>
      <c r="Y183" s="1430"/>
      <c r="Z183" s="1430"/>
      <c r="AA183" s="1430"/>
      <c r="AB183" s="1430"/>
      <c r="AC183" s="1430"/>
      <c r="AD183" s="1430"/>
      <c r="AE183" s="1430"/>
      <c r="AF183" s="1430"/>
      <c r="AG183" s="1430"/>
      <c r="AH183" s="1430"/>
      <c r="AI183" s="1430"/>
      <c r="AJ183" s="1430"/>
      <c r="AK183" s="1430"/>
      <c r="AL183" s="1430"/>
      <c r="AM183" s="1430"/>
      <c r="AN183" s="1430"/>
      <c r="AO183" s="1430"/>
      <c r="AP183" s="1430"/>
      <c r="AQ183" s="1430"/>
      <c r="AR183" s="1430"/>
      <c r="AS183" s="1430"/>
      <c r="AT183" s="1430"/>
      <c r="AU183" s="1430"/>
      <c r="AV183" s="1430"/>
      <c r="AW183" s="1430"/>
      <c r="AX183" s="1430"/>
      <c r="AY183" s="1430"/>
      <c r="AZ183" s="1430"/>
      <c r="BA183" s="1430"/>
      <c r="BB183" s="1430"/>
      <c r="BC183" s="1430"/>
      <c r="BD183" s="1430"/>
      <c r="BE183" s="1430"/>
    </row>
    <row r="184" spans="2:57">
      <c r="B184" s="1430"/>
      <c r="C184" s="1430"/>
      <c r="D184" s="1430"/>
      <c r="E184" s="1430"/>
      <c r="F184" s="1430"/>
      <c r="G184" s="1430"/>
      <c r="H184" s="1430"/>
      <c r="I184" s="1430"/>
      <c r="J184" s="1430"/>
      <c r="K184" s="1430"/>
      <c r="L184" s="1430"/>
      <c r="M184" s="1430"/>
      <c r="N184" s="1430"/>
      <c r="O184" s="1430"/>
      <c r="P184" s="1430"/>
      <c r="Q184" s="1430"/>
      <c r="R184" s="1430"/>
      <c r="S184" s="1430"/>
      <c r="T184" s="1430"/>
      <c r="U184" s="1430"/>
      <c r="V184" s="1430"/>
      <c r="W184" s="1430"/>
      <c r="X184" s="1430"/>
      <c r="Y184" s="1430"/>
      <c r="Z184" s="1430"/>
      <c r="AA184" s="1430"/>
      <c r="AB184" s="1430"/>
      <c r="AC184" s="1430"/>
      <c r="AD184" s="1430"/>
      <c r="AE184" s="1430"/>
      <c r="AF184" s="1430"/>
      <c r="AG184" s="1430"/>
      <c r="AH184" s="1430"/>
      <c r="AI184" s="1430"/>
      <c r="AJ184" s="1430"/>
      <c r="AK184" s="1430"/>
      <c r="AL184" s="1430"/>
      <c r="AM184" s="1430"/>
      <c r="AN184" s="1430"/>
      <c r="AO184" s="1430"/>
      <c r="AP184" s="1430"/>
      <c r="AQ184" s="1430"/>
      <c r="AR184" s="1430"/>
      <c r="AS184" s="1430"/>
      <c r="AT184" s="1430"/>
      <c r="AU184" s="1430"/>
      <c r="AV184" s="1430"/>
      <c r="AW184" s="1430"/>
      <c r="AX184" s="1430"/>
      <c r="AY184" s="1430"/>
      <c r="AZ184" s="1430"/>
      <c r="BA184" s="1430"/>
      <c r="BB184" s="1430"/>
      <c r="BC184" s="1430"/>
      <c r="BD184" s="1430"/>
      <c r="BE184" s="1430"/>
    </row>
    <row r="185" spans="2:57">
      <c r="B185" s="1430"/>
      <c r="C185" s="1430"/>
      <c r="D185" s="1430"/>
      <c r="E185" s="1430"/>
      <c r="F185" s="1430"/>
      <c r="G185" s="1430"/>
      <c r="H185" s="1430"/>
      <c r="I185" s="1430"/>
      <c r="J185" s="1430"/>
      <c r="K185" s="1430"/>
      <c r="L185" s="1430"/>
      <c r="M185" s="1430"/>
      <c r="N185" s="1430"/>
      <c r="O185" s="1430"/>
      <c r="P185" s="1430"/>
      <c r="Q185" s="1430"/>
      <c r="R185" s="1430"/>
      <c r="S185" s="1430"/>
      <c r="T185" s="1430"/>
      <c r="U185" s="1430"/>
      <c r="V185" s="1430"/>
      <c r="W185" s="1430"/>
      <c r="X185" s="1430"/>
      <c r="Y185" s="1430"/>
      <c r="Z185" s="1430"/>
      <c r="AA185" s="1430"/>
      <c r="AB185" s="1430"/>
      <c r="AC185" s="1430"/>
      <c r="AD185" s="1430"/>
      <c r="AE185" s="1430"/>
      <c r="AF185" s="1430"/>
      <c r="AG185" s="1430"/>
      <c r="AH185" s="1430"/>
      <c r="AI185" s="1430"/>
      <c r="AJ185" s="1430"/>
      <c r="AK185" s="1430"/>
      <c r="AL185" s="1430"/>
      <c r="AM185" s="1430"/>
      <c r="AN185" s="1430"/>
      <c r="AO185" s="1430"/>
      <c r="AP185" s="1430"/>
      <c r="AQ185" s="1430"/>
      <c r="AR185" s="1430"/>
      <c r="AS185" s="1430"/>
      <c r="AT185" s="1430"/>
      <c r="AU185" s="1430"/>
      <c r="AV185" s="1430"/>
      <c r="AW185" s="1430"/>
      <c r="AX185" s="1430"/>
      <c r="AY185" s="1430"/>
      <c r="AZ185" s="1430"/>
      <c r="BA185" s="1430"/>
      <c r="BB185" s="1430"/>
      <c r="BC185" s="1430"/>
      <c r="BD185" s="1430"/>
      <c r="BE185" s="1430"/>
    </row>
    <row r="186" spans="2:57">
      <c r="B186" s="1430"/>
      <c r="C186" s="1430"/>
      <c r="D186" s="1430"/>
      <c r="E186" s="1430"/>
      <c r="F186" s="1430"/>
      <c r="G186" s="1430"/>
      <c r="H186" s="1430"/>
      <c r="I186" s="1430"/>
      <c r="J186" s="1430"/>
      <c r="K186" s="1430"/>
      <c r="L186" s="1430"/>
      <c r="M186" s="1430"/>
      <c r="N186" s="1430"/>
      <c r="O186" s="1430"/>
      <c r="P186" s="1430"/>
      <c r="Q186" s="1430"/>
      <c r="R186" s="1430"/>
      <c r="S186" s="1430"/>
      <c r="T186" s="1430"/>
      <c r="U186" s="1430"/>
      <c r="V186" s="1430"/>
      <c r="W186" s="1430"/>
      <c r="X186" s="1430"/>
      <c r="Y186" s="1430"/>
      <c r="Z186" s="1430"/>
      <c r="AA186" s="1430"/>
      <c r="AB186" s="1430"/>
      <c r="AC186" s="1430"/>
      <c r="AD186" s="1430"/>
      <c r="AE186" s="1430"/>
      <c r="AF186" s="1430"/>
      <c r="AG186" s="1430"/>
      <c r="AH186" s="1430"/>
      <c r="AI186" s="1430"/>
      <c r="AJ186" s="1430"/>
      <c r="AK186" s="1430"/>
      <c r="AL186" s="1430"/>
      <c r="AM186" s="1430"/>
      <c r="AN186" s="1430"/>
      <c r="AO186" s="1430"/>
      <c r="AP186" s="1430"/>
      <c r="AQ186" s="1430"/>
      <c r="AR186" s="1430"/>
      <c r="AS186" s="1430"/>
      <c r="AT186" s="1430"/>
      <c r="AU186" s="1430"/>
      <c r="AV186" s="1430"/>
      <c r="AW186" s="1430"/>
      <c r="AX186" s="1430"/>
      <c r="AY186" s="1430"/>
      <c r="AZ186" s="1430"/>
      <c r="BA186" s="1430"/>
      <c r="BB186" s="1430"/>
      <c r="BC186" s="1430"/>
      <c r="BD186" s="1430"/>
      <c r="BE186" s="1430"/>
    </row>
    <row r="187" spans="2:57">
      <c r="B187" s="1430"/>
      <c r="C187" s="1430"/>
      <c r="D187" s="1430"/>
      <c r="E187" s="1430"/>
      <c r="F187" s="1430"/>
      <c r="G187" s="1430"/>
      <c r="H187" s="1430"/>
      <c r="I187" s="1430"/>
      <c r="J187" s="1430"/>
      <c r="K187" s="1430"/>
      <c r="L187" s="1430"/>
      <c r="M187" s="1430"/>
      <c r="N187" s="1430"/>
      <c r="O187" s="1430"/>
      <c r="P187" s="1430"/>
      <c r="Q187" s="1430"/>
      <c r="R187" s="1430"/>
      <c r="S187" s="1430"/>
      <c r="T187" s="1430"/>
      <c r="U187" s="1430"/>
      <c r="V187" s="1430"/>
      <c r="W187" s="1430"/>
      <c r="X187" s="1430"/>
      <c r="Y187" s="1430"/>
      <c r="Z187" s="1430"/>
      <c r="AA187" s="1430"/>
      <c r="AB187" s="1430"/>
      <c r="AC187" s="1430"/>
      <c r="AD187" s="1430"/>
      <c r="AE187" s="1430"/>
      <c r="AF187" s="1430"/>
      <c r="AG187" s="1430"/>
      <c r="AH187" s="1430"/>
      <c r="AI187" s="1430"/>
      <c r="AJ187" s="1430"/>
      <c r="AK187" s="1430"/>
      <c r="AL187" s="1430"/>
      <c r="AM187" s="1430"/>
      <c r="AN187" s="1430"/>
      <c r="AO187" s="1430"/>
      <c r="AP187" s="1430"/>
      <c r="AQ187" s="1430"/>
      <c r="AR187" s="1430"/>
      <c r="AS187" s="1430"/>
      <c r="AT187" s="1430"/>
      <c r="AU187" s="1430"/>
      <c r="AV187" s="1430"/>
      <c r="AW187" s="1430"/>
      <c r="AX187" s="1430"/>
      <c r="AY187" s="1430"/>
      <c r="AZ187" s="1430"/>
      <c r="BA187" s="1430"/>
      <c r="BB187" s="1430"/>
      <c r="BC187" s="1430"/>
      <c r="BD187" s="1430"/>
      <c r="BE187" s="1430"/>
    </row>
    <row r="188" spans="2:57">
      <c r="B188" s="1430"/>
      <c r="C188" s="1430"/>
      <c r="D188" s="1430"/>
      <c r="E188" s="1430"/>
      <c r="F188" s="1430"/>
      <c r="G188" s="1430"/>
      <c r="H188" s="1430"/>
      <c r="I188" s="1430"/>
      <c r="J188" s="1430"/>
      <c r="K188" s="1430"/>
      <c r="L188" s="1430"/>
      <c r="M188" s="1430"/>
      <c r="N188" s="1430"/>
      <c r="O188" s="1430"/>
      <c r="P188" s="1430"/>
      <c r="Q188" s="1430"/>
      <c r="R188" s="1430"/>
      <c r="S188" s="1430"/>
      <c r="T188" s="1430"/>
      <c r="U188" s="1430"/>
      <c r="V188" s="1430"/>
      <c r="W188" s="1430"/>
      <c r="X188" s="1430"/>
      <c r="Y188" s="1430"/>
      <c r="Z188" s="1430"/>
      <c r="AA188" s="1430"/>
      <c r="AB188" s="1430"/>
      <c r="AC188" s="1430"/>
      <c r="AD188" s="1430"/>
      <c r="AE188" s="1430"/>
      <c r="AF188" s="1430"/>
      <c r="AG188" s="1430"/>
      <c r="AH188" s="1430"/>
      <c r="AI188" s="1430"/>
      <c r="AJ188" s="1430"/>
      <c r="AK188" s="1430"/>
      <c r="AL188" s="1430"/>
      <c r="AM188" s="1430"/>
      <c r="AN188" s="1430"/>
      <c r="AO188" s="1430"/>
      <c r="AP188" s="1430"/>
      <c r="AQ188" s="1430"/>
      <c r="AR188" s="1430"/>
      <c r="AS188" s="1430"/>
      <c r="AT188" s="1430"/>
      <c r="AU188" s="1430"/>
      <c r="AV188" s="1430"/>
      <c r="AW188" s="1430"/>
      <c r="AX188" s="1430"/>
      <c r="AY188" s="1430"/>
      <c r="AZ188" s="1430"/>
      <c r="BA188" s="1430"/>
      <c r="BB188" s="1430"/>
      <c r="BC188" s="1430"/>
      <c r="BD188" s="1430"/>
      <c r="BE188" s="1430"/>
    </row>
    <row r="189" spans="2:57">
      <c r="B189" s="1430"/>
      <c r="C189" s="1430"/>
      <c r="D189" s="1430"/>
      <c r="E189" s="1430"/>
      <c r="F189" s="1430"/>
      <c r="G189" s="1430"/>
      <c r="H189" s="1430"/>
      <c r="I189" s="1430"/>
      <c r="J189" s="1430"/>
      <c r="K189" s="1430"/>
      <c r="L189" s="1430"/>
      <c r="M189" s="1430"/>
      <c r="N189" s="1430"/>
      <c r="O189" s="1430"/>
      <c r="P189" s="1430"/>
      <c r="Q189" s="1430"/>
      <c r="R189" s="1430"/>
      <c r="S189" s="1430"/>
      <c r="T189" s="1430"/>
      <c r="U189" s="1430"/>
      <c r="V189" s="1430"/>
      <c r="W189" s="1430"/>
      <c r="X189" s="1430"/>
      <c r="Y189" s="1430"/>
      <c r="Z189" s="1430"/>
      <c r="AA189" s="1430"/>
      <c r="AB189" s="1430"/>
      <c r="AC189" s="1430"/>
      <c r="AD189" s="1430"/>
      <c r="AE189" s="1430"/>
      <c r="AF189" s="1430"/>
      <c r="AG189" s="1430"/>
      <c r="AH189" s="1430"/>
      <c r="AI189" s="1430"/>
      <c r="AJ189" s="1430"/>
      <c r="AK189" s="1430"/>
      <c r="AL189" s="1430"/>
      <c r="AM189" s="1430"/>
      <c r="AN189" s="1430"/>
      <c r="AO189" s="1430"/>
      <c r="AP189" s="1430"/>
      <c r="AQ189" s="1430"/>
      <c r="AR189" s="1430"/>
      <c r="AS189" s="1430"/>
      <c r="AT189" s="1430"/>
      <c r="AU189" s="1430"/>
      <c r="AV189" s="1430"/>
      <c r="AW189" s="1430"/>
      <c r="AX189" s="1430"/>
      <c r="AY189" s="1430"/>
      <c r="AZ189" s="1430"/>
      <c r="BA189" s="1430"/>
      <c r="BB189" s="1430"/>
      <c r="BC189" s="1430"/>
      <c r="BD189" s="1430"/>
      <c r="BE189" s="1430"/>
    </row>
    <row r="190" spans="2:57">
      <c r="B190" s="1430"/>
      <c r="C190" s="1430"/>
      <c r="D190" s="1430"/>
      <c r="E190" s="1430"/>
      <c r="F190" s="1430"/>
      <c r="G190" s="1430"/>
      <c r="H190" s="1430"/>
      <c r="I190" s="1430"/>
      <c r="J190" s="1430"/>
      <c r="K190" s="1430"/>
      <c r="L190" s="1430"/>
      <c r="M190" s="1430"/>
      <c r="N190" s="1430"/>
      <c r="O190" s="1430"/>
      <c r="P190" s="1430"/>
      <c r="Q190" s="1430"/>
      <c r="R190" s="1430"/>
      <c r="S190" s="1430"/>
      <c r="T190" s="1430"/>
      <c r="U190" s="1430"/>
      <c r="V190" s="1430"/>
      <c r="W190" s="1430"/>
      <c r="X190" s="1430"/>
      <c r="Y190" s="1430"/>
      <c r="Z190" s="1430"/>
      <c r="AA190" s="1430"/>
      <c r="AB190" s="1430"/>
      <c r="AC190" s="1430"/>
      <c r="AD190" s="1430"/>
      <c r="AE190" s="1430"/>
      <c r="AF190" s="1430"/>
      <c r="AG190" s="1430"/>
      <c r="AH190" s="1430"/>
      <c r="AI190" s="1430"/>
      <c r="AJ190" s="1430"/>
      <c r="AK190" s="1430"/>
      <c r="AL190" s="1430"/>
      <c r="AM190" s="1430"/>
      <c r="AN190" s="1430"/>
      <c r="AO190" s="1430"/>
      <c r="AP190" s="1430"/>
      <c r="AQ190" s="1430"/>
      <c r="AR190" s="1430"/>
      <c r="AS190" s="1430"/>
      <c r="AT190" s="1430"/>
      <c r="AU190" s="1430"/>
      <c r="AV190" s="1430"/>
      <c r="AW190" s="1430"/>
      <c r="AX190" s="1430"/>
      <c r="AY190" s="1430"/>
      <c r="AZ190" s="1430"/>
      <c r="BA190" s="1430"/>
      <c r="BB190" s="1430"/>
      <c r="BC190" s="1430"/>
      <c r="BD190" s="1430"/>
      <c r="BE190" s="1430"/>
    </row>
    <row r="191" spans="2:57">
      <c r="B191" s="1430"/>
      <c r="C191" s="1430"/>
      <c r="D191" s="1430"/>
      <c r="E191" s="1430"/>
      <c r="F191" s="1430"/>
      <c r="G191" s="1430"/>
      <c r="H191" s="1430"/>
      <c r="I191" s="1430"/>
      <c r="J191" s="1430"/>
      <c r="K191" s="1430"/>
      <c r="L191" s="1430"/>
      <c r="M191" s="1430"/>
      <c r="N191" s="1430"/>
      <c r="O191" s="1430"/>
      <c r="P191" s="1430"/>
      <c r="Q191" s="1430"/>
      <c r="R191" s="1430"/>
      <c r="S191" s="1430"/>
      <c r="T191" s="1430"/>
      <c r="U191" s="1430"/>
      <c r="V191" s="1430"/>
      <c r="W191" s="1430"/>
      <c r="X191" s="1430"/>
      <c r="Y191" s="1430"/>
      <c r="Z191" s="1430"/>
      <c r="AA191" s="1430"/>
      <c r="AB191" s="1430"/>
      <c r="AC191" s="1430"/>
      <c r="AD191" s="1430"/>
      <c r="AE191" s="1430"/>
      <c r="AF191" s="1430"/>
      <c r="AG191" s="1430"/>
      <c r="AH191" s="1430"/>
      <c r="AI191" s="1430"/>
      <c r="AJ191" s="1430"/>
      <c r="AK191" s="1430"/>
      <c r="AL191" s="1430"/>
      <c r="AM191" s="1430"/>
      <c r="AN191" s="1430"/>
      <c r="AO191" s="1430"/>
      <c r="AP191" s="1430"/>
      <c r="AQ191" s="1430"/>
      <c r="AR191" s="1430"/>
      <c r="AS191" s="1430"/>
      <c r="AT191" s="1430"/>
      <c r="AU191" s="1430"/>
      <c r="AV191" s="1430"/>
      <c r="AW191" s="1430"/>
      <c r="AX191" s="1430"/>
      <c r="AY191" s="1430"/>
      <c r="AZ191" s="1430"/>
      <c r="BA191" s="1430"/>
      <c r="BB191" s="1430"/>
      <c r="BC191" s="1430"/>
      <c r="BD191" s="1430"/>
      <c r="BE191" s="1430"/>
    </row>
    <row r="192" spans="2:57">
      <c r="B192" s="1430"/>
      <c r="C192" s="1430"/>
      <c r="D192" s="1430"/>
      <c r="E192" s="1430"/>
      <c r="F192" s="1430"/>
      <c r="G192" s="1430"/>
      <c r="H192" s="1430"/>
      <c r="I192" s="1430"/>
      <c r="J192" s="1430"/>
      <c r="K192" s="1430"/>
      <c r="L192" s="1430"/>
      <c r="M192" s="1430"/>
      <c r="N192" s="1430"/>
      <c r="O192" s="1430"/>
      <c r="P192" s="1430"/>
      <c r="Q192" s="1430"/>
      <c r="R192" s="1430"/>
      <c r="S192" s="1430"/>
      <c r="T192" s="1430"/>
      <c r="U192" s="1430"/>
      <c r="V192" s="1430"/>
      <c r="W192" s="1430"/>
      <c r="X192" s="1430"/>
      <c r="Y192" s="1430"/>
      <c r="Z192" s="1430"/>
      <c r="AA192" s="1430"/>
      <c r="AB192" s="1430"/>
      <c r="AC192" s="1430"/>
      <c r="AD192" s="1430"/>
      <c r="AE192" s="1430"/>
      <c r="AF192" s="1430"/>
      <c r="AG192" s="1430"/>
      <c r="AH192" s="1430"/>
      <c r="AI192" s="1430"/>
      <c r="AJ192" s="1430"/>
      <c r="AK192" s="1430"/>
      <c r="AL192" s="1430"/>
      <c r="AM192" s="1430"/>
      <c r="AN192" s="1430"/>
      <c r="AO192" s="1430"/>
      <c r="AP192" s="1430"/>
      <c r="AQ192" s="1430"/>
      <c r="AR192" s="1430"/>
      <c r="AS192" s="1430"/>
      <c r="AT192" s="1430"/>
      <c r="AU192" s="1430"/>
      <c r="AV192" s="1430"/>
      <c r="AW192" s="1430"/>
      <c r="AX192" s="1430"/>
      <c r="AY192" s="1430"/>
      <c r="AZ192" s="1430"/>
      <c r="BA192" s="1430"/>
      <c r="BB192" s="1430"/>
      <c r="BC192" s="1430"/>
      <c r="BD192" s="1430"/>
      <c r="BE192" s="1430"/>
    </row>
    <row r="193" spans="2:57">
      <c r="B193" s="1430"/>
      <c r="C193" s="1430"/>
      <c r="D193" s="1430"/>
      <c r="E193" s="1430"/>
      <c r="F193" s="1430"/>
      <c r="G193" s="1430"/>
      <c r="H193" s="1430"/>
      <c r="I193" s="1430"/>
      <c r="J193" s="1430"/>
      <c r="K193" s="1430"/>
      <c r="L193" s="1430"/>
      <c r="M193" s="1430"/>
      <c r="N193" s="1430"/>
      <c r="O193" s="1430"/>
      <c r="P193" s="1430"/>
      <c r="Q193" s="1430"/>
      <c r="R193" s="1430"/>
      <c r="S193" s="1430"/>
      <c r="T193" s="1430"/>
      <c r="U193" s="1430"/>
      <c r="V193" s="1430"/>
      <c r="W193" s="1430"/>
      <c r="X193" s="1430"/>
      <c r="Y193" s="1430"/>
      <c r="Z193" s="1430"/>
      <c r="AA193" s="1430"/>
      <c r="AB193" s="1430"/>
      <c r="AC193" s="1430"/>
      <c r="AD193" s="1430"/>
      <c r="AE193" s="1430"/>
      <c r="AF193" s="1430"/>
      <c r="AG193" s="1430"/>
      <c r="AH193" s="1430"/>
      <c r="AI193" s="1430"/>
      <c r="AJ193" s="1430"/>
      <c r="AK193" s="1430"/>
      <c r="AL193" s="1430"/>
      <c r="AM193" s="1430"/>
      <c r="AN193" s="1430"/>
      <c r="AO193" s="1430"/>
      <c r="AP193" s="1430"/>
      <c r="AQ193" s="1430"/>
      <c r="AR193" s="1430"/>
      <c r="AS193" s="1430"/>
      <c r="AT193" s="1430"/>
      <c r="AU193" s="1430"/>
      <c r="AV193" s="1430"/>
      <c r="AW193" s="1430"/>
      <c r="AX193" s="1430"/>
      <c r="AY193" s="1430"/>
      <c r="AZ193" s="1430"/>
      <c r="BA193" s="1430"/>
      <c r="BB193" s="1430"/>
      <c r="BC193" s="1430"/>
      <c r="BD193" s="1430"/>
      <c r="BE193" s="1430"/>
    </row>
    <row r="194" spans="2:57">
      <c r="B194" s="1430"/>
      <c r="C194" s="1430"/>
      <c r="D194" s="1430"/>
      <c r="E194" s="1430"/>
      <c r="F194" s="1430"/>
      <c r="G194" s="1430"/>
      <c r="H194" s="1430"/>
      <c r="I194" s="1430"/>
      <c r="J194" s="1430"/>
      <c r="K194" s="1430"/>
      <c r="L194" s="1430"/>
      <c r="M194" s="1430"/>
      <c r="N194" s="1430"/>
      <c r="O194" s="1430"/>
      <c r="P194" s="1430"/>
      <c r="Q194" s="1430"/>
      <c r="R194" s="1430"/>
      <c r="S194" s="1430"/>
      <c r="T194" s="1430"/>
      <c r="U194" s="1430"/>
      <c r="V194" s="1430"/>
      <c r="W194" s="1430"/>
      <c r="X194" s="1430"/>
      <c r="Y194" s="1430"/>
      <c r="Z194" s="1430"/>
      <c r="AA194" s="1430"/>
      <c r="AB194" s="1430"/>
      <c r="AC194" s="1430"/>
      <c r="AD194" s="1430"/>
      <c r="AE194" s="1430"/>
      <c r="AF194" s="1430"/>
      <c r="AG194" s="1430"/>
      <c r="AH194" s="1430"/>
      <c r="AI194" s="1430"/>
      <c r="AJ194" s="1430"/>
      <c r="AK194" s="1430"/>
      <c r="AL194" s="1430"/>
      <c r="AM194" s="1430"/>
      <c r="AN194" s="1430"/>
      <c r="AO194" s="1430"/>
      <c r="AP194" s="1430"/>
      <c r="AQ194" s="1430"/>
      <c r="AR194" s="1430"/>
      <c r="AS194" s="1430"/>
      <c r="AT194" s="1430"/>
      <c r="AU194" s="1430"/>
      <c r="AV194" s="1430"/>
      <c r="AW194" s="1430"/>
      <c r="AX194" s="1430"/>
      <c r="AY194" s="1430"/>
      <c r="AZ194" s="1430"/>
      <c r="BA194" s="1430"/>
      <c r="BB194" s="1430"/>
      <c r="BC194" s="1430"/>
      <c r="BD194" s="1430"/>
      <c r="BE194" s="1430"/>
    </row>
    <row r="195" spans="2:57">
      <c r="B195" s="1430"/>
      <c r="C195" s="1430"/>
      <c r="D195" s="1430"/>
      <c r="E195" s="1430"/>
      <c r="F195" s="1430"/>
      <c r="G195" s="1430"/>
      <c r="H195" s="1430"/>
      <c r="I195" s="1430"/>
      <c r="J195" s="1430"/>
      <c r="K195" s="1430"/>
      <c r="L195" s="1430"/>
      <c r="M195" s="1430"/>
      <c r="N195" s="1430"/>
      <c r="O195" s="1430"/>
      <c r="P195" s="1430"/>
      <c r="Q195" s="1430"/>
      <c r="R195" s="1430"/>
      <c r="S195" s="1430"/>
      <c r="T195" s="1430"/>
      <c r="U195" s="1430"/>
      <c r="V195" s="1430"/>
      <c r="W195" s="1430"/>
      <c r="X195" s="1430"/>
      <c r="Y195" s="1430"/>
      <c r="Z195" s="1430"/>
      <c r="AA195" s="1430"/>
      <c r="AB195" s="1430"/>
      <c r="AC195" s="1430"/>
      <c r="AD195" s="1430"/>
      <c r="AE195" s="1430"/>
      <c r="AF195" s="1430"/>
      <c r="AG195" s="1430"/>
      <c r="AH195" s="1430"/>
      <c r="AI195" s="1430"/>
      <c r="AJ195" s="1430"/>
      <c r="AK195" s="1430"/>
      <c r="AL195" s="1430"/>
      <c r="AM195" s="1430"/>
      <c r="AN195" s="1430"/>
      <c r="AO195" s="1430"/>
      <c r="AP195" s="1430"/>
      <c r="AQ195" s="1430"/>
      <c r="AR195" s="1430"/>
      <c r="AS195" s="1430"/>
      <c r="AT195" s="1430"/>
      <c r="AU195" s="1430"/>
      <c r="AV195" s="1430"/>
      <c r="AW195" s="1430"/>
      <c r="AX195" s="1430"/>
      <c r="AY195" s="1430"/>
      <c r="AZ195" s="1430"/>
      <c r="BA195" s="1430"/>
      <c r="BB195" s="1430"/>
      <c r="BC195" s="1430"/>
      <c r="BD195" s="1430"/>
      <c r="BE195" s="1430"/>
    </row>
    <row r="196" spans="2:57">
      <c r="B196" s="1430"/>
      <c r="C196" s="1430"/>
      <c r="D196" s="1430"/>
      <c r="E196" s="1430"/>
      <c r="F196" s="1430"/>
      <c r="G196" s="1430"/>
      <c r="H196" s="1430"/>
      <c r="I196" s="1430"/>
      <c r="J196" s="1430"/>
      <c r="K196" s="1430"/>
      <c r="L196" s="1430"/>
      <c r="M196" s="1430"/>
      <c r="N196" s="1430"/>
      <c r="O196" s="1430"/>
      <c r="P196" s="1430"/>
      <c r="Q196" s="1430"/>
      <c r="R196" s="1430"/>
      <c r="S196" s="1430"/>
      <c r="T196" s="1430"/>
      <c r="U196" s="1430"/>
      <c r="V196" s="1430"/>
      <c r="W196" s="1430"/>
      <c r="X196" s="1430"/>
      <c r="Y196" s="1430"/>
      <c r="Z196" s="1430"/>
      <c r="AA196" s="1430"/>
      <c r="AB196" s="1430"/>
      <c r="AC196" s="1430"/>
      <c r="AD196" s="1430"/>
      <c r="AE196" s="1430"/>
      <c r="AF196" s="1430"/>
      <c r="AG196" s="1430"/>
      <c r="AH196" s="1430"/>
      <c r="AI196" s="1430"/>
      <c r="AJ196" s="1430"/>
      <c r="AK196" s="1430"/>
      <c r="AL196" s="1430"/>
      <c r="AM196" s="1430"/>
      <c r="AN196" s="1430"/>
      <c r="AO196" s="1430"/>
      <c r="AP196" s="1430"/>
      <c r="AQ196" s="1430"/>
      <c r="AR196" s="1430"/>
      <c r="AS196" s="1430"/>
      <c r="AT196" s="1430"/>
      <c r="AU196" s="1430"/>
      <c r="AV196" s="1430"/>
      <c r="AW196" s="1430"/>
      <c r="AX196" s="1430"/>
      <c r="AY196" s="1430"/>
      <c r="AZ196" s="1430"/>
      <c r="BA196" s="1430"/>
      <c r="BB196" s="1430"/>
      <c r="BC196" s="1430"/>
      <c r="BD196" s="1430"/>
      <c r="BE196" s="1430"/>
    </row>
    <row r="197" spans="2:57">
      <c r="B197" s="1430"/>
      <c r="C197" s="1430"/>
      <c r="D197" s="1430"/>
      <c r="E197" s="1430"/>
      <c r="F197" s="1430"/>
      <c r="G197" s="1430"/>
      <c r="H197" s="1430"/>
      <c r="I197" s="1430"/>
      <c r="J197" s="1430"/>
      <c r="K197" s="1430"/>
      <c r="L197" s="1430"/>
      <c r="M197" s="1430"/>
      <c r="N197" s="1430"/>
      <c r="O197" s="1430"/>
      <c r="P197" s="1430"/>
      <c r="Q197" s="1430"/>
      <c r="R197" s="1430"/>
      <c r="S197" s="1430"/>
      <c r="T197" s="1430"/>
      <c r="U197" s="1430"/>
      <c r="V197" s="1430"/>
      <c r="W197" s="1430"/>
      <c r="X197" s="1430"/>
      <c r="Y197" s="1430"/>
      <c r="Z197" s="1430"/>
      <c r="AA197" s="1430"/>
      <c r="AB197" s="1430"/>
      <c r="AC197" s="1430"/>
      <c r="AD197" s="1430"/>
      <c r="AE197" s="1430"/>
      <c r="AF197" s="1430"/>
      <c r="AG197" s="1430"/>
      <c r="AH197" s="1430"/>
      <c r="AI197" s="1430"/>
      <c r="AJ197" s="1430"/>
      <c r="AK197" s="1430"/>
      <c r="AL197" s="1430"/>
      <c r="AM197" s="1430"/>
      <c r="AN197" s="1430"/>
      <c r="AO197" s="1430"/>
      <c r="AP197" s="1430"/>
      <c r="AQ197" s="1430"/>
      <c r="AR197" s="1430"/>
      <c r="AS197" s="1430"/>
      <c r="AT197" s="1430"/>
      <c r="AU197" s="1430"/>
      <c r="AV197" s="1430"/>
      <c r="AW197" s="1430"/>
      <c r="AX197" s="1430"/>
      <c r="AY197" s="1430"/>
      <c r="AZ197" s="1430"/>
      <c r="BA197" s="1430"/>
      <c r="BB197" s="1430"/>
      <c r="BC197" s="1430"/>
      <c r="BD197" s="1430"/>
      <c r="BE197" s="1430"/>
    </row>
    <row r="198" spans="2:57">
      <c r="B198" s="1430"/>
      <c r="C198" s="1430"/>
      <c r="D198" s="1430"/>
      <c r="E198" s="1430"/>
      <c r="F198" s="1430"/>
      <c r="G198" s="1430"/>
      <c r="H198" s="1430"/>
      <c r="I198" s="1430"/>
      <c r="J198" s="1430"/>
      <c r="K198" s="1430"/>
      <c r="L198" s="1430"/>
      <c r="M198" s="1430"/>
      <c r="N198" s="1430"/>
      <c r="O198" s="1430"/>
      <c r="P198" s="1430"/>
      <c r="Q198" s="1430"/>
      <c r="R198" s="1430"/>
      <c r="S198" s="1430"/>
      <c r="T198" s="1430"/>
      <c r="U198" s="1430"/>
      <c r="V198" s="1430"/>
      <c r="W198" s="1430"/>
      <c r="X198" s="1430"/>
      <c r="Y198" s="1430"/>
      <c r="Z198" s="1430"/>
      <c r="AA198" s="1430"/>
      <c r="AB198" s="1430"/>
      <c r="AC198" s="1430"/>
      <c r="AD198" s="1430"/>
      <c r="AE198" s="1430"/>
      <c r="AF198" s="1430"/>
      <c r="AG198" s="1430"/>
      <c r="AH198" s="1430"/>
      <c r="AI198" s="1430"/>
      <c r="AJ198" s="1430"/>
      <c r="AK198" s="1430"/>
      <c r="AL198" s="1430"/>
      <c r="AM198" s="1430"/>
      <c r="AN198" s="1430"/>
      <c r="AO198" s="1430"/>
      <c r="AP198" s="1430"/>
      <c r="AQ198" s="1430"/>
      <c r="AR198" s="1430"/>
      <c r="AS198" s="1430"/>
      <c r="AT198" s="1430"/>
      <c r="AU198" s="1430"/>
      <c r="AV198" s="1430"/>
      <c r="AW198" s="1430"/>
      <c r="AX198" s="1430"/>
      <c r="AY198" s="1430"/>
      <c r="AZ198" s="1430"/>
      <c r="BA198" s="1430"/>
      <c r="BB198" s="1430"/>
      <c r="BC198" s="1430"/>
      <c r="BD198" s="1430"/>
      <c r="BE198" s="1430"/>
    </row>
    <row r="199" spans="2:57">
      <c r="B199" s="1430"/>
      <c r="C199" s="1430"/>
      <c r="D199" s="1430"/>
      <c r="E199" s="1430"/>
      <c r="F199" s="1430"/>
      <c r="G199" s="1430"/>
      <c r="H199" s="1430"/>
      <c r="I199" s="1430"/>
      <c r="J199" s="1430"/>
      <c r="K199" s="1430"/>
      <c r="L199" s="1430"/>
      <c r="M199" s="1430"/>
      <c r="N199" s="1430"/>
      <c r="O199" s="1430"/>
      <c r="P199" s="1430"/>
      <c r="Q199" s="1430"/>
      <c r="R199" s="1430"/>
      <c r="S199" s="1430"/>
      <c r="T199" s="1430"/>
      <c r="U199" s="1430"/>
      <c r="V199" s="1430"/>
      <c r="W199" s="1430"/>
      <c r="X199" s="1430"/>
      <c r="Y199" s="1430"/>
      <c r="Z199" s="1430"/>
      <c r="AA199" s="1430"/>
      <c r="AB199" s="1430"/>
      <c r="AC199" s="1430"/>
      <c r="AD199" s="1430"/>
      <c r="AE199" s="1430"/>
      <c r="AF199" s="1430"/>
      <c r="AG199" s="1430"/>
      <c r="AH199" s="1430"/>
      <c r="AI199" s="1430"/>
      <c r="AJ199" s="1430"/>
      <c r="AK199" s="1430"/>
      <c r="AL199" s="1430"/>
      <c r="AM199" s="1430"/>
      <c r="AN199" s="1430"/>
      <c r="AO199" s="1430"/>
      <c r="AP199" s="1430"/>
      <c r="AQ199" s="1430"/>
      <c r="AR199" s="1430"/>
      <c r="AS199" s="1430"/>
      <c r="AT199" s="1430"/>
      <c r="AU199" s="1430"/>
      <c r="AV199" s="1430"/>
      <c r="AW199" s="1430"/>
      <c r="AX199" s="1430"/>
      <c r="AY199" s="1430"/>
      <c r="AZ199" s="1430"/>
      <c r="BA199" s="1430"/>
      <c r="BB199" s="1430"/>
      <c r="BC199" s="1430"/>
      <c r="BD199" s="1430"/>
      <c r="BE199" s="1430"/>
    </row>
    <row r="200" spans="2:57">
      <c r="B200" s="1430"/>
      <c r="C200" s="1430"/>
      <c r="D200" s="1430"/>
      <c r="E200" s="1430"/>
      <c r="F200" s="1430"/>
      <c r="G200" s="1430"/>
      <c r="H200" s="1430"/>
      <c r="I200" s="1430"/>
      <c r="J200" s="1430"/>
      <c r="K200" s="1430"/>
      <c r="L200" s="1430"/>
      <c r="M200" s="1430"/>
      <c r="N200" s="1430"/>
      <c r="O200" s="1430"/>
      <c r="P200" s="1430"/>
      <c r="Q200" s="1430"/>
      <c r="R200" s="1430"/>
      <c r="S200" s="1430"/>
      <c r="T200" s="1430"/>
      <c r="U200" s="1430"/>
      <c r="V200" s="1430"/>
      <c r="W200" s="1430"/>
      <c r="X200" s="1430"/>
      <c r="Y200" s="1430"/>
      <c r="Z200" s="1430"/>
      <c r="AA200" s="1430"/>
      <c r="AB200" s="1430"/>
      <c r="AC200" s="1430"/>
      <c r="AD200" s="1430"/>
      <c r="AE200" s="1430"/>
      <c r="AF200" s="1430"/>
      <c r="AG200" s="1430"/>
      <c r="AH200" s="1430"/>
      <c r="AI200" s="1430"/>
      <c r="AJ200" s="1430"/>
      <c r="AK200" s="1430"/>
      <c r="AL200" s="1430"/>
      <c r="AM200" s="1430"/>
      <c r="AN200" s="1430"/>
      <c r="AO200" s="1430"/>
      <c r="AP200" s="1430"/>
      <c r="AQ200" s="1430"/>
      <c r="AR200" s="1430"/>
      <c r="AS200" s="1430"/>
      <c r="AT200" s="1430"/>
      <c r="AU200" s="1430"/>
      <c r="AV200" s="1430"/>
      <c r="AW200" s="1430"/>
      <c r="AX200" s="1430"/>
      <c r="AY200" s="1430"/>
      <c r="AZ200" s="1430"/>
      <c r="BA200" s="1430"/>
      <c r="BB200" s="1430"/>
      <c r="BC200" s="1430"/>
      <c r="BD200" s="1430"/>
      <c r="BE200" s="1430"/>
    </row>
    <row r="201" spans="2:57">
      <c r="B201" s="1430"/>
      <c r="C201" s="1430"/>
      <c r="D201" s="1430"/>
      <c r="E201" s="1430"/>
      <c r="F201" s="1430"/>
      <c r="G201" s="1430"/>
      <c r="H201" s="1430"/>
      <c r="I201" s="1430"/>
      <c r="J201" s="1430"/>
      <c r="K201" s="1430"/>
      <c r="L201" s="1430"/>
      <c r="M201" s="1430"/>
      <c r="N201" s="1430"/>
      <c r="O201" s="1430"/>
      <c r="P201" s="1430"/>
      <c r="Q201" s="1430"/>
      <c r="R201" s="1430"/>
      <c r="S201" s="1430"/>
      <c r="T201" s="1430"/>
      <c r="U201" s="1430"/>
      <c r="V201" s="1430"/>
      <c r="W201" s="1430"/>
      <c r="X201" s="1430"/>
      <c r="Y201" s="1430"/>
      <c r="Z201" s="1430"/>
      <c r="AA201" s="1430"/>
      <c r="AB201" s="1430"/>
      <c r="AC201" s="1430"/>
      <c r="AD201" s="1430"/>
      <c r="AE201" s="1430"/>
      <c r="AF201" s="1430"/>
      <c r="AG201" s="1430"/>
      <c r="AH201" s="1430"/>
      <c r="AI201" s="1430"/>
      <c r="AJ201" s="1430"/>
      <c r="AK201" s="1430"/>
      <c r="AL201" s="1430"/>
      <c r="AM201" s="1430"/>
      <c r="AN201" s="1430"/>
      <c r="AO201" s="1430"/>
      <c r="AP201" s="1430"/>
      <c r="AQ201" s="1430"/>
      <c r="AR201" s="1430"/>
      <c r="AS201" s="1430"/>
      <c r="AT201" s="1430"/>
      <c r="AU201" s="1430"/>
      <c r="AV201" s="1430"/>
      <c r="AW201" s="1430"/>
      <c r="AX201" s="1430"/>
      <c r="AY201" s="1430"/>
      <c r="AZ201" s="1430"/>
      <c r="BA201" s="1430"/>
      <c r="BB201" s="1430"/>
      <c r="BC201" s="1430"/>
      <c r="BD201" s="1430"/>
      <c r="BE201" s="1430"/>
    </row>
    <row r="202" spans="2:57">
      <c r="B202" s="1430"/>
      <c r="C202" s="1430"/>
      <c r="D202" s="1430"/>
      <c r="E202" s="1430"/>
      <c r="F202" s="1430"/>
      <c r="G202" s="1430"/>
      <c r="H202" s="1430"/>
      <c r="I202" s="1430"/>
      <c r="J202" s="1430"/>
      <c r="K202" s="1430"/>
      <c r="L202" s="1430"/>
      <c r="M202" s="1430"/>
      <c r="N202" s="1430"/>
      <c r="O202" s="1430"/>
      <c r="P202" s="1430"/>
      <c r="Q202" s="1430"/>
      <c r="R202" s="1430"/>
      <c r="S202" s="1430"/>
      <c r="T202" s="1430"/>
      <c r="U202" s="1430"/>
      <c r="V202" s="1430"/>
      <c r="W202" s="1430"/>
      <c r="X202" s="1430"/>
      <c r="Y202" s="1430"/>
      <c r="Z202" s="1430"/>
      <c r="AA202" s="1430"/>
      <c r="AB202" s="1430"/>
      <c r="AC202" s="1430"/>
      <c r="AD202" s="1430"/>
      <c r="AE202" s="1430"/>
      <c r="AF202" s="1430"/>
      <c r="AG202" s="1430"/>
      <c r="AH202" s="1430"/>
      <c r="AI202" s="1430"/>
      <c r="AJ202" s="1430"/>
      <c r="AK202" s="1430"/>
      <c r="AL202" s="1430"/>
      <c r="AM202" s="1430"/>
      <c r="AN202" s="1430"/>
      <c r="AO202" s="1430"/>
      <c r="AP202" s="1430"/>
      <c r="AQ202" s="1430"/>
      <c r="AR202" s="1430"/>
      <c r="AS202" s="1430"/>
      <c r="AT202" s="1430"/>
      <c r="AU202" s="1430"/>
      <c r="AV202" s="1430"/>
      <c r="AW202" s="1430"/>
      <c r="AX202" s="1430"/>
      <c r="AY202" s="1430"/>
      <c r="AZ202" s="1430"/>
      <c r="BA202" s="1430"/>
      <c r="BB202" s="1430"/>
      <c r="BC202" s="1430"/>
      <c r="BD202" s="1430"/>
      <c r="BE202" s="1430"/>
    </row>
    <row r="203" spans="2:57">
      <c r="B203" s="1430"/>
      <c r="C203" s="1430"/>
      <c r="D203" s="1430"/>
      <c r="E203" s="1430"/>
      <c r="F203" s="1430"/>
      <c r="G203" s="1430"/>
      <c r="H203" s="1430"/>
      <c r="I203" s="1430"/>
      <c r="J203" s="1430"/>
      <c r="K203" s="1430"/>
      <c r="L203" s="1430"/>
      <c r="M203" s="1430"/>
      <c r="N203" s="1430"/>
      <c r="O203" s="1430"/>
      <c r="P203" s="1430"/>
      <c r="Q203" s="1430"/>
      <c r="R203" s="1430"/>
      <c r="S203" s="1430"/>
      <c r="T203" s="1430"/>
      <c r="U203" s="1430"/>
      <c r="V203" s="1430"/>
      <c r="W203" s="1430"/>
      <c r="X203" s="1430"/>
      <c r="Y203" s="1430"/>
      <c r="Z203" s="1430"/>
      <c r="AA203" s="1430"/>
      <c r="AB203" s="1430"/>
      <c r="AC203" s="1430"/>
      <c r="AD203" s="1430"/>
      <c r="AE203" s="1430"/>
      <c r="AF203" s="1430"/>
      <c r="AG203" s="1430"/>
      <c r="AH203" s="1430"/>
      <c r="AI203" s="1430"/>
      <c r="AJ203" s="1430"/>
      <c r="AK203" s="1430"/>
      <c r="AL203" s="1430"/>
      <c r="AM203" s="1430"/>
      <c r="AN203" s="1430"/>
      <c r="AO203" s="1430"/>
      <c r="AP203" s="1430"/>
      <c r="AQ203" s="1430"/>
      <c r="AR203" s="1430"/>
      <c r="AS203" s="1430"/>
      <c r="AT203" s="1430"/>
      <c r="AU203" s="1430"/>
      <c r="AV203" s="1430"/>
      <c r="AW203" s="1430"/>
      <c r="AX203" s="1430"/>
      <c r="AY203" s="1430"/>
      <c r="AZ203" s="1430"/>
      <c r="BA203" s="1430"/>
      <c r="BB203" s="1430"/>
      <c r="BC203" s="1430"/>
      <c r="BD203" s="1430"/>
      <c r="BE203" s="1430"/>
    </row>
    <row r="204" spans="2:57">
      <c r="B204" s="1430"/>
      <c r="C204" s="1430"/>
      <c r="D204" s="1430"/>
      <c r="E204" s="1430"/>
      <c r="F204" s="1430"/>
      <c r="G204" s="1430"/>
      <c r="H204" s="1430"/>
      <c r="I204" s="1430"/>
      <c r="J204" s="1430"/>
      <c r="K204" s="1430"/>
      <c r="L204" s="1430"/>
      <c r="M204" s="1430"/>
      <c r="N204" s="1430"/>
      <c r="O204" s="1430"/>
      <c r="P204" s="1430"/>
      <c r="Q204" s="1430"/>
      <c r="R204" s="1430"/>
      <c r="S204" s="1430"/>
      <c r="T204" s="1430"/>
      <c r="U204" s="1430"/>
      <c r="V204" s="1430"/>
      <c r="W204" s="1430"/>
      <c r="X204" s="1430"/>
      <c r="Y204" s="1430"/>
      <c r="Z204" s="1430"/>
      <c r="AA204" s="1430"/>
      <c r="AB204" s="1430"/>
      <c r="AC204" s="1430"/>
      <c r="AD204" s="1430"/>
      <c r="AE204" s="1430"/>
      <c r="AF204" s="1430"/>
      <c r="AG204" s="1430"/>
      <c r="AH204" s="1430"/>
      <c r="AI204" s="1430"/>
      <c r="AJ204" s="1430"/>
      <c r="AK204" s="1430"/>
      <c r="AL204" s="1430"/>
      <c r="AM204" s="1430"/>
      <c r="AN204" s="1430"/>
      <c r="AO204" s="1430"/>
      <c r="AP204" s="1430"/>
      <c r="AQ204" s="1430"/>
      <c r="AR204" s="1430"/>
      <c r="AS204" s="1430"/>
      <c r="AT204" s="1430"/>
      <c r="AU204" s="1430"/>
      <c r="AV204" s="1430"/>
      <c r="AW204" s="1430"/>
      <c r="AX204" s="1430"/>
      <c r="AY204" s="1430"/>
      <c r="AZ204" s="1430"/>
      <c r="BA204" s="1430"/>
      <c r="BB204" s="1430"/>
      <c r="BC204" s="1430"/>
      <c r="BD204" s="1430"/>
      <c r="BE204" s="1430"/>
    </row>
    <row r="205" spans="2:57">
      <c r="B205" s="1430"/>
      <c r="C205" s="1430"/>
      <c r="D205" s="1430"/>
      <c r="E205" s="1430"/>
      <c r="F205" s="1430"/>
      <c r="G205" s="1430"/>
      <c r="H205" s="1430"/>
      <c r="I205" s="1430"/>
      <c r="J205" s="1430"/>
      <c r="K205" s="1430"/>
      <c r="L205" s="1430"/>
      <c r="M205" s="1430"/>
      <c r="N205" s="1430"/>
      <c r="O205" s="1430"/>
      <c r="P205" s="1430"/>
      <c r="Q205" s="1430"/>
      <c r="R205" s="1430"/>
      <c r="S205" s="1430"/>
      <c r="T205" s="1430"/>
      <c r="U205" s="1430"/>
      <c r="V205" s="1430"/>
      <c r="W205" s="1430"/>
      <c r="X205" s="1430"/>
      <c r="Y205" s="1430"/>
      <c r="Z205" s="1430"/>
      <c r="AA205" s="1430"/>
      <c r="AB205" s="1430"/>
      <c r="AC205" s="1430"/>
      <c r="AD205" s="1430"/>
      <c r="AE205" s="1430"/>
      <c r="AF205" s="1430"/>
      <c r="AG205" s="1430"/>
      <c r="AH205" s="1430"/>
      <c r="AI205" s="1430"/>
      <c r="AJ205" s="1430"/>
      <c r="AK205" s="1430"/>
      <c r="AL205" s="1430"/>
      <c r="AM205" s="1430"/>
      <c r="AN205" s="1430"/>
      <c r="AO205" s="1430"/>
      <c r="AP205" s="1430"/>
      <c r="AQ205" s="1430"/>
      <c r="AR205" s="1430"/>
      <c r="AS205" s="1430"/>
      <c r="AT205" s="1430"/>
      <c r="AU205" s="1430"/>
      <c r="AV205" s="1430"/>
      <c r="AW205" s="1430"/>
      <c r="AX205" s="1430"/>
      <c r="AY205" s="1430"/>
      <c r="AZ205" s="1430"/>
      <c r="BA205" s="1430"/>
      <c r="BB205" s="1430"/>
      <c r="BC205" s="1430"/>
      <c r="BD205" s="1430"/>
      <c r="BE205" s="1430"/>
    </row>
    <row r="206" spans="2:57">
      <c r="B206" s="1430"/>
      <c r="C206" s="1430"/>
      <c r="D206" s="1430"/>
      <c r="E206" s="1430"/>
      <c r="F206" s="1430"/>
      <c r="G206" s="1430"/>
      <c r="H206" s="1430"/>
      <c r="I206" s="1430"/>
      <c r="J206" s="1430"/>
      <c r="K206" s="1430"/>
      <c r="L206" s="1430"/>
      <c r="M206" s="1430"/>
      <c r="N206" s="1430"/>
      <c r="O206" s="1430"/>
      <c r="P206" s="1430"/>
      <c r="Q206" s="1430"/>
      <c r="R206" s="1430"/>
      <c r="S206" s="1430"/>
      <c r="T206" s="1430"/>
      <c r="U206" s="1430"/>
      <c r="V206" s="1430"/>
      <c r="W206" s="1430"/>
      <c r="X206" s="1430"/>
      <c r="Y206" s="1430"/>
      <c r="Z206" s="1430"/>
      <c r="AA206" s="1430"/>
      <c r="AB206" s="1430"/>
      <c r="AC206" s="1430"/>
      <c r="AD206" s="1430"/>
      <c r="AE206" s="1430"/>
      <c r="AF206" s="1430"/>
      <c r="AG206" s="1430"/>
      <c r="AH206" s="1430"/>
      <c r="AI206" s="1430"/>
      <c r="AJ206" s="1430"/>
      <c r="AK206" s="1430"/>
      <c r="AL206" s="1430"/>
      <c r="AM206" s="1430"/>
      <c r="AN206" s="1430"/>
      <c r="AO206" s="1430"/>
      <c r="AP206" s="1430"/>
      <c r="AQ206" s="1430"/>
      <c r="AR206" s="1430"/>
      <c r="AS206" s="1430"/>
      <c r="AT206" s="1430"/>
      <c r="AU206" s="1430"/>
      <c r="AV206" s="1430"/>
      <c r="AW206" s="1430"/>
      <c r="AX206" s="1430"/>
      <c r="AY206" s="1430"/>
      <c r="AZ206" s="1430"/>
      <c r="BA206" s="1430"/>
      <c r="BB206" s="1430"/>
      <c r="BC206" s="1430"/>
      <c r="BD206" s="1430"/>
      <c r="BE206" s="1430"/>
    </row>
    <row r="207" spans="2:57">
      <c r="B207" s="1430"/>
      <c r="C207" s="1430"/>
      <c r="D207" s="1430"/>
      <c r="E207" s="1430"/>
      <c r="F207" s="1430"/>
      <c r="G207" s="1430"/>
      <c r="H207" s="1430"/>
      <c r="I207" s="1430"/>
      <c r="J207" s="1430"/>
      <c r="K207" s="1430"/>
      <c r="L207" s="1430"/>
      <c r="M207" s="1430"/>
      <c r="N207" s="1430"/>
      <c r="O207" s="1430"/>
      <c r="P207" s="1430"/>
      <c r="Q207" s="1430"/>
      <c r="R207" s="1430"/>
      <c r="S207" s="1430"/>
      <c r="T207" s="1430"/>
      <c r="U207" s="1430"/>
      <c r="V207" s="1430"/>
      <c r="W207" s="1430"/>
      <c r="X207" s="1430"/>
      <c r="Y207" s="1430"/>
      <c r="Z207" s="1430"/>
      <c r="AA207" s="1430"/>
      <c r="AB207" s="1430"/>
      <c r="AC207" s="1430"/>
      <c r="AD207" s="1430"/>
      <c r="AE207" s="1430"/>
      <c r="AF207" s="1430"/>
      <c r="AG207" s="1430"/>
      <c r="AH207" s="1430"/>
      <c r="AI207" s="1430"/>
      <c r="AJ207" s="1430"/>
      <c r="AK207" s="1430"/>
      <c r="AL207" s="1430"/>
      <c r="AM207" s="1430"/>
      <c r="AN207" s="1430"/>
      <c r="AO207" s="1430"/>
      <c r="AP207" s="1430"/>
      <c r="AQ207" s="1430"/>
      <c r="AR207" s="1430"/>
      <c r="AS207" s="1430"/>
      <c r="AT207" s="1430"/>
      <c r="AU207" s="1430"/>
      <c r="AV207" s="1430"/>
      <c r="AW207" s="1430"/>
      <c r="AX207" s="1430"/>
      <c r="AY207" s="1430"/>
      <c r="AZ207" s="1430"/>
      <c r="BA207" s="1430"/>
      <c r="BB207" s="1430"/>
      <c r="BC207" s="1430"/>
      <c r="BD207" s="1430"/>
      <c r="BE207" s="1430"/>
    </row>
    <row r="208" spans="2:57">
      <c r="B208" s="1430"/>
      <c r="C208" s="1430"/>
      <c r="D208" s="1430"/>
      <c r="E208" s="1430"/>
      <c r="F208" s="1430"/>
      <c r="G208" s="1430"/>
      <c r="H208" s="1430"/>
      <c r="I208" s="1430"/>
      <c r="J208" s="1430"/>
      <c r="K208" s="1430"/>
      <c r="L208" s="1430"/>
      <c r="M208" s="1430"/>
      <c r="N208" s="1430"/>
      <c r="O208" s="1430"/>
      <c r="P208" s="1430"/>
      <c r="Q208" s="1430"/>
      <c r="R208" s="1430"/>
      <c r="S208" s="1430"/>
      <c r="T208" s="1430"/>
      <c r="U208" s="1430"/>
      <c r="V208" s="1430"/>
      <c r="W208" s="1430"/>
      <c r="X208" s="1430"/>
      <c r="Y208" s="1430"/>
      <c r="Z208" s="1430"/>
      <c r="AA208" s="1430"/>
      <c r="AB208" s="1430"/>
      <c r="AC208" s="1430"/>
      <c r="AD208" s="1430"/>
      <c r="AE208" s="1430"/>
      <c r="AF208" s="1430"/>
      <c r="AG208" s="1430"/>
      <c r="AH208" s="1430"/>
      <c r="AI208" s="1430"/>
      <c r="AJ208" s="1430"/>
      <c r="AK208" s="1430"/>
      <c r="AL208" s="1430"/>
      <c r="AM208" s="1430"/>
      <c r="AN208" s="1430"/>
      <c r="AO208" s="1430"/>
      <c r="AP208" s="1430"/>
      <c r="AQ208" s="1430"/>
      <c r="AR208" s="1430"/>
      <c r="AS208" s="1430"/>
      <c r="AT208" s="1430"/>
      <c r="AU208" s="1430"/>
      <c r="AV208" s="1430"/>
      <c r="AW208" s="1430"/>
      <c r="AX208" s="1430"/>
      <c r="AY208" s="1430"/>
      <c r="AZ208" s="1430"/>
      <c r="BA208" s="1430"/>
      <c r="BB208" s="1430"/>
      <c r="BC208" s="1430"/>
      <c r="BD208" s="1430"/>
      <c r="BE208" s="1430"/>
    </row>
    <row r="209" spans="2:57">
      <c r="B209" s="1430"/>
      <c r="C209" s="1430"/>
      <c r="D209" s="1430"/>
      <c r="E209" s="1430"/>
      <c r="F209" s="1430"/>
      <c r="G209" s="1430"/>
      <c r="H209" s="1430"/>
      <c r="I209" s="1430"/>
      <c r="J209" s="1430"/>
      <c r="K209" s="1430"/>
      <c r="L209" s="1430"/>
      <c r="M209" s="1430"/>
      <c r="N209" s="1430"/>
      <c r="O209" s="1430"/>
      <c r="P209" s="1430"/>
      <c r="Q209" s="1430"/>
      <c r="R209" s="1430"/>
      <c r="S209" s="1430"/>
      <c r="T209" s="1430"/>
      <c r="U209" s="1430"/>
      <c r="V209" s="1430"/>
      <c r="W209" s="1430"/>
      <c r="X209" s="1430"/>
      <c r="Y209" s="1430"/>
      <c r="Z209" s="1430"/>
      <c r="AA209" s="1430"/>
      <c r="AB209" s="1430"/>
      <c r="AC209" s="1430"/>
      <c r="AD209" s="1430"/>
      <c r="AE209" s="1430"/>
      <c r="AF209" s="1430"/>
      <c r="AG209" s="1430"/>
      <c r="AH209" s="1430"/>
      <c r="AI209" s="1430"/>
      <c r="AJ209" s="1430"/>
      <c r="AK209" s="1430"/>
      <c r="AL209" s="1430"/>
      <c r="AM209" s="1430"/>
      <c r="AN209" s="1430"/>
      <c r="AO209" s="1430"/>
      <c r="AP209" s="1430"/>
      <c r="AQ209" s="1430"/>
      <c r="AR209" s="1430"/>
      <c r="AS209" s="1430"/>
      <c r="AT209" s="1430"/>
      <c r="AU209" s="1430"/>
      <c r="AV209" s="1430"/>
      <c r="AW209" s="1430"/>
      <c r="AX209" s="1430"/>
      <c r="AY209" s="1430"/>
      <c r="AZ209" s="1430"/>
      <c r="BA209" s="1430"/>
      <c r="BB209" s="1430"/>
      <c r="BC209" s="1430"/>
      <c r="BD209" s="1430"/>
      <c r="BE209" s="1430"/>
    </row>
    <row r="210" spans="2:57">
      <c r="B210" s="1430"/>
      <c r="C210" s="1430"/>
      <c r="D210" s="1430"/>
      <c r="E210" s="1430"/>
      <c r="F210" s="1430"/>
      <c r="G210" s="1430"/>
      <c r="H210" s="1430"/>
      <c r="I210" s="1430"/>
      <c r="J210" s="1430"/>
      <c r="K210" s="1430"/>
      <c r="L210" s="1430"/>
      <c r="M210" s="1430"/>
      <c r="N210" s="1430"/>
      <c r="O210" s="1430"/>
      <c r="P210" s="1430"/>
      <c r="Q210" s="1430"/>
      <c r="R210" s="1430"/>
      <c r="S210" s="1430"/>
      <c r="T210" s="1430"/>
      <c r="U210" s="1430"/>
      <c r="V210" s="1430"/>
      <c r="W210" s="1430"/>
      <c r="X210" s="1430"/>
      <c r="Y210" s="1430"/>
      <c r="Z210" s="1430"/>
      <c r="AA210" s="1430"/>
      <c r="AB210" s="1430"/>
      <c r="AC210" s="1430"/>
      <c r="AD210" s="1430"/>
      <c r="AE210" s="1430"/>
      <c r="AF210" s="1430"/>
      <c r="AG210" s="1430"/>
      <c r="AH210" s="1430"/>
      <c r="AI210" s="1430"/>
      <c r="AJ210" s="1430"/>
      <c r="AK210" s="1430"/>
      <c r="AL210" s="1430"/>
      <c r="AM210" s="1430"/>
      <c r="AN210" s="1430"/>
      <c r="AO210" s="1430"/>
      <c r="AP210" s="1430"/>
      <c r="AQ210" s="1430"/>
      <c r="AR210" s="1430"/>
      <c r="AS210" s="1430"/>
      <c r="AT210" s="1430"/>
      <c r="AU210" s="1430"/>
      <c r="AV210" s="1430"/>
      <c r="AW210" s="1430"/>
      <c r="AX210" s="1430"/>
      <c r="AY210" s="1430"/>
      <c r="AZ210" s="1430"/>
      <c r="BA210" s="1430"/>
      <c r="BB210" s="1430"/>
      <c r="BC210" s="1430"/>
      <c r="BD210" s="1430"/>
      <c r="BE210" s="1430"/>
    </row>
    <row r="211" spans="2:57">
      <c r="B211" s="1430"/>
      <c r="C211" s="1430"/>
      <c r="D211" s="1430"/>
      <c r="E211" s="1430"/>
      <c r="F211" s="1430"/>
      <c r="G211" s="1430"/>
      <c r="H211" s="1430"/>
      <c r="I211" s="1430"/>
      <c r="J211" s="1430"/>
      <c r="K211" s="1430"/>
      <c r="L211" s="1430"/>
      <c r="M211" s="1430"/>
      <c r="N211" s="1430"/>
      <c r="O211" s="1430"/>
      <c r="P211" s="1430"/>
      <c r="Q211" s="1430"/>
      <c r="R211" s="1430"/>
      <c r="S211" s="1430"/>
      <c r="T211" s="1430"/>
      <c r="U211" s="1430"/>
      <c r="V211" s="1430"/>
      <c r="W211" s="1430"/>
      <c r="X211" s="1430"/>
      <c r="Y211" s="1430"/>
      <c r="Z211" s="1430"/>
      <c r="AA211" s="1430"/>
      <c r="AB211" s="1430"/>
      <c r="AC211" s="1430"/>
      <c r="AD211" s="1430"/>
      <c r="AE211" s="1430"/>
      <c r="AF211" s="1430"/>
      <c r="AG211" s="1430"/>
      <c r="AH211" s="1430"/>
      <c r="AI211" s="1430"/>
      <c r="AJ211" s="1430"/>
      <c r="AK211" s="1430"/>
      <c r="AL211" s="1430"/>
      <c r="AM211" s="1430"/>
      <c r="AN211" s="1430"/>
      <c r="AO211" s="1430"/>
      <c r="AP211" s="1430"/>
      <c r="AQ211" s="1430"/>
      <c r="AR211" s="1430"/>
      <c r="AS211" s="1430"/>
      <c r="AT211" s="1430"/>
      <c r="AU211" s="1430"/>
      <c r="AV211" s="1430"/>
      <c r="AW211" s="1430"/>
      <c r="AX211" s="1430"/>
      <c r="AY211" s="1430"/>
      <c r="AZ211" s="1430"/>
      <c r="BA211" s="1430"/>
      <c r="BB211" s="1430"/>
      <c r="BC211" s="1430"/>
      <c r="BD211" s="1430"/>
      <c r="BE211" s="1430"/>
    </row>
    <row r="212" spans="2:57">
      <c r="B212" s="1430"/>
      <c r="C212" s="1430"/>
      <c r="D212" s="1430"/>
      <c r="E212" s="1430"/>
      <c r="F212" s="1430"/>
      <c r="G212" s="1430"/>
      <c r="H212" s="1430"/>
      <c r="I212" s="1430"/>
      <c r="J212" s="1430"/>
      <c r="K212" s="1430"/>
      <c r="L212" s="1430"/>
      <c r="M212" s="1430"/>
      <c r="N212" s="1430"/>
      <c r="O212" s="1430"/>
      <c r="P212" s="1430"/>
      <c r="Q212" s="1430"/>
      <c r="R212" s="1430"/>
      <c r="S212" s="1430"/>
      <c r="T212" s="1430"/>
      <c r="U212" s="1430"/>
      <c r="V212" s="1430"/>
      <c r="W212" s="1430"/>
      <c r="X212" s="1430"/>
      <c r="Y212" s="1430"/>
      <c r="Z212" s="1430"/>
      <c r="AA212" s="1430"/>
      <c r="AB212" s="1430"/>
      <c r="AC212" s="1430"/>
      <c r="AD212" s="1430"/>
      <c r="AE212" s="1430"/>
      <c r="AF212" s="1430"/>
      <c r="AG212" s="1430"/>
      <c r="AH212" s="1430"/>
      <c r="AI212" s="1430"/>
      <c r="AJ212" s="1430"/>
      <c r="AK212" s="1430"/>
      <c r="AL212" s="1430"/>
      <c r="AM212" s="1430"/>
      <c r="AN212" s="1430"/>
      <c r="AO212" s="1430"/>
      <c r="AP212" s="1430"/>
      <c r="AQ212" s="1430"/>
      <c r="AR212" s="1430"/>
      <c r="AS212" s="1430"/>
      <c r="AT212" s="1430"/>
      <c r="AU212" s="1430"/>
      <c r="AV212" s="1430"/>
      <c r="AW212" s="1430"/>
      <c r="AX212" s="1430"/>
      <c r="AY212" s="1430"/>
      <c r="AZ212" s="1430"/>
      <c r="BA212" s="1430"/>
      <c r="BB212" s="1430"/>
      <c r="BC212" s="1430"/>
      <c r="BD212" s="1430"/>
      <c r="BE212" s="1430"/>
    </row>
    <row r="213" spans="2:57">
      <c r="B213" s="1430"/>
      <c r="C213" s="1430"/>
      <c r="D213" s="1430"/>
      <c r="E213" s="1430"/>
      <c r="F213" s="1430"/>
      <c r="G213" s="1430"/>
      <c r="H213" s="1430"/>
      <c r="I213" s="1430"/>
      <c r="J213" s="1430"/>
      <c r="K213" s="1430"/>
      <c r="L213" s="1430"/>
      <c r="M213" s="1430"/>
      <c r="N213" s="1430"/>
      <c r="O213" s="1430"/>
      <c r="P213" s="1430"/>
      <c r="Q213" s="1430"/>
      <c r="R213" s="1430"/>
      <c r="S213" s="1430"/>
      <c r="T213" s="1430"/>
      <c r="U213" s="1430"/>
      <c r="V213" s="1430"/>
      <c r="W213" s="1430"/>
      <c r="X213" s="1430"/>
      <c r="Y213" s="1430"/>
      <c r="Z213" s="1430"/>
      <c r="AA213" s="1430"/>
      <c r="AB213" s="1430"/>
      <c r="AC213" s="1430"/>
      <c r="AD213" s="1430"/>
      <c r="AE213" s="1430"/>
      <c r="AF213" s="1430"/>
      <c r="AG213" s="1430"/>
      <c r="AH213" s="1430"/>
      <c r="AI213" s="1430"/>
      <c r="AJ213" s="1430"/>
      <c r="AK213" s="1430"/>
      <c r="AL213" s="1430"/>
      <c r="AM213" s="1430"/>
      <c r="AN213" s="1430"/>
      <c r="AO213" s="1430"/>
      <c r="AP213" s="1430"/>
      <c r="AQ213" s="1430"/>
      <c r="AR213" s="1430"/>
      <c r="AS213" s="1430"/>
      <c r="AT213" s="1430"/>
      <c r="AU213" s="1430"/>
      <c r="AV213" s="1430"/>
      <c r="AW213" s="1430"/>
      <c r="AX213" s="1430"/>
      <c r="AY213" s="1430"/>
      <c r="AZ213" s="1430"/>
      <c r="BA213" s="1430"/>
      <c r="BB213" s="1430"/>
      <c r="BC213" s="1430"/>
      <c r="BD213" s="1430"/>
      <c r="BE213" s="1430"/>
    </row>
    <row r="214" spans="2:57">
      <c r="B214" s="1430"/>
      <c r="C214" s="1430"/>
      <c r="D214" s="1430"/>
      <c r="E214" s="1430"/>
      <c r="F214" s="1430"/>
      <c r="G214" s="1430"/>
      <c r="H214" s="1430"/>
      <c r="I214" s="1430"/>
      <c r="J214" s="1430"/>
      <c r="K214" s="1430"/>
      <c r="L214" s="1430"/>
      <c r="M214" s="1430"/>
      <c r="N214" s="1430"/>
      <c r="O214" s="1430"/>
      <c r="P214" s="1430"/>
      <c r="Q214" s="1430"/>
      <c r="R214" s="1430"/>
      <c r="S214" s="1430"/>
      <c r="T214" s="1430"/>
      <c r="U214" s="1430"/>
      <c r="V214" s="1430"/>
      <c r="W214" s="1430"/>
      <c r="X214" s="1430"/>
      <c r="Y214" s="1430"/>
      <c r="Z214" s="1430"/>
      <c r="AA214" s="1430"/>
      <c r="AB214" s="1430"/>
      <c r="AC214" s="1430"/>
      <c r="AD214" s="1430"/>
      <c r="AE214" s="1430"/>
      <c r="AF214" s="1430"/>
      <c r="AG214" s="1430"/>
      <c r="AH214" s="1430"/>
      <c r="AI214" s="1430"/>
      <c r="AJ214" s="1430"/>
      <c r="AK214" s="1430"/>
      <c r="AL214" s="1430"/>
      <c r="AM214" s="1430"/>
      <c r="AN214" s="1430"/>
      <c r="AO214" s="1430"/>
      <c r="AP214" s="1430"/>
      <c r="AQ214" s="1430"/>
      <c r="AR214" s="1430"/>
      <c r="AS214" s="1430"/>
      <c r="AT214" s="1430"/>
      <c r="AU214" s="1430"/>
      <c r="AV214" s="1430"/>
      <c r="AW214" s="1430"/>
      <c r="AX214" s="1430"/>
      <c r="AY214" s="1430"/>
      <c r="AZ214" s="1430"/>
      <c r="BA214" s="1430"/>
      <c r="BB214" s="1430"/>
      <c r="BC214" s="1430"/>
      <c r="BD214" s="1430"/>
      <c r="BE214" s="1430"/>
    </row>
    <row r="215" spans="2:57">
      <c r="B215" s="1430"/>
      <c r="C215" s="1430"/>
      <c r="D215" s="1430"/>
      <c r="E215" s="1430"/>
      <c r="F215" s="1430"/>
      <c r="G215" s="1430"/>
      <c r="H215" s="1430"/>
      <c r="I215" s="1430"/>
      <c r="J215" s="1430"/>
      <c r="K215" s="1430"/>
      <c r="L215" s="1430"/>
      <c r="M215" s="1430"/>
      <c r="N215" s="1430"/>
      <c r="O215" s="1430"/>
      <c r="P215" s="1430"/>
      <c r="Q215" s="1430"/>
      <c r="R215" s="1430"/>
      <c r="S215" s="1430"/>
      <c r="T215" s="1430"/>
      <c r="U215" s="1430"/>
      <c r="V215" s="1430"/>
      <c r="W215" s="1430"/>
      <c r="X215" s="1430"/>
      <c r="Y215" s="1430"/>
      <c r="Z215" s="1430"/>
      <c r="AA215" s="1430"/>
      <c r="AB215" s="1430"/>
      <c r="AC215" s="1430"/>
      <c r="AD215" s="1430"/>
      <c r="AE215" s="1430"/>
      <c r="AF215" s="1430"/>
      <c r="AG215" s="1430"/>
      <c r="AH215" s="1430"/>
      <c r="AI215" s="1430"/>
      <c r="AJ215" s="1430"/>
      <c r="AK215" s="1430"/>
      <c r="AL215" s="1430"/>
      <c r="AM215" s="1430"/>
      <c r="AN215" s="1430"/>
      <c r="AO215" s="1430"/>
      <c r="AP215" s="1430"/>
      <c r="AQ215" s="1430"/>
      <c r="AR215" s="1430"/>
      <c r="AS215" s="1430"/>
      <c r="AT215" s="1430"/>
      <c r="AU215" s="1430"/>
      <c r="AV215" s="1430"/>
      <c r="AW215" s="1430"/>
      <c r="AX215" s="1430"/>
      <c r="AY215" s="1430"/>
      <c r="AZ215" s="1430"/>
      <c r="BA215" s="1430"/>
      <c r="BB215" s="1430"/>
      <c r="BC215" s="1430"/>
      <c r="BD215" s="1430"/>
      <c r="BE215" s="1430"/>
    </row>
    <row r="216" spans="2:57">
      <c r="B216" s="1430"/>
      <c r="C216" s="1430"/>
      <c r="D216" s="1430"/>
      <c r="E216" s="1430"/>
      <c r="F216" s="1430"/>
      <c r="G216" s="1430"/>
      <c r="H216" s="1430"/>
      <c r="I216" s="1430"/>
      <c r="J216" s="1430"/>
      <c r="K216" s="1430"/>
      <c r="L216" s="1430"/>
      <c r="M216" s="1430"/>
      <c r="N216" s="1430"/>
      <c r="O216" s="1430"/>
      <c r="P216" s="1430"/>
      <c r="Q216" s="1430"/>
      <c r="R216" s="1430"/>
      <c r="S216" s="1430"/>
      <c r="T216" s="1430"/>
      <c r="U216" s="1430"/>
      <c r="V216" s="1430"/>
      <c r="W216" s="1430"/>
      <c r="X216" s="1430"/>
      <c r="Y216" s="1430"/>
      <c r="Z216" s="1430"/>
      <c r="AA216" s="1430"/>
      <c r="AB216" s="1430"/>
      <c r="AC216" s="1430"/>
      <c r="AD216" s="1430"/>
      <c r="AE216" s="1430"/>
      <c r="AF216" s="1430"/>
      <c r="AG216" s="1430"/>
      <c r="AH216" s="1430"/>
      <c r="AI216" s="1430"/>
      <c r="AJ216" s="1430"/>
      <c r="AK216" s="1430"/>
      <c r="AL216" s="1430"/>
      <c r="AM216" s="1430"/>
      <c r="AN216" s="1430"/>
      <c r="AO216" s="1430"/>
      <c r="AP216" s="1430"/>
      <c r="AQ216" s="1430"/>
      <c r="AR216" s="1430"/>
      <c r="AS216" s="1430"/>
      <c r="AT216" s="1430"/>
      <c r="AU216" s="1430"/>
      <c r="AV216" s="1430"/>
      <c r="AW216" s="1430"/>
      <c r="AX216" s="1430"/>
      <c r="AY216" s="1430"/>
      <c r="AZ216" s="1430"/>
      <c r="BA216" s="1430"/>
      <c r="BB216" s="1430"/>
      <c r="BC216" s="1430"/>
      <c r="BD216" s="1430"/>
      <c r="BE216" s="1430"/>
    </row>
    <row r="217" spans="2:57">
      <c r="B217" s="1430"/>
      <c r="C217" s="1430"/>
      <c r="D217" s="1430"/>
      <c r="E217" s="1430"/>
      <c r="F217" s="1430"/>
      <c r="G217" s="1430"/>
      <c r="H217" s="1430"/>
      <c r="I217" s="1430"/>
      <c r="J217" s="1430"/>
      <c r="K217" s="1430"/>
      <c r="L217" s="1430"/>
      <c r="M217" s="1430"/>
      <c r="N217" s="1430"/>
      <c r="O217" s="1430"/>
      <c r="P217" s="1430"/>
      <c r="Q217" s="1430"/>
      <c r="R217" s="1430"/>
      <c r="S217" s="1430"/>
      <c r="T217" s="1430"/>
      <c r="U217" s="1430"/>
      <c r="V217" s="1430"/>
      <c r="W217" s="1430"/>
      <c r="X217" s="1430"/>
      <c r="Y217" s="1430"/>
      <c r="Z217" s="1430"/>
      <c r="AA217" s="1430"/>
      <c r="AB217" s="1430"/>
      <c r="AC217" s="1430"/>
      <c r="AD217" s="1430"/>
      <c r="AE217" s="1430"/>
      <c r="AF217" s="1430"/>
      <c r="AG217" s="1430"/>
      <c r="AH217" s="1430"/>
      <c r="AI217" s="1430"/>
      <c r="AJ217" s="1430"/>
      <c r="AK217" s="1430"/>
      <c r="AL217" s="1430"/>
      <c r="AM217" s="1430"/>
      <c r="AN217" s="1430"/>
      <c r="AO217" s="1430"/>
      <c r="AP217" s="1430"/>
      <c r="AQ217" s="1430"/>
      <c r="AR217" s="1430"/>
      <c r="AS217" s="1430"/>
      <c r="AT217" s="1430"/>
      <c r="AU217" s="1430"/>
      <c r="AV217" s="1430"/>
      <c r="AW217" s="1430"/>
      <c r="AX217" s="1430"/>
      <c r="AY217" s="1430"/>
      <c r="AZ217" s="1430"/>
      <c r="BA217" s="1430"/>
      <c r="BB217" s="1430"/>
      <c r="BC217" s="1430"/>
      <c r="BD217" s="1430"/>
      <c r="BE217" s="1430"/>
    </row>
    <row r="218" spans="2:57">
      <c r="B218" s="1430"/>
      <c r="C218" s="1430"/>
      <c r="D218" s="1430"/>
      <c r="E218" s="1430"/>
      <c r="F218" s="1430"/>
      <c r="G218" s="1430"/>
      <c r="H218" s="1430"/>
      <c r="I218" s="1430"/>
      <c r="J218" s="1430"/>
      <c r="K218" s="1430"/>
      <c r="L218" s="1430"/>
      <c r="M218" s="1430"/>
      <c r="N218" s="1430"/>
      <c r="O218" s="1430"/>
      <c r="P218" s="1430"/>
      <c r="Q218" s="1430"/>
      <c r="R218" s="1430"/>
      <c r="S218" s="1430"/>
      <c r="T218" s="1430"/>
      <c r="U218" s="1430"/>
      <c r="V218" s="1430"/>
      <c r="W218" s="1430"/>
      <c r="X218" s="1430"/>
      <c r="Y218" s="1430"/>
      <c r="Z218" s="1430"/>
      <c r="AA218" s="1430"/>
      <c r="AB218" s="1430"/>
      <c r="AC218" s="1430"/>
      <c r="AD218" s="1430"/>
      <c r="AE218" s="1430"/>
      <c r="AF218" s="1430"/>
      <c r="AG218" s="1430"/>
      <c r="AH218" s="1430"/>
      <c r="AI218" s="1430"/>
      <c r="AJ218" s="1430"/>
      <c r="AK218" s="1430"/>
      <c r="AL218" s="1430"/>
      <c r="AM218" s="1430"/>
      <c r="AN218" s="1430"/>
      <c r="AO218" s="1430"/>
      <c r="AP218" s="1430"/>
      <c r="AQ218" s="1430"/>
      <c r="AR218" s="1430"/>
      <c r="AS218" s="1430"/>
      <c r="AT218" s="1430"/>
      <c r="AU218" s="1430"/>
      <c r="AV218" s="1430"/>
      <c r="AW218" s="1430"/>
      <c r="AX218" s="1430"/>
      <c r="AY218" s="1430"/>
      <c r="AZ218" s="1430"/>
      <c r="BA218" s="1430"/>
      <c r="BB218" s="1430"/>
      <c r="BC218" s="1430"/>
      <c r="BD218" s="1430"/>
      <c r="BE218" s="1430"/>
    </row>
    <row r="219" spans="2:57">
      <c r="B219" s="1430"/>
      <c r="C219" s="1430"/>
      <c r="D219" s="1430"/>
      <c r="E219" s="1430"/>
      <c r="F219" s="1430"/>
      <c r="G219" s="1430"/>
      <c r="H219" s="1430"/>
      <c r="I219" s="1430"/>
      <c r="J219" s="1430"/>
      <c r="K219" s="1430"/>
      <c r="L219" s="1430"/>
      <c r="M219" s="1430"/>
      <c r="N219" s="1430"/>
      <c r="O219" s="1430"/>
      <c r="P219" s="1430"/>
      <c r="Q219" s="1430"/>
      <c r="R219" s="1430"/>
      <c r="S219" s="1430"/>
      <c r="T219" s="1430"/>
      <c r="U219" s="1430"/>
      <c r="V219" s="1430"/>
      <c r="W219" s="1430"/>
      <c r="X219" s="1430"/>
      <c r="Y219" s="1430"/>
      <c r="Z219" s="1430"/>
      <c r="AA219" s="1430"/>
      <c r="AB219" s="1430"/>
      <c r="AC219" s="1430"/>
      <c r="AD219" s="1430"/>
      <c r="AE219" s="1430"/>
      <c r="AF219" s="1430"/>
      <c r="AG219" s="1430"/>
      <c r="AH219" s="1430"/>
      <c r="AI219" s="1430"/>
      <c r="AJ219" s="1430"/>
      <c r="AK219" s="1430"/>
      <c r="AL219" s="1430"/>
      <c r="AM219" s="1430"/>
      <c r="AN219" s="1430"/>
      <c r="AO219" s="1430"/>
      <c r="AP219" s="1430"/>
      <c r="AQ219" s="1430"/>
      <c r="AR219" s="1430"/>
      <c r="AS219" s="1430"/>
      <c r="AT219" s="1430"/>
      <c r="AU219" s="1430"/>
      <c r="AV219" s="1430"/>
      <c r="AW219" s="1430"/>
      <c r="AX219" s="1430"/>
      <c r="AY219" s="1430"/>
      <c r="AZ219" s="1430"/>
      <c r="BA219" s="1430"/>
      <c r="BB219" s="1430"/>
      <c r="BC219" s="1430"/>
      <c r="BD219" s="1430"/>
      <c r="BE219" s="1430"/>
    </row>
    <row r="220" spans="2:57">
      <c r="B220" s="1430"/>
      <c r="C220" s="1430"/>
      <c r="D220" s="1430"/>
      <c r="E220" s="1430"/>
      <c r="F220" s="1430"/>
      <c r="G220" s="1430"/>
      <c r="H220" s="1430"/>
      <c r="I220" s="1430"/>
      <c r="J220" s="1430"/>
      <c r="K220" s="1430"/>
      <c r="L220" s="1430"/>
      <c r="M220" s="1430"/>
      <c r="N220" s="1430"/>
      <c r="O220" s="1430"/>
      <c r="P220" s="1430"/>
      <c r="Q220" s="1430"/>
      <c r="R220" s="1430"/>
      <c r="S220" s="1430"/>
      <c r="T220" s="1430"/>
      <c r="U220" s="1430"/>
      <c r="V220" s="1430"/>
      <c r="W220" s="1430"/>
      <c r="X220" s="1430"/>
      <c r="Y220" s="1430"/>
      <c r="Z220" s="1430"/>
      <c r="AA220" s="1430"/>
      <c r="AB220" s="1430"/>
      <c r="AC220" s="1430"/>
      <c r="AD220" s="1430"/>
      <c r="AE220" s="1430"/>
      <c r="AF220" s="1430"/>
      <c r="AG220" s="1430"/>
      <c r="AH220" s="1430"/>
      <c r="AI220" s="1430"/>
      <c r="AJ220" s="1430"/>
      <c r="AK220" s="1430"/>
      <c r="AL220" s="1430"/>
      <c r="AM220" s="1430"/>
      <c r="AN220" s="1430"/>
      <c r="AO220" s="1430"/>
      <c r="AP220" s="1430"/>
      <c r="AQ220" s="1430"/>
      <c r="AR220" s="1430"/>
      <c r="AS220" s="1430"/>
      <c r="AT220" s="1430"/>
      <c r="AU220" s="1430"/>
      <c r="AV220" s="1430"/>
      <c r="AW220" s="1430"/>
      <c r="AX220" s="1430"/>
      <c r="AY220" s="1430"/>
      <c r="AZ220" s="1430"/>
      <c r="BA220" s="1430"/>
      <c r="BB220" s="1430"/>
      <c r="BC220" s="1430"/>
      <c r="BD220" s="1430"/>
      <c r="BE220" s="1430"/>
    </row>
    <row r="221" spans="2:57">
      <c r="B221" s="1430"/>
      <c r="C221" s="1430"/>
      <c r="D221" s="1430"/>
      <c r="E221" s="1430"/>
      <c r="F221" s="1430"/>
      <c r="G221" s="1430"/>
      <c r="H221" s="1430"/>
      <c r="I221" s="1430"/>
      <c r="J221" s="1430"/>
      <c r="K221" s="1430"/>
      <c r="L221" s="1430"/>
      <c r="M221" s="1430"/>
      <c r="N221" s="1430"/>
      <c r="O221" s="1430"/>
      <c r="P221" s="1430"/>
      <c r="Q221" s="1430"/>
      <c r="R221" s="1430"/>
      <c r="S221" s="1430"/>
      <c r="T221" s="1430"/>
      <c r="U221" s="1430"/>
      <c r="V221" s="1430"/>
      <c r="W221" s="1430"/>
      <c r="X221" s="1430"/>
      <c r="Y221" s="1430"/>
      <c r="Z221" s="1430"/>
      <c r="AA221" s="1430"/>
      <c r="AB221" s="1430"/>
      <c r="AC221" s="1430"/>
      <c r="AD221" s="1430"/>
      <c r="AE221" s="1430"/>
      <c r="AF221" s="1430"/>
      <c r="AG221" s="1430"/>
      <c r="AH221" s="1430"/>
      <c r="AI221" s="1430"/>
      <c r="AJ221" s="1430"/>
      <c r="AK221" s="1430"/>
      <c r="AL221" s="1430"/>
      <c r="AM221" s="1430"/>
      <c r="AN221" s="1430"/>
      <c r="AO221" s="1430"/>
      <c r="AP221" s="1430"/>
      <c r="AQ221" s="1430"/>
      <c r="AR221" s="1430"/>
      <c r="AS221" s="1430"/>
      <c r="AT221" s="1430"/>
      <c r="AU221" s="1430"/>
      <c r="AV221" s="1430"/>
      <c r="AW221" s="1430"/>
      <c r="AX221" s="1430"/>
      <c r="AY221" s="1430"/>
      <c r="AZ221" s="1430"/>
      <c r="BA221" s="1430"/>
      <c r="BB221" s="1430"/>
      <c r="BC221" s="1430"/>
      <c r="BD221" s="1430"/>
      <c r="BE221" s="1430"/>
    </row>
    <row r="222" spans="2:57">
      <c r="B222" s="1430"/>
      <c r="C222" s="1430"/>
      <c r="D222" s="1430"/>
      <c r="E222" s="1430"/>
      <c r="F222" s="1430"/>
      <c r="G222" s="1430"/>
      <c r="H222" s="1430"/>
      <c r="I222" s="1430"/>
      <c r="J222" s="1430"/>
      <c r="K222" s="1430"/>
      <c r="L222" s="1430"/>
      <c r="M222" s="1430"/>
      <c r="N222" s="1430"/>
      <c r="O222" s="1430"/>
      <c r="P222" s="1430"/>
      <c r="Q222" s="1430"/>
      <c r="R222" s="1430"/>
      <c r="S222" s="1430"/>
      <c r="T222" s="1430"/>
      <c r="U222" s="1430"/>
      <c r="V222" s="1430"/>
      <c r="W222" s="1430"/>
      <c r="X222" s="1430"/>
      <c r="Y222" s="1430"/>
      <c r="Z222" s="1430"/>
      <c r="AA222" s="1430"/>
      <c r="AB222" s="1430"/>
      <c r="AC222" s="1430"/>
      <c r="AD222" s="1430"/>
      <c r="AE222" s="1430"/>
      <c r="AF222" s="1430"/>
      <c r="AG222" s="1430"/>
      <c r="AH222" s="1430"/>
      <c r="AI222" s="1430"/>
      <c r="AJ222" s="1430"/>
      <c r="AK222" s="1430"/>
      <c r="AL222" s="1430"/>
      <c r="AM222" s="1430"/>
      <c r="AN222" s="1430"/>
      <c r="AO222" s="1430"/>
      <c r="AP222" s="1430"/>
      <c r="AQ222" s="1430"/>
      <c r="AR222" s="1430"/>
      <c r="AS222" s="1430"/>
      <c r="AT222" s="1430"/>
      <c r="AU222" s="1430"/>
      <c r="AV222" s="1430"/>
      <c r="AW222" s="1430"/>
      <c r="AX222" s="1430"/>
      <c r="AY222" s="1430"/>
      <c r="AZ222" s="1430"/>
      <c r="BA222" s="1430"/>
      <c r="BB222" s="1430"/>
      <c r="BC222" s="1430"/>
      <c r="BD222" s="1430"/>
      <c r="BE222" s="1430"/>
    </row>
    <row r="223" spans="2:57">
      <c r="B223" s="1430"/>
      <c r="C223" s="1430"/>
      <c r="D223" s="1430"/>
      <c r="E223" s="1430"/>
      <c r="F223" s="1430"/>
      <c r="G223" s="1430"/>
      <c r="H223" s="1430"/>
      <c r="I223" s="1430"/>
      <c r="J223" s="1430"/>
      <c r="K223" s="1430"/>
      <c r="L223" s="1430"/>
      <c r="M223" s="1430"/>
      <c r="N223" s="1430"/>
      <c r="O223" s="1430"/>
      <c r="P223" s="1430"/>
      <c r="Q223" s="1430"/>
      <c r="R223" s="1430"/>
      <c r="S223" s="1430"/>
      <c r="T223" s="1430"/>
      <c r="U223" s="1430"/>
      <c r="V223" s="1430"/>
      <c r="W223" s="1430"/>
      <c r="X223" s="1430"/>
      <c r="Y223" s="1430"/>
      <c r="Z223" s="1430"/>
      <c r="AA223" s="1430"/>
      <c r="AB223" s="1430"/>
      <c r="AC223" s="1430"/>
      <c r="AD223" s="1430"/>
      <c r="AE223" s="1430"/>
      <c r="AF223" s="1430"/>
      <c r="AG223" s="1430"/>
      <c r="AH223" s="1430"/>
      <c r="AI223" s="1430"/>
      <c r="AJ223" s="1430"/>
      <c r="AK223" s="1430"/>
      <c r="AL223" s="1430"/>
      <c r="AM223" s="1430"/>
      <c r="AN223" s="1430"/>
      <c r="AO223" s="1430"/>
      <c r="AP223" s="1430"/>
      <c r="AQ223" s="1430"/>
      <c r="AR223" s="1430"/>
      <c r="AS223" s="1430"/>
      <c r="AT223" s="1430"/>
      <c r="AU223" s="1430"/>
      <c r="AV223" s="1430"/>
      <c r="AW223" s="1430"/>
      <c r="AX223" s="1430"/>
      <c r="AY223" s="1430"/>
      <c r="AZ223" s="1430"/>
      <c r="BA223" s="1430"/>
      <c r="BB223" s="1430"/>
      <c r="BC223" s="1430"/>
      <c r="BD223" s="1430"/>
      <c r="BE223" s="1430"/>
    </row>
    <row r="224" spans="2:57">
      <c r="B224" s="1430"/>
      <c r="C224" s="1430"/>
      <c r="D224" s="1430"/>
      <c r="E224" s="1430"/>
      <c r="F224" s="1430"/>
      <c r="G224" s="1430"/>
      <c r="H224" s="1430"/>
      <c r="I224" s="1430"/>
      <c r="J224" s="1430"/>
      <c r="K224" s="1430"/>
      <c r="L224" s="1430"/>
      <c r="M224" s="1430"/>
      <c r="N224" s="1430"/>
      <c r="O224" s="1430"/>
      <c r="P224" s="1430"/>
      <c r="Q224" s="1430"/>
      <c r="R224" s="1430"/>
      <c r="S224" s="1430"/>
      <c r="T224" s="1430"/>
      <c r="U224" s="1430"/>
      <c r="V224" s="1430"/>
      <c r="W224" s="1430"/>
      <c r="X224" s="1430"/>
      <c r="Y224" s="1430"/>
      <c r="Z224" s="1430"/>
      <c r="AA224" s="1430"/>
      <c r="AB224" s="1430"/>
      <c r="AC224" s="1430"/>
      <c r="AD224" s="1430"/>
      <c r="AE224" s="1430"/>
      <c r="AF224" s="1430"/>
      <c r="AG224" s="1430"/>
      <c r="AH224" s="1430"/>
      <c r="AI224" s="1430"/>
      <c r="AJ224" s="1430"/>
      <c r="AK224" s="1430"/>
      <c r="AL224" s="1430"/>
      <c r="AM224" s="1430"/>
      <c r="AN224" s="1430"/>
      <c r="AO224" s="1430"/>
      <c r="AP224" s="1430"/>
      <c r="AQ224" s="1430"/>
      <c r="AR224" s="1430"/>
      <c r="AS224" s="1430"/>
      <c r="AT224" s="1430"/>
      <c r="AU224" s="1430"/>
      <c r="AV224" s="1430"/>
      <c r="AW224" s="1430"/>
      <c r="AX224" s="1430"/>
      <c r="AY224" s="1430"/>
      <c r="AZ224" s="1430"/>
      <c r="BA224" s="1430"/>
      <c r="BB224" s="1430"/>
      <c r="BC224" s="1430"/>
      <c r="BD224" s="1430"/>
      <c r="BE224" s="1430"/>
    </row>
    <row r="225" spans="2:57">
      <c r="B225" s="1430"/>
      <c r="C225" s="1430"/>
      <c r="D225" s="1430"/>
      <c r="E225" s="1430"/>
      <c r="F225" s="1430"/>
      <c r="G225" s="1430"/>
      <c r="H225" s="1430"/>
      <c r="I225" s="1430"/>
      <c r="J225" s="1430"/>
      <c r="K225" s="1430"/>
      <c r="L225" s="1430"/>
      <c r="M225" s="1430"/>
      <c r="N225" s="1430"/>
      <c r="O225" s="1430"/>
      <c r="P225" s="1430"/>
      <c r="Q225" s="1430"/>
      <c r="R225" s="1430"/>
      <c r="S225" s="1430"/>
      <c r="T225" s="1430"/>
      <c r="U225" s="1430"/>
      <c r="V225" s="1430"/>
      <c r="W225" s="1430"/>
      <c r="X225" s="1430"/>
      <c r="Y225" s="1430"/>
      <c r="Z225" s="1430"/>
      <c r="AA225" s="1430"/>
      <c r="AB225" s="1430"/>
      <c r="AC225" s="1430"/>
      <c r="AD225" s="1430"/>
      <c r="AE225" s="1430"/>
      <c r="AF225" s="1430"/>
      <c r="AG225" s="1430"/>
      <c r="AH225" s="1430"/>
      <c r="AI225" s="1430"/>
      <c r="AJ225" s="1430"/>
      <c r="AK225" s="1430"/>
      <c r="AL225" s="1430"/>
      <c r="AM225" s="1430"/>
      <c r="AN225" s="1430"/>
      <c r="AO225" s="1430"/>
      <c r="AP225" s="1430"/>
      <c r="AQ225" s="1430"/>
      <c r="AR225" s="1430"/>
      <c r="AS225" s="1430"/>
      <c r="AT225" s="1430"/>
      <c r="AU225" s="1430"/>
      <c r="AV225" s="1430"/>
      <c r="AW225" s="1430"/>
      <c r="AX225" s="1430"/>
      <c r="AY225" s="1430"/>
      <c r="AZ225" s="1430"/>
      <c r="BA225" s="1430"/>
      <c r="BB225" s="1430"/>
      <c r="BC225" s="1430"/>
      <c r="BD225" s="1430"/>
      <c r="BE225" s="1430"/>
    </row>
    <row r="226" spans="2:57">
      <c r="B226" s="1430"/>
      <c r="C226" s="1430"/>
      <c r="D226" s="1430"/>
      <c r="E226" s="1430"/>
      <c r="F226" s="1430"/>
      <c r="G226" s="1430"/>
      <c r="H226" s="1430"/>
      <c r="I226" s="1430"/>
      <c r="J226" s="1430"/>
      <c r="K226" s="1430"/>
      <c r="L226" s="1430"/>
      <c r="M226" s="1430"/>
      <c r="N226" s="1430"/>
      <c r="O226" s="1430"/>
      <c r="P226" s="1430"/>
      <c r="Q226" s="1430"/>
      <c r="R226" s="1430"/>
      <c r="S226" s="1430"/>
      <c r="T226" s="1430"/>
      <c r="U226" s="1430"/>
      <c r="V226" s="1430"/>
      <c r="W226" s="1430"/>
      <c r="X226" s="1430"/>
      <c r="Y226" s="1430"/>
      <c r="Z226" s="1430"/>
      <c r="AA226" s="1430"/>
      <c r="AB226" s="1430"/>
      <c r="AC226" s="1430"/>
      <c r="AD226" s="1430"/>
      <c r="AE226" s="1430"/>
      <c r="AF226" s="1430"/>
      <c r="AG226" s="1430"/>
      <c r="AH226" s="1430"/>
      <c r="AI226" s="1430"/>
      <c r="AJ226" s="1430"/>
      <c r="AK226" s="1430"/>
      <c r="AL226" s="1430"/>
      <c r="AM226" s="1430"/>
      <c r="AN226" s="1430"/>
      <c r="AO226" s="1430"/>
      <c r="AP226" s="1430"/>
      <c r="AQ226" s="1430"/>
      <c r="AR226" s="1430"/>
      <c r="AS226" s="1430"/>
      <c r="AT226" s="1430"/>
      <c r="AU226" s="1430"/>
      <c r="AV226" s="1430"/>
      <c r="AW226" s="1430"/>
      <c r="AX226" s="1430"/>
      <c r="AY226" s="1430"/>
      <c r="AZ226" s="1430"/>
      <c r="BA226" s="1430"/>
      <c r="BB226" s="1430"/>
      <c r="BC226" s="1430"/>
      <c r="BD226" s="1430"/>
      <c r="BE226" s="1430"/>
    </row>
    <row r="227" spans="2:57">
      <c r="B227" s="1430"/>
      <c r="C227" s="1430"/>
      <c r="D227" s="1430"/>
      <c r="E227" s="1430"/>
      <c r="F227" s="1430"/>
      <c r="G227" s="1430"/>
      <c r="H227" s="1430"/>
      <c r="I227" s="1430"/>
      <c r="J227" s="1430"/>
      <c r="K227" s="1430"/>
      <c r="L227" s="1430"/>
      <c r="M227" s="1430"/>
      <c r="N227" s="1430"/>
      <c r="O227" s="1430"/>
      <c r="P227" s="1430"/>
      <c r="Q227" s="1430"/>
      <c r="R227" s="1430"/>
      <c r="S227" s="1430"/>
      <c r="T227" s="1430"/>
      <c r="U227" s="1430"/>
      <c r="V227" s="1430"/>
      <c r="W227" s="1430"/>
      <c r="X227" s="1430"/>
      <c r="Y227" s="1430"/>
      <c r="Z227" s="1430"/>
      <c r="AA227" s="1430"/>
      <c r="AB227" s="1430"/>
      <c r="AC227" s="1430"/>
      <c r="AD227" s="1430"/>
      <c r="AE227" s="1430"/>
      <c r="AF227" s="1430"/>
      <c r="AG227" s="1430"/>
      <c r="AH227" s="1430"/>
      <c r="AI227" s="1430"/>
      <c r="AJ227" s="1430"/>
      <c r="AK227" s="1430"/>
      <c r="AL227" s="1430"/>
      <c r="AM227" s="1430"/>
      <c r="AN227" s="1430"/>
      <c r="AO227" s="1430"/>
      <c r="AP227" s="1430"/>
      <c r="AQ227" s="1430"/>
      <c r="AR227" s="1430"/>
      <c r="AS227" s="1430"/>
      <c r="AT227" s="1430"/>
      <c r="AU227" s="1430"/>
      <c r="AV227" s="1430"/>
      <c r="AW227" s="1430"/>
      <c r="AX227" s="1430"/>
      <c r="AY227" s="1430"/>
      <c r="AZ227" s="1430"/>
      <c r="BA227" s="1430"/>
      <c r="BB227" s="1430"/>
      <c r="BC227" s="1430"/>
      <c r="BD227" s="1430"/>
      <c r="BE227" s="1430"/>
    </row>
    <row r="228" spans="2:57">
      <c r="B228" s="1430"/>
      <c r="C228" s="1430"/>
      <c r="D228" s="1430"/>
      <c r="E228" s="1430"/>
      <c r="F228" s="1430"/>
      <c r="G228" s="1430"/>
      <c r="H228" s="1430"/>
      <c r="I228" s="1430"/>
      <c r="J228" s="1430"/>
      <c r="K228" s="1430"/>
      <c r="L228" s="1430"/>
      <c r="M228" s="1430"/>
      <c r="N228" s="1430"/>
      <c r="O228" s="1430"/>
      <c r="P228" s="1430"/>
      <c r="Q228" s="1430"/>
      <c r="R228" s="1430"/>
      <c r="S228" s="1430"/>
      <c r="T228" s="1430"/>
      <c r="U228" s="1430"/>
      <c r="V228" s="1430"/>
      <c r="W228" s="1430"/>
      <c r="X228" s="1430"/>
      <c r="Y228" s="1430"/>
      <c r="Z228" s="1430"/>
      <c r="AA228" s="1430"/>
      <c r="AB228" s="1430"/>
      <c r="AC228" s="1430"/>
      <c r="AD228" s="1430"/>
      <c r="AE228" s="1430"/>
      <c r="AF228" s="1430"/>
      <c r="AG228" s="1430"/>
      <c r="AH228" s="1430"/>
      <c r="AI228" s="1430"/>
      <c r="AJ228" s="1430"/>
      <c r="AK228" s="1430"/>
      <c r="AL228" s="1430"/>
      <c r="AM228" s="1430"/>
      <c r="AN228" s="1430"/>
      <c r="AO228" s="1430"/>
      <c r="AP228" s="1430"/>
      <c r="AQ228" s="1430"/>
      <c r="AR228" s="1430"/>
      <c r="AS228" s="1430"/>
      <c r="AT228" s="1430"/>
      <c r="AU228" s="1430"/>
      <c r="AV228" s="1430"/>
      <c r="AW228" s="1430"/>
      <c r="AX228" s="1430"/>
      <c r="AY228" s="1430"/>
      <c r="AZ228" s="1430"/>
      <c r="BA228" s="1430"/>
      <c r="BB228" s="1430"/>
      <c r="BC228" s="1430"/>
      <c r="BD228" s="1430"/>
      <c r="BE228" s="1430"/>
    </row>
    <row r="229" spans="2:57">
      <c r="B229" s="1430"/>
      <c r="C229" s="1430"/>
      <c r="D229" s="1430"/>
      <c r="E229" s="1430"/>
      <c r="F229" s="1430"/>
      <c r="G229" s="1430"/>
      <c r="H229" s="1430"/>
      <c r="I229" s="1430"/>
      <c r="J229" s="1430"/>
      <c r="K229" s="1430"/>
      <c r="L229" s="1430"/>
      <c r="M229" s="1430"/>
      <c r="N229" s="1430"/>
      <c r="O229" s="1430"/>
      <c r="P229" s="1430"/>
      <c r="Q229" s="1430"/>
      <c r="R229" s="1430"/>
      <c r="S229" s="1430"/>
      <c r="T229" s="1430"/>
      <c r="U229" s="1430"/>
      <c r="V229" s="1430"/>
      <c r="W229" s="1430"/>
      <c r="X229" s="1430"/>
      <c r="Y229" s="1430"/>
      <c r="Z229" s="1430"/>
      <c r="AA229" s="1430"/>
      <c r="AB229" s="1430"/>
      <c r="AC229" s="1430"/>
      <c r="AD229" s="1430"/>
      <c r="AE229" s="1430"/>
      <c r="AF229" s="1430"/>
      <c r="AG229" s="1430"/>
      <c r="AH229" s="1430"/>
      <c r="AI229" s="1430"/>
      <c r="AJ229" s="1430"/>
      <c r="AK229" s="1430"/>
      <c r="AL229" s="1430"/>
      <c r="AM229" s="1430"/>
      <c r="AN229" s="1430"/>
      <c r="AO229" s="1430"/>
      <c r="AP229" s="1430"/>
      <c r="AQ229" s="1430"/>
      <c r="AR229" s="1430"/>
      <c r="AS229" s="1430"/>
      <c r="AT229" s="1430"/>
      <c r="AU229" s="1430"/>
      <c r="AV229" s="1430"/>
      <c r="AW229" s="1430"/>
      <c r="AX229" s="1430"/>
      <c r="AY229" s="1430"/>
      <c r="AZ229" s="1430"/>
      <c r="BA229" s="1430"/>
      <c r="BB229" s="1430"/>
      <c r="BC229" s="1430"/>
      <c r="BD229" s="1430"/>
      <c r="BE229" s="1430"/>
    </row>
    <row r="230" spans="2:57">
      <c r="B230" s="1430"/>
      <c r="C230" s="1430"/>
      <c r="D230" s="1430"/>
      <c r="E230" s="1430"/>
      <c r="F230" s="1430"/>
      <c r="G230" s="1430"/>
      <c r="H230" s="1430"/>
      <c r="I230" s="1430"/>
      <c r="J230" s="1430"/>
      <c r="K230" s="1430"/>
      <c r="L230" s="1430"/>
      <c r="M230" s="1430"/>
      <c r="N230" s="1430"/>
      <c r="O230" s="1430"/>
      <c r="P230" s="1430"/>
      <c r="Q230" s="1430"/>
      <c r="R230" s="1430"/>
      <c r="S230" s="1430"/>
      <c r="T230" s="1430"/>
      <c r="U230" s="1430"/>
      <c r="V230" s="1430"/>
      <c r="W230" s="1430"/>
      <c r="X230" s="1430"/>
      <c r="Y230" s="1430"/>
      <c r="Z230" s="1430"/>
      <c r="AA230" s="1430"/>
      <c r="AB230" s="1430"/>
      <c r="AC230" s="1430"/>
      <c r="AD230" s="1430"/>
      <c r="AE230" s="1430"/>
      <c r="AF230" s="1430"/>
      <c r="AG230" s="1430"/>
      <c r="AH230" s="1430"/>
      <c r="AI230" s="1430"/>
      <c r="AJ230" s="1430"/>
      <c r="AK230" s="1430"/>
      <c r="AL230" s="1430"/>
      <c r="AM230" s="1430"/>
      <c r="AN230" s="1430"/>
      <c r="AO230" s="1430"/>
      <c r="AP230" s="1430"/>
      <c r="AQ230" s="1430"/>
      <c r="AR230" s="1430"/>
      <c r="AS230" s="1430"/>
      <c r="AT230" s="1430"/>
      <c r="AU230" s="1430"/>
      <c r="AV230" s="1430"/>
      <c r="AW230" s="1430"/>
      <c r="AX230" s="1430"/>
      <c r="AY230" s="1430"/>
      <c r="AZ230" s="1430"/>
      <c r="BA230" s="1430"/>
      <c r="BB230" s="1430"/>
      <c r="BC230" s="1430"/>
      <c r="BD230" s="1430"/>
      <c r="BE230" s="1430"/>
    </row>
    <row r="231" spans="2:57">
      <c r="B231" s="1430"/>
      <c r="C231" s="1430"/>
      <c r="D231" s="1430"/>
      <c r="E231" s="1430"/>
      <c r="F231" s="1430"/>
      <c r="G231" s="1430"/>
      <c r="H231" s="1430"/>
      <c r="I231" s="1430"/>
      <c r="J231" s="1430"/>
      <c r="K231" s="1430"/>
      <c r="L231" s="1430"/>
      <c r="M231" s="1430"/>
      <c r="N231" s="1430"/>
      <c r="O231" s="1430"/>
      <c r="P231" s="1430"/>
      <c r="Q231" s="1430"/>
      <c r="R231" s="1430"/>
      <c r="S231" s="1430"/>
      <c r="T231" s="1430"/>
      <c r="U231" s="1430"/>
      <c r="V231" s="1430"/>
      <c r="W231" s="1430"/>
      <c r="X231" s="1430"/>
      <c r="Y231" s="1430"/>
      <c r="Z231" s="1430"/>
      <c r="AA231" s="1430"/>
      <c r="AB231" s="1430"/>
      <c r="AC231" s="1430"/>
      <c r="AD231" s="1430"/>
      <c r="AE231" s="1430"/>
      <c r="AF231" s="1430"/>
      <c r="AG231" s="1430"/>
      <c r="AH231" s="1430"/>
      <c r="AI231" s="1430"/>
      <c r="AJ231" s="1430"/>
      <c r="AK231" s="1430"/>
      <c r="AL231" s="1430"/>
      <c r="AM231" s="1430"/>
      <c r="AN231" s="1430"/>
      <c r="AO231" s="1430"/>
      <c r="AP231" s="1430"/>
      <c r="AQ231" s="1430"/>
      <c r="AR231" s="1430"/>
      <c r="AS231" s="1430"/>
      <c r="AT231" s="1430"/>
      <c r="AU231" s="1430"/>
      <c r="AV231" s="1430"/>
      <c r="AW231" s="1430"/>
      <c r="AX231" s="1430"/>
      <c r="AY231" s="1430"/>
      <c r="AZ231" s="1430"/>
      <c r="BA231" s="1430"/>
      <c r="BB231" s="1430"/>
      <c r="BC231" s="1430"/>
      <c r="BD231" s="1430"/>
      <c r="BE231" s="1430"/>
    </row>
    <row r="232" spans="2:57">
      <c r="B232" s="1430"/>
      <c r="C232" s="1430"/>
      <c r="D232" s="1430"/>
      <c r="E232" s="1430"/>
      <c r="F232" s="1430"/>
      <c r="G232" s="1430"/>
      <c r="H232" s="1430"/>
      <c r="I232" s="1430"/>
      <c r="J232" s="1430"/>
      <c r="K232" s="1430"/>
      <c r="L232" s="1430"/>
      <c r="M232" s="1430"/>
      <c r="N232" s="1430"/>
      <c r="O232" s="1430"/>
      <c r="P232" s="1430"/>
      <c r="Q232" s="1430"/>
      <c r="R232" s="1430"/>
      <c r="S232" s="1430"/>
      <c r="T232" s="1430"/>
      <c r="U232" s="1430"/>
      <c r="V232" s="1430"/>
      <c r="W232" s="1430"/>
      <c r="X232" s="1430"/>
      <c r="Y232" s="1430"/>
      <c r="Z232" s="1430"/>
      <c r="AA232" s="1430"/>
      <c r="AB232" s="1430"/>
      <c r="AC232" s="1430"/>
      <c r="AD232" s="1430"/>
      <c r="AE232" s="1430"/>
      <c r="AF232" s="1430"/>
      <c r="AG232" s="1430"/>
      <c r="AH232" s="1430"/>
      <c r="AI232" s="1430"/>
      <c r="AJ232" s="1430"/>
      <c r="AK232" s="1430"/>
      <c r="AL232" s="1430"/>
      <c r="AM232" s="1430"/>
      <c r="AN232" s="1430"/>
      <c r="AO232" s="1430"/>
      <c r="AP232" s="1430"/>
      <c r="AQ232" s="1430"/>
      <c r="AR232" s="1430"/>
      <c r="AS232" s="1430"/>
      <c r="AT232" s="1430"/>
      <c r="AU232" s="1430"/>
      <c r="AV232" s="1430"/>
      <c r="AW232" s="1430"/>
      <c r="AX232" s="1430"/>
      <c r="AY232" s="1430"/>
      <c r="AZ232" s="1430"/>
      <c r="BA232" s="1430"/>
      <c r="BB232" s="1430"/>
      <c r="BC232" s="1430"/>
      <c r="BD232" s="1430"/>
      <c r="BE232" s="1430"/>
    </row>
    <row r="233" spans="2:57">
      <c r="B233" s="1430"/>
      <c r="C233" s="1430"/>
      <c r="D233" s="1430"/>
      <c r="E233" s="1430"/>
      <c r="F233" s="1430"/>
      <c r="G233" s="1430"/>
      <c r="H233" s="1430"/>
      <c r="I233" s="1430"/>
      <c r="J233" s="1430"/>
      <c r="K233" s="1430"/>
      <c r="L233" s="1430"/>
      <c r="M233" s="1430"/>
      <c r="N233" s="1430"/>
      <c r="O233" s="1430"/>
      <c r="P233" s="1430"/>
      <c r="Q233" s="1430"/>
      <c r="R233" s="1430"/>
      <c r="S233" s="1430"/>
      <c r="T233" s="1430"/>
      <c r="U233" s="1430"/>
      <c r="V233" s="1430"/>
      <c r="W233" s="1430"/>
      <c r="X233" s="1430"/>
      <c r="Y233" s="1430"/>
      <c r="Z233" s="1430"/>
      <c r="AA233" s="1430"/>
      <c r="AB233" s="1430"/>
      <c r="AC233" s="1430"/>
      <c r="AD233" s="1430"/>
      <c r="AE233" s="1430"/>
      <c r="AF233" s="1430"/>
      <c r="AG233" s="1430"/>
      <c r="AH233" s="1430"/>
      <c r="AI233" s="1430"/>
      <c r="AJ233" s="1430"/>
      <c r="AK233" s="1430"/>
      <c r="AL233" s="1430"/>
      <c r="AM233" s="1430"/>
      <c r="AN233" s="1430"/>
      <c r="AO233" s="1430"/>
      <c r="AP233" s="1430"/>
      <c r="AQ233" s="1430"/>
      <c r="AR233" s="1430"/>
      <c r="AS233" s="1430"/>
      <c r="AT233" s="1430"/>
      <c r="AU233" s="1430"/>
      <c r="AV233" s="1430"/>
      <c r="AW233" s="1430"/>
      <c r="AX233" s="1430"/>
      <c r="AY233" s="1430"/>
      <c r="AZ233" s="1430"/>
      <c r="BA233" s="1430"/>
      <c r="BB233" s="1430"/>
      <c r="BC233" s="1430"/>
      <c r="BD233" s="1430"/>
      <c r="BE233" s="1430"/>
    </row>
    <row r="234" spans="2:57">
      <c r="B234" s="1430"/>
      <c r="C234" s="1430"/>
      <c r="D234" s="1430"/>
      <c r="E234" s="1430"/>
      <c r="F234" s="1430"/>
      <c r="G234" s="1430"/>
      <c r="H234" s="1430"/>
      <c r="I234" s="1430"/>
      <c r="J234" s="1430"/>
      <c r="K234" s="1430"/>
      <c r="L234" s="1430"/>
      <c r="M234" s="1430"/>
      <c r="N234" s="1430"/>
      <c r="O234" s="1430"/>
      <c r="P234" s="1430"/>
      <c r="Q234" s="1430"/>
      <c r="R234" s="1430"/>
      <c r="S234" s="1430"/>
      <c r="T234" s="1430"/>
      <c r="U234" s="1430"/>
      <c r="V234" s="1430"/>
      <c r="W234" s="1430"/>
      <c r="X234" s="1430"/>
      <c r="Y234" s="1430"/>
      <c r="Z234" s="1430"/>
      <c r="AA234" s="1430"/>
      <c r="AB234" s="1430"/>
      <c r="AC234" s="1430"/>
      <c r="AD234" s="1430"/>
      <c r="AE234" s="1430"/>
      <c r="AF234" s="1430"/>
      <c r="AG234" s="1430"/>
      <c r="AH234" s="1430"/>
      <c r="AI234" s="1430"/>
      <c r="AJ234" s="1430"/>
      <c r="AK234" s="1430"/>
      <c r="AL234" s="1430"/>
      <c r="AM234" s="1430"/>
      <c r="AN234" s="1430"/>
      <c r="AO234" s="1430"/>
      <c r="AP234" s="1430"/>
      <c r="AQ234" s="1430"/>
      <c r="AR234" s="1430"/>
      <c r="AS234" s="1430"/>
      <c r="AT234" s="1430"/>
      <c r="AU234" s="1430"/>
      <c r="AV234" s="1430"/>
      <c r="AW234" s="1430"/>
      <c r="AX234" s="1430"/>
      <c r="AY234" s="1430"/>
      <c r="AZ234" s="1430"/>
      <c r="BA234" s="1430"/>
      <c r="BB234" s="1430"/>
      <c r="BC234" s="1430"/>
      <c r="BD234" s="1430"/>
      <c r="BE234" s="1430"/>
    </row>
    <row r="235" spans="2:57">
      <c r="B235" s="1430"/>
      <c r="C235" s="1430"/>
      <c r="D235" s="1430"/>
      <c r="E235" s="1430"/>
      <c r="F235" s="1430"/>
      <c r="G235" s="1430"/>
      <c r="H235" s="1430"/>
      <c r="I235" s="1430"/>
      <c r="J235" s="1430"/>
      <c r="K235" s="1430"/>
      <c r="L235" s="1430"/>
      <c r="M235" s="1430"/>
      <c r="N235" s="1430"/>
      <c r="O235" s="1430"/>
      <c r="P235" s="1430"/>
      <c r="Q235" s="1430"/>
      <c r="R235" s="1430"/>
      <c r="S235" s="1430"/>
      <c r="T235" s="1430"/>
      <c r="U235" s="1430"/>
      <c r="V235" s="1430"/>
      <c r="W235" s="1430"/>
      <c r="X235" s="1430"/>
      <c r="Y235" s="1430"/>
      <c r="Z235" s="1430"/>
      <c r="AA235" s="1430"/>
      <c r="AB235" s="1430"/>
      <c r="AC235" s="1430"/>
      <c r="AD235" s="1430"/>
      <c r="AE235" s="1430"/>
      <c r="AF235" s="1430"/>
      <c r="AG235" s="1430"/>
      <c r="AH235" s="1430"/>
      <c r="AI235" s="1430"/>
      <c r="AJ235" s="1430"/>
      <c r="AK235" s="1430"/>
      <c r="AL235" s="1430"/>
      <c r="AM235" s="1430"/>
      <c r="AN235" s="1430"/>
      <c r="AO235" s="1430"/>
      <c r="AP235" s="1430"/>
      <c r="AQ235" s="1430"/>
      <c r="AR235" s="1430"/>
      <c r="AS235" s="1430"/>
      <c r="AT235" s="1430"/>
      <c r="AU235" s="1430"/>
      <c r="AV235" s="1430"/>
      <c r="AW235" s="1430"/>
      <c r="AX235" s="1430"/>
      <c r="AY235" s="1430"/>
      <c r="AZ235" s="1430"/>
      <c r="BA235" s="1430"/>
      <c r="BB235" s="1430"/>
      <c r="BC235" s="1430"/>
      <c r="BD235" s="1430"/>
      <c r="BE235" s="1430"/>
    </row>
    <row r="236" spans="2:57">
      <c r="B236" s="1430"/>
      <c r="C236" s="1430"/>
      <c r="D236" s="1430"/>
      <c r="E236" s="1430"/>
      <c r="F236" s="1430"/>
      <c r="G236" s="1430"/>
      <c r="H236" s="1430"/>
      <c r="I236" s="1430"/>
      <c r="J236" s="1430"/>
      <c r="K236" s="1430"/>
      <c r="L236" s="1430"/>
      <c r="M236" s="1430"/>
      <c r="N236" s="1430"/>
      <c r="O236" s="1430"/>
      <c r="P236" s="1430"/>
      <c r="Q236" s="1430"/>
      <c r="R236" s="1430"/>
      <c r="S236" s="1430"/>
      <c r="T236" s="1430"/>
      <c r="U236" s="1430"/>
      <c r="V236" s="1430"/>
      <c r="W236" s="1430"/>
      <c r="X236" s="1430"/>
      <c r="Y236" s="1430"/>
      <c r="Z236" s="1430"/>
      <c r="AA236" s="1430"/>
      <c r="AB236" s="1430"/>
      <c r="AC236" s="1430"/>
      <c r="AD236" s="1430"/>
      <c r="AE236" s="1430"/>
      <c r="AF236" s="1430"/>
      <c r="AG236" s="1430"/>
      <c r="AH236" s="1430"/>
      <c r="AI236" s="1430"/>
      <c r="AJ236" s="1430"/>
      <c r="AK236" s="1430"/>
      <c r="AL236" s="1430"/>
      <c r="AM236" s="1430"/>
      <c r="AN236" s="1430"/>
      <c r="AO236" s="1430"/>
      <c r="AP236" s="1430"/>
      <c r="AQ236" s="1430"/>
      <c r="AR236" s="1430"/>
      <c r="AS236" s="1430"/>
      <c r="AT236" s="1430"/>
      <c r="AU236" s="1430"/>
      <c r="AV236" s="1430"/>
      <c r="AW236" s="1430"/>
      <c r="AX236" s="1430"/>
      <c r="AY236" s="1430"/>
      <c r="AZ236" s="1430"/>
      <c r="BA236" s="1430"/>
      <c r="BB236" s="1430"/>
      <c r="BC236" s="1430"/>
      <c r="BD236" s="1430"/>
      <c r="BE236" s="1430"/>
    </row>
    <row r="237" spans="2:57">
      <c r="B237" s="1430"/>
      <c r="C237" s="1430"/>
      <c r="D237" s="1430"/>
      <c r="E237" s="1430"/>
      <c r="F237" s="1430"/>
      <c r="G237" s="1430"/>
      <c r="H237" s="1430"/>
      <c r="I237" s="1430"/>
      <c r="J237" s="1430"/>
      <c r="K237" s="1430"/>
      <c r="L237" s="1430"/>
      <c r="M237" s="1430"/>
      <c r="N237" s="1430"/>
      <c r="O237" s="1430"/>
      <c r="P237" s="1430"/>
      <c r="Q237" s="1430"/>
      <c r="R237" s="1430"/>
      <c r="S237" s="1430"/>
      <c r="T237" s="1430"/>
      <c r="U237" s="1430"/>
      <c r="V237" s="1430"/>
      <c r="W237" s="1430"/>
      <c r="X237" s="1430"/>
      <c r="Y237" s="1430"/>
      <c r="Z237" s="1430"/>
      <c r="AA237" s="1430"/>
      <c r="AB237" s="1430"/>
      <c r="AC237" s="1430"/>
      <c r="AD237" s="1430"/>
      <c r="AE237" s="1430"/>
      <c r="AF237" s="1430"/>
      <c r="AG237" s="1430"/>
      <c r="AH237" s="1430"/>
      <c r="AI237" s="1430"/>
      <c r="AJ237" s="1430"/>
      <c r="AK237" s="1430"/>
      <c r="AL237" s="1430"/>
      <c r="AM237" s="1430"/>
      <c r="AN237" s="1430"/>
      <c r="AO237" s="1430"/>
      <c r="AP237" s="1430"/>
      <c r="AQ237" s="1430"/>
      <c r="AR237" s="1430"/>
      <c r="AS237" s="1430"/>
      <c r="AT237" s="1430"/>
      <c r="AU237" s="1430"/>
      <c r="AV237" s="1430"/>
      <c r="AW237" s="1430"/>
      <c r="AX237" s="1430"/>
      <c r="AY237" s="1430"/>
      <c r="AZ237" s="1430"/>
      <c r="BA237" s="1430"/>
      <c r="BB237" s="1430"/>
      <c r="BC237" s="1430"/>
      <c r="BD237" s="1430"/>
      <c r="BE237" s="1430"/>
    </row>
    <row r="238" spans="2:57">
      <c r="B238" s="1430"/>
      <c r="C238" s="1430"/>
      <c r="D238" s="1430"/>
      <c r="E238" s="1430"/>
      <c r="F238" s="1430"/>
      <c r="G238" s="1430"/>
      <c r="H238" s="1430"/>
      <c r="I238" s="1430"/>
      <c r="J238" s="1430"/>
      <c r="K238" s="1430"/>
      <c r="L238" s="1430"/>
      <c r="M238" s="1430"/>
      <c r="N238" s="1430"/>
      <c r="O238" s="1430"/>
      <c r="P238" s="1430"/>
      <c r="Q238" s="1430"/>
      <c r="R238" s="1430"/>
      <c r="S238" s="1430"/>
      <c r="T238" s="1430"/>
      <c r="U238" s="1430"/>
      <c r="V238" s="1430"/>
      <c r="W238" s="1430"/>
      <c r="X238" s="1430"/>
      <c r="Y238" s="1430"/>
      <c r="Z238" s="1430"/>
      <c r="AA238" s="1430"/>
      <c r="AB238" s="1430"/>
      <c r="AC238" s="1430"/>
      <c r="AD238" s="1430"/>
      <c r="AE238" s="1430"/>
      <c r="AF238" s="1430"/>
      <c r="AG238" s="1430"/>
      <c r="AH238" s="1430"/>
      <c r="AI238" s="1430"/>
      <c r="AJ238" s="1430"/>
      <c r="AK238" s="1430"/>
      <c r="AL238" s="1430"/>
      <c r="AM238" s="1430"/>
      <c r="AN238" s="1430"/>
      <c r="AO238" s="1430"/>
      <c r="AP238" s="1430"/>
      <c r="AQ238" s="1430"/>
      <c r="AR238" s="1430"/>
      <c r="AS238" s="1430"/>
      <c r="AT238" s="1430"/>
      <c r="AU238" s="1430"/>
      <c r="AV238" s="1430"/>
      <c r="AW238" s="1430"/>
      <c r="AX238" s="1430"/>
      <c r="AY238" s="1430"/>
      <c r="AZ238" s="1430"/>
      <c r="BA238" s="1430"/>
      <c r="BB238" s="1430"/>
      <c r="BC238" s="1430"/>
      <c r="BD238" s="1430"/>
      <c r="BE238" s="1430"/>
    </row>
    <row r="239" spans="2:57">
      <c r="B239" s="1430"/>
      <c r="C239" s="1430"/>
      <c r="D239" s="1430"/>
      <c r="E239" s="1430"/>
      <c r="F239" s="1430"/>
      <c r="G239" s="1430"/>
      <c r="H239" s="1430"/>
      <c r="I239" s="1430"/>
      <c r="J239" s="1430"/>
      <c r="K239" s="1430"/>
      <c r="L239" s="1430"/>
      <c r="M239" s="1430"/>
      <c r="N239" s="1430"/>
      <c r="O239" s="1430"/>
      <c r="P239" s="1430"/>
      <c r="Q239" s="1430"/>
      <c r="R239" s="1430"/>
      <c r="S239" s="1430"/>
      <c r="T239" s="1430"/>
      <c r="U239" s="1430"/>
      <c r="V239" s="1430"/>
      <c r="W239" s="1430"/>
      <c r="X239" s="1430"/>
      <c r="Y239" s="1430"/>
      <c r="Z239" s="1430"/>
      <c r="AA239" s="1430"/>
      <c r="AB239" s="1430"/>
      <c r="AC239" s="1430"/>
      <c r="AD239" s="1430"/>
      <c r="AE239" s="1430"/>
      <c r="AF239" s="1430"/>
      <c r="AG239" s="1430"/>
      <c r="AH239" s="1430"/>
      <c r="AI239" s="1430"/>
      <c r="AJ239" s="1430"/>
      <c r="AK239" s="1430"/>
      <c r="AL239" s="1430"/>
      <c r="AM239" s="1430"/>
      <c r="AN239" s="1430"/>
      <c r="AO239" s="1430"/>
      <c r="AP239" s="1430"/>
      <c r="AQ239" s="1430"/>
      <c r="AR239" s="1430"/>
      <c r="AS239" s="1430"/>
      <c r="AT239" s="1430"/>
      <c r="AU239" s="1430"/>
      <c r="AV239" s="1430"/>
      <c r="AW239" s="1430"/>
      <c r="AX239" s="1430"/>
      <c r="AY239" s="1430"/>
      <c r="AZ239" s="1430"/>
      <c r="BA239" s="1430"/>
      <c r="BB239" s="1430"/>
      <c r="BC239" s="1430"/>
      <c r="BD239" s="1430"/>
      <c r="BE239" s="1430"/>
    </row>
    <row r="240" spans="2:57">
      <c r="B240" s="1430"/>
      <c r="C240" s="1430"/>
      <c r="D240" s="1430"/>
      <c r="E240" s="1430"/>
      <c r="F240" s="1430"/>
      <c r="G240" s="1430"/>
      <c r="H240" s="1430"/>
      <c r="I240" s="1430"/>
      <c r="J240" s="1430"/>
      <c r="K240" s="1430"/>
      <c r="L240" s="1430"/>
      <c r="M240" s="1430"/>
      <c r="N240" s="1430"/>
      <c r="O240" s="1430"/>
      <c r="P240" s="1430"/>
      <c r="Q240" s="1430"/>
      <c r="R240" s="1430"/>
      <c r="S240" s="1430"/>
      <c r="T240" s="1430"/>
      <c r="U240" s="1430"/>
      <c r="V240" s="1430"/>
      <c r="W240" s="1430"/>
      <c r="X240" s="1430"/>
      <c r="Y240" s="1430"/>
      <c r="Z240" s="1430"/>
      <c r="AA240" s="1430"/>
      <c r="AB240" s="1430"/>
      <c r="AC240" s="1430"/>
      <c r="AD240" s="1430"/>
      <c r="AE240" s="1430"/>
      <c r="AF240" s="1430"/>
      <c r="AG240" s="1430"/>
      <c r="AH240" s="1430"/>
      <c r="AI240" s="1430"/>
      <c r="AJ240" s="1430"/>
      <c r="AK240" s="1430"/>
      <c r="AL240" s="1430"/>
      <c r="AM240" s="1430"/>
      <c r="AN240" s="1430"/>
      <c r="AO240" s="1430"/>
      <c r="AP240" s="1430"/>
      <c r="AQ240" s="1430"/>
      <c r="AR240" s="1430"/>
      <c r="AS240" s="1430"/>
      <c r="AT240" s="1430"/>
      <c r="AU240" s="1430"/>
      <c r="AV240" s="1430"/>
      <c r="AW240" s="1430"/>
      <c r="AX240" s="1430"/>
      <c r="AY240" s="1430"/>
      <c r="AZ240" s="1430"/>
      <c r="BA240" s="1430"/>
      <c r="BB240" s="1430"/>
      <c r="BC240" s="1430"/>
      <c r="BD240" s="1430"/>
      <c r="BE240" s="1430"/>
    </row>
    <row r="241" spans="2:57">
      <c r="B241" s="1430"/>
      <c r="C241" s="1430"/>
      <c r="D241" s="1430"/>
      <c r="E241" s="1430"/>
      <c r="F241" s="1430"/>
      <c r="G241" s="1430"/>
      <c r="H241" s="1430"/>
      <c r="I241" s="1430"/>
      <c r="J241" s="1430"/>
      <c r="K241" s="1430"/>
      <c r="L241" s="1430"/>
      <c r="M241" s="1430"/>
      <c r="N241" s="1430"/>
      <c r="O241" s="1430"/>
      <c r="P241" s="1430"/>
      <c r="Q241" s="1430"/>
      <c r="R241" s="1430"/>
      <c r="S241" s="1430"/>
      <c r="T241" s="1430"/>
      <c r="U241" s="1430"/>
      <c r="V241" s="1430"/>
      <c r="W241" s="1430"/>
      <c r="X241" s="1430"/>
      <c r="Y241" s="1430"/>
      <c r="Z241" s="1430"/>
      <c r="AA241" s="1430"/>
      <c r="AB241" s="1430"/>
      <c r="AC241" s="1430"/>
      <c r="AD241" s="1430"/>
      <c r="AE241" s="1430"/>
      <c r="AF241" s="1430"/>
      <c r="AG241" s="1430"/>
      <c r="AH241" s="1430"/>
      <c r="AI241" s="1430"/>
      <c r="AJ241" s="1430"/>
      <c r="AK241" s="1430"/>
      <c r="AL241" s="1430"/>
      <c r="AM241" s="1430"/>
      <c r="AN241" s="1430"/>
      <c r="AO241" s="1430"/>
      <c r="AP241" s="1430"/>
      <c r="AQ241" s="1430"/>
      <c r="AR241" s="1430"/>
      <c r="AS241" s="1430"/>
      <c r="AT241" s="1430"/>
      <c r="AU241" s="1430"/>
      <c r="AV241" s="1430"/>
      <c r="AW241" s="1430"/>
      <c r="AX241" s="1430"/>
      <c r="AY241" s="1430"/>
      <c r="AZ241" s="1430"/>
      <c r="BA241" s="1430"/>
      <c r="BB241" s="1430"/>
      <c r="BC241" s="1430"/>
      <c r="BD241" s="1430"/>
      <c r="BE241" s="1430"/>
    </row>
    <row r="242" spans="2:57">
      <c r="B242" s="1430"/>
      <c r="C242" s="1430"/>
      <c r="D242" s="1430"/>
      <c r="E242" s="1430"/>
      <c r="F242" s="1430"/>
      <c r="G242" s="1430"/>
      <c r="H242" s="1430"/>
      <c r="I242" s="1430"/>
      <c r="J242" s="1430"/>
      <c r="K242" s="1430"/>
      <c r="L242" s="1430"/>
      <c r="M242" s="1430"/>
      <c r="N242" s="1430"/>
      <c r="O242" s="1430"/>
      <c r="P242" s="1430"/>
      <c r="Q242" s="1430"/>
      <c r="R242" s="1430"/>
      <c r="S242" s="1430"/>
      <c r="T242" s="1430"/>
      <c r="U242" s="1430"/>
      <c r="V242" s="1430"/>
      <c r="W242" s="1430"/>
      <c r="X242" s="1430"/>
      <c r="Y242" s="1430"/>
      <c r="Z242" s="1430"/>
      <c r="AA242" s="1430"/>
      <c r="AB242" s="1430"/>
      <c r="AC242" s="1430"/>
      <c r="AD242" s="1430"/>
      <c r="AE242" s="1430"/>
      <c r="AF242" s="1430"/>
      <c r="AG242" s="1430"/>
      <c r="AH242" s="1430"/>
      <c r="AI242" s="1430"/>
      <c r="AJ242" s="1430"/>
      <c r="AK242" s="1430"/>
      <c r="AL242" s="1430"/>
      <c r="AM242" s="1430"/>
      <c r="AN242" s="1430"/>
      <c r="AO242" s="1430"/>
      <c r="AP242" s="1430"/>
      <c r="AQ242" s="1430"/>
      <c r="AR242" s="1430"/>
      <c r="AS242" s="1430"/>
      <c r="AT242" s="1430"/>
      <c r="AU242" s="1430"/>
      <c r="AV242" s="1430"/>
      <c r="AW242" s="1430"/>
      <c r="AX242" s="1430"/>
      <c r="AY242" s="1430"/>
      <c r="AZ242" s="1430"/>
      <c r="BA242" s="1430"/>
      <c r="BB242" s="1430"/>
      <c r="BC242" s="1430"/>
      <c r="BD242" s="1430"/>
      <c r="BE242" s="1430"/>
    </row>
    <row r="243" spans="2:57">
      <c r="B243" s="1430"/>
      <c r="C243" s="1430"/>
      <c r="D243" s="1430"/>
      <c r="E243" s="1430"/>
      <c r="F243" s="1430"/>
      <c r="G243" s="1430"/>
      <c r="H243" s="1430"/>
      <c r="I243" s="1430"/>
      <c r="J243" s="1430"/>
      <c r="K243" s="1430"/>
      <c r="L243" s="1430"/>
      <c r="M243" s="1430"/>
      <c r="N243" s="1430"/>
      <c r="O243" s="1430"/>
      <c r="P243" s="1430"/>
      <c r="Q243" s="1430"/>
      <c r="R243" s="1430"/>
      <c r="S243" s="1430"/>
      <c r="T243" s="1430"/>
      <c r="U243" s="1430"/>
      <c r="V243" s="1430"/>
      <c r="W243" s="1430"/>
      <c r="X243" s="1430"/>
      <c r="Y243" s="1430"/>
      <c r="Z243" s="1430"/>
      <c r="AA243" s="1430"/>
      <c r="AB243" s="1430"/>
      <c r="AC243" s="1430"/>
      <c r="AD243" s="1430"/>
      <c r="AE243" s="1430"/>
      <c r="AF243" s="1430"/>
      <c r="AG243" s="1430"/>
      <c r="AH243" s="1430"/>
      <c r="AI243" s="1430"/>
      <c r="AJ243" s="1430"/>
      <c r="AK243" s="1430"/>
      <c r="AL243" s="1430"/>
      <c r="AM243" s="1430"/>
      <c r="AN243" s="1430"/>
      <c r="AO243" s="1430"/>
      <c r="AP243" s="1430"/>
      <c r="AQ243" s="1430"/>
      <c r="AR243" s="1430"/>
      <c r="AS243" s="1430"/>
      <c r="AT243" s="1430"/>
      <c r="AU243" s="1430"/>
      <c r="AV243" s="1430"/>
      <c r="AW243" s="1430"/>
      <c r="AX243" s="1430"/>
      <c r="AY243" s="1430"/>
      <c r="AZ243" s="1430"/>
      <c r="BA243" s="1430"/>
      <c r="BB243" s="1430"/>
      <c r="BC243" s="1430"/>
      <c r="BD243" s="1430"/>
      <c r="BE243" s="1430"/>
    </row>
    <row r="244" spans="2:57">
      <c r="B244" s="1430"/>
      <c r="C244" s="1430"/>
      <c r="D244" s="1430"/>
      <c r="E244" s="1430"/>
      <c r="F244" s="1430"/>
      <c r="G244" s="1430"/>
      <c r="H244" s="1430"/>
      <c r="I244" s="1430"/>
      <c r="J244" s="1430"/>
      <c r="K244" s="1430"/>
      <c r="L244" s="1430"/>
      <c r="M244" s="1430"/>
      <c r="N244" s="1430"/>
      <c r="O244" s="1430"/>
      <c r="P244" s="1430"/>
      <c r="Q244" s="1430"/>
      <c r="R244" s="1430"/>
      <c r="S244" s="1430"/>
      <c r="T244" s="1430"/>
      <c r="U244" s="1430"/>
      <c r="V244" s="1430"/>
      <c r="W244" s="1430"/>
      <c r="X244" s="1430"/>
      <c r="Y244" s="1430"/>
      <c r="Z244" s="1430"/>
      <c r="AA244" s="1430"/>
      <c r="AB244" s="1430"/>
      <c r="AC244" s="1430"/>
      <c r="AD244" s="1430"/>
      <c r="AE244" s="1430"/>
      <c r="AF244" s="1430"/>
      <c r="AG244" s="1430"/>
      <c r="AH244" s="1430"/>
      <c r="AI244" s="1430"/>
      <c r="AJ244" s="1430"/>
      <c r="AK244" s="1430"/>
      <c r="AL244" s="1430"/>
      <c r="AM244" s="1430"/>
      <c r="AN244" s="1430"/>
      <c r="AO244" s="1430"/>
      <c r="AP244" s="1430"/>
      <c r="AQ244" s="1430"/>
      <c r="AR244" s="1430"/>
      <c r="AS244" s="1430"/>
      <c r="AT244" s="1430"/>
      <c r="AU244" s="1430"/>
      <c r="AV244" s="1430"/>
      <c r="AW244" s="1430"/>
      <c r="AX244" s="1430"/>
      <c r="AY244" s="1430"/>
      <c r="AZ244" s="1430"/>
      <c r="BA244" s="1430"/>
      <c r="BB244" s="1430"/>
      <c r="BC244" s="1430"/>
      <c r="BD244" s="1430"/>
      <c r="BE244" s="1430"/>
    </row>
    <row r="245" spans="2:57">
      <c r="B245" s="1430"/>
      <c r="C245" s="1430"/>
      <c r="D245" s="1430"/>
      <c r="E245" s="1430"/>
      <c r="F245" s="1430"/>
      <c r="G245" s="1430"/>
      <c r="H245" s="1430"/>
      <c r="I245" s="1430"/>
      <c r="J245" s="1430"/>
      <c r="K245" s="1430"/>
      <c r="L245" s="1430"/>
      <c r="M245" s="1430"/>
      <c r="N245" s="1430"/>
      <c r="O245" s="1430"/>
      <c r="P245" s="1430"/>
      <c r="Q245" s="1430"/>
      <c r="R245" s="1430"/>
      <c r="S245" s="1430"/>
      <c r="T245" s="1430"/>
      <c r="U245" s="1430"/>
      <c r="V245" s="1430"/>
      <c r="W245" s="1430"/>
      <c r="X245" s="1430"/>
      <c r="Y245" s="1430"/>
      <c r="Z245" s="1430"/>
      <c r="AA245" s="1430"/>
      <c r="AB245" s="1430"/>
      <c r="AC245" s="1430"/>
      <c r="AD245" s="1430"/>
      <c r="AE245" s="1430"/>
      <c r="AF245" s="1430"/>
      <c r="AG245" s="1430"/>
      <c r="AH245" s="1430"/>
      <c r="AI245" s="1430"/>
      <c r="AJ245" s="1430"/>
      <c r="AK245" s="1430"/>
      <c r="AL245" s="1430"/>
      <c r="AM245" s="1430"/>
      <c r="AN245" s="1430"/>
      <c r="AO245" s="1430"/>
      <c r="AP245" s="1430"/>
      <c r="AQ245" s="1430"/>
      <c r="AR245" s="1430"/>
      <c r="AS245" s="1430"/>
      <c r="AT245" s="1430"/>
      <c r="AU245" s="1430"/>
      <c r="AV245" s="1430"/>
      <c r="AW245" s="1430"/>
      <c r="AX245" s="1430"/>
      <c r="AY245" s="1430"/>
      <c r="AZ245" s="1430"/>
      <c r="BA245" s="1430"/>
      <c r="BB245" s="1430"/>
      <c r="BC245" s="1430"/>
      <c r="BD245" s="1430"/>
      <c r="BE245" s="1430"/>
    </row>
    <row r="246" spans="2:57">
      <c r="B246" s="1430"/>
      <c r="C246" s="1430"/>
      <c r="D246" s="1430"/>
      <c r="E246" s="1430"/>
      <c r="F246" s="1430"/>
      <c r="G246" s="1430"/>
      <c r="H246" s="1430"/>
      <c r="I246" s="1430"/>
      <c r="J246" s="1430"/>
      <c r="K246" s="1430"/>
      <c r="L246" s="1430"/>
      <c r="M246" s="1430"/>
      <c r="N246" s="1430"/>
      <c r="O246" s="1430"/>
      <c r="P246" s="1430"/>
      <c r="Q246" s="1430"/>
      <c r="R246" s="1430"/>
      <c r="S246" s="1430"/>
      <c r="T246" s="1430"/>
      <c r="U246" s="1430"/>
      <c r="V246" s="1430"/>
      <c r="W246" s="1430"/>
      <c r="X246" s="1430"/>
      <c r="Y246" s="1430"/>
      <c r="Z246" s="1430"/>
      <c r="AA246" s="1430"/>
      <c r="AB246" s="1430"/>
      <c r="AC246" s="1430"/>
      <c r="AD246" s="1430"/>
      <c r="AE246" s="1430"/>
      <c r="AF246" s="1430"/>
      <c r="AG246" s="1430"/>
      <c r="AH246" s="1430"/>
      <c r="AI246" s="1430"/>
      <c r="AJ246" s="1430"/>
      <c r="AK246" s="1430"/>
      <c r="AL246" s="1430"/>
      <c r="AM246" s="1430"/>
      <c r="AN246" s="1430"/>
      <c r="AO246" s="1430"/>
      <c r="AP246" s="1430"/>
      <c r="AQ246" s="1430"/>
      <c r="AR246" s="1430"/>
      <c r="AS246" s="1430"/>
      <c r="AT246" s="1430"/>
      <c r="AU246" s="1430"/>
      <c r="AV246" s="1430"/>
      <c r="AW246" s="1430"/>
      <c r="AX246" s="1430"/>
      <c r="AY246" s="1430"/>
      <c r="AZ246" s="1430"/>
      <c r="BA246" s="1430"/>
      <c r="BB246" s="1430"/>
      <c r="BC246" s="1430"/>
      <c r="BD246" s="1430"/>
      <c r="BE246" s="1430"/>
    </row>
    <row r="247" spans="2:57">
      <c r="B247" s="1430"/>
      <c r="C247" s="1430"/>
      <c r="D247" s="1430"/>
      <c r="E247" s="1430"/>
      <c r="F247" s="1430"/>
      <c r="G247" s="1430"/>
      <c r="H247" s="1430"/>
      <c r="I247" s="1430"/>
      <c r="J247" s="1430"/>
      <c r="K247" s="1430"/>
      <c r="L247" s="1430"/>
      <c r="M247" s="1430"/>
      <c r="N247" s="1430"/>
      <c r="O247" s="1430"/>
      <c r="P247" s="1430"/>
      <c r="Q247" s="1430"/>
      <c r="R247" s="1430"/>
      <c r="S247" s="1430"/>
      <c r="T247" s="1430"/>
      <c r="U247" s="1430"/>
      <c r="V247" s="1430"/>
      <c r="W247" s="1430"/>
      <c r="X247" s="1430"/>
      <c r="Y247" s="1430"/>
      <c r="Z247" s="1430"/>
      <c r="AA247" s="1430"/>
      <c r="AB247" s="1430"/>
      <c r="AC247" s="1430"/>
      <c r="AD247" s="1430"/>
      <c r="AE247" s="1430"/>
      <c r="AF247" s="1430"/>
      <c r="AG247" s="1430"/>
      <c r="AH247" s="1430"/>
      <c r="AI247" s="1430"/>
      <c r="AJ247" s="1430"/>
      <c r="AK247" s="1430"/>
      <c r="AL247" s="1430"/>
      <c r="AM247" s="1430"/>
      <c r="AN247" s="1430"/>
      <c r="AO247" s="1430"/>
      <c r="AP247" s="1430"/>
      <c r="AQ247" s="1430"/>
      <c r="AR247" s="1430"/>
      <c r="AS247" s="1430"/>
      <c r="AT247" s="1430"/>
      <c r="AU247" s="1430"/>
      <c r="AV247" s="1430"/>
      <c r="AW247" s="1430"/>
      <c r="AX247" s="1430"/>
      <c r="AY247" s="1430"/>
      <c r="AZ247" s="1430"/>
      <c r="BA247" s="1430"/>
      <c r="BB247" s="1430"/>
      <c r="BC247" s="1430"/>
      <c r="BD247" s="1430"/>
      <c r="BE247" s="1430"/>
    </row>
    <row r="248" spans="2:57">
      <c r="B248" s="1430"/>
      <c r="C248" s="1430"/>
      <c r="D248" s="1430"/>
      <c r="E248" s="1430"/>
      <c r="F248" s="1430"/>
      <c r="G248" s="1430"/>
      <c r="H248" s="1430"/>
      <c r="I248" s="1430"/>
      <c r="J248" s="1430"/>
      <c r="K248" s="1430"/>
      <c r="L248" s="1430"/>
      <c r="M248" s="1430"/>
      <c r="N248" s="1430"/>
      <c r="O248" s="1430"/>
      <c r="P248" s="1430"/>
      <c r="Q248" s="1430"/>
      <c r="R248" s="1430"/>
      <c r="S248" s="1430"/>
      <c r="T248" s="1430"/>
      <c r="U248" s="1430"/>
      <c r="V248" s="1430"/>
      <c r="W248" s="1430"/>
      <c r="X248" s="1430"/>
      <c r="Y248" s="1430"/>
      <c r="Z248" s="1430"/>
      <c r="AA248" s="1430"/>
      <c r="AB248" s="1430"/>
      <c r="AC248" s="1430"/>
      <c r="AD248" s="1430"/>
      <c r="AE248" s="1430"/>
      <c r="AF248" s="1430"/>
      <c r="AG248" s="1430"/>
      <c r="AH248" s="1430"/>
      <c r="AI248" s="1430"/>
      <c r="AJ248" s="1430"/>
      <c r="AK248" s="1430"/>
      <c r="AL248" s="1430"/>
      <c r="AM248" s="1430"/>
      <c r="AN248" s="1430"/>
      <c r="AO248" s="1430"/>
      <c r="AP248" s="1430"/>
      <c r="AQ248" s="1430"/>
      <c r="AR248" s="1430"/>
      <c r="AS248" s="1430"/>
      <c r="AT248" s="1430"/>
      <c r="AU248" s="1430"/>
      <c r="AV248" s="1430"/>
      <c r="AW248" s="1430"/>
      <c r="AX248" s="1430"/>
      <c r="AY248" s="1430"/>
      <c r="AZ248" s="1430"/>
      <c r="BA248" s="1430"/>
      <c r="BB248" s="1430"/>
      <c r="BC248" s="1430"/>
      <c r="BD248" s="1430"/>
      <c r="BE248" s="1430"/>
    </row>
    <row r="249" spans="2:57">
      <c r="B249" s="1430"/>
      <c r="C249" s="1430"/>
      <c r="D249" s="1430"/>
      <c r="E249" s="1430"/>
      <c r="F249" s="1430"/>
      <c r="G249" s="1430"/>
      <c r="H249" s="1430"/>
      <c r="I249" s="1430"/>
      <c r="J249" s="1430"/>
      <c r="K249" s="1430"/>
      <c r="L249" s="1430"/>
      <c r="M249" s="1430"/>
      <c r="N249" s="1430"/>
      <c r="O249" s="1430"/>
      <c r="P249" s="1430"/>
      <c r="Q249" s="1430"/>
      <c r="R249" s="1430"/>
      <c r="S249" s="1430"/>
      <c r="T249" s="1430"/>
      <c r="U249" s="1430"/>
      <c r="V249" s="1430"/>
      <c r="W249" s="1430"/>
      <c r="X249" s="1430"/>
      <c r="Y249" s="1430"/>
      <c r="Z249" s="1430"/>
      <c r="AA249" s="1430"/>
      <c r="AB249" s="1430"/>
      <c r="AC249" s="1430"/>
      <c r="AD249" s="1430"/>
      <c r="AE249" s="1430"/>
      <c r="AF249" s="1430"/>
      <c r="AG249" s="1430"/>
      <c r="AH249" s="1430"/>
      <c r="AI249" s="1430"/>
      <c r="AJ249" s="1430"/>
      <c r="AK249" s="1430"/>
      <c r="AL249" s="1430"/>
      <c r="AM249" s="1430"/>
      <c r="AN249" s="1430"/>
      <c r="AO249" s="1430"/>
      <c r="AP249" s="1430"/>
      <c r="AQ249" s="1430"/>
      <c r="AR249" s="1430"/>
      <c r="AS249" s="1430"/>
      <c r="AT249" s="1430"/>
      <c r="AU249" s="1430"/>
      <c r="AV249" s="1430"/>
      <c r="AW249" s="1430"/>
      <c r="AX249" s="1430"/>
      <c r="AY249" s="1430"/>
      <c r="AZ249" s="1430"/>
      <c r="BA249" s="1430"/>
      <c r="BB249" s="1430"/>
      <c r="BC249" s="1430"/>
      <c r="BD249" s="1430"/>
      <c r="BE249" s="1430"/>
    </row>
    <row r="250" spans="2:57">
      <c r="B250" s="1430"/>
      <c r="C250" s="1430"/>
      <c r="D250" s="1430"/>
      <c r="E250" s="1430"/>
      <c r="F250" s="1430"/>
      <c r="G250" s="1430"/>
      <c r="H250" s="1430"/>
      <c r="I250" s="1430"/>
      <c r="J250" s="1430"/>
      <c r="K250" s="1430"/>
      <c r="L250" s="1430"/>
      <c r="M250" s="1430"/>
      <c r="N250" s="1430"/>
      <c r="O250" s="1430"/>
      <c r="P250" s="1430"/>
      <c r="Q250" s="1430"/>
      <c r="R250" s="1430"/>
      <c r="S250" s="1430"/>
      <c r="T250" s="1430"/>
      <c r="U250" s="1430"/>
      <c r="V250" s="1430"/>
      <c r="W250" s="1430"/>
      <c r="X250" s="1430"/>
      <c r="Y250" s="1430"/>
      <c r="Z250" s="1430"/>
      <c r="AA250" s="1430"/>
      <c r="AB250" s="1430"/>
      <c r="AC250" s="1430"/>
      <c r="AD250" s="1430"/>
      <c r="AE250" s="1430"/>
      <c r="AF250" s="1430"/>
      <c r="AG250" s="1430"/>
      <c r="AH250" s="1430"/>
      <c r="AI250" s="1430"/>
      <c r="AJ250" s="1430"/>
      <c r="AK250" s="1430"/>
      <c r="AL250" s="1430"/>
      <c r="AM250" s="1430"/>
      <c r="AN250" s="1430"/>
      <c r="AO250" s="1430"/>
      <c r="AP250" s="1430"/>
      <c r="AQ250" s="1430"/>
      <c r="AR250" s="1430"/>
      <c r="AS250" s="1430"/>
      <c r="AT250" s="1430"/>
      <c r="AU250" s="1430"/>
      <c r="AV250" s="1430"/>
      <c r="AW250" s="1430"/>
      <c r="AX250" s="1430"/>
      <c r="AY250" s="1430"/>
      <c r="AZ250" s="1430"/>
      <c r="BA250" s="1430"/>
      <c r="BB250" s="1430"/>
      <c r="BC250" s="1430"/>
      <c r="BD250" s="1430"/>
      <c r="BE250" s="1430"/>
    </row>
    <row r="251" spans="2:57">
      <c r="B251" s="1430"/>
      <c r="C251" s="1430"/>
      <c r="D251" s="1430"/>
      <c r="E251" s="1430"/>
      <c r="F251" s="1430"/>
      <c r="G251" s="1430"/>
      <c r="H251" s="1430"/>
      <c r="I251" s="1430"/>
      <c r="J251" s="1430"/>
      <c r="K251" s="1430"/>
      <c r="L251" s="1430"/>
      <c r="M251" s="1430"/>
      <c r="N251" s="1430"/>
      <c r="O251" s="1430"/>
      <c r="P251" s="1430"/>
      <c r="Q251" s="1430"/>
      <c r="R251" s="1430"/>
      <c r="S251" s="1430"/>
      <c r="T251" s="1430"/>
      <c r="U251" s="1430"/>
      <c r="V251" s="1430"/>
      <c r="W251" s="1430"/>
      <c r="X251" s="1430"/>
      <c r="Y251" s="1430"/>
      <c r="Z251" s="1430"/>
      <c r="AA251" s="1430"/>
      <c r="AB251" s="1430"/>
      <c r="AC251" s="1430"/>
      <c r="AD251" s="1430"/>
      <c r="AE251" s="1430"/>
      <c r="AF251" s="1430"/>
      <c r="AG251" s="1430"/>
      <c r="AH251" s="1430"/>
      <c r="AI251" s="1430"/>
      <c r="AJ251" s="1430"/>
      <c r="AK251" s="1430"/>
      <c r="AL251" s="1430"/>
      <c r="AM251" s="1430"/>
      <c r="AN251" s="1430"/>
      <c r="AO251" s="1430"/>
      <c r="AP251" s="1430"/>
      <c r="AQ251" s="1430"/>
      <c r="AR251" s="1430"/>
      <c r="AS251" s="1430"/>
      <c r="AT251" s="1430"/>
      <c r="AU251" s="1430"/>
      <c r="AV251" s="1430"/>
      <c r="AW251" s="1430"/>
      <c r="AX251" s="1430"/>
      <c r="AY251" s="1430"/>
      <c r="AZ251" s="1430"/>
      <c r="BA251" s="1430"/>
      <c r="BB251" s="1430"/>
      <c r="BC251" s="1430"/>
      <c r="BD251" s="1430"/>
      <c r="BE251" s="1430"/>
    </row>
    <row r="252" spans="2:57">
      <c r="B252" s="1430"/>
      <c r="C252" s="1430"/>
      <c r="D252" s="1430"/>
      <c r="E252" s="1430"/>
      <c r="F252" s="1430"/>
      <c r="G252" s="1430"/>
      <c r="H252" s="1430"/>
      <c r="I252" s="1430"/>
      <c r="J252" s="1430"/>
      <c r="K252" s="1430"/>
      <c r="L252" s="1430"/>
      <c r="M252" s="1430"/>
      <c r="N252" s="1430"/>
      <c r="O252" s="1430"/>
      <c r="P252" s="1430"/>
      <c r="Q252" s="1430"/>
      <c r="R252" s="1430"/>
      <c r="S252" s="1430"/>
      <c r="T252" s="1430"/>
      <c r="U252" s="1430"/>
      <c r="V252" s="1430"/>
      <c r="W252" s="1430"/>
      <c r="X252" s="1430"/>
      <c r="Y252" s="1430"/>
      <c r="Z252" s="1430"/>
      <c r="AA252" s="1430"/>
      <c r="AB252" s="1430"/>
      <c r="AC252" s="1430"/>
      <c r="AD252" s="1430"/>
      <c r="AE252" s="1430"/>
      <c r="AF252" s="1430"/>
      <c r="AG252" s="1430"/>
      <c r="AH252" s="1430"/>
      <c r="AI252" s="1430"/>
      <c r="AJ252" s="1430"/>
      <c r="AK252" s="1430"/>
      <c r="AL252" s="1430"/>
      <c r="AM252" s="1430"/>
      <c r="AN252" s="1430"/>
      <c r="AO252" s="1430"/>
      <c r="AP252" s="1430"/>
      <c r="AQ252" s="1430"/>
      <c r="AR252" s="1430"/>
      <c r="AS252" s="1430"/>
      <c r="AT252" s="1430"/>
      <c r="AU252" s="1430"/>
      <c r="AV252" s="1430"/>
      <c r="AW252" s="1430"/>
      <c r="AX252" s="1430"/>
      <c r="AY252" s="1430"/>
      <c r="AZ252" s="1430"/>
      <c r="BA252" s="1430"/>
      <c r="BB252" s="1430"/>
      <c r="BC252" s="1430"/>
      <c r="BD252" s="1430"/>
      <c r="BE252" s="1430"/>
    </row>
    <row r="253" spans="2:57">
      <c r="B253" s="1430"/>
      <c r="C253" s="1430"/>
      <c r="D253" s="1430"/>
      <c r="E253" s="1430"/>
      <c r="F253" s="1430"/>
      <c r="G253" s="1430"/>
      <c r="H253" s="1430"/>
      <c r="I253" s="1430"/>
      <c r="J253" s="1430"/>
      <c r="K253" s="1430"/>
      <c r="L253" s="1430"/>
      <c r="M253" s="1430"/>
      <c r="N253" s="1430"/>
      <c r="O253" s="1430"/>
      <c r="P253" s="1430"/>
      <c r="Q253" s="1430"/>
      <c r="R253" s="1430"/>
      <c r="S253" s="1430"/>
      <c r="T253" s="1430"/>
      <c r="U253" s="1430"/>
      <c r="V253" s="1430"/>
      <c r="W253" s="1430"/>
      <c r="X253" s="1430"/>
      <c r="Y253" s="1430"/>
      <c r="Z253" s="1430"/>
      <c r="AA253" s="1430"/>
      <c r="AB253" s="1430"/>
      <c r="AC253" s="1430"/>
      <c r="AD253" s="1430"/>
      <c r="AE253" s="1430"/>
      <c r="AF253" s="1430"/>
      <c r="AG253" s="1430"/>
      <c r="AH253" s="1430"/>
      <c r="AI253" s="1430"/>
      <c r="AJ253" s="1430"/>
      <c r="AK253" s="1430"/>
      <c r="AL253" s="1430"/>
      <c r="AM253" s="1430"/>
      <c r="AN253" s="1430"/>
      <c r="AO253" s="1430"/>
      <c r="AP253" s="1430"/>
      <c r="AQ253" s="1430"/>
      <c r="AR253" s="1430"/>
      <c r="AS253" s="1430"/>
      <c r="AT253" s="1430"/>
      <c r="AU253" s="1430"/>
      <c r="AV253" s="1430"/>
      <c r="AW253" s="1430"/>
      <c r="AX253" s="1430"/>
      <c r="AY253" s="1430"/>
      <c r="AZ253" s="1430"/>
      <c r="BA253" s="1430"/>
      <c r="BB253" s="1430"/>
      <c r="BC253" s="1430"/>
      <c r="BD253" s="1430"/>
      <c r="BE253" s="1430"/>
    </row>
    <row r="254" spans="2:57">
      <c r="B254" s="1430"/>
      <c r="C254" s="1430"/>
      <c r="D254" s="1430"/>
      <c r="E254" s="1430"/>
      <c r="F254" s="1430"/>
      <c r="G254" s="1430"/>
      <c r="H254" s="1430"/>
      <c r="I254" s="1430"/>
      <c r="J254" s="1430"/>
      <c r="K254" s="1430"/>
      <c r="L254" s="1430"/>
      <c r="M254" s="1430"/>
      <c r="N254" s="1430"/>
      <c r="O254" s="1430"/>
      <c r="P254" s="1430"/>
      <c r="Q254" s="1430"/>
      <c r="R254" s="1430"/>
      <c r="S254" s="1430"/>
      <c r="T254" s="1430"/>
      <c r="U254" s="1430"/>
      <c r="V254" s="1430"/>
      <c r="W254" s="1430"/>
      <c r="X254" s="1430"/>
      <c r="Y254" s="1430"/>
      <c r="Z254" s="1430"/>
      <c r="AA254" s="1430"/>
      <c r="AB254" s="1430"/>
      <c r="AC254" s="1430"/>
      <c r="AD254" s="1430"/>
      <c r="AE254" s="1430"/>
      <c r="AF254" s="1430"/>
      <c r="AG254" s="1430"/>
      <c r="AH254" s="1430"/>
      <c r="AI254" s="1430"/>
      <c r="AJ254" s="1430"/>
      <c r="AK254" s="1430"/>
      <c r="AL254" s="1430"/>
      <c r="AM254" s="1430"/>
      <c r="AN254" s="1430"/>
      <c r="AO254" s="1430"/>
      <c r="AP254" s="1430"/>
      <c r="AQ254" s="1430"/>
      <c r="AR254" s="1430"/>
      <c r="AS254" s="1430"/>
      <c r="AT254" s="1430"/>
      <c r="AU254" s="1430"/>
      <c r="AV254" s="1430"/>
      <c r="AW254" s="1430"/>
      <c r="AX254" s="1430"/>
      <c r="AY254" s="1430"/>
      <c r="AZ254" s="1430"/>
      <c r="BA254" s="1430"/>
      <c r="BB254" s="1430"/>
      <c r="BC254" s="1430"/>
      <c r="BD254" s="1430"/>
      <c r="BE254" s="1430"/>
    </row>
    <row r="255" spans="2:57">
      <c r="B255" s="1430"/>
      <c r="C255" s="1430"/>
      <c r="D255" s="1430"/>
      <c r="E255" s="1430"/>
      <c r="F255" s="1430"/>
      <c r="G255" s="1430"/>
      <c r="H255" s="1430"/>
      <c r="I255" s="1430"/>
      <c r="J255" s="1430"/>
      <c r="K255" s="1430"/>
      <c r="L255" s="1430"/>
      <c r="M255" s="1430"/>
      <c r="N255" s="1430"/>
      <c r="O255" s="1430"/>
      <c r="P255" s="1430"/>
      <c r="Q255" s="1430"/>
      <c r="R255" s="1430"/>
      <c r="S255" s="1430"/>
      <c r="T255" s="1430"/>
      <c r="U255" s="1430"/>
      <c r="V255" s="1430"/>
      <c r="W255" s="1430"/>
      <c r="X255" s="1430"/>
      <c r="Y255" s="1430"/>
      <c r="Z255" s="1430"/>
      <c r="AA255" s="1430"/>
      <c r="AB255" s="1430"/>
      <c r="AC255" s="1430"/>
      <c r="AD255" s="1430"/>
      <c r="AE255" s="1430"/>
      <c r="AF255" s="1430"/>
      <c r="AG255" s="1430"/>
      <c r="AH255" s="1430"/>
      <c r="AI255" s="1430"/>
      <c r="AJ255" s="1430"/>
      <c r="AK255" s="1430"/>
      <c r="AL255" s="1430"/>
      <c r="AM255" s="1430"/>
      <c r="AN255" s="1430"/>
      <c r="AO255" s="1430"/>
      <c r="AP255" s="1430"/>
      <c r="AQ255" s="1430"/>
      <c r="AR255" s="1430"/>
      <c r="AS255" s="1430"/>
      <c r="AT255" s="1430"/>
      <c r="AU255" s="1430"/>
      <c r="AV255" s="1430"/>
      <c r="AW255" s="1430"/>
      <c r="AX255" s="1430"/>
      <c r="AY255" s="1430"/>
      <c r="AZ255" s="1430"/>
      <c r="BA255" s="1430"/>
      <c r="BB255" s="1430"/>
      <c r="BC255" s="1430"/>
      <c r="BD255" s="1430"/>
      <c r="BE255" s="1430"/>
    </row>
    <row r="256" spans="2:57">
      <c r="B256" s="1430"/>
      <c r="C256" s="1430"/>
      <c r="D256" s="1430"/>
      <c r="E256" s="1430"/>
      <c r="F256" s="1430"/>
      <c r="G256" s="1430"/>
      <c r="H256" s="1430"/>
      <c r="I256" s="1430"/>
      <c r="J256" s="1430"/>
      <c r="K256" s="1430"/>
      <c r="L256" s="1430"/>
      <c r="M256" s="1430"/>
      <c r="N256" s="1430"/>
      <c r="O256" s="1430"/>
      <c r="P256" s="1430"/>
      <c r="Q256" s="1430"/>
      <c r="R256" s="1430"/>
      <c r="S256" s="1430"/>
      <c r="T256" s="1430"/>
      <c r="U256" s="1430"/>
      <c r="V256" s="1430"/>
      <c r="W256" s="1430"/>
      <c r="X256" s="1430"/>
      <c r="Y256" s="1430"/>
      <c r="Z256" s="1430"/>
      <c r="AA256" s="1430"/>
      <c r="AB256" s="1430"/>
      <c r="AC256" s="1430"/>
      <c r="AD256" s="1430"/>
      <c r="AE256" s="1430"/>
      <c r="AF256" s="1430"/>
      <c r="AG256" s="1430"/>
      <c r="AH256" s="1430"/>
      <c r="AI256" s="1430"/>
      <c r="AJ256" s="1430"/>
      <c r="AK256" s="1430"/>
      <c r="AL256" s="1430"/>
      <c r="AM256" s="1430"/>
      <c r="AN256" s="1430"/>
      <c r="AO256" s="1430"/>
      <c r="AP256" s="1430"/>
      <c r="AQ256" s="1430"/>
      <c r="AR256" s="1430"/>
      <c r="AS256" s="1430"/>
      <c r="AT256" s="1430"/>
      <c r="AU256" s="1430"/>
      <c r="AV256" s="1430"/>
      <c r="AW256" s="1430"/>
      <c r="AX256" s="1430"/>
      <c r="AY256" s="1430"/>
      <c r="AZ256" s="1430"/>
      <c r="BA256" s="1430"/>
      <c r="BB256" s="1430"/>
      <c r="BC256" s="1430"/>
      <c r="BD256" s="1430"/>
      <c r="BE256" s="1430"/>
    </row>
    <row r="257" spans="2:57">
      <c r="B257" s="1430"/>
      <c r="C257" s="1430"/>
      <c r="D257" s="1430"/>
      <c r="E257" s="1430"/>
      <c r="F257" s="1430"/>
      <c r="G257" s="1430"/>
      <c r="H257" s="1430"/>
      <c r="I257" s="1430"/>
      <c r="J257" s="1430"/>
      <c r="K257" s="1430"/>
      <c r="L257" s="1430"/>
      <c r="M257" s="1430"/>
      <c r="N257" s="1430"/>
      <c r="O257" s="1430"/>
      <c r="P257" s="1430"/>
      <c r="Q257" s="1430"/>
      <c r="R257" s="1430"/>
      <c r="S257" s="1430"/>
      <c r="T257" s="1430"/>
      <c r="U257" s="1430"/>
      <c r="V257" s="1430"/>
      <c r="W257" s="1430"/>
      <c r="X257" s="1430"/>
      <c r="Y257" s="1430"/>
      <c r="Z257" s="1430"/>
      <c r="AA257" s="1430"/>
      <c r="AB257" s="1430"/>
      <c r="AC257" s="1430"/>
      <c r="AD257" s="1430"/>
      <c r="AE257" s="1430"/>
      <c r="AF257" s="1430"/>
      <c r="AG257" s="1430"/>
      <c r="AH257" s="1430"/>
      <c r="AI257" s="1430"/>
      <c r="AJ257" s="1430"/>
      <c r="AK257" s="1430"/>
      <c r="AL257" s="1430"/>
      <c r="AM257" s="1430"/>
      <c r="AN257" s="1430"/>
      <c r="AO257" s="1430"/>
      <c r="AP257" s="1430"/>
      <c r="AQ257" s="1430"/>
      <c r="AR257" s="1430"/>
      <c r="AS257" s="1430"/>
      <c r="AT257" s="1430"/>
      <c r="AU257" s="1430"/>
      <c r="AV257" s="1430"/>
      <c r="AW257" s="1430"/>
      <c r="AX257" s="1430"/>
      <c r="AY257" s="1430"/>
      <c r="AZ257" s="1430"/>
      <c r="BA257" s="1430"/>
      <c r="BB257" s="1430"/>
      <c r="BC257" s="1430"/>
      <c r="BD257" s="1430"/>
      <c r="BE257" s="1430"/>
    </row>
    <row r="258" spans="2:57">
      <c r="B258" s="1430"/>
      <c r="C258" s="1430"/>
      <c r="D258" s="1430"/>
      <c r="E258" s="1430"/>
      <c r="F258" s="1430"/>
      <c r="G258" s="1430"/>
      <c r="H258" s="1430"/>
      <c r="I258" s="1430"/>
      <c r="J258" s="1430"/>
      <c r="K258" s="1430"/>
      <c r="L258" s="1430"/>
      <c r="M258" s="1430"/>
      <c r="N258" s="1430"/>
      <c r="O258" s="1430"/>
      <c r="P258" s="1430"/>
      <c r="Q258" s="1430"/>
      <c r="R258" s="1430"/>
      <c r="S258" s="1430"/>
      <c r="T258" s="1430"/>
      <c r="U258" s="1430"/>
      <c r="V258" s="1430"/>
      <c r="W258" s="1430"/>
      <c r="X258" s="1430"/>
      <c r="Y258" s="1430"/>
      <c r="Z258" s="1430"/>
      <c r="AA258" s="1430"/>
      <c r="AB258" s="1430"/>
      <c r="AC258" s="1430"/>
      <c r="AD258" s="1430"/>
      <c r="AE258" s="1430"/>
      <c r="AF258" s="1430"/>
      <c r="AG258" s="1430"/>
      <c r="AH258" s="1430"/>
      <c r="AI258" s="1430"/>
      <c r="AJ258" s="1430"/>
      <c r="AK258" s="1430"/>
      <c r="AL258" s="1430"/>
      <c r="AM258" s="1430"/>
      <c r="AN258" s="1430"/>
      <c r="AO258" s="1430"/>
      <c r="AP258" s="1430"/>
      <c r="AQ258" s="1430"/>
      <c r="AR258" s="1430"/>
      <c r="AS258" s="1430"/>
      <c r="AT258" s="1430"/>
      <c r="AU258" s="1430"/>
      <c r="AV258" s="1430"/>
      <c r="AW258" s="1430"/>
      <c r="AX258" s="1430"/>
      <c r="AY258" s="1430"/>
      <c r="AZ258" s="1430"/>
      <c r="BA258" s="1430"/>
      <c r="BB258" s="1430"/>
      <c r="BC258" s="1430"/>
      <c r="BD258" s="1430"/>
      <c r="BE258" s="1430"/>
    </row>
    <row r="259" spans="2:57">
      <c r="B259" s="1430"/>
      <c r="C259" s="1430"/>
      <c r="D259" s="1430"/>
      <c r="E259" s="1430"/>
      <c r="F259" s="1430"/>
      <c r="G259" s="1430"/>
      <c r="H259" s="1430"/>
      <c r="I259" s="1430"/>
      <c r="J259" s="1430"/>
      <c r="K259" s="1430"/>
      <c r="L259" s="1430"/>
      <c r="M259" s="1430"/>
      <c r="N259" s="1430"/>
      <c r="O259" s="1430"/>
      <c r="P259" s="1430"/>
      <c r="Q259" s="1430"/>
      <c r="R259" s="1430"/>
      <c r="S259" s="1430"/>
      <c r="T259" s="1430"/>
      <c r="U259" s="1430"/>
      <c r="V259" s="1430"/>
      <c r="W259" s="1430"/>
      <c r="X259" s="1430"/>
      <c r="Y259" s="1430"/>
      <c r="Z259" s="1430"/>
      <c r="AA259" s="1430"/>
      <c r="AB259" s="1430"/>
      <c r="AC259" s="1430"/>
      <c r="AD259" s="1430"/>
      <c r="AE259" s="1430"/>
      <c r="AF259" s="1430"/>
      <c r="AG259" s="1430"/>
      <c r="AH259" s="1430"/>
      <c r="AI259" s="1430"/>
      <c r="AJ259" s="1430"/>
      <c r="AK259" s="1430"/>
      <c r="AL259" s="1430"/>
      <c r="AM259" s="1430"/>
      <c r="AN259" s="1430"/>
      <c r="AO259" s="1430"/>
      <c r="AP259" s="1430"/>
      <c r="AQ259" s="1430"/>
      <c r="AR259" s="1430"/>
      <c r="AS259" s="1430"/>
      <c r="AT259" s="1430"/>
      <c r="AU259" s="1430"/>
      <c r="AV259" s="1430"/>
      <c r="AW259" s="1430"/>
      <c r="AX259" s="1430"/>
      <c r="AY259" s="1430"/>
      <c r="AZ259" s="1430"/>
      <c r="BA259" s="1430"/>
      <c r="BB259" s="1430"/>
      <c r="BC259" s="1430"/>
      <c r="BD259" s="1430"/>
      <c r="BE259" s="1430"/>
    </row>
    <row r="260" spans="2:57">
      <c r="B260" s="1430"/>
      <c r="C260" s="1430"/>
      <c r="D260" s="1430"/>
      <c r="E260" s="1430"/>
      <c r="F260" s="1430"/>
      <c r="G260" s="1430"/>
      <c r="H260" s="1430"/>
      <c r="I260" s="1430"/>
      <c r="J260" s="1430"/>
      <c r="K260" s="1430"/>
      <c r="L260" s="1430"/>
      <c r="M260" s="1430"/>
      <c r="N260" s="1430"/>
      <c r="O260" s="1430"/>
      <c r="P260" s="1430"/>
      <c r="Q260" s="1430"/>
      <c r="R260" s="1430"/>
      <c r="S260" s="1430"/>
      <c r="T260" s="1430"/>
      <c r="U260" s="1430"/>
      <c r="V260" s="1430"/>
      <c r="W260" s="1430"/>
      <c r="X260" s="1430"/>
      <c r="Y260" s="1430"/>
      <c r="Z260" s="1430"/>
      <c r="AA260" s="1430"/>
      <c r="AB260" s="1430"/>
      <c r="AC260" s="1430"/>
      <c r="AD260" s="1430"/>
      <c r="AE260" s="1430"/>
      <c r="AF260" s="1430"/>
      <c r="AG260" s="1430"/>
      <c r="AH260" s="1430"/>
      <c r="AI260" s="1430"/>
      <c r="AJ260" s="1430"/>
      <c r="AK260" s="1430"/>
      <c r="AL260" s="1430"/>
      <c r="AM260" s="1430"/>
      <c r="AN260" s="1430"/>
      <c r="AO260" s="1430"/>
      <c r="AP260" s="1430"/>
      <c r="AQ260" s="1430"/>
      <c r="AR260" s="1430"/>
      <c r="AS260" s="1430"/>
      <c r="AT260" s="1430"/>
      <c r="AU260" s="1430"/>
      <c r="AV260" s="1430"/>
      <c r="AW260" s="1430"/>
      <c r="AX260" s="1430"/>
      <c r="AY260" s="1430"/>
      <c r="AZ260" s="1430"/>
      <c r="BA260" s="1430"/>
      <c r="BB260" s="1430"/>
      <c r="BC260" s="1430"/>
      <c r="BD260" s="1430"/>
      <c r="BE260" s="1430"/>
    </row>
    <row r="261" spans="2:57">
      <c r="B261" s="1430"/>
      <c r="C261" s="1430"/>
      <c r="D261" s="1430"/>
      <c r="E261" s="1430"/>
      <c r="F261" s="1430"/>
      <c r="G261" s="1430"/>
      <c r="H261" s="1430"/>
      <c r="I261" s="1430"/>
      <c r="J261" s="1430"/>
      <c r="K261" s="1430"/>
      <c r="L261" s="1430"/>
      <c r="M261" s="1430"/>
      <c r="N261" s="1430"/>
      <c r="O261" s="1430"/>
      <c r="P261" s="1430"/>
      <c r="Q261" s="1430"/>
      <c r="R261" s="1430"/>
      <c r="S261" s="1430"/>
      <c r="T261" s="1430"/>
      <c r="U261" s="1430"/>
      <c r="V261" s="1430"/>
      <c r="W261" s="1430"/>
      <c r="X261" s="1430"/>
      <c r="Y261" s="1430"/>
      <c r="Z261" s="1430"/>
      <c r="AA261" s="1430"/>
      <c r="AB261" s="1430"/>
      <c r="AC261" s="1430"/>
      <c r="AD261" s="1430"/>
      <c r="AE261" s="1430"/>
      <c r="AF261" s="1430"/>
      <c r="AG261" s="1430"/>
      <c r="AH261" s="1430"/>
      <c r="AI261" s="1430"/>
      <c r="AJ261" s="1430"/>
      <c r="AK261" s="1430"/>
      <c r="AL261" s="1430"/>
      <c r="AM261" s="1430"/>
      <c r="AN261" s="1430"/>
      <c r="AO261" s="1430"/>
      <c r="AP261" s="1430"/>
      <c r="AQ261" s="1430"/>
      <c r="AR261" s="1430"/>
      <c r="AS261" s="1430"/>
      <c r="AT261" s="1430"/>
      <c r="AU261" s="1430"/>
      <c r="AV261" s="1430"/>
      <c r="AW261" s="1430"/>
      <c r="AX261" s="1430"/>
      <c r="AY261" s="1430"/>
      <c r="AZ261" s="1430"/>
      <c r="BA261" s="1430"/>
      <c r="BB261" s="1430"/>
      <c r="BC261" s="1430"/>
      <c r="BD261" s="1430"/>
      <c r="BE261" s="1430"/>
    </row>
    <row r="262" spans="2:57">
      <c r="B262" s="1430"/>
      <c r="C262" s="1430"/>
      <c r="D262" s="1430"/>
      <c r="E262" s="1430"/>
      <c r="F262" s="1430"/>
      <c r="G262" s="1430"/>
      <c r="H262" s="1430"/>
      <c r="I262" s="1430"/>
      <c r="J262" s="1430"/>
      <c r="K262" s="1430"/>
      <c r="L262" s="1430"/>
      <c r="M262" s="1430"/>
      <c r="N262" s="1430"/>
      <c r="O262" s="1430"/>
      <c r="P262" s="1430"/>
      <c r="Q262" s="1430"/>
      <c r="R262" s="1430"/>
      <c r="S262" s="1430"/>
      <c r="T262" s="1430"/>
      <c r="U262" s="1430"/>
      <c r="V262" s="1430"/>
      <c r="W262" s="1430"/>
      <c r="X262" s="1430"/>
      <c r="Y262" s="1430"/>
      <c r="Z262" s="1430"/>
      <c r="AA262" s="1430"/>
      <c r="AB262" s="1430"/>
      <c r="AC262" s="1430"/>
      <c r="AD262" s="1430"/>
      <c r="AE262" s="1430"/>
      <c r="AF262" s="1430"/>
      <c r="AG262" s="1430"/>
      <c r="AH262" s="1430"/>
      <c r="AI262" s="1430"/>
      <c r="AJ262" s="1430"/>
      <c r="AK262" s="1430"/>
      <c r="AL262" s="1430"/>
      <c r="AM262" s="1430"/>
      <c r="AN262" s="1430"/>
      <c r="AO262" s="1430"/>
      <c r="AP262" s="1430"/>
      <c r="AQ262" s="1430"/>
      <c r="AR262" s="1430"/>
      <c r="AS262" s="1430"/>
      <c r="AT262" s="1430"/>
      <c r="AU262" s="1430"/>
      <c r="AV262" s="1430"/>
      <c r="AW262" s="1430"/>
      <c r="AX262" s="1430"/>
      <c r="AY262" s="1430"/>
      <c r="AZ262" s="1430"/>
      <c r="BA262" s="1430"/>
      <c r="BB262" s="1430"/>
      <c r="BC262" s="1430"/>
      <c r="BD262" s="1430"/>
      <c r="BE262" s="1430"/>
    </row>
    <row r="263" spans="2:57">
      <c r="B263" s="1430"/>
      <c r="C263" s="1430"/>
      <c r="D263" s="1430"/>
      <c r="E263" s="1430"/>
      <c r="F263" s="1430"/>
      <c r="G263" s="1430"/>
      <c r="H263" s="1430"/>
      <c r="I263" s="1430"/>
      <c r="J263" s="1430"/>
      <c r="K263" s="1430"/>
      <c r="L263" s="1430"/>
      <c r="M263" s="1430"/>
      <c r="N263" s="1430"/>
      <c r="O263" s="1430"/>
      <c r="P263" s="1430"/>
      <c r="Q263" s="1430"/>
      <c r="R263" s="1430"/>
      <c r="S263" s="1430"/>
      <c r="T263" s="1430"/>
      <c r="U263" s="1430"/>
      <c r="V263" s="1430"/>
      <c r="W263" s="1430"/>
      <c r="X263" s="1430"/>
      <c r="Y263" s="1430"/>
      <c r="Z263" s="1430"/>
      <c r="AA263" s="1430"/>
      <c r="AB263" s="1430"/>
      <c r="AC263" s="1430"/>
      <c r="AD263" s="1430"/>
      <c r="AE263" s="1430"/>
      <c r="AF263" s="1430"/>
      <c r="AG263" s="1430"/>
      <c r="AH263" s="1430"/>
      <c r="AI263" s="1430"/>
      <c r="AJ263" s="1430"/>
      <c r="AK263" s="1430"/>
      <c r="AL263" s="1430"/>
      <c r="AM263" s="1430"/>
      <c r="AN263" s="1430"/>
      <c r="AO263" s="1430"/>
      <c r="AP263" s="1430"/>
      <c r="AQ263" s="1430"/>
      <c r="AR263" s="1430"/>
      <c r="AS263" s="1430"/>
      <c r="AT263" s="1430"/>
      <c r="AU263" s="1430"/>
      <c r="AV263" s="1430"/>
      <c r="AW263" s="1430"/>
      <c r="AX263" s="1430"/>
      <c r="AY263" s="1430"/>
      <c r="AZ263" s="1430"/>
      <c r="BA263" s="1430"/>
      <c r="BB263" s="1430"/>
      <c r="BC263" s="1430"/>
      <c r="BD263" s="1430"/>
      <c r="BE263" s="1430"/>
    </row>
    <row r="264" spans="2:57">
      <c r="B264" s="1430"/>
      <c r="C264" s="1430"/>
      <c r="D264" s="1430"/>
      <c r="E264" s="1430"/>
      <c r="F264" s="1430"/>
      <c r="G264" s="1430"/>
      <c r="H264" s="1430"/>
      <c r="I264" s="1430"/>
      <c r="J264" s="1430"/>
      <c r="K264" s="1430"/>
      <c r="L264" s="1430"/>
      <c r="M264" s="1430"/>
      <c r="N264" s="1430"/>
      <c r="O264" s="1430"/>
      <c r="P264" s="1430"/>
      <c r="Q264" s="1430"/>
      <c r="R264" s="1430"/>
      <c r="S264" s="1430"/>
      <c r="T264" s="1430"/>
      <c r="U264" s="1430"/>
      <c r="V264" s="1430"/>
      <c r="W264" s="1430"/>
      <c r="X264" s="1430"/>
      <c r="Y264" s="1430"/>
      <c r="Z264" s="1430"/>
      <c r="AA264" s="1430"/>
      <c r="AB264" s="1430"/>
      <c r="AC264" s="1430"/>
      <c r="AD264" s="1430"/>
      <c r="AE264" s="1430"/>
      <c r="AF264" s="1430"/>
      <c r="AG264" s="1430"/>
      <c r="AH264" s="1430"/>
      <c r="AI264" s="1430"/>
      <c r="AJ264" s="1430"/>
      <c r="AK264" s="1430"/>
      <c r="AL264" s="1430"/>
      <c r="AM264" s="1430"/>
      <c r="AN264" s="1430"/>
      <c r="AO264" s="1430"/>
      <c r="AP264" s="1430"/>
      <c r="AQ264" s="1430"/>
      <c r="AR264" s="1430"/>
      <c r="AS264" s="1430"/>
      <c r="AT264" s="1430"/>
      <c r="AU264" s="1430"/>
      <c r="AV264" s="1430"/>
      <c r="AW264" s="1430"/>
      <c r="AX264" s="1430"/>
      <c r="AY264" s="1430"/>
      <c r="AZ264" s="1430"/>
      <c r="BA264" s="1430"/>
      <c r="BB264" s="1430"/>
      <c r="BC264" s="1430"/>
      <c r="BD264" s="1430"/>
      <c r="BE264" s="1430"/>
    </row>
    <row r="265" spans="2:57">
      <c r="B265" s="1430"/>
      <c r="C265" s="1430"/>
      <c r="D265" s="1430"/>
      <c r="E265" s="1430"/>
      <c r="F265" s="1430"/>
      <c r="G265" s="1430"/>
      <c r="H265" s="1430"/>
      <c r="I265" s="1430"/>
      <c r="J265" s="1430"/>
      <c r="K265" s="1430"/>
      <c r="L265" s="1430"/>
      <c r="M265" s="1430"/>
      <c r="N265" s="1430"/>
      <c r="O265" s="1430"/>
      <c r="P265" s="1430"/>
      <c r="Q265" s="1430"/>
      <c r="R265" s="1430"/>
      <c r="S265" s="1430"/>
      <c r="T265" s="1430"/>
      <c r="U265" s="1430"/>
      <c r="V265" s="1430"/>
      <c r="W265" s="1430"/>
      <c r="X265" s="1430"/>
      <c r="Y265" s="1430"/>
      <c r="Z265" s="1430"/>
      <c r="AA265" s="1430"/>
      <c r="AB265" s="1430"/>
      <c r="AC265" s="1430"/>
      <c r="AD265" s="1430"/>
      <c r="AE265" s="1430"/>
      <c r="AF265" s="1430"/>
      <c r="AG265" s="1430"/>
      <c r="AH265" s="1430"/>
      <c r="AI265" s="1430"/>
      <c r="AJ265" s="1430"/>
      <c r="AK265" s="1430"/>
      <c r="AL265" s="1430"/>
      <c r="AM265" s="1430"/>
      <c r="AN265" s="1430"/>
      <c r="AO265" s="1430"/>
      <c r="AP265" s="1430"/>
      <c r="AQ265" s="1430"/>
      <c r="AR265" s="1430"/>
      <c r="AS265" s="1430"/>
      <c r="AT265" s="1430"/>
      <c r="AU265" s="1430"/>
      <c r="AV265" s="1430"/>
      <c r="AW265" s="1430"/>
      <c r="AX265" s="1430"/>
      <c r="AY265" s="1430"/>
      <c r="AZ265" s="1430"/>
      <c r="BA265" s="1430"/>
      <c r="BB265" s="1430"/>
      <c r="BC265" s="1430"/>
      <c r="BD265" s="1430"/>
      <c r="BE265" s="1430"/>
    </row>
    <row r="266" spans="2:57">
      <c r="B266" s="1430"/>
      <c r="C266" s="1430"/>
      <c r="D266" s="1430"/>
      <c r="E266" s="1430"/>
      <c r="F266" s="1430"/>
      <c r="G266" s="1430"/>
      <c r="H266" s="1430"/>
      <c r="I266" s="1430"/>
      <c r="J266" s="1430"/>
      <c r="K266" s="1430"/>
      <c r="L266" s="1430"/>
      <c r="M266" s="1430"/>
      <c r="N266" s="1430"/>
      <c r="O266" s="1430"/>
      <c r="P266" s="1430"/>
      <c r="Q266" s="1430"/>
      <c r="R266" s="1430"/>
      <c r="S266" s="1430"/>
      <c r="T266" s="1430"/>
      <c r="U266" s="1430"/>
      <c r="V266" s="1430"/>
      <c r="W266" s="1430"/>
      <c r="X266" s="1430"/>
      <c r="Y266" s="1430"/>
      <c r="Z266" s="1430"/>
      <c r="AA266" s="1430"/>
      <c r="AB266" s="1430"/>
      <c r="AC266" s="1430"/>
      <c r="AD266" s="1430"/>
      <c r="AE266" s="1430"/>
      <c r="AF266" s="1430"/>
      <c r="AG266" s="1430"/>
      <c r="AH266" s="1430"/>
      <c r="AI266" s="1430"/>
      <c r="AJ266" s="1430"/>
      <c r="AK266" s="1430"/>
      <c r="AL266" s="1430"/>
      <c r="AM266" s="1430"/>
      <c r="AN266" s="1430"/>
      <c r="AO266" s="1430"/>
      <c r="AP266" s="1430"/>
      <c r="AQ266" s="1430"/>
      <c r="AR266" s="1430"/>
      <c r="AS266" s="1430"/>
      <c r="AT266" s="1430"/>
      <c r="AU266" s="1430"/>
      <c r="AV266" s="1430"/>
      <c r="AW266" s="1430"/>
      <c r="AX266" s="1430"/>
      <c r="AY266" s="1430"/>
      <c r="AZ266" s="1430"/>
      <c r="BA266" s="1430"/>
      <c r="BB266" s="1430"/>
      <c r="BC266" s="1430"/>
      <c r="BD266" s="1430"/>
      <c r="BE266" s="1430"/>
    </row>
    <row r="267" spans="2:57">
      <c r="B267" s="1430"/>
      <c r="C267" s="1430"/>
      <c r="D267" s="1430"/>
      <c r="E267" s="1430"/>
      <c r="F267" s="1430"/>
      <c r="G267" s="1430"/>
      <c r="H267" s="1430"/>
      <c r="I267" s="1430"/>
      <c r="J267" s="1430"/>
      <c r="K267" s="1430"/>
      <c r="L267" s="1430"/>
      <c r="M267" s="1430"/>
      <c r="N267" s="1430"/>
      <c r="O267" s="1430"/>
      <c r="P267" s="1430"/>
      <c r="Q267" s="1430"/>
      <c r="R267" s="1430"/>
      <c r="S267" s="1430"/>
      <c r="T267" s="1430"/>
      <c r="U267" s="1430"/>
      <c r="V267" s="1430"/>
      <c r="W267" s="1430"/>
      <c r="X267" s="1430"/>
      <c r="Y267" s="1430"/>
      <c r="Z267" s="1430"/>
      <c r="AA267" s="1430"/>
      <c r="AB267" s="1430"/>
      <c r="AC267" s="1430"/>
      <c r="AD267" s="1430"/>
      <c r="AE267" s="1430"/>
      <c r="AF267" s="1430"/>
      <c r="AG267" s="1430"/>
      <c r="AH267" s="1430"/>
      <c r="AI267" s="1430"/>
      <c r="AJ267" s="1430"/>
      <c r="AK267" s="1430"/>
      <c r="AL267" s="1430"/>
      <c r="AM267" s="1430"/>
      <c r="AN267" s="1430"/>
      <c r="AO267" s="1430"/>
      <c r="AP267" s="1430"/>
      <c r="AQ267" s="1430"/>
      <c r="AR267" s="1430"/>
      <c r="AS267" s="1430"/>
      <c r="AT267" s="1430"/>
      <c r="AU267" s="1430"/>
      <c r="AV267" s="1430"/>
      <c r="AW267" s="1430"/>
      <c r="AX267" s="1430"/>
      <c r="AY267" s="1430"/>
      <c r="AZ267" s="1430"/>
      <c r="BA267" s="1430"/>
      <c r="BB267" s="1430"/>
      <c r="BC267" s="1430"/>
      <c r="BD267" s="1430"/>
      <c r="BE267" s="1430"/>
    </row>
    <row r="268" spans="2:57">
      <c r="B268" s="1430"/>
      <c r="C268" s="1430"/>
      <c r="D268" s="1430"/>
      <c r="E268" s="1430"/>
      <c r="F268" s="1430"/>
      <c r="G268" s="1430"/>
      <c r="H268" s="1430"/>
      <c r="I268" s="1430"/>
      <c r="J268" s="1430"/>
      <c r="K268" s="1430"/>
      <c r="L268" s="1430"/>
      <c r="M268" s="1430"/>
      <c r="N268" s="1430"/>
      <c r="O268" s="1430"/>
      <c r="P268" s="1430"/>
      <c r="Q268" s="1430"/>
      <c r="R268" s="1430"/>
      <c r="S268" s="1430"/>
      <c r="T268" s="1430"/>
      <c r="U268" s="1430"/>
      <c r="V268" s="1430"/>
      <c r="W268" s="1430"/>
      <c r="X268" s="1430"/>
      <c r="Y268" s="1430"/>
      <c r="Z268" s="1430"/>
      <c r="AA268" s="1430"/>
      <c r="AB268" s="1430"/>
      <c r="AC268" s="1430"/>
      <c r="AD268" s="1430"/>
      <c r="AE268" s="1430"/>
      <c r="AF268" s="1430"/>
      <c r="AG268" s="1430"/>
      <c r="AH268" s="1430"/>
      <c r="AI268" s="1430"/>
      <c r="AJ268" s="1430"/>
      <c r="AK268" s="1430"/>
      <c r="AL268" s="1430"/>
      <c r="AM268" s="1430"/>
      <c r="AN268" s="1430"/>
      <c r="AO268" s="1430"/>
      <c r="AP268" s="1430"/>
      <c r="AQ268" s="1430"/>
      <c r="AR268" s="1430"/>
      <c r="AS268" s="1430"/>
      <c r="AT268" s="1430"/>
      <c r="AU268" s="1430"/>
      <c r="AV268" s="1430"/>
      <c r="AW268" s="1430"/>
      <c r="AX268" s="1430"/>
      <c r="AY268" s="1430"/>
      <c r="AZ268" s="1430"/>
      <c r="BA268" s="1430"/>
      <c r="BB268" s="1430"/>
      <c r="BC268" s="1430"/>
      <c r="BD268" s="1430"/>
      <c r="BE268" s="1430"/>
    </row>
    <row r="269" spans="2:57">
      <c r="B269" s="1430"/>
      <c r="C269" s="1430"/>
      <c r="D269" s="1430"/>
      <c r="E269" s="1430"/>
      <c r="F269" s="1430"/>
      <c r="G269" s="1430"/>
      <c r="H269" s="1430"/>
      <c r="I269" s="1430"/>
      <c r="J269" s="1430"/>
      <c r="K269" s="1430"/>
      <c r="L269" s="1430"/>
      <c r="M269" s="1430"/>
      <c r="N269" s="1430"/>
      <c r="O269" s="1430"/>
      <c r="P269" s="1430"/>
      <c r="Q269" s="1430"/>
      <c r="R269" s="1430"/>
      <c r="S269" s="1430"/>
      <c r="T269" s="1430"/>
      <c r="U269" s="1430"/>
      <c r="V269" s="1430"/>
      <c r="W269" s="1430"/>
      <c r="X269" s="1430"/>
      <c r="Y269" s="1430"/>
      <c r="Z269" s="1430"/>
      <c r="AA269" s="1430"/>
      <c r="AB269" s="1430"/>
      <c r="AC269" s="1430"/>
      <c r="AD269" s="1430"/>
      <c r="AE269" s="1430"/>
      <c r="AF269" s="1430"/>
      <c r="AG269" s="1430"/>
      <c r="AH269" s="1430"/>
      <c r="AI269" s="1430"/>
      <c r="AJ269" s="1430"/>
      <c r="AK269" s="1430"/>
      <c r="AL269" s="1430"/>
      <c r="AM269" s="1430"/>
      <c r="AN269" s="1430"/>
      <c r="AO269" s="1430"/>
      <c r="AP269" s="1430"/>
      <c r="AQ269" s="1430"/>
      <c r="AR269" s="1430"/>
      <c r="AS269" s="1430"/>
      <c r="AT269" s="1430"/>
      <c r="AU269" s="1430"/>
      <c r="AV269" s="1430"/>
      <c r="AW269" s="1430"/>
      <c r="AX269" s="1430"/>
      <c r="AY269" s="1430"/>
      <c r="AZ269" s="1430"/>
      <c r="BA269" s="1430"/>
      <c r="BB269" s="1430"/>
      <c r="BC269" s="1430"/>
      <c r="BD269" s="1430"/>
      <c r="BE269" s="1430"/>
    </row>
    <row r="270" spans="2:57">
      <c r="B270" s="1430"/>
      <c r="C270" s="1430"/>
      <c r="D270" s="1430"/>
      <c r="E270" s="1430"/>
      <c r="F270" s="1430"/>
      <c r="G270" s="1430"/>
      <c r="H270" s="1430"/>
      <c r="I270" s="1430"/>
      <c r="J270" s="1430"/>
      <c r="K270" s="1430"/>
      <c r="L270" s="1430"/>
      <c r="M270" s="1430"/>
      <c r="N270" s="1430"/>
      <c r="O270" s="1430"/>
      <c r="P270" s="1430"/>
      <c r="Q270" s="1430"/>
      <c r="R270" s="1430"/>
      <c r="S270" s="1430"/>
      <c r="T270" s="1430"/>
      <c r="U270" s="1430"/>
      <c r="V270" s="1430"/>
      <c r="W270" s="1430"/>
      <c r="X270" s="1430"/>
      <c r="Y270" s="1430"/>
      <c r="Z270" s="1430"/>
      <c r="AA270" s="1430"/>
      <c r="AB270" s="1430"/>
      <c r="AC270" s="1430"/>
      <c r="AD270" s="1430"/>
      <c r="AE270" s="1430"/>
      <c r="AF270" s="1430"/>
      <c r="AG270" s="1430"/>
      <c r="AH270" s="1430"/>
      <c r="AI270" s="1430"/>
      <c r="AJ270" s="1430"/>
      <c r="AK270" s="1430"/>
      <c r="AL270" s="1430"/>
      <c r="AM270" s="1430"/>
      <c r="AN270" s="1430"/>
      <c r="AO270" s="1430"/>
      <c r="AP270" s="1430"/>
      <c r="AQ270" s="1430"/>
      <c r="AR270" s="1430"/>
      <c r="AS270" s="1430"/>
      <c r="AT270" s="1430"/>
      <c r="AU270" s="1430"/>
      <c r="AV270" s="1430"/>
      <c r="AW270" s="1430"/>
      <c r="AX270" s="1430"/>
      <c r="AY270" s="1430"/>
      <c r="AZ270" s="1430"/>
      <c r="BA270" s="1430"/>
      <c r="BB270" s="1430"/>
      <c r="BC270" s="1430"/>
      <c r="BD270" s="1430"/>
      <c r="BE270" s="1430"/>
    </row>
    <row r="271" spans="2:57">
      <c r="B271" s="1430"/>
      <c r="C271" s="1430"/>
      <c r="D271" s="1430"/>
      <c r="E271" s="1430"/>
      <c r="F271" s="1430"/>
      <c r="G271" s="1430"/>
      <c r="H271" s="1430"/>
      <c r="I271" s="1430"/>
      <c r="J271" s="1430"/>
      <c r="K271" s="1430"/>
      <c r="L271" s="1430"/>
      <c r="M271" s="1430"/>
      <c r="N271" s="1430"/>
      <c r="O271" s="1430"/>
      <c r="P271" s="1430"/>
      <c r="Q271" s="1430"/>
      <c r="R271" s="1430"/>
      <c r="S271" s="1430"/>
      <c r="T271" s="1430"/>
      <c r="U271" s="1430"/>
      <c r="V271" s="1430"/>
      <c r="W271" s="1430"/>
      <c r="X271" s="1430"/>
      <c r="Y271" s="1430"/>
      <c r="Z271" s="1430"/>
      <c r="AA271" s="1430"/>
      <c r="AB271" s="1430"/>
      <c r="AC271" s="1430"/>
      <c r="AD271" s="1430"/>
      <c r="AE271" s="1430"/>
      <c r="AF271" s="1430"/>
      <c r="AG271" s="1430"/>
      <c r="AH271" s="1430"/>
      <c r="AI271" s="1430"/>
      <c r="AJ271" s="1430"/>
      <c r="AK271" s="1430"/>
      <c r="AL271" s="1430"/>
      <c r="AM271" s="1430"/>
      <c r="AN271" s="1430"/>
      <c r="AO271" s="1430"/>
      <c r="AP271" s="1430"/>
      <c r="AQ271" s="1430"/>
      <c r="AR271" s="1430"/>
      <c r="AS271" s="1430"/>
      <c r="AT271" s="1430"/>
      <c r="AU271" s="1430"/>
      <c r="AV271" s="1430"/>
      <c r="AW271" s="1430"/>
      <c r="AX271" s="1430"/>
      <c r="AY271" s="1430"/>
      <c r="AZ271" s="1430"/>
      <c r="BA271" s="1430"/>
      <c r="BB271" s="1430"/>
      <c r="BC271" s="1430"/>
      <c r="BD271" s="1430"/>
      <c r="BE271" s="1430"/>
    </row>
    <row r="272" spans="2:57">
      <c r="B272" s="1430"/>
      <c r="C272" s="1430"/>
      <c r="D272" s="1430"/>
      <c r="E272" s="1430"/>
      <c r="F272" s="1430"/>
      <c r="G272" s="1430"/>
      <c r="H272" s="1430"/>
      <c r="I272" s="1430"/>
      <c r="J272" s="1430"/>
      <c r="K272" s="1430"/>
      <c r="L272" s="1430"/>
      <c r="M272" s="1430"/>
      <c r="N272" s="1430"/>
      <c r="O272" s="1430"/>
      <c r="P272" s="1430"/>
      <c r="Q272" s="1430"/>
      <c r="R272" s="1430"/>
      <c r="S272" s="1430"/>
      <c r="T272" s="1430"/>
      <c r="U272" s="1430"/>
      <c r="V272" s="1430"/>
      <c r="W272" s="1430"/>
      <c r="X272" s="1430"/>
      <c r="Y272" s="1430"/>
      <c r="Z272" s="1430"/>
      <c r="AA272" s="1430"/>
      <c r="AB272" s="1430"/>
      <c r="AC272" s="1430"/>
      <c r="AD272" s="1430"/>
      <c r="AE272" s="1430"/>
      <c r="AF272" s="1430"/>
      <c r="AG272" s="1430"/>
      <c r="AH272" s="1430"/>
      <c r="AI272" s="1430"/>
      <c r="AJ272" s="1430"/>
      <c r="AK272" s="1430"/>
      <c r="AL272" s="1430"/>
      <c r="AM272" s="1430"/>
      <c r="AN272" s="1430"/>
      <c r="AO272" s="1430"/>
      <c r="AP272" s="1430"/>
      <c r="AQ272" s="1430"/>
      <c r="AR272" s="1430"/>
      <c r="AS272" s="1430"/>
      <c r="AT272" s="1430"/>
      <c r="AU272" s="1430"/>
      <c r="AV272" s="1430"/>
      <c r="AW272" s="1430"/>
      <c r="AX272" s="1430"/>
      <c r="AY272" s="1430"/>
      <c r="AZ272" s="1430"/>
      <c r="BA272" s="1430"/>
      <c r="BB272" s="1430"/>
      <c r="BC272" s="1430"/>
      <c r="BD272" s="1430"/>
      <c r="BE272" s="1430"/>
    </row>
    <row r="273" spans="2:57">
      <c r="B273" s="1430"/>
      <c r="C273" s="1430"/>
      <c r="D273" s="1430"/>
      <c r="E273" s="1430"/>
      <c r="F273" s="1430"/>
      <c r="G273" s="1430"/>
      <c r="H273" s="1430"/>
      <c r="I273" s="1430"/>
      <c r="J273" s="1430"/>
      <c r="K273" s="1430"/>
      <c r="L273" s="1430"/>
      <c r="M273" s="1430"/>
      <c r="N273" s="1430"/>
      <c r="O273" s="1430"/>
      <c r="P273" s="1430"/>
      <c r="Q273" s="1430"/>
      <c r="R273" s="1430"/>
      <c r="S273" s="1430"/>
      <c r="T273" s="1430"/>
      <c r="U273" s="1430"/>
      <c r="V273" s="1430"/>
      <c r="W273" s="1430"/>
      <c r="X273" s="1430"/>
      <c r="Y273" s="1430"/>
      <c r="Z273" s="1430"/>
      <c r="AA273" s="1430"/>
      <c r="AB273" s="1430"/>
      <c r="AC273" s="1430"/>
      <c r="AD273" s="1430"/>
      <c r="AE273" s="1430"/>
      <c r="AF273" s="1430"/>
      <c r="AG273" s="1430"/>
      <c r="AH273" s="1430"/>
      <c r="AI273" s="1430"/>
      <c r="AJ273" s="1430"/>
      <c r="AK273" s="1430"/>
      <c r="AL273" s="1430"/>
      <c r="AM273" s="1430"/>
      <c r="AN273" s="1430"/>
      <c r="AO273" s="1430"/>
      <c r="AP273" s="1430"/>
      <c r="AQ273" s="1430"/>
      <c r="AR273" s="1430"/>
      <c r="AS273" s="1430"/>
      <c r="AT273" s="1430"/>
      <c r="AU273" s="1430"/>
      <c r="AV273" s="1430"/>
      <c r="AW273" s="1430"/>
      <c r="AX273" s="1430"/>
      <c r="AY273" s="1430"/>
      <c r="AZ273" s="1430"/>
      <c r="BA273" s="1430"/>
      <c r="BB273" s="1430"/>
      <c r="BC273" s="1430"/>
      <c r="BD273" s="1430"/>
      <c r="BE273" s="1430"/>
    </row>
    <row r="274" spans="2:57">
      <c r="B274" s="1430"/>
      <c r="C274" s="1430"/>
      <c r="D274" s="1430"/>
      <c r="E274" s="1430"/>
      <c r="F274" s="1430"/>
      <c r="G274" s="1430"/>
      <c r="H274" s="1430"/>
      <c r="I274" s="1430"/>
      <c r="J274" s="1430"/>
      <c r="K274" s="1430"/>
      <c r="L274" s="1430"/>
      <c r="M274" s="1430"/>
      <c r="N274" s="1430"/>
      <c r="O274" s="1430"/>
      <c r="P274" s="1430"/>
      <c r="Q274" s="1430"/>
      <c r="R274" s="1430"/>
      <c r="S274" s="1430"/>
      <c r="T274" s="1430"/>
      <c r="U274" s="1430"/>
      <c r="V274" s="1430"/>
      <c r="W274" s="1430"/>
      <c r="X274" s="1430"/>
      <c r="Y274" s="1430"/>
      <c r="Z274" s="1430"/>
      <c r="AA274" s="1430"/>
      <c r="AB274" s="1430"/>
      <c r="AC274" s="1430"/>
      <c r="AD274" s="1430"/>
      <c r="AE274" s="1430"/>
      <c r="AF274" s="1430"/>
      <c r="AG274" s="1430"/>
      <c r="AH274" s="1430"/>
      <c r="AI274" s="1430"/>
      <c r="AJ274" s="1430"/>
      <c r="AK274" s="1430"/>
      <c r="AL274" s="1430"/>
      <c r="AM274" s="1430"/>
      <c r="AN274" s="1430"/>
      <c r="AO274" s="1430"/>
      <c r="AP274" s="1430"/>
      <c r="AQ274" s="1430"/>
      <c r="AR274" s="1430"/>
      <c r="AS274" s="1430"/>
      <c r="AT274" s="1430"/>
      <c r="AU274" s="1430"/>
      <c r="AV274" s="1430"/>
      <c r="AW274" s="1430"/>
      <c r="AX274" s="1430"/>
      <c r="AY274" s="1430"/>
      <c r="AZ274" s="1430"/>
      <c r="BA274" s="1430"/>
      <c r="BB274" s="1430"/>
      <c r="BC274" s="1430"/>
      <c r="BD274" s="1430"/>
      <c r="BE274" s="1430"/>
    </row>
    <row r="275" spans="2:57">
      <c r="B275" s="1430"/>
      <c r="C275" s="1430"/>
      <c r="D275" s="1430"/>
      <c r="E275" s="1430"/>
      <c r="F275" s="1430"/>
      <c r="G275" s="1430"/>
      <c r="H275" s="1430"/>
      <c r="I275" s="1430"/>
      <c r="J275" s="1430"/>
      <c r="K275" s="1430"/>
      <c r="L275" s="1430"/>
      <c r="M275" s="1430"/>
      <c r="N275" s="1430"/>
      <c r="O275" s="1430"/>
      <c r="P275" s="1430"/>
      <c r="Q275" s="1430"/>
      <c r="R275" s="1430"/>
      <c r="S275" s="1430"/>
      <c r="T275" s="1430"/>
      <c r="U275" s="1430"/>
      <c r="V275" s="1430"/>
      <c r="W275" s="1430"/>
      <c r="X275" s="1430"/>
      <c r="Y275" s="1430"/>
      <c r="Z275" s="1430"/>
      <c r="AA275" s="1430"/>
      <c r="AB275" s="1430"/>
      <c r="AC275" s="1430"/>
      <c r="AD275" s="1430"/>
      <c r="AE275" s="1430"/>
      <c r="AF275" s="1430"/>
      <c r="AG275" s="1430"/>
      <c r="AH275" s="1430"/>
      <c r="AI275" s="1430"/>
      <c r="AJ275" s="1430"/>
      <c r="AK275" s="1430"/>
      <c r="AL275" s="1430"/>
      <c r="AM275" s="1430"/>
      <c r="AN275" s="1430"/>
      <c r="AO275" s="1430"/>
      <c r="AP275" s="1430"/>
      <c r="AQ275" s="1430"/>
      <c r="AR275" s="1430"/>
      <c r="AS275" s="1430"/>
      <c r="AT275" s="1430"/>
      <c r="AU275" s="1430"/>
      <c r="AV275" s="1430"/>
      <c r="AW275" s="1430"/>
      <c r="AX275" s="1430"/>
      <c r="AY275" s="1430"/>
      <c r="AZ275" s="1430"/>
      <c r="BA275" s="1430"/>
      <c r="BB275" s="1430"/>
      <c r="BC275" s="1430"/>
      <c r="BD275" s="1430"/>
      <c r="BE275" s="1430"/>
    </row>
    <row r="276" spans="2:57">
      <c r="B276" s="1430"/>
      <c r="C276" s="1430"/>
      <c r="D276" s="1430"/>
      <c r="E276" s="1430"/>
      <c r="F276" s="1430"/>
      <c r="G276" s="1430"/>
      <c r="H276" s="1430"/>
      <c r="I276" s="1430"/>
      <c r="J276" s="1430"/>
      <c r="K276" s="1430"/>
      <c r="L276" s="1430"/>
      <c r="M276" s="1430"/>
      <c r="N276" s="1430"/>
      <c r="O276" s="1430"/>
      <c r="P276" s="1430"/>
      <c r="Q276" s="1430"/>
      <c r="R276" s="1430"/>
      <c r="S276" s="1430"/>
      <c r="T276" s="1430"/>
      <c r="U276" s="1430"/>
      <c r="V276" s="1430"/>
      <c r="W276" s="1430"/>
      <c r="X276" s="1430"/>
      <c r="Y276" s="1430"/>
      <c r="Z276" s="1430"/>
      <c r="AA276" s="1430"/>
      <c r="AB276" s="1430"/>
      <c r="AC276" s="1430"/>
      <c r="AD276" s="1430"/>
      <c r="AE276" s="1430"/>
      <c r="AF276" s="1430"/>
      <c r="AG276" s="1430"/>
      <c r="AH276" s="1430"/>
      <c r="AI276" s="1430"/>
      <c r="AJ276" s="1430"/>
      <c r="AK276" s="1430"/>
      <c r="AL276" s="1430"/>
      <c r="AM276" s="1430"/>
      <c r="AN276" s="1430"/>
      <c r="AO276" s="1430"/>
      <c r="AP276" s="1430"/>
      <c r="AQ276" s="1430"/>
      <c r="AR276" s="1430"/>
      <c r="AS276" s="1430"/>
      <c r="AT276" s="1430"/>
      <c r="AU276" s="1430"/>
      <c r="AV276" s="1430"/>
      <c r="AW276" s="1430"/>
      <c r="AX276" s="1430"/>
      <c r="AY276" s="1430"/>
      <c r="AZ276" s="1430"/>
      <c r="BA276" s="1430"/>
      <c r="BB276" s="1430"/>
      <c r="BC276" s="1430"/>
      <c r="BD276" s="1430"/>
      <c r="BE276" s="1430"/>
    </row>
    <row r="277" spans="2:57">
      <c r="B277" s="1430"/>
      <c r="C277" s="1430"/>
      <c r="D277" s="1430"/>
      <c r="E277" s="1430"/>
      <c r="F277" s="1430"/>
      <c r="G277" s="1430"/>
      <c r="H277" s="1430"/>
      <c r="I277" s="1430"/>
      <c r="J277" s="1430"/>
      <c r="K277" s="1430"/>
      <c r="L277" s="1430"/>
      <c r="M277" s="1430"/>
      <c r="N277" s="1430"/>
      <c r="O277" s="1430"/>
      <c r="P277" s="1430"/>
      <c r="Q277" s="1430"/>
      <c r="R277" s="1430"/>
      <c r="S277" s="1430"/>
      <c r="T277" s="1430"/>
      <c r="U277" s="1430"/>
      <c r="V277" s="1430"/>
      <c r="W277" s="1430"/>
      <c r="X277" s="1430"/>
      <c r="Y277" s="1430"/>
      <c r="Z277" s="1430"/>
      <c r="AA277" s="1430"/>
      <c r="AB277" s="1430"/>
      <c r="AC277" s="1430"/>
      <c r="AD277" s="1430"/>
      <c r="AE277" s="1430"/>
      <c r="AF277" s="1430"/>
      <c r="AG277" s="1430"/>
      <c r="AH277" s="1430"/>
      <c r="AI277" s="1430"/>
      <c r="AJ277" s="1430"/>
      <c r="AK277" s="1430"/>
      <c r="AL277" s="1430"/>
      <c r="AM277" s="1430"/>
      <c r="AN277" s="1430"/>
      <c r="AO277" s="1430"/>
      <c r="AP277" s="1430"/>
      <c r="AQ277" s="1430"/>
      <c r="AR277" s="1430"/>
      <c r="AS277" s="1430"/>
      <c r="AT277" s="1430"/>
      <c r="AU277" s="1430"/>
      <c r="AV277" s="1430"/>
      <c r="AW277" s="1430"/>
      <c r="AX277" s="1430"/>
      <c r="AY277" s="1430"/>
      <c r="AZ277" s="1430"/>
      <c r="BA277" s="1430"/>
      <c r="BB277" s="1430"/>
      <c r="BC277" s="1430"/>
      <c r="BD277" s="1430"/>
      <c r="BE277" s="1430"/>
    </row>
    <row r="278" spans="2:57">
      <c r="B278" s="1430"/>
      <c r="C278" s="1430"/>
      <c r="D278" s="1430"/>
      <c r="E278" s="1430"/>
      <c r="F278" s="1430"/>
      <c r="G278" s="1430"/>
      <c r="H278" s="1430"/>
      <c r="I278" s="1430"/>
      <c r="J278" s="1430"/>
      <c r="K278" s="1430"/>
      <c r="L278" s="1430"/>
      <c r="M278" s="1430"/>
      <c r="N278" s="1430"/>
      <c r="O278" s="1430"/>
      <c r="P278" s="1430"/>
      <c r="Q278" s="1430"/>
      <c r="R278" s="1430"/>
      <c r="S278" s="1430"/>
      <c r="T278" s="1430"/>
      <c r="U278" s="1430"/>
      <c r="V278" s="1430"/>
      <c r="W278" s="1430"/>
      <c r="X278" s="1430"/>
      <c r="Y278" s="1430"/>
      <c r="Z278" s="1430"/>
      <c r="AA278" s="1430"/>
      <c r="AB278" s="1430"/>
      <c r="AC278" s="1430"/>
      <c r="AD278" s="1430"/>
      <c r="AE278" s="1430"/>
      <c r="AF278" s="1430"/>
      <c r="AG278" s="1430"/>
      <c r="AH278" s="1430"/>
      <c r="AI278" s="1430"/>
      <c r="AJ278" s="1430"/>
      <c r="AK278" s="1430"/>
      <c r="AL278" s="1430"/>
      <c r="AM278" s="1430"/>
      <c r="AN278" s="1430"/>
      <c r="AO278" s="1430"/>
      <c r="AP278" s="1430"/>
      <c r="AQ278" s="1430"/>
      <c r="AR278" s="1430"/>
      <c r="AS278" s="1430"/>
      <c r="AT278" s="1430"/>
      <c r="AU278" s="1430"/>
      <c r="AV278" s="1430"/>
      <c r="AW278" s="1430"/>
      <c r="AX278" s="1430"/>
      <c r="AY278" s="1430"/>
      <c r="AZ278" s="1430"/>
      <c r="BA278" s="1430"/>
      <c r="BB278" s="1430"/>
      <c r="BC278" s="1430"/>
      <c r="BD278" s="1430"/>
      <c r="BE278" s="1430"/>
    </row>
    <row r="279" spans="2:57">
      <c r="B279" s="1430"/>
      <c r="C279" s="1430"/>
      <c r="D279" s="1430"/>
      <c r="E279" s="1430"/>
      <c r="F279" s="1430"/>
      <c r="G279" s="1430"/>
      <c r="H279" s="1430"/>
      <c r="I279" s="1430"/>
      <c r="J279" s="1430"/>
      <c r="K279" s="1430"/>
      <c r="L279" s="1430"/>
      <c r="M279" s="1430"/>
      <c r="N279" s="1430"/>
      <c r="O279" s="1430"/>
      <c r="P279" s="1430"/>
      <c r="Q279" s="1430"/>
      <c r="R279" s="1430"/>
      <c r="S279" s="1430"/>
      <c r="T279" s="1430"/>
      <c r="U279" s="1430"/>
      <c r="V279" s="1430"/>
      <c r="W279" s="1430"/>
      <c r="X279" s="1430"/>
      <c r="Y279" s="1430"/>
      <c r="Z279" s="1430"/>
      <c r="AA279" s="1430"/>
      <c r="AB279" s="1430"/>
      <c r="AC279" s="1430"/>
      <c r="AD279" s="1430"/>
      <c r="AE279" s="1430"/>
      <c r="AF279" s="1430"/>
      <c r="AG279" s="1430"/>
      <c r="AH279" s="1430"/>
      <c r="AI279" s="1430"/>
      <c r="AJ279" s="1430"/>
      <c r="AK279" s="1430"/>
      <c r="AL279" s="1430"/>
      <c r="AM279" s="1430"/>
      <c r="AN279" s="1430"/>
      <c r="AO279" s="1430"/>
      <c r="AP279" s="1430"/>
      <c r="AQ279" s="1430"/>
      <c r="AR279" s="1430"/>
      <c r="AS279" s="1430"/>
      <c r="AT279" s="1430"/>
      <c r="AU279" s="1430"/>
      <c r="AV279" s="1430"/>
      <c r="AW279" s="1430"/>
      <c r="AX279" s="1430"/>
      <c r="AY279" s="1430"/>
      <c r="AZ279" s="1430"/>
      <c r="BA279" s="1430"/>
      <c r="BB279" s="1430"/>
      <c r="BC279" s="1430"/>
      <c r="BD279" s="1430"/>
      <c r="BE279" s="1430"/>
    </row>
    <row r="280" spans="2:57">
      <c r="B280" s="1430"/>
      <c r="C280" s="1430"/>
      <c r="D280" s="1430"/>
      <c r="E280" s="1430"/>
      <c r="F280" s="1430"/>
      <c r="G280" s="1430"/>
      <c r="H280" s="1430"/>
      <c r="I280" s="1430"/>
      <c r="J280" s="1430"/>
      <c r="K280" s="1430"/>
      <c r="L280" s="1430"/>
      <c r="M280" s="1430"/>
      <c r="N280" s="1430"/>
      <c r="O280" s="1430"/>
      <c r="P280" s="1430"/>
      <c r="Q280" s="1430"/>
      <c r="R280" s="1430"/>
      <c r="S280" s="1430"/>
      <c r="T280" s="1430"/>
      <c r="U280" s="1430"/>
      <c r="V280" s="1430"/>
      <c r="W280" s="1430"/>
      <c r="X280" s="1430"/>
      <c r="Y280" s="1430"/>
      <c r="Z280" s="1430"/>
      <c r="AA280" s="1430"/>
      <c r="AB280" s="1430"/>
      <c r="AC280" s="1430"/>
      <c r="AD280" s="1430"/>
      <c r="AE280" s="1430"/>
      <c r="AF280" s="1430"/>
      <c r="AG280" s="1430"/>
      <c r="AH280" s="1430"/>
      <c r="AI280" s="1430"/>
      <c r="AJ280" s="1430"/>
      <c r="AK280" s="1430"/>
      <c r="AL280" s="1430"/>
      <c r="AM280" s="1430"/>
      <c r="AN280" s="1430"/>
      <c r="AO280" s="1430"/>
      <c r="AP280" s="1430"/>
      <c r="AQ280" s="1430"/>
      <c r="AR280" s="1430"/>
      <c r="AS280" s="1430"/>
      <c r="AT280" s="1430"/>
      <c r="AU280" s="1430"/>
      <c r="AV280" s="1430"/>
      <c r="AW280" s="1430"/>
      <c r="AX280" s="1430"/>
      <c r="AY280" s="1430"/>
      <c r="AZ280" s="1430"/>
      <c r="BA280" s="1430"/>
      <c r="BB280" s="1430"/>
      <c r="BC280" s="1430"/>
      <c r="BD280" s="1430"/>
      <c r="BE280" s="1430"/>
    </row>
    <row r="281" spans="2:57">
      <c r="B281" s="1430"/>
      <c r="C281" s="1430"/>
      <c r="D281" s="1430"/>
      <c r="E281" s="1430"/>
      <c r="F281" s="1430"/>
      <c r="G281" s="1430"/>
      <c r="H281" s="1430"/>
      <c r="I281" s="1430"/>
      <c r="J281" s="1430"/>
      <c r="K281" s="1430"/>
      <c r="L281" s="1430"/>
      <c r="M281" s="1430"/>
      <c r="N281" s="1430"/>
      <c r="O281" s="1430"/>
      <c r="P281" s="1430"/>
      <c r="Q281" s="1430"/>
      <c r="R281" s="1430"/>
      <c r="S281" s="1430"/>
      <c r="T281" s="1430"/>
      <c r="U281" s="1430"/>
      <c r="V281" s="1430"/>
      <c r="W281" s="1430"/>
      <c r="X281" s="1430"/>
      <c r="Y281" s="1430"/>
      <c r="Z281" s="1430"/>
      <c r="AA281" s="1430"/>
      <c r="AB281" s="1430"/>
      <c r="AC281" s="1430"/>
      <c r="AD281" s="1430"/>
      <c r="AE281" s="1430"/>
      <c r="AF281" s="1430"/>
      <c r="AG281" s="1430"/>
      <c r="AH281" s="1430"/>
      <c r="AI281" s="1430"/>
      <c r="AJ281" s="1430"/>
      <c r="AK281" s="1430"/>
      <c r="AL281" s="1430"/>
      <c r="AM281" s="1430"/>
      <c r="AN281" s="1430"/>
      <c r="AO281" s="1430"/>
      <c r="AP281" s="1430"/>
      <c r="AQ281" s="1430"/>
      <c r="AR281" s="1430"/>
      <c r="AS281" s="1430"/>
      <c r="AT281" s="1430"/>
      <c r="AU281" s="1430"/>
      <c r="AV281" s="1430"/>
      <c r="AW281" s="1430"/>
      <c r="AX281" s="1430"/>
      <c r="AY281" s="1430"/>
      <c r="AZ281" s="1430"/>
      <c r="BA281" s="1430"/>
      <c r="BB281" s="1430"/>
      <c r="BC281" s="1430"/>
      <c r="BD281" s="1430"/>
      <c r="BE281" s="1430"/>
    </row>
    <row r="282" spans="2:57">
      <c r="B282" s="1430"/>
      <c r="C282" s="1430"/>
      <c r="D282" s="1430"/>
      <c r="E282" s="1430"/>
      <c r="F282" s="1430"/>
      <c r="G282" s="1430"/>
      <c r="H282" s="1430"/>
      <c r="I282" s="1430"/>
      <c r="J282" s="1430"/>
      <c r="K282" s="1430"/>
      <c r="L282" s="1430"/>
      <c r="M282" s="1430"/>
      <c r="N282" s="1430"/>
      <c r="O282" s="1430"/>
      <c r="P282" s="1430"/>
      <c r="Q282" s="1430"/>
      <c r="R282" s="1430"/>
      <c r="S282" s="1430"/>
      <c r="T282" s="1430"/>
      <c r="U282" s="1430"/>
      <c r="V282" s="1430"/>
      <c r="W282" s="1430"/>
      <c r="X282" s="1430"/>
      <c r="Y282" s="1430"/>
      <c r="Z282" s="1430"/>
      <c r="AA282" s="1430"/>
      <c r="AB282" s="1430"/>
      <c r="AC282" s="1430"/>
      <c r="AD282" s="1430"/>
      <c r="AE282" s="1430"/>
      <c r="AF282" s="1430"/>
      <c r="AG282" s="1430"/>
      <c r="AH282" s="1430"/>
      <c r="AI282" s="1430"/>
      <c r="AJ282" s="1430"/>
      <c r="AK282" s="1430"/>
      <c r="AL282" s="1430"/>
      <c r="AM282" s="1430"/>
      <c r="AN282" s="1430"/>
      <c r="AO282" s="1430"/>
      <c r="AP282" s="1430"/>
      <c r="AQ282" s="1430"/>
      <c r="AR282" s="1430"/>
      <c r="AS282" s="1430"/>
      <c r="AT282" s="1430"/>
      <c r="AU282" s="1430"/>
      <c r="AV282" s="1430"/>
      <c r="AW282" s="1430"/>
      <c r="AX282" s="1430"/>
      <c r="AY282" s="1430"/>
      <c r="AZ282" s="1430"/>
      <c r="BA282" s="1430"/>
      <c r="BB282" s="1430"/>
      <c r="BC282" s="1430"/>
      <c r="BD282" s="1430"/>
      <c r="BE282" s="1430"/>
    </row>
    <row r="283" spans="2:57">
      <c r="B283" s="1430"/>
      <c r="C283" s="1430"/>
      <c r="D283" s="1430"/>
      <c r="E283" s="1430"/>
      <c r="F283" s="1430"/>
      <c r="G283" s="1430"/>
      <c r="H283" s="1430"/>
      <c r="I283" s="1430"/>
      <c r="J283" s="1430"/>
      <c r="K283" s="1430"/>
      <c r="L283" s="1430"/>
      <c r="M283" s="1430"/>
      <c r="N283" s="1430"/>
      <c r="O283" s="1430"/>
      <c r="P283" s="1430"/>
      <c r="Q283" s="1430"/>
      <c r="R283" s="1430"/>
      <c r="S283" s="1430"/>
      <c r="T283" s="1430"/>
      <c r="U283" s="1430"/>
      <c r="V283" s="1430"/>
      <c r="W283" s="1430"/>
      <c r="X283" s="1430"/>
      <c r="Y283" s="1430"/>
      <c r="Z283" s="1430"/>
      <c r="AA283" s="1430"/>
      <c r="AB283" s="1430"/>
      <c r="AC283" s="1430"/>
      <c r="AD283" s="1430"/>
      <c r="AE283" s="1430"/>
      <c r="AF283" s="1430"/>
      <c r="AG283" s="1430"/>
      <c r="AH283" s="1430"/>
      <c r="AI283" s="1430"/>
      <c r="AJ283" s="1430"/>
      <c r="AK283" s="1430"/>
      <c r="AL283" s="1430"/>
      <c r="AM283" s="1430"/>
      <c r="AN283" s="1430"/>
      <c r="AO283" s="1430"/>
      <c r="AP283" s="1430"/>
      <c r="AQ283" s="1430"/>
      <c r="AR283" s="1430"/>
      <c r="AS283" s="1430"/>
      <c r="AT283" s="1430"/>
      <c r="AU283" s="1430"/>
      <c r="AV283" s="1430"/>
      <c r="AW283" s="1430"/>
      <c r="AX283" s="1430"/>
      <c r="AY283" s="1430"/>
      <c r="AZ283" s="1430"/>
      <c r="BA283" s="1430"/>
      <c r="BB283" s="1430"/>
      <c r="BC283" s="1430"/>
      <c r="BD283" s="1430"/>
      <c r="BE283" s="1430"/>
    </row>
    <row r="284" spans="2:57">
      <c r="B284" s="1430"/>
      <c r="C284" s="1430"/>
      <c r="D284" s="1430"/>
      <c r="E284" s="1430"/>
      <c r="F284" s="1430"/>
      <c r="G284" s="1430"/>
      <c r="H284" s="1430"/>
      <c r="I284" s="1430"/>
      <c r="J284" s="1430"/>
      <c r="K284" s="1430"/>
      <c r="L284" s="1430"/>
      <c r="M284" s="1430"/>
      <c r="N284" s="1430"/>
      <c r="O284" s="1430"/>
      <c r="P284" s="1430"/>
      <c r="Q284" s="1430"/>
      <c r="R284" s="1430"/>
      <c r="S284" s="1430"/>
      <c r="T284" s="1430"/>
      <c r="U284" s="1430"/>
      <c r="V284" s="1430"/>
      <c r="W284" s="1430"/>
      <c r="X284" s="1430"/>
      <c r="Y284" s="1430"/>
      <c r="Z284" s="1430"/>
      <c r="AA284" s="1430"/>
      <c r="AB284" s="1430"/>
      <c r="AC284" s="1430"/>
      <c r="AD284" s="1430"/>
      <c r="AE284" s="1430"/>
      <c r="AF284" s="1430"/>
      <c r="AG284" s="1430"/>
      <c r="AH284" s="1430"/>
      <c r="AI284" s="1430"/>
      <c r="AJ284" s="1430"/>
      <c r="AK284" s="1430"/>
      <c r="AL284" s="1430"/>
      <c r="AM284" s="1430"/>
      <c r="AN284" s="1430"/>
      <c r="AO284" s="1430"/>
      <c r="AP284" s="1430"/>
      <c r="AQ284" s="1430"/>
      <c r="AR284" s="1430"/>
      <c r="AS284" s="1430"/>
      <c r="AT284" s="1430"/>
      <c r="AU284" s="1430"/>
      <c r="AV284" s="1430"/>
      <c r="AW284" s="1430"/>
      <c r="AX284" s="1430"/>
      <c r="AY284" s="1430"/>
      <c r="AZ284" s="1430"/>
      <c r="BA284" s="1430"/>
      <c r="BB284" s="1430"/>
      <c r="BC284" s="1430"/>
      <c r="BD284" s="1430"/>
      <c r="BE284" s="1430"/>
    </row>
    <row r="285" spans="2:57">
      <c r="B285" s="1430"/>
      <c r="C285" s="1430"/>
      <c r="D285" s="1430"/>
      <c r="E285" s="1430"/>
      <c r="F285" s="1430"/>
      <c r="G285" s="1430"/>
      <c r="H285" s="1430"/>
      <c r="I285" s="1430"/>
      <c r="J285" s="1430"/>
      <c r="K285" s="1430"/>
      <c r="L285" s="1430"/>
      <c r="M285" s="1430"/>
      <c r="N285" s="1430"/>
      <c r="O285" s="1430"/>
      <c r="P285" s="1430"/>
      <c r="Q285" s="1430"/>
      <c r="R285" s="1430"/>
      <c r="S285" s="1430"/>
      <c r="T285" s="1430"/>
      <c r="U285" s="1430"/>
      <c r="V285" s="1430"/>
      <c r="W285" s="1430"/>
      <c r="X285" s="1430"/>
      <c r="Y285" s="1430"/>
      <c r="Z285" s="1430"/>
      <c r="AA285" s="1430"/>
      <c r="AB285" s="1430"/>
      <c r="AC285" s="1430"/>
      <c r="AD285" s="1430"/>
      <c r="AE285" s="1430"/>
      <c r="AF285" s="1430"/>
      <c r="AG285" s="1430"/>
      <c r="AH285" s="1430"/>
      <c r="AI285" s="1430"/>
      <c r="AJ285" s="1430"/>
      <c r="AK285" s="1430"/>
      <c r="AL285" s="1430"/>
      <c r="AM285" s="1430"/>
      <c r="AN285" s="1430"/>
      <c r="AO285" s="1430"/>
      <c r="AP285" s="1430"/>
      <c r="AQ285" s="1430"/>
      <c r="AR285" s="1430"/>
      <c r="AS285" s="1430"/>
      <c r="AT285" s="1430"/>
      <c r="AU285" s="1430"/>
      <c r="AV285" s="1430"/>
      <c r="AW285" s="1430"/>
      <c r="AX285" s="1430"/>
      <c r="AY285" s="1430"/>
      <c r="AZ285" s="1430"/>
      <c r="BA285" s="1430"/>
      <c r="BB285" s="1430"/>
      <c r="BC285" s="1430"/>
      <c r="BD285" s="1430"/>
      <c r="BE285" s="1430"/>
    </row>
    <row r="286" spans="2:57">
      <c r="B286" s="1430"/>
      <c r="C286" s="1430"/>
      <c r="D286" s="1430"/>
      <c r="E286" s="1430"/>
      <c r="F286" s="1430"/>
      <c r="G286" s="1430"/>
      <c r="H286" s="1430"/>
      <c r="I286" s="1430"/>
      <c r="J286" s="1430"/>
      <c r="K286" s="1430"/>
      <c r="L286" s="1430"/>
      <c r="M286" s="1430"/>
      <c r="N286" s="1430"/>
      <c r="O286" s="1430"/>
      <c r="P286" s="1430"/>
      <c r="Q286" s="1430"/>
      <c r="R286" s="1430"/>
      <c r="S286" s="1430"/>
      <c r="T286" s="1430"/>
      <c r="U286" s="1430"/>
      <c r="V286" s="1430"/>
      <c r="W286" s="1430"/>
      <c r="X286" s="1430"/>
      <c r="Y286" s="1430"/>
      <c r="Z286" s="1430"/>
      <c r="AA286" s="1430"/>
      <c r="AB286" s="1430"/>
      <c r="AC286" s="1430"/>
      <c r="AD286" s="1430"/>
      <c r="AE286" s="1430"/>
      <c r="AF286" s="1430"/>
      <c r="AG286" s="1430"/>
      <c r="AH286" s="1430"/>
      <c r="AI286" s="1430"/>
      <c r="AJ286" s="1430"/>
      <c r="AK286" s="1430"/>
      <c r="AL286" s="1430"/>
      <c r="AM286" s="1430"/>
      <c r="AN286" s="1430"/>
      <c r="AO286" s="1430"/>
      <c r="AP286" s="1430"/>
      <c r="AQ286" s="1430"/>
      <c r="AR286" s="1430"/>
      <c r="AS286" s="1430"/>
      <c r="AT286" s="1430"/>
      <c r="AU286" s="1430"/>
      <c r="AV286" s="1430"/>
      <c r="AW286" s="1430"/>
      <c r="AX286" s="1430"/>
      <c r="AY286" s="1430"/>
      <c r="AZ286" s="1430"/>
      <c r="BA286" s="1430"/>
      <c r="BB286" s="1430"/>
      <c r="BC286" s="1430"/>
      <c r="BD286" s="1430"/>
      <c r="BE286" s="1430"/>
    </row>
    <row r="287" spans="2:57">
      <c r="B287" s="1430"/>
      <c r="C287" s="1430"/>
      <c r="D287" s="1430"/>
      <c r="E287" s="1430"/>
      <c r="F287" s="1430"/>
      <c r="G287" s="1430"/>
      <c r="H287" s="1430"/>
      <c r="I287" s="1430"/>
      <c r="J287" s="1430"/>
      <c r="K287" s="1430"/>
      <c r="L287" s="1430"/>
      <c r="M287" s="1430"/>
      <c r="N287" s="1430"/>
      <c r="O287" s="1430"/>
      <c r="P287" s="1430"/>
      <c r="Q287" s="1430"/>
      <c r="R287" s="1430"/>
      <c r="S287" s="1430"/>
      <c r="T287" s="1430"/>
      <c r="U287" s="1430"/>
      <c r="V287" s="1430"/>
      <c r="W287" s="1430"/>
      <c r="X287" s="1430"/>
      <c r="Y287" s="1430"/>
      <c r="Z287" s="1430"/>
      <c r="AA287" s="1430"/>
      <c r="AB287" s="1430"/>
      <c r="AC287" s="1430"/>
      <c r="AD287" s="1430"/>
      <c r="AE287" s="1430"/>
      <c r="AF287" s="1430"/>
      <c r="AG287" s="1430"/>
      <c r="AH287" s="1430"/>
      <c r="AI287" s="1430"/>
      <c r="AJ287" s="1430"/>
      <c r="AK287" s="1430"/>
      <c r="AL287" s="1430"/>
      <c r="AM287" s="1430"/>
      <c r="AN287" s="1430"/>
      <c r="AO287" s="1430"/>
      <c r="AP287" s="1430"/>
      <c r="AQ287" s="1430"/>
      <c r="AR287" s="1430"/>
      <c r="AS287" s="1430"/>
      <c r="AT287" s="1430"/>
      <c r="AU287" s="1430"/>
      <c r="AV287" s="1430"/>
      <c r="AW287" s="1430"/>
      <c r="AX287" s="1430"/>
      <c r="AY287" s="1430"/>
      <c r="AZ287" s="1430"/>
      <c r="BA287" s="1430"/>
      <c r="BB287" s="1430"/>
      <c r="BC287" s="1430"/>
      <c r="BD287" s="1430"/>
      <c r="BE287" s="1430"/>
    </row>
    <row r="288" spans="2:57">
      <c r="B288" s="1430"/>
      <c r="C288" s="1430"/>
      <c r="D288" s="1430"/>
      <c r="E288" s="1430"/>
      <c r="F288" s="1430"/>
      <c r="G288" s="1430"/>
      <c r="H288" s="1430"/>
      <c r="I288" s="1430"/>
      <c r="J288" s="1430"/>
      <c r="K288" s="1430"/>
      <c r="L288" s="1430"/>
      <c r="M288" s="1430"/>
      <c r="N288" s="1430"/>
      <c r="O288" s="1430"/>
      <c r="P288" s="1430"/>
      <c r="Q288" s="1430"/>
      <c r="R288" s="1430"/>
      <c r="S288" s="1430"/>
      <c r="T288" s="1430"/>
      <c r="U288" s="1430"/>
      <c r="V288" s="1430"/>
      <c r="W288" s="1430"/>
      <c r="X288" s="1430"/>
      <c r="Y288" s="1430"/>
      <c r="Z288" s="1430"/>
      <c r="AA288" s="1430"/>
      <c r="AB288" s="1430"/>
      <c r="AC288" s="1430"/>
      <c r="AD288" s="1430"/>
      <c r="AE288" s="1430"/>
      <c r="AF288" s="1430"/>
      <c r="AG288" s="1430"/>
      <c r="AH288" s="1430"/>
      <c r="AI288" s="1430"/>
      <c r="AJ288" s="1430"/>
      <c r="AK288" s="1430"/>
      <c r="AL288" s="1430"/>
      <c r="AM288" s="1430"/>
      <c r="AN288" s="1430"/>
      <c r="AO288" s="1430"/>
      <c r="AP288" s="1430"/>
      <c r="AQ288" s="1430"/>
      <c r="AR288" s="1430"/>
      <c r="AS288" s="1430"/>
      <c r="AT288" s="1430"/>
      <c r="AU288" s="1430"/>
      <c r="AV288" s="1430"/>
      <c r="AW288" s="1430"/>
      <c r="AX288" s="1430"/>
      <c r="AY288" s="1430"/>
      <c r="AZ288" s="1430"/>
      <c r="BA288" s="1430"/>
      <c r="BB288" s="1430"/>
      <c r="BC288" s="1430"/>
      <c r="BD288" s="1430"/>
      <c r="BE288" s="1430"/>
    </row>
    <row r="289" spans="2:57">
      <c r="B289" s="1430"/>
      <c r="C289" s="1430"/>
      <c r="D289" s="1430"/>
      <c r="E289" s="1430"/>
      <c r="F289" s="1430"/>
      <c r="G289" s="1430"/>
      <c r="H289" s="1430"/>
      <c r="I289" s="1430"/>
      <c r="J289" s="1430"/>
      <c r="K289" s="1430"/>
      <c r="L289" s="1430"/>
      <c r="M289" s="1430"/>
      <c r="N289" s="1430"/>
      <c r="O289" s="1430"/>
      <c r="P289" s="1430"/>
      <c r="Q289" s="1430"/>
      <c r="R289" s="1430"/>
      <c r="S289" s="1430"/>
      <c r="T289" s="1430"/>
      <c r="U289" s="1430"/>
      <c r="V289" s="1430"/>
      <c r="W289" s="1430"/>
      <c r="X289" s="1430"/>
      <c r="Y289" s="1430"/>
      <c r="Z289" s="1430"/>
      <c r="AA289" s="1430"/>
      <c r="AB289" s="1430"/>
      <c r="AC289" s="1430"/>
      <c r="AD289" s="1430"/>
      <c r="AE289" s="1430"/>
      <c r="AF289" s="1430"/>
      <c r="AG289" s="1430"/>
      <c r="AH289" s="1430"/>
      <c r="AI289" s="1430"/>
      <c r="AJ289" s="1430"/>
      <c r="AK289" s="1430"/>
      <c r="AL289" s="1430"/>
      <c r="AM289" s="1430"/>
      <c r="AN289" s="1430"/>
      <c r="AO289" s="1430"/>
      <c r="AP289" s="1430"/>
      <c r="AQ289" s="1430"/>
      <c r="AR289" s="1430"/>
      <c r="AS289" s="1430"/>
      <c r="AT289" s="1430"/>
      <c r="AU289" s="1430"/>
      <c r="AV289" s="1430"/>
      <c r="AW289" s="1430"/>
      <c r="AX289" s="1430"/>
      <c r="AY289" s="1430"/>
      <c r="AZ289" s="1430"/>
      <c r="BA289" s="1430"/>
      <c r="BB289" s="1430"/>
      <c r="BC289" s="1430"/>
      <c r="BD289" s="1430"/>
      <c r="BE289" s="1430"/>
    </row>
    <row r="290" spans="2:57">
      <c r="B290" s="1430"/>
      <c r="C290" s="1430"/>
      <c r="D290" s="1430"/>
      <c r="E290" s="1430"/>
      <c r="F290" s="1430"/>
      <c r="G290" s="1430"/>
      <c r="H290" s="1430"/>
      <c r="I290" s="1430"/>
      <c r="J290" s="1430"/>
      <c r="K290" s="1430"/>
      <c r="L290" s="1430"/>
      <c r="M290" s="1430"/>
      <c r="N290" s="1430"/>
      <c r="O290" s="1430"/>
      <c r="P290" s="1430"/>
      <c r="Q290" s="1430"/>
      <c r="R290" s="1430"/>
      <c r="S290" s="1430"/>
      <c r="T290" s="1430"/>
      <c r="U290" s="1430"/>
      <c r="V290" s="1430"/>
      <c r="W290" s="1430"/>
      <c r="X290" s="1430"/>
      <c r="Y290" s="1430"/>
      <c r="Z290" s="1430"/>
      <c r="AA290" s="1430"/>
      <c r="AB290" s="1430"/>
      <c r="AC290" s="1430"/>
      <c r="AD290" s="1430"/>
      <c r="AE290" s="1430"/>
      <c r="AF290" s="1430"/>
      <c r="AG290" s="1430"/>
      <c r="AH290" s="1430"/>
      <c r="AI290" s="1430"/>
      <c r="AJ290" s="1430"/>
      <c r="AK290" s="1430"/>
      <c r="AL290" s="1430"/>
      <c r="AM290" s="1430"/>
      <c r="AN290" s="1430"/>
      <c r="AO290" s="1430"/>
      <c r="AP290" s="1430"/>
      <c r="AQ290" s="1430"/>
      <c r="AR290" s="1430"/>
      <c r="AS290" s="1430"/>
      <c r="AT290" s="1430"/>
      <c r="AU290" s="1430"/>
      <c r="AV290" s="1430"/>
      <c r="AW290" s="1430"/>
      <c r="AX290" s="1430"/>
      <c r="AY290" s="1430"/>
      <c r="AZ290" s="1430"/>
      <c r="BA290" s="1430"/>
      <c r="BB290" s="1430"/>
      <c r="BC290" s="1430"/>
      <c r="BD290" s="1430"/>
      <c r="BE290" s="1430"/>
    </row>
    <row r="291" spans="2:57">
      <c r="B291" s="1430"/>
      <c r="C291" s="1430"/>
      <c r="D291" s="1430"/>
      <c r="E291" s="1430"/>
      <c r="F291" s="1430"/>
      <c r="G291" s="1430"/>
      <c r="H291" s="1430"/>
      <c r="I291" s="1430"/>
      <c r="J291" s="1430"/>
      <c r="K291" s="1430"/>
      <c r="L291" s="1430"/>
      <c r="M291" s="1430"/>
      <c r="N291" s="1430"/>
      <c r="O291" s="1430"/>
      <c r="P291" s="1430"/>
      <c r="Q291" s="1430"/>
      <c r="R291" s="1430"/>
      <c r="S291" s="1430"/>
      <c r="T291" s="1430"/>
      <c r="U291" s="1430"/>
      <c r="V291" s="1430"/>
      <c r="W291" s="1430"/>
      <c r="X291" s="1430"/>
      <c r="Y291" s="1430"/>
      <c r="Z291" s="1430"/>
      <c r="AA291" s="1430"/>
      <c r="AB291" s="1430"/>
      <c r="AC291" s="1430"/>
      <c r="AD291" s="1430"/>
      <c r="AE291" s="1430"/>
      <c r="AF291" s="1430"/>
      <c r="AG291" s="1430"/>
      <c r="AH291" s="1430"/>
      <c r="AI291" s="1430"/>
      <c r="AJ291" s="1430"/>
      <c r="AK291" s="1430"/>
      <c r="AL291" s="1430"/>
      <c r="AM291" s="1430"/>
      <c r="AN291" s="1430"/>
      <c r="AO291" s="1430"/>
      <c r="AP291" s="1430"/>
      <c r="AQ291" s="1430"/>
      <c r="AR291" s="1430"/>
      <c r="AS291" s="1430"/>
      <c r="AT291" s="1430"/>
      <c r="AU291" s="1430"/>
      <c r="AV291" s="1430"/>
      <c r="AW291" s="1430"/>
      <c r="AX291" s="1430"/>
      <c r="AY291" s="1430"/>
      <c r="AZ291" s="1430"/>
      <c r="BA291" s="1430"/>
      <c r="BB291" s="1430"/>
      <c r="BC291" s="1430"/>
      <c r="BD291" s="1430"/>
      <c r="BE291" s="1430"/>
    </row>
    <row r="292" spans="2:57">
      <c r="B292" s="1430"/>
      <c r="C292" s="1430"/>
      <c r="D292" s="1430"/>
      <c r="E292" s="1430"/>
      <c r="F292" s="1430"/>
      <c r="G292" s="1430"/>
      <c r="H292" s="1430"/>
      <c r="I292" s="1430"/>
      <c r="J292" s="1430"/>
      <c r="K292" s="1430"/>
      <c r="L292" s="1430"/>
      <c r="M292" s="1430"/>
      <c r="N292" s="1430"/>
      <c r="O292" s="1430"/>
      <c r="P292" s="1430"/>
      <c r="Q292" s="1430"/>
      <c r="R292" s="1430"/>
      <c r="S292" s="1430"/>
      <c r="T292" s="1430"/>
      <c r="U292" s="1430"/>
      <c r="V292" s="1430"/>
      <c r="W292" s="1430"/>
      <c r="X292" s="1430"/>
      <c r="Y292" s="1430"/>
      <c r="Z292" s="1430"/>
      <c r="AA292" s="1430"/>
      <c r="AB292" s="1430"/>
      <c r="AC292" s="1430"/>
      <c r="AD292" s="1430"/>
      <c r="AE292" s="1430"/>
      <c r="AF292" s="1430"/>
      <c r="AG292" s="1430"/>
      <c r="AH292" s="1430"/>
      <c r="AI292" s="1430"/>
      <c r="AJ292" s="1430"/>
      <c r="AK292" s="1430"/>
      <c r="AL292" s="1430"/>
      <c r="AM292" s="1430"/>
      <c r="AN292" s="1430"/>
      <c r="AO292" s="1430"/>
      <c r="AP292" s="1430"/>
      <c r="AQ292" s="1430"/>
      <c r="AR292" s="1430"/>
      <c r="AS292" s="1430"/>
      <c r="AT292" s="1430"/>
      <c r="AU292" s="1430"/>
      <c r="AV292" s="1430"/>
      <c r="AW292" s="1430"/>
      <c r="AX292" s="1430"/>
      <c r="AY292" s="1430"/>
      <c r="AZ292" s="1430"/>
      <c r="BA292" s="1430"/>
      <c r="BB292" s="1430"/>
      <c r="BC292" s="1430"/>
      <c r="BD292" s="1430"/>
      <c r="BE292" s="1430"/>
    </row>
    <row r="293" spans="2:57">
      <c r="B293" s="1430"/>
      <c r="C293" s="1430"/>
      <c r="D293" s="1430"/>
      <c r="E293" s="1430"/>
      <c r="F293" s="1430"/>
      <c r="G293" s="1430"/>
      <c r="H293" s="1430"/>
      <c r="I293" s="1430"/>
      <c r="J293" s="1430"/>
      <c r="K293" s="1430"/>
      <c r="L293" s="1430"/>
      <c r="M293" s="1430"/>
      <c r="N293" s="1430"/>
      <c r="O293" s="1430"/>
      <c r="P293" s="1430"/>
      <c r="Q293" s="1430"/>
      <c r="R293" s="1430"/>
      <c r="S293" s="1430"/>
      <c r="T293" s="1430"/>
      <c r="U293" s="1430"/>
      <c r="V293" s="1430"/>
      <c r="W293" s="1430"/>
      <c r="X293" s="1430"/>
      <c r="Y293" s="1430"/>
      <c r="Z293" s="1430"/>
      <c r="AA293" s="1430"/>
      <c r="AB293" s="1430"/>
      <c r="AC293" s="1430"/>
      <c r="AD293" s="1430"/>
      <c r="AE293" s="1430"/>
      <c r="AF293" s="1430"/>
      <c r="AG293" s="1430"/>
      <c r="AH293" s="1430"/>
      <c r="AI293" s="1430"/>
      <c r="AJ293" s="1430"/>
      <c r="AK293" s="1430"/>
      <c r="AL293" s="1430"/>
      <c r="AM293" s="1430"/>
      <c r="AN293" s="1430"/>
      <c r="AO293" s="1430"/>
      <c r="AP293" s="1430"/>
      <c r="AQ293" s="1430"/>
      <c r="AR293" s="1430"/>
      <c r="AS293" s="1430"/>
      <c r="AT293" s="1430"/>
      <c r="AU293" s="1430"/>
      <c r="AV293" s="1430"/>
      <c r="AW293" s="1430"/>
      <c r="AX293" s="1430"/>
      <c r="AY293" s="1430"/>
      <c r="AZ293" s="1430"/>
      <c r="BA293" s="1430"/>
      <c r="BB293" s="1430"/>
      <c r="BC293" s="1430"/>
      <c r="BD293" s="1430"/>
      <c r="BE293" s="1430"/>
    </row>
    <row r="294" spans="2:57">
      <c r="B294" s="1430"/>
      <c r="C294" s="1430"/>
      <c r="D294" s="1430"/>
      <c r="E294" s="1430"/>
      <c r="F294" s="1430"/>
      <c r="G294" s="1430"/>
      <c r="H294" s="1430"/>
      <c r="I294" s="1430"/>
      <c r="J294" s="1430"/>
      <c r="K294" s="1430"/>
      <c r="L294" s="1430"/>
      <c r="M294" s="1430"/>
      <c r="N294" s="1430"/>
      <c r="O294" s="1430"/>
      <c r="P294" s="1430"/>
      <c r="Q294" s="1430"/>
      <c r="R294" s="1430"/>
      <c r="S294" s="1430"/>
      <c r="T294" s="1430"/>
      <c r="U294" s="1430"/>
      <c r="V294" s="1430"/>
      <c r="W294" s="1430"/>
      <c r="X294" s="1430"/>
      <c r="Y294" s="1430"/>
      <c r="Z294" s="1430"/>
      <c r="AA294" s="1430"/>
      <c r="AB294" s="1430"/>
      <c r="AC294" s="1430"/>
      <c r="AD294" s="1430"/>
      <c r="AE294" s="1430"/>
      <c r="AF294" s="1430"/>
      <c r="AG294" s="1430"/>
      <c r="AH294" s="1430"/>
      <c r="AI294" s="1430"/>
      <c r="AJ294" s="1430"/>
      <c r="AK294" s="1430"/>
      <c r="AL294" s="1430"/>
      <c r="AM294" s="1430"/>
      <c r="AN294" s="1430"/>
      <c r="AO294" s="1430"/>
      <c r="AP294" s="1430"/>
      <c r="AQ294" s="1430"/>
      <c r="AR294" s="1430"/>
      <c r="AS294" s="1430"/>
      <c r="AT294" s="1430"/>
      <c r="AU294" s="1430"/>
      <c r="AV294" s="1430"/>
      <c r="AW294" s="1430"/>
      <c r="AX294" s="1430"/>
      <c r="AY294" s="1430"/>
      <c r="AZ294" s="1430"/>
      <c r="BA294" s="1430"/>
      <c r="BB294" s="1430"/>
      <c r="BC294" s="1430"/>
      <c r="BD294" s="1430"/>
      <c r="BE294" s="1430"/>
    </row>
    <row r="295" spans="2:57">
      <c r="B295" s="1430"/>
      <c r="C295" s="1430"/>
      <c r="D295" s="1430"/>
      <c r="E295" s="1430"/>
      <c r="F295" s="1430"/>
      <c r="G295" s="1430"/>
      <c r="H295" s="1430"/>
      <c r="I295" s="1430"/>
      <c r="J295" s="1430"/>
      <c r="K295" s="1430"/>
      <c r="L295" s="1430"/>
      <c r="M295" s="1430"/>
      <c r="N295" s="1430"/>
      <c r="O295" s="1430"/>
      <c r="P295" s="1430"/>
      <c r="Q295" s="1430"/>
      <c r="R295" s="1430"/>
      <c r="S295" s="1430"/>
      <c r="T295" s="1430"/>
      <c r="U295" s="1430"/>
      <c r="V295" s="1430"/>
      <c r="W295" s="1430"/>
      <c r="X295" s="1430"/>
      <c r="Y295" s="1430"/>
      <c r="Z295" s="1430"/>
      <c r="AA295" s="1430"/>
      <c r="AB295" s="1430"/>
      <c r="AC295" s="1430"/>
      <c r="AD295" s="1430"/>
      <c r="AE295" s="1430"/>
      <c r="AF295" s="1430"/>
      <c r="AG295" s="1430"/>
      <c r="AH295" s="1430"/>
      <c r="AI295" s="1430"/>
      <c r="AJ295" s="1430"/>
      <c r="AK295" s="1430"/>
      <c r="AL295" s="1430"/>
      <c r="AM295" s="1430"/>
      <c r="AN295" s="1430"/>
      <c r="AO295" s="1430"/>
      <c r="AP295" s="1430"/>
      <c r="AQ295" s="1430"/>
      <c r="AR295" s="1430"/>
      <c r="AS295" s="1430"/>
      <c r="AT295" s="1430"/>
      <c r="AU295" s="1430"/>
      <c r="AV295" s="1430"/>
      <c r="AW295" s="1430"/>
      <c r="AX295" s="1430"/>
      <c r="AY295" s="1430"/>
      <c r="AZ295" s="1430"/>
      <c r="BA295" s="1430"/>
      <c r="BB295" s="1430"/>
      <c r="BC295" s="1430"/>
      <c r="BD295" s="1430"/>
      <c r="BE295" s="1430"/>
    </row>
    <row r="296" spans="2:57">
      <c r="B296" s="1430"/>
      <c r="C296" s="1430"/>
      <c r="D296" s="1430"/>
      <c r="E296" s="1430"/>
      <c r="F296" s="1430"/>
      <c r="G296" s="1430"/>
      <c r="H296" s="1430"/>
      <c r="I296" s="1430"/>
      <c r="J296" s="1430"/>
      <c r="K296" s="1430"/>
      <c r="L296" s="1430"/>
      <c r="M296" s="1430"/>
      <c r="N296" s="1430"/>
      <c r="O296" s="1430"/>
      <c r="P296" s="1430"/>
      <c r="Q296" s="1430"/>
      <c r="R296" s="1430"/>
      <c r="S296" s="1430"/>
      <c r="T296" s="1430"/>
      <c r="U296" s="1430"/>
      <c r="V296" s="1430"/>
      <c r="W296" s="1430"/>
      <c r="X296" s="1430"/>
      <c r="Y296" s="1430"/>
      <c r="Z296" s="1430"/>
      <c r="AA296" s="1430"/>
      <c r="AB296" s="1430"/>
      <c r="AC296" s="1430"/>
      <c r="AD296" s="1430"/>
      <c r="AE296" s="1430"/>
      <c r="AF296" s="1430"/>
      <c r="AG296" s="1430"/>
      <c r="AH296" s="1430"/>
      <c r="AI296" s="1430"/>
      <c r="AJ296" s="1430"/>
      <c r="AK296" s="1430"/>
      <c r="AL296" s="1430"/>
      <c r="AM296" s="1430"/>
      <c r="AN296" s="1430"/>
      <c r="AO296" s="1430"/>
      <c r="AP296" s="1430"/>
      <c r="AQ296" s="1430"/>
      <c r="AR296" s="1430"/>
      <c r="AS296" s="1430"/>
      <c r="AT296" s="1430"/>
      <c r="AU296" s="1430"/>
      <c r="AV296" s="1430"/>
      <c r="AW296" s="1430"/>
      <c r="AX296" s="1430"/>
      <c r="AY296" s="1430"/>
      <c r="AZ296" s="1430"/>
      <c r="BA296" s="1430"/>
      <c r="BB296" s="1430"/>
      <c r="BC296" s="1430"/>
      <c r="BD296" s="1430"/>
      <c r="BE296" s="1430"/>
    </row>
    <row r="297" spans="2:57">
      <c r="B297" s="1430"/>
      <c r="C297" s="1430"/>
      <c r="D297" s="1430"/>
      <c r="E297" s="1430"/>
      <c r="F297" s="1430"/>
      <c r="G297" s="1430"/>
      <c r="H297" s="1430"/>
      <c r="I297" s="1430"/>
      <c r="J297" s="1430"/>
      <c r="K297" s="1430"/>
      <c r="L297" s="1430"/>
      <c r="M297" s="1430"/>
      <c r="N297" s="1430"/>
      <c r="O297" s="1430"/>
      <c r="P297" s="1430"/>
      <c r="Q297" s="1430"/>
      <c r="R297" s="1430"/>
      <c r="S297" s="1430"/>
      <c r="T297" s="1430"/>
      <c r="U297" s="1430"/>
      <c r="V297" s="1430"/>
      <c r="W297" s="1430"/>
      <c r="X297" s="1430"/>
      <c r="Y297" s="1430"/>
      <c r="Z297" s="1430"/>
      <c r="AA297" s="1430"/>
      <c r="AB297" s="1430"/>
      <c r="AC297" s="1430"/>
      <c r="AD297" s="1430"/>
      <c r="AE297" s="1430"/>
      <c r="AF297" s="1430"/>
      <c r="AG297" s="1430"/>
      <c r="AH297" s="1430"/>
      <c r="AI297" s="1430"/>
      <c r="AJ297" s="1430"/>
      <c r="AK297" s="1430"/>
      <c r="AL297" s="1430"/>
      <c r="AM297" s="1430"/>
      <c r="AN297" s="1430"/>
      <c r="AO297" s="1430"/>
      <c r="AP297" s="1430"/>
      <c r="AQ297" s="1430"/>
      <c r="AR297" s="1430"/>
      <c r="AS297" s="1430"/>
      <c r="AT297" s="1430"/>
      <c r="AU297" s="1430"/>
      <c r="AV297" s="1430"/>
      <c r="AW297" s="1430"/>
      <c r="AX297" s="1430"/>
      <c r="AY297" s="1430"/>
      <c r="AZ297" s="1430"/>
      <c r="BA297" s="1430"/>
      <c r="BB297" s="1430"/>
      <c r="BC297" s="1430"/>
      <c r="BD297" s="1430"/>
      <c r="BE297" s="1430"/>
    </row>
    <row r="298" spans="2:57">
      <c r="B298" s="1430"/>
      <c r="C298" s="1430"/>
      <c r="D298" s="1430"/>
      <c r="E298" s="1430"/>
      <c r="F298" s="1430"/>
      <c r="G298" s="1430"/>
      <c r="H298" s="1430"/>
      <c r="I298" s="1430"/>
      <c r="J298" s="1430"/>
      <c r="K298" s="1430"/>
      <c r="L298" s="1430"/>
      <c r="M298" s="1430"/>
      <c r="N298" s="1430"/>
      <c r="O298" s="1430"/>
      <c r="P298" s="1430"/>
      <c r="Q298" s="1430"/>
      <c r="R298" s="1430"/>
      <c r="S298" s="1430"/>
      <c r="T298" s="1430"/>
      <c r="U298" s="1430"/>
      <c r="V298" s="1430"/>
      <c r="W298" s="1430"/>
      <c r="X298" s="1430"/>
      <c r="Y298" s="1430"/>
      <c r="Z298" s="1430"/>
      <c r="AA298" s="1430"/>
      <c r="AB298" s="1430"/>
      <c r="AC298" s="1430"/>
      <c r="AD298" s="1430"/>
      <c r="AE298" s="1430"/>
      <c r="AF298" s="1430"/>
      <c r="AG298" s="1430"/>
      <c r="AH298" s="1430"/>
      <c r="AI298" s="1430"/>
      <c r="AJ298" s="1430"/>
      <c r="AK298" s="1430"/>
      <c r="AL298" s="1430"/>
      <c r="AM298" s="1430"/>
      <c r="AN298" s="1430"/>
      <c r="AO298" s="1430"/>
      <c r="AP298" s="1430"/>
      <c r="AQ298" s="1430"/>
      <c r="AR298" s="1430"/>
      <c r="AS298" s="1430"/>
      <c r="AT298" s="1430"/>
      <c r="AU298" s="1430"/>
      <c r="AV298" s="1430"/>
      <c r="AW298" s="1430"/>
      <c r="AX298" s="1430"/>
      <c r="AY298" s="1430"/>
      <c r="AZ298" s="1430"/>
      <c r="BA298" s="1430"/>
      <c r="BB298" s="1430"/>
      <c r="BC298" s="1430"/>
      <c r="BD298" s="1430"/>
      <c r="BE298" s="1430"/>
    </row>
    <row r="299" spans="2:57">
      <c r="B299" s="1430"/>
      <c r="C299" s="1430"/>
      <c r="D299" s="1430"/>
      <c r="E299" s="1430"/>
      <c r="F299" s="1430"/>
      <c r="G299" s="1430"/>
      <c r="H299" s="1430"/>
      <c r="I299" s="1430"/>
      <c r="J299" s="1430"/>
      <c r="K299" s="1430"/>
      <c r="L299" s="1430"/>
      <c r="M299" s="1430"/>
      <c r="N299" s="1430"/>
      <c r="O299" s="1430"/>
      <c r="P299" s="1430"/>
      <c r="Q299" s="1430"/>
      <c r="R299" s="1430"/>
      <c r="S299" s="1430"/>
      <c r="T299" s="1430"/>
      <c r="U299" s="1430"/>
      <c r="V299" s="1430"/>
      <c r="W299" s="1430"/>
      <c r="X299" s="1430"/>
      <c r="Y299" s="1430"/>
      <c r="Z299" s="1430"/>
      <c r="AA299" s="1430"/>
      <c r="AB299" s="1430"/>
      <c r="AC299" s="1430"/>
      <c r="AD299" s="1430"/>
      <c r="AE299" s="1430"/>
      <c r="AF299" s="1430"/>
      <c r="AG299" s="1430"/>
      <c r="AH299" s="1430"/>
      <c r="AI299" s="1430"/>
      <c r="AJ299" s="1430"/>
      <c r="AK299" s="1430"/>
      <c r="AL299" s="1430"/>
      <c r="AM299" s="1430"/>
      <c r="AN299" s="1430"/>
      <c r="AO299" s="1430"/>
      <c r="AP299" s="1430"/>
      <c r="AQ299" s="1430"/>
      <c r="AR299" s="1430"/>
      <c r="AS299" s="1430"/>
      <c r="AT299" s="1430"/>
      <c r="AU299" s="1430"/>
      <c r="AV299" s="1430"/>
      <c r="AW299" s="1430"/>
      <c r="AX299" s="1430"/>
      <c r="AY299" s="1430"/>
      <c r="AZ299" s="1430"/>
      <c r="BA299" s="1430"/>
      <c r="BB299" s="1430"/>
      <c r="BC299" s="1430"/>
      <c r="BD299" s="1430"/>
      <c r="BE299" s="1430"/>
    </row>
    <row r="300" spans="2:57">
      <c r="B300" s="1430"/>
      <c r="C300" s="1430"/>
      <c r="D300" s="1430"/>
      <c r="E300" s="1430"/>
      <c r="F300" s="1430"/>
      <c r="G300" s="1430"/>
      <c r="H300" s="1430"/>
      <c r="I300" s="1430"/>
      <c r="J300" s="1430"/>
      <c r="K300" s="1430"/>
      <c r="L300" s="1430"/>
      <c r="M300" s="1430"/>
      <c r="N300" s="1430"/>
      <c r="O300" s="1430"/>
      <c r="P300" s="1430"/>
      <c r="Q300" s="1430"/>
      <c r="R300" s="1430"/>
      <c r="S300" s="1430"/>
      <c r="T300" s="1430"/>
      <c r="U300" s="1430"/>
      <c r="V300" s="1430"/>
      <c r="W300" s="1430"/>
      <c r="X300" s="1430"/>
      <c r="Y300" s="1430"/>
      <c r="Z300" s="1430"/>
      <c r="AA300" s="1430"/>
      <c r="AB300" s="1430"/>
      <c r="AC300" s="1430"/>
      <c r="AD300" s="1430"/>
      <c r="AE300" s="1430"/>
      <c r="AF300" s="1430"/>
      <c r="AG300" s="1430"/>
      <c r="AH300" s="1430"/>
      <c r="AI300" s="1430"/>
      <c r="AJ300" s="1430"/>
      <c r="AK300" s="1430"/>
      <c r="AL300" s="1430"/>
      <c r="AM300" s="1430"/>
      <c r="AN300" s="1430"/>
      <c r="AO300" s="1430"/>
      <c r="AP300" s="1430"/>
      <c r="AQ300" s="1430"/>
      <c r="AR300" s="1430"/>
      <c r="AS300" s="1430"/>
      <c r="AT300" s="1430"/>
      <c r="AU300" s="1430"/>
      <c r="AV300" s="1430"/>
      <c r="AW300" s="1430"/>
      <c r="AX300" s="1430"/>
      <c r="AY300" s="1430"/>
      <c r="AZ300" s="1430"/>
      <c r="BA300" s="1430"/>
      <c r="BB300" s="1430"/>
      <c r="BC300" s="1430"/>
      <c r="BD300" s="1430"/>
      <c r="BE300" s="1430"/>
    </row>
    <row r="301" spans="2:57">
      <c r="B301" s="1430"/>
      <c r="C301" s="1430"/>
      <c r="D301" s="1430"/>
      <c r="E301" s="1430"/>
      <c r="F301" s="1430"/>
      <c r="G301" s="1430"/>
      <c r="H301" s="1430"/>
      <c r="I301" s="1430"/>
      <c r="J301" s="1430"/>
      <c r="K301" s="1430"/>
      <c r="L301" s="1430"/>
      <c r="M301" s="1430"/>
      <c r="N301" s="1430"/>
      <c r="O301" s="1430"/>
      <c r="P301" s="1430"/>
      <c r="Q301" s="1430"/>
      <c r="R301" s="1430"/>
      <c r="S301" s="1430"/>
      <c r="T301" s="1430"/>
      <c r="U301" s="1430"/>
      <c r="V301" s="1430"/>
      <c r="W301" s="1430"/>
      <c r="X301" s="1430"/>
      <c r="Y301" s="1430"/>
      <c r="Z301" s="1430"/>
      <c r="AA301" s="1430"/>
      <c r="AB301" s="1430"/>
      <c r="AC301" s="1430"/>
      <c r="AD301" s="1430"/>
      <c r="AE301" s="1430"/>
      <c r="AF301" s="1430"/>
      <c r="AG301" s="1430"/>
      <c r="AH301" s="1430"/>
      <c r="AI301" s="1430"/>
      <c r="AJ301" s="1430"/>
      <c r="AK301" s="1430"/>
      <c r="AL301" s="1430"/>
      <c r="AM301" s="1430"/>
      <c r="AN301" s="1430"/>
      <c r="AO301" s="1430"/>
      <c r="AP301" s="1430"/>
      <c r="AQ301" s="1430"/>
      <c r="AR301" s="1430"/>
      <c r="AS301" s="1430"/>
      <c r="AT301" s="1430"/>
      <c r="AU301" s="1430"/>
      <c r="AV301" s="1430"/>
      <c r="AW301" s="1430"/>
      <c r="AX301" s="1430"/>
      <c r="AY301" s="1430"/>
      <c r="AZ301" s="1430"/>
      <c r="BA301" s="1430"/>
      <c r="BB301" s="1430"/>
      <c r="BC301" s="1430"/>
      <c r="BD301" s="1430"/>
      <c r="BE301" s="1430"/>
    </row>
    <row r="302" spans="2:57">
      <c r="B302" s="1430"/>
      <c r="C302" s="1430"/>
      <c r="D302" s="1430"/>
      <c r="E302" s="1430"/>
      <c r="F302" s="1430"/>
      <c r="G302" s="1430"/>
      <c r="H302" s="1430"/>
      <c r="I302" s="1430"/>
      <c r="J302" s="1430"/>
      <c r="K302" s="1430"/>
      <c r="L302" s="1430"/>
      <c r="M302" s="1430"/>
      <c r="N302" s="1430"/>
      <c r="O302" s="1430"/>
      <c r="P302" s="1430"/>
      <c r="Q302" s="1430"/>
      <c r="R302" s="1430"/>
      <c r="S302" s="1430"/>
      <c r="T302" s="1430"/>
      <c r="U302" s="1430"/>
      <c r="V302" s="1430"/>
      <c r="W302" s="1430"/>
      <c r="X302" s="1430"/>
      <c r="Y302" s="1430"/>
      <c r="Z302" s="1430"/>
      <c r="AA302" s="1430"/>
      <c r="AB302" s="1430"/>
      <c r="AC302" s="1430"/>
      <c r="AD302" s="1430"/>
      <c r="AE302" s="1430"/>
      <c r="AF302" s="1430"/>
      <c r="AG302" s="1430"/>
      <c r="AH302" s="1430"/>
      <c r="AI302" s="1430"/>
      <c r="AJ302" s="1430"/>
      <c r="AK302" s="1430"/>
      <c r="AL302" s="1430"/>
      <c r="AM302" s="1430"/>
      <c r="AN302" s="1430"/>
      <c r="AO302" s="1430"/>
      <c r="AP302" s="1430"/>
      <c r="AQ302" s="1430"/>
      <c r="AR302" s="1430"/>
      <c r="AS302" s="1430"/>
      <c r="AT302" s="1430"/>
      <c r="AU302" s="1430"/>
      <c r="AV302" s="1430"/>
      <c r="AW302" s="1430"/>
      <c r="AX302" s="1430"/>
      <c r="AY302" s="1430"/>
      <c r="AZ302" s="1430"/>
      <c r="BA302" s="1430"/>
      <c r="BB302" s="1430"/>
      <c r="BC302" s="1430"/>
      <c r="BD302" s="1430"/>
      <c r="BE302" s="1430"/>
    </row>
    <row r="303" spans="2:57">
      <c r="B303" s="1430"/>
      <c r="C303" s="1430"/>
      <c r="D303" s="1430"/>
      <c r="E303" s="1430"/>
      <c r="F303" s="1430"/>
      <c r="G303" s="1430"/>
      <c r="H303" s="1430"/>
      <c r="I303" s="1430"/>
      <c r="J303" s="1430"/>
      <c r="K303" s="1430"/>
      <c r="L303" s="1430"/>
      <c r="M303" s="1430"/>
      <c r="N303" s="1430"/>
      <c r="O303" s="1430"/>
      <c r="P303" s="1430"/>
      <c r="Q303" s="1430"/>
      <c r="R303" s="1430"/>
      <c r="S303" s="1430"/>
      <c r="T303" s="1430"/>
      <c r="U303" s="1430"/>
      <c r="V303" s="1430"/>
      <c r="W303" s="1430"/>
      <c r="X303" s="1430"/>
      <c r="Y303" s="1430"/>
      <c r="Z303" s="1430"/>
      <c r="AA303" s="1430"/>
      <c r="AB303" s="1430"/>
      <c r="AC303" s="1430"/>
      <c r="AD303" s="1430"/>
      <c r="AE303" s="1430"/>
      <c r="AF303" s="1430"/>
      <c r="AG303" s="1430"/>
      <c r="AH303" s="1430"/>
      <c r="AI303" s="1430"/>
      <c r="AJ303" s="1430"/>
      <c r="AK303" s="1430"/>
      <c r="AL303" s="1430"/>
      <c r="AM303" s="1430"/>
      <c r="AN303" s="1430"/>
      <c r="AO303" s="1430"/>
      <c r="AP303" s="1430"/>
      <c r="AQ303" s="1430"/>
      <c r="AR303" s="1430"/>
      <c r="AS303" s="1430"/>
      <c r="AT303" s="1430"/>
      <c r="AU303" s="1430"/>
      <c r="AV303" s="1430"/>
      <c r="AW303" s="1430"/>
      <c r="AX303" s="1430"/>
      <c r="AY303" s="1430"/>
      <c r="AZ303" s="1430"/>
      <c r="BA303" s="1430"/>
      <c r="BB303" s="1430"/>
      <c r="BC303" s="1430"/>
      <c r="BD303" s="1430"/>
      <c r="BE303" s="1430"/>
    </row>
    <row r="304" spans="2:57">
      <c r="B304" s="1430"/>
      <c r="C304" s="1430"/>
      <c r="D304" s="1430"/>
      <c r="E304" s="1430"/>
      <c r="F304" s="1430"/>
      <c r="G304" s="1430"/>
      <c r="H304" s="1430"/>
      <c r="I304" s="1430"/>
      <c r="J304" s="1430"/>
      <c r="K304" s="1430"/>
      <c r="L304" s="1430"/>
      <c r="M304" s="1430"/>
      <c r="N304" s="1430"/>
      <c r="O304" s="1430"/>
      <c r="P304" s="1430"/>
      <c r="Q304" s="1430"/>
      <c r="R304" s="1430"/>
      <c r="S304" s="1430"/>
      <c r="T304" s="1430"/>
      <c r="U304" s="1430"/>
      <c r="V304" s="1430"/>
      <c r="W304" s="1430"/>
      <c r="X304" s="1430"/>
      <c r="Y304" s="1430"/>
      <c r="Z304" s="1430"/>
      <c r="AA304" s="1430"/>
      <c r="AB304" s="1430"/>
      <c r="AC304" s="1430"/>
      <c r="AD304" s="1430"/>
      <c r="AE304" s="1430"/>
      <c r="AF304" s="1430"/>
      <c r="AG304" s="1430"/>
      <c r="AH304" s="1430"/>
      <c r="AI304" s="1430"/>
      <c r="AJ304" s="1430"/>
      <c r="AK304" s="1430"/>
      <c r="AL304" s="1430"/>
      <c r="AM304" s="1430"/>
      <c r="AN304" s="1430"/>
      <c r="AO304" s="1430"/>
      <c r="AP304" s="1430"/>
      <c r="AQ304" s="1430"/>
      <c r="AR304" s="1430"/>
      <c r="AS304" s="1430"/>
      <c r="AT304" s="1430"/>
      <c r="AU304" s="1430"/>
      <c r="AV304" s="1430"/>
      <c r="AW304" s="1430"/>
      <c r="AX304" s="1430"/>
      <c r="AY304" s="1430"/>
      <c r="AZ304" s="1430"/>
      <c r="BA304" s="1430"/>
      <c r="BB304" s="1430"/>
      <c r="BC304" s="1430"/>
      <c r="BD304" s="1430"/>
      <c r="BE304" s="1430"/>
    </row>
    <row r="305" spans="2:57">
      <c r="B305" s="1430"/>
      <c r="C305" s="1430"/>
      <c r="D305" s="1430"/>
      <c r="E305" s="1430"/>
      <c r="F305" s="1430"/>
      <c r="G305" s="1430"/>
      <c r="H305" s="1430"/>
      <c r="I305" s="1430"/>
      <c r="J305" s="1430"/>
      <c r="K305" s="1430"/>
      <c r="L305" s="1430"/>
      <c r="M305" s="1430"/>
      <c r="N305" s="1430"/>
      <c r="O305" s="1430"/>
      <c r="P305" s="1430"/>
      <c r="Q305" s="1430"/>
      <c r="R305" s="1430"/>
      <c r="S305" s="1430"/>
      <c r="T305" s="1430"/>
      <c r="U305" s="1430"/>
      <c r="V305" s="1430"/>
      <c r="W305" s="1430"/>
      <c r="X305" s="1430"/>
      <c r="Y305" s="1430"/>
      <c r="Z305" s="1430"/>
      <c r="AA305" s="1430"/>
      <c r="AB305" s="1430"/>
      <c r="AC305" s="1430"/>
      <c r="AD305" s="1430"/>
      <c r="AE305" s="1430"/>
      <c r="AF305" s="1430"/>
      <c r="AG305" s="1430"/>
      <c r="AH305" s="1430"/>
      <c r="AI305" s="1430"/>
      <c r="AJ305" s="1430"/>
      <c r="AK305" s="1430"/>
      <c r="AL305" s="1430"/>
      <c r="AM305" s="1430"/>
      <c r="AN305" s="1430"/>
      <c r="AO305" s="1430"/>
      <c r="AP305" s="1430"/>
      <c r="AQ305" s="1430"/>
      <c r="AR305" s="1430"/>
      <c r="AS305" s="1430"/>
      <c r="AT305" s="1430"/>
      <c r="AU305" s="1430"/>
      <c r="AV305" s="1430"/>
      <c r="AW305" s="1430"/>
      <c r="AX305" s="1430"/>
      <c r="AY305" s="1430"/>
      <c r="AZ305" s="1430"/>
      <c r="BA305" s="1430"/>
      <c r="BB305" s="1430"/>
      <c r="BC305" s="1430"/>
      <c r="BD305" s="1430"/>
      <c r="BE305" s="1430"/>
    </row>
    <row r="306" spans="2:57">
      <c r="B306" s="1430"/>
      <c r="C306" s="1430"/>
      <c r="D306" s="1430"/>
      <c r="E306" s="1430"/>
      <c r="F306" s="1430"/>
      <c r="G306" s="1430"/>
      <c r="H306" s="1430"/>
      <c r="I306" s="1430"/>
      <c r="J306" s="1430"/>
      <c r="K306" s="1430"/>
      <c r="L306" s="1430"/>
      <c r="M306" s="1430"/>
      <c r="N306" s="1430"/>
      <c r="O306" s="1430"/>
      <c r="P306" s="1430"/>
      <c r="Q306" s="1430"/>
      <c r="R306" s="1430"/>
      <c r="S306" s="1430"/>
      <c r="T306" s="1430"/>
      <c r="U306" s="1430"/>
      <c r="V306" s="1430"/>
      <c r="W306" s="1430"/>
      <c r="X306" s="1430"/>
      <c r="Y306" s="1430"/>
      <c r="Z306" s="1430"/>
      <c r="AA306" s="1430"/>
      <c r="AB306" s="1430"/>
      <c r="AC306" s="1430"/>
      <c r="AD306" s="1430"/>
      <c r="AE306" s="1430"/>
      <c r="AF306" s="1430"/>
      <c r="AG306" s="1430"/>
      <c r="AH306" s="1430"/>
      <c r="AI306" s="1430"/>
      <c r="AJ306" s="1430"/>
      <c r="AK306" s="1430"/>
      <c r="AL306" s="1430"/>
      <c r="AM306" s="1430"/>
      <c r="AN306" s="1430"/>
      <c r="AO306" s="1430"/>
      <c r="AP306" s="1430"/>
      <c r="AQ306" s="1430"/>
      <c r="AR306" s="1430"/>
      <c r="AS306" s="1430"/>
      <c r="AT306" s="1430"/>
      <c r="AU306" s="1430"/>
      <c r="AV306" s="1430"/>
      <c r="AW306" s="1430"/>
      <c r="AX306" s="1430"/>
      <c r="AY306" s="1430"/>
      <c r="AZ306" s="1430"/>
      <c r="BA306" s="1430"/>
      <c r="BB306" s="1430"/>
      <c r="BC306" s="1430"/>
      <c r="BD306" s="1430"/>
      <c r="BE306" s="1430"/>
    </row>
    <row r="307" spans="2:57">
      <c r="B307" s="1430"/>
      <c r="C307" s="1430"/>
      <c r="D307" s="1430"/>
      <c r="E307" s="1430"/>
      <c r="F307" s="1430"/>
      <c r="G307" s="1430"/>
      <c r="H307" s="1430"/>
      <c r="I307" s="1430"/>
      <c r="J307" s="1430"/>
      <c r="K307" s="1430"/>
      <c r="L307" s="1430"/>
      <c r="M307" s="1430"/>
      <c r="N307" s="1430"/>
      <c r="O307" s="1430"/>
      <c r="P307" s="1430"/>
      <c r="Q307" s="1430"/>
      <c r="R307" s="1430"/>
      <c r="S307" s="1430"/>
      <c r="T307" s="1430"/>
      <c r="U307" s="1430"/>
      <c r="V307" s="1430"/>
      <c r="W307" s="1430"/>
      <c r="X307" s="1430"/>
      <c r="Y307" s="1430"/>
      <c r="Z307" s="1430"/>
      <c r="AA307" s="1430"/>
      <c r="AB307" s="1430"/>
      <c r="AC307" s="1430"/>
      <c r="AD307" s="1430"/>
      <c r="AE307" s="1430"/>
      <c r="AF307" s="1430"/>
      <c r="AG307" s="1430"/>
      <c r="AH307" s="1430"/>
      <c r="AI307" s="1430"/>
      <c r="AJ307" s="1430"/>
      <c r="AK307" s="1430"/>
      <c r="AL307" s="1430"/>
      <c r="AM307" s="1430"/>
      <c r="AN307" s="1430"/>
      <c r="AO307" s="1430"/>
      <c r="AP307" s="1430"/>
      <c r="AQ307" s="1430"/>
      <c r="AR307" s="1430"/>
      <c r="AS307" s="1430"/>
      <c r="AT307" s="1430"/>
      <c r="AU307" s="1430"/>
      <c r="AV307" s="1430"/>
      <c r="AW307" s="1430"/>
      <c r="AX307" s="1430"/>
      <c r="AY307" s="1430"/>
      <c r="AZ307" s="1430"/>
      <c r="BA307" s="1430"/>
      <c r="BB307" s="1430"/>
      <c r="BC307" s="1430"/>
      <c r="BD307" s="1430"/>
      <c r="BE307" s="1430"/>
    </row>
    <row r="308" spans="2:57">
      <c r="B308" s="1430"/>
      <c r="C308" s="1430"/>
      <c r="D308" s="1430"/>
      <c r="E308" s="1430"/>
      <c r="F308" s="1430"/>
      <c r="G308" s="1430"/>
      <c r="H308" s="1430"/>
      <c r="I308" s="1430"/>
      <c r="J308" s="1430"/>
      <c r="K308" s="1430"/>
      <c r="L308" s="1430"/>
      <c r="M308" s="1430"/>
      <c r="N308" s="1430"/>
      <c r="O308" s="1430"/>
      <c r="P308" s="1430"/>
      <c r="Q308" s="1430"/>
      <c r="R308" s="1430"/>
      <c r="S308" s="1430"/>
      <c r="T308" s="1430"/>
      <c r="U308" s="1430"/>
      <c r="V308" s="1430"/>
      <c r="W308" s="1430"/>
      <c r="X308" s="1430"/>
      <c r="Y308" s="1430"/>
      <c r="Z308" s="1430"/>
      <c r="AA308" s="1430"/>
      <c r="AB308" s="1430"/>
      <c r="AC308" s="1430"/>
      <c r="AD308" s="1430"/>
      <c r="AE308" s="1430"/>
      <c r="AF308" s="1430"/>
      <c r="AG308" s="1430"/>
      <c r="AH308" s="1430"/>
      <c r="AI308" s="1430"/>
      <c r="AJ308" s="1430"/>
      <c r="AK308" s="1430"/>
      <c r="AL308" s="1430"/>
      <c r="AM308" s="1430"/>
      <c r="AN308" s="1430"/>
      <c r="AO308" s="1430"/>
      <c r="AP308" s="1430"/>
      <c r="AQ308" s="1430"/>
      <c r="AR308" s="1430"/>
      <c r="AS308" s="1430"/>
      <c r="AT308" s="1430"/>
      <c r="AU308" s="1430"/>
      <c r="AV308" s="1430"/>
      <c r="AW308" s="1430"/>
      <c r="AX308" s="1430"/>
      <c r="AY308" s="1430"/>
      <c r="AZ308" s="1430"/>
      <c r="BA308" s="1430"/>
      <c r="BB308" s="1430"/>
      <c r="BC308" s="1430"/>
      <c r="BD308" s="1430"/>
      <c r="BE308" s="1430"/>
    </row>
    <row r="309" spans="2:57">
      <c r="B309" s="1430"/>
      <c r="C309" s="1430"/>
      <c r="D309" s="1430"/>
      <c r="E309" s="1430"/>
      <c r="F309" s="1430"/>
      <c r="G309" s="1430"/>
      <c r="H309" s="1430"/>
      <c r="I309" s="1430"/>
      <c r="J309" s="1430"/>
      <c r="K309" s="1430"/>
      <c r="L309" s="1430"/>
      <c r="M309" s="1430"/>
      <c r="N309" s="1430"/>
      <c r="O309" s="1430"/>
      <c r="P309" s="1430"/>
      <c r="Q309" s="1430"/>
      <c r="R309" s="1430"/>
      <c r="S309" s="1430"/>
      <c r="T309" s="1430"/>
      <c r="U309" s="1430"/>
      <c r="V309" s="1430"/>
      <c r="W309" s="1430"/>
      <c r="X309" s="1430"/>
      <c r="Y309" s="1430"/>
      <c r="Z309" s="1430"/>
      <c r="AA309" s="1430"/>
      <c r="AB309" s="1430"/>
      <c r="AC309" s="1430"/>
      <c r="AD309" s="1430"/>
      <c r="AE309" s="1430"/>
      <c r="AF309" s="1430"/>
      <c r="AG309" s="1430"/>
      <c r="AH309" s="1430"/>
      <c r="AI309" s="1430"/>
      <c r="AJ309" s="1430"/>
      <c r="AK309" s="1430"/>
      <c r="AL309" s="1430"/>
      <c r="AM309" s="1430"/>
      <c r="AN309" s="1430"/>
      <c r="AO309" s="1430"/>
      <c r="AP309" s="1430"/>
      <c r="AQ309" s="1430"/>
      <c r="AR309" s="1430"/>
      <c r="AS309" s="1430"/>
      <c r="AT309" s="1430"/>
      <c r="AU309" s="1430"/>
      <c r="AV309" s="1430"/>
      <c r="AW309" s="1430"/>
      <c r="AX309" s="1430"/>
      <c r="AY309" s="1430"/>
      <c r="AZ309" s="1430"/>
      <c r="BA309" s="1430"/>
      <c r="BB309" s="1430"/>
      <c r="BC309" s="1430"/>
      <c r="BD309" s="1430"/>
      <c r="BE309" s="1430"/>
    </row>
    <row r="310" spans="2:57">
      <c r="B310" s="1430"/>
      <c r="C310" s="1430"/>
      <c r="D310" s="1430"/>
      <c r="E310" s="1430"/>
      <c r="F310" s="1430"/>
      <c r="G310" s="1430"/>
      <c r="H310" s="1430"/>
      <c r="I310" s="1430"/>
      <c r="J310" s="1430"/>
      <c r="K310" s="1430"/>
      <c r="L310" s="1430"/>
      <c r="M310" s="1430"/>
      <c r="N310" s="1430"/>
      <c r="O310" s="1430"/>
      <c r="P310" s="1430"/>
      <c r="Q310" s="1430"/>
      <c r="R310" s="1430"/>
      <c r="S310" s="1430"/>
      <c r="T310" s="1430"/>
      <c r="U310" s="1430"/>
      <c r="V310" s="1430"/>
      <c r="W310" s="1430"/>
      <c r="X310" s="1430"/>
      <c r="Y310" s="1430"/>
      <c r="Z310" s="1430"/>
      <c r="AA310" s="1430"/>
      <c r="AB310" s="1430"/>
      <c r="AC310" s="1430"/>
      <c r="AD310" s="1430"/>
      <c r="AE310" s="1430"/>
      <c r="AF310" s="1430"/>
      <c r="AG310" s="1430"/>
      <c r="AH310" s="1430"/>
      <c r="AI310" s="1430"/>
      <c r="AJ310" s="1430"/>
      <c r="AK310" s="1430"/>
      <c r="AL310" s="1430"/>
      <c r="AM310" s="1430"/>
      <c r="AN310" s="1430"/>
      <c r="AO310" s="1430"/>
      <c r="AP310" s="1430"/>
      <c r="AQ310" s="1430"/>
      <c r="AR310" s="1430"/>
      <c r="AS310" s="1430"/>
      <c r="AT310" s="1430"/>
      <c r="AU310" s="1430"/>
      <c r="AV310" s="1430"/>
      <c r="AW310" s="1430"/>
      <c r="AX310" s="1430"/>
      <c r="AY310" s="1430"/>
      <c r="AZ310" s="1430"/>
      <c r="BA310" s="1430"/>
      <c r="BB310" s="1430"/>
      <c r="BC310" s="1430"/>
      <c r="BD310" s="1430"/>
      <c r="BE310" s="1430"/>
    </row>
    <row r="311" spans="2:57">
      <c r="B311" s="1430"/>
      <c r="C311" s="1430"/>
      <c r="D311" s="1430"/>
      <c r="E311" s="1430"/>
      <c r="F311" s="1430"/>
      <c r="G311" s="1430"/>
      <c r="H311" s="1430"/>
      <c r="I311" s="1430"/>
      <c r="J311" s="1430"/>
      <c r="K311" s="1430"/>
      <c r="L311" s="1430"/>
      <c r="M311" s="1430"/>
      <c r="N311" s="1430"/>
      <c r="O311" s="1430"/>
      <c r="P311" s="1430"/>
      <c r="Q311" s="1430"/>
      <c r="R311" s="1430"/>
      <c r="S311" s="1430"/>
      <c r="T311" s="1430"/>
      <c r="U311" s="1430"/>
      <c r="V311" s="1430"/>
      <c r="W311" s="1430"/>
      <c r="X311" s="1430"/>
      <c r="Y311" s="1430"/>
      <c r="Z311" s="1430"/>
      <c r="AA311" s="1430"/>
      <c r="AB311" s="1430"/>
      <c r="AC311" s="1430"/>
      <c r="AD311" s="1430"/>
      <c r="AE311" s="1430"/>
      <c r="AF311" s="1430"/>
      <c r="AG311" s="1430"/>
      <c r="AH311" s="1430"/>
      <c r="AI311" s="1430"/>
      <c r="AJ311" s="1430"/>
      <c r="AK311" s="1430"/>
      <c r="AL311" s="1430"/>
      <c r="AM311" s="1430"/>
      <c r="AN311" s="1430"/>
      <c r="AO311" s="1430"/>
      <c r="AP311" s="1430"/>
      <c r="AQ311" s="1430"/>
      <c r="AR311" s="1430"/>
      <c r="AS311" s="1430"/>
      <c r="AT311" s="1430"/>
      <c r="AU311" s="1430"/>
      <c r="AV311" s="1430"/>
      <c r="AW311" s="1430"/>
      <c r="AX311" s="1430"/>
      <c r="AY311" s="1430"/>
      <c r="AZ311" s="1430"/>
      <c r="BA311" s="1430"/>
      <c r="BB311" s="1430"/>
      <c r="BC311" s="1430"/>
      <c r="BD311" s="1430"/>
      <c r="BE311" s="1430"/>
    </row>
    <row r="312" spans="2:57">
      <c r="B312" s="1430"/>
      <c r="C312" s="1430"/>
      <c r="D312" s="1430"/>
      <c r="E312" s="1430"/>
      <c r="F312" s="1430"/>
      <c r="G312" s="1430"/>
      <c r="H312" s="1430"/>
      <c r="I312" s="1430"/>
      <c r="J312" s="1430"/>
      <c r="K312" s="1430"/>
      <c r="L312" s="1430"/>
      <c r="M312" s="1430"/>
      <c r="N312" s="1430"/>
      <c r="O312" s="1430"/>
      <c r="P312" s="1430"/>
      <c r="Q312" s="1430"/>
      <c r="R312" s="1430"/>
      <c r="S312" s="1430"/>
      <c r="T312" s="1430"/>
      <c r="U312" s="1430"/>
      <c r="V312" s="1430"/>
      <c r="W312" s="1430"/>
      <c r="X312" s="1430"/>
      <c r="Y312" s="1430"/>
      <c r="Z312" s="1430"/>
      <c r="AA312" s="1430"/>
      <c r="AB312" s="1430"/>
      <c r="AC312" s="1430"/>
      <c r="AD312" s="1430"/>
      <c r="AE312" s="1430"/>
      <c r="AF312" s="1430"/>
      <c r="AG312" s="1430"/>
      <c r="AH312" s="1430"/>
      <c r="AI312" s="1430"/>
      <c r="AJ312" s="1430"/>
      <c r="AK312" s="1430"/>
      <c r="AL312" s="1430"/>
      <c r="AM312" s="1430"/>
      <c r="AN312" s="1430"/>
      <c r="AO312" s="1430"/>
      <c r="AP312" s="1430"/>
      <c r="AQ312" s="1430"/>
      <c r="AR312" s="1430"/>
      <c r="AS312" s="1430"/>
      <c r="AT312" s="1430"/>
      <c r="AU312" s="1430"/>
      <c r="AV312" s="1430"/>
      <c r="AW312" s="1430"/>
      <c r="AX312" s="1430"/>
      <c r="AY312" s="1430"/>
      <c r="AZ312" s="1430"/>
      <c r="BA312" s="1430"/>
      <c r="BB312" s="1430"/>
      <c r="BC312" s="1430"/>
      <c r="BD312" s="1430"/>
      <c r="BE312" s="1430"/>
    </row>
    <row r="313" spans="2:57">
      <c r="B313" s="1430"/>
      <c r="C313" s="1430"/>
      <c r="D313" s="1430"/>
      <c r="E313" s="1430"/>
      <c r="F313" s="1430"/>
      <c r="G313" s="1430"/>
      <c r="H313" s="1430"/>
      <c r="I313" s="1430"/>
      <c r="J313" s="1430"/>
      <c r="K313" s="1430"/>
      <c r="L313" s="1430"/>
      <c r="M313" s="1430"/>
      <c r="N313" s="1430"/>
      <c r="O313" s="1430"/>
      <c r="P313" s="1430"/>
      <c r="Q313" s="1430"/>
      <c r="R313" s="1430"/>
      <c r="S313" s="1430"/>
      <c r="T313" s="1430"/>
      <c r="U313" s="1430"/>
      <c r="V313" s="1430"/>
      <c r="W313" s="1430"/>
      <c r="X313" s="1430"/>
      <c r="Y313" s="1430"/>
      <c r="Z313" s="1430"/>
      <c r="AA313" s="1430"/>
      <c r="AB313" s="1430"/>
      <c r="AC313" s="1430"/>
      <c r="AD313" s="1430"/>
      <c r="AE313" s="1430"/>
      <c r="AF313" s="1430"/>
      <c r="AG313" s="1430"/>
      <c r="AH313" s="1430"/>
      <c r="AI313" s="1430"/>
      <c r="AJ313" s="1430"/>
      <c r="AK313" s="1430"/>
      <c r="AL313" s="1430"/>
      <c r="AM313" s="1430"/>
      <c r="AN313" s="1430"/>
      <c r="AO313" s="1430"/>
      <c r="AP313" s="1430"/>
      <c r="AQ313" s="1430"/>
      <c r="AR313" s="1430"/>
      <c r="AS313" s="1430"/>
      <c r="AT313" s="1430"/>
      <c r="AU313" s="1430"/>
      <c r="AV313" s="1430"/>
      <c r="AW313" s="1430"/>
      <c r="AX313" s="1430"/>
      <c r="AY313" s="1430"/>
      <c r="AZ313" s="1430"/>
      <c r="BA313" s="1430"/>
      <c r="BB313" s="1430"/>
      <c r="BC313" s="1430"/>
      <c r="BD313" s="1430"/>
      <c r="BE313" s="1430"/>
    </row>
    <row r="314" spans="2:57">
      <c r="B314" s="1430"/>
      <c r="C314" s="1430"/>
      <c r="D314" s="1430"/>
      <c r="E314" s="1430"/>
      <c r="F314" s="1430"/>
      <c r="G314" s="1430"/>
      <c r="H314" s="1430"/>
      <c r="I314" s="1430"/>
      <c r="J314" s="1430"/>
      <c r="K314" s="1430"/>
      <c r="L314" s="1430"/>
      <c r="M314" s="1430"/>
      <c r="N314" s="1430"/>
      <c r="O314" s="1430"/>
      <c r="P314" s="1430"/>
      <c r="Q314" s="1430"/>
      <c r="R314" s="1430"/>
      <c r="S314" s="1430"/>
      <c r="T314" s="1430"/>
      <c r="U314" s="1430"/>
      <c r="V314" s="1430"/>
      <c r="W314" s="1430"/>
      <c r="X314" s="1430"/>
      <c r="Y314" s="1430"/>
      <c r="Z314" s="1430"/>
      <c r="AA314" s="1430"/>
      <c r="AB314" s="1430"/>
      <c r="AC314" s="1430"/>
      <c r="AD314" s="1430"/>
      <c r="AE314" s="1430"/>
      <c r="AF314" s="1430"/>
      <c r="AG314" s="1430"/>
      <c r="AH314" s="1430"/>
      <c r="AI314" s="1430"/>
      <c r="AJ314" s="1430"/>
      <c r="AK314" s="1430"/>
      <c r="AL314" s="1430"/>
      <c r="AM314" s="1430"/>
      <c r="AN314" s="1430"/>
      <c r="AO314" s="1430"/>
      <c r="AP314" s="1430"/>
      <c r="AQ314" s="1430"/>
      <c r="AR314" s="1430"/>
      <c r="AS314" s="1430"/>
      <c r="AT314" s="1430"/>
      <c r="AU314" s="1430"/>
      <c r="AV314" s="1430"/>
      <c r="AW314" s="1430"/>
      <c r="AX314" s="1430"/>
      <c r="AY314" s="1430"/>
      <c r="AZ314" s="1430"/>
      <c r="BA314" s="1430"/>
      <c r="BB314" s="1430"/>
      <c r="BC314" s="1430"/>
      <c r="BD314" s="1430"/>
      <c r="BE314" s="1430"/>
    </row>
    <row r="315" spans="2:57">
      <c r="B315" s="1430"/>
      <c r="C315" s="1430"/>
      <c r="D315" s="1430"/>
      <c r="E315" s="1430"/>
      <c r="F315" s="1430"/>
      <c r="G315" s="1430"/>
      <c r="H315" s="1430"/>
      <c r="I315" s="1430"/>
      <c r="J315" s="1430"/>
      <c r="K315" s="1430"/>
      <c r="L315" s="1430"/>
      <c r="M315" s="1430"/>
      <c r="N315" s="1430"/>
      <c r="O315" s="1430"/>
      <c r="P315" s="1430"/>
      <c r="Q315" s="1430"/>
      <c r="R315" s="1430"/>
      <c r="S315" s="1430"/>
      <c r="T315" s="1430"/>
      <c r="U315" s="1430"/>
      <c r="V315" s="1430"/>
      <c r="W315" s="1430"/>
      <c r="X315" s="1430"/>
      <c r="Y315" s="1430"/>
      <c r="Z315" s="1430"/>
      <c r="AA315" s="1430"/>
      <c r="AB315" s="1430"/>
      <c r="AC315" s="1430"/>
      <c r="AD315" s="1430"/>
      <c r="AE315" s="1430"/>
      <c r="AF315" s="1430"/>
      <c r="AG315" s="1430"/>
      <c r="AH315" s="1430"/>
      <c r="AI315" s="1430"/>
      <c r="AJ315" s="1430"/>
      <c r="AK315" s="1430"/>
      <c r="AL315" s="1430"/>
      <c r="AM315" s="1430"/>
      <c r="AN315" s="1430"/>
      <c r="AO315" s="1430"/>
      <c r="AP315" s="1430"/>
      <c r="AQ315" s="1430"/>
      <c r="AR315" s="1430"/>
      <c r="AS315" s="1430"/>
      <c r="AT315" s="1430"/>
      <c r="AU315" s="1430"/>
      <c r="AV315" s="1430"/>
      <c r="AW315" s="1430"/>
      <c r="AX315" s="1430"/>
      <c r="AY315" s="1430"/>
      <c r="AZ315" s="1430"/>
      <c r="BA315" s="1430"/>
      <c r="BB315" s="1430"/>
      <c r="BC315" s="1430"/>
      <c r="BD315" s="1430"/>
      <c r="BE315" s="1430"/>
    </row>
    <row r="316" spans="2:57">
      <c r="B316" s="1430"/>
      <c r="C316" s="1430"/>
      <c r="D316" s="1430"/>
      <c r="E316" s="1430"/>
      <c r="F316" s="1430"/>
      <c r="G316" s="1430"/>
      <c r="H316" s="1430"/>
      <c r="I316" s="1430"/>
      <c r="J316" s="1430"/>
      <c r="K316" s="1430"/>
      <c r="L316" s="1430"/>
      <c r="M316" s="1430"/>
      <c r="N316" s="1430"/>
      <c r="O316" s="1430"/>
      <c r="P316" s="1430"/>
      <c r="Q316" s="1430"/>
      <c r="R316" s="1430"/>
      <c r="S316" s="1430"/>
      <c r="T316" s="1430"/>
      <c r="U316" s="1430"/>
      <c r="V316" s="1430"/>
      <c r="W316" s="1430"/>
      <c r="X316" s="1430"/>
      <c r="Y316" s="1430"/>
      <c r="Z316" s="1430"/>
      <c r="AA316" s="1430"/>
      <c r="AB316" s="1430"/>
      <c r="AC316" s="1430"/>
      <c r="AD316" s="1430"/>
      <c r="AE316" s="1430"/>
      <c r="AF316" s="1430"/>
      <c r="AG316" s="1430"/>
      <c r="AH316" s="1430"/>
      <c r="AI316" s="1430"/>
      <c r="AJ316" s="1430"/>
      <c r="AK316" s="1430"/>
      <c r="AL316" s="1430"/>
      <c r="AM316" s="1430"/>
      <c r="AN316" s="1430"/>
      <c r="AO316" s="1430"/>
      <c r="AP316" s="1430"/>
      <c r="AQ316" s="1430"/>
      <c r="AR316" s="1430"/>
      <c r="AS316" s="1430"/>
      <c r="AT316" s="1430"/>
      <c r="AU316" s="1430"/>
      <c r="AV316" s="1430"/>
      <c r="AW316" s="1430"/>
      <c r="AX316" s="1430"/>
      <c r="AY316" s="1430"/>
      <c r="AZ316" s="1430"/>
      <c r="BA316" s="1430"/>
      <c r="BB316" s="1430"/>
      <c r="BC316" s="1430"/>
      <c r="BD316" s="1430"/>
      <c r="BE316" s="1430"/>
    </row>
    <row r="317" spans="2:57">
      <c r="B317" s="1430"/>
      <c r="C317" s="1430"/>
      <c r="D317" s="1430"/>
      <c r="E317" s="1430"/>
      <c r="F317" s="1430"/>
      <c r="G317" s="1430"/>
      <c r="H317" s="1430"/>
      <c r="I317" s="1430"/>
      <c r="J317" s="1430"/>
      <c r="K317" s="1430"/>
      <c r="L317" s="1430"/>
      <c r="M317" s="1430"/>
      <c r="N317" s="1430"/>
      <c r="O317" s="1430"/>
      <c r="P317" s="1430"/>
      <c r="Q317" s="1430"/>
      <c r="R317" s="1430"/>
      <c r="S317" s="1430"/>
      <c r="T317" s="1430"/>
      <c r="U317" s="1430"/>
      <c r="V317" s="1430"/>
      <c r="W317" s="1430"/>
      <c r="X317" s="1430"/>
      <c r="Y317" s="1430"/>
      <c r="Z317" s="1430"/>
      <c r="AA317" s="1430"/>
      <c r="AB317" s="1430"/>
      <c r="AC317" s="1430"/>
      <c r="AD317" s="1430"/>
      <c r="AE317" s="1430"/>
      <c r="AF317" s="1430"/>
      <c r="AG317" s="1430"/>
      <c r="AH317" s="1430"/>
      <c r="AI317" s="1430"/>
      <c r="AJ317" s="1430"/>
      <c r="AK317" s="1430"/>
      <c r="AL317" s="1430"/>
      <c r="AM317" s="1430"/>
      <c r="AN317" s="1430"/>
      <c r="AO317" s="1430"/>
      <c r="AP317" s="1430"/>
      <c r="AQ317" s="1430"/>
      <c r="AR317" s="1430"/>
      <c r="AS317" s="1430"/>
      <c r="AT317" s="1430"/>
      <c r="AU317" s="1430"/>
      <c r="AV317" s="1430"/>
      <c r="AW317" s="1430"/>
      <c r="AX317" s="1430"/>
      <c r="AY317" s="1430"/>
      <c r="AZ317" s="1430"/>
      <c r="BA317" s="1430"/>
      <c r="BB317" s="1430"/>
      <c r="BC317" s="1430"/>
      <c r="BD317" s="1430"/>
      <c r="BE317" s="1430"/>
    </row>
    <row r="318" spans="2:57">
      <c r="B318" s="1430"/>
      <c r="C318" s="1430"/>
      <c r="D318" s="1430"/>
      <c r="E318" s="1430"/>
      <c r="F318" s="1430"/>
      <c r="G318" s="1430"/>
      <c r="H318" s="1430"/>
      <c r="I318" s="1430"/>
      <c r="J318" s="1430"/>
      <c r="K318" s="1430"/>
      <c r="L318" s="1430"/>
      <c r="M318" s="1430"/>
      <c r="N318" s="1430"/>
      <c r="O318" s="1430"/>
      <c r="P318" s="1430"/>
      <c r="Q318" s="1430"/>
      <c r="R318" s="1430"/>
      <c r="S318" s="1430"/>
      <c r="T318" s="1430"/>
      <c r="U318" s="1430"/>
      <c r="V318" s="1430"/>
      <c r="W318" s="1430"/>
      <c r="X318" s="1430"/>
      <c r="Y318" s="1430"/>
      <c r="Z318" s="1430"/>
      <c r="AA318" s="1430"/>
      <c r="AB318" s="1430"/>
      <c r="AC318" s="1430"/>
      <c r="AD318" s="1430"/>
      <c r="AE318" s="1430"/>
      <c r="AF318" s="1430"/>
      <c r="AG318" s="1430"/>
      <c r="AH318" s="1430"/>
      <c r="AI318" s="1430"/>
      <c r="AJ318" s="1430"/>
      <c r="AK318" s="1430"/>
      <c r="AL318" s="1430"/>
      <c r="AM318" s="1430"/>
      <c r="AN318" s="1430"/>
      <c r="AO318" s="1430"/>
      <c r="AP318" s="1430"/>
      <c r="AQ318" s="1430"/>
      <c r="AR318" s="1430"/>
      <c r="AS318" s="1430"/>
      <c r="AT318" s="1430"/>
      <c r="AU318" s="1430"/>
      <c r="AV318" s="1430"/>
      <c r="AW318" s="1430"/>
      <c r="AX318" s="1430"/>
      <c r="AY318" s="1430"/>
      <c r="AZ318" s="1430"/>
      <c r="BA318" s="1430"/>
      <c r="BB318" s="1430"/>
      <c r="BC318" s="1430"/>
      <c r="BD318" s="1430"/>
      <c r="BE318" s="1430"/>
    </row>
    <row r="319" spans="2:57">
      <c r="B319" s="1430"/>
      <c r="C319" s="1430"/>
      <c r="D319" s="1430"/>
      <c r="E319" s="1430"/>
      <c r="F319" s="1430"/>
      <c r="G319" s="1430"/>
      <c r="H319" s="1430"/>
      <c r="I319" s="1430"/>
      <c r="J319" s="1430"/>
      <c r="K319" s="1430"/>
      <c r="L319" s="1430"/>
      <c r="M319" s="1430"/>
      <c r="N319" s="1430"/>
      <c r="O319" s="1430"/>
      <c r="P319" s="1430"/>
      <c r="Q319" s="1430"/>
      <c r="R319" s="1430"/>
      <c r="S319" s="1430"/>
      <c r="T319" s="1430"/>
      <c r="U319" s="1430"/>
      <c r="V319" s="1430"/>
      <c r="W319" s="1430"/>
      <c r="X319" s="1430"/>
      <c r="Y319" s="1430"/>
      <c r="Z319" s="1430"/>
      <c r="AA319" s="1430"/>
      <c r="AB319" s="1430"/>
      <c r="AC319" s="1430"/>
      <c r="AD319" s="1430"/>
      <c r="AE319" s="1430"/>
      <c r="AF319" s="1430"/>
      <c r="AG319" s="1430"/>
      <c r="AH319" s="1430"/>
      <c r="AI319" s="1430"/>
      <c r="AJ319" s="1430"/>
      <c r="AK319" s="1430"/>
      <c r="AL319" s="1430"/>
      <c r="AM319" s="1430"/>
      <c r="AN319" s="1430"/>
      <c r="AO319" s="1430"/>
      <c r="AP319" s="1430"/>
      <c r="AQ319" s="1430"/>
      <c r="AR319" s="1430"/>
      <c r="AS319" s="1430"/>
      <c r="AT319" s="1430"/>
      <c r="AU319" s="1430"/>
      <c r="AV319" s="1430"/>
      <c r="AW319" s="1430"/>
      <c r="AX319" s="1430"/>
      <c r="AY319" s="1430"/>
      <c r="AZ319" s="1430"/>
      <c r="BA319" s="1430"/>
      <c r="BB319" s="1430"/>
      <c r="BC319" s="1430"/>
      <c r="BD319" s="1430"/>
      <c r="BE319" s="1430"/>
    </row>
    <row r="320" spans="2:57">
      <c r="B320" s="1430"/>
      <c r="C320" s="1430"/>
      <c r="D320" s="1430"/>
      <c r="E320" s="1430"/>
      <c r="F320" s="1430"/>
      <c r="G320" s="1430"/>
      <c r="H320" s="1430"/>
      <c r="I320" s="1430"/>
      <c r="J320" s="1430"/>
      <c r="K320" s="1430"/>
      <c r="L320" s="1430"/>
      <c r="M320" s="1430"/>
      <c r="N320" s="1430"/>
      <c r="O320" s="1430"/>
      <c r="P320" s="1430"/>
      <c r="Q320" s="1430"/>
      <c r="R320" s="1430"/>
      <c r="S320" s="1430"/>
      <c r="T320" s="1430"/>
      <c r="U320" s="1430"/>
      <c r="V320" s="1430"/>
      <c r="W320" s="1430"/>
      <c r="X320" s="1430"/>
      <c r="Y320" s="1430"/>
      <c r="Z320" s="1430"/>
      <c r="AA320" s="1430"/>
      <c r="AB320" s="1430"/>
      <c r="AC320" s="1430"/>
      <c r="AD320" s="1430"/>
      <c r="AE320" s="1430"/>
      <c r="AF320" s="1430"/>
      <c r="AG320" s="1430"/>
      <c r="AH320" s="1430"/>
      <c r="AI320" s="1430"/>
      <c r="AJ320" s="1430"/>
      <c r="AK320" s="1430"/>
      <c r="AL320" s="1430"/>
      <c r="AM320" s="1430"/>
      <c r="AN320" s="1430"/>
      <c r="AO320" s="1430"/>
      <c r="AP320" s="1430"/>
      <c r="AQ320" s="1430"/>
      <c r="AR320" s="1430"/>
      <c r="AS320" s="1430"/>
      <c r="AT320" s="1430"/>
      <c r="AU320" s="1430"/>
      <c r="AV320" s="1430"/>
      <c r="AW320" s="1430"/>
      <c r="AX320" s="1430"/>
      <c r="AY320" s="1430"/>
      <c r="AZ320" s="1430"/>
      <c r="BA320" s="1430"/>
      <c r="BB320" s="1430"/>
      <c r="BC320" s="1430"/>
      <c r="BD320" s="1430"/>
      <c r="BE320" s="1430"/>
    </row>
    <row r="321" spans="2:57">
      <c r="B321" s="1430"/>
      <c r="C321" s="1430"/>
      <c r="D321" s="1430"/>
      <c r="E321" s="1430"/>
      <c r="F321" s="1430"/>
      <c r="G321" s="1430"/>
      <c r="H321" s="1430"/>
      <c r="I321" s="1430"/>
      <c r="J321" s="1430"/>
      <c r="K321" s="1430"/>
      <c r="L321" s="1430"/>
      <c r="M321" s="1430"/>
      <c r="N321" s="1430"/>
      <c r="O321" s="1430"/>
      <c r="P321" s="1430"/>
      <c r="Q321" s="1430"/>
      <c r="R321" s="1430"/>
      <c r="S321" s="1430"/>
      <c r="T321" s="1430"/>
      <c r="U321" s="1430"/>
      <c r="V321" s="1430"/>
      <c r="W321" s="1430"/>
      <c r="X321" s="1430"/>
      <c r="Y321" s="1430"/>
      <c r="Z321" s="1430"/>
      <c r="AA321" s="1430"/>
      <c r="AB321" s="1430"/>
      <c r="AC321" s="1430"/>
      <c r="AD321" s="1430"/>
      <c r="AE321" s="1430"/>
      <c r="AF321" s="1430"/>
      <c r="AG321" s="1430"/>
      <c r="AH321" s="1430"/>
      <c r="AI321" s="1430"/>
      <c r="AJ321" s="1430"/>
      <c r="AK321" s="1430"/>
      <c r="AL321" s="1430"/>
      <c r="AM321" s="1430"/>
      <c r="AN321" s="1430"/>
      <c r="AO321" s="1430"/>
      <c r="AP321" s="1430"/>
      <c r="AQ321" s="1430"/>
      <c r="AR321" s="1430"/>
      <c r="AS321" s="1430"/>
      <c r="AT321" s="1430"/>
      <c r="AU321" s="1430"/>
      <c r="AV321" s="1430"/>
      <c r="AW321" s="1430"/>
      <c r="AX321" s="1430"/>
      <c r="AY321" s="1430"/>
      <c r="AZ321" s="1430"/>
      <c r="BA321" s="1430"/>
      <c r="BB321" s="1430"/>
      <c r="BC321" s="1430"/>
      <c r="BD321" s="1430"/>
      <c r="BE321" s="1430"/>
    </row>
    <row r="322" spans="2:57">
      <c r="B322" s="1430"/>
      <c r="C322" s="1430"/>
      <c r="D322" s="1430"/>
      <c r="E322" s="1430"/>
      <c r="F322" s="1430"/>
      <c r="G322" s="1430"/>
      <c r="H322" s="1430"/>
      <c r="I322" s="1430"/>
      <c r="J322" s="1430"/>
      <c r="K322" s="1430"/>
      <c r="L322" s="1430"/>
      <c r="M322" s="1430"/>
      <c r="N322" s="1430"/>
      <c r="O322" s="1430"/>
      <c r="P322" s="1430"/>
      <c r="Q322" s="1430"/>
      <c r="R322" s="1430"/>
      <c r="S322" s="1430"/>
      <c r="T322" s="1430"/>
      <c r="U322" s="1430"/>
      <c r="V322" s="1430"/>
      <c r="W322" s="1430"/>
      <c r="X322" s="1430"/>
      <c r="Y322" s="1430"/>
      <c r="Z322" s="1430"/>
      <c r="AA322" s="1430"/>
      <c r="AB322" s="1430"/>
      <c r="AC322" s="1430"/>
      <c r="AD322" s="1430"/>
      <c r="AE322" s="1430"/>
      <c r="AF322" s="1430"/>
      <c r="AG322" s="1430"/>
      <c r="AH322" s="1430"/>
      <c r="AI322" s="1430"/>
      <c r="AJ322" s="1430"/>
      <c r="AK322" s="1430"/>
      <c r="AL322" s="1430"/>
      <c r="AM322" s="1430"/>
      <c r="AN322" s="1430"/>
      <c r="AO322" s="1430"/>
      <c r="AP322" s="1430"/>
      <c r="AQ322" s="1430"/>
      <c r="AR322" s="1430"/>
      <c r="AS322" s="1430"/>
      <c r="AT322" s="1430"/>
      <c r="AU322" s="1430"/>
      <c r="AV322" s="1430"/>
      <c r="AW322" s="1430"/>
      <c r="AX322" s="1430"/>
      <c r="AY322" s="1430"/>
      <c r="AZ322" s="1430"/>
      <c r="BA322" s="1430"/>
      <c r="BB322" s="1430"/>
      <c r="BC322" s="1430"/>
      <c r="BD322" s="1430"/>
      <c r="BE322" s="1430"/>
    </row>
    <row r="323" spans="2:57">
      <c r="B323" s="1430"/>
      <c r="C323" s="1430"/>
      <c r="D323" s="1430"/>
      <c r="E323" s="1430"/>
      <c r="F323" s="1430"/>
      <c r="G323" s="1430"/>
      <c r="H323" s="1430"/>
      <c r="I323" s="1430"/>
      <c r="J323" s="1430"/>
      <c r="K323" s="1430"/>
      <c r="L323" s="1430"/>
      <c r="M323" s="1430"/>
      <c r="N323" s="1430"/>
      <c r="O323" s="1430"/>
      <c r="P323" s="1430"/>
      <c r="Q323" s="1430"/>
      <c r="R323" s="1430"/>
      <c r="S323" s="1430"/>
      <c r="T323" s="1430"/>
      <c r="U323" s="1430"/>
      <c r="V323" s="1430"/>
      <c r="W323" s="1430"/>
      <c r="X323" s="1430"/>
      <c r="Y323" s="1430"/>
      <c r="Z323" s="1430"/>
      <c r="AA323" s="1430"/>
      <c r="AB323" s="1430"/>
      <c r="AC323" s="1430"/>
      <c r="AD323" s="1430"/>
      <c r="AE323" s="1430"/>
      <c r="AF323" s="1430"/>
      <c r="AG323" s="1430"/>
      <c r="AH323" s="1430"/>
      <c r="AI323" s="1430"/>
      <c r="AJ323" s="1430"/>
      <c r="AK323" s="1430"/>
      <c r="AL323" s="1430"/>
      <c r="AM323" s="1430"/>
      <c r="AN323" s="1430"/>
      <c r="AO323" s="1430"/>
      <c r="AP323" s="1430"/>
      <c r="AQ323" s="1430"/>
      <c r="AR323" s="1430"/>
      <c r="AS323" s="1430"/>
      <c r="AT323" s="1430"/>
      <c r="AU323" s="1430"/>
      <c r="AV323" s="1430"/>
      <c r="AW323" s="1430"/>
      <c r="AX323" s="1430"/>
      <c r="AY323" s="1430"/>
      <c r="AZ323" s="1430"/>
      <c r="BA323" s="1430"/>
      <c r="BB323" s="1430"/>
      <c r="BC323" s="1430"/>
      <c r="BD323" s="1430"/>
      <c r="BE323" s="1430"/>
    </row>
    <row r="324" spans="2:57">
      <c r="B324" s="1430"/>
      <c r="C324" s="1430"/>
      <c r="D324" s="1430"/>
      <c r="E324" s="1430"/>
      <c r="F324" s="1430"/>
      <c r="G324" s="1430"/>
      <c r="H324" s="1430"/>
      <c r="I324" s="1430"/>
      <c r="J324" s="1430"/>
      <c r="K324" s="1430"/>
      <c r="L324" s="1430"/>
      <c r="M324" s="1430"/>
      <c r="N324" s="1430"/>
      <c r="O324" s="1430"/>
      <c r="P324" s="1430"/>
      <c r="Q324" s="1430"/>
      <c r="R324" s="1430"/>
      <c r="S324" s="1430"/>
      <c r="T324" s="1430"/>
      <c r="U324" s="1430"/>
      <c r="V324" s="1430"/>
      <c r="W324" s="1430"/>
      <c r="X324" s="1430"/>
      <c r="Y324" s="1430"/>
      <c r="Z324" s="1430"/>
      <c r="AA324" s="1430"/>
      <c r="AB324" s="1430"/>
      <c r="AC324" s="1430"/>
      <c r="AD324" s="1430"/>
      <c r="AE324" s="1430"/>
      <c r="AF324" s="1430"/>
      <c r="AG324" s="1430"/>
      <c r="AH324" s="1430"/>
      <c r="AI324" s="1430"/>
      <c r="AJ324" s="1430"/>
      <c r="AK324" s="1430"/>
      <c r="AL324" s="1430"/>
      <c r="AM324" s="1430"/>
      <c r="AN324" s="1430"/>
      <c r="AO324" s="1430"/>
      <c r="AP324" s="1430"/>
      <c r="AQ324" s="1430"/>
      <c r="AR324" s="1430"/>
      <c r="AS324" s="1430"/>
      <c r="AT324" s="1430"/>
      <c r="AU324" s="1430"/>
      <c r="AV324" s="1430"/>
      <c r="AW324" s="1430"/>
      <c r="AX324" s="1430"/>
      <c r="AY324" s="1430"/>
      <c r="AZ324" s="1430"/>
      <c r="BA324" s="1430"/>
      <c r="BB324" s="1430"/>
      <c r="BC324" s="1430"/>
      <c r="BD324" s="1430"/>
      <c r="BE324" s="1430"/>
    </row>
    <row r="325" spans="2:57">
      <c r="B325" s="1430"/>
      <c r="C325" s="1430"/>
      <c r="D325" s="1430"/>
      <c r="E325" s="1430"/>
      <c r="F325" s="1430"/>
      <c r="G325" s="1430"/>
      <c r="H325" s="1430"/>
      <c r="I325" s="1430"/>
      <c r="J325" s="1430"/>
      <c r="K325" s="1430"/>
      <c r="L325" s="1430"/>
      <c r="M325" s="1430"/>
      <c r="N325" s="1430"/>
      <c r="O325" s="1430"/>
      <c r="P325" s="1430"/>
      <c r="Q325" s="1430"/>
      <c r="R325" s="1430"/>
      <c r="S325" s="1430"/>
      <c r="T325" s="1430"/>
      <c r="U325" s="1430"/>
      <c r="V325" s="1430"/>
      <c r="W325" s="1430"/>
      <c r="X325" s="1430"/>
      <c r="Y325" s="1430"/>
      <c r="Z325" s="1430"/>
      <c r="AA325" s="1430"/>
      <c r="AB325" s="1430"/>
      <c r="AC325" s="1430"/>
      <c r="AD325" s="1430"/>
      <c r="AE325" s="1430"/>
      <c r="AF325" s="1430"/>
      <c r="AG325" s="1430"/>
      <c r="AH325" s="1430"/>
      <c r="AI325" s="1430"/>
      <c r="AJ325" s="1430"/>
      <c r="AK325" s="1430"/>
      <c r="AL325" s="1430"/>
      <c r="AM325" s="1430"/>
      <c r="AN325" s="1430"/>
      <c r="AO325" s="1430"/>
      <c r="AP325" s="1430"/>
      <c r="AQ325" s="1430"/>
      <c r="AR325" s="1430"/>
      <c r="AS325" s="1430"/>
      <c r="AT325" s="1430"/>
      <c r="AU325" s="1430"/>
      <c r="AV325" s="1430"/>
      <c r="AW325" s="1430"/>
      <c r="AX325" s="1430"/>
      <c r="AY325" s="1430"/>
      <c r="AZ325" s="1430"/>
      <c r="BA325" s="1430"/>
      <c r="BB325" s="1430"/>
      <c r="BC325" s="1430"/>
      <c r="BD325" s="1430"/>
      <c r="BE325" s="1430"/>
    </row>
    <row r="326" spans="2:57">
      <c r="B326" s="1430"/>
      <c r="C326" s="1430"/>
      <c r="D326" s="1430"/>
      <c r="E326" s="1430"/>
      <c r="F326" s="1430"/>
      <c r="G326" s="1430"/>
      <c r="H326" s="1430"/>
      <c r="I326" s="1430"/>
      <c r="J326" s="1430"/>
      <c r="K326" s="1430"/>
      <c r="L326" s="1430"/>
      <c r="M326" s="1430"/>
      <c r="N326" s="1430"/>
      <c r="O326" s="1430"/>
      <c r="P326" s="1430"/>
      <c r="Q326" s="1430"/>
      <c r="R326" s="1430"/>
      <c r="S326" s="1430"/>
      <c r="T326" s="1430"/>
      <c r="U326" s="1430"/>
      <c r="V326" s="1430"/>
      <c r="W326" s="1430"/>
      <c r="X326" s="1430"/>
      <c r="Y326" s="1430"/>
      <c r="Z326" s="1430"/>
      <c r="AA326" s="1430"/>
      <c r="AB326" s="1430"/>
      <c r="AC326" s="1430"/>
      <c r="AD326" s="1430"/>
      <c r="AE326" s="1430"/>
      <c r="AF326" s="1430"/>
      <c r="AG326" s="1430"/>
      <c r="AH326" s="1430"/>
      <c r="AI326" s="1430"/>
      <c r="AJ326" s="1430"/>
      <c r="AK326" s="1430"/>
      <c r="AL326" s="1430"/>
      <c r="AM326" s="1430"/>
      <c r="AN326" s="1430"/>
      <c r="AO326" s="1430"/>
      <c r="AP326" s="1430"/>
      <c r="AQ326" s="1430"/>
      <c r="AR326" s="1430"/>
      <c r="AS326" s="1430"/>
      <c r="AT326" s="1430"/>
      <c r="AU326" s="1430"/>
      <c r="AV326" s="1430"/>
      <c r="AW326" s="1430"/>
      <c r="AX326" s="1430"/>
      <c r="AY326" s="1430"/>
      <c r="AZ326" s="1430"/>
      <c r="BA326" s="1430"/>
      <c r="BB326" s="1430"/>
      <c r="BC326" s="1430"/>
      <c r="BD326" s="1430"/>
      <c r="BE326" s="1430"/>
    </row>
    <row r="327" spans="2:57">
      <c r="B327" s="1430"/>
      <c r="C327" s="1430"/>
      <c r="D327" s="1430"/>
      <c r="E327" s="1430"/>
      <c r="F327" s="1430"/>
      <c r="G327" s="1430"/>
      <c r="H327" s="1430"/>
      <c r="I327" s="1430"/>
      <c r="J327" s="1430"/>
      <c r="K327" s="1430"/>
      <c r="L327" s="1430"/>
      <c r="M327" s="1430"/>
      <c r="N327" s="1430"/>
      <c r="O327" s="1430"/>
      <c r="P327" s="1430"/>
      <c r="Q327" s="1430"/>
      <c r="R327" s="1430"/>
      <c r="S327" s="1430"/>
      <c r="T327" s="1430"/>
      <c r="U327" s="1430"/>
      <c r="V327" s="1430"/>
      <c r="W327" s="1430"/>
      <c r="X327" s="1430"/>
      <c r="Y327" s="1430"/>
      <c r="Z327" s="1430"/>
      <c r="AA327" s="1430"/>
      <c r="AB327" s="1430"/>
      <c r="AC327" s="1430"/>
      <c r="AD327" s="1430"/>
      <c r="AE327" s="1430"/>
      <c r="AF327" s="1430"/>
      <c r="AG327" s="1430"/>
      <c r="AH327" s="1430"/>
      <c r="AI327" s="1430"/>
      <c r="AJ327" s="1430"/>
      <c r="AK327" s="1430"/>
      <c r="AL327" s="1430"/>
      <c r="AM327" s="1430"/>
      <c r="AN327" s="1430"/>
      <c r="AO327" s="1430"/>
      <c r="AP327" s="1430"/>
      <c r="AQ327" s="1430"/>
      <c r="AR327" s="1430"/>
      <c r="AS327" s="1430"/>
      <c r="AT327" s="1430"/>
      <c r="AU327" s="1430"/>
      <c r="AV327" s="1430"/>
      <c r="AW327" s="1430"/>
      <c r="AX327" s="1430"/>
      <c r="AY327" s="1430"/>
      <c r="AZ327" s="1430"/>
      <c r="BA327" s="1430"/>
      <c r="BB327" s="1430"/>
      <c r="BC327" s="1430"/>
      <c r="BD327" s="1430"/>
      <c r="BE327" s="1430"/>
    </row>
    <row r="328" spans="2:57">
      <c r="B328" s="1430"/>
      <c r="C328" s="1430"/>
      <c r="D328" s="1430"/>
      <c r="E328" s="1430"/>
      <c r="F328" s="1430"/>
      <c r="G328" s="1430"/>
      <c r="H328" s="1430"/>
      <c r="I328" s="1430"/>
      <c r="J328" s="1430"/>
      <c r="K328" s="1430"/>
      <c r="L328" s="1430"/>
      <c r="M328" s="1430"/>
      <c r="N328" s="1430"/>
      <c r="O328" s="1430"/>
      <c r="P328" s="1430"/>
      <c r="Q328" s="1430"/>
      <c r="R328" s="1430"/>
      <c r="S328" s="1430"/>
      <c r="T328" s="1430"/>
      <c r="U328" s="1430"/>
      <c r="V328" s="1430"/>
      <c r="W328" s="1430"/>
      <c r="X328" s="1430"/>
      <c r="Y328" s="1430"/>
      <c r="Z328" s="1430"/>
      <c r="AA328" s="1430"/>
      <c r="AB328" s="1430"/>
      <c r="AC328" s="1430"/>
      <c r="AD328" s="1430"/>
      <c r="AE328" s="1430"/>
      <c r="AF328" s="1430"/>
      <c r="AG328" s="1430"/>
      <c r="AH328" s="1430"/>
      <c r="AI328" s="1430"/>
      <c r="AJ328" s="1430"/>
      <c r="AK328" s="1430"/>
      <c r="AL328" s="1430"/>
      <c r="AM328" s="1430"/>
      <c r="AN328" s="1430"/>
      <c r="AO328" s="1430"/>
      <c r="AP328" s="1430"/>
      <c r="AQ328" s="1430"/>
      <c r="AR328" s="1430"/>
      <c r="AS328" s="1430"/>
      <c r="AT328" s="1430"/>
      <c r="AU328" s="1430"/>
      <c r="AV328" s="1430"/>
      <c r="AW328" s="1430"/>
      <c r="AX328" s="1430"/>
      <c r="AY328" s="1430"/>
      <c r="AZ328" s="1430"/>
      <c r="BA328" s="1430"/>
      <c r="BB328" s="1430"/>
      <c r="BC328" s="1430"/>
      <c r="BD328" s="1430"/>
      <c r="BE328" s="1430"/>
    </row>
    <row r="329" spans="2:57">
      <c r="B329" s="1430"/>
      <c r="C329" s="1430"/>
      <c r="D329" s="1430"/>
      <c r="E329" s="1430"/>
      <c r="F329" s="1430"/>
      <c r="G329" s="1430"/>
      <c r="H329" s="1430"/>
      <c r="I329" s="1430"/>
      <c r="J329" s="1430"/>
      <c r="K329" s="1430"/>
      <c r="L329" s="1430"/>
      <c r="M329" s="1430"/>
      <c r="N329" s="1430"/>
      <c r="O329" s="1430"/>
      <c r="P329" s="1430"/>
      <c r="Q329" s="1430"/>
      <c r="R329" s="1430"/>
      <c r="S329" s="1430"/>
      <c r="T329" s="1430"/>
      <c r="U329" s="1430"/>
      <c r="V329" s="1430"/>
      <c r="W329" s="1430"/>
      <c r="X329" s="1430"/>
      <c r="Y329" s="1430"/>
      <c r="Z329" s="1430"/>
      <c r="AA329" s="1430"/>
      <c r="AB329" s="1430"/>
      <c r="AC329" s="1430"/>
      <c r="AD329" s="1430"/>
      <c r="AE329" s="1430"/>
      <c r="AF329" s="1430"/>
      <c r="AG329" s="1430"/>
      <c r="AH329" s="1430"/>
      <c r="AI329" s="1430"/>
      <c r="AJ329" s="1430"/>
      <c r="AK329" s="1430"/>
      <c r="AL329" s="1430"/>
      <c r="AM329" s="1430"/>
      <c r="AN329" s="1430"/>
      <c r="AO329" s="1430"/>
      <c r="AP329" s="1430"/>
      <c r="AQ329" s="1430"/>
      <c r="AR329" s="1430"/>
      <c r="AS329" s="1430"/>
      <c r="AT329" s="1430"/>
      <c r="AU329" s="1430"/>
      <c r="AV329" s="1430"/>
      <c r="AW329" s="1430"/>
      <c r="AX329" s="1430"/>
      <c r="AY329" s="1430"/>
      <c r="AZ329" s="1430"/>
      <c r="BA329" s="1430"/>
      <c r="BB329" s="1430"/>
      <c r="BC329" s="1430"/>
      <c r="BD329" s="1430"/>
      <c r="BE329" s="1430"/>
    </row>
    <row r="330" spans="2:57">
      <c r="B330" s="1430"/>
      <c r="C330" s="1430"/>
      <c r="D330" s="1430"/>
      <c r="E330" s="1430"/>
      <c r="F330" s="1430"/>
      <c r="G330" s="1430"/>
      <c r="H330" s="1430"/>
      <c r="I330" s="1430"/>
      <c r="J330" s="1430"/>
      <c r="K330" s="1430"/>
      <c r="L330" s="1430"/>
      <c r="M330" s="1430"/>
      <c r="N330" s="1430"/>
      <c r="O330" s="1430"/>
      <c r="P330" s="1430"/>
      <c r="Q330" s="1430"/>
      <c r="R330" s="1430"/>
      <c r="S330" s="1430"/>
      <c r="T330" s="1430"/>
      <c r="U330" s="1430"/>
      <c r="V330" s="1430"/>
      <c r="W330" s="1430"/>
      <c r="X330" s="1430"/>
      <c r="Y330" s="1430"/>
      <c r="Z330" s="1430"/>
      <c r="AA330" s="1430"/>
      <c r="AB330" s="1430"/>
      <c r="AC330" s="1430"/>
      <c r="AD330" s="1430"/>
      <c r="AE330" s="1430"/>
      <c r="AF330" s="1430"/>
      <c r="AG330" s="1430"/>
      <c r="AH330" s="1430"/>
      <c r="AI330" s="1430"/>
      <c r="AJ330" s="1430"/>
      <c r="AK330" s="1430"/>
      <c r="AL330" s="1430"/>
      <c r="AM330" s="1430"/>
      <c r="AN330" s="1430"/>
      <c r="AO330" s="1430"/>
      <c r="AP330" s="1430"/>
      <c r="AQ330" s="1430"/>
      <c r="AR330" s="1430"/>
      <c r="AS330" s="1430"/>
      <c r="AT330" s="1430"/>
      <c r="AU330" s="1430"/>
      <c r="AV330" s="1430"/>
      <c r="AW330" s="1430"/>
      <c r="AX330" s="1430"/>
      <c r="AY330" s="1430"/>
      <c r="AZ330" s="1430"/>
      <c r="BA330" s="1430"/>
      <c r="BB330" s="1430"/>
      <c r="BC330" s="1430"/>
      <c r="BD330" s="1430"/>
      <c r="BE330" s="1430"/>
    </row>
    <row r="331" spans="2:57">
      <c r="B331" s="1430"/>
      <c r="C331" s="1430"/>
      <c r="D331" s="1430"/>
      <c r="E331" s="1430"/>
      <c r="F331" s="1430"/>
      <c r="G331" s="1430"/>
      <c r="H331" s="1430"/>
      <c r="I331" s="1430"/>
      <c r="J331" s="1430"/>
      <c r="K331" s="1430"/>
      <c r="L331" s="1430"/>
      <c r="M331" s="1430"/>
      <c r="N331" s="1430"/>
      <c r="O331" s="1430"/>
      <c r="P331" s="1430"/>
      <c r="Q331" s="1430"/>
      <c r="R331" s="1430"/>
      <c r="S331" s="1430"/>
      <c r="T331" s="1430"/>
      <c r="U331" s="1430"/>
      <c r="V331" s="1430"/>
      <c r="W331" s="1430"/>
      <c r="X331" s="1430"/>
      <c r="Y331" s="1430"/>
      <c r="Z331" s="1430"/>
      <c r="AA331" s="1430"/>
      <c r="AB331" s="1430"/>
      <c r="AC331" s="1430"/>
      <c r="AD331" s="1430"/>
      <c r="AE331" s="1430"/>
      <c r="AF331" s="1430"/>
      <c r="AG331" s="1430"/>
      <c r="AH331" s="1430"/>
      <c r="AI331" s="1430"/>
      <c r="AJ331" s="1430"/>
      <c r="AK331" s="1430"/>
      <c r="AL331" s="1430"/>
      <c r="AM331" s="1430"/>
      <c r="AN331" s="1430"/>
      <c r="AO331" s="1430"/>
      <c r="AP331" s="1430"/>
      <c r="AQ331" s="1430"/>
      <c r="AR331" s="1430"/>
      <c r="AS331" s="1430"/>
      <c r="AT331" s="1430"/>
      <c r="AU331" s="1430"/>
      <c r="AV331" s="1430"/>
      <c r="AW331" s="1430"/>
      <c r="AX331" s="1430"/>
      <c r="AY331" s="1430"/>
      <c r="AZ331" s="1430"/>
      <c r="BA331" s="1430"/>
      <c r="BB331" s="1430"/>
      <c r="BC331" s="1430"/>
      <c r="BD331" s="1430"/>
      <c r="BE331" s="1430"/>
    </row>
    <row r="332" spans="2:57">
      <c r="B332" s="1430"/>
      <c r="C332" s="1430"/>
      <c r="D332" s="1430"/>
      <c r="E332" s="1430"/>
      <c r="F332" s="1430"/>
      <c r="G332" s="1430"/>
      <c r="H332" s="1430"/>
      <c r="I332" s="1430"/>
      <c r="J332" s="1430"/>
      <c r="K332" s="1430"/>
      <c r="L332" s="1430"/>
      <c r="M332" s="1430"/>
      <c r="N332" s="1430"/>
      <c r="O332" s="1430"/>
      <c r="P332" s="1430"/>
      <c r="Q332" s="1430"/>
      <c r="R332" s="1430"/>
      <c r="S332" s="1430"/>
      <c r="T332" s="1430"/>
      <c r="U332" s="1430"/>
      <c r="V332" s="1430"/>
      <c r="W332" s="1430"/>
      <c r="X332" s="1430"/>
      <c r="Y332" s="1430"/>
      <c r="Z332" s="1430"/>
      <c r="AA332" s="1430"/>
      <c r="AB332" s="1430"/>
      <c r="AC332" s="1430"/>
      <c r="AD332" s="1430"/>
      <c r="AE332" s="1430"/>
      <c r="AF332" s="1430"/>
      <c r="AG332" s="1430"/>
      <c r="AH332" s="1430"/>
      <c r="AI332" s="1430"/>
      <c r="AJ332" s="1430"/>
      <c r="AK332" s="1430"/>
      <c r="AL332" s="1430"/>
      <c r="AM332" s="1430"/>
      <c r="AN332" s="1430"/>
      <c r="AO332" s="1430"/>
      <c r="AP332" s="1430"/>
      <c r="AQ332" s="1430"/>
      <c r="AR332" s="1430"/>
      <c r="AS332" s="1430"/>
      <c r="AT332" s="1430"/>
      <c r="AU332" s="1430"/>
      <c r="AV332" s="1430"/>
      <c r="AW332" s="1430"/>
      <c r="AX332" s="1430"/>
      <c r="AY332" s="1430"/>
      <c r="AZ332" s="1430"/>
      <c r="BA332" s="1430"/>
      <c r="BB332" s="1430"/>
      <c r="BC332" s="1430"/>
      <c r="BD332" s="1430"/>
      <c r="BE332" s="1430"/>
    </row>
    <row r="333" spans="2:57">
      <c r="B333" s="1430"/>
      <c r="C333" s="1430"/>
      <c r="D333" s="1430"/>
      <c r="E333" s="1430"/>
      <c r="F333" s="1430"/>
      <c r="G333" s="1430"/>
      <c r="H333" s="1430"/>
      <c r="I333" s="1430"/>
      <c r="J333" s="1430"/>
      <c r="K333" s="1430"/>
      <c r="L333" s="1430"/>
      <c r="M333" s="1430"/>
      <c r="N333" s="1430"/>
      <c r="O333" s="1430"/>
      <c r="P333" s="1430"/>
      <c r="Q333" s="1430"/>
      <c r="R333" s="1430"/>
      <c r="S333" s="1430"/>
      <c r="T333" s="1430"/>
      <c r="U333" s="1430"/>
      <c r="V333" s="1430"/>
      <c r="W333" s="1430"/>
      <c r="X333" s="1430"/>
      <c r="Y333" s="1430"/>
      <c r="Z333" s="1430"/>
      <c r="AA333" s="1430"/>
      <c r="AB333" s="1430"/>
      <c r="AC333" s="1430"/>
      <c r="AD333" s="1430"/>
      <c r="AE333" s="1430"/>
      <c r="AF333" s="1430"/>
      <c r="AG333" s="1430"/>
      <c r="AH333" s="1430"/>
      <c r="AI333" s="1430"/>
      <c r="AJ333" s="1430"/>
      <c r="AK333" s="1430"/>
      <c r="AL333" s="1430"/>
      <c r="AM333" s="1430"/>
      <c r="AN333" s="1430"/>
      <c r="AO333" s="1430"/>
      <c r="AP333" s="1430"/>
      <c r="AQ333" s="1430"/>
      <c r="AR333" s="1430"/>
      <c r="AS333" s="1430"/>
      <c r="AT333" s="1430"/>
      <c r="AU333" s="1430"/>
      <c r="AV333" s="1430"/>
      <c r="AW333" s="1430"/>
      <c r="AX333" s="1430"/>
      <c r="AY333" s="1430"/>
      <c r="AZ333" s="1430"/>
      <c r="BA333" s="1430"/>
      <c r="BB333" s="1430"/>
      <c r="BC333" s="1430"/>
      <c r="BD333" s="1430"/>
      <c r="BE333" s="1430"/>
    </row>
    <row r="334" spans="2:57">
      <c r="B334" s="1430"/>
      <c r="C334" s="1430"/>
      <c r="D334" s="1430"/>
      <c r="E334" s="1430"/>
      <c r="F334" s="1430"/>
      <c r="G334" s="1430"/>
      <c r="H334" s="1430"/>
      <c r="I334" s="1430"/>
      <c r="J334" s="1430"/>
      <c r="K334" s="1430"/>
      <c r="L334" s="1430"/>
      <c r="M334" s="1430"/>
      <c r="N334" s="1430"/>
      <c r="O334" s="1430"/>
      <c r="P334" s="1430"/>
      <c r="Q334" s="1430"/>
      <c r="R334" s="1430"/>
      <c r="S334" s="1430"/>
      <c r="T334" s="1430"/>
      <c r="U334" s="1430"/>
      <c r="V334" s="1430"/>
      <c r="W334" s="1430"/>
      <c r="X334" s="1430"/>
      <c r="Y334" s="1430"/>
      <c r="Z334" s="1430"/>
      <c r="AA334" s="1430"/>
      <c r="AB334" s="1430"/>
      <c r="AC334" s="1430"/>
      <c r="AD334" s="1430"/>
      <c r="AE334" s="1430"/>
      <c r="AF334" s="1430"/>
      <c r="AG334" s="1430"/>
      <c r="AH334" s="1430"/>
      <c r="AI334" s="1430"/>
      <c r="AJ334" s="1430"/>
      <c r="AK334" s="1430"/>
      <c r="AL334" s="1430"/>
      <c r="AM334" s="1430"/>
      <c r="AN334" s="1430"/>
      <c r="AO334" s="1430"/>
      <c r="AP334" s="1430"/>
      <c r="AQ334" s="1430"/>
      <c r="AR334" s="1430"/>
      <c r="AS334" s="1430"/>
      <c r="AT334" s="1430"/>
      <c r="AU334" s="1430"/>
      <c r="AV334" s="1430"/>
      <c r="AW334" s="1430"/>
      <c r="AX334" s="1430"/>
      <c r="AY334" s="1430"/>
      <c r="AZ334" s="1430"/>
      <c r="BA334" s="1430"/>
      <c r="BB334" s="1430"/>
      <c r="BC334" s="1430"/>
      <c r="BD334" s="1430"/>
      <c r="BE334" s="1430"/>
    </row>
    <row r="335" spans="2:57">
      <c r="B335" s="1430"/>
      <c r="C335" s="1430"/>
      <c r="D335" s="1430"/>
      <c r="E335" s="1430"/>
      <c r="F335" s="1430"/>
      <c r="G335" s="1430"/>
      <c r="H335" s="1430"/>
      <c r="I335" s="1430"/>
      <c r="J335" s="1430"/>
      <c r="K335" s="1430"/>
      <c r="L335" s="1430"/>
      <c r="M335" s="1430"/>
      <c r="N335" s="1430"/>
      <c r="O335" s="1430"/>
      <c r="P335" s="1430"/>
      <c r="Q335" s="1430"/>
      <c r="R335" s="1430"/>
      <c r="S335" s="1430"/>
      <c r="T335" s="1430"/>
      <c r="U335" s="1430"/>
      <c r="V335" s="1430"/>
      <c r="W335" s="1430"/>
      <c r="X335" s="1430"/>
      <c r="Y335" s="1430"/>
      <c r="Z335" s="1430"/>
      <c r="AA335" s="1430"/>
      <c r="AB335" s="1430"/>
      <c r="AC335" s="1430"/>
      <c r="AD335" s="1430"/>
      <c r="AE335" s="1430"/>
      <c r="AF335" s="1430"/>
      <c r="AG335" s="1430"/>
      <c r="AH335" s="1430"/>
      <c r="AI335" s="1430"/>
      <c r="AJ335" s="1430"/>
      <c r="AK335" s="1430"/>
      <c r="AL335" s="1430"/>
      <c r="AM335" s="1430"/>
      <c r="AN335" s="1430"/>
      <c r="AO335" s="1430"/>
      <c r="AP335" s="1430"/>
      <c r="AQ335" s="1430"/>
      <c r="AR335" s="1430"/>
      <c r="AS335" s="1430"/>
      <c r="AT335" s="1430"/>
      <c r="AU335" s="1430"/>
      <c r="AV335" s="1430"/>
      <c r="AW335" s="1430"/>
      <c r="AX335" s="1430"/>
      <c r="AY335" s="1430"/>
      <c r="AZ335" s="1430"/>
      <c r="BA335" s="1430"/>
      <c r="BB335" s="1430"/>
      <c r="BC335" s="1430"/>
      <c r="BD335" s="1430"/>
      <c r="BE335" s="1430"/>
    </row>
    <row r="336" spans="2:57">
      <c r="B336" s="1430"/>
      <c r="C336" s="1430"/>
      <c r="D336" s="1430"/>
      <c r="E336" s="1430"/>
      <c r="F336" s="1430"/>
      <c r="G336" s="1430"/>
      <c r="H336" s="1430"/>
      <c r="I336" s="1430"/>
      <c r="J336" s="1430"/>
      <c r="K336" s="1430"/>
      <c r="L336" s="1430"/>
      <c r="M336" s="1430"/>
      <c r="N336" s="1430"/>
      <c r="O336" s="1430"/>
      <c r="P336" s="1430"/>
      <c r="Q336" s="1430"/>
      <c r="R336" s="1430"/>
      <c r="S336" s="1430"/>
      <c r="T336" s="1430"/>
      <c r="U336" s="1430"/>
      <c r="V336" s="1430"/>
      <c r="W336" s="1430"/>
      <c r="X336" s="1430"/>
      <c r="Y336" s="1430"/>
      <c r="Z336" s="1430"/>
      <c r="AA336" s="1430"/>
      <c r="AB336" s="1430"/>
      <c r="AC336" s="1430"/>
      <c r="AD336" s="1430"/>
      <c r="AE336" s="1430"/>
      <c r="AF336" s="1430"/>
      <c r="AG336" s="1430"/>
      <c r="AH336" s="1430"/>
      <c r="AI336" s="1430"/>
      <c r="AJ336" s="1430"/>
      <c r="AK336" s="1430"/>
      <c r="AL336" s="1430"/>
      <c r="AM336" s="1430"/>
      <c r="AN336" s="1430"/>
      <c r="AO336" s="1430"/>
      <c r="AP336" s="1430"/>
      <c r="AQ336" s="1430"/>
      <c r="AR336" s="1430"/>
      <c r="AS336" s="1430"/>
      <c r="AT336" s="1430"/>
      <c r="AU336" s="1430"/>
      <c r="AV336" s="1430"/>
      <c r="AW336" s="1430"/>
      <c r="AX336" s="1430"/>
      <c r="AY336" s="1430"/>
      <c r="AZ336" s="1430"/>
      <c r="BA336" s="1430"/>
      <c r="BB336" s="1430"/>
      <c r="BC336" s="1430"/>
      <c r="BD336" s="1430"/>
      <c r="BE336" s="1430"/>
    </row>
    <row r="337" spans="2:57">
      <c r="B337" s="1430"/>
      <c r="C337" s="1430"/>
      <c r="D337" s="1430"/>
      <c r="E337" s="1430"/>
      <c r="F337" s="1430"/>
      <c r="G337" s="1430"/>
      <c r="H337" s="1430"/>
      <c r="I337" s="1430"/>
      <c r="J337" s="1430"/>
      <c r="K337" s="1430"/>
      <c r="L337" s="1430"/>
      <c r="M337" s="1430"/>
      <c r="N337" s="1430"/>
      <c r="O337" s="1430"/>
      <c r="P337" s="1430"/>
      <c r="Q337" s="1430"/>
      <c r="R337" s="1430"/>
      <c r="S337" s="1430"/>
      <c r="T337" s="1430"/>
      <c r="U337" s="1430"/>
      <c r="V337" s="1430"/>
      <c r="W337" s="1430"/>
      <c r="X337" s="1430"/>
      <c r="Y337" s="1430"/>
      <c r="Z337" s="1430"/>
      <c r="AA337" s="1430"/>
      <c r="AB337" s="1430"/>
      <c r="AC337" s="1430"/>
      <c r="AD337" s="1430"/>
      <c r="AE337" s="1430"/>
      <c r="AF337" s="1430"/>
      <c r="AG337" s="1430"/>
      <c r="AH337" s="1430"/>
      <c r="AI337" s="1430"/>
      <c r="AJ337" s="1430"/>
      <c r="AK337" s="1430"/>
      <c r="AL337" s="1430"/>
      <c r="AM337" s="1430"/>
      <c r="AN337" s="1430"/>
      <c r="AO337" s="1430"/>
      <c r="AP337" s="1430"/>
      <c r="AQ337" s="1430"/>
      <c r="AR337" s="1430"/>
      <c r="AS337" s="1430"/>
      <c r="AT337" s="1430"/>
      <c r="AU337" s="1430"/>
      <c r="AV337" s="1430"/>
      <c r="AW337" s="1430"/>
      <c r="AX337" s="1430"/>
      <c r="AY337" s="1430"/>
      <c r="AZ337" s="1430"/>
      <c r="BA337" s="1430"/>
      <c r="BB337" s="1430"/>
      <c r="BC337" s="1430"/>
      <c r="BD337" s="1430"/>
      <c r="BE337" s="1430"/>
    </row>
    <row r="338" spans="2:57">
      <c r="B338" s="1430"/>
      <c r="C338" s="1430"/>
      <c r="D338" s="1430"/>
      <c r="E338" s="1430"/>
      <c r="F338" s="1430"/>
      <c r="G338" s="1430"/>
      <c r="H338" s="1430"/>
      <c r="I338" s="1430"/>
      <c r="J338" s="1430"/>
      <c r="K338" s="1430"/>
      <c r="L338" s="1430"/>
      <c r="M338" s="1430"/>
      <c r="N338" s="1430"/>
      <c r="O338" s="1430"/>
      <c r="P338" s="1430"/>
      <c r="Q338" s="1430"/>
      <c r="R338" s="1430"/>
      <c r="S338" s="1430"/>
      <c r="T338" s="1430"/>
      <c r="U338" s="1430"/>
      <c r="V338" s="1430"/>
      <c r="W338" s="1430"/>
      <c r="X338" s="1430"/>
      <c r="Y338" s="1430"/>
      <c r="Z338" s="1430"/>
      <c r="AA338" s="1430"/>
      <c r="AB338" s="1430"/>
      <c r="AC338" s="1430"/>
      <c r="AD338" s="1430"/>
      <c r="AE338" s="1430"/>
      <c r="AF338" s="1430"/>
      <c r="AG338" s="1430"/>
      <c r="AH338" s="1430"/>
      <c r="AI338" s="1430"/>
      <c r="AJ338" s="1430"/>
      <c r="AK338" s="1430"/>
      <c r="AL338" s="1430"/>
      <c r="AM338" s="1430"/>
      <c r="AN338" s="1430"/>
      <c r="AO338" s="1430"/>
      <c r="AP338" s="1430"/>
      <c r="AQ338" s="1430"/>
      <c r="AR338" s="1430"/>
      <c r="AS338" s="1430"/>
      <c r="AT338" s="1430"/>
      <c r="AU338" s="1430"/>
      <c r="AV338" s="1430"/>
      <c r="AW338" s="1430"/>
      <c r="AX338" s="1430"/>
      <c r="AY338" s="1430"/>
      <c r="AZ338" s="1430"/>
      <c r="BA338" s="1430"/>
      <c r="BB338" s="1430"/>
      <c r="BC338" s="1430"/>
      <c r="BD338" s="1430"/>
      <c r="BE338" s="1430"/>
    </row>
    <row r="339" spans="2:57">
      <c r="B339" s="1430"/>
      <c r="C339" s="1430"/>
      <c r="D339" s="1430"/>
      <c r="E339" s="1430"/>
      <c r="F339" s="1430"/>
      <c r="G339" s="1430"/>
      <c r="H339" s="1430"/>
      <c r="I339" s="1430"/>
      <c r="J339" s="1430"/>
      <c r="K339" s="1430"/>
      <c r="L339" s="1430"/>
      <c r="M339" s="1430"/>
      <c r="N339" s="1430"/>
      <c r="O339" s="1430"/>
      <c r="P339" s="1430"/>
      <c r="Q339" s="1430"/>
      <c r="R339" s="1430"/>
      <c r="S339" s="1430"/>
      <c r="T339" s="1430"/>
      <c r="U339" s="1430"/>
      <c r="V339" s="1430"/>
      <c r="W339" s="1430"/>
      <c r="X339" s="1430"/>
      <c r="Y339" s="1430"/>
      <c r="Z339" s="1430"/>
      <c r="AA339" s="1430"/>
      <c r="AB339" s="1430"/>
      <c r="AC339" s="1430"/>
      <c r="AD339" s="1430"/>
      <c r="AE339" s="1430"/>
      <c r="AF339" s="1430"/>
      <c r="AG339" s="1430"/>
      <c r="AH339" s="1430"/>
      <c r="AI339" s="1430"/>
      <c r="AJ339" s="1430"/>
      <c r="AK339" s="1430"/>
      <c r="AL339" s="1430"/>
      <c r="AM339" s="1430"/>
      <c r="AN339" s="1430"/>
      <c r="AO339" s="1430"/>
      <c r="AP339" s="1430"/>
      <c r="AQ339" s="1430"/>
      <c r="AR339" s="1430"/>
      <c r="AS339" s="1430"/>
      <c r="AT339" s="1430"/>
      <c r="AU339" s="1430"/>
      <c r="AV339" s="1430"/>
      <c r="AW339" s="1430"/>
      <c r="AX339" s="1430"/>
      <c r="AY339" s="1430"/>
      <c r="AZ339" s="1430"/>
      <c r="BA339" s="1430"/>
      <c r="BB339" s="1430"/>
      <c r="BC339" s="1430"/>
      <c r="BD339" s="1430"/>
      <c r="BE339" s="1430"/>
    </row>
    <row r="340" spans="2:57">
      <c r="B340" s="1430"/>
      <c r="C340" s="1430"/>
      <c r="D340" s="1430"/>
      <c r="E340" s="1430"/>
      <c r="F340" s="1430"/>
      <c r="G340" s="1430"/>
      <c r="H340" s="1430"/>
      <c r="I340" s="1430"/>
      <c r="J340" s="1430"/>
      <c r="K340" s="1430"/>
      <c r="L340" s="1430"/>
      <c r="M340" s="1430"/>
      <c r="N340" s="1430"/>
      <c r="O340" s="1430"/>
      <c r="P340" s="1430"/>
      <c r="Q340" s="1430"/>
      <c r="R340" s="1430"/>
      <c r="S340" s="1430"/>
      <c r="T340" s="1430"/>
      <c r="U340" s="1430"/>
      <c r="V340" s="1430"/>
      <c r="W340" s="1430"/>
      <c r="X340" s="1430"/>
      <c r="Y340" s="1430"/>
      <c r="Z340" s="1430"/>
      <c r="AA340" s="1430"/>
      <c r="AB340" s="1430"/>
      <c r="AC340" s="1430"/>
      <c r="AD340" s="1430"/>
      <c r="AE340" s="1430"/>
      <c r="AF340" s="1430"/>
      <c r="AG340" s="1430"/>
      <c r="AH340" s="1430"/>
      <c r="AI340" s="1430"/>
      <c r="AJ340" s="1430"/>
      <c r="AK340" s="1430"/>
      <c r="AL340" s="1430"/>
      <c r="AM340" s="1430"/>
      <c r="AN340" s="1430"/>
      <c r="AO340" s="1430"/>
      <c r="AP340" s="1430"/>
      <c r="AQ340" s="1430"/>
      <c r="AR340" s="1430"/>
      <c r="AS340" s="1430"/>
      <c r="AT340" s="1430"/>
      <c r="AU340" s="1430"/>
      <c r="AV340" s="1430"/>
      <c r="AW340" s="1430"/>
      <c r="AX340" s="1430"/>
      <c r="AY340" s="1430"/>
      <c r="AZ340" s="1430"/>
      <c r="BA340" s="1430"/>
      <c r="BB340" s="1430"/>
      <c r="BC340" s="1430"/>
      <c r="BD340" s="1430"/>
      <c r="BE340" s="1430"/>
    </row>
    <row r="341" spans="2:57">
      <c r="B341" s="1430"/>
      <c r="C341" s="1430"/>
      <c r="D341" s="1430"/>
      <c r="E341" s="1430"/>
      <c r="F341" s="1430"/>
      <c r="G341" s="1430"/>
      <c r="H341" s="1430"/>
      <c r="I341" s="1430"/>
      <c r="J341" s="1430"/>
      <c r="K341" s="1430"/>
      <c r="L341" s="1430"/>
      <c r="M341" s="1430"/>
      <c r="N341" s="1430"/>
      <c r="O341" s="1430"/>
      <c r="P341" s="1430"/>
      <c r="Q341" s="1430"/>
      <c r="R341" s="1430"/>
      <c r="S341" s="1430"/>
      <c r="T341" s="1430"/>
      <c r="U341" s="1430"/>
      <c r="V341" s="1430"/>
      <c r="W341" s="1430"/>
      <c r="X341" s="1430"/>
      <c r="Y341" s="1430"/>
      <c r="Z341" s="1430"/>
      <c r="AA341" s="1430"/>
      <c r="AB341" s="1430"/>
      <c r="AC341" s="1430"/>
      <c r="AD341" s="1430"/>
      <c r="AE341" s="1430"/>
      <c r="AF341" s="1430"/>
      <c r="AG341" s="1430"/>
      <c r="AH341" s="1430"/>
      <c r="AI341" s="1430"/>
      <c r="AJ341" s="1430"/>
      <c r="AK341" s="1430"/>
      <c r="AL341" s="1430"/>
      <c r="AM341" s="1430"/>
      <c r="AN341" s="1430"/>
      <c r="AO341" s="1430"/>
      <c r="AP341" s="1430"/>
      <c r="AQ341" s="1430"/>
      <c r="AR341" s="1430"/>
      <c r="AS341" s="1430"/>
      <c r="AT341" s="1430"/>
      <c r="AU341" s="1430"/>
      <c r="AV341" s="1430"/>
      <c r="AW341" s="1430"/>
      <c r="AX341" s="1430"/>
      <c r="AY341" s="1430"/>
      <c r="AZ341" s="1430"/>
      <c r="BA341" s="1430"/>
      <c r="BB341" s="1430"/>
      <c r="BC341" s="1430"/>
      <c r="BD341" s="1430"/>
      <c r="BE341" s="1430"/>
    </row>
    <row r="342" spans="2:57">
      <c r="B342" s="1430"/>
      <c r="C342" s="1430"/>
      <c r="D342" s="1430"/>
      <c r="E342" s="1430"/>
      <c r="F342" s="1430"/>
      <c r="G342" s="1430"/>
      <c r="H342" s="1430"/>
      <c r="I342" s="1430"/>
      <c r="J342" s="1430"/>
      <c r="K342" s="1430"/>
      <c r="L342" s="1430"/>
      <c r="M342" s="1430"/>
      <c r="N342" s="1430"/>
      <c r="O342" s="1430"/>
      <c r="P342" s="1430"/>
      <c r="Q342" s="1430"/>
      <c r="R342" s="1430"/>
      <c r="S342" s="1430"/>
      <c r="T342" s="1430"/>
      <c r="U342" s="1430"/>
      <c r="V342" s="1430"/>
      <c r="W342" s="1430"/>
      <c r="X342" s="1430"/>
      <c r="Y342" s="1430"/>
      <c r="Z342" s="1430"/>
      <c r="AA342" s="1430"/>
      <c r="AB342" s="1430"/>
      <c r="AC342" s="1430"/>
      <c r="AD342" s="1430"/>
      <c r="AE342" s="1430"/>
      <c r="AF342" s="1430"/>
      <c r="AG342" s="1430"/>
      <c r="AH342" s="1430"/>
      <c r="AI342" s="1430"/>
      <c r="AJ342" s="1430"/>
      <c r="AK342" s="1430"/>
      <c r="AL342" s="1430"/>
      <c r="AM342" s="1430"/>
      <c r="AN342" s="1430"/>
      <c r="AO342" s="1430"/>
      <c r="AP342" s="1430"/>
      <c r="AQ342" s="1430"/>
      <c r="AR342" s="1430"/>
      <c r="AS342" s="1430"/>
      <c r="AT342" s="1430"/>
      <c r="AU342" s="1430"/>
      <c r="AV342" s="1430"/>
      <c r="AW342" s="1430"/>
      <c r="AX342" s="1430"/>
      <c r="AY342" s="1430"/>
      <c r="AZ342" s="1430"/>
      <c r="BA342" s="1430"/>
      <c r="BB342" s="1430"/>
      <c r="BC342" s="1430"/>
      <c r="BD342" s="1430"/>
      <c r="BE342" s="1430"/>
    </row>
    <row r="343" spans="2:57">
      <c r="B343" s="1430"/>
      <c r="C343" s="1430"/>
      <c r="D343" s="1430"/>
      <c r="E343" s="1430"/>
      <c r="F343" s="1430"/>
      <c r="G343" s="1430"/>
      <c r="H343" s="1430"/>
      <c r="I343" s="1430"/>
      <c r="J343" s="1430"/>
      <c r="K343" s="1430"/>
      <c r="L343" s="1430"/>
      <c r="M343" s="1430"/>
      <c r="N343" s="1430"/>
      <c r="O343" s="1430"/>
      <c r="P343" s="1430"/>
      <c r="Q343" s="1430"/>
      <c r="R343" s="1430"/>
      <c r="S343" s="1430"/>
      <c r="T343" s="1430"/>
      <c r="U343" s="1430"/>
      <c r="V343" s="1430"/>
      <c r="W343" s="1430"/>
      <c r="X343" s="1430"/>
      <c r="Y343" s="1430"/>
      <c r="Z343" s="1430"/>
      <c r="AA343" s="1430"/>
      <c r="AB343" s="1430"/>
      <c r="AC343" s="1430"/>
      <c r="AD343" s="1430"/>
      <c r="AE343" s="1430"/>
      <c r="AF343" s="1430"/>
      <c r="AG343" s="1430"/>
      <c r="AH343" s="1430"/>
      <c r="AI343" s="1430"/>
      <c r="AJ343" s="1430"/>
      <c r="AK343" s="1430"/>
      <c r="AL343" s="1430"/>
      <c r="AM343" s="1430"/>
      <c r="AN343" s="1430"/>
      <c r="AO343" s="1430"/>
      <c r="AP343" s="1430"/>
      <c r="AQ343" s="1430"/>
      <c r="AR343" s="1430"/>
      <c r="AS343" s="1430"/>
      <c r="AT343" s="1430"/>
      <c r="AU343" s="1430"/>
      <c r="AV343" s="1430"/>
      <c r="AW343" s="1430"/>
      <c r="AX343" s="1430"/>
      <c r="AY343" s="1430"/>
      <c r="AZ343" s="1430"/>
      <c r="BA343" s="1430"/>
      <c r="BB343" s="1430"/>
      <c r="BC343" s="1430"/>
      <c r="BD343" s="1430"/>
      <c r="BE343" s="1430"/>
    </row>
    <row r="344" spans="2:57">
      <c r="B344" s="1430"/>
      <c r="C344" s="1430"/>
      <c r="D344" s="1430"/>
      <c r="E344" s="1430"/>
      <c r="F344" s="1430"/>
      <c r="G344" s="1430"/>
      <c r="H344" s="1430"/>
      <c r="I344" s="1430"/>
      <c r="J344" s="1430"/>
      <c r="K344" s="1430"/>
      <c r="L344" s="1430"/>
      <c r="M344" s="1430"/>
      <c r="N344" s="1430"/>
      <c r="O344" s="1430"/>
      <c r="P344" s="1430"/>
      <c r="Q344" s="1430"/>
      <c r="R344" s="1430"/>
      <c r="S344" s="1430"/>
      <c r="T344" s="1430"/>
      <c r="U344" s="1430"/>
      <c r="V344" s="1430"/>
      <c r="W344" s="1430"/>
      <c r="X344" s="1430"/>
      <c r="Y344" s="1430"/>
      <c r="Z344" s="1430"/>
      <c r="AA344" s="1430"/>
      <c r="AB344" s="1430"/>
      <c r="AC344" s="1430"/>
      <c r="AD344" s="1430"/>
      <c r="AE344" s="1430"/>
      <c r="AF344" s="1430"/>
      <c r="AG344" s="1430"/>
      <c r="AH344" s="1430"/>
      <c r="AI344" s="1430"/>
      <c r="AJ344" s="1430"/>
      <c r="AK344" s="1430"/>
      <c r="AL344" s="1430"/>
      <c r="AM344" s="1430"/>
      <c r="AN344" s="1430"/>
      <c r="AO344" s="1430"/>
      <c r="AP344" s="1430"/>
      <c r="AQ344" s="1430"/>
      <c r="AR344" s="1430"/>
      <c r="AS344" s="1430"/>
      <c r="AT344" s="1430"/>
      <c r="AU344" s="1430"/>
      <c r="AV344" s="1430"/>
      <c r="AW344" s="1430"/>
      <c r="AX344" s="1430"/>
      <c r="AY344" s="1430"/>
      <c r="AZ344" s="1430"/>
      <c r="BA344" s="1430"/>
      <c r="BB344" s="1430"/>
      <c r="BC344" s="1430"/>
      <c r="BD344" s="1430"/>
      <c r="BE344" s="1430"/>
    </row>
    <row r="345" spans="2:57">
      <c r="B345" s="1430"/>
      <c r="C345" s="1430"/>
      <c r="D345" s="1430"/>
      <c r="E345" s="1430"/>
      <c r="F345" s="1430"/>
      <c r="G345" s="1430"/>
      <c r="H345" s="1430"/>
      <c r="I345" s="1430"/>
      <c r="J345" s="1430"/>
      <c r="K345" s="1430"/>
      <c r="L345" s="1430"/>
      <c r="M345" s="1430"/>
      <c r="N345" s="1430"/>
      <c r="O345" s="1430"/>
      <c r="P345" s="1430"/>
      <c r="Q345" s="1430"/>
      <c r="R345" s="1430"/>
      <c r="S345" s="1430"/>
      <c r="T345" s="1430"/>
      <c r="U345" s="1430"/>
      <c r="V345" s="1430"/>
      <c r="W345" s="1430"/>
      <c r="X345" s="1430"/>
      <c r="Y345" s="1430"/>
      <c r="Z345" s="1430"/>
      <c r="AA345" s="1430"/>
      <c r="AB345" s="1430"/>
      <c r="AC345" s="1430"/>
      <c r="AD345" s="1430"/>
      <c r="AE345" s="1430"/>
      <c r="AF345" s="1430"/>
      <c r="AG345" s="1430"/>
      <c r="AH345" s="1430"/>
      <c r="AI345" s="1430"/>
      <c r="AJ345" s="1430"/>
      <c r="AK345" s="1430"/>
      <c r="AL345" s="1430"/>
      <c r="AM345" s="1430"/>
      <c r="AN345" s="1430"/>
      <c r="AO345" s="1430"/>
      <c r="AP345" s="1430"/>
      <c r="AQ345" s="1430"/>
      <c r="AR345" s="1430"/>
      <c r="AS345" s="1430"/>
      <c r="AT345" s="1430"/>
      <c r="AU345" s="1430"/>
      <c r="AV345" s="1430"/>
      <c r="AW345" s="1430"/>
      <c r="AX345" s="1430"/>
      <c r="AY345" s="1430"/>
      <c r="AZ345" s="1430"/>
      <c r="BA345" s="1430"/>
      <c r="BB345" s="1430"/>
      <c r="BC345" s="1430"/>
      <c r="BD345" s="1430"/>
      <c r="BE345" s="1430"/>
    </row>
    <row r="346" spans="2:57">
      <c r="B346" s="1430"/>
      <c r="C346" s="1430"/>
      <c r="D346" s="1430"/>
      <c r="E346" s="1430"/>
      <c r="F346" s="1430"/>
      <c r="G346" s="1430"/>
      <c r="H346" s="1430"/>
      <c r="I346" s="1430"/>
      <c r="J346" s="1430"/>
      <c r="K346" s="1430"/>
      <c r="L346" s="1430"/>
      <c r="M346" s="1430"/>
      <c r="N346" s="1430"/>
      <c r="O346" s="1430"/>
      <c r="P346" s="1430"/>
      <c r="Q346" s="1430"/>
      <c r="R346" s="1430"/>
      <c r="S346" s="1430"/>
      <c r="T346" s="1430"/>
      <c r="U346" s="1430"/>
      <c r="V346" s="1430"/>
      <c r="W346" s="1430"/>
      <c r="X346" s="1430"/>
      <c r="Y346" s="1430"/>
      <c r="Z346" s="1430"/>
      <c r="AA346" s="1430"/>
      <c r="AB346" s="1430"/>
      <c r="AC346" s="1430"/>
      <c r="AD346" s="1430"/>
      <c r="AE346" s="1430"/>
      <c r="AF346" s="1430"/>
      <c r="AG346" s="1430"/>
      <c r="AH346" s="1430"/>
      <c r="AI346" s="1430"/>
      <c r="AJ346" s="1430"/>
      <c r="AK346" s="1430"/>
      <c r="AL346" s="1430"/>
      <c r="AM346" s="1430"/>
      <c r="AN346" s="1430"/>
      <c r="AO346" s="1430"/>
      <c r="AP346" s="1430"/>
      <c r="AQ346" s="1430"/>
      <c r="AR346" s="1430"/>
      <c r="AS346" s="1430"/>
      <c r="AT346" s="1430"/>
      <c r="AU346" s="1430"/>
      <c r="AV346" s="1430"/>
      <c r="AW346" s="1430"/>
      <c r="AX346" s="1430"/>
      <c r="AY346" s="1430"/>
      <c r="AZ346" s="1430"/>
      <c r="BA346" s="1430"/>
      <c r="BB346" s="1430"/>
      <c r="BC346" s="1430"/>
      <c r="BD346" s="1430"/>
      <c r="BE346" s="1430"/>
    </row>
    <row r="347" spans="2:57">
      <c r="B347" s="1430"/>
      <c r="C347" s="1430"/>
      <c r="D347" s="1430"/>
      <c r="E347" s="1430"/>
      <c r="F347" s="1430"/>
      <c r="G347" s="1430"/>
      <c r="H347" s="1430"/>
      <c r="I347" s="1430"/>
      <c r="J347" s="1430"/>
      <c r="K347" s="1430"/>
      <c r="L347" s="1430"/>
      <c r="M347" s="1430"/>
      <c r="N347" s="1430"/>
      <c r="O347" s="1430"/>
      <c r="P347" s="1430"/>
      <c r="Q347" s="1430"/>
      <c r="R347" s="1430"/>
      <c r="S347" s="1430"/>
      <c r="T347" s="1430"/>
      <c r="U347" s="1430"/>
      <c r="V347" s="1430"/>
      <c r="W347" s="1430"/>
      <c r="X347" s="1430"/>
      <c r="Y347" s="1430"/>
      <c r="Z347" s="1430"/>
      <c r="AA347" s="1430"/>
      <c r="AB347" s="1430"/>
      <c r="AC347" s="1430"/>
      <c r="AD347" s="1430"/>
      <c r="AE347" s="1430"/>
      <c r="AF347" s="1430"/>
      <c r="AG347" s="1430"/>
      <c r="AH347" s="1430"/>
      <c r="AI347" s="1430"/>
      <c r="AJ347" s="1430"/>
      <c r="AK347" s="1430"/>
      <c r="AL347" s="1430"/>
      <c r="AM347" s="1430"/>
      <c r="AN347" s="1430"/>
      <c r="AO347" s="1430"/>
      <c r="AP347" s="1430"/>
      <c r="AQ347" s="1430"/>
      <c r="AR347" s="1430"/>
      <c r="AS347" s="1430"/>
      <c r="AT347" s="1430"/>
      <c r="AU347" s="1430"/>
      <c r="AV347" s="1430"/>
      <c r="AW347" s="1430"/>
      <c r="AX347" s="1430"/>
      <c r="AY347" s="1430"/>
      <c r="AZ347" s="1430"/>
      <c r="BA347" s="1430"/>
      <c r="BB347" s="1430"/>
      <c r="BC347" s="1430"/>
      <c r="BD347" s="1430"/>
      <c r="BE347" s="1430"/>
    </row>
    <row r="348" spans="2:57">
      <c r="B348" s="1430"/>
      <c r="C348" s="1430"/>
      <c r="D348" s="1430"/>
      <c r="E348" s="1430"/>
      <c r="F348" s="1430"/>
      <c r="G348" s="1430"/>
      <c r="H348" s="1430"/>
      <c r="I348" s="1430"/>
      <c r="J348" s="1430"/>
      <c r="K348" s="1430"/>
      <c r="L348" s="1430"/>
      <c r="M348" s="1430"/>
      <c r="N348" s="1430"/>
      <c r="O348" s="1430"/>
      <c r="P348" s="1430"/>
      <c r="Q348" s="1430"/>
      <c r="R348" s="1430"/>
      <c r="S348" s="1430"/>
      <c r="T348" s="1430"/>
      <c r="U348" s="1430"/>
      <c r="V348" s="1430"/>
      <c r="W348" s="1430"/>
      <c r="X348" s="1430"/>
      <c r="Y348" s="1430"/>
      <c r="Z348" s="1430"/>
      <c r="AA348" s="1430"/>
      <c r="AB348" s="1430"/>
      <c r="AC348" s="1430"/>
      <c r="AD348" s="1430"/>
      <c r="AE348" s="1430"/>
      <c r="AF348" s="1430"/>
      <c r="AG348" s="1430"/>
      <c r="AH348" s="1430"/>
      <c r="AI348" s="1430"/>
      <c r="AJ348" s="1430"/>
      <c r="AK348" s="1430"/>
      <c r="AL348" s="1430"/>
      <c r="AM348" s="1430"/>
      <c r="AN348" s="1430"/>
      <c r="AO348" s="1430"/>
      <c r="AP348" s="1430"/>
      <c r="AQ348" s="1430"/>
      <c r="AR348" s="1430"/>
      <c r="AS348" s="1430"/>
      <c r="AT348" s="1430"/>
      <c r="AU348" s="1430"/>
      <c r="AV348" s="1430"/>
      <c r="AW348" s="1430"/>
      <c r="AX348" s="1430"/>
      <c r="AY348" s="1430"/>
      <c r="AZ348" s="1430"/>
      <c r="BA348" s="1430"/>
      <c r="BB348" s="1430"/>
      <c r="BC348" s="1430"/>
      <c r="BD348" s="1430"/>
      <c r="BE348" s="1430"/>
    </row>
    <row r="349" spans="2:57">
      <c r="B349" s="1430"/>
      <c r="C349" s="1430"/>
      <c r="D349" s="1430"/>
      <c r="E349" s="1430"/>
      <c r="F349" s="1430"/>
      <c r="G349" s="1430"/>
      <c r="H349" s="1430"/>
      <c r="I349" s="1430"/>
      <c r="J349" s="1430"/>
      <c r="K349" s="1430"/>
      <c r="L349" s="1430"/>
      <c r="M349" s="1430"/>
      <c r="N349" s="1430"/>
      <c r="O349" s="1430"/>
      <c r="P349" s="1430"/>
      <c r="Q349" s="1430"/>
      <c r="R349" s="1430"/>
      <c r="S349" s="1430"/>
      <c r="T349" s="1430"/>
      <c r="U349" s="1430"/>
      <c r="V349" s="1430"/>
      <c r="W349" s="1430"/>
      <c r="X349" s="1430"/>
      <c r="Y349" s="1430"/>
      <c r="Z349" s="1430"/>
      <c r="AA349" s="1430"/>
      <c r="AB349" s="1430"/>
      <c r="AC349" s="1430"/>
      <c r="AD349" s="1430"/>
      <c r="AE349" s="1430"/>
      <c r="AF349" s="1430"/>
      <c r="AG349" s="1430"/>
      <c r="AH349" s="1430"/>
      <c r="AI349" s="1430"/>
      <c r="AJ349" s="1430"/>
      <c r="AK349" s="1430"/>
      <c r="AL349" s="1430"/>
      <c r="AM349" s="1430"/>
      <c r="AN349" s="1430"/>
      <c r="AO349" s="1430"/>
      <c r="AP349" s="1430"/>
      <c r="AQ349" s="1430"/>
      <c r="AR349" s="1430"/>
      <c r="AS349" s="1430"/>
      <c r="AT349" s="1430"/>
      <c r="AU349" s="1430"/>
      <c r="AV349" s="1430"/>
      <c r="AW349" s="1430"/>
      <c r="AX349" s="1430"/>
      <c r="AY349" s="1430"/>
      <c r="AZ349" s="1430"/>
      <c r="BA349" s="1430"/>
      <c r="BB349" s="1430"/>
      <c r="BC349" s="1430"/>
      <c r="BD349" s="1430"/>
      <c r="BE349" s="1430"/>
    </row>
    <row r="350" spans="2:57">
      <c r="B350" s="1430"/>
      <c r="C350" s="1430"/>
      <c r="D350" s="1430"/>
      <c r="E350" s="1430"/>
      <c r="F350" s="1430"/>
      <c r="G350" s="1430"/>
      <c r="H350" s="1430"/>
      <c r="I350" s="1430"/>
      <c r="J350" s="1430"/>
      <c r="K350" s="1430"/>
      <c r="L350" s="1430"/>
      <c r="M350" s="1430"/>
      <c r="N350" s="1430"/>
      <c r="O350" s="1430"/>
      <c r="P350" s="1430"/>
      <c r="Q350" s="1430"/>
      <c r="R350" s="1430"/>
      <c r="S350" s="1430"/>
      <c r="T350" s="1430"/>
      <c r="U350" s="1430"/>
      <c r="V350" s="1430"/>
      <c r="W350" s="1430"/>
      <c r="X350" s="1430"/>
      <c r="Y350" s="1430"/>
      <c r="Z350" s="1430"/>
      <c r="AA350" s="1430"/>
      <c r="AB350" s="1430"/>
      <c r="AC350" s="1430"/>
      <c r="AD350" s="1430"/>
      <c r="AE350" s="1430"/>
      <c r="AF350" s="1430"/>
      <c r="AG350" s="1430"/>
      <c r="AH350" s="1430"/>
      <c r="AI350" s="1430"/>
      <c r="AJ350" s="1430"/>
      <c r="AK350" s="1430"/>
      <c r="AL350" s="1430"/>
      <c r="AM350" s="1430"/>
      <c r="AN350" s="1430"/>
      <c r="AO350" s="1430"/>
      <c r="AP350" s="1430"/>
      <c r="AQ350" s="1430"/>
      <c r="AR350" s="1430"/>
      <c r="AS350" s="1430"/>
      <c r="AT350" s="1430"/>
      <c r="AU350" s="1430"/>
      <c r="AV350" s="1430"/>
      <c r="AW350" s="1430"/>
      <c r="AX350" s="1430"/>
      <c r="AY350" s="1430"/>
      <c r="AZ350" s="1430"/>
      <c r="BA350" s="1430"/>
      <c r="BB350" s="1430"/>
      <c r="BC350" s="1430"/>
      <c r="BD350" s="1430"/>
      <c r="BE350" s="1430"/>
    </row>
    <row r="351" spans="2:57">
      <c r="B351" s="1430"/>
      <c r="C351" s="1430"/>
      <c r="D351" s="1430"/>
      <c r="E351" s="1430"/>
      <c r="F351" s="1430"/>
      <c r="G351" s="1430"/>
      <c r="H351" s="1430"/>
      <c r="I351" s="1430"/>
      <c r="J351" s="1430"/>
      <c r="K351" s="1430"/>
      <c r="L351" s="1430"/>
      <c r="M351" s="1430"/>
      <c r="N351" s="1430"/>
      <c r="O351" s="1430"/>
      <c r="P351" s="1430"/>
      <c r="Q351" s="1430"/>
      <c r="R351" s="1430"/>
      <c r="S351" s="1430"/>
      <c r="T351" s="1430"/>
      <c r="U351" s="1430"/>
      <c r="V351" s="1430"/>
      <c r="W351" s="1430"/>
      <c r="X351" s="1430"/>
      <c r="Y351" s="1430"/>
      <c r="Z351" s="1430"/>
      <c r="AA351" s="1430"/>
      <c r="AB351" s="1430"/>
      <c r="AC351" s="1430"/>
      <c r="AD351" s="1430"/>
      <c r="AE351" s="1430"/>
      <c r="AF351" s="1430"/>
      <c r="AG351" s="1430"/>
      <c r="AH351" s="1430"/>
      <c r="AI351" s="1430"/>
      <c r="AJ351" s="1430"/>
      <c r="AK351" s="1430"/>
      <c r="AL351" s="1430"/>
      <c r="AM351" s="1430"/>
      <c r="AN351" s="1430"/>
      <c r="AO351" s="1430"/>
      <c r="AP351" s="1430"/>
      <c r="AQ351" s="1430"/>
      <c r="AR351" s="1430"/>
      <c r="AS351" s="1430"/>
      <c r="AT351" s="1430"/>
      <c r="AU351" s="1430"/>
      <c r="AV351" s="1430"/>
      <c r="AW351" s="1430"/>
      <c r="AX351" s="1430"/>
      <c r="AY351" s="1430"/>
      <c r="AZ351" s="1430"/>
      <c r="BA351" s="1430"/>
      <c r="BB351" s="1430"/>
      <c r="BC351" s="1430"/>
      <c r="BD351" s="1430"/>
      <c r="BE351" s="1430"/>
    </row>
    <row r="352" spans="2:57">
      <c r="B352" s="1430"/>
      <c r="C352" s="1430"/>
      <c r="D352" s="1430"/>
      <c r="E352" s="1430"/>
      <c r="F352" s="1430"/>
      <c r="G352" s="1430"/>
      <c r="H352" s="1430"/>
      <c r="I352" s="1430"/>
      <c r="J352" s="1430"/>
      <c r="K352" s="1430"/>
      <c r="L352" s="1430"/>
      <c r="M352" s="1430"/>
      <c r="N352" s="1430"/>
      <c r="O352" s="1430"/>
      <c r="P352" s="1430"/>
      <c r="Q352" s="1430"/>
      <c r="R352" s="1430"/>
      <c r="S352" s="1430"/>
      <c r="T352" s="1430"/>
      <c r="U352" s="1430"/>
      <c r="V352" s="1430"/>
      <c r="W352" s="1430"/>
      <c r="X352" s="1430"/>
      <c r="Y352" s="1430"/>
      <c r="Z352" s="1430"/>
      <c r="AA352" s="1430"/>
      <c r="AB352" s="1430"/>
      <c r="AC352" s="1430"/>
      <c r="AD352" s="1430"/>
      <c r="AE352" s="1430"/>
      <c r="AF352" s="1430"/>
      <c r="AG352" s="1430"/>
      <c r="AH352" s="1430"/>
      <c r="AI352" s="1430"/>
      <c r="AJ352" s="1430"/>
      <c r="AK352" s="1430"/>
      <c r="AL352" s="1430"/>
      <c r="AM352" s="1430"/>
      <c r="AN352" s="1430"/>
      <c r="AO352" s="1430"/>
      <c r="AP352" s="1430"/>
      <c r="AQ352" s="1430"/>
      <c r="AR352" s="1430"/>
      <c r="AS352" s="1430"/>
      <c r="AT352" s="1430"/>
      <c r="AU352" s="1430"/>
      <c r="AV352" s="1430"/>
      <c r="AW352" s="1430"/>
      <c r="AX352" s="1430"/>
      <c r="AY352" s="1430"/>
      <c r="AZ352" s="1430"/>
      <c r="BA352" s="1430"/>
      <c r="BB352" s="1430"/>
      <c r="BC352" s="1430"/>
      <c r="BD352" s="1430"/>
      <c r="BE352" s="1430"/>
    </row>
    <row r="353" spans="2:57">
      <c r="B353" s="1430"/>
      <c r="C353" s="1430"/>
      <c r="D353" s="1430"/>
      <c r="E353" s="1430"/>
      <c r="F353" s="1430"/>
      <c r="G353" s="1430"/>
      <c r="H353" s="1430"/>
      <c r="I353" s="1430"/>
      <c r="J353" s="1430"/>
      <c r="K353" s="1430"/>
      <c r="L353" s="1430"/>
      <c r="M353" s="1430"/>
      <c r="N353" s="1430"/>
      <c r="O353" s="1430"/>
      <c r="P353" s="1430"/>
      <c r="Q353" s="1430"/>
      <c r="R353" s="1430"/>
      <c r="S353" s="1430"/>
      <c r="T353" s="1430"/>
      <c r="U353" s="1430"/>
      <c r="V353" s="1430"/>
      <c r="W353" s="1430"/>
      <c r="X353" s="1430"/>
      <c r="Y353" s="1430"/>
      <c r="Z353" s="1430"/>
      <c r="AA353" s="1430"/>
      <c r="AB353" s="1430"/>
      <c r="AC353" s="1430"/>
      <c r="AD353" s="1430"/>
      <c r="AE353" s="1430"/>
      <c r="AF353" s="1430"/>
      <c r="AG353" s="1430"/>
      <c r="AH353" s="1430"/>
      <c r="AI353" s="1430"/>
      <c r="AJ353" s="1430"/>
      <c r="AK353" s="1430"/>
      <c r="AL353" s="1430"/>
      <c r="AM353" s="1430"/>
      <c r="AN353" s="1430"/>
      <c r="AO353" s="1430"/>
      <c r="AP353" s="1430"/>
      <c r="AQ353" s="1430"/>
      <c r="AR353" s="1430"/>
      <c r="AS353" s="1430"/>
      <c r="AT353" s="1430"/>
      <c r="AU353" s="1430"/>
      <c r="AV353" s="1430"/>
      <c r="AW353" s="1430"/>
      <c r="AX353" s="1430"/>
      <c r="AY353" s="1430"/>
      <c r="AZ353" s="1430"/>
      <c r="BA353" s="1430"/>
      <c r="BB353" s="1430"/>
      <c r="BC353" s="1430"/>
      <c r="BD353" s="1430"/>
      <c r="BE353" s="1430"/>
    </row>
    <row r="354" spans="2:57">
      <c r="B354" s="1430"/>
      <c r="C354" s="1430"/>
      <c r="D354" s="1430"/>
      <c r="E354" s="1430"/>
      <c r="F354" s="1430"/>
      <c r="G354" s="1430"/>
      <c r="H354" s="1430"/>
      <c r="I354" s="1430"/>
      <c r="J354" s="1430"/>
      <c r="K354" s="1430"/>
      <c r="L354" s="1430"/>
      <c r="M354" s="1430"/>
      <c r="N354" s="1430"/>
      <c r="O354" s="1430"/>
      <c r="P354" s="1430"/>
      <c r="Q354" s="1430"/>
      <c r="R354" s="1430"/>
      <c r="S354" s="1430"/>
      <c r="T354" s="1430"/>
      <c r="U354" s="1430"/>
      <c r="V354" s="1430"/>
      <c r="W354" s="1430"/>
      <c r="X354" s="1430"/>
      <c r="Y354" s="1430"/>
      <c r="Z354" s="1430"/>
      <c r="AA354" s="1430"/>
      <c r="AB354" s="1430"/>
      <c r="AC354" s="1430"/>
      <c r="AD354" s="1430"/>
      <c r="AE354" s="1430"/>
      <c r="AF354" s="1430"/>
      <c r="AG354" s="1430"/>
      <c r="AH354" s="1430"/>
      <c r="AI354" s="1430"/>
      <c r="AJ354" s="1430"/>
      <c r="AK354" s="1430"/>
      <c r="AL354" s="1430"/>
      <c r="AM354" s="1430"/>
      <c r="AN354" s="1430"/>
      <c r="AO354" s="1430"/>
      <c r="AP354" s="1430"/>
      <c r="AQ354" s="1430"/>
      <c r="AR354" s="1430"/>
      <c r="AS354" s="1430"/>
      <c r="AT354" s="1430"/>
      <c r="AU354" s="1430"/>
      <c r="AV354" s="1430"/>
      <c r="AW354" s="1430"/>
      <c r="AX354" s="1430"/>
      <c r="AY354" s="1430"/>
      <c r="AZ354" s="1430"/>
      <c r="BA354" s="1430"/>
      <c r="BB354" s="1430"/>
      <c r="BC354" s="1430"/>
      <c r="BD354" s="1430"/>
      <c r="BE354" s="1430"/>
    </row>
    <row r="355" spans="2:57">
      <c r="B355" s="1430"/>
      <c r="C355" s="1430"/>
      <c r="D355" s="1430"/>
      <c r="E355" s="1430"/>
      <c r="F355" s="1430"/>
      <c r="G355" s="1430"/>
      <c r="H355" s="1430"/>
      <c r="I355" s="1430"/>
      <c r="J355" s="1430"/>
      <c r="K355" s="1430"/>
      <c r="L355" s="1430"/>
      <c r="M355" s="1430"/>
      <c r="N355" s="1430"/>
      <c r="O355" s="1430"/>
      <c r="P355" s="1430"/>
      <c r="Q355" s="1430"/>
      <c r="R355" s="1430"/>
      <c r="S355" s="1430"/>
      <c r="T355" s="1430"/>
      <c r="U355" s="1430"/>
      <c r="V355" s="1430"/>
      <c r="W355" s="1430"/>
      <c r="X355" s="1430"/>
      <c r="Y355" s="1430"/>
      <c r="Z355" s="1430"/>
      <c r="AA355" s="1430"/>
      <c r="AB355" s="1430"/>
      <c r="AC355" s="1430"/>
      <c r="AD355" s="1430"/>
      <c r="AE355" s="1430"/>
      <c r="AF355" s="1430"/>
      <c r="AG355" s="1430"/>
      <c r="AH355" s="1430"/>
      <c r="AI355" s="1430"/>
      <c r="AJ355" s="1430"/>
      <c r="AK355" s="1430"/>
      <c r="AL355" s="1430"/>
      <c r="AM355" s="1430"/>
      <c r="AN355" s="1430"/>
      <c r="AO355" s="1430"/>
      <c r="AP355" s="1430"/>
      <c r="AQ355" s="1430"/>
      <c r="AR355" s="1430"/>
      <c r="AS355" s="1430"/>
      <c r="AT355" s="1430"/>
      <c r="AU355" s="1430"/>
      <c r="AV355" s="1430"/>
      <c r="AW355" s="1430"/>
      <c r="AX355" s="1430"/>
      <c r="AY355" s="1430"/>
      <c r="AZ355" s="1430"/>
      <c r="BA355" s="1430"/>
      <c r="BB355" s="1430"/>
      <c r="BC355" s="1430"/>
      <c r="BD355" s="1430"/>
      <c r="BE355" s="1430"/>
    </row>
    <row r="356" spans="2:57">
      <c r="B356" s="1430"/>
      <c r="C356" s="1430"/>
      <c r="D356" s="1430"/>
      <c r="E356" s="1430"/>
      <c r="F356" s="1430"/>
      <c r="G356" s="1430"/>
      <c r="H356" s="1430"/>
      <c r="I356" s="1430"/>
      <c r="J356" s="1430"/>
      <c r="K356" s="1430"/>
      <c r="L356" s="1430"/>
      <c r="M356" s="1430"/>
      <c r="N356" s="1430"/>
      <c r="O356" s="1430"/>
      <c r="P356" s="1430"/>
      <c r="Q356" s="1430"/>
      <c r="R356" s="1430"/>
      <c r="S356" s="1430"/>
      <c r="T356" s="1430"/>
      <c r="U356" s="1430"/>
      <c r="V356" s="1430"/>
      <c r="W356" s="1430"/>
      <c r="X356" s="1430"/>
      <c r="Y356" s="1430"/>
      <c r="Z356" s="1430"/>
      <c r="AA356" s="1430"/>
      <c r="AB356" s="1430"/>
      <c r="AC356" s="1430"/>
      <c r="AD356" s="1430"/>
      <c r="AE356" s="1430"/>
      <c r="AF356" s="1430"/>
      <c r="AG356" s="1430"/>
      <c r="AH356" s="1430"/>
      <c r="AI356" s="1430"/>
      <c r="AJ356" s="1430"/>
      <c r="AK356" s="1430"/>
      <c r="AL356" s="1430"/>
      <c r="AM356" s="1430"/>
      <c r="AN356" s="1430"/>
      <c r="AO356" s="1430"/>
      <c r="AP356" s="1430"/>
      <c r="AQ356" s="1430"/>
      <c r="AR356" s="1430"/>
      <c r="AS356" s="1430"/>
      <c r="AT356" s="1430"/>
      <c r="AU356" s="1430"/>
      <c r="AV356" s="1430"/>
      <c r="AW356" s="1430"/>
      <c r="AX356" s="1430"/>
      <c r="AY356" s="1430"/>
      <c r="AZ356" s="1430"/>
      <c r="BA356" s="1430"/>
      <c r="BB356" s="1430"/>
      <c r="BC356" s="1430"/>
      <c r="BD356" s="1430"/>
      <c r="BE356" s="1430"/>
    </row>
    <row r="357" spans="2:57">
      <c r="B357" s="1430"/>
      <c r="C357" s="1430"/>
      <c r="D357" s="1430"/>
      <c r="E357" s="1430"/>
      <c r="F357" s="1430"/>
      <c r="G357" s="1430"/>
      <c r="H357" s="1430"/>
      <c r="I357" s="1430"/>
      <c r="J357" s="1430"/>
      <c r="K357" s="1430"/>
      <c r="L357" s="1430"/>
      <c r="M357" s="1430"/>
      <c r="N357" s="1430"/>
      <c r="O357" s="1430"/>
      <c r="P357" s="1430"/>
      <c r="Q357" s="1430"/>
      <c r="R357" s="1430"/>
      <c r="S357" s="1430"/>
      <c r="T357" s="1430"/>
      <c r="U357" s="1430"/>
      <c r="V357" s="1430"/>
      <c r="W357" s="1430"/>
      <c r="X357" s="1430"/>
      <c r="Y357" s="1430"/>
      <c r="Z357" s="1430"/>
      <c r="AA357" s="1430"/>
      <c r="AB357" s="1430"/>
      <c r="AC357" s="1430"/>
      <c r="AD357" s="1430"/>
      <c r="AE357" s="1430"/>
      <c r="AF357" s="1430"/>
      <c r="AG357" s="1430"/>
      <c r="AH357" s="1430"/>
      <c r="AI357" s="1430"/>
      <c r="AJ357" s="1430"/>
      <c r="AK357" s="1430"/>
      <c r="AL357" s="1430"/>
      <c r="AM357" s="1430"/>
      <c r="AN357" s="1430"/>
      <c r="AO357" s="1430"/>
      <c r="AP357" s="1430"/>
      <c r="AQ357" s="1430"/>
      <c r="AR357" s="1430"/>
      <c r="AS357" s="1430"/>
      <c r="AT357" s="1430"/>
      <c r="AU357" s="1430"/>
      <c r="AV357" s="1430"/>
      <c r="AW357" s="1430"/>
      <c r="AX357" s="1430"/>
      <c r="AY357" s="1430"/>
      <c r="AZ357" s="1430"/>
      <c r="BA357" s="1430"/>
      <c r="BB357" s="1430"/>
      <c r="BC357" s="1430"/>
      <c r="BD357" s="1430"/>
      <c r="BE357" s="1430"/>
    </row>
    <row r="358" spans="2:57">
      <c r="B358" s="1430"/>
      <c r="C358" s="1430"/>
      <c r="D358" s="1430"/>
      <c r="E358" s="1430"/>
      <c r="F358" s="1430"/>
      <c r="G358" s="1430"/>
      <c r="H358" s="1430"/>
      <c r="I358" s="1430"/>
      <c r="J358" s="1430"/>
      <c r="K358" s="1430"/>
      <c r="L358" s="1430"/>
      <c r="M358" s="1430"/>
      <c r="N358" s="1430"/>
      <c r="O358" s="1430"/>
      <c r="P358" s="1430"/>
      <c r="Q358" s="1430"/>
      <c r="R358" s="1430"/>
      <c r="S358" s="1430"/>
      <c r="T358" s="1430"/>
      <c r="U358" s="1430"/>
      <c r="V358" s="1430"/>
      <c r="W358" s="1430"/>
      <c r="X358" s="1430"/>
      <c r="Y358" s="1430"/>
      <c r="Z358" s="1430"/>
      <c r="AA358" s="1430"/>
      <c r="AB358" s="1430"/>
      <c r="AC358" s="1430"/>
      <c r="AD358" s="1430"/>
      <c r="AE358" s="1430"/>
      <c r="AF358" s="1430"/>
      <c r="AG358" s="1430"/>
      <c r="AH358" s="1430"/>
      <c r="AI358" s="1430"/>
      <c r="AJ358" s="1430"/>
      <c r="AK358" s="1430"/>
      <c r="AL358" s="1430"/>
      <c r="AM358" s="1430"/>
      <c r="AN358" s="1430"/>
      <c r="AO358" s="1430"/>
      <c r="AP358" s="1430"/>
      <c r="AQ358" s="1430"/>
      <c r="AR358" s="1430"/>
      <c r="AS358" s="1430"/>
      <c r="AT358" s="1430"/>
      <c r="AU358" s="1430"/>
      <c r="AV358" s="1430"/>
      <c r="AW358" s="1430"/>
      <c r="AX358" s="1430"/>
      <c r="AY358" s="1430"/>
      <c r="AZ358" s="1430"/>
      <c r="BA358" s="1430"/>
      <c r="BB358" s="1430"/>
      <c r="BC358" s="1430"/>
      <c r="BD358" s="1430"/>
      <c r="BE358" s="1430"/>
    </row>
    <row r="359" spans="2:57">
      <c r="B359" s="1430"/>
      <c r="C359" s="1430"/>
      <c r="D359" s="1430"/>
      <c r="E359" s="1430"/>
      <c r="F359" s="1430"/>
      <c r="G359" s="1430"/>
      <c r="H359" s="1430"/>
      <c r="I359" s="1430"/>
      <c r="J359" s="1430"/>
      <c r="K359" s="1430"/>
      <c r="L359" s="1430"/>
      <c r="M359" s="1430"/>
      <c r="N359" s="1430"/>
      <c r="O359" s="1430"/>
      <c r="P359" s="1430"/>
      <c r="Q359" s="1430"/>
      <c r="R359" s="1430"/>
      <c r="S359" s="1430"/>
      <c r="T359" s="1430"/>
      <c r="U359" s="1430"/>
      <c r="V359" s="1430"/>
      <c r="W359" s="1430"/>
      <c r="X359" s="1430"/>
      <c r="Y359" s="1430"/>
      <c r="Z359" s="1430"/>
      <c r="AA359" s="1430"/>
      <c r="AB359" s="1430"/>
      <c r="AC359" s="1430"/>
      <c r="AD359" s="1430"/>
      <c r="AE359" s="1430"/>
      <c r="AF359" s="1430"/>
      <c r="AG359" s="1430"/>
      <c r="AH359" s="1430"/>
      <c r="AI359" s="1430"/>
      <c r="AJ359" s="1430"/>
      <c r="AK359" s="1430"/>
      <c r="AL359" s="1430"/>
      <c r="AM359" s="1430"/>
      <c r="AN359" s="1430"/>
      <c r="AO359" s="1430"/>
      <c r="AP359" s="1430"/>
      <c r="AQ359" s="1430"/>
      <c r="AR359" s="1430"/>
      <c r="AS359" s="1430"/>
      <c r="AT359" s="1430"/>
      <c r="AU359" s="1430"/>
      <c r="AV359" s="1430"/>
      <c r="AW359" s="1430"/>
      <c r="AX359" s="1430"/>
      <c r="AY359" s="1430"/>
      <c r="AZ359" s="1430"/>
      <c r="BA359" s="1430"/>
      <c r="BB359" s="1430"/>
      <c r="BC359" s="1430"/>
      <c r="BD359" s="1430"/>
      <c r="BE359" s="1430"/>
    </row>
    <row r="360" spans="2:57">
      <c r="B360" s="1430"/>
      <c r="C360" s="1430"/>
      <c r="D360" s="1430"/>
      <c r="E360" s="1430"/>
      <c r="F360" s="1430"/>
      <c r="G360" s="1430"/>
      <c r="H360" s="1430"/>
      <c r="I360" s="1430"/>
      <c r="J360" s="1430"/>
      <c r="K360" s="1430"/>
      <c r="L360" s="1430"/>
      <c r="M360" s="1430"/>
      <c r="N360" s="1430"/>
      <c r="O360" s="1430"/>
      <c r="P360" s="1430"/>
      <c r="Q360" s="1430"/>
      <c r="R360" s="1430"/>
      <c r="S360" s="1430"/>
      <c r="T360" s="1430"/>
      <c r="U360" s="1430"/>
      <c r="V360" s="1430"/>
      <c r="W360" s="1430"/>
      <c r="X360" s="1430"/>
      <c r="Y360" s="1430"/>
      <c r="Z360" s="1430"/>
      <c r="AA360" s="1430"/>
      <c r="AB360" s="1430"/>
      <c r="AC360" s="1430"/>
      <c r="AD360" s="1430"/>
      <c r="AE360" s="1430"/>
      <c r="AF360" s="1430"/>
      <c r="AG360" s="1430"/>
      <c r="AH360" s="1430"/>
      <c r="AI360" s="1430"/>
      <c r="AJ360" s="1430"/>
      <c r="AK360" s="1430"/>
      <c r="AL360" s="1430"/>
      <c r="AM360" s="1430"/>
      <c r="AN360" s="1430"/>
      <c r="AO360" s="1430"/>
      <c r="AP360" s="1430"/>
      <c r="AQ360" s="1430"/>
      <c r="AR360" s="1430"/>
      <c r="AS360" s="1430"/>
      <c r="AT360" s="1430"/>
      <c r="AU360" s="1430"/>
      <c r="AV360" s="1430"/>
      <c r="AW360" s="1430"/>
      <c r="AX360" s="1430"/>
      <c r="AY360" s="1430"/>
      <c r="AZ360" s="1430"/>
      <c r="BA360" s="1430"/>
      <c r="BB360" s="1430"/>
      <c r="BC360" s="1430"/>
      <c r="BD360" s="1430"/>
      <c r="BE360" s="1430"/>
    </row>
    <row r="361" spans="2:57">
      <c r="B361" s="1430"/>
      <c r="C361" s="1430"/>
      <c r="D361" s="1430"/>
      <c r="E361" s="1430"/>
      <c r="F361" s="1430"/>
      <c r="G361" s="1430"/>
      <c r="H361" s="1430"/>
      <c r="I361" s="1430"/>
      <c r="J361" s="1430"/>
      <c r="K361" s="1430"/>
      <c r="L361" s="1430"/>
      <c r="M361" s="1430"/>
      <c r="N361" s="1430"/>
      <c r="O361" s="1430"/>
      <c r="P361" s="1430"/>
      <c r="Q361" s="1430"/>
      <c r="R361" s="1430"/>
      <c r="S361" s="1430"/>
      <c r="T361" s="1430"/>
      <c r="U361" s="1430"/>
      <c r="V361" s="1430"/>
      <c r="W361" s="1430"/>
      <c r="X361" s="1430"/>
      <c r="Y361" s="1430"/>
      <c r="Z361" s="1430"/>
      <c r="AA361" s="1430"/>
      <c r="AB361" s="1430"/>
      <c r="AC361" s="1430"/>
      <c r="AD361" s="1430"/>
      <c r="AE361" s="1430"/>
      <c r="AF361" s="1430"/>
      <c r="AG361" s="1430"/>
      <c r="AH361" s="1430"/>
      <c r="AI361" s="1430"/>
      <c r="AJ361" s="1430"/>
      <c r="AK361" s="1430"/>
      <c r="AL361" s="1430"/>
      <c r="AM361" s="1430"/>
      <c r="AN361" s="1430"/>
      <c r="AO361" s="1430"/>
      <c r="AP361" s="1430"/>
      <c r="AQ361" s="1430"/>
      <c r="AR361" s="1430"/>
      <c r="AS361" s="1430"/>
      <c r="AT361" s="1430"/>
      <c r="AU361" s="1430"/>
      <c r="AV361" s="1430"/>
      <c r="AW361" s="1430"/>
      <c r="AX361" s="1430"/>
      <c r="AY361" s="1430"/>
      <c r="AZ361" s="1430"/>
      <c r="BA361" s="1430"/>
      <c r="BB361" s="1430"/>
      <c r="BC361" s="1430"/>
      <c r="BD361" s="1430"/>
      <c r="BE361" s="1430"/>
    </row>
    <row r="362" spans="2:57">
      <c r="B362" s="1430"/>
      <c r="C362" s="1430"/>
      <c r="D362" s="1430"/>
      <c r="E362" s="1430"/>
      <c r="F362" s="1430"/>
      <c r="G362" s="1430"/>
      <c r="H362" s="1430"/>
      <c r="I362" s="1430"/>
      <c r="J362" s="1430"/>
      <c r="K362" s="1430"/>
      <c r="L362" s="1430"/>
      <c r="M362" s="1430"/>
      <c r="N362" s="1430"/>
      <c r="O362" s="1430"/>
      <c r="P362" s="1430"/>
      <c r="Q362" s="1430"/>
      <c r="R362" s="1430"/>
      <c r="S362" s="1430"/>
      <c r="T362" s="1430"/>
      <c r="U362" s="1430"/>
      <c r="V362" s="1430"/>
      <c r="W362" s="1430"/>
      <c r="X362" s="1430"/>
      <c r="Y362" s="1430"/>
      <c r="Z362" s="1430"/>
      <c r="AA362" s="1430"/>
      <c r="AB362" s="1430"/>
      <c r="AC362" s="1430"/>
      <c r="AD362" s="1430"/>
      <c r="AE362" s="1430"/>
      <c r="AF362" s="1430"/>
      <c r="AG362" s="1430"/>
      <c r="AH362" s="1430"/>
      <c r="AI362" s="1430"/>
      <c r="AJ362" s="1430"/>
      <c r="AK362" s="1430"/>
      <c r="AL362" s="1430"/>
      <c r="AM362" s="1430"/>
      <c r="AN362" s="1430"/>
      <c r="AO362" s="1430"/>
      <c r="AP362" s="1430"/>
      <c r="AQ362" s="1430"/>
      <c r="AR362" s="1430"/>
      <c r="AS362" s="1430"/>
      <c r="AT362" s="1430"/>
      <c r="AU362" s="1430"/>
      <c r="AV362" s="1430"/>
      <c r="AW362" s="1430"/>
      <c r="AX362" s="1430"/>
      <c r="AY362" s="1430"/>
      <c r="AZ362" s="1430"/>
      <c r="BA362" s="1430"/>
      <c r="BB362" s="1430"/>
      <c r="BC362" s="1430"/>
      <c r="BD362" s="1430"/>
      <c r="BE362" s="1430"/>
    </row>
    <row r="363" spans="2:57">
      <c r="B363" s="1430"/>
      <c r="C363" s="1430"/>
      <c r="D363" s="1430"/>
      <c r="E363" s="1430"/>
      <c r="F363" s="1430"/>
      <c r="G363" s="1430"/>
      <c r="H363" s="1430"/>
      <c r="I363" s="1430"/>
      <c r="J363" s="1430"/>
      <c r="K363" s="1430"/>
      <c r="L363" s="1430"/>
      <c r="M363" s="1430"/>
      <c r="N363" s="1430"/>
      <c r="O363" s="1430"/>
      <c r="P363" s="1430"/>
      <c r="Q363" s="1430"/>
      <c r="R363" s="1430"/>
      <c r="S363" s="1430"/>
      <c r="T363" s="1430"/>
      <c r="U363" s="1430"/>
      <c r="V363" s="1430"/>
      <c r="W363" s="1430"/>
      <c r="X363" s="1430"/>
      <c r="Y363" s="1430"/>
      <c r="Z363" s="1430"/>
      <c r="AA363" s="1430"/>
      <c r="AB363" s="1430"/>
      <c r="AC363" s="1430"/>
      <c r="AD363" s="1430"/>
      <c r="AE363" s="1430"/>
      <c r="AF363" s="1430"/>
      <c r="AG363" s="1430"/>
      <c r="AH363" s="1430"/>
      <c r="AI363" s="1430"/>
      <c r="AJ363" s="1430"/>
      <c r="AK363" s="1430"/>
      <c r="AL363" s="1430"/>
      <c r="AM363" s="1430"/>
      <c r="AN363" s="1430"/>
      <c r="AO363" s="1430"/>
      <c r="AP363" s="1430"/>
      <c r="AQ363" s="1430"/>
      <c r="AR363" s="1430"/>
      <c r="AS363" s="1430"/>
      <c r="AT363" s="1430"/>
      <c r="AU363" s="1430"/>
      <c r="AV363" s="1430"/>
      <c r="AW363" s="1430"/>
      <c r="AX363" s="1430"/>
      <c r="AY363" s="1430"/>
      <c r="AZ363" s="1430"/>
      <c r="BA363" s="1430"/>
      <c r="BB363" s="1430"/>
      <c r="BC363" s="1430"/>
      <c r="BD363" s="1430"/>
      <c r="BE363" s="1430"/>
    </row>
    <row r="364" spans="2:57">
      <c r="B364" s="1430"/>
      <c r="C364" s="1430"/>
      <c r="D364" s="1430"/>
      <c r="E364" s="1430"/>
      <c r="F364" s="1430"/>
      <c r="G364" s="1430"/>
      <c r="H364" s="1430"/>
      <c r="I364" s="1430"/>
      <c r="J364" s="1430"/>
      <c r="K364" s="1430"/>
      <c r="L364" s="1430"/>
      <c r="M364" s="1430"/>
      <c r="N364" s="1430"/>
      <c r="O364" s="1430"/>
      <c r="P364" s="1430"/>
      <c r="Q364" s="1430"/>
      <c r="R364" s="1430"/>
      <c r="S364" s="1430"/>
      <c r="T364" s="1430"/>
      <c r="U364" s="1430"/>
      <c r="V364" s="1430"/>
      <c r="W364" s="1430"/>
      <c r="X364" s="1430"/>
      <c r="Y364" s="1430"/>
      <c r="Z364" s="1430"/>
      <c r="AA364" s="1430"/>
      <c r="AB364" s="1430"/>
      <c r="AC364" s="1430"/>
      <c r="AD364" s="1430"/>
      <c r="AE364" s="1430"/>
      <c r="AF364" s="1430"/>
      <c r="AG364" s="1430"/>
      <c r="AH364" s="1430"/>
      <c r="AI364" s="1430"/>
      <c r="AJ364" s="1430"/>
      <c r="AK364" s="1430"/>
      <c r="AL364" s="1430"/>
      <c r="AM364" s="1430"/>
      <c r="AN364" s="1430"/>
      <c r="AO364" s="1430"/>
      <c r="AP364" s="1430"/>
      <c r="AQ364" s="1430"/>
      <c r="AR364" s="1430"/>
      <c r="AS364" s="1430"/>
      <c r="AT364" s="1430"/>
      <c r="AU364" s="1430"/>
      <c r="AV364" s="1430"/>
      <c r="AW364" s="1430"/>
      <c r="AX364" s="1430"/>
      <c r="AY364" s="1430"/>
      <c r="AZ364" s="1430"/>
      <c r="BA364" s="1430"/>
      <c r="BB364" s="1430"/>
      <c r="BC364" s="1430"/>
      <c r="BD364" s="1430"/>
      <c r="BE364" s="1430"/>
    </row>
    <row r="365" spans="2:57">
      <c r="B365" s="1430"/>
      <c r="C365" s="1430"/>
      <c r="D365" s="1430"/>
      <c r="E365" s="1430"/>
      <c r="F365" s="1430"/>
      <c r="G365" s="1430"/>
      <c r="H365" s="1430"/>
      <c r="I365" s="1430"/>
      <c r="J365" s="1430"/>
      <c r="K365" s="1430"/>
      <c r="L365" s="1430"/>
      <c r="M365" s="1430"/>
      <c r="N365" s="1430"/>
      <c r="O365" s="1430"/>
      <c r="P365" s="1430"/>
      <c r="Q365" s="1430"/>
      <c r="R365" s="1430"/>
      <c r="S365" s="1430"/>
      <c r="T365" s="1430"/>
      <c r="U365" s="1430"/>
      <c r="V365" s="1430"/>
      <c r="W365" s="1430"/>
      <c r="X365" s="1430"/>
      <c r="Y365" s="1430"/>
      <c r="Z365" s="1430"/>
      <c r="AA365" s="1430"/>
      <c r="AB365" s="1430"/>
      <c r="AC365" s="1430"/>
      <c r="AD365" s="1430"/>
      <c r="AE365" s="1430"/>
      <c r="AF365" s="1430"/>
      <c r="AG365" s="1430"/>
      <c r="AH365" s="1430"/>
      <c r="AI365" s="1430"/>
      <c r="AJ365" s="1430"/>
      <c r="AK365" s="1430"/>
      <c r="AL365" s="1430"/>
      <c r="AM365" s="1430"/>
      <c r="AN365" s="1430"/>
      <c r="AO365" s="1430"/>
      <c r="AP365" s="1430"/>
      <c r="AQ365" s="1430"/>
      <c r="AR365" s="1430"/>
      <c r="AS365" s="1430"/>
      <c r="AT365" s="1430"/>
      <c r="AU365" s="1430"/>
      <c r="AV365" s="1430"/>
      <c r="AW365" s="1430"/>
      <c r="AX365" s="1430"/>
      <c r="AY365" s="1430"/>
      <c r="AZ365" s="1430"/>
      <c r="BA365" s="1430"/>
      <c r="BB365" s="1430"/>
      <c r="BC365" s="1430"/>
      <c r="BD365" s="1430"/>
      <c r="BE365" s="1430"/>
    </row>
    <row r="366" spans="2:57">
      <c r="B366" s="1430"/>
      <c r="C366" s="1430"/>
      <c r="D366" s="1430"/>
      <c r="E366" s="1430"/>
      <c r="F366" s="1430"/>
      <c r="G366" s="1430"/>
      <c r="H366" s="1430"/>
      <c r="I366" s="1430"/>
      <c r="J366" s="1430"/>
      <c r="K366" s="1430"/>
      <c r="L366" s="1430"/>
      <c r="M366" s="1430"/>
      <c r="N366" s="1430"/>
      <c r="O366" s="1430"/>
      <c r="P366" s="1430"/>
      <c r="Q366" s="1430"/>
      <c r="R366" s="1430"/>
      <c r="S366" s="1430"/>
      <c r="T366" s="1430"/>
      <c r="U366" s="1430"/>
      <c r="V366" s="1430"/>
      <c r="W366" s="1430"/>
      <c r="X366" s="1430"/>
      <c r="Y366" s="1430"/>
      <c r="Z366" s="1430"/>
      <c r="AA366" s="1430"/>
      <c r="AB366" s="1430"/>
      <c r="AC366" s="1430"/>
      <c r="AD366" s="1430"/>
      <c r="AE366" s="1430"/>
      <c r="AF366" s="1430"/>
      <c r="AG366" s="1430"/>
      <c r="AH366" s="1430"/>
      <c r="AI366" s="1430"/>
      <c r="AJ366" s="1430"/>
      <c r="AK366" s="1430"/>
      <c r="AL366" s="1430"/>
      <c r="AM366" s="1430"/>
      <c r="AN366" s="1430"/>
      <c r="AO366" s="1430"/>
      <c r="AP366" s="1430"/>
      <c r="AQ366" s="1430"/>
      <c r="AR366" s="1430"/>
      <c r="AS366" s="1430"/>
      <c r="AT366" s="1430"/>
      <c r="AU366" s="1430"/>
      <c r="AV366" s="1430"/>
      <c r="AW366" s="1430"/>
      <c r="AX366" s="1430"/>
      <c r="AY366" s="1430"/>
      <c r="AZ366" s="1430"/>
      <c r="BA366" s="1430"/>
      <c r="BB366" s="1430"/>
      <c r="BC366" s="1430"/>
      <c r="BD366" s="1430"/>
      <c r="BE366" s="1430"/>
    </row>
    <row r="367" spans="2:57">
      <c r="B367" s="1430"/>
      <c r="C367" s="1430"/>
      <c r="D367" s="1430"/>
      <c r="E367" s="1430"/>
      <c r="F367" s="1430"/>
      <c r="G367" s="1430"/>
      <c r="H367" s="1430"/>
      <c r="I367" s="1430"/>
      <c r="J367" s="1430"/>
      <c r="K367" s="1430"/>
      <c r="L367" s="1430"/>
      <c r="M367" s="1430"/>
      <c r="N367" s="1430"/>
      <c r="O367" s="1430"/>
      <c r="P367" s="1430"/>
      <c r="Q367" s="1430"/>
      <c r="R367" s="1430"/>
      <c r="S367" s="1430"/>
      <c r="T367" s="1430"/>
      <c r="U367" s="1430"/>
      <c r="V367" s="1430"/>
      <c r="W367" s="1430"/>
      <c r="X367" s="1430"/>
      <c r="Y367" s="1430"/>
      <c r="Z367" s="1430"/>
      <c r="AA367" s="1430"/>
      <c r="AB367" s="1430"/>
      <c r="AC367" s="1430"/>
      <c r="AD367" s="1430"/>
      <c r="AE367" s="1430"/>
      <c r="AF367" s="1430"/>
      <c r="AG367" s="1430"/>
      <c r="AH367" s="1430"/>
      <c r="AI367" s="1430"/>
      <c r="AJ367" s="1430"/>
      <c r="AK367" s="1430"/>
      <c r="AL367" s="1430"/>
      <c r="AM367" s="1430"/>
      <c r="AN367" s="1430"/>
      <c r="AO367" s="1430"/>
      <c r="AP367" s="1430"/>
      <c r="AQ367" s="1430"/>
      <c r="AR367" s="1430"/>
      <c r="AS367" s="1430"/>
      <c r="AT367" s="1430"/>
      <c r="AU367" s="1430"/>
      <c r="AV367" s="1430"/>
      <c r="AW367" s="1430"/>
      <c r="AX367" s="1430"/>
      <c r="AY367" s="1430"/>
      <c r="AZ367" s="1430"/>
      <c r="BA367" s="1430"/>
      <c r="BB367" s="1430"/>
      <c r="BC367" s="1430"/>
      <c r="BD367" s="1430"/>
      <c r="BE367" s="1430"/>
    </row>
    <row r="368" spans="2:57">
      <c r="B368" s="1430"/>
      <c r="C368" s="1430"/>
      <c r="D368" s="1430"/>
      <c r="E368" s="1430"/>
      <c r="F368" s="1430"/>
      <c r="G368" s="1430"/>
      <c r="H368" s="1430"/>
      <c r="I368" s="1430"/>
      <c r="J368" s="1430"/>
      <c r="K368" s="1430"/>
      <c r="L368" s="1430"/>
      <c r="M368" s="1430"/>
      <c r="N368" s="1430"/>
      <c r="O368" s="1430"/>
      <c r="P368" s="1430"/>
      <c r="Q368" s="1430"/>
      <c r="R368" s="1430"/>
      <c r="S368" s="1430"/>
      <c r="T368" s="1430"/>
      <c r="U368" s="1430"/>
      <c r="V368" s="1430"/>
      <c r="W368" s="1430"/>
      <c r="X368" s="1430"/>
      <c r="Y368" s="1430"/>
      <c r="Z368" s="1430"/>
      <c r="AA368" s="1430"/>
      <c r="AB368" s="1430"/>
      <c r="AC368" s="1430"/>
      <c r="AD368" s="1430"/>
      <c r="AE368" s="1430"/>
      <c r="AF368" s="1430"/>
      <c r="AG368" s="1430"/>
      <c r="AH368" s="1430"/>
      <c r="AI368" s="1430"/>
      <c r="AJ368" s="1430"/>
      <c r="AK368" s="1430"/>
      <c r="AL368" s="1430"/>
      <c r="AM368" s="1430"/>
      <c r="AN368" s="1430"/>
      <c r="AO368" s="1430"/>
      <c r="AP368" s="1430"/>
      <c r="AQ368" s="1430"/>
      <c r="AR368" s="1430"/>
      <c r="AS368" s="1430"/>
      <c r="AT368" s="1430"/>
      <c r="AU368" s="1430"/>
      <c r="AV368" s="1430"/>
      <c r="AW368" s="1430"/>
      <c r="AX368" s="1430"/>
      <c r="AY368" s="1430"/>
      <c r="AZ368" s="1430"/>
      <c r="BA368" s="1430"/>
      <c r="BB368" s="1430"/>
      <c r="BC368" s="1430"/>
      <c r="BD368" s="1430"/>
      <c r="BE368" s="1430"/>
    </row>
    <row r="369" spans="2:57">
      <c r="B369" s="1430"/>
      <c r="C369" s="1430"/>
      <c r="D369" s="1430"/>
      <c r="E369" s="1430"/>
      <c r="F369" s="1430"/>
      <c r="G369" s="1430"/>
      <c r="H369" s="1430"/>
      <c r="I369" s="1430"/>
      <c r="J369" s="1430"/>
      <c r="K369" s="1430"/>
      <c r="L369" s="1430"/>
      <c r="M369" s="1430"/>
      <c r="N369" s="1430"/>
      <c r="O369" s="1430"/>
      <c r="P369" s="1430"/>
      <c r="Q369" s="1430"/>
      <c r="R369" s="1430"/>
      <c r="S369" s="1430"/>
      <c r="T369" s="1430"/>
      <c r="U369" s="1430"/>
      <c r="V369" s="1430"/>
      <c r="W369" s="1430"/>
      <c r="X369" s="1430"/>
      <c r="Y369" s="1430"/>
      <c r="Z369" s="1430"/>
      <c r="AA369" s="1430"/>
      <c r="AB369" s="1430"/>
      <c r="AC369" s="1430"/>
      <c r="AD369" s="1430"/>
      <c r="AE369" s="1430"/>
      <c r="AF369" s="1430"/>
      <c r="AG369" s="1430"/>
      <c r="AH369" s="1430"/>
      <c r="AI369" s="1430"/>
      <c r="AJ369" s="1430"/>
      <c r="AK369" s="1430"/>
      <c r="AL369" s="1430"/>
      <c r="AM369" s="1430"/>
      <c r="AN369" s="1430"/>
      <c r="AO369" s="1430"/>
      <c r="AP369" s="1430"/>
      <c r="AQ369" s="1430"/>
      <c r="AR369" s="1430"/>
      <c r="AS369" s="1430"/>
      <c r="AT369" s="1430"/>
      <c r="AU369" s="1430"/>
      <c r="AV369" s="1430"/>
      <c r="AW369" s="1430"/>
      <c r="AX369" s="1430"/>
      <c r="AY369" s="1430"/>
      <c r="AZ369" s="1430"/>
      <c r="BA369" s="1430"/>
      <c r="BB369" s="1430"/>
      <c r="BC369" s="1430"/>
      <c r="BD369" s="1430"/>
      <c r="BE369" s="1430"/>
    </row>
    <row r="370" spans="2:57">
      <c r="B370" s="1430"/>
      <c r="C370" s="1430"/>
      <c r="D370" s="1430"/>
      <c r="E370" s="1430"/>
      <c r="F370" s="1430"/>
      <c r="G370" s="1430"/>
      <c r="H370" s="1430"/>
      <c r="I370" s="1430"/>
      <c r="J370" s="1430"/>
      <c r="K370" s="1430"/>
      <c r="L370" s="1430"/>
      <c r="M370" s="1430"/>
      <c r="N370" s="1430"/>
      <c r="O370" s="1430"/>
      <c r="P370" s="1430"/>
      <c r="Q370" s="1430"/>
      <c r="R370" s="1430"/>
      <c r="S370" s="1430"/>
      <c r="T370" s="1430"/>
      <c r="U370" s="1430"/>
      <c r="V370" s="1430"/>
      <c r="W370" s="1430"/>
      <c r="X370" s="1430"/>
      <c r="Y370" s="1430"/>
      <c r="Z370" s="1430"/>
      <c r="AA370" s="1430"/>
      <c r="AB370" s="1430"/>
      <c r="AC370" s="1430"/>
      <c r="AD370" s="1430"/>
      <c r="AE370" s="1430"/>
      <c r="AF370" s="1430"/>
      <c r="AG370" s="1430"/>
      <c r="AH370" s="1430"/>
      <c r="AI370" s="1430"/>
      <c r="AJ370" s="1430"/>
      <c r="AK370" s="1430"/>
      <c r="AL370" s="1430"/>
      <c r="AM370" s="1430"/>
      <c r="AN370" s="1430"/>
      <c r="AO370" s="1430"/>
      <c r="AP370" s="1430"/>
      <c r="AQ370" s="1430"/>
      <c r="AR370" s="1430"/>
      <c r="AS370" s="1430"/>
      <c r="AT370" s="1430"/>
      <c r="AU370" s="1430"/>
      <c r="AV370" s="1430"/>
      <c r="AW370" s="1430"/>
      <c r="AX370" s="1430"/>
      <c r="AY370" s="1430"/>
      <c r="AZ370" s="1430"/>
      <c r="BA370" s="1430"/>
      <c r="BB370" s="1430"/>
      <c r="BC370" s="1430"/>
      <c r="BD370" s="1430"/>
      <c r="BE370" s="1430"/>
    </row>
    <row r="371" spans="2:57">
      <c r="B371" s="1430"/>
      <c r="C371" s="1430"/>
      <c r="D371" s="1430"/>
      <c r="E371" s="1430"/>
      <c r="F371" s="1430"/>
      <c r="G371" s="1430"/>
      <c r="H371" s="1430"/>
      <c r="I371" s="1430"/>
      <c r="J371" s="1430"/>
      <c r="K371" s="1430"/>
      <c r="L371" s="1430"/>
      <c r="M371" s="1430"/>
      <c r="N371" s="1430"/>
      <c r="O371" s="1430"/>
      <c r="P371" s="1430"/>
      <c r="Q371" s="1430"/>
      <c r="R371" s="1430"/>
      <c r="S371" s="1430"/>
      <c r="T371" s="1430"/>
      <c r="U371" s="1430"/>
      <c r="V371" s="1430"/>
      <c r="W371" s="1430"/>
      <c r="X371" s="1430"/>
      <c r="Y371" s="1430"/>
      <c r="Z371" s="1430"/>
      <c r="AA371" s="1430"/>
      <c r="AB371" s="1430"/>
      <c r="AC371" s="1430"/>
      <c r="AD371" s="1430"/>
      <c r="AE371" s="1430"/>
      <c r="AF371" s="1430"/>
      <c r="AG371" s="1430"/>
      <c r="AH371" s="1430"/>
      <c r="AI371" s="1430"/>
      <c r="AJ371" s="1430"/>
      <c r="AK371" s="1430"/>
      <c r="AL371" s="1430"/>
      <c r="AM371" s="1430"/>
      <c r="AN371" s="1430"/>
      <c r="AO371" s="1430"/>
      <c r="AP371" s="1430"/>
      <c r="AQ371" s="1430"/>
      <c r="AR371" s="1430"/>
      <c r="AS371" s="1430"/>
      <c r="AT371" s="1430"/>
      <c r="AU371" s="1430"/>
      <c r="AV371" s="1430"/>
      <c r="AW371" s="1430"/>
      <c r="AX371" s="1430"/>
      <c r="AY371" s="1430"/>
      <c r="AZ371" s="1430"/>
      <c r="BA371" s="1430"/>
      <c r="BB371" s="1430"/>
      <c r="BC371" s="1430"/>
      <c r="BD371" s="1430"/>
      <c r="BE371" s="1430"/>
    </row>
    <row r="372" spans="2:57">
      <c r="B372" s="1430"/>
      <c r="C372" s="1430"/>
      <c r="D372" s="1430"/>
      <c r="E372" s="1430"/>
      <c r="F372" s="1430"/>
      <c r="G372" s="1430"/>
      <c r="H372" s="1430"/>
      <c r="I372" s="1430"/>
      <c r="J372" s="1430"/>
      <c r="K372" s="1430"/>
      <c r="L372" s="1430"/>
      <c r="M372" s="1430"/>
      <c r="N372" s="1430"/>
      <c r="O372" s="1430"/>
      <c r="P372" s="1430"/>
      <c r="Q372" s="1430"/>
      <c r="R372" s="1430"/>
      <c r="S372" s="1430"/>
      <c r="T372" s="1430"/>
      <c r="U372" s="1430"/>
      <c r="V372" s="1430"/>
      <c r="W372" s="1430"/>
      <c r="X372" s="1430"/>
      <c r="Y372" s="1430"/>
      <c r="Z372" s="1430"/>
      <c r="AA372" s="1430"/>
      <c r="AB372" s="1430"/>
      <c r="AC372" s="1430"/>
      <c r="AD372" s="1430"/>
      <c r="AE372" s="1430"/>
      <c r="AF372" s="1430"/>
      <c r="AG372" s="1430"/>
      <c r="AH372" s="1430"/>
      <c r="AI372" s="1430"/>
      <c r="AJ372" s="1430"/>
      <c r="AK372" s="1430"/>
      <c r="AL372" s="1430"/>
      <c r="AM372" s="1430"/>
      <c r="AN372" s="1430"/>
      <c r="AO372" s="1430"/>
      <c r="AP372" s="1430"/>
      <c r="AQ372" s="1430"/>
      <c r="AR372" s="1430"/>
      <c r="AS372" s="1430"/>
      <c r="AT372" s="1430"/>
      <c r="AU372" s="1430"/>
      <c r="AV372" s="1430"/>
      <c r="AW372" s="1430"/>
      <c r="AX372" s="1430"/>
      <c r="AY372" s="1430"/>
      <c r="AZ372" s="1430"/>
      <c r="BA372" s="1430"/>
      <c r="BB372" s="1430"/>
      <c r="BC372" s="1430"/>
      <c r="BD372" s="1430"/>
      <c r="BE372" s="1430"/>
    </row>
    <row r="373" spans="2:57">
      <c r="B373" s="1430"/>
      <c r="C373" s="1430"/>
      <c r="D373" s="1430"/>
      <c r="E373" s="1430"/>
      <c r="F373" s="1430"/>
      <c r="G373" s="1430"/>
      <c r="H373" s="1430"/>
      <c r="I373" s="1430"/>
      <c r="J373" s="1430"/>
      <c r="K373" s="1430"/>
      <c r="L373" s="1430"/>
      <c r="M373" s="1430"/>
      <c r="N373" s="1430"/>
      <c r="O373" s="1430"/>
      <c r="P373" s="1430"/>
      <c r="Q373" s="1430"/>
      <c r="R373" s="1430"/>
      <c r="S373" s="1430"/>
      <c r="T373" s="1430"/>
      <c r="U373" s="1430"/>
      <c r="V373" s="1430"/>
      <c r="W373" s="1430"/>
      <c r="X373" s="1430"/>
      <c r="Y373" s="1430"/>
      <c r="Z373" s="1430"/>
      <c r="AA373" s="1430"/>
      <c r="AB373" s="1430"/>
      <c r="AC373" s="1430"/>
      <c r="AD373" s="1430"/>
      <c r="AE373" s="1430"/>
      <c r="AF373" s="1430"/>
      <c r="AG373" s="1430"/>
      <c r="AH373" s="1430"/>
      <c r="AI373" s="1430"/>
      <c r="AJ373" s="1430"/>
      <c r="AK373" s="1430"/>
      <c r="AL373" s="1430"/>
      <c r="AM373" s="1430"/>
      <c r="AN373" s="1430"/>
      <c r="AO373" s="1430"/>
      <c r="AP373" s="1430"/>
      <c r="AQ373" s="1430"/>
      <c r="AR373" s="1430"/>
      <c r="AS373" s="1430"/>
      <c r="AT373" s="1430"/>
      <c r="AU373" s="1430"/>
      <c r="AV373" s="1430"/>
      <c r="AW373" s="1430"/>
      <c r="AX373" s="1430"/>
      <c r="AY373" s="1430"/>
      <c r="AZ373" s="1430"/>
      <c r="BA373" s="1430"/>
      <c r="BB373" s="1430"/>
      <c r="BC373" s="1430"/>
      <c r="BD373" s="1430"/>
      <c r="BE373" s="1430"/>
    </row>
    <row r="374" spans="2:57">
      <c r="B374" s="1430"/>
      <c r="C374" s="1430"/>
      <c r="D374" s="1430"/>
      <c r="E374" s="1430"/>
      <c r="F374" s="1430"/>
      <c r="G374" s="1430"/>
      <c r="H374" s="1430"/>
      <c r="I374" s="1430"/>
      <c r="J374" s="1430"/>
      <c r="K374" s="1430"/>
      <c r="L374" s="1430"/>
      <c r="M374" s="1430"/>
      <c r="N374" s="1430"/>
      <c r="O374" s="1430"/>
      <c r="P374" s="1430"/>
      <c r="Q374" s="1430"/>
      <c r="R374" s="1430"/>
      <c r="S374" s="1430"/>
      <c r="T374" s="1430"/>
      <c r="U374" s="1430"/>
      <c r="V374" s="1430"/>
      <c r="W374" s="1430"/>
      <c r="X374" s="1430"/>
      <c r="Y374" s="1430"/>
      <c r="Z374" s="1430"/>
      <c r="AA374" s="1430"/>
      <c r="AB374" s="1430"/>
      <c r="AC374" s="1430"/>
      <c r="AD374" s="1430"/>
      <c r="AE374" s="1430"/>
      <c r="AF374" s="1430"/>
      <c r="AG374" s="1430"/>
      <c r="AH374" s="1430"/>
      <c r="AI374" s="1430"/>
      <c r="AJ374" s="1430"/>
      <c r="AK374" s="1430"/>
      <c r="AL374" s="1430"/>
      <c r="AM374" s="1430"/>
      <c r="AN374" s="1430"/>
      <c r="AO374" s="1430"/>
      <c r="AP374" s="1430"/>
      <c r="AQ374" s="1430"/>
      <c r="AR374" s="1430"/>
      <c r="AS374" s="1430"/>
      <c r="AT374" s="1430"/>
      <c r="AU374" s="1430"/>
      <c r="AV374" s="1430"/>
      <c r="AW374" s="1430"/>
      <c r="AX374" s="1430"/>
      <c r="AY374" s="1430"/>
      <c r="AZ374" s="1430"/>
      <c r="BA374" s="1430"/>
      <c r="BB374" s="1430"/>
      <c r="BC374" s="1430"/>
      <c r="BD374" s="1430"/>
      <c r="BE374" s="1430"/>
    </row>
    <row r="375" spans="2:57">
      <c r="B375" s="1430"/>
      <c r="C375" s="1430"/>
      <c r="D375" s="1430"/>
      <c r="E375" s="1430"/>
      <c r="F375" s="1430"/>
      <c r="G375" s="1430"/>
      <c r="H375" s="1430"/>
      <c r="I375" s="1430"/>
      <c r="J375" s="1430"/>
      <c r="K375" s="1430"/>
      <c r="L375" s="1430"/>
      <c r="M375" s="1430"/>
      <c r="N375" s="1430"/>
      <c r="O375" s="1430"/>
      <c r="P375" s="1430"/>
      <c r="Q375" s="1430"/>
      <c r="R375" s="1430"/>
      <c r="S375" s="1430"/>
      <c r="T375" s="1430"/>
      <c r="U375" s="1430"/>
      <c r="V375" s="1430"/>
      <c r="W375" s="1430"/>
      <c r="X375" s="1430"/>
      <c r="Y375" s="1430"/>
      <c r="Z375" s="1430"/>
      <c r="AA375" s="1430"/>
      <c r="AB375" s="1430"/>
      <c r="AC375" s="1430"/>
      <c r="AD375" s="1430"/>
      <c r="AE375" s="1430"/>
      <c r="AF375" s="1430"/>
      <c r="AG375" s="1430"/>
      <c r="AH375" s="1430"/>
      <c r="AI375" s="1430"/>
      <c r="AJ375" s="1430"/>
      <c r="AK375" s="1430"/>
      <c r="AL375" s="1430"/>
      <c r="AM375" s="1430"/>
      <c r="AN375" s="1430"/>
      <c r="AO375" s="1430"/>
      <c r="AP375" s="1430"/>
      <c r="AQ375" s="1430"/>
      <c r="AR375" s="1430"/>
      <c r="AS375" s="1430"/>
      <c r="AT375" s="1430"/>
      <c r="AU375" s="1430"/>
      <c r="AV375" s="1430"/>
      <c r="AW375" s="1430"/>
      <c r="AX375" s="1430"/>
      <c r="AY375" s="1430"/>
      <c r="AZ375" s="1430"/>
      <c r="BA375" s="1430"/>
      <c r="BB375" s="1430"/>
      <c r="BC375" s="1430"/>
      <c r="BD375" s="1430"/>
      <c r="BE375" s="1430"/>
    </row>
    <row r="376" spans="2:57">
      <c r="B376" s="1430"/>
      <c r="C376" s="1430"/>
      <c r="D376" s="1430"/>
      <c r="E376" s="1430"/>
      <c r="F376" s="1430"/>
      <c r="G376" s="1430"/>
      <c r="H376" s="1430"/>
      <c r="I376" s="1430"/>
      <c r="J376" s="1430"/>
      <c r="K376" s="1430"/>
      <c r="L376" s="1430"/>
      <c r="M376" s="1430"/>
      <c r="N376" s="1430"/>
      <c r="O376" s="1430"/>
      <c r="P376" s="1430"/>
      <c r="Q376" s="1430"/>
      <c r="R376" s="1430"/>
      <c r="S376" s="1430"/>
      <c r="T376" s="1430"/>
      <c r="U376" s="1430"/>
      <c r="V376" s="1430"/>
      <c r="W376" s="1430"/>
      <c r="X376" s="1430"/>
      <c r="Y376" s="1430"/>
      <c r="Z376" s="1430"/>
      <c r="AA376" s="1430"/>
      <c r="AB376" s="1430"/>
      <c r="AC376" s="1430"/>
      <c r="AD376" s="1430"/>
      <c r="AE376" s="1430"/>
      <c r="AF376" s="1430"/>
      <c r="AG376" s="1430"/>
      <c r="AH376" s="1430"/>
      <c r="AI376" s="1430"/>
      <c r="AJ376" s="1430"/>
      <c r="AK376" s="1430"/>
      <c r="AL376" s="1430"/>
      <c r="AM376" s="1430"/>
      <c r="AN376" s="1430"/>
      <c r="AO376" s="1430"/>
      <c r="AP376" s="1430"/>
      <c r="AQ376" s="1430"/>
      <c r="AR376" s="1430"/>
      <c r="AS376" s="1430"/>
      <c r="AT376" s="1430"/>
      <c r="AU376" s="1430"/>
      <c r="AV376" s="1430"/>
      <c r="AW376" s="1430"/>
      <c r="AX376" s="1430"/>
      <c r="AY376" s="1430"/>
      <c r="AZ376" s="1430"/>
      <c r="BA376" s="1430"/>
      <c r="BB376" s="1430"/>
      <c r="BC376" s="1430"/>
      <c r="BD376" s="1430"/>
      <c r="BE376" s="1430"/>
    </row>
    <row r="377" spans="2:57">
      <c r="B377" s="1430"/>
      <c r="C377" s="1430"/>
      <c r="D377" s="1430"/>
      <c r="E377" s="1430"/>
      <c r="F377" s="1430"/>
      <c r="G377" s="1430"/>
      <c r="H377" s="1430"/>
      <c r="I377" s="1430"/>
      <c r="J377" s="1430"/>
      <c r="K377" s="1430"/>
      <c r="L377" s="1430"/>
      <c r="M377" s="1430"/>
      <c r="N377" s="1430"/>
      <c r="O377" s="1430"/>
      <c r="P377" s="1430"/>
      <c r="Q377" s="1430"/>
      <c r="R377" s="1430"/>
      <c r="S377" s="1430"/>
      <c r="T377" s="1430"/>
      <c r="U377" s="1430"/>
      <c r="V377" s="1430"/>
      <c r="W377" s="1430"/>
      <c r="X377" s="1430"/>
      <c r="Y377" s="1430"/>
      <c r="Z377" s="1430"/>
      <c r="AA377" s="1430"/>
      <c r="AB377" s="1430"/>
      <c r="AC377" s="1430"/>
      <c r="AD377" s="1430"/>
      <c r="AE377" s="1430"/>
      <c r="AF377" s="1430"/>
      <c r="AG377" s="1430"/>
      <c r="AH377" s="1430"/>
      <c r="AI377" s="1430"/>
      <c r="AJ377" s="1430"/>
      <c r="AK377" s="1430"/>
      <c r="AL377" s="1430"/>
      <c r="AM377" s="1430"/>
      <c r="AN377" s="1430"/>
      <c r="AO377" s="1430"/>
      <c r="AP377" s="1430"/>
      <c r="AQ377" s="1430"/>
      <c r="AR377" s="1430"/>
      <c r="AS377" s="1430"/>
      <c r="AT377" s="1430"/>
      <c r="AU377" s="1430"/>
      <c r="AV377" s="1430"/>
      <c r="AW377" s="1430"/>
      <c r="AX377" s="1430"/>
      <c r="AY377" s="1430"/>
      <c r="AZ377" s="1430"/>
      <c r="BA377" s="1430"/>
      <c r="BB377" s="1430"/>
      <c r="BC377" s="1430"/>
      <c r="BD377" s="1430"/>
      <c r="BE377" s="1430"/>
    </row>
    <row r="378" spans="2:57">
      <c r="B378" s="1430"/>
      <c r="C378" s="1430"/>
      <c r="D378" s="1430"/>
      <c r="E378" s="1430"/>
      <c r="F378" s="1430"/>
      <c r="G378" s="1430"/>
      <c r="H378" s="1430"/>
      <c r="I378" s="1430"/>
      <c r="J378" s="1430"/>
      <c r="K378" s="1430"/>
      <c r="L378" s="1430"/>
      <c r="M378" s="1430"/>
      <c r="N378" s="1430"/>
      <c r="O378" s="1430"/>
      <c r="P378" s="1430"/>
      <c r="Q378" s="1430"/>
      <c r="R378" s="1430"/>
      <c r="S378" s="1430"/>
      <c r="T378" s="1430"/>
      <c r="U378" s="1430"/>
      <c r="V378" s="1430"/>
      <c r="W378" s="1430"/>
      <c r="X378" s="1430"/>
      <c r="Y378" s="1430"/>
      <c r="Z378" s="1430"/>
      <c r="AA378" s="1430"/>
      <c r="AB378" s="1430"/>
      <c r="AC378" s="1430"/>
      <c r="AD378" s="1430"/>
      <c r="AE378" s="1430"/>
      <c r="AF378" s="1430"/>
      <c r="AG378" s="1430"/>
      <c r="AH378" s="1430"/>
      <c r="AI378" s="1430"/>
      <c r="AJ378" s="1430"/>
      <c r="AK378" s="1430"/>
      <c r="AL378" s="1430"/>
      <c r="AM378" s="1430"/>
      <c r="AN378" s="1430"/>
      <c r="AO378" s="1430"/>
      <c r="AP378" s="1430"/>
      <c r="AQ378" s="1430"/>
      <c r="AR378" s="1430"/>
      <c r="AS378" s="1430"/>
      <c r="AT378" s="1430"/>
      <c r="AU378" s="1430"/>
      <c r="AV378" s="1430"/>
      <c r="AW378" s="1430"/>
      <c r="AX378" s="1430"/>
      <c r="AY378" s="1430"/>
      <c r="AZ378" s="1430"/>
      <c r="BA378" s="1430"/>
      <c r="BB378" s="1430"/>
      <c r="BC378" s="1430"/>
      <c r="BD378" s="1430"/>
      <c r="BE378" s="1430"/>
    </row>
    <row r="379" spans="2:57">
      <c r="B379" s="1430"/>
      <c r="C379" s="1430"/>
      <c r="D379" s="1430"/>
      <c r="E379" s="1430"/>
      <c r="F379" s="1430"/>
      <c r="G379" s="1430"/>
      <c r="H379" s="1430"/>
      <c r="I379" s="1430"/>
      <c r="J379" s="1430"/>
      <c r="K379" s="1430"/>
      <c r="L379" s="1430"/>
      <c r="M379" s="1430"/>
      <c r="N379" s="1430"/>
      <c r="O379" s="1430"/>
      <c r="P379" s="1430"/>
      <c r="Q379" s="1430"/>
      <c r="R379" s="1430"/>
      <c r="S379" s="1430"/>
      <c r="T379" s="1430"/>
      <c r="U379" s="1430"/>
      <c r="V379" s="1430"/>
      <c r="W379" s="1430"/>
      <c r="X379" s="1430"/>
      <c r="Y379" s="1430"/>
      <c r="Z379" s="1430"/>
      <c r="AA379" s="1430"/>
      <c r="AB379" s="1430"/>
      <c r="AC379" s="1430"/>
      <c r="AD379" s="1430"/>
      <c r="AE379" s="1430"/>
      <c r="AF379" s="1430"/>
      <c r="AG379" s="1430"/>
      <c r="AH379" s="1430"/>
      <c r="AI379" s="1430"/>
      <c r="AJ379" s="1430"/>
      <c r="AK379" s="1430"/>
      <c r="AL379" s="1430"/>
      <c r="AM379" s="1430"/>
      <c r="AN379" s="1430"/>
      <c r="AO379" s="1430"/>
      <c r="AP379" s="1430"/>
      <c r="AQ379" s="1430"/>
      <c r="AR379" s="1430"/>
      <c r="AS379" s="1430"/>
      <c r="AT379" s="1430"/>
      <c r="AU379" s="1430"/>
      <c r="AV379" s="1430"/>
      <c r="AW379" s="1430"/>
      <c r="AX379" s="1430"/>
      <c r="AY379" s="1430"/>
      <c r="AZ379" s="1430"/>
      <c r="BA379" s="1430"/>
      <c r="BB379" s="1430"/>
      <c r="BC379" s="1430"/>
      <c r="BD379" s="1430"/>
      <c r="BE379" s="1430"/>
    </row>
    <row r="380" spans="2:57">
      <c r="B380" s="1430"/>
      <c r="C380" s="1430"/>
      <c r="D380" s="1430"/>
      <c r="E380" s="1430"/>
      <c r="F380" s="1430"/>
      <c r="G380" s="1430"/>
      <c r="H380" s="1430"/>
      <c r="I380" s="1430"/>
      <c r="J380" s="1430"/>
      <c r="K380" s="1430"/>
      <c r="L380" s="1430"/>
      <c r="M380" s="1430"/>
      <c r="N380" s="1430"/>
      <c r="O380" s="1430"/>
      <c r="P380" s="1430"/>
      <c r="Q380" s="1430"/>
      <c r="R380" s="1430"/>
      <c r="S380" s="1430"/>
      <c r="T380" s="1430"/>
      <c r="U380" s="1430"/>
      <c r="V380" s="1430"/>
      <c r="W380" s="1430"/>
      <c r="X380" s="1430"/>
      <c r="Y380" s="1430"/>
      <c r="Z380" s="1430"/>
      <c r="AA380" s="1430"/>
      <c r="AB380" s="1430"/>
      <c r="AC380" s="1430"/>
      <c r="AD380" s="1430"/>
      <c r="AE380" s="1430"/>
      <c r="AF380" s="1430"/>
      <c r="AG380" s="1430"/>
      <c r="AH380" s="1430"/>
      <c r="AI380" s="1430"/>
      <c r="AJ380" s="1430"/>
      <c r="AK380" s="1430"/>
      <c r="AL380" s="1430"/>
      <c r="AM380" s="1430"/>
      <c r="AN380" s="1430"/>
      <c r="AO380" s="1430"/>
      <c r="AP380" s="1430"/>
      <c r="AQ380" s="1430"/>
      <c r="AR380" s="1430"/>
      <c r="AS380" s="1430"/>
      <c r="AT380" s="1430"/>
      <c r="AU380" s="1430"/>
      <c r="AV380" s="1430"/>
      <c r="AW380" s="1430"/>
      <c r="AX380" s="1430"/>
      <c r="AY380" s="1430"/>
      <c r="AZ380" s="1430"/>
      <c r="BA380" s="1430"/>
      <c r="BB380" s="1430"/>
      <c r="BC380" s="1430"/>
      <c r="BD380" s="1430"/>
      <c r="BE380" s="1430"/>
    </row>
    <row r="381" spans="2:57">
      <c r="B381" s="1430"/>
      <c r="C381" s="1430"/>
      <c r="D381" s="1430"/>
      <c r="E381" s="1430"/>
      <c r="F381" s="1430"/>
      <c r="G381" s="1430"/>
      <c r="H381" s="1430"/>
      <c r="I381" s="1430"/>
      <c r="J381" s="1430"/>
      <c r="K381" s="1430"/>
      <c r="L381" s="1430"/>
      <c r="M381" s="1430"/>
      <c r="N381" s="1430"/>
      <c r="O381" s="1430"/>
      <c r="P381" s="1430"/>
      <c r="Q381" s="1430"/>
      <c r="R381" s="1430"/>
      <c r="S381" s="1430"/>
      <c r="T381" s="1430"/>
      <c r="U381" s="1430"/>
      <c r="V381" s="1430"/>
      <c r="W381" s="1430"/>
      <c r="X381" s="1430"/>
      <c r="Y381" s="1430"/>
      <c r="Z381" s="1430"/>
      <c r="AA381" s="1430"/>
      <c r="AB381" s="1430"/>
      <c r="AC381" s="1430"/>
      <c r="AD381" s="1430"/>
      <c r="AE381" s="1430"/>
      <c r="AF381" s="1430"/>
      <c r="AG381" s="1430"/>
      <c r="AH381" s="1430"/>
      <c r="AI381" s="1430"/>
      <c r="AJ381" s="1430"/>
      <c r="AK381" s="1430"/>
      <c r="AL381" s="1430"/>
      <c r="AM381" s="1430"/>
      <c r="AN381" s="1430"/>
      <c r="AO381" s="1430"/>
      <c r="AP381" s="1430"/>
      <c r="AQ381" s="1430"/>
      <c r="AR381" s="1430"/>
      <c r="AS381" s="1430"/>
      <c r="AT381" s="1430"/>
      <c r="AU381" s="1430"/>
      <c r="AV381" s="1430"/>
      <c r="AW381" s="1430"/>
      <c r="AX381" s="1430"/>
      <c r="AY381" s="1430"/>
      <c r="AZ381" s="1430"/>
      <c r="BA381" s="1430"/>
      <c r="BB381" s="1430"/>
      <c r="BC381" s="1430"/>
      <c r="BD381" s="1430"/>
      <c r="BE381" s="1430"/>
    </row>
    <row r="382" spans="2:57">
      <c r="B382" s="1430"/>
      <c r="C382" s="1430"/>
      <c r="D382" s="1430"/>
      <c r="E382" s="1430"/>
      <c r="F382" s="1430"/>
      <c r="G382" s="1430"/>
      <c r="H382" s="1430"/>
      <c r="I382" s="1430"/>
      <c r="J382" s="1430"/>
      <c r="K382" s="1430"/>
      <c r="L382" s="1430"/>
      <c r="M382" s="1430"/>
      <c r="N382" s="1430"/>
      <c r="O382" s="1430"/>
      <c r="P382" s="1430"/>
      <c r="Q382" s="1430"/>
      <c r="R382" s="1430"/>
      <c r="S382" s="1430"/>
      <c r="T382" s="1430"/>
      <c r="U382" s="1430"/>
      <c r="V382" s="1430"/>
      <c r="W382" s="1430"/>
      <c r="X382" s="1430"/>
      <c r="Y382" s="1430"/>
      <c r="Z382" s="1430"/>
      <c r="AA382" s="1430"/>
      <c r="AB382" s="1430"/>
      <c r="AC382" s="1430"/>
      <c r="AD382" s="1430"/>
      <c r="AE382" s="1430"/>
      <c r="AF382" s="1430"/>
      <c r="AG382" s="1430"/>
      <c r="AH382" s="1430"/>
      <c r="AI382" s="1430"/>
      <c r="AJ382" s="1430"/>
      <c r="AK382" s="1430"/>
      <c r="AL382" s="1430"/>
      <c r="AM382" s="1430"/>
      <c r="AN382" s="1430"/>
      <c r="AO382" s="1430"/>
      <c r="AP382" s="1430"/>
      <c r="AQ382" s="1430"/>
      <c r="AR382" s="1430"/>
      <c r="AS382" s="1430"/>
      <c r="AT382" s="1430"/>
      <c r="AU382" s="1430"/>
      <c r="AV382" s="1430"/>
      <c r="AW382" s="1430"/>
      <c r="AX382" s="1430"/>
      <c r="AY382" s="1430"/>
      <c r="AZ382" s="1430"/>
      <c r="BA382" s="1430"/>
      <c r="BB382" s="1430"/>
      <c r="BC382" s="1430"/>
      <c r="BD382" s="1430"/>
      <c r="BE382" s="1430"/>
    </row>
    <row r="383" spans="2:57">
      <c r="B383" s="1430"/>
      <c r="C383" s="1430"/>
      <c r="D383" s="1430"/>
      <c r="E383" s="1430"/>
      <c r="F383" s="1430"/>
      <c r="G383" s="1430"/>
      <c r="H383" s="1430"/>
      <c r="I383" s="1430"/>
      <c r="J383" s="1430"/>
      <c r="K383" s="1430"/>
      <c r="L383" s="1430"/>
      <c r="M383" s="1430"/>
      <c r="N383" s="1430"/>
      <c r="O383" s="1430"/>
      <c r="P383" s="1430"/>
      <c r="Q383" s="1430"/>
      <c r="R383" s="1430"/>
      <c r="S383" s="1430"/>
      <c r="T383" s="1430"/>
      <c r="U383" s="1430"/>
      <c r="V383" s="1430"/>
      <c r="W383" s="1430"/>
      <c r="X383" s="1430"/>
      <c r="Y383" s="1430"/>
      <c r="Z383" s="1430"/>
      <c r="AA383" s="1430"/>
      <c r="AB383" s="1430"/>
      <c r="AC383" s="1430"/>
      <c r="AD383" s="1430"/>
      <c r="AE383" s="1430"/>
      <c r="AF383" s="1430"/>
      <c r="AG383" s="1430"/>
      <c r="AH383" s="1430"/>
      <c r="AI383" s="1430"/>
      <c r="AJ383" s="1430"/>
      <c r="AK383" s="1430"/>
      <c r="AL383" s="1430"/>
      <c r="AM383" s="1430"/>
      <c r="AN383" s="1430"/>
      <c r="AO383" s="1430"/>
      <c r="AP383" s="1430"/>
      <c r="AQ383" s="1430"/>
      <c r="AR383" s="1430"/>
      <c r="AS383" s="1430"/>
      <c r="AT383" s="1430"/>
      <c r="AU383" s="1430"/>
      <c r="AV383" s="1430"/>
      <c r="AW383" s="1430"/>
      <c r="AX383" s="1430"/>
      <c r="AY383" s="1430"/>
      <c r="AZ383" s="1430"/>
      <c r="BA383" s="1430"/>
      <c r="BB383" s="1430"/>
      <c r="BC383" s="1430"/>
      <c r="BD383" s="1430"/>
      <c r="BE383" s="1430"/>
    </row>
    <row r="384" spans="2:57">
      <c r="B384" s="1430"/>
      <c r="C384" s="1430"/>
      <c r="D384" s="1430"/>
      <c r="E384" s="1430"/>
      <c r="F384" s="1430"/>
      <c r="G384" s="1430"/>
      <c r="H384" s="1430"/>
      <c r="I384" s="1430"/>
      <c r="J384" s="1430"/>
      <c r="K384" s="1430"/>
      <c r="L384" s="1430"/>
      <c r="M384" s="1430"/>
      <c r="N384" s="1430"/>
      <c r="O384" s="1430"/>
      <c r="P384" s="1430"/>
      <c r="Q384" s="1430"/>
      <c r="R384" s="1430"/>
      <c r="S384" s="1430"/>
      <c r="T384" s="1430"/>
      <c r="U384" s="1430"/>
      <c r="V384" s="1430"/>
      <c r="W384" s="1430"/>
      <c r="X384" s="1430"/>
      <c r="Y384" s="1430"/>
      <c r="Z384" s="1430"/>
      <c r="AA384" s="1430"/>
      <c r="AB384" s="1430"/>
      <c r="AC384" s="1430"/>
      <c r="AD384" s="1430"/>
      <c r="AE384" s="1430"/>
      <c r="AF384" s="1430"/>
      <c r="AG384" s="1430"/>
      <c r="AH384" s="1430"/>
      <c r="AI384" s="1430"/>
      <c r="AJ384" s="1430"/>
      <c r="AK384" s="1430"/>
      <c r="AL384" s="1430"/>
      <c r="AM384" s="1430"/>
      <c r="AN384" s="1430"/>
      <c r="AO384" s="1430"/>
      <c r="AP384" s="1430"/>
      <c r="AQ384" s="1430"/>
      <c r="AR384" s="1430"/>
      <c r="AS384" s="1430"/>
      <c r="AT384" s="1430"/>
      <c r="AU384" s="1430"/>
      <c r="AV384" s="1430"/>
      <c r="AW384" s="1430"/>
      <c r="AX384" s="1430"/>
      <c r="AY384" s="1430"/>
      <c r="AZ384" s="1430"/>
      <c r="BA384" s="1430"/>
      <c r="BB384" s="1430"/>
      <c r="BC384" s="1430"/>
      <c r="BD384" s="1430"/>
      <c r="BE384" s="1430"/>
    </row>
    <row r="385" spans="2:57">
      <c r="B385" s="1430"/>
      <c r="C385" s="1430"/>
      <c r="D385" s="1430"/>
      <c r="E385" s="1430"/>
      <c r="F385" s="1430"/>
      <c r="G385" s="1430"/>
      <c r="H385" s="1430"/>
      <c r="I385" s="1430"/>
      <c r="J385" s="1430"/>
      <c r="K385" s="1430"/>
      <c r="L385" s="1430"/>
      <c r="M385" s="1430"/>
      <c r="N385" s="1430"/>
      <c r="O385" s="1430"/>
      <c r="P385" s="1430"/>
      <c r="Q385" s="1430"/>
      <c r="R385" s="1430"/>
      <c r="S385" s="1430"/>
      <c r="T385" s="1430"/>
      <c r="U385" s="1430"/>
      <c r="V385" s="1430"/>
      <c r="W385" s="1430"/>
      <c r="X385" s="1430"/>
      <c r="Y385" s="1430"/>
      <c r="Z385" s="1430"/>
      <c r="AA385" s="1430"/>
      <c r="AB385" s="1430"/>
      <c r="AC385" s="1430"/>
      <c r="AD385" s="1430"/>
      <c r="AE385" s="1430"/>
      <c r="AF385" s="1430"/>
      <c r="AG385" s="1430"/>
      <c r="AH385" s="1430"/>
      <c r="AI385" s="1430"/>
      <c r="AJ385" s="1430"/>
      <c r="AK385" s="1430"/>
      <c r="AL385" s="1430"/>
      <c r="AM385" s="1430"/>
      <c r="AN385" s="1430"/>
      <c r="AO385" s="1430"/>
      <c r="AP385" s="1430"/>
      <c r="AQ385" s="1430"/>
      <c r="AR385" s="1430"/>
      <c r="AS385" s="1430"/>
      <c r="AT385" s="1430"/>
      <c r="AU385" s="1430"/>
      <c r="AV385" s="1430"/>
      <c r="AW385" s="1430"/>
      <c r="AX385" s="1430"/>
      <c r="AY385" s="1430"/>
      <c r="AZ385" s="1430"/>
      <c r="BA385" s="1430"/>
      <c r="BB385" s="1430"/>
      <c r="BC385" s="1430"/>
      <c r="BD385" s="1430"/>
      <c r="BE385" s="1430"/>
    </row>
    <row r="386" spans="2:57">
      <c r="B386" s="1430"/>
      <c r="C386" s="1430"/>
      <c r="D386" s="1430"/>
      <c r="E386" s="1430"/>
      <c r="F386" s="1430"/>
      <c r="G386" s="1430"/>
      <c r="H386" s="1430"/>
      <c r="I386" s="1430"/>
      <c r="J386" s="1430"/>
      <c r="K386" s="1430"/>
      <c r="L386" s="1430"/>
      <c r="M386" s="1430"/>
      <c r="N386" s="1430"/>
      <c r="O386" s="1430"/>
      <c r="P386" s="1430"/>
      <c r="Q386" s="1430"/>
      <c r="R386" s="1430"/>
      <c r="S386" s="1430"/>
      <c r="T386" s="1430"/>
      <c r="U386" s="1430"/>
      <c r="V386" s="1430"/>
      <c r="W386" s="1430"/>
      <c r="X386" s="1430"/>
      <c r="Y386" s="1430"/>
      <c r="Z386" s="1430"/>
      <c r="AA386" s="1430"/>
      <c r="AB386" s="1430"/>
      <c r="AC386" s="1430"/>
      <c r="AD386" s="1430"/>
      <c r="AE386" s="1430"/>
      <c r="AF386" s="1430"/>
      <c r="AG386" s="1430"/>
      <c r="AH386" s="1430"/>
      <c r="AI386" s="1430"/>
      <c r="AJ386" s="1430"/>
      <c r="AK386" s="1430"/>
      <c r="AL386" s="1430"/>
      <c r="AM386" s="1430"/>
      <c r="AN386" s="1430"/>
      <c r="AO386" s="1430"/>
      <c r="AP386" s="1430"/>
      <c r="AQ386" s="1430"/>
      <c r="AR386" s="1430"/>
      <c r="AS386" s="1430"/>
      <c r="AT386" s="1430"/>
      <c r="AU386" s="1430"/>
      <c r="AV386" s="1430"/>
      <c r="AW386" s="1430"/>
      <c r="AX386" s="1430"/>
      <c r="AY386" s="1430"/>
      <c r="AZ386" s="1430"/>
      <c r="BA386" s="1430"/>
      <c r="BB386" s="1430"/>
      <c r="BC386" s="1430"/>
      <c r="BD386" s="1430"/>
      <c r="BE386" s="1430"/>
    </row>
    <row r="387" spans="2:57">
      <c r="B387" s="1430"/>
      <c r="C387" s="1430"/>
      <c r="D387" s="1430"/>
      <c r="E387" s="1430"/>
      <c r="F387" s="1430"/>
      <c r="G387" s="1430"/>
      <c r="H387" s="1430"/>
      <c r="I387" s="1430"/>
      <c r="J387" s="1430"/>
      <c r="K387" s="1430"/>
      <c r="L387" s="1430"/>
      <c r="M387" s="1430"/>
      <c r="N387" s="1430"/>
      <c r="O387" s="1430"/>
      <c r="P387" s="1430"/>
      <c r="Q387" s="1430"/>
      <c r="R387" s="1430"/>
      <c r="S387" s="1430"/>
      <c r="T387" s="1430"/>
      <c r="U387" s="1430"/>
      <c r="V387" s="1430"/>
      <c r="W387" s="1430"/>
      <c r="X387" s="1430"/>
      <c r="Y387" s="1430"/>
      <c r="Z387" s="1430"/>
      <c r="AA387" s="1430"/>
      <c r="AB387" s="1430"/>
      <c r="AC387" s="1430"/>
      <c r="AD387" s="1430"/>
      <c r="AE387" s="1430"/>
      <c r="AF387" s="1430"/>
      <c r="AG387" s="1430"/>
      <c r="AH387" s="1430"/>
      <c r="AI387" s="1430"/>
      <c r="AJ387" s="1430"/>
      <c r="AK387" s="1430"/>
      <c r="AL387" s="1430"/>
      <c r="AM387" s="1430"/>
      <c r="AN387" s="1430"/>
      <c r="AO387" s="1430"/>
      <c r="AP387" s="1430"/>
      <c r="AQ387" s="1430"/>
      <c r="AR387" s="1430"/>
      <c r="AS387" s="1430"/>
      <c r="AT387" s="1430"/>
      <c r="AU387" s="1430"/>
      <c r="AV387" s="1430"/>
      <c r="AW387" s="1430"/>
      <c r="AX387" s="1430"/>
      <c r="AY387" s="1430"/>
      <c r="AZ387" s="1430"/>
      <c r="BA387" s="1430"/>
      <c r="BB387" s="1430"/>
      <c r="BC387" s="1430"/>
      <c r="BD387" s="1430"/>
      <c r="BE387" s="1430"/>
    </row>
    <row r="388" spans="2:57">
      <c r="B388" s="1430"/>
      <c r="C388" s="1430"/>
      <c r="D388" s="1430"/>
      <c r="E388" s="1430"/>
      <c r="F388" s="1430"/>
      <c r="G388" s="1430"/>
      <c r="H388" s="1430"/>
      <c r="I388" s="1430"/>
      <c r="J388" s="1430"/>
      <c r="K388" s="1430"/>
      <c r="L388" s="1430"/>
      <c r="M388" s="1430"/>
      <c r="N388" s="1430"/>
      <c r="O388" s="1430"/>
      <c r="P388" s="1430"/>
      <c r="Q388" s="1430"/>
      <c r="R388" s="1430"/>
      <c r="S388" s="1430"/>
      <c r="T388" s="1430"/>
      <c r="U388" s="1430"/>
      <c r="V388" s="1430"/>
      <c r="W388" s="1430"/>
      <c r="X388" s="1430"/>
      <c r="Y388" s="1430"/>
      <c r="Z388" s="1430"/>
      <c r="AA388" s="1430"/>
      <c r="AB388" s="1430"/>
      <c r="AC388" s="1430"/>
      <c r="AD388" s="1430"/>
      <c r="AE388" s="1430"/>
      <c r="AF388" s="1430"/>
      <c r="AG388" s="1430"/>
      <c r="AH388" s="1430"/>
      <c r="AI388" s="1430"/>
      <c r="AJ388" s="1430"/>
      <c r="AK388" s="1430"/>
      <c r="AL388" s="1430"/>
      <c r="AM388" s="1430"/>
      <c r="AN388" s="1430"/>
      <c r="AO388" s="1430"/>
      <c r="AP388" s="1430"/>
      <c r="AQ388" s="1430"/>
      <c r="AR388" s="1430"/>
      <c r="AS388" s="1430"/>
      <c r="AT388" s="1430"/>
      <c r="AU388" s="1430"/>
      <c r="AV388" s="1430"/>
      <c r="AW388" s="1430"/>
      <c r="AX388" s="1430"/>
      <c r="AY388" s="1430"/>
      <c r="AZ388" s="1430"/>
      <c r="BA388" s="1430"/>
      <c r="BB388" s="1430"/>
      <c r="BC388" s="1430"/>
      <c r="BD388" s="1430"/>
      <c r="BE388" s="1430"/>
    </row>
    <row r="389" spans="2:57">
      <c r="B389" s="1430"/>
      <c r="C389" s="1430"/>
      <c r="D389" s="1430"/>
      <c r="E389" s="1430"/>
      <c r="F389" s="1430"/>
      <c r="G389" s="1430"/>
      <c r="H389" s="1430"/>
      <c r="I389" s="1430"/>
      <c r="J389" s="1430"/>
      <c r="K389" s="1430"/>
      <c r="L389" s="1430"/>
      <c r="M389" s="1430"/>
      <c r="N389" s="1430"/>
      <c r="O389" s="1430"/>
      <c r="P389" s="1430"/>
      <c r="Q389" s="1430"/>
      <c r="R389" s="1430"/>
      <c r="S389" s="1430"/>
      <c r="T389" s="1430"/>
      <c r="U389" s="1430"/>
      <c r="V389" s="1430"/>
      <c r="W389" s="1430"/>
      <c r="X389" s="1430"/>
      <c r="Y389" s="1430"/>
      <c r="Z389" s="1430"/>
      <c r="AA389" s="1430"/>
      <c r="AB389" s="1430"/>
      <c r="AC389" s="1430"/>
      <c r="AD389" s="1430"/>
      <c r="AE389" s="1430"/>
      <c r="AF389" s="1430"/>
      <c r="AG389" s="1430"/>
      <c r="AH389" s="1430"/>
      <c r="AI389" s="1430"/>
      <c r="AJ389" s="1430"/>
      <c r="AK389" s="1430"/>
      <c r="AL389" s="1430"/>
      <c r="AM389" s="1430"/>
      <c r="AN389" s="1430"/>
      <c r="AO389" s="1430"/>
      <c r="AP389" s="1430"/>
      <c r="AQ389" s="1430"/>
      <c r="AR389" s="1430"/>
      <c r="AS389" s="1430"/>
      <c r="AT389" s="1430"/>
      <c r="AU389" s="1430"/>
      <c r="AV389" s="1430"/>
      <c r="AW389" s="1430"/>
      <c r="AX389" s="1430"/>
      <c r="AY389" s="1430"/>
      <c r="AZ389" s="1430"/>
      <c r="BA389" s="1430"/>
      <c r="BB389" s="1430"/>
      <c r="BC389" s="1430"/>
      <c r="BD389" s="1430"/>
      <c r="BE389" s="1430"/>
    </row>
    <row r="390" spans="2:57">
      <c r="B390" s="1430"/>
      <c r="C390" s="1430"/>
      <c r="D390" s="1430"/>
      <c r="E390" s="1430"/>
      <c r="F390" s="1430"/>
      <c r="G390" s="1430"/>
      <c r="H390" s="1430"/>
      <c r="I390" s="1430"/>
      <c r="J390" s="1430"/>
      <c r="K390" s="1430"/>
      <c r="L390" s="1430"/>
      <c r="M390" s="1430"/>
      <c r="N390" s="1430"/>
      <c r="O390" s="1430"/>
      <c r="P390" s="1430"/>
      <c r="Q390" s="1430"/>
      <c r="R390" s="1430"/>
      <c r="S390" s="1430"/>
      <c r="T390" s="1430"/>
      <c r="U390" s="1430"/>
      <c r="V390" s="1430"/>
      <c r="W390" s="1430"/>
      <c r="X390" s="1430"/>
      <c r="Y390" s="1430"/>
      <c r="Z390" s="1430"/>
      <c r="AA390" s="1430"/>
      <c r="AB390" s="1430"/>
      <c r="AC390" s="1430"/>
      <c r="AD390" s="1430"/>
      <c r="AE390" s="1430"/>
      <c r="AF390" s="1430"/>
      <c r="AG390" s="1430"/>
      <c r="AH390" s="1430"/>
      <c r="AI390" s="1430"/>
      <c r="AJ390" s="1430"/>
      <c r="AK390" s="1430"/>
      <c r="AL390" s="1430"/>
      <c r="AM390" s="1430"/>
      <c r="AN390" s="1430"/>
      <c r="AO390" s="1430"/>
      <c r="AP390" s="1430"/>
      <c r="AQ390" s="1430"/>
      <c r="AR390" s="1430"/>
      <c r="AS390" s="1430"/>
      <c r="AT390" s="1430"/>
      <c r="AU390" s="1430"/>
      <c r="AV390" s="1430"/>
      <c r="AW390" s="1430"/>
      <c r="AX390" s="1430"/>
      <c r="AY390" s="1430"/>
      <c r="AZ390" s="1430"/>
      <c r="BA390" s="1430"/>
      <c r="BB390" s="1430"/>
      <c r="BC390" s="1430"/>
      <c r="BD390" s="1430"/>
      <c r="BE390" s="1430"/>
    </row>
    <row r="391" spans="2:57">
      <c r="B391" s="1430"/>
      <c r="C391" s="1430"/>
      <c r="D391" s="1430"/>
      <c r="E391" s="1430"/>
      <c r="F391" s="1430"/>
      <c r="G391" s="1430"/>
      <c r="H391" s="1430"/>
      <c r="I391" s="1430"/>
      <c r="J391" s="1430"/>
      <c r="K391" s="1430"/>
      <c r="L391" s="1430"/>
      <c r="M391" s="1430"/>
      <c r="N391" s="1430"/>
      <c r="O391" s="1430"/>
      <c r="P391" s="1430"/>
      <c r="Q391" s="1430"/>
      <c r="R391" s="1430"/>
      <c r="S391" s="1430"/>
      <c r="T391" s="1430"/>
      <c r="U391" s="1430"/>
      <c r="V391" s="1430"/>
      <c r="W391" s="1430"/>
      <c r="X391" s="1430"/>
      <c r="Y391" s="1430"/>
      <c r="Z391" s="1430"/>
      <c r="AA391" s="1430"/>
      <c r="AB391" s="1430"/>
      <c r="AC391" s="1430"/>
      <c r="AD391" s="1430"/>
      <c r="AE391" s="1430"/>
      <c r="AF391" s="1430"/>
      <c r="AG391" s="1430"/>
      <c r="AH391" s="1430"/>
      <c r="AI391" s="1430"/>
      <c r="AJ391" s="1430"/>
      <c r="AK391" s="1430"/>
      <c r="AL391" s="1430"/>
      <c r="AM391" s="1430"/>
      <c r="AN391" s="1430"/>
      <c r="AO391" s="1430"/>
      <c r="AP391" s="1430"/>
      <c r="AQ391" s="1430"/>
      <c r="AR391" s="1430"/>
      <c r="AS391" s="1430"/>
      <c r="AT391" s="1430"/>
      <c r="AU391" s="1430"/>
      <c r="AV391" s="1430"/>
      <c r="AW391" s="1430"/>
      <c r="AX391" s="1430"/>
      <c r="AY391" s="1430"/>
      <c r="AZ391" s="1430"/>
      <c r="BA391" s="1430"/>
      <c r="BB391" s="1430"/>
      <c r="BC391" s="1430"/>
      <c r="BD391" s="1430"/>
      <c r="BE391" s="1430"/>
    </row>
    <row r="392" spans="2:57">
      <c r="B392" s="1430"/>
      <c r="C392" s="1430"/>
      <c r="D392" s="1430"/>
      <c r="E392" s="1430"/>
      <c r="F392" s="1430"/>
      <c r="G392" s="1430"/>
      <c r="H392" s="1430"/>
      <c r="I392" s="1430"/>
      <c r="J392" s="1430"/>
      <c r="K392" s="1430"/>
      <c r="L392" s="1430"/>
      <c r="M392" s="1430"/>
      <c r="N392" s="1430"/>
      <c r="O392" s="1430"/>
      <c r="P392" s="1430"/>
      <c r="Q392" s="1430"/>
      <c r="R392" s="1430"/>
      <c r="S392" s="1430"/>
      <c r="T392" s="1430"/>
      <c r="U392" s="1430"/>
      <c r="V392" s="1430"/>
      <c r="W392" s="1430"/>
      <c r="X392" s="1430"/>
      <c r="Y392" s="1430"/>
      <c r="Z392" s="1430"/>
      <c r="AA392" s="1430"/>
      <c r="AB392" s="1430"/>
      <c r="AC392" s="1430"/>
      <c r="AD392" s="1430"/>
      <c r="AE392" s="1430"/>
      <c r="AF392" s="1430"/>
      <c r="AG392" s="1430"/>
      <c r="AH392" s="1430"/>
      <c r="AI392" s="1430"/>
      <c r="AJ392" s="1430"/>
      <c r="AK392" s="1430"/>
      <c r="AL392" s="1430"/>
      <c r="AM392" s="1430"/>
      <c r="AN392" s="1430"/>
      <c r="AO392" s="1430"/>
      <c r="AP392" s="1430"/>
      <c r="AQ392" s="1430"/>
      <c r="AR392" s="1430"/>
      <c r="AS392" s="1430"/>
      <c r="AT392" s="1430"/>
      <c r="AU392" s="1430"/>
      <c r="AV392" s="1430"/>
      <c r="AW392" s="1430"/>
      <c r="AX392" s="1430"/>
      <c r="AY392" s="1430"/>
      <c r="AZ392" s="1430"/>
      <c r="BA392" s="1430"/>
      <c r="BB392" s="1430"/>
      <c r="BC392" s="1430"/>
      <c r="BD392" s="1430"/>
      <c r="BE392" s="1430"/>
    </row>
    <row r="393" spans="2:57">
      <c r="B393" s="1430"/>
      <c r="C393" s="1430"/>
      <c r="D393" s="1430"/>
      <c r="E393" s="1430"/>
      <c r="F393" s="1430"/>
      <c r="G393" s="1430"/>
      <c r="H393" s="1430"/>
      <c r="I393" s="1430"/>
      <c r="J393" s="1430"/>
      <c r="K393" s="1430"/>
      <c r="L393" s="1430"/>
      <c r="M393" s="1430"/>
      <c r="N393" s="1430"/>
      <c r="O393" s="1430"/>
      <c r="P393" s="1430"/>
      <c r="Q393" s="1430"/>
      <c r="R393" s="1430"/>
      <c r="S393" s="1430"/>
      <c r="T393" s="1430"/>
      <c r="U393" s="1430"/>
      <c r="V393" s="1430"/>
      <c r="W393" s="1430"/>
      <c r="X393" s="1430"/>
      <c r="Y393" s="1430"/>
      <c r="Z393" s="1430"/>
      <c r="AA393" s="1430"/>
      <c r="AB393" s="1430"/>
      <c r="AC393" s="1430"/>
      <c r="AD393" s="1430"/>
      <c r="AE393" s="1430"/>
      <c r="AF393" s="1430"/>
      <c r="AG393" s="1430"/>
      <c r="AH393" s="1430"/>
      <c r="AI393" s="1430"/>
      <c r="AJ393" s="1430"/>
      <c r="AK393" s="1430"/>
      <c r="AL393" s="1430"/>
      <c r="AM393" s="1430"/>
      <c r="AN393" s="1430"/>
      <c r="AO393" s="1430"/>
      <c r="AP393" s="1430"/>
      <c r="AQ393" s="1430"/>
      <c r="AR393" s="1430"/>
      <c r="AS393" s="1430"/>
      <c r="AT393" s="1430"/>
      <c r="AU393" s="1430"/>
      <c r="AV393" s="1430"/>
      <c r="AW393" s="1430"/>
      <c r="AX393" s="1430"/>
      <c r="AY393" s="1430"/>
      <c r="AZ393" s="1430"/>
      <c r="BA393" s="1430"/>
      <c r="BB393" s="1430"/>
      <c r="BC393" s="1430"/>
      <c r="BD393" s="1430"/>
      <c r="BE393" s="1430"/>
    </row>
    <row r="394" spans="2:57">
      <c r="B394" s="1430"/>
      <c r="C394" s="1430"/>
      <c r="D394" s="1430"/>
      <c r="E394" s="1430"/>
      <c r="F394" s="1430"/>
      <c r="G394" s="1430"/>
      <c r="H394" s="1430"/>
      <c r="I394" s="1430"/>
      <c r="J394" s="1430"/>
      <c r="K394" s="1430"/>
      <c r="L394" s="1430"/>
      <c r="M394" s="1430"/>
      <c r="N394" s="1430"/>
      <c r="O394" s="1430"/>
      <c r="P394" s="1430"/>
      <c r="Q394" s="1430"/>
      <c r="R394" s="1430"/>
      <c r="S394" s="1430"/>
      <c r="T394" s="1430"/>
      <c r="U394" s="1430"/>
      <c r="V394" s="1430"/>
      <c r="W394" s="1430"/>
      <c r="X394" s="1430"/>
      <c r="Y394" s="1430"/>
      <c r="Z394" s="1430"/>
      <c r="AA394" s="1430"/>
      <c r="AB394" s="1430"/>
      <c r="AC394" s="1430"/>
      <c r="AD394" s="1430"/>
      <c r="AE394" s="1430"/>
      <c r="AF394" s="1430"/>
      <c r="AG394" s="1430"/>
      <c r="AH394" s="1430"/>
      <c r="AI394" s="1430"/>
      <c r="AJ394" s="1430"/>
      <c r="AK394" s="1430"/>
      <c r="AL394" s="1430"/>
      <c r="AM394" s="1430"/>
      <c r="AN394" s="1430"/>
      <c r="AO394" s="1430"/>
      <c r="AP394" s="1430"/>
      <c r="AQ394" s="1430"/>
      <c r="AR394" s="1430"/>
      <c r="AS394" s="1430"/>
      <c r="AT394" s="1430"/>
      <c r="AU394" s="1430"/>
      <c r="AV394" s="1430"/>
      <c r="AW394" s="1430"/>
      <c r="AX394" s="1430"/>
      <c r="AY394" s="1430"/>
      <c r="AZ394" s="1430"/>
      <c r="BA394" s="1430"/>
      <c r="BB394" s="1430"/>
      <c r="BC394" s="1430"/>
      <c r="BD394" s="1430"/>
      <c r="BE394" s="1430"/>
    </row>
    <row r="395" spans="2:57">
      <c r="B395" s="1430"/>
      <c r="C395" s="1430"/>
      <c r="D395" s="1430"/>
      <c r="E395" s="1430"/>
      <c r="F395" s="1430"/>
      <c r="G395" s="1430"/>
      <c r="H395" s="1430"/>
      <c r="I395" s="1430"/>
      <c r="J395" s="1430"/>
      <c r="K395" s="1430"/>
      <c r="L395" s="1430"/>
      <c r="M395" s="1430"/>
      <c r="N395" s="1430"/>
      <c r="O395" s="1430"/>
      <c r="P395" s="1430"/>
      <c r="Q395" s="1430"/>
      <c r="R395" s="1430"/>
      <c r="S395" s="1430"/>
      <c r="T395" s="1430"/>
      <c r="U395" s="1430"/>
      <c r="V395" s="1430"/>
      <c r="W395" s="1430"/>
      <c r="X395" s="1430"/>
      <c r="Y395" s="1430"/>
      <c r="Z395" s="1430"/>
      <c r="AA395" s="1430"/>
      <c r="AB395" s="1430"/>
      <c r="AC395" s="1430"/>
      <c r="AD395" s="1430"/>
      <c r="AE395" s="1430"/>
      <c r="AF395" s="1430"/>
      <c r="AG395" s="1430"/>
      <c r="AH395" s="1430"/>
      <c r="AI395" s="1430"/>
      <c r="AJ395" s="1430"/>
      <c r="AK395" s="1430"/>
      <c r="AL395" s="1430"/>
      <c r="AM395" s="1430"/>
      <c r="AN395" s="1430"/>
      <c r="AO395" s="1430"/>
      <c r="AP395" s="1430"/>
      <c r="AQ395" s="1430"/>
      <c r="AR395" s="1430"/>
      <c r="AS395" s="1430"/>
      <c r="AT395" s="1430"/>
      <c r="AU395" s="1430"/>
      <c r="AV395" s="1430"/>
      <c r="AW395" s="1430"/>
      <c r="AX395" s="1430"/>
      <c r="AY395" s="1430"/>
      <c r="AZ395" s="1430"/>
      <c r="BA395" s="1430"/>
      <c r="BB395" s="1430"/>
      <c r="BC395" s="1430"/>
      <c r="BD395" s="1430"/>
      <c r="BE395" s="1430"/>
    </row>
    <row r="396" spans="2:57">
      <c r="B396" s="1430"/>
      <c r="C396" s="1430"/>
      <c r="D396" s="1430"/>
      <c r="E396" s="1430"/>
      <c r="F396" s="1430"/>
      <c r="G396" s="1430"/>
      <c r="H396" s="1430"/>
      <c r="I396" s="1430"/>
      <c r="J396" s="1430"/>
      <c r="K396" s="1430"/>
      <c r="L396" s="1430"/>
      <c r="M396" s="1430"/>
      <c r="N396" s="1430"/>
      <c r="O396" s="1430"/>
      <c r="P396" s="1430"/>
      <c r="Q396" s="1430"/>
      <c r="R396" s="1430"/>
      <c r="S396" s="1430"/>
      <c r="T396" s="1430"/>
      <c r="U396" s="1430"/>
      <c r="V396" s="1430"/>
      <c r="W396" s="1430"/>
      <c r="X396" s="1430"/>
      <c r="Y396" s="1430"/>
      <c r="Z396" s="1430"/>
      <c r="AA396" s="1430"/>
      <c r="AB396" s="1430"/>
      <c r="AC396" s="1430"/>
      <c r="AD396" s="1430"/>
      <c r="AE396" s="1430"/>
      <c r="AF396" s="1430"/>
      <c r="AG396" s="1430"/>
      <c r="AH396" s="1430"/>
      <c r="AI396" s="1430"/>
      <c r="AJ396" s="1430"/>
      <c r="AK396" s="1430"/>
      <c r="AL396" s="1430"/>
      <c r="AM396" s="1430"/>
      <c r="AN396" s="1430"/>
      <c r="AO396" s="1430"/>
      <c r="AP396" s="1430"/>
      <c r="AQ396" s="1430"/>
      <c r="AR396" s="1430"/>
      <c r="AS396" s="1430"/>
      <c r="AT396" s="1430"/>
      <c r="AU396" s="1430"/>
      <c r="AV396" s="1430"/>
      <c r="AW396" s="1430"/>
      <c r="AX396" s="1430"/>
      <c r="AY396" s="1430"/>
      <c r="AZ396" s="1430"/>
      <c r="BA396" s="1430"/>
      <c r="BB396" s="1430"/>
      <c r="BC396" s="1430"/>
      <c r="BD396" s="1430"/>
      <c r="BE396" s="1430"/>
    </row>
    <row r="397" spans="2:57">
      <c r="B397" s="1430"/>
      <c r="C397" s="1430"/>
      <c r="D397" s="1430"/>
      <c r="E397" s="1430"/>
      <c r="F397" s="1430"/>
      <c r="G397" s="1430"/>
      <c r="H397" s="1430"/>
      <c r="I397" s="1430"/>
      <c r="J397" s="1430"/>
      <c r="K397" s="1430"/>
      <c r="L397" s="1430"/>
      <c r="M397" s="1430"/>
      <c r="N397" s="1430"/>
      <c r="O397" s="1430"/>
      <c r="P397" s="1430"/>
      <c r="Q397" s="1430"/>
      <c r="R397" s="1430"/>
      <c r="S397" s="1430"/>
      <c r="T397" s="1430"/>
      <c r="U397" s="1430"/>
      <c r="V397" s="1430"/>
      <c r="W397" s="1430"/>
      <c r="X397" s="1430"/>
      <c r="Y397" s="1430"/>
      <c r="Z397" s="1430"/>
      <c r="AA397" s="1430"/>
      <c r="AB397" s="1430"/>
      <c r="AC397" s="1430"/>
      <c r="AD397" s="1430"/>
      <c r="AE397" s="1430"/>
      <c r="AF397" s="1430"/>
      <c r="AG397" s="1430"/>
      <c r="AH397" s="1430"/>
      <c r="AI397" s="1430"/>
      <c r="AJ397" s="1430"/>
      <c r="AK397" s="1430"/>
      <c r="AL397" s="1430"/>
      <c r="AM397" s="1430"/>
      <c r="AN397" s="1430"/>
      <c r="AO397" s="1430"/>
      <c r="AP397" s="1430"/>
      <c r="AQ397" s="1430"/>
      <c r="AR397" s="1430"/>
      <c r="AS397" s="1430"/>
      <c r="AT397" s="1430"/>
      <c r="AU397" s="1430"/>
      <c r="AV397" s="1430"/>
      <c r="AW397" s="1430"/>
      <c r="AX397" s="1430"/>
      <c r="AY397" s="1430"/>
      <c r="AZ397" s="1430"/>
      <c r="BA397" s="1430"/>
      <c r="BB397" s="1430"/>
      <c r="BC397" s="1430"/>
      <c r="BD397" s="1430"/>
      <c r="BE397" s="1430"/>
    </row>
    <row r="398" spans="2:57">
      <c r="B398" s="1430"/>
      <c r="C398" s="1430"/>
      <c r="D398" s="1430"/>
      <c r="E398" s="1430"/>
      <c r="F398" s="1430"/>
      <c r="G398" s="1430"/>
      <c r="H398" s="1430"/>
      <c r="I398" s="1430"/>
      <c r="J398" s="1430"/>
      <c r="K398" s="1430"/>
      <c r="L398" s="1430"/>
      <c r="M398" s="1430"/>
      <c r="N398" s="1430"/>
      <c r="O398" s="1430"/>
      <c r="P398" s="1430"/>
      <c r="Q398" s="1430"/>
      <c r="R398" s="1430"/>
      <c r="S398" s="1430"/>
      <c r="T398" s="1430"/>
      <c r="U398" s="1430"/>
      <c r="V398" s="1430"/>
      <c r="W398" s="1430"/>
      <c r="X398" s="1430"/>
      <c r="Y398" s="1430"/>
      <c r="Z398" s="1430"/>
      <c r="AA398" s="1430"/>
      <c r="AB398" s="1430"/>
      <c r="AC398" s="1430"/>
      <c r="AD398" s="1430"/>
      <c r="AE398" s="1430"/>
      <c r="AF398" s="1430"/>
      <c r="AG398" s="1430"/>
      <c r="AH398" s="1430"/>
      <c r="AI398" s="1430"/>
      <c r="AJ398" s="1430"/>
      <c r="AK398" s="1430"/>
      <c r="AL398" s="1430"/>
      <c r="AM398" s="1430"/>
      <c r="AN398" s="1430"/>
      <c r="AO398" s="1430"/>
      <c r="AP398" s="1430"/>
      <c r="AQ398" s="1430"/>
      <c r="AR398" s="1430"/>
      <c r="AS398" s="1430"/>
      <c r="AT398" s="1430"/>
      <c r="AU398" s="1430"/>
      <c r="AV398" s="1430"/>
      <c r="AW398" s="1430"/>
      <c r="AX398" s="1430"/>
      <c r="AY398" s="1430"/>
      <c r="AZ398" s="1430"/>
      <c r="BA398" s="1430"/>
      <c r="BB398" s="1430"/>
      <c r="BC398" s="1430"/>
      <c r="BD398" s="1430"/>
      <c r="BE398" s="1430"/>
    </row>
    <row r="399" spans="2:57">
      <c r="B399" s="1430"/>
      <c r="C399" s="1430"/>
      <c r="D399" s="1430"/>
      <c r="E399" s="1430"/>
      <c r="F399" s="1430"/>
      <c r="G399" s="1430"/>
      <c r="H399" s="1430"/>
      <c r="I399" s="1430"/>
      <c r="J399" s="1430"/>
      <c r="K399" s="1430"/>
      <c r="L399" s="1430"/>
      <c r="M399" s="1430"/>
      <c r="N399" s="1430"/>
      <c r="O399" s="1430"/>
      <c r="P399" s="1430"/>
      <c r="Q399" s="1430"/>
      <c r="R399" s="1430"/>
      <c r="S399" s="1430"/>
      <c r="T399" s="1430"/>
      <c r="U399" s="1430"/>
      <c r="V399" s="1430"/>
      <c r="W399" s="1430"/>
      <c r="X399" s="1430"/>
      <c r="Y399" s="1430"/>
      <c r="Z399" s="1430"/>
      <c r="AA399" s="1430"/>
      <c r="AB399" s="1430"/>
      <c r="AC399" s="1430"/>
      <c r="AD399" s="1430"/>
      <c r="AE399" s="1430"/>
      <c r="AF399" s="1430"/>
      <c r="AG399" s="1430"/>
      <c r="AH399" s="1430"/>
      <c r="AI399" s="1430"/>
      <c r="AJ399" s="1430"/>
      <c r="AK399" s="1430"/>
      <c r="AL399" s="1430"/>
      <c r="AM399" s="1430"/>
      <c r="AN399" s="1430"/>
      <c r="AO399" s="1430"/>
      <c r="AP399" s="1430"/>
      <c r="AQ399" s="1430"/>
      <c r="AR399" s="1430"/>
      <c r="AS399" s="1430"/>
      <c r="AT399" s="1430"/>
      <c r="AU399" s="1430"/>
      <c r="AV399" s="1430"/>
      <c r="AW399" s="1430"/>
      <c r="AX399" s="1430"/>
      <c r="AY399" s="1430"/>
      <c r="AZ399" s="1430"/>
      <c r="BA399" s="1430"/>
      <c r="BB399" s="1430"/>
      <c r="BC399" s="1430"/>
      <c r="BD399" s="1430"/>
      <c r="BE399" s="1430"/>
    </row>
    <row r="400" spans="2:57">
      <c r="B400" s="1430"/>
      <c r="C400" s="1430"/>
      <c r="D400" s="1430"/>
      <c r="E400" s="1430"/>
      <c r="F400" s="1430"/>
      <c r="G400" s="1430"/>
      <c r="H400" s="1430"/>
      <c r="I400" s="1430"/>
      <c r="J400" s="1430"/>
      <c r="K400" s="1430"/>
      <c r="L400" s="1430"/>
      <c r="M400" s="1430"/>
      <c r="N400" s="1430"/>
      <c r="O400" s="1430"/>
      <c r="P400" s="1430"/>
      <c r="Q400" s="1430"/>
      <c r="R400" s="1430"/>
      <c r="S400" s="1430"/>
      <c r="T400" s="1430"/>
      <c r="U400" s="1430"/>
      <c r="V400" s="1430"/>
      <c r="W400" s="1430"/>
      <c r="X400" s="1430"/>
      <c r="Y400" s="1430"/>
      <c r="Z400" s="1430"/>
      <c r="AA400" s="1430"/>
      <c r="AB400" s="1430"/>
      <c r="AC400" s="1430"/>
      <c r="AD400" s="1430"/>
      <c r="AE400" s="1430"/>
      <c r="AF400" s="1430"/>
      <c r="AG400" s="1430"/>
      <c r="AH400" s="1430"/>
      <c r="AI400" s="1430"/>
      <c r="AJ400" s="1430"/>
      <c r="AK400" s="1430"/>
      <c r="AL400" s="1430"/>
      <c r="AM400" s="1430"/>
      <c r="AN400" s="1430"/>
      <c r="AO400" s="1430"/>
      <c r="AP400" s="1430"/>
      <c r="AQ400" s="1430"/>
      <c r="AR400" s="1430"/>
      <c r="AS400" s="1430"/>
      <c r="AT400" s="1430"/>
      <c r="AU400" s="1430"/>
      <c r="AV400" s="1430"/>
      <c r="AW400" s="1430"/>
      <c r="AX400" s="1430"/>
      <c r="AY400" s="1430"/>
      <c r="AZ400" s="1430"/>
      <c r="BA400" s="1430"/>
      <c r="BB400" s="1430"/>
      <c r="BC400" s="1430"/>
      <c r="BD400" s="1430"/>
      <c r="BE400" s="1430"/>
    </row>
    <row r="401" spans="2:57">
      <c r="B401" s="1430"/>
      <c r="C401" s="1430"/>
      <c r="D401" s="1430"/>
      <c r="E401" s="1430"/>
      <c r="F401" s="1430"/>
      <c r="G401" s="1430"/>
      <c r="H401" s="1430"/>
      <c r="I401" s="1430"/>
      <c r="J401" s="1430"/>
      <c r="K401" s="1430"/>
      <c r="L401" s="1430"/>
      <c r="M401" s="1430"/>
      <c r="N401" s="1430"/>
      <c r="O401" s="1430"/>
      <c r="P401" s="1430"/>
      <c r="Q401" s="1430"/>
      <c r="R401" s="1430"/>
      <c r="S401" s="1430"/>
      <c r="T401" s="1430"/>
      <c r="U401" s="1430"/>
      <c r="V401" s="1430"/>
      <c r="W401" s="1430"/>
      <c r="X401" s="1430"/>
      <c r="Y401" s="1430"/>
      <c r="Z401" s="1430"/>
      <c r="AA401" s="1430"/>
      <c r="AB401" s="1430"/>
      <c r="AC401" s="1430"/>
      <c r="AD401" s="1430"/>
      <c r="AE401" s="1430"/>
      <c r="AF401" s="1430"/>
      <c r="AG401" s="1430"/>
      <c r="AH401" s="1430"/>
      <c r="AI401" s="1430"/>
      <c r="AJ401" s="1430"/>
      <c r="AK401" s="1430"/>
      <c r="AL401" s="1430"/>
      <c r="AM401" s="1430"/>
      <c r="AN401" s="1430"/>
      <c r="AO401" s="1430"/>
      <c r="AP401" s="1430"/>
      <c r="AQ401" s="1430"/>
      <c r="AR401" s="1430"/>
      <c r="AS401" s="1430"/>
      <c r="AT401" s="1430"/>
      <c r="AU401" s="1430"/>
      <c r="AV401" s="1430"/>
      <c r="AW401" s="1430"/>
      <c r="AX401" s="1430"/>
      <c r="AY401" s="1430"/>
      <c r="AZ401" s="1430"/>
      <c r="BA401" s="1430"/>
      <c r="BB401" s="1430"/>
      <c r="BC401" s="1430"/>
      <c r="BD401" s="1430"/>
      <c r="BE401" s="1430"/>
    </row>
    <row r="402" spans="2:57">
      <c r="B402" s="1430"/>
      <c r="C402" s="1430"/>
      <c r="D402" s="1430"/>
      <c r="E402" s="1430"/>
      <c r="F402" s="1430"/>
      <c r="G402" s="1430"/>
      <c r="H402" s="1430"/>
      <c r="I402" s="1430"/>
      <c r="J402" s="1430"/>
      <c r="K402" s="1430"/>
      <c r="L402" s="1430"/>
      <c r="M402" s="1430"/>
      <c r="N402" s="1430"/>
      <c r="O402" s="1430"/>
      <c r="P402" s="1430"/>
      <c r="Q402" s="1430"/>
      <c r="R402" s="1430"/>
      <c r="S402" s="1430"/>
      <c r="T402" s="1430"/>
      <c r="U402" s="1430"/>
      <c r="V402" s="1430"/>
      <c r="W402" s="1430"/>
      <c r="X402" s="1430"/>
      <c r="Y402" s="1430"/>
      <c r="Z402" s="1430"/>
      <c r="AA402" s="1430"/>
      <c r="AB402" s="1430"/>
      <c r="AC402" s="1430"/>
      <c r="AD402" s="1430"/>
      <c r="AE402" s="1430"/>
      <c r="AF402" s="1430"/>
      <c r="AG402" s="1430"/>
      <c r="AH402" s="1430"/>
      <c r="AI402" s="1430"/>
      <c r="AJ402" s="1430"/>
      <c r="AK402" s="1430"/>
      <c r="AL402" s="1430"/>
      <c r="AM402" s="1430"/>
      <c r="AN402" s="1430"/>
      <c r="AO402" s="1430"/>
      <c r="AP402" s="1430"/>
      <c r="AQ402" s="1430"/>
      <c r="AR402" s="1430"/>
      <c r="AS402" s="1430"/>
      <c r="AT402" s="1430"/>
      <c r="AU402" s="1430"/>
      <c r="AV402" s="1430"/>
      <c r="AW402" s="1430"/>
      <c r="AX402" s="1430"/>
      <c r="AY402" s="1430"/>
      <c r="AZ402" s="1430"/>
      <c r="BA402" s="1430"/>
      <c r="BB402" s="1430"/>
      <c r="BC402" s="1430"/>
      <c r="BD402" s="1430"/>
      <c r="BE402" s="1430"/>
    </row>
    <row r="403" spans="2:57">
      <c r="B403" s="1430"/>
      <c r="C403" s="1430"/>
      <c r="D403" s="1430"/>
      <c r="E403" s="1430"/>
      <c r="F403" s="1430"/>
      <c r="G403" s="1430"/>
      <c r="H403" s="1430"/>
      <c r="I403" s="1430"/>
      <c r="J403" s="1430"/>
      <c r="K403" s="1430"/>
      <c r="L403" s="1430"/>
      <c r="M403" s="1430"/>
      <c r="N403" s="1430"/>
      <c r="O403" s="1430"/>
      <c r="P403" s="1430"/>
      <c r="Q403" s="1430"/>
      <c r="R403" s="1430"/>
      <c r="S403" s="1430"/>
      <c r="T403" s="1430"/>
      <c r="U403" s="1430"/>
      <c r="V403" s="1430"/>
      <c r="W403" s="1430"/>
      <c r="X403" s="1430"/>
      <c r="Y403" s="1430"/>
      <c r="Z403" s="1430"/>
      <c r="AA403" s="1430"/>
      <c r="AB403" s="1430"/>
      <c r="AC403" s="1430"/>
      <c r="AD403" s="1430"/>
      <c r="AE403" s="1430"/>
      <c r="AF403" s="1430"/>
      <c r="AG403" s="1430"/>
      <c r="AH403" s="1430"/>
      <c r="AI403" s="1430"/>
      <c r="AJ403" s="1430"/>
      <c r="AK403" s="1430"/>
      <c r="AL403" s="1430"/>
      <c r="AM403" s="1430"/>
      <c r="AN403" s="1430"/>
      <c r="AO403" s="1430"/>
      <c r="AP403" s="1430"/>
      <c r="AQ403" s="1430"/>
      <c r="AR403" s="1430"/>
      <c r="AS403" s="1430"/>
      <c r="AT403" s="1430"/>
      <c r="AU403" s="1430"/>
      <c r="AV403" s="1430"/>
      <c r="AW403" s="1430"/>
      <c r="AX403" s="1430"/>
      <c r="AY403" s="1430"/>
      <c r="AZ403" s="1430"/>
      <c r="BA403" s="1430"/>
      <c r="BB403" s="1430"/>
      <c r="BC403" s="1430"/>
      <c r="BD403" s="1430"/>
      <c r="BE403" s="1430"/>
    </row>
    <row r="404" spans="2:57">
      <c r="B404" s="1430"/>
      <c r="C404" s="1430"/>
      <c r="D404" s="1430"/>
      <c r="E404" s="1430"/>
      <c r="F404" s="1430"/>
      <c r="G404" s="1430"/>
      <c r="H404" s="1430"/>
      <c r="I404" s="1430"/>
      <c r="J404" s="1430"/>
      <c r="K404" s="1430"/>
      <c r="L404" s="1430"/>
      <c r="M404" s="1430"/>
      <c r="N404" s="1430"/>
      <c r="O404" s="1430"/>
      <c r="P404" s="1430"/>
      <c r="Q404" s="1430"/>
      <c r="R404" s="1430"/>
      <c r="S404" s="1430"/>
      <c r="T404" s="1430"/>
      <c r="U404" s="1430"/>
      <c r="V404" s="1430"/>
      <c r="W404" s="1430"/>
      <c r="X404" s="1430"/>
      <c r="Y404" s="1430"/>
      <c r="Z404" s="1430"/>
      <c r="AA404" s="1430"/>
      <c r="AB404" s="1430"/>
      <c r="AC404" s="1430"/>
      <c r="AD404" s="1430"/>
      <c r="AE404" s="1430"/>
      <c r="AF404" s="1430"/>
      <c r="AG404" s="1430"/>
      <c r="AH404" s="1430"/>
      <c r="AI404" s="1430"/>
      <c r="AJ404" s="1430"/>
      <c r="AK404" s="1430"/>
      <c r="AL404" s="1430"/>
      <c r="AM404" s="1430"/>
      <c r="AN404" s="1430"/>
      <c r="AO404" s="1430"/>
      <c r="AP404" s="1430"/>
      <c r="AQ404" s="1430"/>
      <c r="AR404" s="1430"/>
      <c r="AS404" s="1430"/>
      <c r="AT404" s="1430"/>
      <c r="AU404" s="1430"/>
      <c r="AV404" s="1430"/>
      <c r="AW404" s="1430"/>
      <c r="AX404" s="1430"/>
      <c r="AY404" s="1430"/>
      <c r="AZ404" s="1430"/>
      <c r="BA404" s="1430"/>
      <c r="BB404" s="1430"/>
      <c r="BC404" s="1430"/>
      <c r="BD404" s="1430"/>
      <c r="BE404" s="1430"/>
    </row>
    <row r="405" spans="2:57">
      <c r="B405" s="1430"/>
      <c r="C405" s="1430"/>
      <c r="D405" s="1430"/>
      <c r="E405" s="1430"/>
      <c r="F405" s="1430"/>
      <c r="G405" s="1430"/>
      <c r="H405" s="1430"/>
      <c r="I405" s="1430"/>
      <c r="J405" s="1430"/>
      <c r="K405" s="1430"/>
      <c r="L405" s="1430"/>
      <c r="M405" s="1430"/>
      <c r="N405" s="1430"/>
      <c r="O405" s="1430"/>
      <c r="P405" s="1430"/>
      <c r="Q405" s="1430"/>
      <c r="R405" s="1430"/>
      <c r="S405" s="1430"/>
      <c r="T405" s="1430"/>
      <c r="U405" s="1430"/>
      <c r="V405" s="1430"/>
      <c r="W405" s="1430"/>
      <c r="X405" s="1430"/>
      <c r="Y405" s="1430"/>
      <c r="Z405" s="1430"/>
      <c r="AA405" s="1430"/>
      <c r="AB405" s="1430"/>
      <c r="AC405" s="1430"/>
      <c r="AD405" s="1430"/>
      <c r="AE405" s="1430"/>
      <c r="AF405" s="1430"/>
      <c r="AG405" s="1430"/>
      <c r="AH405" s="1430"/>
      <c r="AI405" s="1430"/>
      <c r="AJ405" s="1430"/>
      <c r="AK405" s="1430"/>
      <c r="AL405" s="1430"/>
      <c r="AM405" s="1430"/>
      <c r="AN405" s="1430"/>
      <c r="AO405" s="1430"/>
      <c r="AP405" s="1430"/>
      <c r="AQ405" s="1430"/>
      <c r="AR405" s="1430"/>
      <c r="AS405" s="1430"/>
      <c r="AT405" s="1430"/>
      <c r="AU405" s="1430"/>
      <c r="AV405" s="1430"/>
      <c r="AW405" s="1430"/>
      <c r="AX405" s="1430"/>
      <c r="AY405" s="1430"/>
      <c r="AZ405" s="1430"/>
      <c r="BA405" s="1430"/>
      <c r="BB405" s="1430"/>
      <c r="BC405" s="1430"/>
      <c r="BD405" s="1430"/>
      <c r="BE405" s="1430"/>
    </row>
    <row r="406" spans="2:57">
      <c r="B406" s="1430"/>
      <c r="C406" s="1430"/>
      <c r="D406" s="1430"/>
      <c r="E406" s="1430"/>
      <c r="F406" s="1430"/>
      <c r="G406" s="1430"/>
      <c r="H406" s="1430"/>
      <c r="I406" s="1430"/>
      <c r="J406" s="1430"/>
      <c r="K406" s="1430"/>
      <c r="L406" s="1430"/>
      <c r="M406" s="1430"/>
      <c r="N406" s="1430"/>
      <c r="O406" s="1430"/>
      <c r="P406" s="1430"/>
      <c r="Q406" s="1430"/>
      <c r="R406" s="1430"/>
      <c r="S406" s="1430"/>
      <c r="T406" s="1430"/>
      <c r="U406" s="1430"/>
      <c r="V406" s="1430"/>
      <c r="W406" s="1430"/>
      <c r="X406" s="1430"/>
      <c r="Y406" s="1430"/>
      <c r="Z406" s="1430"/>
      <c r="AA406" s="1430"/>
      <c r="AB406" s="1430"/>
      <c r="AC406" s="1430"/>
      <c r="AD406" s="1430"/>
      <c r="AE406" s="1430"/>
      <c r="AF406" s="1430"/>
      <c r="AG406" s="1430"/>
      <c r="AH406" s="1430"/>
      <c r="AI406" s="1430"/>
      <c r="AJ406" s="1430"/>
      <c r="AK406" s="1430"/>
      <c r="AL406" s="1430"/>
      <c r="AM406" s="1430"/>
      <c r="AN406" s="1430"/>
      <c r="AO406" s="1430"/>
      <c r="AP406" s="1430"/>
      <c r="AQ406" s="1430"/>
      <c r="AR406" s="1430"/>
      <c r="AS406" s="1430"/>
      <c r="AT406" s="1430"/>
      <c r="AU406" s="1430"/>
      <c r="AV406" s="1430"/>
      <c r="AW406" s="1430"/>
      <c r="AX406" s="1430"/>
      <c r="AY406" s="1430"/>
      <c r="AZ406" s="1430"/>
      <c r="BA406" s="1430"/>
      <c r="BB406" s="1430"/>
      <c r="BC406" s="1430"/>
      <c r="BD406" s="1430"/>
      <c r="BE406" s="1430"/>
    </row>
    <row r="407" spans="2:57">
      <c r="B407" s="1430"/>
      <c r="C407" s="1430"/>
      <c r="D407" s="1430"/>
      <c r="E407" s="1430"/>
      <c r="F407" s="1430"/>
      <c r="G407" s="1430"/>
      <c r="H407" s="1430"/>
      <c r="I407" s="1430"/>
      <c r="J407" s="1430"/>
      <c r="K407" s="1430"/>
      <c r="L407" s="1430"/>
      <c r="M407" s="1430"/>
      <c r="N407" s="1430"/>
      <c r="O407" s="1430"/>
      <c r="P407" s="1430"/>
      <c r="Q407" s="1430"/>
      <c r="R407" s="1430"/>
      <c r="S407" s="1430"/>
      <c r="T407" s="1430"/>
      <c r="U407" s="1430"/>
      <c r="V407" s="1430"/>
      <c r="W407" s="1430"/>
      <c r="X407" s="1430"/>
      <c r="Y407" s="1430"/>
      <c r="Z407" s="1430"/>
      <c r="AA407" s="1430"/>
      <c r="AB407" s="1430"/>
      <c r="AC407" s="1430"/>
      <c r="AD407" s="1430"/>
      <c r="AE407" s="1430"/>
      <c r="AF407" s="1430"/>
      <c r="AG407" s="1430"/>
      <c r="AH407" s="1430"/>
      <c r="AI407" s="1430"/>
      <c r="AJ407" s="1430"/>
      <c r="AK407" s="1430"/>
      <c r="AL407" s="1430"/>
      <c r="AM407" s="1430"/>
      <c r="AN407" s="1430"/>
      <c r="AO407" s="1430"/>
      <c r="AP407" s="1430"/>
      <c r="AQ407" s="1430"/>
      <c r="AR407" s="1430"/>
      <c r="AS407" s="1430"/>
      <c r="AT407" s="1430"/>
      <c r="AU407" s="1430"/>
      <c r="AV407" s="1430"/>
      <c r="AW407" s="1430"/>
      <c r="AX407" s="1430"/>
      <c r="AY407" s="1430"/>
      <c r="AZ407" s="1430"/>
      <c r="BA407" s="1430"/>
      <c r="BB407" s="1430"/>
      <c r="BC407" s="1430"/>
      <c r="BD407" s="1430"/>
      <c r="BE407" s="1430"/>
    </row>
    <row r="408" spans="2:57">
      <c r="B408" s="1430"/>
      <c r="C408" s="1430"/>
      <c r="D408" s="1430"/>
      <c r="E408" s="1430"/>
      <c r="F408" s="1430"/>
      <c r="G408" s="1430"/>
      <c r="H408" s="1430"/>
      <c r="I408" s="1430"/>
      <c r="J408" s="1430"/>
      <c r="K408" s="1430"/>
      <c r="L408" s="1430"/>
      <c r="M408" s="1430"/>
      <c r="N408" s="1430"/>
      <c r="O408" s="1430"/>
      <c r="P408" s="1430"/>
      <c r="Q408" s="1430"/>
      <c r="R408" s="1430"/>
      <c r="S408" s="1430"/>
      <c r="T408" s="1430"/>
      <c r="U408" s="1430"/>
      <c r="V408" s="1430"/>
      <c r="W408" s="1430"/>
      <c r="X408" s="1430"/>
      <c r="Y408" s="1430"/>
      <c r="Z408" s="1430"/>
      <c r="AA408" s="1430"/>
      <c r="AB408" s="1430"/>
      <c r="AC408" s="1430"/>
      <c r="AD408" s="1430"/>
      <c r="AE408" s="1430"/>
      <c r="AF408" s="1430"/>
      <c r="AG408" s="1430"/>
      <c r="AH408" s="1430"/>
      <c r="AI408" s="1430"/>
      <c r="AJ408" s="1430"/>
      <c r="AK408" s="1430"/>
      <c r="AL408" s="1430"/>
      <c r="AM408" s="1430"/>
      <c r="AN408" s="1430"/>
      <c r="AO408" s="1430"/>
      <c r="AP408" s="1430"/>
      <c r="AQ408" s="1430"/>
      <c r="AR408" s="1430"/>
      <c r="AS408" s="1430"/>
      <c r="AT408" s="1430"/>
      <c r="AU408" s="1430"/>
      <c r="AV408" s="1430"/>
      <c r="AW408" s="1430"/>
      <c r="AX408" s="1430"/>
      <c r="AY408" s="1430"/>
      <c r="AZ408" s="1430"/>
      <c r="BA408" s="1430"/>
      <c r="BB408" s="1430"/>
      <c r="BC408" s="1430"/>
      <c r="BD408" s="1430"/>
      <c r="BE408" s="1430"/>
    </row>
    <row r="409" spans="2:57">
      <c r="B409" s="1430"/>
      <c r="C409" s="1430"/>
      <c r="D409" s="1430"/>
      <c r="E409" s="1430"/>
      <c r="F409" s="1430"/>
      <c r="G409" s="1430"/>
      <c r="H409" s="1430"/>
      <c r="I409" s="1430"/>
      <c r="J409" s="1430"/>
      <c r="K409" s="1430"/>
      <c r="L409" s="1430"/>
      <c r="M409" s="1430"/>
      <c r="N409" s="1430"/>
      <c r="O409" s="1430"/>
      <c r="P409" s="1430"/>
      <c r="Q409" s="1430"/>
      <c r="R409" s="1430"/>
      <c r="S409" s="1430"/>
      <c r="T409" s="1430"/>
      <c r="U409" s="1430"/>
      <c r="V409" s="1430"/>
      <c r="W409" s="1430"/>
      <c r="X409" s="1430"/>
      <c r="Y409" s="1430"/>
      <c r="Z409" s="1430"/>
      <c r="AA409" s="1430"/>
      <c r="AB409" s="1430"/>
      <c r="AC409" s="1430"/>
      <c r="AD409" s="1430"/>
      <c r="AE409" s="1430"/>
      <c r="AF409" s="1430"/>
      <c r="AG409" s="1430"/>
      <c r="AH409" s="1430"/>
      <c r="AI409" s="1430"/>
      <c r="AJ409" s="1430"/>
      <c r="AK409" s="1430"/>
      <c r="AL409" s="1430"/>
      <c r="AM409" s="1430"/>
      <c r="AN409" s="1430"/>
      <c r="AO409" s="1430"/>
      <c r="AP409" s="1430"/>
      <c r="AQ409" s="1430"/>
      <c r="AR409" s="1430"/>
      <c r="AS409" s="1430"/>
      <c r="AT409" s="1430"/>
      <c r="AU409" s="1430"/>
      <c r="AV409" s="1430"/>
      <c r="AW409" s="1430"/>
      <c r="AX409" s="1430"/>
      <c r="AY409" s="1430"/>
      <c r="AZ409" s="1430"/>
      <c r="BA409" s="1430"/>
      <c r="BB409" s="1430"/>
      <c r="BC409" s="1430"/>
      <c r="BD409" s="1430"/>
      <c r="BE409" s="1430"/>
    </row>
    <row r="410" spans="2:57">
      <c r="B410" s="1430"/>
      <c r="C410" s="1430"/>
      <c r="D410" s="1430"/>
      <c r="E410" s="1430"/>
      <c r="F410" s="1430"/>
      <c r="G410" s="1430"/>
      <c r="H410" s="1430"/>
      <c r="I410" s="1430"/>
      <c r="J410" s="1430"/>
      <c r="K410" s="1430"/>
      <c r="L410" s="1430"/>
      <c r="M410" s="1430"/>
      <c r="N410" s="1430"/>
      <c r="O410" s="1430"/>
      <c r="P410" s="1430"/>
      <c r="Q410" s="1430"/>
      <c r="R410" s="1430"/>
      <c r="S410" s="1430"/>
      <c r="T410" s="1430"/>
      <c r="U410" s="1430"/>
      <c r="V410" s="1430"/>
      <c r="W410" s="1430"/>
      <c r="X410" s="1430"/>
      <c r="Y410" s="1430"/>
      <c r="Z410" s="1430"/>
      <c r="AA410" s="1430"/>
      <c r="AB410" s="1430"/>
      <c r="AC410" s="1430"/>
      <c r="AD410" s="1430"/>
      <c r="AE410" s="1430"/>
      <c r="AF410" s="1430"/>
      <c r="AG410" s="1430"/>
      <c r="AH410" s="1430"/>
      <c r="AI410" s="1430"/>
      <c r="AJ410" s="1430"/>
      <c r="AK410" s="1430"/>
      <c r="AL410" s="1430"/>
      <c r="AM410" s="1430"/>
      <c r="AN410" s="1430"/>
      <c r="AO410" s="1430"/>
      <c r="AP410" s="1430"/>
      <c r="AQ410" s="1430"/>
      <c r="AR410" s="1430"/>
      <c r="AS410" s="1430"/>
      <c r="AT410" s="1430"/>
      <c r="AU410" s="1430"/>
      <c r="AV410" s="1430"/>
      <c r="AW410" s="1430"/>
      <c r="AX410" s="1430"/>
      <c r="AY410" s="1430"/>
      <c r="AZ410" s="1430"/>
      <c r="BA410" s="1430"/>
      <c r="BB410" s="1430"/>
      <c r="BC410" s="1430"/>
      <c r="BD410" s="1430"/>
      <c r="BE410" s="1430"/>
    </row>
    <row r="411" spans="2:57">
      <c r="B411" s="1430"/>
      <c r="C411" s="1430"/>
      <c r="D411" s="1430"/>
      <c r="E411" s="1430"/>
      <c r="F411" s="1430"/>
      <c r="G411" s="1430"/>
      <c r="H411" s="1430"/>
      <c r="I411" s="1430"/>
      <c r="J411" s="1430"/>
      <c r="K411" s="1430"/>
      <c r="L411" s="1430"/>
      <c r="M411" s="1430"/>
      <c r="N411" s="1430"/>
      <c r="O411" s="1430"/>
      <c r="P411" s="1430"/>
      <c r="Q411" s="1430"/>
      <c r="R411" s="1430"/>
      <c r="S411" s="1430"/>
      <c r="T411" s="1430"/>
      <c r="U411" s="1430"/>
      <c r="V411" s="1430"/>
      <c r="W411" s="1430"/>
      <c r="X411" s="1430"/>
      <c r="Y411" s="1430"/>
      <c r="Z411" s="1430"/>
      <c r="AA411" s="1430"/>
      <c r="AB411" s="1430"/>
      <c r="AC411" s="1430"/>
      <c r="AD411" s="1430"/>
      <c r="AE411" s="1430"/>
      <c r="AF411" s="1430"/>
      <c r="AG411" s="1430"/>
      <c r="AH411" s="1430"/>
      <c r="AI411" s="1430"/>
      <c r="AJ411" s="1430"/>
      <c r="AK411" s="1430"/>
      <c r="AL411" s="1430"/>
      <c r="AM411" s="1430"/>
      <c r="AN411" s="1430"/>
      <c r="AO411" s="1430"/>
      <c r="AP411" s="1430"/>
      <c r="AQ411" s="1430"/>
      <c r="AR411" s="1430"/>
      <c r="AS411" s="1430"/>
      <c r="AT411" s="1430"/>
      <c r="AU411" s="1430"/>
      <c r="AV411" s="1430"/>
      <c r="AW411" s="1430"/>
      <c r="AX411" s="1430"/>
      <c r="AY411" s="1430"/>
      <c r="AZ411" s="1430"/>
      <c r="BA411" s="1430"/>
      <c r="BB411" s="1430"/>
      <c r="BC411" s="1430"/>
      <c r="BD411" s="1430"/>
      <c r="BE411" s="1430"/>
    </row>
    <row r="412" spans="2:57">
      <c r="B412" s="1430"/>
      <c r="C412" s="1430"/>
      <c r="D412" s="1430"/>
      <c r="E412" s="1430"/>
      <c r="F412" s="1430"/>
      <c r="G412" s="1430"/>
      <c r="H412" s="1430"/>
      <c r="I412" s="1430"/>
      <c r="J412" s="1430"/>
      <c r="K412" s="1430"/>
      <c r="L412" s="1430"/>
      <c r="M412" s="1430"/>
      <c r="N412" s="1430"/>
      <c r="O412" s="1430"/>
      <c r="P412" s="1430"/>
      <c r="Q412" s="1430"/>
      <c r="R412" s="1430"/>
      <c r="S412" s="1430"/>
      <c r="T412" s="1430"/>
      <c r="U412" s="1430"/>
      <c r="V412" s="1430"/>
      <c r="W412" s="1430"/>
      <c r="X412" s="1430"/>
      <c r="Y412" s="1430"/>
      <c r="Z412" s="1430"/>
      <c r="AA412" s="1430"/>
      <c r="AB412" s="1430"/>
      <c r="AC412" s="1430"/>
      <c r="AD412" s="1430"/>
      <c r="AE412" s="1430"/>
      <c r="AF412" s="1430"/>
      <c r="AG412" s="1430"/>
      <c r="AH412" s="1430"/>
      <c r="AI412" s="1430"/>
      <c r="AJ412" s="1430"/>
      <c r="AK412" s="1430"/>
      <c r="AL412" s="1430"/>
      <c r="AM412" s="1430"/>
      <c r="AN412" s="1430"/>
      <c r="AO412" s="1430"/>
      <c r="AP412" s="1430"/>
      <c r="AQ412" s="1430"/>
      <c r="AR412" s="1430"/>
      <c r="AS412" s="1430"/>
      <c r="AT412" s="1430"/>
      <c r="AU412" s="1430"/>
      <c r="AV412" s="1430"/>
      <c r="AW412" s="1430"/>
      <c r="AX412" s="1430"/>
      <c r="AY412" s="1430"/>
      <c r="AZ412" s="1430"/>
      <c r="BA412" s="1430"/>
      <c r="BB412" s="1430"/>
      <c r="BC412" s="1430"/>
      <c r="BD412" s="1430"/>
      <c r="BE412" s="1430"/>
    </row>
    <row r="413" spans="2:57">
      <c r="B413" s="1430"/>
      <c r="C413" s="1430"/>
      <c r="D413" s="1430"/>
      <c r="E413" s="1430"/>
      <c r="F413" s="1430"/>
      <c r="G413" s="1430"/>
      <c r="H413" s="1430"/>
      <c r="I413" s="1430"/>
      <c r="J413" s="1430"/>
      <c r="K413" s="1430"/>
      <c r="L413" s="1430"/>
      <c r="M413" s="1430"/>
      <c r="N413" s="1430"/>
      <c r="O413" s="1430"/>
      <c r="P413" s="1430"/>
      <c r="Q413" s="1430"/>
      <c r="R413" s="1430"/>
      <c r="S413" s="1430"/>
      <c r="T413" s="1430"/>
      <c r="U413" s="1430"/>
      <c r="V413" s="1430"/>
      <c r="W413" s="1430"/>
      <c r="X413" s="1430"/>
      <c r="Y413" s="1430"/>
      <c r="Z413" s="1430"/>
      <c r="AA413" s="1430"/>
      <c r="AB413" s="1430"/>
      <c r="AC413" s="1430"/>
      <c r="AD413" s="1430"/>
      <c r="AE413" s="1430"/>
      <c r="AF413" s="1430"/>
      <c r="AG413" s="1430"/>
      <c r="AH413" s="1430"/>
      <c r="AI413" s="1430"/>
      <c r="AJ413" s="1430"/>
      <c r="AK413" s="1430"/>
      <c r="AL413" s="1430"/>
      <c r="AM413" s="1430"/>
      <c r="AN413" s="1430"/>
      <c r="AO413" s="1430"/>
      <c r="AP413" s="1430"/>
      <c r="AQ413" s="1430"/>
      <c r="AR413" s="1430"/>
      <c r="AS413" s="1430"/>
      <c r="AT413" s="1430"/>
      <c r="AU413" s="1430"/>
      <c r="AV413" s="1430"/>
      <c r="AW413" s="1430"/>
      <c r="AX413" s="1430"/>
      <c r="AY413" s="1430"/>
      <c r="AZ413" s="1430"/>
      <c r="BA413" s="1430"/>
      <c r="BB413" s="1430"/>
      <c r="BC413" s="1430"/>
      <c r="BD413" s="1430"/>
      <c r="BE413" s="1430"/>
    </row>
    <row r="414" spans="2:57">
      <c r="B414" s="1430"/>
      <c r="C414" s="1430"/>
      <c r="D414" s="1430"/>
      <c r="E414" s="1430"/>
      <c r="F414" s="1430"/>
      <c r="G414" s="1430"/>
      <c r="H414" s="1430"/>
      <c r="I414" s="1430"/>
      <c r="J414" s="1430"/>
      <c r="K414" s="1430"/>
      <c r="L414" s="1430"/>
      <c r="M414" s="1430"/>
      <c r="N414" s="1430"/>
      <c r="O414" s="1430"/>
      <c r="P414" s="1430"/>
      <c r="Q414" s="1430"/>
      <c r="R414" s="1430"/>
      <c r="S414" s="1430"/>
      <c r="T414" s="1430"/>
      <c r="U414" s="1430"/>
      <c r="V414" s="1430"/>
      <c r="W414" s="1430"/>
      <c r="X414" s="1430"/>
      <c r="Y414" s="1430"/>
      <c r="Z414" s="1430"/>
      <c r="AA414" s="1430"/>
      <c r="AB414" s="1430"/>
      <c r="AC414" s="1430"/>
      <c r="AD414" s="1430"/>
      <c r="AE414" s="1430"/>
      <c r="AF414" s="1430"/>
      <c r="AG414" s="1430"/>
      <c r="AH414" s="1430"/>
      <c r="AI414" s="1430"/>
      <c r="AJ414" s="1430"/>
      <c r="AK414" s="1430"/>
      <c r="AL414" s="1430"/>
      <c r="AM414" s="1430"/>
      <c r="AN414" s="1430"/>
      <c r="AO414" s="1430"/>
      <c r="AP414" s="1430"/>
      <c r="AQ414" s="1430"/>
      <c r="AR414" s="1430"/>
      <c r="AS414" s="1430"/>
      <c r="AT414" s="1430"/>
      <c r="AU414" s="1430"/>
      <c r="AV414" s="1430"/>
      <c r="AW414" s="1430"/>
      <c r="AX414" s="1430"/>
      <c r="AY414" s="1430"/>
      <c r="AZ414" s="1430"/>
      <c r="BA414" s="1430"/>
      <c r="BB414" s="1430"/>
      <c r="BC414" s="1430"/>
      <c r="BD414" s="1430"/>
      <c r="BE414" s="1430"/>
    </row>
    <row r="415" spans="2:57">
      <c r="B415" s="1430"/>
      <c r="C415" s="1430"/>
      <c r="D415" s="1430"/>
      <c r="E415" s="1430"/>
      <c r="F415" s="1430"/>
      <c r="G415" s="1430"/>
      <c r="H415" s="1430"/>
      <c r="I415" s="1430"/>
      <c r="J415" s="1430"/>
      <c r="K415" s="1430"/>
      <c r="L415" s="1430"/>
      <c r="M415" s="1430"/>
      <c r="N415" s="1430"/>
      <c r="O415" s="1430"/>
      <c r="P415" s="1430"/>
      <c r="Q415" s="1430"/>
      <c r="R415" s="1430"/>
      <c r="S415" s="1430"/>
      <c r="T415" s="1430"/>
      <c r="U415" s="1430"/>
      <c r="V415" s="1430"/>
      <c r="W415" s="1430"/>
      <c r="X415" s="1430"/>
      <c r="Y415" s="1430"/>
      <c r="Z415" s="1430"/>
      <c r="AA415" s="1430"/>
      <c r="AB415" s="1430"/>
      <c r="AC415" s="1430"/>
      <c r="AD415" s="1430"/>
      <c r="AE415" s="1430"/>
      <c r="AF415" s="1430"/>
      <c r="AG415" s="1430"/>
      <c r="AH415" s="1430"/>
      <c r="AI415" s="1430"/>
      <c r="AJ415" s="1430"/>
      <c r="AK415" s="1430"/>
      <c r="AL415" s="1430"/>
      <c r="AM415" s="1430"/>
      <c r="AN415" s="1430"/>
      <c r="AO415" s="1430"/>
      <c r="AP415" s="1430"/>
      <c r="AQ415" s="1430"/>
      <c r="AR415" s="1430"/>
      <c r="AS415" s="1430"/>
      <c r="AT415" s="1430"/>
      <c r="AU415" s="1430"/>
      <c r="AV415" s="1430"/>
      <c r="AW415" s="1430"/>
      <c r="AX415" s="1430"/>
      <c r="AY415" s="1430"/>
      <c r="AZ415" s="1430"/>
      <c r="BA415" s="1430"/>
      <c r="BB415" s="1430"/>
      <c r="BC415" s="1430"/>
      <c r="BD415" s="1430"/>
      <c r="BE415" s="1430"/>
    </row>
    <row r="416" spans="2:57">
      <c r="B416" s="1430"/>
      <c r="C416" s="1430"/>
      <c r="D416" s="1430"/>
      <c r="E416" s="1430"/>
      <c r="F416" s="1430"/>
      <c r="G416" s="1430"/>
      <c r="H416" s="1430"/>
      <c r="I416" s="1430"/>
      <c r="J416" s="1430"/>
      <c r="K416" s="1430"/>
      <c r="L416" s="1430"/>
      <c r="M416" s="1430"/>
      <c r="N416" s="1430"/>
      <c r="O416" s="1430"/>
      <c r="P416" s="1430"/>
      <c r="Q416" s="1430"/>
      <c r="R416" s="1430"/>
      <c r="S416" s="1430"/>
      <c r="T416" s="1430"/>
      <c r="U416" s="1430"/>
      <c r="V416" s="1430"/>
      <c r="W416" s="1430"/>
      <c r="X416" s="1430"/>
      <c r="Y416" s="1430"/>
      <c r="Z416" s="1430"/>
      <c r="AA416" s="1430"/>
      <c r="AB416" s="1430"/>
      <c r="AC416" s="1430"/>
      <c r="AD416" s="1430"/>
      <c r="AE416" s="1430"/>
      <c r="AF416" s="1430"/>
      <c r="AG416" s="1430"/>
      <c r="AH416" s="1430"/>
      <c r="AI416" s="1430"/>
      <c r="AJ416" s="1430"/>
      <c r="AK416" s="1430"/>
      <c r="AL416" s="1430"/>
      <c r="AM416" s="1430"/>
      <c r="AN416" s="1430"/>
      <c r="AO416" s="1430"/>
      <c r="AP416" s="1430"/>
      <c r="AQ416" s="1430"/>
      <c r="AR416" s="1430"/>
      <c r="AS416" s="1430"/>
      <c r="AT416" s="1430"/>
      <c r="AU416" s="1430"/>
      <c r="AV416" s="1430"/>
      <c r="AW416" s="1430"/>
      <c r="AX416" s="1430"/>
      <c r="AY416" s="1430"/>
      <c r="AZ416" s="1430"/>
      <c r="BA416" s="1430"/>
      <c r="BB416" s="1430"/>
      <c r="BC416" s="1430"/>
      <c r="BD416" s="1430"/>
      <c r="BE416" s="1430"/>
    </row>
    <row r="417" spans="2:57">
      <c r="B417" s="1430"/>
      <c r="C417" s="1430"/>
      <c r="D417" s="1430"/>
      <c r="E417" s="1430"/>
      <c r="F417" s="1430"/>
      <c r="G417" s="1430"/>
      <c r="H417" s="1430"/>
      <c r="I417" s="1430"/>
      <c r="J417" s="1430"/>
      <c r="K417" s="1430"/>
      <c r="L417" s="1430"/>
      <c r="M417" s="1430"/>
      <c r="N417" s="1430"/>
      <c r="O417" s="1430"/>
      <c r="P417" s="1430"/>
      <c r="Q417" s="1430"/>
      <c r="R417" s="1430"/>
      <c r="S417" s="1430"/>
      <c r="T417" s="1430"/>
      <c r="U417" s="1430"/>
      <c r="V417" s="1430"/>
      <c r="W417" s="1430"/>
      <c r="X417" s="1430"/>
      <c r="Y417" s="1430"/>
      <c r="Z417" s="1430"/>
      <c r="AA417" s="1430"/>
      <c r="AB417" s="1430"/>
      <c r="AC417" s="1430"/>
      <c r="AD417" s="1430"/>
      <c r="AE417" s="1430"/>
      <c r="AF417" s="1430"/>
      <c r="AG417" s="1430"/>
      <c r="AH417" s="1430"/>
      <c r="AI417" s="1430"/>
      <c r="AJ417" s="1430"/>
      <c r="AK417" s="1430"/>
      <c r="AL417" s="1430"/>
      <c r="AM417" s="1430"/>
      <c r="AN417" s="1430"/>
      <c r="AO417" s="1430"/>
      <c r="AP417" s="1430"/>
      <c r="AQ417" s="1430"/>
      <c r="AR417" s="1430"/>
      <c r="AS417" s="1430"/>
      <c r="AT417" s="1430"/>
      <c r="AU417" s="1430"/>
      <c r="AV417" s="1430"/>
      <c r="AW417" s="1430"/>
      <c r="AX417" s="1430"/>
      <c r="AY417" s="1430"/>
      <c r="AZ417" s="1430"/>
      <c r="BA417" s="1430"/>
      <c r="BB417" s="1430"/>
      <c r="BC417" s="1430"/>
      <c r="BD417" s="1430"/>
      <c r="BE417" s="1430"/>
    </row>
    <row r="418" spans="2:57">
      <c r="B418" s="1430"/>
      <c r="C418" s="1430"/>
      <c r="D418" s="1430"/>
      <c r="E418" s="1430"/>
      <c r="F418" s="1430"/>
      <c r="G418" s="1430"/>
      <c r="H418" s="1430"/>
      <c r="I418" s="1430"/>
      <c r="J418" s="1430"/>
      <c r="K418" s="1430"/>
      <c r="L418" s="1430"/>
      <c r="M418" s="1430"/>
      <c r="N418" s="1430"/>
      <c r="O418" s="1430"/>
      <c r="P418" s="1430"/>
      <c r="Q418" s="1430"/>
      <c r="R418" s="1430"/>
      <c r="S418" s="1430"/>
      <c r="T418" s="1430"/>
      <c r="U418" s="1430"/>
      <c r="V418" s="1430"/>
      <c r="W418" s="1430"/>
      <c r="X418" s="1430"/>
      <c r="Y418" s="1430"/>
      <c r="Z418" s="1430"/>
      <c r="AA418" s="1430"/>
      <c r="AB418" s="1430"/>
      <c r="AC418" s="1430"/>
      <c r="AD418" s="1430"/>
      <c r="AE418" s="1430"/>
      <c r="AF418" s="1430"/>
      <c r="AG418" s="1430"/>
      <c r="AH418" s="1430"/>
      <c r="AI418" s="1430"/>
      <c r="AJ418" s="1430"/>
      <c r="AK418" s="1430"/>
      <c r="AL418" s="1430"/>
      <c r="AM418" s="1430"/>
      <c r="AN418" s="1430"/>
      <c r="AO418" s="1430"/>
      <c r="AP418" s="1430"/>
      <c r="AQ418" s="1430"/>
      <c r="AR418" s="1430"/>
      <c r="AS418" s="1430"/>
      <c r="AT418" s="1430"/>
      <c r="AU418" s="1430"/>
      <c r="AV418" s="1430"/>
      <c r="AW418" s="1430"/>
      <c r="AX418" s="1430"/>
      <c r="AY418" s="1430"/>
      <c r="AZ418" s="1430"/>
      <c r="BA418" s="1430"/>
      <c r="BB418" s="1430"/>
      <c r="BC418" s="1430"/>
      <c r="BD418" s="1430"/>
      <c r="BE418" s="1430"/>
    </row>
    <row r="419" spans="2:57">
      <c r="B419" s="1430"/>
      <c r="C419" s="1430"/>
      <c r="D419" s="1430"/>
      <c r="E419" s="1430"/>
      <c r="F419" s="1430"/>
      <c r="G419" s="1430"/>
      <c r="H419" s="1430"/>
      <c r="I419" s="1430"/>
      <c r="J419" s="1430"/>
      <c r="K419" s="1430"/>
      <c r="L419" s="1430"/>
      <c r="M419" s="1430"/>
      <c r="N419" s="1430"/>
      <c r="O419" s="1430"/>
      <c r="P419" s="1430"/>
      <c r="Q419" s="1430"/>
      <c r="R419" s="1430"/>
      <c r="S419" s="1430"/>
      <c r="T419" s="1430"/>
      <c r="U419" s="1430"/>
      <c r="V419" s="1430"/>
      <c r="W419" s="1430"/>
      <c r="X419" s="1430"/>
      <c r="Y419" s="1430"/>
      <c r="Z419" s="1430"/>
      <c r="AA419" s="1430"/>
      <c r="AB419" s="1430"/>
      <c r="AC419" s="1430"/>
      <c r="AD419" s="1430"/>
      <c r="AE419" s="1430"/>
      <c r="AF419" s="1430"/>
      <c r="AG419" s="1430"/>
      <c r="AH419" s="1430"/>
      <c r="AI419" s="1430"/>
      <c r="AJ419" s="1430"/>
      <c r="AK419" s="1430"/>
      <c r="AL419" s="1430"/>
      <c r="AM419" s="1430"/>
      <c r="AN419" s="1430"/>
      <c r="AO419" s="1430"/>
      <c r="AP419" s="1430"/>
      <c r="AQ419" s="1430"/>
      <c r="AR419" s="1430"/>
      <c r="AS419" s="1430"/>
      <c r="AT419" s="1430"/>
      <c r="AU419" s="1430"/>
      <c r="AV419" s="1430"/>
      <c r="AW419" s="1430"/>
      <c r="AX419" s="1430"/>
      <c r="AY419" s="1430"/>
      <c r="AZ419" s="1430"/>
      <c r="BA419" s="1430"/>
      <c r="BB419" s="1430"/>
      <c r="BC419" s="1430"/>
      <c r="BD419" s="1430"/>
      <c r="BE419" s="1430"/>
    </row>
    <row r="420" spans="2:57">
      <c r="B420" s="1430"/>
      <c r="C420" s="1430"/>
      <c r="D420" s="1430"/>
      <c r="E420" s="1430"/>
      <c r="F420" s="1430"/>
      <c r="G420" s="1430"/>
      <c r="H420" s="1430"/>
      <c r="I420" s="1430"/>
      <c r="J420" s="1430"/>
      <c r="K420" s="1430"/>
      <c r="L420" s="1430"/>
      <c r="M420" s="1430"/>
      <c r="N420" s="1430"/>
      <c r="O420" s="1430"/>
      <c r="P420" s="1430"/>
      <c r="Q420" s="1430"/>
      <c r="R420" s="1430"/>
      <c r="S420" s="1430"/>
      <c r="T420" s="1430"/>
      <c r="U420" s="1430"/>
      <c r="V420" s="1430"/>
      <c r="W420" s="1430"/>
      <c r="X420" s="1430"/>
      <c r="Y420" s="1430"/>
      <c r="Z420" s="1430"/>
      <c r="AA420" s="1430"/>
      <c r="AB420" s="1430"/>
      <c r="AC420" s="1430"/>
      <c r="AD420" s="1430"/>
      <c r="AE420" s="1430"/>
      <c r="AF420" s="1430"/>
      <c r="AG420" s="1430"/>
      <c r="AH420" s="1430"/>
      <c r="AI420" s="1430"/>
      <c r="AJ420" s="1430"/>
      <c r="AK420" s="1430"/>
      <c r="AL420" s="1430"/>
      <c r="AM420" s="1430"/>
      <c r="AN420" s="1430"/>
      <c r="AO420" s="1430"/>
      <c r="AP420" s="1430"/>
      <c r="AQ420" s="1430"/>
      <c r="AR420" s="1430"/>
      <c r="AS420" s="1430"/>
      <c r="AT420" s="1430"/>
      <c r="AU420" s="1430"/>
      <c r="AV420" s="1430"/>
      <c r="AW420" s="1430"/>
      <c r="AX420" s="1430"/>
      <c r="AY420" s="1430"/>
      <c r="AZ420" s="1430"/>
      <c r="BA420" s="1430"/>
      <c r="BB420" s="1430"/>
      <c r="BC420" s="1430"/>
      <c r="BD420" s="1430"/>
      <c r="BE420" s="1430"/>
    </row>
    <row r="421" spans="2:57">
      <c r="B421" s="1430"/>
      <c r="C421" s="1430"/>
      <c r="D421" s="1430"/>
      <c r="E421" s="1430"/>
      <c r="F421" s="1430"/>
      <c r="G421" s="1430"/>
      <c r="H421" s="1430"/>
      <c r="I421" s="1430"/>
      <c r="J421" s="1430"/>
      <c r="K421" s="1430"/>
      <c r="L421" s="1430"/>
      <c r="M421" s="1430"/>
      <c r="N421" s="1430"/>
      <c r="O421" s="1430"/>
      <c r="P421" s="1430"/>
      <c r="Q421" s="1430"/>
      <c r="R421" s="1430"/>
      <c r="S421" s="1430"/>
      <c r="T421" s="1430"/>
      <c r="U421" s="1430"/>
      <c r="V421" s="1430"/>
      <c r="W421" s="1430"/>
      <c r="X421" s="1430"/>
      <c r="Y421" s="1430"/>
      <c r="Z421" s="1430"/>
      <c r="AA421" s="1430"/>
      <c r="AB421" s="1430"/>
      <c r="AC421" s="1430"/>
      <c r="AD421" s="1430"/>
      <c r="AE421" s="1430"/>
      <c r="AF421" s="1430"/>
      <c r="AG421" s="1430"/>
      <c r="AH421" s="1430"/>
      <c r="AI421" s="1430"/>
      <c r="AJ421" s="1430"/>
      <c r="AK421" s="1430"/>
      <c r="AL421" s="1430"/>
      <c r="AM421" s="1430"/>
      <c r="AN421" s="1430"/>
      <c r="AO421" s="1430"/>
      <c r="AP421" s="1430"/>
      <c r="AQ421" s="1430"/>
      <c r="AR421" s="1430"/>
      <c r="AS421" s="1430"/>
      <c r="AT421" s="1430"/>
      <c r="AU421" s="1430"/>
      <c r="AV421" s="1430"/>
      <c r="AW421" s="1430"/>
      <c r="AX421" s="1430"/>
      <c r="AY421" s="1430"/>
      <c r="AZ421" s="1430"/>
      <c r="BA421" s="1430"/>
      <c r="BB421" s="1430"/>
      <c r="BC421" s="1430"/>
      <c r="BD421" s="1430"/>
      <c r="BE421" s="1430"/>
    </row>
    <row r="422" spans="2:57">
      <c r="B422" s="1430"/>
      <c r="C422" s="1430"/>
      <c r="D422" s="1430"/>
      <c r="E422" s="1430"/>
      <c r="F422" s="1430"/>
      <c r="G422" s="1430"/>
      <c r="H422" s="1430"/>
      <c r="I422" s="1430"/>
      <c r="J422" s="1430"/>
      <c r="K422" s="1430"/>
      <c r="L422" s="1430"/>
      <c r="M422" s="1430"/>
      <c r="N422" s="1430"/>
      <c r="O422" s="1430"/>
      <c r="P422" s="1430"/>
      <c r="Q422" s="1430"/>
      <c r="R422" s="1430"/>
      <c r="S422" s="1430"/>
      <c r="T422" s="1430"/>
      <c r="U422" s="1430"/>
      <c r="V422" s="1430"/>
      <c r="W422" s="1430"/>
      <c r="X422" s="1430"/>
      <c r="Y422" s="1430"/>
      <c r="Z422" s="1430"/>
      <c r="AA422" s="1430"/>
      <c r="AB422" s="1430"/>
      <c r="AC422" s="1430"/>
      <c r="AD422" s="1430"/>
      <c r="AE422" s="1430"/>
      <c r="AF422" s="1430"/>
      <c r="AG422" s="1430"/>
      <c r="AH422" s="1430"/>
      <c r="AI422" s="1430"/>
      <c r="AJ422" s="1430"/>
      <c r="AK422" s="1430"/>
      <c r="AL422" s="1430"/>
      <c r="AM422" s="1430"/>
      <c r="AN422" s="1430"/>
      <c r="AO422" s="1430"/>
      <c r="AP422" s="1430"/>
      <c r="AQ422" s="1430"/>
      <c r="AR422" s="1430"/>
      <c r="AS422" s="1430"/>
      <c r="AT422" s="1430"/>
      <c r="AU422" s="1430"/>
      <c r="AV422" s="1430"/>
      <c r="AW422" s="1430"/>
      <c r="AX422" s="1430"/>
      <c r="AY422" s="1430"/>
      <c r="AZ422" s="1430"/>
      <c r="BA422" s="1430"/>
      <c r="BB422" s="1430"/>
      <c r="BC422" s="1430"/>
      <c r="BD422" s="1430"/>
      <c r="BE422" s="1430"/>
    </row>
    <row r="423" spans="2:57">
      <c r="B423" s="1430"/>
      <c r="C423" s="1430"/>
      <c r="D423" s="1430"/>
      <c r="E423" s="1430"/>
      <c r="F423" s="1430"/>
      <c r="G423" s="1430"/>
      <c r="H423" s="1430"/>
      <c r="I423" s="1430"/>
      <c r="J423" s="1430"/>
      <c r="K423" s="1430"/>
      <c r="L423" s="1430"/>
      <c r="M423" s="1430"/>
      <c r="N423" s="1430"/>
      <c r="O423" s="1430"/>
      <c r="P423" s="1430"/>
      <c r="Q423" s="1430"/>
      <c r="R423" s="1430"/>
      <c r="S423" s="1430"/>
      <c r="T423" s="1430"/>
      <c r="U423" s="1430"/>
      <c r="V423" s="1430"/>
      <c r="W423" s="1430"/>
      <c r="X423" s="1430"/>
      <c r="Y423" s="1430"/>
      <c r="Z423" s="1430"/>
      <c r="AA423" s="1430"/>
      <c r="AB423" s="1430"/>
      <c r="AC423" s="1430"/>
      <c r="AD423" s="1430"/>
      <c r="AE423" s="1430"/>
      <c r="AF423" s="1430"/>
      <c r="AG423" s="1430"/>
      <c r="AH423" s="1430"/>
      <c r="AI423" s="1430"/>
      <c r="AJ423" s="1430"/>
      <c r="AK423" s="1430"/>
      <c r="AL423" s="1430"/>
      <c r="AM423" s="1430"/>
      <c r="AN423" s="1430"/>
      <c r="AO423" s="1430"/>
      <c r="AP423" s="1430"/>
      <c r="AQ423" s="1430"/>
      <c r="AR423" s="1430"/>
      <c r="AS423" s="1430"/>
      <c r="AT423" s="1430"/>
      <c r="AU423" s="1430"/>
      <c r="AV423" s="1430"/>
      <c r="AW423" s="1430"/>
      <c r="AX423" s="1430"/>
      <c r="AY423" s="1430"/>
      <c r="AZ423" s="1430"/>
      <c r="BA423" s="1430"/>
      <c r="BB423" s="1430"/>
      <c r="BC423" s="1430"/>
      <c r="BD423" s="1430"/>
      <c r="BE423" s="1430"/>
    </row>
    <row r="424" spans="2:57">
      <c r="B424" s="1430"/>
      <c r="C424" s="1430"/>
      <c r="D424" s="1430"/>
      <c r="E424" s="1430"/>
      <c r="F424" s="1430"/>
      <c r="G424" s="1430"/>
      <c r="H424" s="1430"/>
      <c r="I424" s="1430"/>
      <c r="J424" s="1430"/>
      <c r="K424" s="1430"/>
      <c r="L424" s="1430"/>
      <c r="M424" s="1430"/>
      <c r="N424" s="1430"/>
      <c r="O424" s="1430"/>
      <c r="P424" s="1430"/>
      <c r="Q424" s="1430"/>
      <c r="R424" s="1430"/>
      <c r="S424" s="1430"/>
      <c r="T424" s="1430"/>
      <c r="U424" s="1430"/>
      <c r="V424" s="1430"/>
      <c r="W424" s="1430"/>
      <c r="X424" s="1430"/>
      <c r="Y424" s="1430"/>
      <c r="Z424" s="1430"/>
      <c r="AA424" s="1430"/>
      <c r="AB424" s="1430"/>
      <c r="AC424" s="1430"/>
      <c r="AD424" s="1430"/>
      <c r="AE424" s="1430"/>
      <c r="AF424" s="1430"/>
      <c r="AG424" s="1430"/>
      <c r="AH424" s="1430"/>
      <c r="AI424" s="1430"/>
      <c r="AJ424" s="1430"/>
      <c r="AK424" s="1430"/>
      <c r="AL424" s="1430"/>
      <c r="AM424" s="1430"/>
      <c r="AN424" s="1430"/>
      <c r="AO424" s="1430"/>
      <c r="AP424" s="1430"/>
      <c r="AQ424" s="1430"/>
      <c r="AR424" s="1430"/>
      <c r="AS424" s="1430"/>
      <c r="AT424" s="1430"/>
      <c r="AU424" s="1430"/>
      <c r="AV424" s="1430"/>
      <c r="AW424" s="1430"/>
      <c r="AX424" s="1430"/>
      <c r="AY424" s="1430"/>
      <c r="AZ424" s="1430"/>
      <c r="BA424" s="1430"/>
      <c r="BB424" s="1430"/>
      <c r="BC424" s="1430"/>
      <c r="BD424" s="1430"/>
      <c r="BE424" s="1430"/>
    </row>
    <row r="425" spans="2:57">
      <c r="B425" s="1430"/>
      <c r="C425" s="1430"/>
      <c r="D425" s="1430"/>
      <c r="E425" s="1430"/>
      <c r="F425" s="1430"/>
      <c r="G425" s="1430"/>
      <c r="H425" s="1430"/>
      <c r="I425" s="1430"/>
      <c r="J425" s="1430"/>
      <c r="K425" s="1430"/>
      <c r="L425" s="1430"/>
      <c r="M425" s="1430"/>
      <c r="N425" s="1430"/>
      <c r="O425" s="1430"/>
      <c r="P425" s="1430"/>
      <c r="Q425" s="1430"/>
      <c r="R425" s="1430"/>
      <c r="S425" s="1430"/>
      <c r="T425" s="1430"/>
      <c r="U425" s="1430"/>
      <c r="V425" s="1430"/>
      <c r="W425" s="1430"/>
      <c r="X425" s="1430"/>
      <c r="Y425" s="1430"/>
      <c r="Z425" s="1430"/>
      <c r="AA425" s="1430"/>
      <c r="AB425" s="1430"/>
      <c r="AC425" s="1430"/>
      <c r="AD425" s="1430"/>
      <c r="AE425" s="1430"/>
      <c r="AF425" s="1430"/>
      <c r="AG425" s="1430"/>
      <c r="AH425" s="1430"/>
      <c r="AI425" s="1430"/>
      <c r="AJ425" s="1430"/>
      <c r="AK425" s="1430"/>
      <c r="AL425" s="1430"/>
      <c r="AM425" s="1430"/>
      <c r="AN425" s="1430"/>
      <c r="AO425" s="1430"/>
      <c r="AP425" s="1430"/>
      <c r="AQ425" s="1430"/>
      <c r="AR425" s="1430"/>
      <c r="AS425" s="1430"/>
      <c r="AT425" s="1430"/>
      <c r="AU425" s="1430"/>
      <c r="AV425" s="1430"/>
      <c r="AW425" s="1430"/>
      <c r="AX425" s="1430"/>
      <c r="AY425" s="1430"/>
      <c r="AZ425" s="1430"/>
      <c r="BA425" s="1430"/>
      <c r="BB425" s="1430"/>
      <c r="BC425" s="1430"/>
      <c r="BD425" s="1430"/>
      <c r="BE425" s="1430"/>
    </row>
    <row r="426" spans="2:57">
      <c r="B426" s="1430"/>
      <c r="C426" s="1430"/>
      <c r="D426" s="1430"/>
      <c r="E426" s="1430"/>
      <c r="F426" s="1430"/>
      <c r="G426" s="1430"/>
      <c r="H426" s="1430"/>
      <c r="I426" s="1430"/>
      <c r="J426" s="1430"/>
      <c r="K426" s="1430"/>
      <c r="L426" s="1430"/>
      <c r="M426" s="1430"/>
      <c r="N426" s="1430"/>
      <c r="O426" s="1430"/>
      <c r="P426" s="1430"/>
      <c r="Q426" s="1430"/>
      <c r="R426" s="1430"/>
      <c r="S426" s="1430"/>
      <c r="T426" s="1430"/>
      <c r="U426" s="1430"/>
      <c r="V426" s="1430"/>
      <c r="W426" s="1430"/>
      <c r="X426" s="1430"/>
      <c r="Y426" s="1430"/>
      <c r="Z426" s="1430"/>
      <c r="AA426" s="1430"/>
      <c r="AB426" s="1430"/>
      <c r="AC426" s="1430"/>
      <c r="AD426" s="1430"/>
      <c r="AE426" s="1430"/>
      <c r="AF426" s="1430"/>
      <c r="AG426" s="1430"/>
      <c r="AH426" s="1430"/>
      <c r="AI426" s="1430"/>
      <c r="AJ426" s="1430"/>
      <c r="AK426" s="1430"/>
      <c r="AL426" s="1430"/>
      <c r="AM426" s="1430"/>
      <c r="AN426" s="1430"/>
      <c r="AO426" s="1430"/>
      <c r="AP426" s="1430"/>
      <c r="AQ426" s="1430"/>
      <c r="AR426" s="1430"/>
      <c r="AS426" s="1430"/>
      <c r="AT426" s="1430"/>
      <c r="AU426" s="1430"/>
      <c r="AV426" s="1430"/>
      <c r="AW426" s="1430"/>
      <c r="AX426" s="1430"/>
      <c r="AY426" s="1430"/>
      <c r="AZ426" s="1430"/>
      <c r="BA426" s="1430"/>
      <c r="BB426" s="1430"/>
      <c r="BC426" s="1430"/>
      <c r="BD426" s="1430"/>
      <c r="BE426" s="1430"/>
    </row>
    <row r="427" spans="2:57">
      <c r="B427" s="1430"/>
      <c r="C427" s="1430"/>
      <c r="D427" s="1430"/>
      <c r="E427" s="1430"/>
      <c r="F427" s="1430"/>
      <c r="G427" s="1430"/>
      <c r="H427" s="1430"/>
      <c r="I427" s="1430"/>
      <c r="J427" s="1430"/>
      <c r="K427" s="1430"/>
      <c r="L427" s="1430"/>
      <c r="M427" s="1430"/>
      <c r="N427" s="1430"/>
      <c r="O427" s="1430"/>
      <c r="P427" s="1430"/>
      <c r="Q427" s="1430"/>
      <c r="R427" s="1430"/>
      <c r="S427" s="1430"/>
      <c r="T427" s="1430"/>
      <c r="U427" s="1430"/>
      <c r="V427" s="1430"/>
      <c r="W427" s="1430"/>
      <c r="X427" s="1430"/>
      <c r="Y427" s="1430"/>
      <c r="Z427" s="1430"/>
      <c r="AA427" s="1430"/>
      <c r="AB427" s="1430"/>
      <c r="AC427" s="1430"/>
      <c r="AD427" s="1430"/>
      <c r="AE427" s="1430"/>
      <c r="AF427" s="1430"/>
      <c r="AG427" s="1430"/>
      <c r="AH427" s="1430"/>
      <c r="AI427" s="1430"/>
      <c r="AJ427" s="1430"/>
      <c r="AK427" s="1430"/>
      <c r="AL427" s="1430"/>
      <c r="AM427" s="1430"/>
      <c r="AN427" s="1430"/>
      <c r="AO427" s="1430"/>
      <c r="AP427" s="1430"/>
      <c r="AQ427" s="1430"/>
      <c r="AR427" s="1430"/>
      <c r="AS427" s="1430"/>
      <c r="AT427" s="1430"/>
      <c r="AU427" s="1430"/>
      <c r="AV427" s="1430"/>
      <c r="AW427" s="1430"/>
      <c r="AX427" s="1430"/>
      <c r="AY427" s="1430"/>
      <c r="AZ427" s="1430"/>
      <c r="BA427" s="1430"/>
      <c r="BB427" s="1430"/>
      <c r="BC427" s="1430"/>
      <c r="BD427" s="1430"/>
      <c r="BE427" s="1430"/>
    </row>
    <row r="428" spans="2:57">
      <c r="B428" s="1430"/>
      <c r="C428" s="1430"/>
      <c r="D428" s="1430"/>
      <c r="E428" s="1430"/>
      <c r="F428" s="1430"/>
      <c r="G428" s="1430"/>
      <c r="H428" s="1430"/>
      <c r="I428" s="1430"/>
      <c r="J428" s="1430"/>
      <c r="K428" s="1430"/>
      <c r="L428" s="1430"/>
      <c r="M428" s="1430"/>
      <c r="N428" s="1430"/>
      <c r="O428" s="1430"/>
      <c r="P428" s="1430"/>
      <c r="Q428" s="1430"/>
      <c r="R428" s="1430"/>
      <c r="S428" s="1430"/>
      <c r="T428" s="1430"/>
      <c r="U428" s="1430"/>
      <c r="V428" s="1430"/>
      <c r="W428" s="1430"/>
      <c r="X428" s="1430"/>
      <c r="Y428" s="1430"/>
      <c r="Z428" s="1430"/>
      <c r="AA428" s="1430"/>
      <c r="AB428" s="1430"/>
      <c r="AC428" s="1430"/>
      <c r="AD428" s="1430"/>
      <c r="AE428" s="1430"/>
      <c r="AF428" s="1430"/>
      <c r="AG428" s="1430"/>
      <c r="AH428" s="1430"/>
      <c r="AI428" s="1430"/>
      <c r="AJ428" s="1430"/>
      <c r="AK428" s="1430"/>
      <c r="AL428" s="1430"/>
      <c r="AM428" s="1430"/>
      <c r="AN428" s="1430"/>
      <c r="AO428" s="1430"/>
      <c r="AP428" s="1430"/>
      <c r="AQ428" s="1430"/>
      <c r="AR428" s="1430"/>
      <c r="AS428" s="1430"/>
      <c r="AT428" s="1430"/>
      <c r="AU428" s="1430"/>
      <c r="AV428" s="1430"/>
      <c r="AW428" s="1430"/>
      <c r="AX428" s="1430"/>
      <c r="AY428" s="1430"/>
      <c r="AZ428" s="1430"/>
      <c r="BA428" s="1430"/>
      <c r="BB428" s="1430"/>
      <c r="BC428" s="1430"/>
      <c r="BD428" s="1430"/>
      <c r="BE428" s="1430"/>
    </row>
    <row r="429" spans="2:57">
      <c r="B429" s="1430"/>
      <c r="C429" s="1430"/>
      <c r="D429" s="1430"/>
      <c r="E429" s="1430"/>
      <c r="F429" s="1430"/>
      <c r="G429" s="1430"/>
      <c r="H429" s="1430"/>
      <c r="I429" s="1430"/>
      <c r="J429" s="1430"/>
      <c r="K429" s="1430"/>
      <c r="L429" s="1430"/>
      <c r="M429" s="1430"/>
      <c r="N429" s="1430"/>
      <c r="O429" s="1430"/>
      <c r="P429" s="1430"/>
      <c r="Q429" s="1430"/>
      <c r="R429" s="1430"/>
      <c r="S429" s="1430"/>
      <c r="T429" s="1430"/>
      <c r="U429" s="1430"/>
      <c r="V429" s="1430"/>
      <c r="W429" s="1430"/>
      <c r="X429" s="1430"/>
      <c r="Y429" s="1430"/>
      <c r="Z429" s="1430"/>
      <c r="AA429" s="1430"/>
      <c r="AB429" s="1430"/>
      <c r="AC429" s="1430"/>
      <c r="AD429" s="1430"/>
      <c r="AE429" s="1430"/>
      <c r="AF429" s="1430"/>
      <c r="AG429" s="1430"/>
      <c r="AH429" s="1430"/>
      <c r="AI429" s="1430"/>
      <c r="AJ429" s="1430"/>
      <c r="AK429" s="1430"/>
      <c r="AL429" s="1430"/>
      <c r="AM429" s="1430"/>
      <c r="AN429" s="1430"/>
      <c r="AO429" s="1430"/>
      <c r="AP429" s="1430"/>
      <c r="AQ429" s="1430"/>
      <c r="AR429" s="1430"/>
      <c r="AS429" s="1430"/>
      <c r="AT429" s="1430"/>
      <c r="AU429" s="1430"/>
      <c r="AV429" s="1430"/>
      <c r="AW429" s="1430"/>
      <c r="AX429" s="1430"/>
      <c r="AY429" s="1430"/>
      <c r="AZ429" s="1430"/>
      <c r="BA429" s="1430"/>
      <c r="BB429" s="1430"/>
      <c r="BC429" s="1430"/>
      <c r="BD429" s="1430"/>
      <c r="BE429" s="1430"/>
    </row>
    <row r="430" spans="2:57">
      <c r="B430" s="1430"/>
      <c r="C430" s="1430"/>
      <c r="D430" s="1430"/>
      <c r="E430" s="1430"/>
      <c r="F430" s="1430"/>
      <c r="G430" s="1430"/>
      <c r="H430" s="1430"/>
      <c r="I430" s="1430"/>
      <c r="J430" s="1430"/>
      <c r="K430" s="1430"/>
      <c r="L430" s="1430"/>
      <c r="M430" s="1430"/>
      <c r="N430" s="1430"/>
      <c r="O430" s="1430"/>
      <c r="P430" s="1430"/>
      <c r="Q430" s="1430"/>
      <c r="R430" s="1430"/>
      <c r="S430" s="1430"/>
      <c r="T430" s="1430"/>
      <c r="U430" s="1430"/>
      <c r="V430" s="1430"/>
      <c r="W430" s="1430"/>
      <c r="X430" s="1430"/>
      <c r="Y430" s="1430"/>
      <c r="Z430" s="1430"/>
      <c r="AA430" s="1430"/>
      <c r="AB430" s="1430"/>
      <c r="AC430" s="1430"/>
      <c r="AD430" s="1430"/>
      <c r="AE430" s="1430"/>
      <c r="AF430" s="1430"/>
      <c r="AG430" s="1430"/>
      <c r="AH430" s="1430"/>
      <c r="AI430" s="1430"/>
      <c r="AJ430" s="1430"/>
      <c r="AK430" s="1430"/>
      <c r="AL430" s="1430"/>
      <c r="AM430" s="1430"/>
      <c r="AN430" s="1430"/>
      <c r="AO430" s="1430"/>
      <c r="AP430" s="1430"/>
      <c r="AQ430" s="1430"/>
      <c r="AR430" s="1430"/>
      <c r="AS430" s="1430"/>
      <c r="AT430" s="1430"/>
      <c r="AU430" s="1430"/>
      <c r="AV430" s="1430"/>
      <c r="AW430" s="1430"/>
      <c r="AX430" s="1430"/>
      <c r="AY430" s="1430"/>
      <c r="AZ430" s="1430"/>
      <c r="BA430" s="1430"/>
      <c r="BB430" s="1430"/>
      <c r="BC430" s="1430"/>
      <c r="BD430" s="1430"/>
      <c r="BE430" s="1430"/>
    </row>
    <row r="431" spans="2:57">
      <c r="B431" s="1430"/>
      <c r="C431" s="1430"/>
      <c r="D431" s="1430"/>
      <c r="E431" s="1430"/>
      <c r="F431" s="1430"/>
      <c r="G431" s="1430"/>
      <c r="H431" s="1430"/>
      <c r="I431" s="1430"/>
      <c r="J431" s="1430"/>
      <c r="K431" s="1430"/>
      <c r="L431" s="1430"/>
      <c r="M431" s="1430"/>
      <c r="N431" s="1430"/>
      <c r="O431" s="1430"/>
      <c r="P431" s="1430"/>
      <c r="Q431" s="1430"/>
      <c r="R431" s="1430"/>
      <c r="S431" s="1430"/>
      <c r="T431" s="1430"/>
      <c r="U431" s="1430"/>
      <c r="V431" s="1430"/>
      <c r="W431" s="1430"/>
      <c r="X431" s="1430"/>
      <c r="Y431" s="1430"/>
      <c r="Z431" s="1430"/>
      <c r="AA431" s="1430"/>
      <c r="AB431" s="1430"/>
      <c r="AC431" s="1430"/>
      <c r="AD431" s="1430"/>
      <c r="AE431" s="1430"/>
      <c r="AF431" s="1430"/>
      <c r="AG431" s="1430"/>
      <c r="AH431" s="1430"/>
      <c r="AI431" s="1430"/>
      <c r="AJ431" s="1430"/>
      <c r="AK431" s="1430"/>
      <c r="AL431" s="1430"/>
      <c r="AM431" s="1430"/>
      <c r="AN431" s="1430"/>
      <c r="AO431" s="1430"/>
      <c r="AP431" s="1430"/>
      <c r="AQ431" s="1430"/>
      <c r="AR431" s="1430"/>
      <c r="AS431" s="1430"/>
      <c r="AT431" s="1430"/>
      <c r="AU431" s="1430"/>
      <c r="AV431" s="1430"/>
      <c r="AW431" s="1430"/>
      <c r="AX431" s="1430"/>
      <c r="AY431" s="1430"/>
      <c r="AZ431" s="1430"/>
      <c r="BA431" s="1430"/>
      <c r="BB431" s="1430"/>
      <c r="BC431" s="1430"/>
      <c r="BD431" s="1430"/>
      <c r="BE431" s="1430"/>
    </row>
    <row r="432" spans="2:57">
      <c r="B432" s="1430"/>
      <c r="C432" s="1430"/>
      <c r="D432" s="1430"/>
      <c r="E432" s="1430"/>
      <c r="F432" s="1430"/>
      <c r="G432" s="1430"/>
      <c r="H432" s="1430"/>
      <c r="I432" s="1430"/>
      <c r="J432" s="1430"/>
      <c r="K432" s="1430"/>
      <c r="L432" s="1430"/>
      <c r="M432" s="1430"/>
      <c r="N432" s="1430"/>
      <c r="O432" s="1430"/>
      <c r="P432" s="1430"/>
      <c r="Q432" s="1430"/>
      <c r="R432" s="1430"/>
      <c r="S432" s="1430"/>
      <c r="T432" s="1430"/>
      <c r="U432" s="1430"/>
      <c r="V432" s="1430"/>
      <c r="W432" s="1430"/>
      <c r="X432" s="1430"/>
      <c r="Y432" s="1430"/>
      <c r="Z432" s="1430"/>
      <c r="AA432" s="1430"/>
      <c r="AB432" s="1430"/>
      <c r="AC432" s="1430"/>
      <c r="AD432" s="1430"/>
      <c r="AE432" s="1430"/>
      <c r="AF432" s="1430"/>
      <c r="AG432" s="1430"/>
      <c r="AH432" s="1430"/>
      <c r="AI432" s="1430"/>
      <c r="AJ432" s="1430"/>
      <c r="AK432" s="1430"/>
      <c r="AL432" s="1430"/>
      <c r="AM432" s="1430"/>
      <c r="AN432" s="1430"/>
      <c r="AO432" s="1430"/>
      <c r="AP432" s="1430"/>
      <c r="AQ432" s="1430"/>
      <c r="AR432" s="1430"/>
      <c r="AS432" s="1430"/>
      <c r="AT432" s="1430"/>
      <c r="AU432" s="1430"/>
      <c r="AV432" s="1430"/>
      <c r="AW432" s="1430"/>
      <c r="AX432" s="1430"/>
      <c r="AY432" s="1430"/>
      <c r="AZ432" s="1430"/>
      <c r="BA432" s="1430"/>
      <c r="BB432" s="1430"/>
      <c r="BC432" s="1430"/>
      <c r="BD432" s="1430"/>
      <c r="BE432" s="1430"/>
    </row>
    <row r="433" spans="2:57">
      <c r="B433" s="1430"/>
      <c r="C433" s="1430"/>
      <c r="D433" s="1430"/>
      <c r="E433" s="1430"/>
      <c r="F433" s="1430"/>
      <c r="G433" s="1430"/>
      <c r="H433" s="1430"/>
      <c r="I433" s="1430"/>
      <c r="J433" s="1430"/>
      <c r="K433" s="1430"/>
      <c r="L433" s="1430"/>
      <c r="M433" s="1430"/>
      <c r="N433" s="1430"/>
      <c r="O433" s="1430"/>
      <c r="P433" s="1430"/>
      <c r="Q433" s="1430"/>
      <c r="R433" s="1430"/>
      <c r="S433" s="1430"/>
      <c r="T433" s="1430"/>
      <c r="U433" s="1430"/>
      <c r="V433" s="1430"/>
      <c r="W433" s="1430"/>
      <c r="X433" s="1430"/>
      <c r="Y433" s="1430"/>
      <c r="Z433" s="1430"/>
      <c r="AA433" s="1430"/>
      <c r="AB433" s="1430"/>
      <c r="AC433" s="1430"/>
      <c r="AD433" s="1430"/>
      <c r="AE433" s="1430"/>
      <c r="AF433" s="1430"/>
      <c r="AG433" s="1430"/>
      <c r="AH433" s="1430"/>
      <c r="AI433" s="1430"/>
      <c r="AJ433" s="1430"/>
      <c r="AK433" s="1430"/>
      <c r="AL433" s="1430"/>
      <c r="AM433" s="1430"/>
      <c r="AN433" s="1430"/>
      <c r="AO433" s="1430"/>
      <c r="AP433" s="1430"/>
      <c r="AQ433" s="1430"/>
      <c r="AR433" s="1430"/>
      <c r="AS433" s="1430"/>
      <c r="AT433" s="1430"/>
      <c r="AU433" s="1430"/>
      <c r="AV433" s="1430"/>
      <c r="AW433" s="1430"/>
      <c r="AX433" s="1430"/>
      <c r="AY433" s="1430"/>
      <c r="AZ433" s="1430"/>
      <c r="BA433" s="1430"/>
      <c r="BB433" s="1430"/>
      <c r="BC433" s="1430"/>
      <c r="BD433" s="1430"/>
      <c r="BE433" s="1430"/>
    </row>
    <row r="434" spans="2:57">
      <c r="B434" s="1430"/>
      <c r="C434" s="1430"/>
      <c r="D434" s="1430"/>
      <c r="E434" s="1430"/>
      <c r="F434" s="1430"/>
      <c r="G434" s="1430"/>
      <c r="H434" s="1430"/>
      <c r="I434" s="1430"/>
      <c r="J434" s="1430"/>
      <c r="K434" s="1430"/>
      <c r="L434" s="1430"/>
      <c r="M434" s="1430"/>
      <c r="N434" s="1430"/>
      <c r="O434" s="1430"/>
      <c r="P434" s="1430"/>
      <c r="Q434" s="1430"/>
      <c r="R434" s="1430"/>
      <c r="S434" s="1430"/>
      <c r="T434" s="1430"/>
      <c r="U434" s="1430"/>
      <c r="V434" s="1430"/>
      <c r="W434" s="1430"/>
      <c r="X434" s="1430"/>
      <c r="Y434" s="1430"/>
      <c r="Z434" s="1430"/>
      <c r="AA434" s="1430"/>
      <c r="AB434" s="1430"/>
      <c r="AC434" s="1430"/>
      <c r="AD434" s="1430"/>
      <c r="AE434" s="1430"/>
      <c r="AF434" s="1430"/>
      <c r="AG434" s="1430"/>
      <c r="AH434" s="1430"/>
      <c r="AI434" s="1430"/>
      <c r="AJ434" s="1430"/>
      <c r="AK434" s="1430"/>
      <c r="AL434" s="1430"/>
      <c r="AM434" s="1430"/>
      <c r="AN434" s="1430"/>
      <c r="AO434" s="1430"/>
      <c r="AP434" s="1430"/>
      <c r="AQ434" s="1430"/>
      <c r="AR434" s="1430"/>
      <c r="AS434" s="1430"/>
      <c r="AT434" s="1430"/>
      <c r="AU434" s="1430"/>
      <c r="AV434" s="1430"/>
      <c r="AW434" s="1430"/>
      <c r="AX434" s="1430"/>
      <c r="AY434" s="1430"/>
      <c r="AZ434" s="1430"/>
      <c r="BA434" s="1430"/>
      <c r="BB434" s="1430"/>
      <c r="BC434" s="1430"/>
      <c r="BD434" s="1430"/>
      <c r="BE434" s="1430"/>
    </row>
    <row r="435" spans="2:57">
      <c r="B435" s="1430"/>
      <c r="C435" s="1430"/>
      <c r="D435" s="1430"/>
      <c r="E435" s="1430"/>
      <c r="F435" s="1430"/>
      <c r="G435" s="1430"/>
      <c r="H435" s="1430"/>
      <c r="I435" s="1430"/>
      <c r="J435" s="1430"/>
      <c r="K435" s="1430"/>
      <c r="L435" s="1430"/>
      <c r="M435" s="1430"/>
      <c r="N435" s="1430"/>
      <c r="O435" s="1430"/>
      <c r="P435" s="1430"/>
      <c r="Q435" s="1430"/>
      <c r="R435" s="1430"/>
      <c r="S435" s="1430"/>
      <c r="T435" s="1430"/>
      <c r="U435" s="1430"/>
      <c r="V435" s="1430"/>
      <c r="W435" s="1430"/>
      <c r="X435" s="1430"/>
      <c r="Y435" s="1430"/>
      <c r="Z435" s="1430"/>
      <c r="AA435" s="1430"/>
      <c r="AB435" s="1430"/>
      <c r="AC435" s="1430"/>
      <c r="AD435" s="1430"/>
      <c r="AE435" s="1430"/>
      <c r="AF435" s="1430"/>
      <c r="AG435" s="1430"/>
      <c r="AH435" s="1430"/>
      <c r="AI435" s="1430"/>
      <c r="AJ435" s="1430"/>
      <c r="AK435" s="1430"/>
      <c r="AL435" s="1430"/>
      <c r="AM435" s="1430"/>
      <c r="AN435" s="1430"/>
      <c r="AO435" s="1430"/>
      <c r="AP435" s="1430"/>
      <c r="AQ435" s="1430"/>
      <c r="AR435" s="1430"/>
      <c r="AS435" s="1430"/>
      <c r="AT435" s="1430"/>
      <c r="AU435" s="1430"/>
      <c r="AV435" s="1430"/>
      <c r="AW435" s="1430"/>
      <c r="AX435" s="1430"/>
      <c r="AY435" s="1430"/>
      <c r="AZ435" s="1430"/>
      <c r="BA435" s="1430"/>
      <c r="BB435" s="1430"/>
      <c r="BC435" s="1430"/>
      <c r="BD435" s="1430"/>
      <c r="BE435" s="1430"/>
    </row>
    <row r="436" spans="2:57">
      <c r="B436" s="1430"/>
      <c r="C436" s="1430"/>
      <c r="D436" s="1430"/>
      <c r="E436" s="1430"/>
      <c r="F436" s="1430"/>
      <c r="G436" s="1430"/>
      <c r="H436" s="1430"/>
      <c r="I436" s="1430"/>
      <c r="J436" s="1430"/>
      <c r="K436" s="1430"/>
      <c r="L436" s="1430"/>
      <c r="M436" s="1430"/>
      <c r="N436" s="1430"/>
      <c r="O436" s="1430"/>
      <c r="P436" s="1430"/>
      <c r="Q436" s="1430"/>
      <c r="R436" s="1430"/>
      <c r="S436" s="1430"/>
      <c r="T436" s="1430"/>
      <c r="U436" s="1430"/>
      <c r="V436" s="1430"/>
      <c r="W436" s="1430"/>
      <c r="X436" s="1430"/>
      <c r="Y436" s="1430"/>
      <c r="Z436" s="1430"/>
      <c r="AA436" s="1430"/>
      <c r="AB436" s="1430"/>
      <c r="AC436" s="1430"/>
      <c r="AD436" s="1430"/>
      <c r="AE436" s="1430"/>
      <c r="AF436" s="1430"/>
      <c r="AG436" s="1430"/>
      <c r="AH436" s="1430"/>
      <c r="AI436" s="1430"/>
      <c r="AJ436" s="1430"/>
      <c r="AK436" s="1430"/>
      <c r="AL436" s="1430"/>
      <c r="AM436" s="1430"/>
      <c r="AN436" s="1430"/>
      <c r="AO436" s="1430"/>
      <c r="AP436" s="1430"/>
      <c r="AQ436" s="1430"/>
      <c r="AR436" s="1430"/>
      <c r="AS436" s="1430"/>
      <c r="AT436" s="1430"/>
      <c r="AU436" s="1430"/>
      <c r="AV436" s="1430"/>
      <c r="AW436" s="1430"/>
      <c r="AX436" s="1430"/>
      <c r="AY436" s="1430"/>
      <c r="AZ436" s="1430"/>
      <c r="BA436" s="1430"/>
      <c r="BB436" s="1430"/>
      <c r="BC436" s="1430"/>
      <c r="BD436" s="1430"/>
      <c r="BE436" s="1430"/>
    </row>
    <row r="437" spans="2:57">
      <c r="B437" s="1430"/>
      <c r="C437" s="1430"/>
      <c r="D437" s="1430"/>
      <c r="E437" s="1430"/>
      <c r="F437" s="1430"/>
      <c r="G437" s="1430"/>
      <c r="H437" s="1430"/>
      <c r="I437" s="1430"/>
      <c r="J437" s="1430"/>
      <c r="K437" s="1430"/>
      <c r="L437" s="1430"/>
      <c r="M437" s="1430"/>
      <c r="N437" s="1430"/>
      <c r="O437" s="1430"/>
      <c r="P437" s="1430"/>
      <c r="Q437" s="1430"/>
      <c r="R437" s="1430"/>
      <c r="S437" s="1430"/>
      <c r="T437" s="1430"/>
      <c r="U437" s="1430"/>
      <c r="V437" s="1430"/>
      <c r="W437" s="1430"/>
      <c r="X437" s="1430"/>
      <c r="Y437" s="1430"/>
      <c r="Z437" s="1430"/>
      <c r="AA437" s="1430"/>
      <c r="AB437" s="1430"/>
      <c r="AC437" s="1430"/>
      <c r="AD437" s="1430"/>
      <c r="AE437" s="1430"/>
      <c r="AF437" s="1430"/>
      <c r="AG437" s="1430"/>
      <c r="AH437" s="1430"/>
      <c r="AI437" s="1430"/>
      <c r="AJ437" s="1430"/>
      <c r="AK437" s="1430"/>
      <c r="AL437" s="1430"/>
      <c r="AM437" s="1430"/>
      <c r="AN437" s="1430"/>
      <c r="AO437" s="1430"/>
      <c r="AP437" s="1430"/>
      <c r="AQ437" s="1430"/>
      <c r="AR437" s="1430"/>
      <c r="AS437" s="1430"/>
      <c r="AT437" s="1430"/>
      <c r="AU437" s="1430"/>
      <c r="AV437" s="1430"/>
      <c r="AW437" s="1430"/>
      <c r="AX437" s="1430"/>
      <c r="AY437" s="1430"/>
      <c r="AZ437" s="1430"/>
      <c r="BA437" s="1430"/>
      <c r="BB437" s="1430"/>
      <c r="BC437" s="1430"/>
      <c r="BD437" s="1430"/>
      <c r="BE437" s="1430"/>
    </row>
    <row r="438" spans="2:57">
      <c r="B438" s="1430"/>
      <c r="C438" s="1430"/>
      <c r="D438" s="1430"/>
      <c r="E438" s="1430"/>
      <c r="F438" s="1430"/>
      <c r="G438" s="1430"/>
      <c r="H438" s="1430"/>
      <c r="I438" s="1430"/>
      <c r="J438" s="1430"/>
      <c r="K438" s="1430"/>
      <c r="L438" s="1430"/>
      <c r="M438" s="1430"/>
      <c r="N438" s="1430"/>
      <c r="O438" s="1430"/>
      <c r="P438" s="1430"/>
      <c r="Q438" s="1430"/>
      <c r="R438" s="1430"/>
      <c r="S438" s="1430"/>
      <c r="T438" s="1430"/>
      <c r="U438" s="1430"/>
      <c r="V438" s="1430"/>
      <c r="W438" s="1430"/>
      <c r="X438" s="1430"/>
      <c r="Y438" s="1430"/>
      <c r="Z438" s="1430"/>
      <c r="AA438" s="1430"/>
      <c r="AB438" s="1430"/>
      <c r="AC438" s="1430"/>
      <c r="AD438" s="1430"/>
      <c r="AE438" s="1430"/>
      <c r="AF438" s="1430"/>
      <c r="AG438" s="1430"/>
      <c r="AH438" s="1430"/>
      <c r="AI438" s="1430"/>
      <c r="AJ438" s="1430"/>
      <c r="AK438" s="1430"/>
      <c r="AL438" s="1430"/>
      <c r="AM438" s="1430"/>
      <c r="AN438" s="1430"/>
      <c r="AO438" s="1430"/>
      <c r="AP438" s="1430"/>
      <c r="AQ438" s="1430"/>
      <c r="AR438" s="1430"/>
      <c r="AS438" s="1430"/>
      <c r="AT438" s="1430"/>
      <c r="AU438" s="1430"/>
      <c r="AV438" s="1430"/>
      <c r="AW438" s="1430"/>
      <c r="AX438" s="1430"/>
      <c r="AY438" s="1430"/>
      <c r="AZ438" s="1430"/>
      <c r="BA438" s="1430"/>
      <c r="BB438" s="1430"/>
      <c r="BC438" s="1430"/>
      <c r="BD438" s="1430"/>
      <c r="BE438" s="1430"/>
    </row>
    <row r="439" spans="2:57">
      <c r="B439" s="1430"/>
      <c r="C439" s="1430"/>
      <c r="D439" s="1430"/>
      <c r="E439" s="1430"/>
      <c r="F439" s="1430"/>
      <c r="G439" s="1430"/>
      <c r="H439" s="1430"/>
      <c r="I439" s="1430"/>
      <c r="J439" s="1430"/>
      <c r="K439" s="1430"/>
      <c r="L439" s="1430"/>
      <c r="M439" s="1430"/>
      <c r="N439" s="1430"/>
      <c r="O439" s="1430"/>
      <c r="P439" s="1430"/>
      <c r="Q439" s="1430"/>
      <c r="R439" s="1430"/>
      <c r="S439" s="1430"/>
      <c r="T439" s="1430"/>
      <c r="U439" s="1430"/>
      <c r="V439" s="1430"/>
      <c r="W439" s="1430"/>
      <c r="X439" s="1430"/>
      <c r="Y439" s="1430"/>
      <c r="Z439" s="1430"/>
      <c r="AA439" s="1430"/>
      <c r="AB439" s="1430"/>
      <c r="AC439" s="1430"/>
      <c r="AD439" s="1430"/>
      <c r="AE439" s="1430"/>
      <c r="AF439" s="1430"/>
      <c r="AG439" s="1430"/>
      <c r="AH439" s="1430"/>
      <c r="AI439" s="1430"/>
      <c r="AJ439" s="1430"/>
      <c r="AK439" s="1430"/>
      <c r="AL439" s="1430"/>
      <c r="AM439" s="1430"/>
      <c r="AN439" s="1430"/>
      <c r="AO439" s="1430"/>
      <c r="AP439" s="1430"/>
      <c r="AQ439" s="1430"/>
      <c r="AR439" s="1430"/>
      <c r="AS439" s="1430"/>
      <c r="AT439" s="1430"/>
      <c r="AU439" s="1430"/>
      <c r="AV439" s="1430"/>
      <c r="AW439" s="1430"/>
      <c r="AX439" s="1430"/>
      <c r="AY439" s="1430"/>
      <c r="AZ439" s="1430"/>
      <c r="BA439" s="1430"/>
      <c r="BB439" s="1430"/>
      <c r="BC439" s="1430"/>
      <c r="BD439" s="1430"/>
      <c r="BE439" s="1430"/>
    </row>
    <row r="440" spans="2:57">
      <c r="B440" s="1430"/>
      <c r="C440" s="1430"/>
      <c r="D440" s="1430"/>
      <c r="E440" s="1430"/>
      <c r="F440" s="1430"/>
      <c r="G440" s="1430"/>
      <c r="H440" s="1430"/>
      <c r="I440" s="1430"/>
      <c r="J440" s="1430"/>
      <c r="K440" s="1430"/>
      <c r="L440" s="1430"/>
      <c r="M440" s="1430"/>
      <c r="N440" s="1430"/>
      <c r="O440" s="1430"/>
      <c r="P440" s="1430"/>
      <c r="Q440" s="1430"/>
      <c r="R440" s="1430"/>
      <c r="S440" s="1430"/>
      <c r="T440" s="1430"/>
      <c r="U440" s="1430"/>
      <c r="V440" s="1430"/>
      <c r="W440" s="1430"/>
      <c r="X440" s="1430"/>
      <c r="Y440" s="1430"/>
      <c r="Z440" s="1430"/>
      <c r="AA440" s="1430"/>
      <c r="AB440" s="1430"/>
      <c r="AC440" s="1430"/>
      <c r="AD440" s="1430"/>
      <c r="AE440" s="1430"/>
      <c r="AF440" s="1430"/>
      <c r="AG440" s="1430"/>
      <c r="AH440" s="1430"/>
      <c r="AI440" s="1430"/>
      <c r="AJ440" s="1430"/>
      <c r="AK440" s="1430"/>
      <c r="AL440" s="1430"/>
      <c r="AM440" s="1430"/>
      <c r="AN440" s="1430"/>
      <c r="AO440" s="1430"/>
      <c r="AP440" s="1430"/>
      <c r="AQ440" s="1430"/>
      <c r="AR440" s="1430"/>
      <c r="AS440" s="1430"/>
      <c r="AT440" s="1430"/>
      <c r="AU440" s="1430"/>
      <c r="AV440" s="1430"/>
      <c r="AW440" s="1430"/>
      <c r="AX440" s="1430"/>
      <c r="AY440" s="1430"/>
      <c r="AZ440" s="1430"/>
      <c r="BA440" s="1430"/>
      <c r="BB440" s="1430"/>
      <c r="BC440" s="1430"/>
      <c r="BD440" s="1430"/>
      <c r="BE440" s="1430"/>
    </row>
    <row r="441" spans="2:57">
      <c r="B441" s="1430"/>
      <c r="C441" s="1430"/>
      <c r="D441" s="1430"/>
      <c r="E441" s="1430"/>
      <c r="F441" s="1430"/>
      <c r="G441" s="1430"/>
      <c r="H441" s="1430"/>
      <c r="I441" s="1430"/>
      <c r="J441" s="1430"/>
      <c r="K441" s="1430"/>
      <c r="L441" s="1430"/>
      <c r="M441" s="1430"/>
      <c r="N441" s="1430"/>
      <c r="O441" s="1430"/>
      <c r="P441" s="1430"/>
      <c r="Q441" s="1430"/>
      <c r="R441" s="1430"/>
      <c r="S441" s="1430"/>
      <c r="T441" s="1430"/>
      <c r="U441" s="1430"/>
      <c r="V441" s="1430"/>
      <c r="W441" s="1430"/>
      <c r="X441" s="1430"/>
      <c r="Y441" s="1430"/>
      <c r="Z441" s="1430"/>
      <c r="AA441" s="1430"/>
      <c r="AB441" s="1430"/>
      <c r="AC441" s="1430"/>
      <c r="AD441" s="1430"/>
      <c r="AE441" s="1430"/>
      <c r="AF441" s="1430"/>
      <c r="AG441" s="1430"/>
      <c r="AH441" s="1430"/>
      <c r="AI441" s="1430"/>
      <c r="AJ441" s="1430"/>
      <c r="AK441" s="1430"/>
      <c r="AL441" s="1430"/>
      <c r="AM441" s="1430"/>
      <c r="AN441" s="1430"/>
      <c r="AO441" s="1430"/>
      <c r="AP441" s="1430"/>
      <c r="AQ441" s="1430"/>
      <c r="AR441" s="1430"/>
      <c r="AS441" s="1430"/>
      <c r="AT441" s="1430"/>
      <c r="AU441" s="1430"/>
      <c r="AV441" s="1430"/>
      <c r="AW441" s="1430"/>
      <c r="AX441" s="1430"/>
      <c r="AY441" s="1430"/>
      <c r="AZ441" s="1430"/>
      <c r="BA441" s="1430"/>
      <c r="BB441" s="1430"/>
      <c r="BC441" s="1430"/>
      <c r="BD441" s="1430"/>
      <c r="BE441" s="1430"/>
    </row>
    <row r="442" spans="2:57">
      <c r="B442" s="1430"/>
      <c r="C442" s="1430"/>
      <c r="D442" s="1430"/>
      <c r="E442" s="1430"/>
      <c r="F442" s="1430"/>
      <c r="G442" s="1430"/>
      <c r="H442" s="1430"/>
      <c r="I442" s="1430"/>
      <c r="J442" s="1430"/>
      <c r="K442" s="1430"/>
      <c r="L442" s="1430"/>
      <c r="M442" s="1430"/>
      <c r="N442" s="1430"/>
      <c r="O442" s="1430"/>
      <c r="P442" s="1430"/>
      <c r="Q442" s="1430"/>
      <c r="R442" s="1430"/>
      <c r="S442" s="1430"/>
      <c r="T442" s="1430"/>
      <c r="U442" s="1430"/>
      <c r="V442" s="1430"/>
      <c r="W442" s="1430"/>
      <c r="X442" s="1430"/>
      <c r="Y442" s="1430"/>
      <c r="Z442" s="1430"/>
      <c r="AA442" s="1430"/>
      <c r="AB442" s="1430"/>
      <c r="AC442" s="1430"/>
      <c r="AD442" s="1430"/>
      <c r="AE442" s="1430"/>
      <c r="AF442" s="1430"/>
      <c r="AG442" s="1430"/>
      <c r="AH442" s="1430"/>
      <c r="AI442" s="1430"/>
      <c r="AJ442" s="1430"/>
      <c r="AK442" s="1430"/>
      <c r="AL442" s="1430"/>
      <c r="AM442" s="1430"/>
      <c r="AN442" s="1430"/>
      <c r="AO442" s="1430"/>
      <c r="AP442" s="1430"/>
      <c r="AQ442" s="1430"/>
      <c r="AR442" s="1430"/>
      <c r="AS442" s="1430"/>
      <c r="AT442" s="1430"/>
      <c r="AU442" s="1430"/>
      <c r="AV442" s="1430"/>
      <c r="AW442" s="1430"/>
      <c r="AX442" s="1430"/>
      <c r="AY442" s="1430"/>
      <c r="AZ442" s="1430"/>
      <c r="BA442" s="1430"/>
      <c r="BB442" s="1430"/>
      <c r="BC442" s="1430"/>
      <c r="BD442" s="1430"/>
      <c r="BE442" s="1430"/>
    </row>
    <row r="443" spans="2:57">
      <c r="B443" s="1430"/>
      <c r="C443" s="1430"/>
      <c r="D443" s="1430"/>
      <c r="E443" s="1430"/>
      <c r="F443" s="1430"/>
      <c r="G443" s="1430"/>
      <c r="H443" s="1430"/>
      <c r="I443" s="1430"/>
      <c r="J443" s="1430"/>
      <c r="K443" s="1430"/>
      <c r="L443" s="1430"/>
      <c r="M443" s="1430"/>
      <c r="N443" s="1430"/>
      <c r="O443" s="1430"/>
      <c r="P443" s="1430"/>
      <c r="Q443" s="1430"/>
      <c r="R443" s="1430"/>
      <c r="S443" s="1430"/>
      <c r="T443" s="1430"/>
      <c r="U443" s="1430"/>
      <c r="V443" s="1430"/>
      <c r="W443" s="1430"/>
      <c r="X443" s="1430"/>
      <c r="Y443" s="1430"/>
      <c r="Z443" s="1430"/>
      <c r="AA443" s="1430"/>
      <c r="AB443" s="1430"/>
      <c r="AC443" s="1430"/>
      <c r="AD443" s="1430"/>
      <c r="AE443" s="1430"/>
      <c r="AF443" s="1430"/>
      <c r="AG443" s="1430"/>
      <c r="AH443" s="1430"/>
      <c r="AI443" s="1430"/>
      <c r="AJ443" s="1430"/>
      <c r="AK443" s="1430"/>
      <c r="AL443" s="1430"/>
      <c r="AM443" s="1430"/>
      <c r="AN443" s="1430"/>
      <c r="AO443" s="1430"/>
      <c r="AP443" s="1430"/>
      <c r="AQ443" s="1430"/>
      <c r="AR443" s="1430"/>
      <c r="AS443" s="1430"/>
      <c r="AT443" s="1430"/>
      <c r="AU443" s="1430"/>
      <c r="AV443" s="1430"/>
      <c r="AW443" s="1430"/>
      <c r="AX443" s="1430"/>
      <c r="AY443" s="1430"/>
      <c r="AZ443" s="1430"/>
      <c r="BA443" s="1430"/>
      <c r="BB443" s="1430"/>
      <c r="BC443" s="1430"/>
      <c r="BD443" s="1430"/>
      <c r="BE443" s="1430"/>
    </row>
    <row r="444" spans="2:57">
      <c r="B444" s="1430"/>
      <c r="C444" s="1430"/>
      <c r="D444" s="1430"/>
      <c r="E444" s="1430"/>
      <c r="F444" s="1430"/>
      <c r="G444" s="1430"/>
      <c r="H444" s="1430"/>
      <c r="I444" s="1430"/>
      <c r="J444" s="1430"/>
      <c r="K444" s="1430"/>
      <c r="L444" s="1430"/>
      <c r="M444" s="1430"/>
      <c r="N444" s="1430"/>
      <c r="O444" s="1430"/>
      <c r="P444" s="1430"/>
      <c r="Q444" s="1430"/>
      <c r="R444" s="1430"/>
      <c r="S444" s="1430"/>
      <c r="T444" s="1430"/>
      <c r="U444" s="1430"/>
      <c r="V444" s="1430"/>
      <c r="W444" s="1430"/>
      <c r="X444" s="1430"/>
      <c r="Y444" s="1430"/>
      <c r="Z444" s="1430"/>
      <c r="AA444" s="1430"/>
      <c r="AB444" s="1430"/>
      <c r="AC444" s="1430"/>
      <c r="AD444" s="1430"/>
      <c r="AE444" s="1430"/>
      <c r="AF444" s="1430"/>
      <c r="AG444" s="1430"/>
      <c r="AH444" s="1430"/>
      <c r="AI444" s="1430"/>
      <c r="AJ444" s="1430"/>
      <c r="AK444" s="1430"/>
      <c r="AL444" s="1430"/>
      <c r="AM444" s="1430"/>
      <c r="AN444" s="1430"/>
      <c r="AO444" s="1430"/>
      <c r="AP444" s="1430"/>
      <c r="AQ444" s="1430"/>
      <c r="AR444" s="1430"/>
      <c r="AS444" s="1430"/>
      <c r="AT444" s="1430"/>
      <c r="AU444" s="1430"/>
      <c r="AV444" s="1430"/>
      <c r="AW444" s="1430"/>
      <c r="AX444" s="1430"/>
      <c r="AY444" s="1430"/>
      <c r="AZ444" s="1430"/>
      <c r="BA444" s="1430"/>
      <c r="BB444" s="1430"/>
      <c r="BC444" s="1430"/>
      <c r="BD444" s="1430"/>
      <c r="BE444" s="1430"/>
    </row>
    <row r="445" spans="2:57">
      <c r="B445" s="1430"/>
      <c r="C445" s="1430"/>
      <c r="D445" s="1430"/>
      <c r="E445" s="1430"/>
      <c r="F445" s="1430"/>
      <c r="G445" s="1430"/>
      <c r="H445" s="1430"/>
      <c r="I445" s="1430"/>
      <c r="J445" s="1430"/>
      <c r="K445" s="1430"/>
      <c r="L445" s="1430"/>
      <c r="M445" s="1430"/>
      <c r="N445" s="1430"/>
      <c r="O445" s="1430"/>
      <c r="P445" s="1430"/>
      <c r="Q445" s="1430"/>
      <c r="R445" s="1430"/>
      <c r="S445" s="1430"/>
      <c r="T445" s="1430"/>
      <c r="U445" s="1430"/>
      <c r="V445" s="1430"/>
      <c r="W445" s="1430"/>
      <c r="X445" s="1430"/>
      <c r="Y445" s="1430"/>
      <c r="Z445" s="1430"/>
      <c r="AA445" s="1430"/>
      <c r="AB445" s="1430"/>
      <c r="AC445" s="1430"/>
      <c r="AD445" s="1430"/>
      <c r="AE445" s="1430"/>
      <c r="AF445" s="1430"/>
      <c r="AG445" s="1430"/>
      <c r="AH445" s="1430"/>
      <c r="AI445" s="1430"/>
      <c r="AJ445" s="1430"/>
      <c r="AK445" s="1430"/>
      <c r="AL445" s="1430"/>
      <c r="AM445" s="1430"/>
      <c r="AN445" s="1430"/>
      <c r="AO445" s="1430"/>
      <c r="AP445" s="1430"/>
      <c r="AQ445" s="1430"/>
      <c r="AR445" s="1430"/>
      <c r="AS445" s="1430"/>
      <c r="AT445" s="1430"/>
      <c r="AU445" s="1430"/>
      <c r="AV445" s="1430"/>
      <c r="AW445" s="1430"/>
      <c r="AX445" s="1430"/>
      <c r="AY445" s="1430"/>
      <c r="AZ445" s="1430"/>
      <c r="BA445" s="1430"/>
      <c r="BB445" s="1430"/>
      <c r="BC445" s="1430"/>
      <c r="BD445" s="1430"/>
      <c r="BE445" s="1430"/>
    </row>
    <row r="446" spans="2:57">
      <c r="B446" s="1430"/>
      <c r="C446" s="1430"/>
      <c r="D446" s="1430"/>
      <c r="E446" s="1430"/>
      <c r="F446" s="1430"/>
      <c r="G446" s="1430"/>
      <c r="H446" s="1430"/>
      <c r="I446" s="1430"/>
      <c r="J446" s="1430"/>
      <c r="K446" s="1430"/>
      <c r="L446" s="1430"/>
      <c r="M446" s="1430"/>
      <c r="N446" s="1430"/>
      <c r="O446" s="1430"/>
      <c r="P446" s="1430"/>
      <c r="Q446" s="1430"/>
      <c r="R446" s="1430"/>
      <c r="S446" s="1430"/>
      <c r="T446" s="1430"/>
      <c r="U446" s="1430"/>
      <c r="V446" s="1430"/>
      <c r="W446" s="1430"/>
      <c r="X446" s="1430"/>
      <c r="Y446" s="1430"/>
      <c r="Z446" s="1430"/>
      <c r="AA446" s="1430"/>
      <c r="AB446" s="1430"/>
      <c r="AC446" s="1430"/>
      <c r="AD446" s="1430"/>
      <c r="AE446" s="1430"/>
      <c r="AF446" s="1430"/>
      <c r="AG446" s="1430"/>
      <c r="AH446" s="1430"/>
      <c r="AI446" s="1430"/>
      <c r="AJ446" s="1430"/>
      <c r="AK446" s="1430"/>
      <c r="AL446" s="1430"/>
      <c r="AM446" s="1430"/>
      <c r="AN446" s="1430"/>
      <c r="AO446" s="1430"/>
      <c r="AP446" s="1430"/>
      <c r="AQ446" s="1430"/>
      <c r="AR446" s="1430"/>
      <c r="AS446" s="1430"/>
      <c r="AT446" s="1430"/>
      <c r="AU446" s="1430"/>
      <c r="AV446" s="1430"/>
      <c r="AW446" s="1430"/>
      <c r="AX446" s="1430"/>
      <c r="AY446" s="1430"/>
      <c r="AZ446" s="1430"/>
      <c r="BA446" s="1430"/>
      <c r="BB446" s="1430"/>
      <c r="BC446" s="1430"/>
      <c r="BD446" s="1430"/>
      <c r="BE446" s="1430"/>
    </row>
    <row r="447" spans="2:57">
      <c r="B447" s="1430"/>
      <c r="C447" s="1430"/>
      <c r="D447" s="1430"/>
      <c r="E447" s="1430"/>
      <c r="F447" s="1430"/>
      <c r="G447" s="1430"/>
      <c r="H447" s="1430"/>
      <c r="I447" s="1430"/>
      <c r="J447" s="1430"/>
      <c r="K447" s="1430"/>
      <c r="L447" s="1430"/>
      <c r="M447" s="1430"/>
      <c r="N447" s="1430"/>
      <c r="O447" s="1430"/>
      <c r="P447" s="1430"/>
      <c r="Q447" s="1430"/>
      <c r="R447" s="1430"/>
      <c r="S447" s="1430"/>
      <c r="T447" s="1430"/>
      <c r="U447" s="1430"/>
      <c r="V447" s="1430"/>
      <c r="W447" s="1430"/>
      <c r="X447" s="1430"/>
      <c r="Y447" s="1430"/>
      <c r="Z447" s="1430"/>
      <c r="AA447" s="1430"/>
      <c r="AB447" s="1430"/>
      <c r="AC447" s="1430"/>
      <c r="AD447" s="1430"/>
      <c r="AE447" s="1430"/>
      <c r="AF447" s="1430"/>
      <c r="AG447" s="1430"/>
      <c r="AH447" s="1430"/>
      <c r="AI447" s="1430"/>
      <c r="AJ447" s="1430"/>
      <c r="AK447" s="1430"/>
      <c r="AL447" s="1430"/>
      <c r="AM447" s="1430"/>
      <c r="AN447" s="1430"/>
      <c r="AO447" s="1430"/>
      <c r="AP447" s="1430"/>
      <c r="AQ447" s="1430"/>
      <c r="AR447" s="1430"/>
      <c r="AS447" s="1430"/>
      <c r="AT447" s="1430"/>
      <c r="AU447" s="1430"/>
      <c r="AV447" s="1430"/>
      <c r="AW447" s="1430"/>
      <c r="AX447" s="1430"/>
      <c r="AY447" s="1430"/>
      <c r="AZ447" s="1430"/>
      <c r="BA447" s="1430"/>
      <c r="BB447" s="1430"/>
      <c r="BC447" s="1430"/>
      <c r="BD447" s="1430"/>
      <c r="BE447" s="1430"/>
    </row>
    <row r="448" spans="2:57">
      <c r="B448" s="1430"/>
      <c r="C448" s="1430"/>
      <c r="D448" s="1430"/>
      <c r="E448" s="1430"/>
      <c r="F448" s="1430"/>
      <c r="G448" s="1430"/>
      <c r="H448" s="1430"/>
      <c r="I448" s="1430"/>
      <c r="J448" s="1430"/>
      <c r="K448" s="1430"/>
      <c r="L448" s="1430"/>
      <c r="M448" s="1430"/>
      <c r="N448" s="1430"/>
      <c r="O448" s="1430"/>
      <c r="P448" s="1430"/>
      <c r="Q448" s="1430"/>
      <c r="R448" s="1430"/>
      <c r="S448" s="1430"/>
      <c r="T448" s="1430"/>
      <c r="U448" s="1430"/>
      <c r="V448" s="1430"/>
      <c r="W448" s="1430"/>
      <c r="X448" s="1430"/>
      <c r="Y448" s="1430"/>
      <c r="Z448" s="1430"/>
      <c r="AA448" s="1430"/>
      <c r="AB448" s="1430"/>
      <c r="AC448" s="1430"/>
      <c r="AD448" s="1430"/>
      <c r="AE448" s="1430"/>
      <c r="AF448" s="1430"/>
      <c r="AG448" s="1430"/>
      <c r="AH448" s="1430"/>
      <c r="AI448" s="1430"/>
      <c r="AJ448" s="1430"/>
      <c r="AK448" s="1430"/>
      <c r="AL448" s="1430"/>
      <c r="AM448" s="1430"/>
      <c r="AN448" s="1430"/>
      <c r="AO448" s="1430"/>
      <c r="AP448" s="1430"/>
      <c r="AQ448" s="1430"/>
      <c r="AR448" s="1430"/>
      <c r="AS448" s="1430"/>
      <c r="AT448" s="1430"/>
      <c r="AU448" s="1430"/>
      <c r="AV448" s="1430"/>
      <c r="AW448" s="1430"/>
      <c r="AX448" s="1430"/>
      <c r="AY448" s="1430"/>
      <c r="AZ448" s="1430"/>
      <c r="BA448" s="1430"/>
      <c r="BB448" s="1430"/>
      <c r="BC448" s="1430"/>
      <c r="BD448" s="1430"/>
      <c r="BE448" s="1430"/>
    </row>
    <row r="449" spans="2:57">
      <c r="B449" s="1430"/>
      <c r="C449" s="1430"/>
      <c r="D449" s="1430"/>
      <c r="E449" s="1430"/>
      <c r="F449" s="1430"/>
      <c r="G449" s="1430"/>
      <c r="H449" s="1430"/>
      <c r="I449" s="1430"/>
      <c r="J449" s="1430"/>
      <c r="K449" s="1430"/>
      <c r="L449" s="1430"/>
      <c r="M449" s="1430"/>
      <c r="N449" s="1430"/>
      <c r="O449" s="1430"/>
      <c r="P449" s="1430"/>
      <c r="Q449" s="1430"/>
      <c r="R449" s="1430"/>
      <c r="S449" s="1430"/>
      <c r="T449" s="1430"/>
      <c r="U449" s="1430"/>
      <c r="V449" s="1430"/>
      <c r="W449" s="1430"/>
      <c r="X449" s="1430"/>
      <c r="Y449" s="1430"/>
      <c r="Z449" s="1430"/>
      <c r="AA449" s="1430"/>
      <c r="AB449" s="1430"/>
      <c r="AC449" s="1430"/>
      <c r="AD449" s="1430"/>
      <c r="AE449" s="1430"/>
      <c r="AF449" s="1430"/>
      <c r="AG449" s="1430"/>
      <c r="AH449" s="1430"/>
      <c r="AI449" s="1430"/>
      <c r="AJ449" s="1430"/>
      <c r="AK449" s="1430"/>
      <c r="AL449" s="1430"/>
      <c r="AM449" s="1430"/>
      <c r="AN449" s="1430"/>
      <c r="AO449" s="1430"/>
      <c r="AP449" s="1430"/>
      <c r="AQ449" s="1430"/>
      <c r="AR449" s="1430"/>
      <c r="AS449" s="1430"/>
      <c r="AT449" s="1430"/>
      <c r="AU449" s="1430"/>
      <c r="AV449" s="1430"/>
      <c r="AW449" s="1430"/>
      <c r="AX449" s="1430"/>
      <c r="AY449" s="1430"/>
      <c r="AZ449" s="1430"/>
      <c r="BA449" s="1430"/>
      <c r="BB449" s="1430"/>
      <c r="BC449" s="1430"/>
      <c r="BD449" s="1430"/>
      <c r="BE449" s="1430"/>
    </row>
    <row r="450" spans="2:57">
      <c r="B450" s="1430"/>
      <c r="C450" s="1430"/>
      <c r="D450" s="1430"/>
      <c r="E450" s="1430"/>
      <c r="F450" s="1430"/>
      <c r="G450" s="1430"/>
      <c r="H450" s="1430"/>
      <c r="I450" s="1430"/>
      <c r="J450" s="1430"/>
      <c r="K450" s="1430"/>
      <c r="L450" s="1430"/>
      <c r="M450" s="1430"/>
      <c r="N450" s="1430"/>
      <c r="O450" s="1430"/>
      <c r="P450" s="1430"/>
      <c r="Q450" s="1430"/>
      <c r="R450" s="1430"/>
      <c r="S450" s="1430"/>
      <c r="T450" s="1430"/>
      <c r="U450" s="1430"/>
      <c r="V450" s="1430"/>
      <c r="W450" s="1430"/>
      <c r="X450" s="1430"/>
      <c r="Y450" s="1430"/>
      <c r="Z450" s="1430"/>
      <c r="AA450" s="1430"/>
      <c r="AB450" s="1430"/>
      <c r="AC450" s="1430"/>
      <c r="AD450" s="1430"/>
      <c r="AE450" s="1430"/>
      <c r="AF450" s="1430"/>
      <c r="AG450" s="1430"/>
      <c r="AH450" s="1430"/>
      <c r="AI450" s="1430"/>
      <c r="AJ450" s="1430"/>
      <c r="AK450" s="1430"/>
      <c r="AL450" s="1430"/>
      <c r="AM450" s="1430"/>
      <c r="AN450" s="1430"/>
      <c r="AO450" s="1430"/>
      <c r="AP450" s="1430"/>
      <c r="AQ450" s="1430"/>
      <c r="AR450" s="1430"/>
      <c r="AS450" s="1430"/>
      <c r="AT450" s="1430"/>
      <c r="AU450" s="1430"/>
      <c r="AV450" s="1430"/>
      <c r="AW450" s="1430"/>
      <c r="AX450" s="1430"/>
      <c r="AY450" s="1430"/>
      <c r="AZ450" s="1430"/>
      <c r="BA450" s="1430"/>
      <c r="BB450" s="1430"/>
      <c r="BC450" s="1430"/>
      <c r="BD450" s="1430"/>
      <c r="BE450" s="1430"/>
    </row>
    <row r="451" spans="2:57">
      <c r="B451" s="1430"/>
      <c r="C451" s="1430"/>
      <c r="D451" s="1430"/>
      <c r="E451" s="1430"/>
      <c r="F451" s="1430"/>
      <c r="G451" s="1430"/>
      <c r="H451" s="1430"/>
      <c r="I451" s="1430"/>
      <c r="J451" s="1430"/>
      <c r="K451" s="1430"/>
      <c r="L451" s="1430"/>
      <c r="M451" s="1430"/>
      <c r="N451" s="1430"/>
      <c r="O451" s="1430"/>
      <c r="P451" s="1430"/>
      <c r="Q451" s="1430"/>
      <c r="R451" s="1430"/>
      <c r="S451" s="1430"/>
      <c r="T451" s="1430"/>
      <c r="U451" s="1430"/>
      <c r="V451" s="1430"/>
      <c r="W451" s="1430"/>
      <c r="X451" s="1430"/>
      <c r="Y451" s="1430"/>
      <c r="Z451" s="1430"/>
      <c r="AA451" s="1430"/>
      <c r="AB451" s="1430"/>
      <c r="AC451" s="1430"/>
      <c r="AD451" s="1430"/>
      <c r="AE451" s="1430"/>
      <c r="AF451" s="1430"/>
      <c r="AG451" s="1430"/>
      <c r="AH451" s="1430"/>
      <c r="AI451" s="1430"/>
      <c r="AJ451" s="1430"/>
      <c r="AK451" s="1430"/>
      <c r="AL451" s="1430"/>
      <c r="AM451" s="1430"/>
      <c r="AN451" s="1430"/>
      <c r="AO451" s="1430"/>
      <c r="AP451" s="1430"/>
      <c r="AQ451" s="1430"/>
      <c r="AR451" s="1430"/>
      <c r="AS451" s="1430"/>
      <c r="AT451" s="1430"/>
      <c r="AU451" s="1430"/>
      <c r="AV451" s="1430"/>
      <c r="AW451" s="1430"/>
      <c r="AX451" s="1430"/>
      <c r="AY451" s="1430"/>
      <c r="AZ451" s="1430"/>
      <c r="BA451" s="1430"/>
      <c r="BB451" s="1430"/>
      <c r="BC451" s="1430"/>
      <c r="BD451" s="1430"/>
      <c r="BE451" s="1430"/>
    </row>
    <row r="452" spans="2:57">
      <c r="B452" s="1430"/>
      <c r="C452" s="1430"/>
      <c r="D452" s="1430"/>
      <c r="E452" s="1430"/>
      <c r="F452" s="1430"/>
      <c r="G452" s="1430"/>
      <c r="H452" s="1430"/>
      <c r="I452" s="1430"/>
      <c r="J452" s="1430"/>
      <c r="K452" s="1430"/>
      <c r="L452" s="1430"/>
      <c r="M452" s="1430"/>
      <c r="N452" s="1430"/>
      <c r="O452" s="1430"/>
      <c r="P452" s="1430"/>
      <c r="Q452" s="1430"/>
      <c r="R452" s="1430"/>
      <c r="S452" s="1430"/>
      <c r="T452" s="1430"/>
      <c r="U452" s="1430"/>
      <c r="V452" s="1430"/>
      <c r="W452" s="1430"/>
      <c r="X452" s="1430"/>
      <c r="Y452" s="1430"/>
      <c r="Z452" s="1430"/>
      <c r="AA452" s="1430"/>
      <c r="AB452" s="1430"/>
      <c r="AC452" s="1430"/>
      <c r="AD452" s="1430"/>
      <c r="AE452" s="1430"/>
      <c r="AF452" s="1430"/>
      <c r="AG452" s="1430"/>
      <c r="AH452" s="1430"/>
      <c r="AI452" s="1430"/>
      <c r="AJ452" s="1430"/>
      <c r="AK452" s="1430"/>
      <c r="AL452" s="1430"/>
      <c r="AM452" s="1430"/>
      <c r="AN452" s="1430"/>
      <c r="AO452" s="1430"/>
      <c r="AP452" s="1430"/>
      <c r="AQ452" s="1430"/>
      <c r="AR452" s="1430"/>
      <c r="AS452" s="1430"/>
      <c r="AT452" s="1430"/>
      <c r="AU452" s="1430"/>
      <c r="AV452" s="1430"/>
      <c r="AW452" s="1430"/>
      <c r="AX452" s="1430"/>
      <c r="AY452" s="1430"/>
      <c r="AZ452" s="1430"/>
      <c r="BA452" s="1430"/>
      <c r="BB452" s="1430"/>
      <c r="BC452" s="1430"/>
      <c r="BD452" s="1430"/>
      <c r="BE452" s="1430"/>
    </row>
    <row r="453" spans="2:57">
      <c r="B453" s="1430"/>
      <c r="C453" s="1430"/>
      <c r="D453" s="1430"/>
      <c r="E453" s="1430"/>
      <c r="F453" s="1430"/>
      <c r="G453" s="1430"/>
      <c r="H453" s="1430"/>
      <c r="I453" s="1430"/>
      <c r="J453" s="1430"/>
      <c r="K453" s="1430"/>
      <c r="L453" s="1430"/>
      <c r="M453" s="1430"/>
      <c r="N453" s="1430"/>
      <c r="O453" s="1430"/>
      <c r="P453" s="1430"/>
      <c r="Q453" s="1430"/>
      <c r="R453" s="1430"/>
      <c r="S453" s="1430"/>
      <c r="T453" s="1430"/>
      <c r="U453" s="1430"/>
      <c r="V453" s="1430"/>
      <c r="W453" s="1430"/>
      <c r="X453" s="1430"/>
      <c r="Y453" s="1430"/>
      <c r="Z453" s="1430"/>
      <c r="AA453" s="1430"/>
      <c r="AB453" s="1430"/>
      <c r="AC453" s="1430"/>
      <c r="AD453" s="1430"/>
      <c r="AE453" s="1430"/>
      <c r="AF453" s="1430"/>
      <c r="AG453" s="1430"/>
      <c r="AH453" s="1430"/>
      <c r="AI453" s="1430"/>
      <c r="AJ453" s="1430"/>
      <c r="AK453" s="1430"/>
      <c r="AL453" s="1430"/>
      <c r="AM453" s="1430"/>
      <c r="AN453" s="1430"/>
      <c r="AO453" s="1430"/>
      <c r="AP453" s="1430"/>
      <c r="AQ453" s="1430"/>
      <c r="AR453" s="1430"/>
      <c r="AS453" s="1430"/>
      <c r="AT453" s="1430"/>
      <c r="AU453" s="1430"/>
      <c r="AV453" s="1430"/>
      <c r="AW453" s="1430"/>
      <c r="AX453" s="1430"/>
      <c r="AY453" s="1430"/>
      <c r="AZ453" s="1430"/>
      <c r="BA453" s="1430"/>
      <c r="BB453" s="1430"/>
      <c r="BC453" s="1430"/>
      <c r="BD453" s="1430"/>
      <c r="BE453" s="1430"/>
    </row>
    <row r="454" spans="2:57">
      <c r="B454" s="1430"/>
      <c r="C454" s="1430"/>
      <c r="D454" s="1430"/>
      <c r="E454" s="1430"/>
      <c r="F454" s="1430"/>
      <c r="G454" s="1430"/>
      <c r="H454" s="1430"/>
      <c r="I454" s="1430"/>
      <c r="J454" s="1430"/>
      <c r="K454" s="1430"/>
      <c r="L454" s="1430"/>
      <c r="M454" s="1430"/>
      <c r="N454" s="1430"/>
      <c r="O454" s="1430"/>
      <c r="P454" s="1430"/>
      <c r="Q454" s="1430"/>
      <c r="R454" s="1430"/>
      <c r="S454" s="1430"/>
      <c r="T454" s="1430"/>
      <c r="U454" s="1430"/>
      <c r="V454" s="1430"/>
      <c r="W454" s="1430"/>
      <c r="X454" s="1430"/>
      <c r="Y454" s="1430"/>
      <c r="Z454" s="1430"/>
      <c r="AA454" s="1430"/>
      <c r="AB454" s="1430"/>
      <c r="AC454" s="1430"/>
      <c r="AD454" s="1430"/>
      <c r="AE454" s="1430"/>
      <c r="AF454" s="1430"/>
      <c r="AG454" s="1430"/>
      <c r="AH454" s="1430"/>
      <c r="AI454" s="1430"/>
      <c r="AJ454" s="1430"/>
      <c r="AK454" s="1430"/>
      <c r="AL454" s="1430"/>
      <c r="AM454" s="1430"/>
      <c r="AN454" s="1430"/>
      <c r="AO454" s="1430"/>
      <c r="AP454" s="1430"/>
      <c r="AQ454" s="1430"/>
      <c r="AR454" s="1430"/>
      <c r="AS454" s="1430"/>
      <c r="AT454" s="1430"/>
      <c r="AU454" s="1430"/>
      <c r="AV454" s="1430"/>
      <c r="AW454" s="1430"/>
      <c r="AX454" s="1430"/>
      <c r="AY454" s="1430"/>
      <c r="AZ454" s="1430"/>
      <c r="BA454" s="1430"/>
      <c r="BB454" s="1430"/>
      <c r="BC454" s="1430"/>
      <c r="BD454" s="1430"/>
      <c r="BE454" s="1430"/>
    </row>
    <row r="455" spans="2:57">
      <c r="B455" s="1430"/>
      <c r="C455" s="1430"/>
      <c r="D455" s="1430"/>
      <c r="E455" s="1430"/>
      <c r="F455" s="1430"/>
      <c r="G455" s="1430"/>
      <c r="H455" s="1430"/>
      <c r="I455" s="1430"/>
      <c r="J455" s="1430"/>
      <c r="K455" s="1430"/>
      <c r="L455" s="1430"/>
      <c r="M455" s="1430"/>
      <c r="N455" s="1430"/>
      <c r="O455" s="1430"/>
      <c r="P455" s="1430"/>
      <c r="Q455" s="1430"/>
      <c r="R455" s="1430"/>
      <c r="S455" s="1430"/>
      <c r="T455" s="1430"/>
      <c r="U455" s="1430"/>
      <c r="V455" s="1430"/>
      <c r="W455" s="1430"/>
      <c r="X455" s="1430"/>
      <c r="Y455" s="1430"/>
      <c r="Z455" s="1430"/>
      <c r="AA455" s="1430"/>
      <c r="AB455" s="1430"/>
      <c r="AC455" s="1430"/>
      <c r="AD455" s="1430"/>
      <c r="AE455" s="1430"/>
      <c r="AF455" s="1430"/>
      <c r="AG455" s="1430"/>
      <c r="AH455" s="1430"/>
      <c r="AI455" s="1430"/>
      <c r="AJ455" s="1430"/>
      <c r="AK455" s="1430"/>
      <c r="AL455" s="1430"/>
      <c r="AM455" s="1430"/>
      <c r="AN455" s="1430"/>
      <c r="AO455" s="1430"/>
      <c r="AP455" s="1430"/>
      <c r="AQ455" s="1430"/>
      <c r="AR455" s="1430"/>
      <c r="AS455" s="1430"/>
      <c r="AT455" s="1430"/>
      <c r="AU455" s="1430"/>
      <c r="AV455" s="1430"/>
      <c r="AW455" s="1430"/>
      <c r="AX455" s="1430"/>
      <c r="AY455" s="1430"/>
      <c r="AZ455" s="1430"/>
      <c r="BA455" s="1430"/>
      <c r="BB455" s="1430"/>
      <c r="BC455" s="1430"/>
      <c r="BD455" s="1430"/>
      <c r="BE455" s="1430"/>
    </row>
    <row r="456" spans="2:57">
      <c r="B456" s="1430"/>
      <c r="C456" s="1430"/>
      <c r="D456" s="1430"/>
      <c r="E456" s="1430"/>
      <c r="F456" s="1430"/>
      <c r="G456" s="1430"/>
      <c r="H456" s="1430"/>
      <c r="I456" s="1430"/>
      <c r="J456" s="1430"/>
      <c r="K456" s="1430"/>
      <c r="L456" s="1430"/>
      <c r="M456" s="1430"/>
      <c r="N456" s="1430"/>
      <c r="O456" s="1430"/>
      <c r="P456" s="1430"/>
      <c r="Q456" s="1430"/>
      <c r="R456" s="1430"/>
      <c r="S456" s="1430"/>
      <c r="T456" s="1430"/>
      <c r="U456" s="1430"/>
      <c r="V456" s="1430"/>
      <c r="W456" s="1430"/>
      <c r="X456" s="1430"/>
      <c r="Y456" s="1430"/>
      <c r="Z456" s="1430"/>
      <c r="AA456" s="1430"/>
      <c r="AB456" s="1430"/>
      <c r="AC456" s="1430"/>
      <c r="AD456" s="1430"/>
      <c r="AE456" s="1430"/>
      <c r="AF456" s="1430"/>
      <c r="AG456" s="1430"/>
      <c r="AH456" s="1430"/>
      <c r="AI456" s="1430"/>
      <c r="AJ456" s="1430"/>
      <c r="AK456" s="1430"/>
      <c r="AL456" s="1430"/>
      <c r="AM456" s="1430"/>
      <c r="AN456" s="1430"/>
      <c r="AO456" s="1430"/>
      <c r="AP456" s="1430"/>
      <c r="AQ456" s="1430"/>
      <c r="AR456" s="1430"/>
      <c r="AS456" s="1430"/>
      <c r="AT456" s="1430"/>
      <c r="AU456" s="1430"/>
      <c r="AV456" s="1430"/>
      <c r="AW456" s="1430"/>
      <c r="AX456" s="1430"/>
      <c r="AY456" s="1430"/>
      <c r="AZ456" s="1430"/>
      <c r="BA456" s="1430"/>
      <c r="BB456" s="1430"/>
      <c r="BC456" s="1430"/>
      <c r="BD456" s="1430"/>
      <c r="BE456" s="1430"/>
    </row>
    <row r="457" spans="2:57">
      <c r="B457" s="1430"/>
      <c r="C457" s="1430"/>
      <c r="D457" s="1430"/>
      <c r="E457" s="1430"/>
      <c r="F457" s="1430"/>
      <c r="G457" s="1430"/>
      <c r="H457" s="1430"/>
      <c r="I457" s="1430"/>
      <c r="J457" s="1430"/>
      <c r="K457" s="1430"/>
      <c r="L457" s="1430"/>
      <c r="M457" s="1430"/>
      <c r="N457" s="1430"/>
      <c r="O457" s="1430"/>
      <c r="P457" s="1430"/>
      <c r="Q457" s="1430"/>
      <c r="R457" s="1430"/>
      <c r="S457" s="1430"/>
      <c r="T457" s="1430"/>
      <c r="U457" s="1430"/>
      <c r="V457" s="1430"/>
      <c r="W457" s="1430"/>
      <c r="X457" s="1430"/>
      <c r="Y457" s="1430"/>
      <c r="Z457" s="1430"/>
      <c r="AA457" s="1430"/>
      <c r="AB457" s="1430"/>
      <c r="AC457" s="1430"/>
      <c r="AD457" s="1430"/>
      <c r="AE457" s="1430"/>
      <c r="AF457" s="1430"/>
      <c r="AG457" s="1430"/>
      <c r="AH457" s="1430"/>
      <c r="AI457" s="1430"/>
      <c r="AJ457" s="1430"/>
      <c r="AK457" s="1430"/>
      <c r="AL457" s="1430"/>
      <c r="AM457" s="1430"/>
      <c r="AN457" s="1430"/>
      <c r="AO457" s="1430"/>
      <c r="AP457" s="1430"/>
      <c r="AQ457" s="1430"/>
      <c r="AR457" s="1430"/>
      <c r="AS457" s="1430"/>
      <c r="AT457" s="1430"/>
      <c r="AU457" s="1430"/>
      <c r="AV457" s="1430"/>
      <c r="AW457" s="1430"/>
      <c r="AX457" s="1430"/>
      <c r="AY457" s="1430"/>
      <c r="AZ457" s="1430"/>
      <c r="BA457" s="1430"/>
      <c r="BB457" s="1430"/>
      <c r="BC457" s="1430"/>
      <c r="BD457" s="1430"/>
      <c r="BE457" s="1430"/>
    </row>
    <row r="458" spans="2:57">
      <c r="B458" s="1430"/>
      <c r="C458" s="1430"/>
      <c r="D458" s="1430"/>
      <c r="E458" s="1430"/>
      <c r="F458" s="1430"/>
      <c r="G458" s="1430"/>
      <c r="H458" s="1430"/>
      <c r="I458" s="1430"/>
      <c r="J458" s="1430"/>
      <c r="K458" s="1430"/>
      <c r="L458" s="1430"/>
      <c r="M458" s="1430"/>
      <c r="N458" s="1430"/>
      <c r="O458" s="1430"/>
      <c r="P458" s="1430"/>
      <c r="Q458" s="1430"/>
      <c r="R458" s="1430"/>
      <c r="S458" s="1430"/>
      <c r="T458" s="1430"/>
      <c r="U458" s="1430"/>
      <c r="V458" s="1430"/>
      <c r="W458" s="1430"/>
      <c r="X458" s="1430"/>
      <c r="Y458" s="1430"/>
      <c r="Z458" s="1430"/>
      <c r="AA458" s="1430"/>
      <c r="AB458" s="1430"/>
      <c r="AC458" s="1430"/>
      <c r="AD458" s="1430"/>
      <c r="AE458" s="1430"/>
      <c r="AF458" s="1430"/>
      <c r="AG458" s="1430"/>
      <c r="AH458" s="1430"/>
      <c r="AI458" s="1430"/>
      <c r="AJ458" s="1430"/>
      <c r="AK458" s="1430"/>
      <c r="AL458" s="1430"/>
      <c r="AM458" s="1430"/>
      <c r="AN458" s="1430"/>
      <c r="AO458" s="1430"/>
      <c r="AP458" s="1430"/>
      <c r="AQ458" s="1430"/>
      <c r="AR458" s="1430"/>
      <c r="AS458" s="1430"/>
      <c r="AT458" s="1430"/>
      <c r="AU458" s="1430"/>
      <c r="AV458" s="1430"/>
      <c r="AW458" s="1430"/>
      <c r="AX458" s="1430"/>
      <c r="AY458" s="1430"/>
      <c r="AZ458" s="1430"/>
      <c r="BA458" s="1430"/>
      <c r="BB458" s="1430"/>
      <c r="BC458" s="1430"/>
      <c r="BD458" s="1430"/>
      <c r="BE458" s="1430"/>
    </row>
    <row r="459" spans="2:57">
      <c r="B459" s="1430"/>
      <c r="C459" s="1430"/>
      <c r="D459" s="1430"/>
      <c r="E459" s="1430"/>
      <c r="F459" s="1430"/>
      <c r="G459" s="1430"/>
      <c r="H459" s="1430"/>
      <c r="I459" s="1430"/>
      <c r="J459" s="1430"/>
      <c r="K459" s="1430"/>
      <c r="L459" s="1430"/>
      <c r="M459" s="1430"/>
      <c r="N459" s="1430"/>
      <c r="O459" s="1430"/>
      <c r="P459" s="1430"/>
      <c r="Q459" s="1430"/>
      <c r="R459" s="1430"/>
      <c r="S459" s="1430"/>
      <c r="T459" s="1430"/>
      <c r="U459" s="1430"/>
      <c r="V459" s="1430"/>
      <c r="W459" s="1430"/>
      <c r="X459" s="1430"/>
      <c r="Y459" s="1430"/>
      <c r="Z459" s="1430"/>
      <c r="AA459" s="1430"/>
      <c r="AB459" s="1430"/>
      <c r="AC459" s="1430"/>
      <c r="AD459" s="1430"/>
      <c r="AE459" s="1430"/>
      <c r="AF459" s="1430"/>
      <c r="AG459" s="1430"/>
      <c r="AH459" s="1430"/>
      <c r="AI459" s="1430"/>
      <c r="AJ459" s="1430"/>
      <c r="AK459" s="1430"/>
      <c r="AL459" s="1430"/>
      <c r="AM459" s="1430"/>
      <c r="AN459" s="1430"/>
      <c r="AO459" s="1430"/>
      <c r="AP459" s="1430"/>
      <c r="AQ459" s="1430"/>
      <c r="AR459" s="1430"/>
      <c r="AS459" s="1430"/>
      <c r="AT459" s="1430"/>
      <c r="AU459" s="1430"/>
      <c r="AV459" s="1430"/>
      <c r="AW459" s="1430"/>
      <c r="AX459" s="1430"/>
      <c r="AY459" s="1430"/>
      <c r="AZ459" s="1430"/>
      <c r="BA459" s="1430"/>
      <c r="BB459" s="1430"/>
      <c r="BC459" s="1430"/>
      <c r="BD459" s="1430"/>
      <c r="BE459" s="1430"/>
    </row>
    <row r="460" spans="2:57">
      <c r="B460" s="1430"/>
      <c r="C460" s="1430"/>
      <c r="D460" s="1430"/>
      <c r="E460" s="1430"/>
      <c r="F460" s="1430"/>
      <c r="G460" s="1430"/>
      <c r="H460" s="1430"/>
      <c r="I460" s="1430"/>
      <c r="J460" s="1430"/>
      <c r="K460" s="1430"/>
      <c r="L460" s="1430"/>
      <c r="M460" s="1430"/>
      <c r="N460" s="1430"/>
      <c r="O460" s="1430"/>
      <c r="P460" s="1430"/>
      <c r="Q460" s="1430"/>
      <c r="R460" s="1430"/>
      <c r="S460" s="1430"/>
      <c r="T460" s="1430"/>
      <c r="U460" s="1430"/>
      <c r="V460" s="1430"/>
      <c r="W460" s="1430"/>
      <c r="X460" s="1430"/>
      <c r="Y460" s="1430"/>
      <c r="Z460" s="1430"/>
      <c r="AA460" s="1430"/>
      <c r="AB460" s="1430"/>
      <c r="AC460" s="1430"/>
      <c r="AD460" s="1430"/>
      <c r="AE460" s="1430"/>
      <c r="AF460" s="1430"/>
      <c r="AG460" s="1430"/>
      <c r="AH460" s="1430"/>
      <c r="AI460" s="1430"/>
      <c r="AJ460" s="1430"/>
      <c r="AK460" s="1430"/>
      <c r="AL460" s="1430"/>
      <c r="AM460" s="1430"/>
      <c r="AN460" s="1430"/>
      <c r="AO460" s="1430"/>
      <c r="AP460" s="1430"/>
      <c r="AQ460" s="1430"/>
      <c r="AR460" s="1430"/>
      <c r="AS460" s="1430"/>
      <c r="AT460" s="1430"/>
      <c r="AU460" s="1430"/>
      <c r="AV460" s="1430"/>
      <c r="AW460" s="1430"/>
      <c r="AX460" s="1430"/>
      <c r="AY460" s="1430"/>
      <c r="AZ460" s="1430"/>
      <c r="BA460" s="1430"/>
      <c r="BB460" s="1430"/>
      <c r="BC460" s="1430"/>
      <c r="BD460" s="1430"/>
      <c r="BE460" s="1430"/>
    </row>
    <row r="461" spans="2:57">
      <c r="B461" s="1430"/>
      <c r="C461" s="1430"/>
      <c r="D461" s="1430"/>
      <c r="E461" s="1430"/>
      <c r="F461" s="1430"/>
      <c r="G461" s="1430"/>
      <c r="H461" s="1430"/>
      <c r="I461" s="1430"/>
      <c r="J461" s="1430"/>
      <c r="K461" s="1430"/>
      <c r="L461" s="1430"/>
      <c r="M461" s="1430"/>
      <c r="N461" s="1430"/>
      <c r="O461" s="1430"/>
      <c r="P461" s="1430"/>
      <c r="Q461" s="1430"/>
      <c r="R461" s="1430"/>
      <c r="S461" s="1430"/>
      <c r="T461" s="1430"/>
      <c r="U461" s="1430"/>
      <c r="V461" s="1430"/>
      <c r="W461" s="1430"/>
      <c r="X461" s="1430"/>
      <c r="Y461" s="1430"/>
      <c r="Z461" s="1430"/>
      <c r="AA461" s="1430"/>
      <c r="AB461" s="1430"/>
      <c r="AC461" s="1430"/>
      <c r="AD461" s="1430"/>
      <c r="AE461" s="1430"/>
      <c r="AF461" s="1430"/>
      <c r="AG461" s="1430"/>
      <c r="AH461" s="1430"/>
      <c r="AI461" s="1430"/>
      <c r="AJ461" s="1430"/>
      <c r="AK461" s="1430"/>
      <c r="AL461" s="1430"/>
      <c r="AM461" s="1430"/>
      <c r="AN461" s="1430"/>
      <c r="AO461" s="1430"/>
      <c r="AP461" s="1430"/>
      <c r="AQ461" s="1430"/>
      <c r="AR461" s="1430"/>
      <c r="AS461" s="1430"/>
      <c r="AT461" s="1430"/>
      <c r="AU461" s="1430"/>
      <c r="AV461" s="1430"/>
      <c r="AW461" s="1430"/>
      <c r="AX461" s="1430"/>
      <c r="AY461" s="1430"/>
      <c r="AZ461" s="1430"/>
      <c r="BA461" s="1430"/>
      <c r="BB461" s="1430"/>
      <c r="BC461" s="1430"/>
      <c r="BD461" s="1430"/>
      <c r="BE461" s="1430"/>
    </row>
    <row r="462" spans="2:57">
      <c r="B462" s="1430"/>
      <c r="C462" s="1430"/>
      <c r="D462" s="1430"/>
      <c r="E462" s="1430"/>
      <c r="F462" s="1430"/>
      <c r="G462" s="1430"/>
      <c r="H462" s="1430"/>
      <c r="I462" s="1430"/>
      <c r="J462" s="1430"/>
      <c r="K462" s="1430"/>
      <c r="L462" s="1430"/>
      <c r="M462" s="1430"/>
      <c r="N462" s="1430"/>
      <c r="O462" s="1430"/>
      <c r="P462" s="1430"/>
      <c r="Q462" s="1430"/>
      <c r="R462" s="1430"/>
      <c r="S462" s="1430"/>
      <c r="T462" s="1430"/>
      <c r="U462" s="1430"/>
      <c r="V462" s="1430"/>
      <c r="W462" s="1430"/>
      <c r="X462" s="1430"/>
      <c r="Y462" s="1430"/>
      <c r="Z462" s="1430"/>
      <c r="AA462" s="1430"/>
      <c r="AB462" s="1430"/>
      <c r="AC462" s="1430"/>
      <c r="AD462" s="1430"/>
      <c r="AE462" s="1430"/>
      <c r="AF462" s="1430"/>
      <c r="AG462" s="1430"/>
      <c r="AH462" s="1430"/>
      <c r="AI462" s="1430"/>
      <c r="AJ462" s="1430"/>
      <c r="AK462" s="1430"/>
      <c r="AL462" s="1430"/>
      <c r="AM462" s="1430"/>
      <c r="AN462" s="1430"/>
      <c r="AO462" s="1430"/>
      <c r="AP462" s="1430"/>
      <c r="AQ462" s="1430"/>
      <c r="AR462" s="1430"/>
      <c r="AS462" s="1430"/>
      <c r="AT462" s="1430"/>
      <c r="AU462" s="1430"/>
      <c r="AV462" s="1430"/>
      <c r="AW462" s="1430"/>
      <c r="AX462" s="1430"/>
      <c r="AY462" s="1430"/>
      <c r="AZ462" s="1430"/>
      <c r="BA462" s="1430"/>
      <c r="BB462" s="1430"/>
      <c r="BC462" s="1430"/>
      <c r="BD462" s="1430"/>
      <c r="BE462" s="1430"/>
    </row>
    <row r="463" spans="2:57">
      <c r="B463" s="1430"/>
      <c r="C463" s="1430"/>
      <c r="D463" s="1430"/>
      <c r="E463" s="1430"/>
      <c r="F463" s="1430"/>
      <c r="G463" s="1430"/>
      <c r="H463" s="1430"/>
      <c r="I463" s="1430"/>
      <c r="J463" s="1430"/>
      <c r="K463" s="1430"/>
      <c r="L463" s="1430"/>
      <c r="M463" s="1430"/>
      <c r="N463" s="1430"/>
      <c r="O463" s="1430"/>
      <c r="P463" s="1430"/>
      <c r="Q463" s="1430"/>
      <c r="R463" s="1430"/>
      <c r="S463" s="1430"/>
      <c r="T463" s="1430"/>
      <c r="U463" s="1430"/>
      <c r="V463" s="1430"/>
      <c r="W463" s="1430"/>
      <c r="X463" s="1430"/>
      <c r="Y463" s="1430"/>
      <c r="Z463" s="1430"/>
      <c r="AA463" s="1430"/>
      <c r="AB463" s="1430"/>
      <c r="AC463" s="1430"/>
      <c r="AD463" s="1430"/>
      <c r="AE463" s="1430"/>
      <c r="AF463" s="1430"/>
      <c r="AG463" s="1430"/>
      <c r="AH463" s="1430"/>
      <c r="AI463" s="1430"/>
      <c r="AJ463" s="1430"/>
      <c r="AK463" s="1430"/>
      <c r="AL463" s="1430"/>
      <c r="AM463" s="1430"/>
      <c r="AN463" s="1430"/>
      <c r="AO463" s="1430"/>
      <c r="AP463" s="1430"/>
      <c r="AQ463" s="1430"/>
      <c r="AR463" s="1430"/>
      <c r="AS463" s="1430"/>
      <c r="AT463" s="1430"/>
      <c r="AU463" s="1430"/>
      <c r="AV463" s="1430"/>
      <c r="AW463" s="1430"/>
      <c r="AX463" s="1430"/>
      <c r="AY463" s="1430"/>
      <c r="AZ463" s="1430"/>
      <c r="BA463" s="1430"/>
      <c r="BB463" s="1430"/>
      <c r="BC463" s="1430"/>
      <c r="BD463" s="1430"/>
      <c r="BE463" s="1430"/>
    </row>
    <row r="464" spans="2:57">
      <c r="B464" s="1430"/>
      <c r="C464" s="1430"/>
      <c r="D464" s="1430"/>
      <c r="E464" s="1430"/>
      <c r="F464" s="1430"/>
      <c r="G464" s="1430"/>
      <c r="H464" s="1430"/>
      <c r="I464" s="1430"/>
      <c r="J464" s="1430"/>
      <c r="K464" s="1430"/>
      <c r="L464" s="1430"/>
      <c r="M464" s="1430"/>
      <c r="N464" s="1430"/>
      <c r="O464" s="1430"/>
      <c r="P464" s="1430"/>
      <c r="Q464" s="1430"/>
      <c r="R464" s="1430"/>
      <c r="S464" s="1430"/>
      <c r="T464" s="1430"/>
      <c r="U464" s="1430"/>
      <c r="V464" s="1430"/>
      <c r="W464" s="1430"/>
      <c r="X464" s="1430"/>
      <c r="Y464" s="1430"/>
      <c r="Z464" s="1430"/>
      <c r="AA464" s="1430"/>
      <c r="AB464" s="1430"/>
      <c r="AC464" s="1430"/>
      <c r="AD464" s="1430"/>
      <c r="AE464" s="1430"/>
      <c r="AF464" s="1430"/>
      <c r="AG464" s="1430"/>
      <c r="AH464" s="1430"/>
      <c r="AI464" s="1430"/>
      <c r="AJ464" s="1430"/>
      <c r="AK464" s="1430"/>
      <c r="AL464" s="1430"/>
      <c r="AM464" s="1430"/>
      <c r="AN464" s="1430"/>
      <c r="AO464" s="1430"/>
      <c r="AP464" s="1430"/>
      <c r="AQ464" s="1430"/>
      <c r="AR464" s="1430"/>
      <c r="AS464" s="1430"/>
      <c r="AT464" s="1430"/>
      <c r="AU464" s="1430"/>
      <c r="AV464" s="1430"/>
      <c r="AW464" s="1430"/>
      <c r="AX464" s="1430"/>
      <c r="AY464" s="1430"/>
      <c r="AZ464" s="1430"/>
      <c r="BA464" s="1430"/>
      <c r="BB464" s="1430"/>
      <c r="BC464" s="1430"/>
      <c r="BD464" s="1430"/>
      <c r="BE464" s="1430"/>
    </row>
    <row r="465" spans="2:57">
      <c r="B465" s="1430"/>
      <c r="C465" s="1430"/>
      <c r="D465" s="1430"/>
      <c r="E465" s="1430"/>
      <c r="F465" s="1430"/>
      <c r="G465" s="1430"/>
      <c r="H465" s="1430"/>
      <c r="I465" s="1430"/>
      <c r="J465" s="1430"/>
      <c r="K465" s="1430"/>
      <c r="L465" s="1430"/>
      <c r="M465" s="1430"/>
      <c r="N465" s="1430"/>
      <c r="O465" s="1430"/>
      <c r="P465" s="1430"/>
      <c r="Q465" s="1430"/>
      <c r="R465" s="1430"/>
      <c r="S465" s="1430"/>
      <c r="T465" s="1430"/>
      <c r="U465" s="1430"/>
      <c r="V465" s="1430"/>
      <c r="W465" s="1430"/>
      <c r="X465" s="1430"/>
      <c r="Y465" s="1430"/>
      <c r="Z465" s="1430"/>
      <c r="AA465" s="1430"/>
      <c r="AB465" s="1430"/>
      <c r="AC465" s="1430"/>
      <c r="AD465" s="1430"/>
      <c r="AE465" s="1430"/>
      <c r="AF465" s="1430"/>
      <c r="AG465" s="1430"/>
      <c r="AH465" s="1430"/>
      <c r="AI465" s="1430"/>
      <c r="AJ465" s="1430"/>
      <c r="AK465" s="1430"/>
      <c r="AL465" s="1430"/>
      <c r="AM465" s="1430"/>
      <c r="AN465" s="1430"/>
      <c r="AO465" s="1430"/>
      <c r="AP465" s="1430"/>
      <c r="AQ465" s="1430"/>
      <c r="AR465" s="1430"/>
      <c r="AS465" s="1430"/>
      <c r="AT465" s="1430"/>
      <c r="AU465" s="1430"/>
      <c r="AV465" s="1430"/>
      <c r="AW465" s="1430"/>
      <c r="AX465" s="1430"/>
      <c r="AY465" s="1430"/>
      <c r="AZ465" s="1430"/>
      <c r="BA465" s="1430"/>
      <c r="BB465" s="1430"/>
      <c r="BC465" s="1430"/>
      <c r="BD465" s="1430"/>
      <c r="BE465" s="1430"/>
    </row>
    <row r="466" spans="2:57">
      <c r="B466" s="1430"/>
      <c r="C466" s="1430"/>
      <c r="D466" s="1430"/>
      <c r="E466" s="1430"/>
      <c r="F466" s="1430"/>
      <c r="G466" s="1430"/>
      <c r="H466" s="1430"/>
      <c r="I466" s="1430"/>
      <c r="J466" s="1430"/>
      <c r="K466" s="1430"/>
      <c r="L466" s="1430"/>
      <c r="M466" s="1430"/>
      <c r="N466" s="1430"/>
      <c r="O466" s="1430"/>
      <c r="P466" s="1430"/>
      <c r="Q466" s="1430"/>
      <c r="R466" s="1430"/>
      <c r="S466" s="1430"/>
      <c r="T466" s="1430"/>
      <c r="U466" s="1430"/>
      <c r="V466" s="1430"/>
      <c r="W466" s="1430"/>
      <c r="X466" s="1430"/>
      <c r="Y466" s="1430"/>
      <c r="Z466" s="1430"/>
      <c r="AA466" s="1430"/>
      <c r="AB466" s="1430"/>
      <c r="AC466" s="1430"/>
      <c r="AD466" s="1430"/>
      <c r="AE466" s="1430"/>
      <c r="AF466" s="1430"/>
      <c r="AG466" s="1430"/>
      <c r="AH466" s="1430"/>
      <c r="AI466" s="1430"/>
      <c r="AJ466" s="1430"/>
      <c r="AK466" s="1430"/>
      <c r="AL466" s="1430"/>
      <c r="AM466" s="1430"/>
      <c r="AN466" s="1430"/>
      <c r="AO466" s="1430"/>
      <c r="AP466" s="1430"/>
      <c r="AQ466" s="1430"/>
      <c r="AR466" s="1430"/>
      <c r="AS466" s="1430"/>
      <c r="AT466" s="1430"/>
      <c r="AU466" s="1430"/>
      <c r="AV466" s="1430"/>
      <c r="AW466" s="1430"/>
      <c r="AX466" s="1430"/>
      <c r="AY466" s="1430"/>
      <c r="AZ466" s="1430"/>
      <c r="BA466" s="1430"/>
      <c r="BB466" s="1430"/>
      <c r="BC466" s="1430"/>
      <c r="BD466" s="1430"/>
      <c r="BE466" s="1430"/>
    </row>
    <row r="467" spans="2:57">
      <c r="B467" s="1430"/>
      <c r="C467" s="1430"/>
      <c r="D467" s="1430"/>
      <c r="E467" s="1430"/>
      <c r="F467" s="1430"/>
      <c r="G467" s="1430"/>
      <c r="H467" s="1430"/>
      <c r="I467" s="1430"/>
      <c r="J467" s="1430"/>
      <c r="K467" s="1430"/>
      <c r="L467" s="1430"/>
      <c r="M467" s="1430"/>
      <c r="N467" s="1430"/>
      <c r="O467" s="1430"/>
      <c r="P467" s="1430"/>
      <c r="Q467" s="1430"/>
      <c r="R467" s="1430"/>
      <c r="S467" s="1430"/>
      <c r="T467" s="1430"/>
      <c r="U467" s="1430"/>
      <c r="V467" s="1430"/>
      <c r="W467" s="1430"/>
      <c r="X467" s="1430"/>
      <c r="Y467" s="1430"/>
      <c r="Z467" s="1430"/>
      <c r="AA467" s="1430"/>
      <c r="AB467" s="1430"/>
      <c r="AC467" s="1430"/>
      <c r="AD467" s="1430"/>
      <c r="AE467" s="1430"/>
      <c r="AF467" s="1430"/>
      <c r="AG467" s="1430"/>
      <c r="AH467" s="1430"/>
      <c r="AI467" s="1430"/>
      <c r="AJ467" s="1430"/>
      <c r="AK467" s="1430"/>
      <c r="AL467" s="1430"/>
      <c r="AM467" s="1430"/>
      <c r="AN467" s="1430"/>
      <c r="AO467" s="1430"/>
      <c r="AP467" s="1430"/>
      <c r="AQ467" s="1430"/>
      <c r="AR467" s="1430"/>
      <c r="AS467" s="1430"/>
      <c r="AT467" s="1430"/>
      <c r="AU467" s="1430"/>
      <c r="AV467" s="1430"/>
      <c r="AW467" s="1430"/>
      <c r="AX467" s="1430"/>
      <c r="AY467" s="1430"/>
      <c r="AZ467" s="1430"/>
      <c r="BA467" s="1430"/>
      <c r="BB467" s="1430"/>
      <c r="BC467" s="1430"/>
      <c r="BD467" s="1430"/>
      <c r="BE467" s="1430"/>
    </row>
    <row r="468" spans="2:57">
      <c r="B468" s="1430"/>
      <c r="C468" s="1430"/>
      <c r="D468" s="1430"/>
      <c r="E468" s="1430"/>
      <c r="F468" s="1430"/>
      <c r="G468" s="1430"/>
      <c r="H468" s="1430"/>
      <c r="I468" s="1430"/>
      <c r="J468" s="1430"/>
      <c r="K468" s="1430"/>
      <c r="L468" s="1430"/>
      <c r="M468" s="1430"/>
      <c r="N468" s="1430"/>
      <c r="O468" s="1430"/>
      <c r="P468" s="1430"/>
      <c r="Q468" s="1430"/>
      <c r="R468" s="1430"/>
      <c r="S468" s="1430"/>
      <c r="T468" s="1430"/>
      <c r="U468" s="1430"/>
      <c r="V468" s="1430"/>
      <c r="W468" s="1430"/>
      <c r="X468" s="1430"/>
      <c r="Y468" s="1430"/>
      <c r="Z468" s="1430"/>
      <c r="AA468" s="1430"/>
      <c r="AB468" s="1430"/>
      <c r="AC468" s="1430"/>
      <c r="AD468" s="1430"/>
      <c r="AE468" s="1430"/>
      <c r="AF468" s="1430"/>
      <c r="AG468" s="1430"/>
      <c r="AH468" s="1430"/>
      <c r="AI468" s="1430"/>
      <c r="AJ468" s="1430"/>
      <c r="AK468" s="1430"/>
      <c r="AL468" s="1430"/>
      <c r="AM468" s="1430"/>
      <c r="AN468" s="1430"/>
      <c r="AO468" s="1430"/>
      <c r="AP468" s="1430"/>
      <c r="AQ468" s="1430"/>
      <c r="AR468" s="1430"/>
      <c r="AS468" s="1430"/>
      <c r="AT468" s="1430"/>
      <c r="AU468" s="1430"/>
      <c r="AV468" s="1430"/>
      <c r="AW468" s="1430"/>
      <c r="AX468" s="1430"/>
      <c r="AY468" s="1430"/>
      <c r="AZ468" s="1430"/>
      <c r="BA468" s="1430"/>
      <c r="BB468" s="1430"/>
      <c r="BC468" s="1430"/>
      <c r="BD468" s="1430"/>
      <c r="BE468" s="1430"/>
    </row>
    <row r="469" spans="2:57">
      <c r="B469" s="1430"/>
      <c r="C469" s="1430"/>
      <c r="D469" s="1430"/>
      <c r="E469" s="1430"/>
      <c r="F469" s="1430"/>
      <c r="G469" s="1430"/>
      <c r="H469" s="1430"/>
      <c r="I469" s="1430"/>
      <c r="J469" s="1430"/>
      <c r="K469" s="1430"/>
      <c r="L469" s="1430"/>
      <c r="M469" s="1430"/>
      <c r="N469" s="1430"/>
      <c r="O469" s="1430"/>
      <c r="P469" s="1430"/>
      <c r="Q469" s="1430"/>
      <c r="R469" s="1430"/>
      <c r="S469" s="1430"/>
      <c r="T469" s="1430"/>
      <c r="U469" s="1430"/>
      <c r="V469" s="1430"/>
      <c r="W469" s="1430"/>
      <c r="X469" s="1430"/>
      <c r="Y469" s="1430"/>
      <c r="Z469" s="1430"/>
      <c r="AA469" s="1430"/>
      <c r="AB469" s="1430"/>
      <c r="AC469" s="1430"/>
      <c r="AD469" s="1430"/>
      <c r="AE469" s="1430"/>
      <c r="AF469" s="1430"/>
      <c r="AG469" s="1430"/>
      <c r="AH469" s="1430"/>
      <c r="AI469" s="1430"/>
      <c r="AJ469" s="1430"/>
      <c r="AK469" s="1430"/>
      <c r="AL469" s="1430"/>
      <c r="AM469" s="1430"/>
      <c r="AN469" s="1430"/>
      <c r="AO469" s="1430"/>
      <c r="AP469" s="1430"/>
      <c r="AQ469" s="1430"/>
      <c r="AR469" s="1430"/>
      <c r="AS469" s="1430"/>
      <c r="AT469" s="1430"/>
      <c r="AU469" s="1430"/>
      <c r="AV469" s="1430"/>
      <c r="AW469" s="1430"/>
      <c r="AX469" s="1430"/>
      <c r="AY469" s="1430"/>
      <c r="AZ469" s="1430"/>
      <c r="BA469" s="1430"/>
      <c r="BB469" s="1430"/>
      <c r="BC469" s="1430"/>
      <c r="BD469" s="1430"/>
      <c r="BE469" s="1430"/>
    </row>
    <row r="470" spans="2:57">
      <c r="B470" s="1430"/>
      <c r="C470" s="1430"/>
      <c r="D470" s="1430"/>
      <c r="E470" s="1430"/>
      <c r="F470" s="1430"/>
      <c r="G470" s="1430"/>
      <c r="H470" s="1430"/>
      <c r="I470" s="1430"/>
      <c r="J470" s="1430"/>
      <c r="K470" s="1430"/>
      <c r="L470" s="1430"/>
      <c r="M470" s="1430"/>
      <c r="N470" s="1430"/>
      <c r="O470" s="1430"/>
      <c r="P470" s="1430"/>
      <c r="Q470" s="1430"/>
      <c r="R470" s="1430"/>
      <c r="S470" s="1430"/>
      <c r="T470" s="1430"/>
      <c r="U470" s="1430"/>
      <c r="V470" s="1430"/>
      <c r="W470" s="1430"/>
      <c r="X470" s="1430"/>
      <c r="Y470" s="1430"/>
      <c r="Z470" s="1430"/>
      <c r="AA470" s="1430"/>
      <c r="AB470" s="1430"/>
      <c r="AC470" s="1430"/>
      <c r="AD470" s="1430"/>
      <c r="AE470" s="1430"/>
      <c r="AF470" s="1430"/>
      <c r="AG470" s="1430"/>
      <c r="AH470" s="1430"/>
      <c r="AI470" s="1430"/>
      <c r="AJ470" s="1430"/>
      <c r="AK470" s="1430"/>
      <c r="AL470" s="1430"/>
      <c r="AM470" s="1430"/>
      <c r="AN470" s="1430"/>
      <c r="AO470" s="1430"/>
      <c r="AP470" s="1430"/>
      <c r="AQ470" s="1430"/>
      <c r="AR470" s="1430"/>
      <c r="AS470" s="1430"/>
      <c r="AT470" s="1430"/>
      <c r="AU470" s="1430"/>
      <c r="AV470" s="1430"/>
      <c r="AW470" s="1430"/>
      <c r="AX470" s="1430"/>
      <c r="AY470" s="1430"/>
      <c r="AZ470" s="1430"/>
      <c r="BA470" s="1430"/>
      <c r="BB470" s="1430"/>
      <c r="BC470" s="1430"/>
      <c r="BD470" s="1430"/>
      <c r="BE470" s="1430"/>
    </row>
    <row r="471" spans="2:57">
      <c r="B471" s="1430"/>
      <c r="C471" s="1430"/>
      <c r="D471" s="1430"/>
      <c r="E471" s="1430"/>
      <c r="F471" s="1430"/>
      <c r="G471" s="1430"/>
      <c r="H471" s="1430"/>
      <c r="I471" s="1430"/>
      <c r="J471" s="1430"/>
      <c r="K471" s="1430"/>
      <c r="L471" s="1430"/>
      <c r="M471" s="1430"/>
      <c r="N471" s="1430"/>
      <c r="O471" s="1430"/>
      <c r="P471" s="1430"/>
      <c r="Q471" s="1430"/>
      <c r="R471" s="1430"/>
      <c r="S471" s="1430"/>
      <c r="T471" s="1430"/>
      <c r="U471" s="1430"/>
      <c r="V471" s="1430"/>
      <c r="W471" s="1430"/>
      <c r="X471" s="1430"/>
      <c r="Y471" s="1430"/>
      <c r="Z471" s="1430"/>
      <c r="AA471" s="1430"/>
      <c r="AB471" s="1430"/>
      <c r="AC471" s="1430"/>
      <c r="AD471" s="1430"/>
      <c r="AE471" s="1430"/>
      <c r="AF471" s="1430"/>
      <c r="AG471" s="1430"/>
      <c r="AH471" s="1430"/>
      <c r="AI471" s="1430"/>
      <c r="AJ471" s="1430"/>
      <c r="AK471" s="1430"/>
      <c r="AL471" s="1430"/>
      <c r="AM471" s="1430"/>
      <c r="AN471" s="1430"/>
      <c r="AO471" s="1430"/>
      <c r="AP471" s="1430"/>
      <c r="AQ471" s="1430"/>
      <c r="AR471" s="1430"/>
      <c r="AS471" s="1430"/>
      <c r="AT471" s="1430"/>
      <c r="AU471" s="1430"/>
      <c r="AV471" s="1430"/>
      <c r="AW471" s="1430"/>
      <c r="AX471" s="1430"/>
      <c r="AY471" s="1430"/>
      <c r="AZ471" s="1430"/>
      <c r="BA471" s="1430"/>
      <c r="BB471" s="1430"/>
      <c r="BC471" s="1430"/>
      <c r="BD471" s="1430"/>
      <c r="BE471" s="1430"/>
    </row>
    <row r="472" spans="2:57">
      <c r="B472" s="1430"/>
      <c r="C472" s="1430"/>
      <c r="D472" s="1430"/>
      <c r="E472" s="1430"/>
      <c r="F472" s="1430"/>
      <c r="G472" s="1430"/>
      <c r="H472" s="1430"/>
      <c r="I472" s="1430"/>
      <c r="J472" s="1430"/>
      <c r="K472" s="1430"/>
      <c r="L472" s="1430"/>
      <c r="M472" s="1430"/>
      <c r="N472" s="1430"/>
      <c r="O472" s="1430"/>
      <c r="P472" s="1430"/>
      <c r="Q472" s="1430"/>
      <c r="R472" s="1430"/>
      <c r="S472" s="1430"/>
      <c r="T472" s="1430"/>
      <c r="U472" s="1430"/>
      <c r="V472" s="1430"/>
      <c r="W472" s="1430"/>
      <c r="X472" s="1430"/>
      <c r="Y472" s="1430"/>
      <c r="Z472" s="1430"/>
      <c r="AA472" s="1430"/>
      <c r="AB472" s="1430"/>
      <c r="AC472" s="1430"/>
      <c r="AD472" s="1430"/>
      <c r="AE472" s="1430"/>
      <c r="AF472" s="1430"/>
      <c r="AG472" s="1430"/>
      <c r="AH472" s="1430"/>
      <c r="AI472" s="1430"/>
      <c r="AJ472" s="1430"/>
      <c r="AK472" s="1430"/>
      <c r="AL472" s="1430"/>
      <c r="AM472" s="1430"/>
      <c r="AN472" s="1430"/>
      <c r="AO472" s="1430"/>
      <c r="AP472" s="1430"/>
      <c r="AQ472" s="1430"/>
      <c r="AR472" s="1430"/>
      <c r="AS472" s="1430"/>
      <c r="AT472" s="1430"/>
      <c r="AU472" s="1430"/>
      <c r="AV472" s="1430"/>
      <c r="AW472" s="1430"/>
      <c r="AX472" s="1430"/>
      <c r="AY472" s="1430"/>
      <c r="AZ472" s="1430"/>
      <c r="BA472" s="1430"/>
      <c r="BB472" s="1430"/>
      <c r="BC472" s="1430"/>
      <c r="BD472" s="1430"/>
      <c r="BE472" s="1430"/>
    </row>
    <row r="473" spans="2:57">
      <c r="B473" s="1430"/>
      <c r="C473" s="1430"/>
      <c r="D473" s="1430"/>
      <c r="E473" s="1430"/>
      <c r="F473" s="1430"/>
      <c r="G473" s="1430"/>
      <c r="H473" s="1430"/>
      <c r="I473" s="1430"/>
      <c r="J473" s="1430"/>
      <c r="K473" s="1430"/>
      <c r="L473" s="1430"/>
      <c r="M473" s="1430"/>
      <c r="N473" s="1430"/>
      <c r="O473" s="1430"/>
      <c r="P473" s="1430"/>
      <c r="Q473" s="1430"/>
      <c r="R473" s="1430"/>
      <c r="S473" s="1430"/>
      <c r="T473" s="1430"/>
      <c r="U473" s="1430"/>
      <c r="V473" s="1430"/>
      <c r="W473" s="1430"/>
      <c r="X473" s="1430"/>
      <c r="Y473" s="1430"/>
      <c r="Z473" s="1430"/>
      <c r="AA473" s="1430"/>
      <c r="AB473" s="1430"/>
      <c r="AC473" s="1430"/>
      <c r="AD473" s="1430"/>
      <c r="AE473" s="1430"/>
      <c r="AF473" s="1430"/>
      <c r="AG473" s="1430"/>
      <c r="AH473" s="1430"/>
      <c r="AI473" s="1430"/>
      <c r="AJ473" s="1430"/>
      <c r="AK473" s="1430"/>
      <c r="AL473" s="1430"/>
      <c r="AM473" s="1430"/>
      <c r="AN473" s="1430"/>
      <c r="AO473" s="1430"/>
      <c r="AP473" s="1430"/>
      <c r="AQ473" s="1430"/>
      <c r="AR473" s="1430"/>
      <c r="AS473" s="1430"/>
      <c r="AT473" s="1430"/>
      <c r="AU473" s="1430"/>
      <c r="AV473" s="1430"/>
      <c r="AW473" s="1430"/>
      <c r="AX473" s="1430"/>
      <c r="AY473" s="1430"/>
      <c r="AZ473" s="1430"/>
      <c r="BA473" s="1430"/>
      <c r="BB473" s="1430"/>
      <c r="BC473" s="1430"/>
      <c r="BD473" s="1430"/>
      <c r="BE473" s="1430"/>
    </row>
    <row r="474" spans="2:57">
      <c r="B474" s="1430"/>
      <c r="C474" s="1430"/>
      <c r="D474" s="1430"/>
      <c r="E474" s="1430"/>
      <c r="F474" s="1430"/>
      <c r="G474" s="1430"/>
      <c r="H474" s="1430"/>
      <c r="I474" s="1430"/>
      <c r="J474" s="1430"/>
      <c r="K474" s="1430"/>
      <c r="L474" s="1430"/>
      <c r="M474" s="1430"/>
      <c r="N474" s="1430"/>
      <c r="O474" s="1430"/>
      <c r="P474" s="1430"/>
      <c r="Q474" s="1430"/>
      <c r="R474" s="1430"/>
      <c r="S474" s="1430"/>
      <c r="T474" s="1430"/>
      <c r="U474" s="1430"/>
      <c r="V474" s="1430"/>
      <c r="W474" s="1430"/>
      <c r="X474" s="1430"/>
      <c r="Y474" s="1430"/>
      <c r="Z474" s="1430"/>
      <c r="AA474" s="1430"/>
      <c r="AB474" s="1430"/>
      <c r="AC474" s="1430"/>
      <c r="AD474" s="1430"/>
      <c r="AE474" s="1430"/>
      <c r="AF474" s="1430"/>
      <c r="AG474" s="1430"/>
      <c r="AH474" s="1430"/>
      <c r="AI474" s="1430"/>
      <c r="AJ474" s="1430"/>
      <c r="AK474" s="1430"/>
      <c r="AL474" s="1430"/>
      <c r="AM474" s="1430"/>
      <c r="AN474" s="1430"/>
      <c r="AO474" s="1430"/>
      <c r="AP474" s="1430"/>
      <c r="AQ474" s="1430"/>
      <c r="AR474" s="1430"/>
      <c r="AS474" s="1430"/>
      <c r="AT474" s="1430"/>
      <c r="AU474" s="1430"/>
      <c r="AV474" s="1430"/>
      <c r="AW474" s="1430"/>
      <c r="AX474" s="1430"/>
      <c r="AY474" s="1430"/>
      <c r="AZ474" s="1430"/>
      <c r="BA474" s="1430"/>
      <c r="BB474" s="1430"/>
      <c r="BC474" s="1430"/>
      <c r="BD474" s="1430"/>
      <c r="BE474" s="1430"/>
    </row>
    <row r="475" spans="2:57">
      <c r="B475" s="1430"/>
      <c r="C475" s="1430"/>
      <c r="D475" s="1430"/>
      <c r="E475" s="1430"/>
      <c r="F475" s="1430"/>
      <c r="G475" s="1430"/>
      <c r="H475" s="1430"/>
      <c r="I475" s="1430"/>
      <c r="J475" s="1430"/>
      <c r="K475" s="1430"/>
      <c r="L475" s="1430"/>
      <c r="M475" s="1430"/>
      <c r="N475" s="1430"/>
      <c r="O475" s="1430"/>
      <c r="P475" s="1430"/>
      <c r="Q475" s="1430"/>
      <c r="R475" s="1430"/>
      <c r="S475" s="1430"/>
      <c r="T475" s="1430"/>
      <c r="U475" s="1430"/>
      <c r="V475" s="1430"/>
      <c r="W475" s="1430"/>
      <c r="X475" s="1430"/>
      <c r="Y475" s="1430"/>
      <c r="Z475" s="1430"/>
      <c r="AA475" s="1430"/>
      <c r="AB475" s="1430"/>
      <c r="AC475" s="1430"/>
      <c r="AD475" s="1430"/>
      <c r="AE475" s="1430"/>
      <c r="AF475" s="1430"/>
      <c r="AG475" s="1430"/>
      <c r="AH475" s="1430"/>
      <c r="AI475" s="1430"/>
      <c r="AJ475" s="1430"/>
      <c r="AK475" s="1430"/>
      <c r="AL475" s="1430"/>
      <c r="AM475" s="1430"/>
      <c r="AN475" s="1430"/>
      <c r="AO475" s="1430"/>
      <c r="AP475" s="1430"/>
      <c r="AQ475" s="1430"/>
      <c r="AR475" s="1430"/>
      <c r="AS475" s="1430"/>
      <c r="AT475" s="1430"/>
      <c r="AU475" s="1430"/>
      <c r="AV475" s="1430"/>
      <c r="AW475" s="1430"/>
      <c r="AX475" s="1430"/>
      <c r="AY475" s="1430"/>
      <c r="AZ475" s="1430"/>
      <c r="BA475" s="1430"/>
      <c r="BB475" s="1430"/>
      <c r="BC475" s="1430"/>
      <c r="BD475" s="1430"/>
      <c r="BE475" s="1430"/>
    </row>
    <row r="476" spans="2:57">
      <c r="B476" s="1430"/>
      <c r="C476" s="1430"/>
      <c r="D476" s="1430"/>
      <c r="E476" s="1430"/>
      <c r="F476" s="1430"/>
      <c r="G476" s="1430"/>
      <c r="H476" s="1430"/>
      <c r="I476" s="1430"/>
      <c r="J476" s="1430"/>
      <c r="K476" s="1430"/>
      <c r="L476" s="1430"/>
      <c r="M476" s="1430"/>
      <c r="N476" s="1430"/>
      <c r="O476" s="1430"/>
      <c r="P476" s="1430"/>
      <c r="Q476" s="1430"/>
      <c r="R476" s="1430"/>
      <c r="S476" s="1430"/>
      <c r="T476" s="1430"/>
      <c r="U476" s="1430"/>
      <c r="V476" s="1430"/>
      <c r="W476" s="1430"/>
      <c r="X476" s="1430"/>
      <c r="Y476" s="1430"/>
      <c r="Z476" s="1430"/>
      <c r="AA476" s="1430"/>
      <c r="AB476" s="1430"/>
      <c r="AC476" s="1430"/>
      <c r="AD476" s="1430"/>
      <c r="AE476" s="1430"/>
      <c r="AF476" s="1430"/>
      <c r="AG476" s="1430"/>
      <c r="AH476" s="1430"/>
      <c r="AI476" s="1430"/>
      <c r="AJ476" s="1430"/>
      <c r="AK476" s="1430"/>
      <c r="AL476" s="1430"/>
      <c r="AM476" s="1430"/>
      <c r="AN476" s="1430"/>
      <c r="AO476" s="1430"/>
      <c r="AP476" s="1430"/>
      <c r="AQ476" s="1430"/>
      <c r="AR476" s="1430"/>
      <c r="AS476" s="1430"/>
      <c r="AT476" s="1430"/>
      <c r="AU476" s="1430"/>
      <c r="AV476" s="1430"/>
      <c r="AW476" s="1430"/>
      <c r="AX476" s="1430"/>
      <c r="AY476" s="1430"/>
      <c r="AZ476" s="1430"/>
      <c r="BA476" s="1430"/>
      <c r="BB476" s="1430"/>
      <c r="BC476" s="1430"/>
      <c r="BD476" s="1430"/>
      <c r="BE476" s="1430"/>
    </row>
    <row r="477" spans="2:57">
      <c r="B477" s="1430"/>
      <c r="C477" s="1430"/>
      <c r="D477" s="1430"/>
      <c r="E477" s="1430"/>
      <c r="F477" s="1430"/>
      <c r="G477" s="1430"/>
      <c r="H477" s="1430"/>
      <c r="I477" s="1430"/>
      <c r="J477" s="1430"/>
      <c r="K477" s="1430"/>
      <c r="L477" s="1430"/>
      <c r="M477" s="1430"/>
      <c r="N477" s="1430"/>
      <c r="O477" s="1430"/>
      <c r="P477" s="1430"/>
      <c r="Q477" s="1430"/>
      <c r="R477" s="1430"/>
      <c r="S477" s="1430"/>
      <c r="T477" s="1430"/>
      <c r="U477" s="1430"/>
      <c r="V477" s="1430"/>
      <c r="W477" s="1430"/>
      <c r="X477" s="1430"/>
      <c r="Y477" s="1430"/>
      <c r="Z477" s="1430"/>
      <c r="AA477" s="1430"/>
      <c r="AB477" s="1430"/>
      <c r="AC477" s="1430"/>
      <c r="AD477" s="1430"/>
      <c r="AE477" s="1430"/>
      <c r="AF477" s="1430"/>
      <c r="AG477" s="1430"/>
      <c r="AH477" s="1430"/>
      <c r="AI477" s="1430"/>
      <c r="AJ477" s="1430"/>
      <c r="AK477" s="1430"/>
      <c r="AL477" s="1430"/>
      <c r="AM477" s="1430"/>
      <c r="AN477" s="1430"/>
      <c r="AO477" s="1430"/>
      <c r="AP477" s="1430"/>
      <c r="AQ477" s="1430"/>
      <c r="AR477" s="1430"/>
      <c r="AS477" s="1430"/>
      <c r="AT477" s="1430"/>
      <c r="AU477" s="1430"/>
      <c r="AV477" s="1430"/>
      <c r="AW477" s="1430"/>
      <c r="AX477" s="1430"/>
      <c r="AY477" s="1430"/>
      <c r="AZ477" s="1430"/>
      <c r="BA477" s="1430"/>
      <c r="BB477" s="1430"/>
      <c r="BC477" s="1430"/>
      <c r="BD477" s="1430"/>
      <c r="BE477" s="1430"/>
    </row>
    <row r="478" spans="2:57">
      <c r="B478" s="1430"/>
      <c r="C478" s="1430"/>
      <c r="D478" s="1430"/>
      <c r="E478" s="1430"/>
      <c r="F478" s="1430"/>
      <c r="G478" s="1430"/>
      <c r="H478" s="1430"/>
      <c r="I478" s="1430"/>
      <c r="J478" s="1430"/>
      <c r="K478" s="1430"/>
      <c r="L478" s="1430"/>
      <c r="M478" s="1430"/>
      <c r="N478" s="1430"/>
      <c r="O478" s="1430"/>
      <c r="P478" s="1430"/>
      <c r="Q478" s="1430"/>
      <c r="R478" s="1430"/>
      <c r="S478" s="1430"/>
      <c r="T478" s="1430"/>
      <c r="U478" s="1430"/>
      <c r="V478" s="1430"/>
      <c r="W478" s="1430"/>
      <c r="X478" s="1430"/>
      <c r="Y478" s="1430"/>
      <c r="Z478" s="1430"/>
      <c r="AA478" s="1430"/>
      <c r="AB478" s="1430"/>
      <c r="AC478" s="1430"/>
      <c r="AD478" s="1430"/>
      <c r="AE478" s="1430"/>
      <c r="AF478" s="1430"/>
      <c r="AG478" s="1430"/>
      <c r="AH478" s="1430"/>
      <c r="AI478" s="1430"/>
      <c r="AJ478" s="1430"/>
      <c r="AK478" s="1430"/>
      <c r="AL478" s="1430"/>
      <c r="AM478" s="1430"/>
      <c r="AN478" s="1430"/>
      <c r="AO478" s="1430"/>
      <c r="AP478" s="1430"/>
      <c r="AQ478" s="1430"/>
      <c r="AR478" s="1430"/>
      <c r="AS478" s="1430"/>
      <c r="AT478" s="1430"/>
      <c r="AU478" s="1430"/>
      <c r="AV478" s="1430"/>
      <c r="AW478" s="1430"/>
      <c r="AX478" s="1430"/>
      <c r="AY478" s="1430"/>
      <c r="AZ478" s="1430"/>
      <c r="BA478" s="1430"/>
      <c r="BB478" s="1430"/>
      <c r="BC478" s="1430"/>
      <c r="BD478" s="1430"/>
      <c r="BE478" s="1430"/>
    </row>
    <row r="479" spans="2:57">
      <c r="B479" s="1430"/>
      <c r="C479" s="1430"/>
      <c r="D479" s="1430"/>
      <c r="E479" s="1430"/>
      <c r="F479" s="1430"/>
      <c r="G479" s="1430"/>
      <c r="H479" s="1430"/>
      <c r="I479" s="1430"/>
      <c r="J479" s="1430"/>
      <c r="K479" s="1430"/>
      <c r="L479" s="1430"/>
      <c r="M479" s="1430"/>
      <c r="N479" s="1430"/>
      <c r="O479" s="1430"/>
      <c r="P479" s="1430"/>
      <c r="Q479" s="1430"/>
      <c r="R479" s="1430"/>
      <c r="S479" s="1430"/>
      <c r="T479" s="1430"/>
      <c r="U479" s="1430"/>
      <c r="V479" s="1430"/>
      <c r="W479" s="1430"/>
      <c r="X479" s="1430"/>
      <c r="Y479" s="1430"/>
      <c r="Z479" s="1430"/>
      <c r="AA479" s="1430"/>
      <c r="AB479" s="1430"/>
      <c r="AC479" s="1430"/>
      <c r="AD479" s="1430"/>
      <c r="AE479" s="1430"/>
      <c r="AF479" s="1430"/>
      <c r="AG479" s="1430"/>
      <c r="AH479" s="1430"/>
      <c r="AI479" s="1430"/>
      <c r="AJ479" s="1430"/>
      <c r="AK479" s="1430"/>
      <c r="AL479" s="1430"/>
      <c r="AM479" s="1430"/>
      <c r="AN479" s="1430"/>
      <c r="AO479" s="1430"/>
      <c r="AP479" s="1430"/>
      <c r="AQ479" s="1430"/>
      <c r="AR479" s="1430"/>
      <c r="AS479" s="1430"/>
      <c r="AT479" s="1430"/>
      <c r="AU479" s="1430"/>
      <c r="AV479" s="1430"/>
      <c r="AW479" s="1430"/>
      <c r="AX479" s="1430"/>
      <c r="AY479" s="1430"/>
      <c r="AZ479" s="1430"/>
      <c r="BA479" s="1430"/>
      <c r="BB479" s="1430"/>
      <c r="BC479" s="1430"/>
      <c r="BD479" s="1430"/>
      <c r="BE479" s="1430"/>
    </row>
    <row r="480" spans="2:57">
      <c r="B480" s="1430"/>
      <c r="C480" s="1430"/>
      <c r="D480" s="1430"/>
      <c r="E480" s="1430"/>
      <c r="F480" s="1430"/>
      <c r="G480" s="1430"/>
      <c r="H480" s="1430"/>
      <c r="I480" s="1430"/>
      <c r="J480" s="1430"/>
      <c r="K480" s="1430"/>
      <c r="L480" s="1430"/>
      <c r="M480" s="1430"/>
      <c r="N480" s="1430"/>
      <c r="O480" s="1430"/>
      <c r="P480" s="1430"/>
      <c r="Q480" s="1430"/>
      <c r="R480" s="1430"/>
      <c r="S480" s="1430"/>
      <c r="T480" s="1430"/>
      <c r="U480" s="1430"/>
      <c r="V480" s="1430"/>
      <c r="W480" s="1430"/>
      <c r="X480" s="1430"/>
      <c r="Y480" s="1430"/>
      <c r="Z480" s="1430"/>
      <c r="AA480" s="1430"/>
      <c r="AB480" s="1430"/>
      <c r="AC480" s="1430"/>
      <c r="AD480" s="1430"/>
      <c r="AE480" s="1430"/>
      <c r="AF480" s="1430"/>
      <c r="AG480" s="1430"/>
      <c r="AH480" s="1430"/>
      <c r="AI480" s="1430"/>
      <c r="AJ480" s="1430"/>
      <c r="AK480" s="1430"/>
      <c r="AL480" s="1430"/>
      <c r="AM480" s="1430"/>
      <c r="AN480" s="1430"/>
      <c r="AO480" s="1430"/>
      <c r="AP480" s="1430"/>
      <c r="AQ480" s="1430"/>
      <c r="AR480" s="1430"/>
      <c r="AS480" s="1430"/>
      <c r="AT480" s="1430"/>
      <c r="AU480" s="1430"/>
      <c r="AV480" s="1430"/>
      <c r="AW480" s="1430"/>
      <c r="AX480" s="1430"/>
      <c r="AY480" s="1430"/>
      <c r="AZ480" s="1430"/>
      <c r="BA480" s="1430"/>
      <c r="BB480" s="1430"/>
      <c r="BC480" s="1430"/>
      <c r="BD480" s="1430"/>
      <c r="BE480" s="1430"/>
    </row>
    <row r="481" spans="2:57">
      <c r="B481" s="1430"/>
      <c r="C481" s="1430"/>
      <c r="D481" s="1430"/>
      <c r="E481" s="1430"/>
      <c r="F481" s="1430"/>
      <c r="G481" s="1430"/>
      <c r="H481" s="1430"/>
      <c r="I481" s="1430"/>
      <c r="J481" s="1430"/>
      <c r="K481" s="1430"/>
      <c r="L481" s="1430"/>
      <c r="M481" s="1430"/>
      <c r="N481" s="1430"/>
      <c r="O481" s="1430"/>
      <c r="P481" s="1430"/>
      <c r="Q481" s="1430"/>
      <c r="R481" s="1430"/>
      <c r="S481" s="1430"/>
      <c r="T481" s="1430"/>
      <c r="U481" s="1430"/>
      <c r="V481" s="1430"/>
      <c r="W481" s="1430"/>
      <c r="X481" s="1430"/>
      <c r="Y481" s="1430"/>
      <c r="Z481" s="1430"/>
      <c r="AA481" s="1430"/>
      <c r="AB481" s="1430"/>
      <c r="AC481" s="1430"/>
      <c r="AD481" s="1430"/>
      <c r="AE481" s="1430"/>
      <c r="AF481" s="1430"/>
      <c r="AG481" s="1430"/>
      <c r="AH481" s="1430"/>
      <c r="AI481" s="1430"/>
      <c r="AJ481" s="1430"/>
      <c r="AK481" s="1430"/>
      <c r="AL481" s="1430"/>
      <c r="AM481" s="1430"/>
      <c r="AN481" s="1430"/>
      <c r="AO481" s="1430"/>
      <c r="AP481" s="1430"/>
      <c r="AQ481" s="1430"/>
      <c r="AR481" s="1430"/>
      <c r="AS481" s="1430"/>
      <c r="AT481" s="1430"/>
      <c r="AU481" s="1430"/>
      <c r="AV481" s="1430"/>
      <c r="AW481" s="1430"/>
      <c r="AX481" s="1430"/>
      <c r="AY481" s="1430"/>
      <c r="AZ481" s="1430"/>
      <c r="BA481" s="1430"/>
      <c r="BB481" s="1430"/>
      <c r="BC481" s="1430"/>
      <c r="BD481" s="1430"/>
      <c r="BE481" s="1430"/>
    </row>
    <row r="482" spans="2:57">
      <c r="B482" s="1430"/>
      <c r="C482" s="1430"/>
      <c r="D482" s="1430"/>
      <c r="E482" s="1430"/>
      <c r="F482" s="1430"/>
      <c r="G482" s="1430"/>
      <c r="H482" s="1430"/>
      <c r="I482" s="1430"/>
      <c r="J482" s="1430"/>
      <c r="K482" s="1430"/>
      <c r="L482" s="1430"/>
      <c r="M482" s="1430"/>
      <c r="N482" s="1430"/>
      <c r="O482" s="1430"/>
      <c r="P482" s="1430"/>
      <c r="Q482" s="1430"/>
      <c r="R482" s="1430"/>
      <c r="S482" s="1430"/>
      <c r="T482" s="1430"/>
      <c r="U482" s="1430"/>
      <c r="V482" s="1430"/>
      <c r="W482" s="1430"/>
      <c r="X482" s="1430"/>
      <c r="Y482" s="1430"/>
      <c r="Z482" s="1430"/>
      <c r="AA482" s="1430"/>
      <c r="AB482" s="1430"/>
      <c r="AC482" s="1430"/>
      <c r="AD482" s="1430"/>
      <c r="AE482" s="1430"/>
      <c r="AF482" s="1430"/>
      <c r="AG482" s="1430"/>
      <c r="AH482" s="1430"/>
      <c r="AI482" s="1430"/>
      <c r="AJ482" s="1430"/>
      <c r="AK482" s="1430"/>
      <c r="AL482" s="1430"/>
      <c r="AM482" s="1430"/>
      <c r="AN482" s="1430"/>
      <c r="AO482" s="1430"/>
      <c r="AP482" s="1430"/>
      <c r="AQ482" s="1430"/>
      <c r="AR482" s="1430"/>
      <c r="AS482" s="1430"/>
      <c r="AT482" s="1430"/>
      <c r="AU482" s="1430"/>
      <c r="AV482" s="1430"/>
      <c r="AW482" s="1430"/>
      <c r="AX482" s="1430"/>
      <c r="AY482" s="1430"/>
      <c r="AZ482" s="1430"/>
      <c r="BA482" s="1430"/>
      <c r="BB482" s="1430"/>
      <c r="BC482" s="1430"/>
      <c r="BD482" s="1430"/>
      <c r="BE482" s="1430"/>
    </row>
    <row r="483" spans="2:57">
      <c r="B483" s="1430"/>
      <c r="C483" s="1430"/>
      <c r="D483" s="1430"/>
      <c r="E483" s="1430"/>
      <c r="F483" s="1430"/>
      <c r="G483" s="1430"/>
      <c r="H483" s="1430"/>
      <c r="I483" s="1430"/>
      <c r="J483" s="1430"/>
      <c r="K483" s="1430"/>
      <c r="L483" s="1430"/>
      <c r="M483" s="1430"/>
      <c r="N483" s="1430"/>
      <c r="O483" s="1430"/>
      <c r="P483" s="1430"/>
      <c r="Q483" s="1430"/>
      <c r="R483" s="1430"/>
      <c r="S483" s="1430"/>
      <c r="T483" s="1430"/>
      <c r="U483" s="1430"/>
      <c r="V483" s="1430"/>
      <c r="W483" s="1430"/>
      <c r="X483" s="1430"/>
      <c r="Y483" s="1430"/>
      <c r="Z483" s="1430"/>
      <c r="AA483" s="1430"/>
      <c r="AB483" s="1430"/>
      <c r="AC483" s="1430"/>
      <c r="AD483" s="1430"/>
      <c r="AE483" s="1430"/>
      <c r="AF483" s="1430"/>
      <c r="AG483" s="1430"/>
      <c r="AH483" s="1430"/>
      <c r="AI483" s="1430"/>
      <c r="AJ483" s="1430"/>
      <c r="AK483" s="1430"/>
      <c r="AL483" s="1430"/>
      <c r="AM483" s="1430"/>
      <c r="AN483" s="1430"/>
      <c r="AO483" s="1430"/>
      <c r="AP483" s="1430"/>
      <c r="AQ483" s="1430"/>
      <c r="AR483" s="1430"/>
      <c r="AS483" s="1430"/>
      <c r="AT483" s="1430"/>
      <c r="AU483" s="1430"/>
      <c r="AV483" s="1430"/>
      <c r="AW483" s="1430"/>
      <c r="AX483" s="1430"/>
      <c r="AY483" s="1430"/>
      <c r="AZ483" s="1430"/>
      <c r="BA483" s="1430"/>
      <c r="BB483" s="1430"/>
      <c r="BC483" s="1430"/>
      <c r="BD483" s="1430"/>
      <c r="BE483" s="1430"/>
    </row>
    <row r="484" spans="2:57">
      <c r="B484" s="1430"/>
      <c r="C484" s="1430"/>
      <c r="D484" s="1430"/>
      <c r="E484" s="1430"/>
      <c r="F484" s="1430"/>
      <c r="G484" s="1430"/>
      <c r="H484" s="1430"/>
      <c r="I484" s="1430"/>
      <c r="J484" s="1430"/>
      <c r="K484" s="1430"/>
      <c r="L484" s="1430"/>
      <c r="M484" s="1430"/>
      <c r="N484" s="1430"/>
      <c r="O484" s="1430"/>
      <c r="P484" s="1430"/>
      <c r="Q484" s="1430"/>
      <c r="R484" s="1430"/>
      <c r="S484" s="1430"/>
      <c r="T484" s="1430"/>
      <c r="U484" s="1430"/>
      <c r="V484" s="1430"/>
      <c r="W484" s="1430"/>
      <c r="X484" s="1430"/>
      <c r="Y484" s="1430"/>
      <c r="Z484" s="1430"/>
      <c r="AA484" s="1430"/>
      <c r="AB484" s="1430"/>
      <c r="AC484" s="1430"/>
      <c r="AD484" s="1430"/>
      <c r="AE484" s="1430"/>
      <c r="AF484" s="1430"/>
      <c r="AG484" s="1430"/>
      <c r="AH484" s="1430"/>
      <c r="AI484" s="1430"/>
      <c r="AJ484" s="1430"/>
      <c r="AK484" s="1430"/>
      <c r="AL484" s="1430"/>
      <c r="AM484" s="1430"/>
      <c r="AN484" s="1430"/>
      <c r="AO484" s="1430"/>
      <c r="AP484" s="1430"/>
      <c r="AQ484" s="1430"/>
      <c r="AR484" s="1430"/>
      <c r="AS484" s="1430"/>
      <c r="AT484" s="1430"/>
      <c r="AU484" s="1430"/>
      <c r="AV484" s="1430"/>
      <c r="AW484" s="1430"/>
      <c r="AX484" s="1430"/>
      <c r="AY484" s="1430"/>
      <c r="AZ484" s="1430"/>
      <c r="BA484" s="1430"/>
      <c r="BB484" s="1430"/>
      <c r="BC484" s="1430"/>
      <c r="BD484" s="1430"/>
      <c r="BE484" s="1430"/>
    </row>
    <row r="485" spans="2:57">
      <c r="B485" s="1430"/>
      <c r="C485" s="1430"/>
      <c r="D485" s="1430"/>
      <c r="E485" s="1430"/>
      <c r="F485" s="1430"/>
      <c r="G485" s="1430"/>
      <c r="H485" s="1430"/>
      <c r="I485" s="1430"/>
      <c r="J485" s="1430"/>
      <c r="K485" s="1430"/>
      <c r="L485" s="1430"/>
      <c r="M485" s="1430"/>
      <c r="N485" s="1430"/>
      <c r="O485" s="1430"/>
      <c r="P485" s="1430"/>
      <c r="Q485" s="1430"/>
      <c r="R485" s="1430"/>
      <c r="S485" s="1430"/>
      <c r="T485" s="1430"/>
      <c r="U485" s="1430"/>
      <c r="V485" s="1430"/>
      <c r="W485" s="1430"/>
      <c r="X485" s="1430"/>
      <c r="Y485" s="1430"/>
      <c r="Z485" s="1430"/>
      <c r="AA485" s="1430"/>
      <c r="AB485" s="1430"/>
      <c r="AC485" s="1430"/>
      <c r="AD485" s="1430"/>
      <c r="AE485" s="1430"/>
      <c r="AF485" s="1430"/>
      <c r="AG485" s="1430"/>
      <c r="AH485" s="1430"/>
      <c r="AI485" s="1430"/>
      <c r="AJ485" s="1430"/>
      <c r="AK485" s="1430"/>
      <c r="AL485" s="1430"/>
      <c r="AM485" s="1430"/>
      <c r="AN485" s="1430"/>
      <c r="AO485" s="1430"/>
      <c r="AP485" s="1430"/>
      <c r="AQ485" s="1430"/>
      <c r="AR485" s="1430"/>
      <c r="AS485" s="1430"/>
      <c r="AT485" s="1430"/>
      <c r="AU485" s="1430"/>
      <c r="AV485" s="1430"/>
      <c r="AW485" s="1430"/>
      <c r="AX485" s="1430"/>
      <c r="AY485" s="1430"/>
      <c r="AZ485" s="1430"/>
      <c r="BA485" s="1430"/>
      <c r="BB485" s="1430"/>
      <c r="BC485" s="1430"/>
      <c r="BD485" s="1430"/>
      <c r="BE485" s="1430"/>
    </row>
    <row r="486" spans="2:57">
      <c r="B486" s="1430"/>
      <c r="C486" s="1430"/>
      <c r="D486" s="1430"/>
      <c r="E486" s="1430"/>
      <c r="F486" s="1430"/>
      <c r="G486" s="1430"/>
      <c r="H486" s="1430"/>
      <c r="I486" s="1430"/>
      <c r="J486" s="1430"/>
      <c r="K486" s="1430"/>
      <c r="L486" s="1430"/>
      <c r="M486" s="1430"/>
      <c r="N486" s="1430"/>
      <c r="O486" s="1430"/>
      <c r="P486" s="1430"/>
      <c r="Q486" s="1430"/>
      <c r="R486" s="1430"/>
      <c r="S486" s="1430"/>
      <c r="T486" s="1430"/>
      <c r="U486" s="1430"/>
      <c r="V486" s="1430"/>
      <c r="W486" s="1430"/>
      <c r="X486" s="1430"/>
      <c r="Y486" s="1430"/>
      <c r="Z486" s="1430"/>
      <c r="AA486" s="1430"/>
      <c r="AB486" s="1430"/>
      <c r="AC486" s="1430"/>
      <c r="AD486" s="1430"/>
      <c r="AE486" s="1430"/>
      <c r="AF486" s="1430"/>
      <c r="AG486" s="1430"/>
      <c r="AH486" s="1430"/>
      <c r="AI486" s="1430"/>
      <c r="AJ486" s="1430"/>
      <c r="AK486" s="1430"/>
      <c r="AL486" s="1430"/>
      <c r="AM486" s="1430"/>
      <c r="AN486" s="1430"/>
      <c r="AO486" s="1430"/>
      <c r="AP486" s="1430"/>
      <c r="AQ486" s="1430"/>
      <c r="AR486" s="1430"/>
      <c r="AS486" s="1430"/>
      <c r="AT486" s="1430"/>
      <c r="AU486" s="1430"/>
      <c r="AV486" s="1430"/>
      <c r="AW486" s="1430"/>
      <c r="AX486" s="1430"/>
      <c r="AY486" s="1430"/>
      <c r="AZ486" s="1430"/>
      <c r="BA486" s="1430"/>
      <c r="BB486" s="1430"/>
      <c r="BC486" s="1430"/>
      <c r="BD486" s="1430"/>
      <c r="BE486" s="1430"/>
    </row>
    <row r="487" spans="2:57">
      <c r="B487" s="1430"/>
      <c r="C487" s="1430"/>
      <c r="D487" s="1430"/>
      <c r="E487" s="1430"/>
      <c r="F487" s="1430"/>
      <c r="G487" s="1430"/>
      <c r="H487" s="1430"/>
      <c r="I487" s="1430"/>
      <c r="J487" s="1430"/>
      <c r="K487" s="1430"/>
      <c r="L487" s="1430"/>
      <c r="M487" s="1430"/>
      <c r="N487" s="1430"/>
      <c r="O487" s="1430"/>
      <c r="P487" s="1430"/>
      <c r="Q487" s="1430"/>
      <c r="R487" s="1430"/>
      <c r="S487" s="1430"/>
      <c r="T487" s="1430"/>
      <c r="U487" s="1430"/>
      <c r="V487" s="1430"/>
      <c r="W487" s="1430"/>
      <c r="X487" s="1430"/>
      <c r="Y487" s="1430"/>
      <c r="Z487" s="1430"/>
      <c r="AA487" s="1430"/>
      <c r="AB487" s="1430"/>
      <c r="AC487" s="1430"/>
      <c r="AD487" s="1430"/>
      <c r="AE487" s="1430"/>
      <c r="AF487" s="1430"/>
      <c r="AG487" s="1430"/>
      <c r="AH487" s="1430"/>
      <c r="AI487" s="1430"/>
      <c r="AJ487" s="1430"/>
      <c r="AK487" s="1430"/>
      <c r="AL487" s="1430"/>
      <c r="AM487" s="1430"/>
      <c r="AN487" s="1430"/>
      <c r="AO487" s="1430"/>
      <c r="AP487" s="1430"/>
      <c r="AQ487" s="1430"/>
      <c r="AR487" s="1430"/>
      <c r="AS487" s="1430"/>
      <c r="AT487" s="1430"/>
      <c r="AU487" s="1430"/>
      <c r="AV487" s="1430"/>
      <c r="AW487" s="1430"/>
      <c r="AX487" s="1430"/>
      <c r="AY487" s="1430"/>
      <c r="AZ487" s="1430"/>
      <c r="BA487" s="1430"/>
      <c r="BB487" s="1430"/>
      <c r="BC487" s="1430"/>
      <c r="BD487" s="1430"/>
      <c r="BE487" s="1430"/>
    </row>
    <row r="488" spans="2:57">
      <c r="B488" s="1430"/>
      <c r="C488" s="1430"/>
      <c r="D488" s="1430"/>
      <c r="E488" s="1430"/>
      <c r="F488" s="1430"/>
      <c r="G488" s="1430"/>
      <c r="H488" s="1430"/>
      <c r="I488" s="1430"/>
      <c r="J488" s="1430"/>
      <c r="K488" s="1430"/>
      <c r="L488" s="1430"/>
      <c r="M488" s="1430"/>
      <c r="N488" s="1430"/>
      <c r="O488" s="1430"/>
      <c r="P488" s="1430"/>
      <c r="Q488" s="1430"/>
      <c r="R488" s="1430"/>
      <c r="S488" s="1430"/>
      <c r="T488" s="1430"/>
      <c r="U488" s="1430"/>
      <c r="V488" s="1430"/>
      <c r="W488" s="1430"/>
      <c r="X488" s="1430"/>
      <c r="Y488" s="1430"/>
      <c r="Z488" s="1430"/>
      <c r="AA488" s="1430"/>
      <c r="AB488" s="1430"/>
      <c r="AC488" s="1430"/>
      <c r="AD488" s="1430"/>
      <c r="AE488" s="1430"/>
      <c r="AF488" s="1430"/>
      <c r="AG488" s="1430"/>
      <c r="AH488" s="1430"/>
      <c r="AI488" s="1430"/>
      <c r="AJ488" s="1430"/>
      <c r="AK488" s="1430"/>
      <c r="AL488" s="1430"/>
      <c r="AM488" s="1430"/>
      <c r="AN488" s="1430"/>
      <c r="AO488" s="1430"/>
      <c r="AP488" s="1430"/>
      <c r="AQ488" s="1430"/>
      <c r="AR488" s="1430"/>
      <c r="AS488" s="1430"/>
      <c r="AT488" s="1430"/>
      <c r="AU488" s="1430"/>
      <c r="AV488" s="1430"/>
      <c r="AW488" s="1430"/>
      <c r="AX488" s="1430"/>
      <c r="AY488" s="1430"/>
      <c r="AZ488" s="1430"/>
      <c r="BA488" s="1430"/>
      <c r="BB488" s="1430"/>
      <c r="BC488" s="1430"/>
      <c r="BD488" s="1430"/>
      <c r="BE488" s="1430"/>
    </row>
    <row r="489" spans="2:57">
      <c r="B489" s="1430"/>
      <c r="C489" s="1430"/>
      <c r="D489" s="1430"/>
      <c r="E489" s="1430"/>
      <c r="F489" s="1430"/>
      <c r="G489" s="1430"/>
      <c r="H489" s="1430"/>
      <c r="I489" s="1430"/>
      <c r="J489" s="1430"/>
      <c r="K489" s="1430"/>
      <c r="L489" s="1430"/>
      <c r="M489" s="1430"/>
      <c r="N489" s="1430"/>
      <c r="O489" s="1430"/>
      <c r="P489" s="1430"/>
      <c r="Q489" s="1430"/>
      <c r="R489" s="1430"/>
      <c r="S489" s="1430"/>
      <c r="T489" s="1430"/>
      <c r="U489" s="1430"/>
      <c r="V489" s="1430"/>
      <c r="W489" s="1430"/>
      <c r="X489" s="1430"/>
      <c r="Y489" s="1430"/>
      <c r="Z489" s="1430"/>
      <c r="AA489" s="1430"/>
      <c r="AB489" s="1430"/>
      <c r="AC489" s="1430"/>
      <c r="AD489" s="1430"/>
      <c r="AE489" s="1430"/>
      <c r="AF489" s="1430"/>
      <c r="AG489" s="1430"/>
      <c r="AH489" s="1430"/>
      <c r="AI489" s="1430"/>
      <c r="AJ489" s="1430"/>
      <c r="AK489" s="1430"/>
      <c r="AL489" s="1430"/>
      <c r="AM489" s="1430"/>
      <c r="AN489" s="1430"/>
      <c r="AO489" s="1430"/>
      <c r="AP489" s="1430"/>
      <c r="AQ489" s="1430"/>
      <c r="AR489" s="1430"/>
      <c r="AS489" s="1430"/>
      <c r="AT489" s="1430"/>
      <c r="AU489" s="1430"/>
      <c r="AV489" s="1430"/>
      <c r="AW489" s="1430"/>
      <c r="AX489" s="1430"/>
      <c r="AY489" s="1430"/>
      <c r="AZ489" s="1430"/>
      <c r="BA489" s="1430"/>
      <c r="BB489" s="1430"/>
      <c r="BC489" s="1430"/>
      <c r="BD489" s="1430"/>
      <c r="BE489" s="1430"/>
    </row>
    <row r="490" spans="2:57">
      <c r="B490" s="1430"/>
      <c r="C490" s="1430"/>
      <c r="D490" s="1430"/>
      <c r="E490" s="1430"/>
      <c r="F490" s="1430"/>
      <c r="G490" s="1430"/>
      <c r="H490" s="1430"/>
      <c r="I490" s="1430"/>
      <c r="J490" s="1430"/>
      <c r="K490" s="1430"/>
      <c r="L490" s="1430"/>
      <c r="M490" s="1430"/>
      <c r="N490" s="1430"/>
      <c r="O490" s="1430"/>
      <c r="P490" s="1430"/>
      <c r="Q490" s="1430"/>
      <c r="R490" s="1430"/>
      <c r="S490" s="1430"/>
      <c r="T490" s="1430"/>
      <c r="U490" s="1430"/>
      <c r="V490" s="1430"/>
      <c r="W490" s="1430"/>
      <c r="X490" s="1430"/>
      <c r="Y490" s="1430"/>
      <c r="Z490" s="1430"/>
      <c r="AA490" s="1430"/>
      <c r="AB490" s="1430"/>
      <c r="AC490" s="1430"/>
      <c r="AD490" s="1430"/>
      <c r="AE490" s="1430"/>
      <c r="AF490" s="1430"/>
      <c r="AG490" s="1430"/>
      <c r="AH490" s="1430"/>
      <c r="AI490" s="1430"/>
      <c r="AJ490" s="1430"/>
      <c r="AK490" s="1430"/>
      <c r="AL490" s="1430"/>
      <c r="AM490" s="1430"/>
      <c r="AN490" s="1430"/>
      <c r="AO490" s="1430"/>
      <c r="AP490" s="1430"/>
      <c r="AQ490" s="1430"/>
      <c r="AR490" s="1430"/>
      <c r="AS490" s="1430"/>
      <c r="AT490" s="1430"/>
      <c r="AU490" s="1430"/>
      <c r="AV490" s="1430"/>
      <c r="AW490" s="1430"/>
      <c r="AX490" s="1430"/>
      <c r="AY490" s="1430"/>
      <c r="AZ490" s="1430"/>
      <c r="BA490" s="1430"/>
      <c r="BB490" s="1430"/>
      <c r="BC490" s="1430"/>
      <c r="BD490" s="1430"/>
      <c r="BE490" s="1430"/>
    </row>
    <row r="491" spans="2:57">
      <c r="B491" s="1430"/>
      <c r="C491" s="1430"/>
      <c r="D491" s="1430"/>
      <c r="E491" s="1430"/>
      <c r="F491" s="1430"/>
      <c r="G491" s="1430"/>
      <c r="H491" s="1430"/>
      <c r="I491" s="1430"/>
      <c r="J491" s="1430"/>
      <c r="K491" s="1430"/>
      <c r="L491" s="1430"/>
      <c r="M491" s="1430"/>
      <c r="N491" s="1430"/>
      <c r="O491" s="1430"/>
      <c r="P491" s="1430"/>
      <c r="Q491" s="1430"/>
      <c r="R491" s="1430"/>
      <c r="S491" s="1430"/>
      <c r="T491" s="1430"/>
      <c r="U491" s="1430"/>
      <c r="V491" s="1430"/>
      <c r="W491" s="1430"/>
      <c r="X491" s="1430"/>
      <c r="Y491" s="1430"/>
      <c r="Z491" s="1430"/>
      <c r="AA491" s="1430"/>
      <c r="AB491" s="1430"/>
      <c r="AC491" s="1430"/>
      <c r="AD491" s="1430"/>
      <c r="AE491" s="1430"/>
      <c r="AF491" s="1430"/>
      <c r="AG491" s="1430"/>
      <c r="AH491" s="1430"/>
      <c r="AI491" s="1430"/>
      <c r="AJ491" s="1430"/>
      <c r="AK491" s="1430"/>
      <c r="AL491" s="1430"/>
      <c r="AM491" s="1430"/>
      <c r="AN491" s="1430"/>
      <c r="AO491" s="1430"/>
      <c r="AP491" s="1430"/>
      <c r="AQ491" s="1430"/>
      <c r="AR491" s="1430"/>
      <c r="AS491" s="1430"/>
      <c r="AT491" s="1430"/>
      <c r="AU491" s="1430"/>
      <c r="AV491" s="1430"/>
      <c r="AW491" s="1430"/>
      <c r="AX491" s="1430"/>
      <c r="AY491" s="1430"/>
      <c r="AZ491" s="1430"/>
      <c r="BA491" s="1430"/>
      <c r="BB491" s="1430"/>
      <c r="BC491" s="1430"/>
      <c r="BD491" s="1430"/>
      <c r="BE491" s="1430"/>
    </row>
    <row r="492" spans="2:57">
      <c r="B492" s="1430"/>
      <c r="C492" s="1430"/>
      <c r="D492" s="1430"/>
      <c r="E492" s="1430"/>
      <c r="F492" s="1430"/>
      <c r="G492" s="1430"/>
      <c r="H492" s="1430"/>
      <c r="I492" s="1430"/>
      <c r="J492" s="1430"/>
      <c r="K492" s="1430"/>
      <c r="L492" s="1430"/>
      <c r="M492" s="1430"/>
      <c r="N492" s="1430"/>
      <c r="O492" s="1430"/>
      <c r="P492" s="1430"/>
      <c r="Q492" s="1430"/>
      <c r="R492" s="1430"/>
      <c r="S492" s="1430"/>
      <c r="T492" s="1430"/>
      <c r="U492" s="1430"/>
      <c r="V492" s="1430"/>
      <c r="W492" s="1430"/>
      <c r="X492" s="1430"/>
      <c r="Y492" s="1430"/>
      <c r="Z492" s="1430"/>
      <c r="AA492" s="1430"/>
      <c r="AB492" s="1430"/>
      <c r="AC492" s="1430"/>
      <c r="AD492" s="1430"/>
      <c r="AE492" s="1430"/>
      <c r="AF492" s="1430"/>
      <c r="AG492" s="1430"/>
      <c r="AH492" s="1430"/>
      <c r="AI492" s="1430"/>
      <c r="AJ492" s="1430"/>
      <c r="AK492" s="1430"/>
      <c r="AL492" s="1430"/>
      <c r="AM492" s="1430"/>
      <c r="AN492" s="1430"/>
      <c r="AO492" s="1430"/>
      <c r="AP492" s="1430"/>
      <c r="AQ492" s="1430"/>
      <c r="AR492" s="1430"/>
      <c r="AS492" s="1430"/>
      <c r="AT492" s="1430"/>
      <c r="AU492" s="1430"/>
      <c r="AV492" s="1430"/>
      <c r="AW492" s="1430"/>
      <c r="AX492" s="1430"/>
      <c r="AY492" s="1430"/>
      <c r="AZ492" s="1430"/>
      <c r="BA492" s="1430"/>
      <c r="BB492" s="1430"/>
      <c r="BC492" s="1430"/>
      <c r="BD492" s="1430"/>
      <c r="BE492" s="1430"/>
    </row>
    <row r="493" spans="2:57">
      <c r="B493" s="1430"/>
      <c r="C493" s="1430"/>
      <c r="D493" s="1430"/>
      <c r="E493" s="1430"/>
      <c r="F493" s="1430"/>
      <c r="G493" s="1430"/>
      <c r="H493" s="1430"/>
      <c r="I493" s="1430"/>
      <c r="J493" s="1430"/>
      <c r="K493" s="1430"/>
      <c r="L493" s="1430"/>
      <c r="M493" s="1430"/>
      <c r="N493" s="1430"/>
      <c r="O493" s="1430"/>
      <c r="P493" s="1430"/>
      <c r="Q493" s="1430"/>
      <c r="R493" s="1430"/>
      <c r="S493" s="1430"/>
      <c r="T493" s="1430"/>
      <c r="U493" s="1430"/>
      <c r="V493" s="1430"/>
      <c r="W493" s="1430"/>
      <c r="X493" s="1430"/>
      <c r="Y493" s="1430"/>
      <c r="Z493" s="1430"/>
      <c r="AA493" s="1430"/>
      <c r="AB493" s="1430"/>
      <c r="AC493" s="1430"/>
      <c r="AD493" s="1430"/>
      <c r="AE493" s="1430"/>
      <c r="AF493" s="1430"/>
      <c r="AG493" s="1430"/>
      <c r="AH493" s="1430"/>
      <c r="AI493" s="1430"/>
      <c r="AJ493" s="1430"/>
      <c r="AK493" s="1430"/>
      <c r="AL493" s="1430"/>
      <c r="AM493" s="1430"/>
      <c r="AN493" s="1430"/>
      <c r="AO493" s="1430"/>
      <c r="AP493" s="1430"/>
      <c r="AQ493" s="1430"/>
      <c r="AR493" s="1430"/>
      <c r="AS493" s="1430"/>
      <c r="AT493" s="1430"/>
      <c r="AU493" s="1430"/>
      <c r="AV493" s="1430"/>
      <c r="AW493" s="1430"/>
      <c r="AX493" s="1430"/>
      <c r="AY493" s="1430"/>
      <c r="AZ493" s="1430"/>
      <c r="BA493" s="1430"/>
      <c r="BB493" s="1430"/>
      <c r="BC493" s="1430"/>
      <c r="BD493" s="1430"/>
      <c r="BE493" s="1430"/>
    </row>
    <row r="494" spans="2:57">
      <c r="B494" s="1430"/>
      <c r="C494" s="1430"/>
      <c r="D494" s="1430"/>
      <c r="E494" s="1430"/>
      <c r="F494" s="1430"/>
      <c r="G494" s="1430"/>
      <c r="H494" s="1430"/>
      <c r="I494" s="1430"/>
      <c r="J494" s="1430"/>
      <c r="K494" s="1430"/>
      <c r="L494" s="1430"/>
      <c r="M494" s="1430"/>
      <c r="N494" s="1430"/>
      <c r="O494" s="1430"/>
      <c r="P494" s="1430"/>
      <c r="Q494" s="1430"/>
      <c r="R494" s="1430"/>
      <c r="S494" s="1430"/>
      <c r="T494" s="1430"/>
      <c r="U494" s="1430"/>
      <c r="V494" s="1430"/>
      <c r="W494" s="1430"/>
      <c r="X494" s="1430"/>
      <c r="Y494" s="1430"/>
      <c r="Z494" s="1430"/>
      <c r="AA494" s="1430"/>
      <c r="AB494" s="1430"/>
      <c r="AC494" s="1430"/>
      <c r="AD494" s="1430"/>
      <c r="AE494" s="1430"/>
      <c r="AF494" s="1430"/>
      <c r="AG494" s="1430"/>
      <c r="AH494" s="1430"/>
      <c r="AI494" s="1430"/>
      <c r="AJ494" s="1430"/>
      <c r="AK494" s="1430"/>
      <c r="AL494" s="1430"/>
      <c r="AM494" s="1430"/>
      <c r="AN494" s="1430"/>
      <c r="AO494" s="1430"/>
      <c r="AP494" s="1430"/>
      <c r="AQ494" s="1430"/>
      <c r="AR494" s="1430"/>
      <c r="AS494" s="1430"/>
      <c r="AT494" s="1430"/>
      <c r="AU494" s="1430"/>
      <c r="AV494" s="1430"/>
      <c r="AW494" s="1430"/>
      <c r="AX494" s="1430"/>
      <c r="AY494" s="1430"/>
      <c r="AZ494" s="1430"/>
      <c r="BA494" s="1430"/>
      <c r="BB494" s="1430"/>
      <c r="BC494" s="1430"/>
      <c r="BD494" s="1430"/>
      <c r="BE494" s="1430"/>
    </row>
    <row r="495" spans="2:57">
      <c r="B495" s="1430"/>
      <c r="C495" s="1430"/>
      <c r="D495" s="1430"/>
      <c r="E495" s="1430"/>
      <c r="F495" s="1430"/>
      <c r="G495" s="1430"/>
      <c r="H495" s="1430"/>
      <c r="I495" s="1430"/>
      <c r="J495" s="1430"/>
      <c r="K495" s="1430"/>
      <c r="L495" s="1430"/>
      <c r="M495" s="1430"/>
      <c r="N495" s="1430"/>
      <c r="O495" s="1430"/>
      <c r="P495" s="1430"/>
      <c r="Q495" s="1430"/>
      <c r="R495" s="1430"/>
      <c r="S495" s="1430"/>
      <c r="T495" s="1430"/>
      <c r="U495" s="1430"/>
      <c r="V495" s="1430"/>
      <c r="W495" s="1430"/>
      <c r="X495" s="1430"/>
      <c r="Y495" s="1430"/>
      <c r="Z495" s="1430"/>
      <c r="AA495" s="1430"/>
      <c r="AB495" s="1430"/>
      <c r="AC495" s="1430"/>
      <c r="AD495" s="1430"/>
      <c r="AE495" s="1430"/>
      <c r="AF495" s="1430"/>
      <c r="AG495" s="1430"/>
      <c r="AH495" s="1430"/>
      <c r="AI495" s="1430"/>
      <c r="AJ495" s="1430"/>
      <c r="AK495" s="1430"/>
      <c r="AL495" s="1430"/>
      <c r="AM495" s="1430"/>
      <c r="AN495" s="1430"/>
      <c r="AO495" s="1430"/>
      <c r="AP495" s="1430"/>
      <c r="AQ495" s="1430"/>
      <c r="AR495" s="1430"/>
      <c r="AS495" s="1430"/>
      <c r="AT495" s="1430"/>
      <c r="AU495" s="1430"/>
      <c r="AV495" s="1430"/>
      <c r="AW495" s="1430"/>
      <c r="AX495" s="1430"/>
      <c r="AY495" s="1430"/>
      <c r="AZ495" s="1430"/>
      <c r="BA495" s="1430"/>
      <c r="BB495" s="1430"/>
      <c r="BC495" s="1430"/>
      <c r="BD495" s="1430"/>
      <c r="BE495" s="1430"/>
    </row>
    <row r="496" spans="2:57">
      <c r="B496" s="1430"/>
      <c r="C496" s="1430"/>
      <c r="D496" s="1430"/>
      <c r="E496" s="1430"/>
      <c r="F496" s="1430"/>
      <c r="G496" s="1430"/>
      <c r="H496" s="1430"/>
      <c r="I496" s="1430"/>
      <c r="J496" s="1430"/>
      <c r="K496" s="1430"/>
      <c r="L496" s="1430"/>
      <c r="M496" s="1430"/>
      <c r="N496" s="1430"/>
      <c r="O496" s="1430"/>
      <c r="P496" s="1430"/>
      <c r="Q496" s="1430"/>
      <c r="R496" s="1430"/>
      <c r="S496" s="1430"/>
      <c r="T496" s="1430"/>
      <c r="U496" s="1430"/>
      <c r="V496" s="1430"/>
      <c r="W496" s="1430"/>
      <c r="X496" s="1430"/>
      <c r="Y496" s="1430"/>
      <c r="Z496" s="1430"/>
      <c r="AA496" s="1430"/>
      <c r="AB496" s="1430"/>
      <c r="AC496" s="1430"/>
      <c r="AD496" s="1430"/>
      <c r="AE496" s="1430"/>
      <c r="AF496" s="1430"/>
      <c r="AG496" s="1430"/>
      <c r="AH496" s="1430"/>
      <c r="AI496" s="1430"/>
      <c r="AJ496" s="1430"/>
      <c r="AK496" s="1430"/>
      <c r="AL496" s="1430"/>
      <c r="AM496" s="1430"/>
      <c r="AN496" s="1430"/>
      <c r="AO496" s="1430"/>
      <c r="AP496" s="1430"/>
      <c r="AQ496" s="1430"/>
      <c r="AR496" s="1430"/>
      <c r="AS496" s="1430"/>
      <c r="AT496" s="1430"/>
      <c r="AU496" s="1430"/>
      <c r="AV496" s="1430"/>
      <c r="AW496" s="1430"/>
      <c r="AX496" s="1430"/>
      <c r="AY496" s="1430"/>
      <c r="AZ496" s="1430"/>
      <c r="BA496" s="1430"/>
      <c r="BB496" s="1430"/>
      <c r="BC496" s="1430"/>
      <c r="BD496" s="1430"/>
      <c r="BE496" s="1430"/>
    </row>
    <row r="497" spans="2:57">
      <c r="B497" s="1430"/>
      <c r="C497" s="1430"/>
      <c r="D497" s="1430"/>
      <c r="E497" s="1430"/>
      <c r="F497" s="1430"/>
      <c r="G497" s="1430"/>
      <c r="H497" s="1430"/>
      <c r="I497" s="1430"/>
      <c r="J497" s="1430"/>
      <c r="K497" s="1430"/>
      <c r="L497" s="1430"/>
      <c r="M497" s="1430"/>
      <c r="N497" s="1430"/>
      <c r="O497" s="1430"/>
      <c r="P497" s="1430"/>
      <c r="Q497" s="1430"/>
      <c r="R497" s="1430"/>
      <c r="S497" s="1430"/>
      <c r="T497" s="1430"/>
      <c r="U497" s="1430"/>
      <c r="V497" s="1430"/>
      <c r="W497" s="1430"/>
      <c r="X497" s="1430"/>
      <c r="Y497" s="1430"/>
      <c r="Z497" s="1430"/>
      <c r="AA497" s="1430"/>
      <c r="AB497" s="1430"/>
      <c r="AC497" s="1430"/>
      <c r="AD497" s="1430"/>
      <c r="AE497" s="1430"/>
      <c r="AF497" s="1430"/>
      <c r="AG497" s="1430"/>
      <c r="AH497" s="1430"/>
      <c r="AI497" s="1430"/>
      <c r="AJ497" s="1430"/>
      <c r="AK497" s="1430"/>
      <c r="AL497" s="1430"/>
      <c r="AM497" s="1430"/>
      <c r="AN497" s="1430"/>
      <c r="AO497" s="1430"/>
      <c r="AP497" s="1430"/>
      <c r="AQ497" s="1430"/>
      <c r="AR497" s="1430"/>
      <c r="AS497" s="1430"/>
      <c r="AT497" s="1430"/>
      <c r="AU497" s="1430"/>
      <c r="AV497" s="1430"/>
      <c r="AW497" s="1430"/>
      <c r="AX497" s="1430"/>
      <c r="AY497" s="1430"/>
      <c r="AZ497" s="1430"/>
      <c r="BA497" s="1430"/>
      <c r="BB497" s="1430"/>
      <c r="BC497" s="1430"/>
      <c r="BD497" s="1430"/>
      <c r="BE497" s="1430"/>
    </row>
    <row r="498" spans="2:57">
      <c r="B498" s="1430"/>
      <c r="C498" s="1430"/>
      <c r="D498" s="1430"/>
      <c r="E498" s="1430"/>
      <c r="F498" s="1430"/>
      <c r="G498" s="1430"/>
      <c r="H498" s="1430"/>
      <c r="I498" s="1430"/>
      <c r="J498" s="1430"/>
      <c r="K498" s="1430"/>
      <c r="L498" s="1430"/>
      <c r="M498" s="1430"/>
      <c r="N498" s="1430"/>
      <c r="O498" s="1430"/>
      <c r="P498" s="1430"/>
      <c r="Q498" s="1430"/>
      <c r="R498" s="1430"/>
      <c r="S498" s="1430"/>
      <c r="T498" s="1430"/>
      <c r="U498" s="1430"/>
      <c r="V498" s="1430"/>
      <c r="W498" s="1430"/>
      <c r="X498" s="1430"/>
      <c r="Y498" s="1430"/>
      <c r="Z498" s="1430"/>
      <c r="AA498" s="1430"/>
      <c r="AB498" s="1430"/>
      <c r="AC498" s="1430"/>
      <c r="AD498" s="1430"/>
      <c r="AE498" s="1430"/>
      <c r="AF498" s="1430"/>
      <c r="AG498" s="1430"/>
      <c r="AH498" s="1430"/>
      <c r="AI498" s="1430"/>
      <c r="AJ498" s="1430"/>
      <c r="AK498" s="1430"/>
      <c r="AL498" s="1430"/>
      <c r="AM498" s="1430"/>
      <c r="AN498" s="1430"/>
      <c r="AO498" s="1430"/>
      <c r="AP498" s="1430"/>
      <c r="AQ498" s="1430"/>
      <c r="AR498" s="1430"/>
      <c r="AS498" s="1430"/>
      <c r="AT498" s="1430"/>
      <c r="AU498" s="1430"/>
      <c r="AV498" s="1430"/>
      <c r="AW498" s="1430"/>
      <c r="AX498" s="1430"/>
      <c r="AY498" s="1430"/>
      <c r="AZ498" s="1430"/>
      <c r="BA498" s="1430"/>
      <c r="BB498" s="1430"/>
      <c r="BC498" s="1430"/>
      <c r="BD498" s="1430"/>
      <c r="BE498" s="1430"/>
    </row>
    <row r="499" spans="2:57">
      <c r="B499" s="1430"/>
      <c r="C499" s="1430"/>
      <c r="D499" s="1430"/>
      <c r="E499" s="1430"/>
      <c r="F499" s="1430"/>
      <c r="G499" s="1430"/>
      <c r="H499" s="1430"/>
      <c r="I499" s="1430"/>
      <c r="J499" s="1430"/>
      <c r="K499" s="1430"/>
      <c r="L499" s="1430"/>
      <c r="M499" s="1430"/>
      <c r="N499" s="1430"/>
      <c r="O499" s="1430"/>
      <c r="P499" s="1430"/>
      <c r="Q499" s="1430"/>
      <c r="R499" s="1430"/>
      <c r="S499" s="1430"/>
      <c r="T499" s="1430"/>
      <c r="U499" s="1430"/>
      <c r="V499" s="1430"/>
      <c r="W499" s="1430"/>
      <c r="X499" s="1430"/>
      <c r="Y499" s="1430"/>
      <c r="Z499" s="1430"/>
      <c r="AA499" s="1430"/>
      <c r="AB499" s="1430"/>
      <c r="AC499" s="1430"/>
      <c r="AD499" s="1430"/>
      <c r="AE499" s="1430"/>
      <c r="AF499" s="1430"/>
      <c r="AG499" s="1430"/>
      <c r="AH499" s="1430"/>
      <c r="AI499" s="1430"/>
      <c r="AJ499" s="1430"/>
      <c r="AK499" s="1430"/>
      <c r="AL499" s="1430"/>
      <c r="AM499" s="1430"/>
      <c r="AN499" s="1430"/>
      <c r="AO499" s="1430"/>
      <c r="AP499" s="1430"/>
      <c r="AQ499" s="1430"/>
      <c r="AR499" s="1430"/>
      <c r="AS499" s="1430"/>
      <c r="AT499" s="1430"/>
      <c r="AU499" s="1430"/>
      <c r="AV499" s="1430"/>
      <c r="AW499" s="1430"/>
      <c r="AX499" s="1430"/>
      <c r="AY499" s="1430"/>
      <c r="AZ499" s="1430"/>
      <c r="BA499" s="1430"/>
      <c r="BB499" s="1430"/>
      <c r="BC499" s="1430"/>
      <c r="BD499" s="1430"/>
      <c r="BE499" s="1430"/>
    </row>
    <row r="500" spans="2:57">
      <c r="B500" s="1430"/>
      <c r="C500" s="1430"/>
      <c r="D500" s="1430"/>
      <c r="E500" s="1430"/>
      <c r="F500" s="1430"/>
      <c r="G500" s="1430"/>
      <c r="H500" s="1430"/>
      <c r="I500" s="1430"/>
      <c r="J500" s="1430"/>
      <c r="K500" s="1430"/>
      <c r="L500" s="1430"/>
      <c r="M500" s="1430"/>
      <c r="N500" s="1430"/>
      <c r="O500" s="1430"/>
      <c r="P500" s="1430"/>
      <c r="Q500" s="1430"/>
      <c r="R500" s="1430"/>
      <c r="S500" s="1430"/>
      <c r="T500" s="1430"/>
      <c r="U500" s="1430"/>
      <c r="V500" s="1430"/>
      <c r="W500" s="1430"/>
      <c r="X500" s="1430"/>
      <c r="Y500" s="1430"/>
      <c r="Z500" s="1430"/>
      <c r="AA500" s="1430"/>
      <c r="AB500" s="1430"/>
      <c r="AC500" s="1430"/>
      <c r="AD500" s="1430"/>
      <c r="AE500" s="1430"/>
      <c r="AF500" s="1430"/>
      <c r="AG500" s="1430"/>
      <c r="AH500" s="1430"/>
      <c r="AI500" s="1430"/>
      <c r="AJ500" s="1430"/>
      <c r="AK500" s="1430"/>
      <c r="AL500" s="1430"/>
      <c r="AM500" s="1430"/>
      <c r="AN500" s="1430"/>
      <c r="AO500" s="1430"/>
      <c r="AP500" s="1430"/>
      <c r="AQ500" s="1430"/>
      <c r="AR500" s="1430"/>
      <c r="AS500" s="1430"/>
      <c r="AT500" s="1430"/>
      <c r="AU500" s="1430"/>
      <c r="AV500" s="1430"/>
      <c r="AW500" s="1430"/>
      <c r="AX500" s="1430"/>
      <c r="AY500" s="1430"/>
      <c r="AZ500" s="1430"/>
      <c r="BA500" s="1430"/>
      <c r="BB500" s="1430"/>
      <c r="BC500" s="1430"/>
      <c r="BD500" s="1430"/>
      <c r="BE500" s="1430"/>
    </row>
    <row r="501" spans="2:57">
      <c r="B501" s="1430"/>
      <c r="C501" s="1430"/>
      <c r="D501" s="1430"/>
      <c r="E501" s="1430"/>
      <c r="F501" s="1430"/>
      <c r="G501" s="1430"/>
      <c r="H501" s="1430"/>
      <c r="I501" s="1430"/>
      <c r="J501" s="1430"/>
      <c r="K501" s="1430"/>
      <c r="L501" s="1430"/>
      <c r="M501" s="1430"/>
      <c r="N501" s="1430"/>
      <c r="O501" s="1430"/>
      <c r="P501" s="1430"/>
      <c r="Q501" s="1430"/>
      <c r="R501" s="1430"/>
      <c r="S501" s="1430"/>
      <c r="T501" s="1430"/>
      <c r="U501" s="1430"/>
      <c r="V501" s="1430"/>
      <c r="W501" s="1430"/>
      <c r="X501" s="1430"/>
      <c r="Y501" s="1430"/>
      <c r="Z501" s="1430"/>
      <c r="AA501" s="1430"/>
      <c r="AB501" s="1430"/>
      <c r="AC501" s="1430"/>
      <c r="AD501" s="1430"/>
      <c r="AE501" s="1430"/>
      <c r="AF501" s="1430"/>
      <c r="AG501" s="1430"/>
      <c r="AH501" s="1430"/>
      <c r="AI501" s="1430"/>
      <c r="AJ501" s="1430"/>
      <c r="AK501" s="1430"/>
      <c r="AL501" s="1430"/>
      <c r="AM501" s="1430"/>
      <c r="AN501" s="1430"/>
      <c r="AO501" s="1430"/>
      <c r="AP501" s="1430"/>
      <c r="AQ501" s="1430"/>
      <c r="AR501" s="1430"/>
      <c r="AS501" s="1430"/>
      <c r="AT501" s="1430"/>
      <c r="AU501" s="1430"/>
      <c r="AV501" s="1430"/>
      <c r="AW501" s="1430"/>
      <c r="AX501" s="1430"/>
      <c r="AY501" s="1430"/>
      <c r="AZ501" s="1430"/>
      <c r="BA501" s="1430"/>
      <c r="BB501" s="1430"/>
      <c r="BC501" s="1430"/>
      <c r="BD501" s="1430"/>
      <c r="BE501" s="1430"/>
    </row>
    <row r="502" spans="2:57">
      <c r="B502" s="1430"/>
      <c r="C502" s="1430"/>
      <c r="D502" s="1430"/>
      <c r="E502" s="1430"/>
      <c r="F502" s="1430"/>
      <c r="G502" s="1430"/>
      <c r="H502" s="1430"/>
      <c r="I502" s="1430"/>
      <c r="J502" s="1430"/>
      <c r="K502" s="1430"/>
      <c r="L502" s="1430"/>
      <c r="M502" s="1430"/>
      <c r="N502" s="1430"/>
      <c r="O502" s="1430"/>
      <c r="P502" s="1430"/>
      <c r="Q502" s="1430"/>
      <c r="R502" s="1430"/>
      <c r="S502" s="1430"/>
      <c r="T502" s="1430"/>
      <c r="U502" s="1430"/>
      <c r="V502" s="1430"/>
      <c r="W502" s="1430"/>
      <c r="X502" s="1430"/>
      <c r="Y502" s="1430"/>
      <c r="Z502" s="1430"/>
      <c r="AA502" s="1430"/>
      <c r="AB502" s="1430"/>
      <c r="AC502" s="1430"/>
      <c r="AD502" s="1430"/>
      <c r="AE502" s="1430"/>
      <c r="AF502" s="1430"/>
      <c r="AG502" s="1430"/>
      <c r="AH502" s="1430"/>
      <c r="AI502" s="1430"/>
      <c r="AJ502" s="1430"/>
      <c r="AK502" s="1430"/>
      <c r="AL502" s="1430"/>
      <c r="AM502" s="1430"/>
      <c r="AN502" s="1430"/>
      <c r="AO502" s="1430"/>
      <c r="AP502" s="1430"/>
      <c r="AQ502" s="1430"/>
      <c r="AR502" s="1430"/>
      <c r="AS502" s="1430"/>
      <c r="AT502" s="1430"/>
      <c r="AU502" s="1430"/>
      <c r="AV502" s="1430"/>
      <c r="AW502" s="1430"/>
      <c r="AX502" s="1430"/>
      <c r="AY502" s="1430"/>
      <c r="AZ502" s="1430"/>
      <c r="BA502" s="1430"/>
      <c r="BB502" s="1430"/>
      <c r="BC502" s="1430"/>
      <c r="BD502" s="1430"/>
      <c r="BE502" s="1430"/>
    </row>
    <row r="503" spans="2:57">
      <c r="B503" s="1430"/>
      <c r="C503" s="1430"/>
      <c r="D503" s="1430"/>
      <c r="E503" s="1430"/>
      <c r="F503" s="1430"/>
      <c r="G503" s="1430"/>
      <c r="H503" s="1430"/>
      <c r="I503" s="1430"/>
      <c r="J503" s="1430"/>
      <c r="K503" s="1430"/>
      <c r="L503" s="1430"/>
      <c r="M503" s="1430"/>
      <c r="N503" s="1430"/>
      <c r="O503" s="1430"/>
      <c r="P503" s="1430"/>
      <c r="Q503" s="1430"/>
      <c r="R503" s="1430"/>
      <c r="S503" s="1430"/>
      <c r="T503" s="1430"/>
      <c r="U503" s="1430"/>
      <c r="V503" s="1430"/>
      <c r="W503" s="1430"/>
      <c r="X503" s="1430"/>
      <c r="Y503" s="1430"/>
      <c r="Z503" s="1430"/>
      <c r="AA503" s="1430"/>
      <c r="AB503" s="1430"/>
      <c r="AC503" s="1430"/>
      <c r="AD503" s="1430"/>
      <c r="AE503" s="1430"/>
      <c r="AF503" s="1430"/>
      <c r="AG503" s="1430"/>
      <c r="AH503" s="1430"/>
      <c r="AI503" s="1430"/>
      <c r="AJ503" s="1430"/>
      <c r="AK503" s="1430"/>
      <c r="AL503" s="1430"/>
      <c r="AM503" s="1430"/>
      <c r="AN503" s="1430"/>
      <c r="AO503" s="1430"/>
      <c r="AP503" s="1430"/>
      <c r="AQ503" s="1430"/>
      <c r="AR503" s="1430"/>
      <c r="AS503" s="1430"/>
      <c r="AT503" s="1430"/>
      <c r="AU503" s="1430"/>
      <c r="AV503" s="1430"/>
      <c r="AW503" s="1430"/>
      <c r="AX503" s="1430"/>
      <c r="AY503" s="1430"/>
      <c r="AZ503" s="1430"/>
      <c r="BA503" s="1430"/>
      <c r="BB503" s="1430"/>
      <c r="BC503" s="1430"/>
      <c r="BD503" s="1430"/>
      <c r="BE503" s="1430"/>
    </row>
    <row r="504" spans="2:57">
      <c r="B504" s="1430"/>
      <c r="C504" s="1430"/>
      <c r="D504" s="1430"/>
      <c r="E504" s="1430"/>
      <c r="F504" s="1430"/>
      <c r="G504" s="1430"/>
      <c r="H504" s="1430"/>
      <c r="I504" s="1430"/>
      <c r="J504" s="1430"/>
      <c r="K504" s="1430"/>
      <c r="L504" s="1430"/>
      <c r="M504" s="1430"/>
      <c r="N504" s="1430"/>
      <c r="O504" s="1430"/>
      <c r="P504" s="1430"/>
      <c r="Q504" s="1430"/>
      <c r="R504" s="1430"/>
      <c r="S504" s="1430"/>
      <c r="T504" s="1430"/>
      <c r="U504" s="1430"/>
      <c r="V504" s="1430"/>
      <c r="W504" s="1430"/>
      <c r="X504" s="1430"/>
      <c r="Y504" s="1430"/>
      <c r="Z504" s="1430"/>
      <c r="AA504" s="1430"/>
      <c r="AB504" s="1430"/>
      <c r="AC504" s="1430"/>
      <c r="AD504" s="1430"/>
      <c r="AE504" s="1430"/>
      <c r="AF504" s="1430"/>
      <c r="AG504" s="1430"/>
      <c r="AH504" s="1430"/>
      <c r="AI504" s="1430"/>
      <c r="AJ504" s="1430"/>
      <c r="AK504" s="1430"/>
      <c r="AL504" s="1430"/>
      <c r="AM504" s="1430"/>
      <c r="AN504" s="1430"/>
      <c r="AO504" s="1430"/>
      <c r="AP504" s="1430"/>
      <c r="AQ504" s="1430"/>
      <c r="AR504" s="1430"/>
      <c r="AS504" s="1430"/>
      <c r="AT504" s="1430"/>
      <c r="AU504" s="1430"/>
      <c r="AV504" s="1430"/>
      <c r="AW504" s="1430"/>
      <c r="AX504" s="1430"/>
      <c r="AY504" s="1430"/>
      <c r="AZ504" s="1430"/>
      <c r="BA504" s="1430"/>
      <c r="BB504" s="1430"/>
      <c r="BC504" s="1430"/>
      <c r="BD504" s="1430"/>
      <c r="BE504" s="1430"/>
    </row>
    <row r="505" spans="2:57">
      <c r="B505" s="1430"/>
      <c r="C505" s="1430"/>
      <c r="D505" s="1430"/>
      <c r="E505" s="1430"/>
      <c r="F505" s="1430"/>
      <c r="G505" s="1430"/>
      <c r="H505" s="1430"/>
      <c r="I505" s="1430"/>
      <c r="J505" s="1430"/>
      <c r="K505" s="1430"/>
      <c r="L505" s="1430"/>
      <c r="M505" s="1430"/>
      <c r="N505" s="1430"/>
      <c r="O505" s="1430"/>
      <c r="P505" s="1430"/>
      <c r="Q505" s="1430"/>
      <c r="R505" s="1430"/>
      <c r="S505" s="1430"/>
      <c r="T505" s="1430"/>
      <c r="U505" s="1430"/>
      <c r="V505" s="1430"/>
      <c r="W505" s="1430"/>
      <c r="X505" s="1430"/>
      <c r="Y505" s="1430"/>
      <c r="Z505" s="1430"/>
      <c r="AA505" s="1430"/>
      <c r="AB505" s="1430"/>
      <c r="AC505" s="1430"/>
      <c r="AD505" s="1430"/>
      <c r="AE505" s="1430"/>
      <c r="AF505" s="1430"/>
      <c r="AG505" s="1430"/>
      <c r="AH505" s="1430"/>
      <c r="AI505" s="1430"/>
      <c r="AJ505" s="1430"/>
      <c r="AK505" s="1430"/>
      <c r="AL505" s="1430"/>
      <c r="AM505" s="1430"/>
      <c r="AN505" s="1430"/>
      <c r="AO505" s="1430"/>
      <c r="AP505" s="1430"/>
      <c r="AQ505" s="1430"/>
      <c r="AR505" s="1430"/>
      <c r="AS505" s="1430"/>
      <c r="AT505" s="1430"/>
      <c r="AU505" s="1430"/>
      <c r="AV505" s="1430"/>
      <c r="AW505" s="1430"/>
      <c r="AX505" s="1430"/>
      <c r="AY505" s="1430"/>
      <c r="AZ505" s="1430"/>
      <c r="BA505" s="1430"/>
      <c r="BB505" s="1430"/>
      <c r="BC505" s="1430"/>
      <c r="BD505" s="1430"/>
      <c r="BE505" s="1430"/>
    </row>
    <row r="506" spans="2:57">
      <c r="B506" s="1430"/>
      <c r="C506" s="1430"/>
      <c r="D506" s="1430"/>
      <c r="E506" s="1430"/>
      <c r="F506" s="1430"/>
      <c r="G506" s="1430"/>
      <c r="H506" s="1430"/>
      <c r="I506" s="1430"/>
      <c r="J506" s="1430"/>
      <c r="K506" s="1430"/>
      <c r="L506" s="1430"/>
      <c r="M506" s="1430"/>
      <c r="N506" s="1430"/>
      <c r="O506" s="1430"/>
      <c r="P506" s="1430"/>
      <c r="Q506" s="1430"/>
      <c r="R506" s="1430"/>
      <c r="S506" s="1430"/>
      <c r="T506" s="1430"/>
      <c r="U506" s="1430"/>
      <c r="V506" s="1430"/>
      <c r="W506" s="1430"/>
      <c r="X506" s="1430"/>
      <c r="Y506" s="1430"/>
      <c r="Z506" s="1430"/>
      <c r="AA506" s="1430"/>
      <c r="AB506" s="1430"/>
      <c r="AC506" s="1430"/>
      <c r="AD506" s="1430"/>
      <c r="AE506" s="1430"/>
      <c r="AF506" s="1430"/>
      <c r="AG506" s="1430"/>
      <c r="AH506" s="1430"/>
      <c r="AI506" s="1430"/>
      <c r="AJ506" s="1430"/>
      <c r="AK506" s="1430"/>
      <c r="AL506" s="1430"/>
      <c r="AM506" s="1430"/>
      <c r="AN506" s="1430"/>
      <c r="AO506" s="1430"/>
      <c r="AP506" s="1430"/>
      <c r="AQ506" s="1430"/>
      <c r="AR506" s="1430"/>
      <c r="AS506" s="1430"/>
      <c r="AT506" s="1430"/>
      <c r="AU506" s="1430"/>
      <c r="AV506" s="1430"/>
      <c r="AW506" s="1430"/>
      <c r="AX506" s="1430"/>
      <c r="AY506" s="1430"/>
      <c r="AZ506" s="1430"/>
      <c r="BA506" s="1430"/>
      <c r="BB506" s="1430"/>
      <c r="BC506" s="1430"/>
      <c r="BD506" s="1430"/>
      <c r="BE506" s="1430"/>
    </row>
    <row r="507" spans="2:57">
      <c r="B507" s="1430"/>
      <c r="C507" s="1430"/>
      <c r="D507" s="1430"/>
      <c r="E507" s="1430"/>
      <c r="F507" s="1430"/>
      <c r="G507" s="1430"/>
      <c r="H507" s="1430"/>
      <c r="I507" s="1430"/>
      <c r="J507" s="1430"/>
      <c r="K507" s="1430"/>
      <c r="L507" s="1430"/>
      <c r="M507" s="1430"/>
      <c r="N507" s="1430"/>
      <c r="O507" s="1430"/>
      <c r="P507" s="1430"/>
      <c r="Q507" s="1430"/>
      <c r="R507" s="1430"/>
      <c r="S507" s="1430"/>
      <c r="T507" s="1430"/>
      <c r="U507" s="1430"/>
      <c r="V507" s="1430"/>
      <c r="W507" s="1430"/>
      <c r="X507" s="1430"/>
      <c r="Y507" s="1430"/>
      <c r="Z507" s="1430"/>
      <c r="AA507" s="1430"/>
      <c r="AB507" s="1430"/>
      <c r="AC507" s="1430"/>
      <c r="AD507" s="1430"/>
      <c r="AE507" s="1430"/>
      <c r="AF507" s="1430"/>
      <c r="AG507" s="1430"/>
      <c r="AH507" s="1430"/>
      <c r="AI507" s="1430"/>
      <c r="AJ507" s="1430"/>
      <c r="AK507" s="1430"/>
      <c r="AL507" s="1430"/>
      <c r="AM507" s="1430"/>
      <c r="AN507" s="1430"/>
      <c r="AO507" s="1430"/>
      <c r="AP507" s="1430"/>
      <c r="AQ507" s="1430"/>
      <c r="AR507" s="1430"/>
      <c r="AS507" s="1430"/>
      <c r="AT507" s="1430"/>
      <c r="AU507" s="1430"/>
      <c r="AV507" s="1430"/>
      <c r="AW507" s="1430"/>
      <c r="AX507" s="1430"/>
      <c r="AY507" s="1430"/>
      <c r="AZ507" s="1430"/>
      <c r="BA507" s="1430"/>
      <c r="BB507" s="1430"/>
      <c r="BC507" s="1430"/>
      <c r="BD507" s="1430"/>
      <c r="BE507" s="1430"/>
    </row>
    <row r="508" spans="2:57">
      <c r="B508" s="1430"/>
      <c r="C508" s="1430"/>
      <c r="D508" s="1430"/>
      <c r="E508" s="1430"/>
      <c r="F508" s="1430"/>
      <c r="G508" s="1430"/>
      <c r="H508" s="1430"/>
      <c r="I508" s="1430"/>
      <c r="J508" s="1430"/>
      <c r="K508" s="1430"/>
      <c r="L508" s="1430"/>
      <c r="M508" s="1430"/>
      <c r="N508" s="1430"/>
      <c r="O508" s="1430"/>
      <c r="P508" s="1430"/>
      <c r="Q508" s="1430"/>
      <c r="R508" s="1430"/>
      <c r="S508" s="1430"/>
      <c r="T508" s="1430"/>
      <c r="U508" s="1430"/>
      <c r="V508" s="1430"/>
      <c r="W508" s="1430"/>
      <c r="X508" s="1430"/>
      <c r="Y508" s="1430"/>
      <c r="Z508" s="1430"/>
      <c r="AA508" s="1430"/>
      <c r="AB508" s="1430"/>
      <c r="AC508" s="1430"/>
      <c r="AD508" s="1430"/>
      <c r="AE508" s="1430"/>
      <c r="AF508" s="1430"/>
      <c r="AG508" s="1430"/>
      <c r="AH508" s="1430"/>
      <c r="AI508" s="1430"/>
      <c r="AJ508" s="1430"/>
      <c r="AK508" s="1430"/>
      <c r="AL508" s="1430"/>
      <c r="AM508" s="1430"/>
      <c r="AN508" s="1430"/>
      <c r="AO508" s="1430"/>
      <c r="AP508" s="1430"/>
      <c r="AQ508" s="1430"/>
      <c r="AR508" s="1430"/>
      <c r="AS508" s="1430"/>
      <c r="AT508" s="1430"/>
      <c r="AU508" s="1430"/>
      <c r="AV508" s="1430"/>
      <c r="AW508" s="1430"/>
      <c r="AX508" s="1430"/>
      <c r="AY508" s="1430"/>
      <c r="AZ508" s="1430"/>
      <c r="BA508" s="1430"/>
      <c r="BB508" s="1430"/>
      <c r="BC508" s="1430"/>
      <c r="BD508" s="1430"/>
      <c r="BE508" s="1430"/>
    </row>
    <row r="509" spans="2:57">
      <c r="B509" s="1430"/>
      <c r="C509" s="1430"/>
      <c r="D509" s="1430"/>
      <c r="E509" s="1430"/>
      <c r="F509" s="1430"/>
      <c r="G509" s="1430"/>
      <c r="H509" s="1430"/>
      <c r="I509" s="1430"/>
      <c r="J509" s="1430"/>
      <c r="K509" s="1430"/>
      <c r="L509" s="1430"/>
      <c r="M509" s="1430"/>
      <c r="N509" s="1430"/>
      <c r="O509" s="1430"/>
      <c r="P509" s="1430"/>
      <c r="Q509" s="1430"/>
      <c r="R509" s="1430"/>
      <c r="S509" s="1430"/>
      <c r="T509" s="1430"/>
      <c r="U509" s="1430"/>
      <c r="V509" s="1430"/>
      <c r="W509" s="1430"/>
      <c r="X509" s="1430"/>
      <c r="Y509" s="1430"/>
      <c r="Z509" s="1430"/>
      <c r="AA509" s="1430"/>
      <c r="AB509" s="1430"/>
      <c r="AC509" s="1430"/>
      <c r="AD509" s="1430"/>
      <c r="AE509" s="1430"/>
      <c r="AF509" s="1430"/>
      <c r="AG509" s="1430"/>
      <c r="AH509" s="1430"/>
      <c r="AI509" s="1430"/>
      <c r="AJ509" s="1430"/>
      <c r="AK509" s="1430"/>
      <c r="AL509" s="1430"/>
      <c r="AM509" s="1430"/>
      <c r="AN509" s="1430"/>
      <c r="AO509" s="1430"/>
      <c r="AP509" s="1430"/>
      <c r="AQ509" s="1430"/>
      <c r="AR509" s="1430"/>
      <c r="AS509" s="1430"/>
      <c r="AT509" s="1430"/>
      <c r="AU509" s="1430"/>
      <c r="AV509" s="1430"/>
      <c r="AW509" s="1430"/>
      <c r="AX509" s="1430"/>
      <c r="AY509" s="1430"/>
      <c r="AZ509" s="1430"/>
      <c r="BA509" s="1430"/>
      <c r="BB509" s="1430"/>
      <c r="BC509" s="1430"/>
      <c r="BD509" s="1430"/>
      <c r="BE509" s="1430"/>
    </row>
    <row r="510" spans="2:57">
      <c r="B510" s="1430"/>
      <c r="C510" s="1430"/>
      <c r="D510" s="1430"/>
      <c r="E510" s="1430"/>
      <c r="F510" s="1430"/>
      <c r="G510" s="1430"/>
      <c r="H510" s="1430"/>
      <c r="I510" s="1430"/>
      <c r="J510" s="1430"/>
      <c r="K510" s="1430"/>
      <c r="L510" s="1430"/>
      <c r="M510" s="1430"/>
      <c r="N510" s="1430"/>
      <c r="O510" s="1430"/>
      <c r="P510" s="1430"/>
      <c r="Q510" s="1430"/>
      <c r="R510" s="1430"/>
      <c r="S510" s="1430"/>
      <c r="T510" s="1430"/>
      <c r="U510" s="1430"/>
      <c r="V510" s="1430"/>
      <c r="W510" s="1430"/>
      <c r="X510" s="1430"/>
      <c r="Y510" s="1430"/>
      <c r="Z510" s="1430"/>
      <c r="AA510" s="1430"/>
      <c r="AB510" s="1430"/>
      <c r="AC510" s="1430"/>
      <c r="AD510" s="1430"/>
      <c r="AE510" s="1430"/>
      <c r="AF510" s="1430"/>
      <c r="AG510" s="1430"/>
      <c r="AH510" s="1430"/>
      <c r="AI510" s="1430"/>
      <c r="AJ510" s="1430"/>
      <c r="AK510" s="1430"/>
      <c r="AL510" s="1430"/>
      <c r="AM510" s="1430"/>
      <c r="AN510" s="1430"/>
      <c r="AO510" s="1430"/>
      <c r="AP510" s="1430"/>
      <c r="AQ510" s="1430"/>
      <c r="AR510" s="1430"/>
      <c r="AS510" s="1430"/>
      <c r="AT510" s="1430"/>
      <c r="AU510" s="1430"/>
      <c r="AV510" s="1430"/>
      <c r="AW510" s="1430"/>
      <c r="AX510" s="1430"/>
      <c r="AY510" s="1430"/>
      <c r="AZ510" s="1430"/>
      <c r="BA510" s="1430"/>
      <c r="BB510" s="1430"/>
      <c r="BC510" s="1430"/>
      <c r="BD510" s="1430"/>
      <c r="BE510" s="1430"/>
    </row>
    <row r="511" spans="2:57">
      <c r="B511" s="1430"/>
      <c r="C511" s="1430"/>
      <c r="D511" s="1430"/>
      <c r="E511" s="1430"/>
      <c r="F511" s="1430"/>
      <c r="G511" s="1430"/>
      <c r="H511" s="1430"/>
      <c r="I511" s="1430"/>
      <c r="J511" s="1430"/>
      <c r="K511" s="1430"/>
      <c r="L511" s="1430"/>
      <c r="M511" s="1430"/>
      <c r="N511" s="1430"/>
      <c r="O511" s="1430"/>
      <c r="P511" s="1430"/>
      <c r="Q511" s="1430"/>
      <c r="R511" s="1430"/>
      <c r="S511" s="1430"/>
      <c r="T511" s="1430"/>
      <c r="U511" s="1430"/>
      <c r="V511" s="1430"/>
      <c r="W511" s="1430"/>
      <c r="X511" s="1430"/>
      <c r="Y511" s="1430"/>
      <c r="Z511" s="1430"/>
      <c r="AA511" s="1430"/>
      <c r="AB511" s="1430"/>
      <c r="AC511" s="1430"/>
      <c r="AD511" s="1430"/>
      <c r="AE511" s="1430"/>
      <c r="AF511" s="1430"/>
      <c r="AG511" s="1430"/>
      <c r="AH511" s="1430"/>
      <c r="AI511" s="1430"/>
      <c r="AJ511" s="1430"/>
      <c r="AK511" s="1430"/>
      <c r="AL511" s="1430"/>
      <c r="AM511" s="1430"/>
      <c r="AN511" s="1430"/>
      <c r="AO511" s="1430"/>
      <c r="AP511" s="1430"/>
      <c r="AQ511" s="1430"/>
      <c r="AR511" s="1430"/>
      <c r="AS511" s="1430"/>
      <c r="AT511" s="1430"/>
      <c r="AU511" s="1430"/>
      <c r="AV511" s="1430"/>
      <c r="AW511" s="1430"/>
      <c r="AX511" s="1430"/>
      <c r="AY511" s="1430"/>
      <c r="AZ511" s="1430"/>
      <c r="BA511" s="1430"/>
      <c r="BB511" s="1430"/>
      <c r="BC511" s="1430"/>
      <c r="BD511" s="1430"/>
      <c r="BE511" s="1430"/>
    </row>
    <row r="512" spans="2:57">
      <c r="B512" s="1430"/>
      <c r="C512" s="1430"/>
      <c r="D512" s="1430"/>
      <c r="E512" s="1430"/>
      <c r="F512" s="1430"/>
      <c r="G512" s="1430"/>
      <c r="H512" s="1430"/>
      <c r="I512" s="1430"/>
      <c r="J512" s="1430"/>
      <c r="K512" s="1430"/>
      <c r="L512" s="1430"/>
      <c r="M512" s="1430"/>
      <c r="N512" s="1430"/>
      <c r="O512" s="1430"/>
      <c r="P512" s="1430"/>
      <c r="Q512" s="1430"/>
      <c r="R512" s="1430"/>
      <c r="S512" s="1430"/>
      <c r="T512" s="1430"/>
      <c r="U512" s="1430"/>
      <c r="V512" s="1430"/>
      <c r="W512" s="1430"/>
      <c r="X512" s="1430"/>
      <c r="Y512" s="1430"/>
      <c r="Z512" s="1430"/>
      <c r="AA512" s="1430"/>
      <c r="AB512" s="1430"/>
      <c r="AC512" s="1430"/>
      <c r="AD512" s="1430"/>
      <c r="AE512" s="1430"/>
      <c r="AF512" s="1430"/>
      <c r="AG512" s="1430"/>
      <c r="AH512" s="1430"/>
      <c r="AI512" s="1430"/>
      <c r="AJ512" s="1430"/>
      <c r="AK512" s="1430"/>
      <c r="AL512" s="1430"/>
      <c r="AM512" s="1430"/>
      <c r="AN512" s="1430"/>
      <c r="AO512" s="1430"/>
      <c r="AP512" s="1430"/>
      <c r="AQ512" s="1430"/>
      <c r="AR512" s="1430"/>
      <c r="AS512" s="1430"/>
      <c r="AT512" s="1430"/>
      <c r="AU512" s="1430"/>
      <c r="AV512" s="1430"/>
      <c r="AW512" s="1430"/>
      <c r="AX512" s="1430"/>
      <c r="AY512" s="1430"/>
      <c r="AZ512" s="1430"/>
      <c r="BA512" s="1430"/>
      <c r="BB512" s="1430"/>
      <c r="BC512" s="1430"/>
      <c r="BD512" s="1430"/>
      <c r="BE512" s="1430"/>
    </row>
    <row r="513" spans="2:57">
      <c r="B513" s="1430"/>
      <c r="C513" s="1430"/>
      <c r="D513" s="1430"/>
      <c r="E513" s="1430"/>
      <c r="F513" s="1430"/>
      <c r="G513" s="1430"/>
      <c r="H513" s="1430"/>
      <c r="I513" s="1430"/>
      <c r="J513" s="1430"/>
      <c r="K513" s="1430"/>
      <c r="L513" s="1430"/>
      <c r="M513" s="1430"/>
      <c r="N513" s="1430"/>
      <c r="O513" s="1430"/>
      <c r="P513" s="1430"/>
      <c r="Q513" s="1430"/>
      <c r="R513" s="1430"/>
      <c r="S513" s="1430"/>
      <c r="T513" s="1430"/>
      <c r="U513" s="1430"/>
      <c r="V513" s="1430"/>
      <c r="W513" s="1430"/>
      <c r="X513" s="1430"/>
      <c r="Y513" s="1430"/>
      <c r="Z513" s="1430"/>
      <c r="AA513" s="1430"/>
      <c r="AB513" s="1430"/>
      <c r="AC513" s="1430"/>
      <c r="AD513" s="1430"/>
      <c r="AE513" s="1430"/>
      <c r="AF513" s="1430"/>
      <c r="AG513" s="1430"/>
      <c r="AH513" s="1430"/>
      <c r="AI513" s="1430"/>
      <c r="AJ513" s="1430"/>
      <c r="AK513" s="1430"/>
      <c r="AL513" s="1430"/>
      <c r="AM513" s="1430"/>
      <c r="AN513" s="1430"/>
      <c r="AO513" s="1430"/>
      <c r="AP513" s="1430"/>
      <c r="AQ513" s="1430"/>
      <c r="AR513" s="1430"/>
      <c r="AS513" s="1430"/>
      <c r="AT513" s="1430"/>
      <c r="AU513" s="1430"/>
      <c r="AV513" s="1430"/>
      <c r="AW513" s="1430"/>
      <c r="AX513" s="1430"/>
      <c r="AY513" s="1430"/>
      <c r="AZ513" s="1430"/>
      <c r="BA513" s="1430"/>
      <c r="BB513" s="1430"/>
      <c r="BC513" s="1430"/>
      <c r="BD513" s="1430"/>
      <c r="BE513" s="1430"/>
    </row>
    <row r="514" spans="2:57">
      <c r="B514" s="1430"/>
      <c r="C514" s="1430"/>
      <c r="D514" s="1430"/>
      <c r="E514" s="1430"/>
      <c r="F514" s="1430"/>
      <c r="G514" s="1430"/>
      <c r="H514" s="1430"/>
      <c r="I514" s="1430"/>
      <c r="J514" s="1430"/>
      <c r="K514" s="1430"/>
      <c r="L514" s="1430"/>
      <c r="M514" s="1430"/>
      <c r="N514" s="1430"/>
      <c r="O514" s="1430"/>
      <c r="P514" s="1430"/>
      <c r="Q514" s="1430"/>
      <c r="R514" s="1430"/>
      <c r="S514" s="1430"/>
      <c r="T514" s="1430"/>
      <c r="U514" s="1430"/>
      <c r="V514" s="1430"/>
      <c r="W514" s="1430"/>
      <c r="X514" s="1430"/>
      <c r="Y514" s="1430"/>
      <c r="Z514" s="1430"/>
      <c r="AA514" s="1430"/>
      <c r="AB514" s="1430"/>
      <c r="AC514" s="1430"/>
      <c r="AD514" s="1430"/>
      <c r="AE514" s="1430"/>
      <c r="AF514" s="1430"/>
      <c r="AG514" s="1430"/>
      <c r="AH514" s="1430"/>
      <c r="AI514" s="1430"/>
      <c r="AJ514" s="1430"/>
      <c r="AK514" s="1430"/>
      <c r="AL514" s="1430"/>
      <c r="AM514" s="1430"/>
      <c r="AN514" s="1430"/>
      <c r="AO514" s="1430"/>
      <c r="AP514" s="1430"/>
      <c r="AQ514" s="1430"/>
      <c r="AR514" s="1430"/>
      <c r="AS514" s="1430"/>
      <c r="AT514" s="1430"/>
      <c r="AU514" s="1430"/>
      <c r="AV514" s="1430"/>
      <c r="AW514" s="1430"/>
      <c r="AX514" s="1430"/>
      <c r="AY514" s="1430"/>
      <c r="AZ514" s="1430"/>
      <c r="BA514" s="1430"/>
      <c r="BB514" s="1430"/>
      <c r="BC514" s="1430"/>
      <c r="BD514" s="1430"/>
      <c r="BE514" s="1430"/>
    </row>
    <row r="515" spans="2:57">
      <c r="B515" s="1430"/>
      <c r="C515" s="1430"/>
      <c r="D515" s="1430"/>
      <c r="E515" s="1430"/>
      <c r="F515" s="1430"/>
      <c r="G515" s="1430"/>
      <c r="H515" s="1430"/>
      <c r="I515" s="1430"/>
      <c r="J515" s="1430"/>
      <c r="K515" s="1430"/>
      <c r="L515" s="1430"/>
      <c r="M515" s="1430"/>
      <c r="N515" s="1430"/>
      <c r="O515" s="1430"/>
      <c r="P515" s="1430"/>
      <c r="Q515" s="1430"/>
      <c r="R515" s="1430"/>
      <c r="S515" s="1430"/>
      <c r="T515" s="1430"/>
      <c r="U515" s="1430"/>
      <c r="V515" s="1430"/>
      <c r="W515" s="1430"/>
      <c r="X515" s="1430"/>
      <c r="Y515" s="1430"/>
      <c r="Z515" s="1430"/>
      <c r="AA515" s="1430"/>
      <c r="AB515" s="1430"/>
      <c r="AC515" s="1430"/>
      <c r="AD515" s="1430"/>
      <c r="AE515" s="1430"/>
      <c r="AF515" s="1430"/>
      <c r="AG515" s="1430"/>
      <c r="AH515" s="1430"/>
      <c r="AI515" s="1430"/>
      <c r="AJ515" s="1430"/>
      <c r="AK515" s="1430"/>
      <c r="AL515" s="1430"/>
      <c r="AM515" s="1430"/>
      <c r="AN515" s="1430"/>
      <c r="AO515" s="1430"/>
      <c r="AP515" s="1430"/>
      <c r="AQ515" s="1430"/>
      <c r="AR515" s="1430"/>
      <c r="AS515" s="1430"/>
      <c r="AT515" s="1430"/>
      <c r="AU515" s="1430"/>
      <c r="AV515" s="1430"/>
      <c r="AW515" s="1430"/>
      <c r="AX515" s="1430"/>
      <c r="AY515" s="1430"/>
      <c r="AZ515" s="1430"/>
      <c r="BA515" s="1430"/>
      <c r="BB515" s="1430"/>
      <c r="BC515" s="1430"/>
      <c r="BD515" s="1430"/>
      <c r="BE515" s="1430"/>
    </row>
    <row r="516" spans="2:57">
      <c r="B516" s="1430"/>
      <c r="C516" s="1430"/>
      <c r="D516" s="1430"/>
      <c r="E516" s="1430"/>
      <c r="F516" s="1430"/>
      <c r="G516" s="1430"/>
      <c r="H516" s="1430"/>
      <c r="I516" s="1430"/>
      <c r="J516" s="1430"/>
      <c r="K516" s="1430"/>
      <c r="L516" s="1430"/>
      <c r="M516" s="1430"/>
      <c r="N516" s="1430"/>
      <c r="O516" s="1430"/>
      <c r="P516" s="1430"/>
      <c r="Q516" s="1430"/>
      <c r="R516" s="1430"/>
      <c r="S516" s="1430"/>
      <c r="T516" s="1430"/>
      <c r="U516" s="1430"/>
      <c r="V516" s="1430"/>
      <c r="W516" s="1430"/>
      <c r="X516" s="1430"/>
      <c r="Y516" s="1430"/>
      <c r="Z516" s="1430"/>
      <c r="AA516" s="1430"/>
      <c r="AB516" s="1430"/>
      <c r="AC516" s="1430"/>
      <c r="AD516" s="1430"/>
      <c r="AE516" s="1430"/>
      <c r="AF516" s="1430"/>
      <c r="AG516" s="1430"/>
      <c r="AH516" s="1430"/>
      <c r="AI516" s="1430"/>
      <c r="AJ516" s="1430"/>
      <c r="AK516" s="1430"/>
      <c r="AL516" s="1430"/>
      <c r="AM516" s="1430"/>
      <c r="AN516" s="1430"/>
      <c r="AO516" s="1430"/>
      <c r="AP516" s="1430"/>
      <c r="AQ516" s="1430"/>
      <c r="AR516" s="1430"/>
      <c r="AS516" s="1430"/>
      <c r="AT516" s="1430"/>
      <c r="AU516" s="1430"/>
      <c r="AV516" s="1430"/>
      <c r="AW516" s="1430"/>
      <c r="AX516" s="1430"/>
      <c r="AY516" s="1430"/>
      <c r="AZ516" s="1430"/>
      <c r="BA516" s="1430"/>
      <c r="BB516" s="1430"/>
      <c r="BC516" s="1430"/>
      <c r="BD516" s="1430"/>
      <c r="BE516" s="1430"/>
    </row>
    <row r="517" spans="2:57">
      <c r="B517" s="1430"/>
      <c r="C517" s="1430"/>
      <c r="D517" s="1430"/>
      <c r="E517" s="1430"/>
      <c r="F517" s="1430"/>
      <c r="G517" s="1430"/>
      <c r="H517" s="1430"/>
      <c r="I517" s="1430"/>
      <c r="J517" s="1430"/>
      <c r="K517" s="1430"/>
      <c r="L517" s="1430"/>
      <c r="M517" s="1430"/>
      <c r="N517" s="1430"/>
      <c r="O517" s="1430"/>
      <c r="P517" s="1430"/>
      <c r="Q517" s="1430"/>
      <c r="R517" s="1430"/>
      <c r="S517" s="1430"/>
      <c r="T517" s="1430"/>
      <c r="U517" s="1430"/>
      <c r="V517" s="1430"/>
      <c r="W517" s="1430"/>
      <c r="X517" s="1430"/>
      <c r="Y517" s="1430"/>
      <c r="Z517" s="1430"/>
      <c r="AA517" s="1430"/>
      <c r="AB517" s="1430"/>
      <c r="AC517" s="1430"/>
      <c r="AD517" s="1430"/>
      <c r="AE517" s="1430"/>
      <c r="AF517" s="1430"/>
      <c r="AG517" s="1430"/>
      <c r="AH517" s="1430"/>
      <c r="AI517" s="1430"/>
      <c r="AJ517" s="1430"/>
      <c r="AK517" s="1430"/>
      <c r="AL517" s="1430"/>
      <c r="AM517" s="1430"/>
      <c r="AN517" s="1430"/>
      <c r="AO517" s="1430"/>
      <c r="AP517" s="1430"/>
      <c r="AQ517" s="1430"/>
      <c r="AR517" s="1430"/>
      <c r="AS517" s="1430"/>
      <c r="AT517" s="1430"/>
      <c r="AU517" s="1430"/>
      <c r="AV517" s="1430"/>
      <c r="AW517" s="1430"/>
      <c r="AX517" s="1430"/>
      <c r="AY517" s="1430"/>
      <c r="AZ517" s="1430"/>
      <c r="BA517" s="1430"/>
      <c r="BB517" s="1430"/>
      <c r="BC517" s="1430"/>
      <c r="BD517" s="1430"/>
      <c r="BE517" s="1430"/>
    </row>
    <row r="518" spans="2:57">
      <c r="B518" s="1430"/>
      <c r="C518" s="1430"/>
      <c r="D518" s="1430"/>
      <c r="E518" s="1430"/>
      <c r="F518" s="1430"/>
      <c r="G518" s="1430"/>
      <c r="H518" s="1430"/>
      <c r="I518" s="1430"/>
      <c r="J518" s="1430"/>
      <c r="K518" s="1430"/>
      <c r="L518" s="1430"/>
      <c r="M518" s="1430"/>
      <c r="N518" s="1430"/>
      <c r="O518" s="1430"/>
      <c r="P518" s="1430"/>
      <c r="Q518" s="1430"/>
      <c r="R518" s="1430"/>
      <c r="S518" s="1430"/>
      <c r="T518" s="1430"/>
      <c r="U518" s="1430"/>
      <c r="V518" s="1430"/>
      <c r="W518" s="1430"/>
      <c r="X518" s="1430"/>
      <c r="Y518" s="1430"/>
      <c r="Z518" s="1430"/>
      <c r="AA518" s="1430"/>
      <c r="AB518" s="1430"/>
      <c r="AC518" s="1430"/>
      <c r="AD518" s="1430"/>
      <c r="AE518" s="1430"/>
      <c r="AF518" s="1430"/>
      <c r="AG518" s="1430"/>
      <c r="AH518" s="1430"/>
      <c r="AI518" s="1430"/>
      <c r="AJ518" s="1430"/>
      <c r="AK518" s="1430"/>
      <c r="AL518" s="1430"/>
      <c r="AM518" s="1430"/>
      <c r="AN518" s="1430"/>
      <c r="AO518" s="1430"/>
      <c r="AP518" s="1430"/>
      <c r="AQ518" s="1430"/>
      <c r="AR518" s="1430"/>
      <c r="AS518" s="1430"/>
      <c r="AT518" s="1430"/>
      <c r="AU518" s="1430"/>
      <c r="AV518" s="1430"/>
      <c r="AW518" s="1430"/>
      <c r="AX518" s="1430"/>
      <c r="AY518" s="1430"/>
      <c r="AZ518" s="1430"/>
      <c r="BA518" s="1430"/>
      <c r="BB518" s="1430"/>
      <c r="BC518" s="1430"/>
      <c r="BD518" s="1430"/>
      <c r="BE518" s="1430"/>
    </row>
    <row r="519" spans="2:57">
      <c r="B519" s="1430"/>
      <c r="C519" s="1430"/>
      <c r="D519" s="1430"/>
      <c r="E519" s="1430"/>
      <c r="F519" s="1430"/>
      <c r="G519" s="1430"/>
      <c r="H519" s="1430"/>
      <c r="I519" s="1430"/>
      <c r="J519" s="1430"/>
      <c r="K519" s="1430"/>
      <c r="L519" s="1430"/>
      <c r="M519" s="1430"/>
      <c r="N519" s="1430"/>
      <c r="O519" s="1430"/>
      <c r="P519" s="1430"/>
      <c r="Q519" s="1430"/>
      <c r="R519" s="1430"/>
      <c r="S519" s="1430"/>
      <c r="T519" s="1430"/>
      <c r="U519" s="1430"/>
      <c r="V519" s="1430"/>
      <c r="W519" s="1430"/>
      <c r="X519" s="1430"/>
      <c r="Y519" s="1430"/>
      <c r="Z519" s="1430"/>
      <c r="AA519" s="1430"/>
      <c r="AB519" s="1430"/>
      <c r="AC519" s="1430"/>
      <c r="AD519" s="1430"/>
      <c r="AE519" s="1430"/>
      <c r="AF519" s="1430"/>
      <c r="AG519" s="1430"/>
      <c r="AH519" s="1430"/>
      <c r="AI519" s="1430"/>
      <c r="AJ519" s="1430"/>
      <c r="AK519" s="1430"/>
      <c r="AL519" s="1430"/>
      <c r="AM519" s="1430"/>
      <c r="AN519" s="1430"/>
      <c r="AO519" s="1430"/>
      <c r="AP519" s="1430"/>
      <c r="AQ519" s="1430"/>
      <c r="AR519" s="1430"/>
      <c r="AS519" s="1430"/>
      <c r="AT519" s="1430"/>
      <c r="AU519" s="1430"/>
      <c r="AV519" s="1430"/>
      <c r="AW519" s="1430"/>
      <c r="AX519" s="1430"/>
      <c r="AY519" s="1430"/>
      <c r="AZ519" s="1430"/>
      <c r="BA519" s="1430"/>
      <c r="BB519" s="1430"/>
      <c r="BC519" s="1430"/>
      <c r="BD519" s="1430"/>
      <c r="BE519" s="1430"/>
    </row>
    <row r="520" spans="2:57">
      <c r="B520" s="1430"/>
      <c r="C520" s="1430"/>
      <c r="D520" s="1430"/>
      <c r="E520" s="1430"/>
      <c r="F520" s="1430"/>
      <c r="G520" s="1430"/>
      <c r="H520" s="1430"/>
      <c r="I520" s="1430"/>
      <c r="J520" s="1430"/>
      <c r="K520" s="1430"/>
      <c r="L520" s="1430"/>
      <c r="M520" s="1430"/>
      <c r="N520" s="1430"/>
      <c r="O520" s="1430"/>
      <c r="P520" s="1430"/>
      <c r="Q520" s="1430"/>
      <c r="R520" s="1430"/>
      <c r="S520" s="1430"/>
      <c r="T520" s="1430"/>
      <c r="U520" s="1430"/>
      <c r="V520" s="1430"/>
      <c r="W520" s="1430"/>
      <c r="X520" s="1430"/>
      <c r="Y520" s="1430"/>
      <c r="Z520" s="1430"/>
      <c r="AA520" s="1430"/>
      <c r="AB520" s="1430"/>
      <c r="AC520" s="1430"/>
      <c r="AD520" s="1430"/>
      <c r="AE520" s="1430"/>
      <c r="AF520" s="1430"/>
      <c r="AG520" s="1430"/>
      <c r="AH520" s="1430"/>
      <c r="AI520" s="1430"/>
      <c r="AJ520" s="1430"/>
      <c r="AK520" s="1430"/>
      <c r="AL520" s="1430"/>
      <c r="AM520" s="1430"/>
      <c r="AN520" s="1430"/>
      <c r="AO520" s="1430"/>
      <c r="AP520" s="1430"/>
      <c r="AQ520" s="1430"/>
      <c r="AR520" s="1430"/>
      <c r="AS520" s="1430"/>
      <c r="AT520" s="1430"/>
      <c r="AU520" s="1430"/>
      <c r="AV520" s="1430"/>
      <c r="AW520" s="1430"/>
      <c r="AX520" s="1430"/>
      <c r="AY520" s="1430"/>
      <c r="AZ520" s="1430"/>
      <c r="BA520" s="1430"/>
      <c r="BB520" s="1430"/>
      <c r="BC520" s="1430"/>
      <c r="BD520" s="1430"/>
      <c r="BE520" s="1430"/>
    </row>
    <row r="521" spans="2:57">
      <c r="B521" s="1430"/>
      <c r="C521" s="1430"/>
      <c r="D521" s="1430"/>
      <c r="E521" s="1430"/>
      <c r="F521" s="1430"/>
      <c r="G521" s="1430"/>
      <c r="H521" s="1430"/>
      <c r="I521" s="1430"/>
      <c r="J521" s="1430"/>
      <c r="K521" s="1430"/>
      <c r="L521" s="1430"/>
      <c r="M521" s="1430"/>
      <c r="N521" s="1430"/>
      <c r="O521" s="1430"/>
      <c r="P521" s="1430"/>
      <c r="Q521" s="1430"/>
      <c r="R521" s="1430"/>
      <c r="S521" s="1430"/>
      <c r="T521" s="1430"/>
      <c r="U521" s="1430"/>
      <c r="V521" s="1430"/>
      <c r="W521" s="1430"/>
      <c r="X521" s="1430"/>
      <c r="Y521" s="1430"/>
      <c r="Z521" s="1430"/>
      <c r="AA521" s="1430"/>
      <c r="AB521" s="1430"/>
      <c r="AC521" s="1430"/>
      <c r="AD521" s="1430"/>
      <c r="AE521" s="1430"/>
      <c r="AF521" s="1430"/>
      <c r="AG521" s="1430"/>
      <c r="AH521" s="1430"/>
      <c r="AI521" s="1430"/>
      <c r="AJ521" s="1430"/>
      <c r="AK521" s="1430"/>
      <c r="AL521" s="1430"/>
      <c r="AM521" s="1430"/>
      <c r="AN521" s="1430"/>
      <c r="AO521" s="1430"/>
      <c r="AP521" s="1430"/>
      <c r="AQ521" s="1430"/>
      <c r="AR521" s="1430"/>
      <c r="AS521" s="1430"/>
      <c r="AT521" s="1430"/>
      <c r="AU521" s="1430"/>
      <c r="AV521" s="1430"/>
      <c r="AW521" s="1430"/>
      <c r="AX521" s="1430"/>
      <c r="AY521" s="1430"/>
      <c r="AZ521" s="1430"/>
      <c r="BA521" s="1430"/>
      <c r="BB521" s="1430"/>
      <c r="BC521" s="1430"/>
      <c r="BD521" s="1430"/>
      <c r="BE521" s="1430"/>
    </row>
    <row r="522" spans="2:57">
      <c r="B522" s="1430"/>
      <c r="C522" s="1430"/>
      <c r="D522" s="1430"/>
      <c r="E522" s="1430"/>
      <c r="F522" s="1430"/>
      <c r="G522" s="1430"/>
      <c r="H522" s="1430"/>
      <c r="I522" s="1430"/>
      <c r="J522" s="1430"/>
      <c r="K522" s="1430"/>
      <c r="L522" s="1430"/>
      <c r="M522" s="1430"/>
      <c r="N522" s="1430"/>
      <c r="O522" s="1430"/>
      <c r="P522" s="1430"/>
      <c r="Q522" s="1430"/>
      <c r="R522" s="1430"/>
      <c r="S522" s="1430"/>
      <c r="T522" s="1430"/>
      <c r="U522" s="1430"/>
      <c r="V522" s="1430"/>
      <c r="W522" s="1430"/>
      <c r="X522" s="1430"/>
      <c r="Y522" s="1430"/>
      <c r="Z522" s="1430"/>
      <c r="AA522" s="1430"/>
      <c r="AB522" s="1430"/>
      <c r="AC522" s="1430"/>
      <c r="AD522" s="1430"/>
      <c r="AE522" s="1430"/>
      <c r="AF522" s="1430"/>
      <c r="AG522" s="1430"/>
      <c r="AH522" s="1430"/>
      <c r="AI522" s="1430"/>
      <c r="AJ522" s="1430"/>
      <c r="AK522" s="1430"/>
      <c r="AL522" s="1430"/>
      <c r="AM522" s="1430"/>
      <c r="AN522" s="1430"/>
      <c r="AO522" s="1430"/>
      <c r="AP522" s="1430"/>
      <c r="AQ522" s="1430"/>
      <c r="AR522" s="1430"/>
      <c r="AS522" s="1430"/>
      <c r="AT522" s="1430"/>
      <c r="AU522" s="1430"/>
      <c r="AV522" s="1430"/>
      <c r="AW522" s="1430"/>
      <c r="AX522" s="1430"/>
      <c r="AY522" s="1430"/>
      <c r="AZ522" s="1430"/>
      <c r="BA522" s="1430"/>
      <c r="BB522" s="1430"/>
      <c r="BC522" s="1430"/>
      <c r="BD522" s="1430"/>
      <c r="BE522" s="1430"/>
    </row>
    <row r="523" spans="2:57">
      <c r="B523" s="1430"/>
      <c r="C523" s="1430"/>
      <c r="D523" s="1430"/>
      <c r="E523" s="1430"/>
      <c r="F523" s="1430"/>
      <c r="G523" s="1430"/>
      <c r="H523" s="1430"/>
      <c r="I523" s="1430"/>
      <c r="J523" s="1430"/>
      <c r="K523" s="1430"/>
      <c r="L523" s="1430"/>
      <c r="M523" s="1430"/>
      <c r="N523" s="1430"/>
      <c r="O523" s="1430"/>
      <c r="P523" s="1430"/>
      <c r="Q523" s="1430"/>
      <c r="R523" s="1430"/>
      <c r="S523" s="1430"/>
      <c r="T523" s="1430"/>
      <c r="U523" s="1430"/>
      <c r="V523" s="1430"/>
      <c r="W523" s="1430"/>
      <c r="X523" s="1430"/>
      <c r="Y523" s="1430"/>
      <c r="Z523" s="1430"/>
      <c r="AA523" s="1430"/>
      <c r="AB523" s="1430"/>
      <c r="AC523" s="1430"/>
      <c r="AD523" s="1430"/>
      <c r="AE523" s="1430"/>
      <c r="AF523" s="1430"/>
      <c r="AG523" s="1430"/>
      <c r="AH523" s="1430"/>
      <c r="AI523" s="1430"/>
      <c r="AJ523" s="1430"/>
      <c r="AK523" s="1430"/>
      <c r="AL523" s="1430"/>
      <c r="AM523" s="1430"/>
      <c r="AN523" s="1430"/>
      <c r="AO523" s="1430"/>
      <c r="AP523" s="1430"/>
      <c r="AQ523" s="1430"/>
      <c r="AR523" s="1430"/>
      <c r="AS523" s="1430"/>
      <c r="AT523" s="1430"/>
      <c r="AU523" s="1430"/>
      <c r="AV523" s="1430"/>
      <c r="AW523" s="1430"/>
      <c r="AX523" s="1430"/>
      <c r="AY523" s="1430"/>
      <c r="AZ523" s="1430"/>
      <c r="BA523" s="1430"/>
      <c r="BB523" s="1430"/>
      <c r="BC523" s="1430"/>
      <c r="BD523" s="1430"/>
      <c r="BE523" s="1430"/>
    </row>
    <row r="524" spans="2:57">
      <c r="B524" s="1430"/>
      <c r="C524" s="1430"/>
      <c r="D524" s="1430"/>
      <c r="E524" s="1430"/>
      <c r="F524" s="1430"/>
      <c r="G524" s="1430"/>
      <c r="H524" s="1430"/>
      <c r="I524" s="1430"/>
      <c r="J524" s="1430"/>
      <c r="K524" s="1430"/>
      <c r="L524" s="1430"/>
      <c r="M524" s="1430"/>
      <c r="N524" s="1430"/>
      <c r="O524" s="1430"/>
      <c r="P524" s="1430"/>
      <c r="Q524" s="1430"/>
      <c r="R524" s="1430"/>
      <c r="S524" s="1430"/>
      <c r="T524" s="1430"/>
      <c r="U524" s="1430"/>
      <c r="V524" s="1430"/>
      <c r="W524" s="1430"/>
      <c r="X524" s="1430"/>
      <c r="Y524" s="1430"/>
      <c r="Z524" s="1430"/>
      <c r="AA524" s="1430"/>
      <c r="AB524" s="1430"/>
      <c r="AC524" s="1430"/>
      <c r="AD524" s="1430"/>
      <c r="AE524" s="1430"/>
      <c r="AF524" s="1430"/>
      <c r="AG524" s="1430"/>
      <c r="AH524" s="1430"/>
      <c r="AI524" s="1430"/>
      <c r="AJ524" s="1430"/>
      <c r="AK524" s="1430"/>
      <c r="AL524" s="1430"/>
      <c r="AM524" s="1430"/>
      <c r="AN524" s="1430"/>
      <c r="AO524" s="1430"/>
      <c r="AP524" s="1430"/>
      <c r="AQ524" s="1430"/>
      <c r="AR524" s="1430"/>
      <c r="AS524" s="1430"/>
      <c r="AT524" s="1430"/>
      <c r="AU524" s="1430"/>
      <c r="AV524" s="1430"/>
      <c r="AW524" s="1430"/>
      <c r="AX524" s="1430"/>
      <c r="AY524" s="1430"/>
      <c r="AZ524" s="1430"/>
      <c r="BA524" s="1430"/>
      <c r="BB524" s="1430"/>
      <c r="BC524" s="1430"/>
      <c r="BD524" s="1430"/>
      <c r="BE524" s="1430"/>
    </row>
    <row r="525" spans="2:57">
      <c r="B525" s="1430"/>
      <c r="C525" s="1430"/>
      <c r="D525" s="1430"/>
      <c r="E525" s="1430"/>
      <c r="F525" s="1430"/>
      <c r="G525" s="1430"/>
      <c r="H525" s="1430"/>
      <c r="I525" s="1430"/>
      <c r="J525" s="1430"/>
      <c r="K525" s="1430"/>
      <c r="L525" s="1430"/>
      <c r="M525" s="1430"/>
      <c r="N525" s="1430"/>
      <c r="O525" s="1430"/>
      <c r="P525" s="1430"/>
      <c r="Q525" s="1430"/>
      <c r="R525" s="1430"/>
      <c r="S525" s="1430"/>
      <c r="T525" s="1430"/>
      <c r="U525" s="1430"/>
      <c r="V525" s="1430"/>
      <c r="W525" s="1430"/>
      <c r="X525" s="1430"/>
      <c r="Y525" s="1430"/>
      <c r="Z525" s="1430"/>
      <c r="AA525" s="1430"/>
      <c r="AB525" s="1430"/>
      <c r="AC525" s="1430"/>
      <c r="AD525" s="1430"/>
      <c r="AE525" s="1430"/>
      <c r="AF525" s="1430"/>
      <c r="AG525" s="1430"/>
      <c r="AH525" s="1430"/>
      <c r="AI525" s="1430"/>
      <c r="AJ525" s="1430"/>
      <c r="AK525" s="1430"/>
      <c r="AL525" s="1430"/>
      <c r="AM525" s="1430"/>
      <c r="AN525" s="1430"/>
      <c r="AO525" s="1430"/>
      <c r="AP525" s="1430"/>
      <c r="AQ525" s="1430"/>
      <c r="AR525" s="1430"/>
      <c r="AS525" s="1430"/>
      <c r="AT525" s="1430"/>
      <c r="AU525" s="1430"/>
      <c r="AV525" s="1430"/>
      <c r="AW525" s="1430"/>
      <c r="AX525" s="1430"/>
      <c r="AY525" s="1430"/>
      <c r="AZ525" s="1430"/>
      <c r="BA525" s="1430"/>
      <c r="BB525" s="1430"/>
      <c r="BC525" s="1430"/>
      <c r="BD525" s="1430"/>
      <c r="BE525" s="1430"/>
    </row>
    <row r="526" spans="2:57">
      <c r="B526" s="1430"/>
      <c r="C526" s="1430"/>
      <c r="D526" s="1430"/>
      <c r="E526" s="1430"/>
      <c r="F526" s="1430"/>
      <c r="G526" s="1430"/>
      <c r="H526" s="1430"/>
      <c r="I526" s="1430"/>
      <c r="J526" s="1430"/>
      <c r="K526" s="1430"/>
      <c r="L526" s="1430"/>
      <c r="M526" s="1430"/>
      <c r="N526" s="1430"/>
      <c r="O526" s="1430"/>
      <c r="P526" s="1430"/>
      <c r="Q526" s="1430"/>
      <c r="R526" s="1430"/>
      <c r="S526" s="1430"/>
      <c r="T526" s="1430"/>
      <c r="U526" s="1430"/>
      <c r="V526" s="1430"/>
      <c r="W526" s="1430"/>
      <c r="X526" s="1430"/>
      <c r="Y526" s="1430"/>
      <c r="Z526" s="1430"/>
      <c r="AA526" s="1430"/>
      <c r="AB526" s="1430"/>
      <c r="AC526" s="1430"/>
      <c r="AD526" s="1430"/>
      <c r="AE526" s="1430"/>
      <c r="AF526" s="1430"/>
      <c r="AG526" s="1430"/>
      <c r="AH526" s="1430"/>
      <c r="AI526" s="1430"/>
      <c r="AJ526" s="1430"/>
      <c r="AK526" s="1430"/>
      <c r="AL526" s="1430"/>
      <c r="AM526" s="1430"/>
      <c r="AN526" s="1430"/>
      <c r="AO526" s="1430"/>
      <c r="AP526" s="1430"/>
      <c r="AQ526" s="1430"/>
      <c r="AR526" s="1430"/>
      <c r="AS526" s="1430"/>
      <c r="AT526" s="1430"/>
      <c r="AU526" s="1430"/>
      <c r="AV526" s="1430"/>
      <c r="AW526" s="1430"/>
      <c r="AX526" s="1430"/>
      <c r="AY526" s="1430"/>
      <c r="AZ526" s="1430"/>
      <c r="BA526" s="1430"/>
      <c r="BB526" s="1430"/>
      <c r="BC526" s="1430"/>
      <c r="BD526" s="1430"/>
      <c r="BE526" s="1430"/>
    </row>
    <row r="527" spans="2:57">
      <c r="B527" s="1430"/>
      <c r="C527" s="1430"/>
      <c r="D527" s="1430"/>
      <c r="E527" s="1430"/>
      <c r="F527" s="1430"/>
      <c r="G527" s="1430"/>
      <c r="H527" s="1430"/>
      <c r="I527" s="1430"/>
      <c r="J527" s="1430"/>
      <c r="K527" s="1430"/>
      <c r="L527" s="1430"/>
      <c r="M527" s="1430"/>
      <c r="N527" s="1430"/>
      <c r="O527" s="1430"/>
      <c r="P527" s="1430"/>
      <c r="Q527" s="1430"/>
      <c r="R527" s="1430"/>
      <c r="S527" s="1430"/>
      <c r="T527" s="1430"/>
      <c r="U527" s="1430"/>
      <c r="V527" s="1430"/>
      <c r="W527" s="1430"/>
      <c r="X527" s="1430"/>
      <c r="Y527" s="1430"/>
      <c r="Z527" s="1430"/>
      <c r="AA527" s="1430"/>
      <c r="AB527" s="1430"/>
      <c r="AC527" s="1430"/>
      <c r="AD527" s="1430"/>
      <c r="AE527" s="1430"/>
      <c r="AF527" s="1430"/>
      <c r="AG527" s="1430"/>
      <c r="AH527" s="1430"/>
      <c r="AI527" s="1430"/>
      <c r="AJ527" s="1430"/>
      <c r="AK527" s="1430"/>
      <c r="AL527" s="1430"/>
      <c r="AM527" s="1430"/>
      <c r="AN527" s="1430"/>
      <c r="AO527" s="1430"/>
      <c r="AP527" s="1430"/>
      <c r="AQ527" s="1430"/>
      <c r="AR527" s="1430"/>
      <c r="AS527" s="1430"/>
      <c r="AT527" s="1430"/>
      <c r="AU527" s="1430"/>
      <c r="AV527" s="1430"/>
      <c r="AW527" s="1430"/>
      <c r="AX527" s="1430"/>
      <c r="AY527" s="1430"/>
      <c r="AZ527" s="1430"/>
      <c r="BA527" s="1430"/>
      <c r="BB527" s="1430"/>
      <c r="BC527" s="1430"/>
      <c r="BD527" s="1430"/>
      <c r="BE527" s="1430"/>
    </row>
    <row r="528" spans="2:57">
      <c r="B528" s="1430"/>
      <c r="C528" s="1430"/>
      <c r="D528" s="1430"/>
      <c r="E528" s="1430"/>
      <c r="F528" s="1430"/>
      <c r="G528" s="1430"/>
      <c r="H528" s="1430"/>
      <c r="I528" s="1430"/>
      <c r="J528" s="1430"/>
      <c r="K528" s="1430"/>
      <c r="L528" s="1430"/>
      <c r="M528" s="1430"/>
      <c r="N528" s="1430"/>
      <c r="O528" s="1430"/>
      <c r="P528" s="1430"/>
      <c r="Q528" s="1430"/>
      <c r="R528" s="1430"/>
      <c r="S528" s="1430"/>
      <c r="T528" s="1430"/>
      <c r="U528" s="1430"/>
      <c r="V528" s="1430"/>
      <c r="W528" s="1430"/>
      <c r="X528" s="1430"/>
      <c r="Y528" s="1430"/>
      <c r="Z528" s="1430"/>
      <c r="AA528" s="1430"/>
      <c r="AB528" s="1430"/>
      <c r="AC528" s="1430"/>
      <c r="AD528" s="1430"/>
      <c r="AE528" s="1430"/>
      <c r="AF528" s="1430"/>
      <c r="AG528" s="1430"/>
      <c r="AH528" s="1430"/>
      <c r="AI528" s="1430"/>
      <c r="AJ528" s="1430"/>
      <c r="AK528" s="1430"/>
      <c r="AL528" s="1430"/>
      <c r="AM528" s="1430"/>
      <c r="AN528" s="1430"/>
      <c r="AO528" s="1430"/>
      <c r="AP528" s="1430"/>
      <c r="AQ528" s="1430"/>
      <c r="AR528" s="1430"/>
      <c r="AS528" s="1430"/>
      <c r="AT528" s="1430"/>
      <c r="AU528" s="1430"/>
      <c r="AV528" s="1430"/>
      <c r="AW528" s="1430"/>
      <c r="AX528" s="1430"/>
      <c r="AY528" s="1430"/>
      <c r="AZ528" s="1430"/>
      <c r="BA528" s="1430"/>
      <c r="BB528" s="1430"/>
      <c r="BC528" s="1430"/>
      <c r="BD528" s="1430"/>
      <c r="BE528" s="1430"/>
    </row>
    <row r="529" spans="2:57">
      <c r="B529" s="1430"/>
      <c r="C529" s="1430"/>
      <c r="D529" s="1430"/>
      <c r="E529" s="1430"/>
      <c r="F529" s="1430"/>
      <c r="G529" s="1430"/>
      <c r="H529" s="1430"/>
      <c r="I529" s="1430"/>
      <c r="J529" s="1430"/>
      <c r="K529" s="1430"/>
      <c r="L529" s="1430"/>
      <c r="M529" s="1430"/>
      <c r="N529" s="1430"/>
      <c r="O529" s="1430"/>
      <c r="P529" s="1430"/>
      <c r="Q529" s="1430"/>
      <c r="R529" s="1430"/>
      <c r="S529" s="1430"/>
      <c r="T529" s="1430"/>
      <c r="U529" s="1430"/>
      <c r="V529" s="1430"/>
      <c r="W529" s="1430"/>
      <c r="X529" s="1430"/>
      <c r="Y529" s="1430"/>
      <c r="Z529" s="1430"/>
      <c r="AA529" s="1430"/>
      <c r="AB529" s="1430"/>
      <c r="AC529" s="1430"/>
      <c r="AD529" s="1430"/>
      <c r="AE529" s="1430"/>
      <c r="AF529" s="1430"/>
      <c r="AG529" s="1430"/>
      <c r="AH529" s="1430"/>
      <c r="AI529" s="1430"/>
      <c r="AJ529" s="1430"/>
      <c r="AK529" s="1430"/>
      <c r="AL529" s="1430"/>
      <c r="AM529" s="1430"/>
      <c r="AN529" s="1430"/>
      <c r="AO529" s="1430"/>
      <c r="AP529" s="1430"/>
      <c r="AQ529" s="1430"/>
      <c r="AR529" s="1430"/>
      <c r="AS529" s="1430"/>
      <c r="AT529" s="1430"/>
      <c r="AU529" s="1430"/>
      <c r="AV529" s="1430"/>
      <c r="AW529" s="1430"/>
      <c r="AX529" s="1430"/>
      <c r="AY529" s="1430"/>
      <c r="AZ529" s="1430"/>
      <c r="BA529" s="1430"/>
      <c r="BB529" s="1430"/>
      <c r="BC529" s="1430"/>
      <c r="BD529" s="1430"/>
      <c r="BE529" s="1430"/>
    </row>
    <row r="530" spans="2:57">
      <c r="B530" s="1430"/>
      <c r="C530" s="1430"/>
      <c r="D530" s="1430"/>
      <c r="E530" s="1430"/>
      <c r="F530" s="1430"/>
      <c r="G530" s="1430"/>
      <c r="H530" s="1430"/>
      <c r="I530" s="1430"/>
      <c r="J530" s="1430"/>
      <c r="K530" s="1430"/>
      <c r="L530" s="1430"/>
      <c r="M530" s="1430"/>
      <c r="N530" s="1430"/>
      <c r="O530" s="1430"/>
      <c r="P530" s="1430"/>
      <c r="Q530" s="1430"/>
      <c r="R530" s="1430"/>
      <c r="S530" s="1430"/>
      <c r="T530" s="1430"/>
      <c r="U530" s="1430"/>
      <c r="V530" s="1430"/>
      <c r="W530" s="1430"/>
      <c r="X530" s="1430"/>
      <c r="Y530" s="1430"/>
      <c r="Z530" s="1430"/>
      <c r="AA530" s="1430"/>
      <c r="AB530" s="1430"/>
      <c r="AC530" s="1430"/>
      <c r="AD530" s="1430"/>
      <c r="AE530" s="1430"/>
      <c r="AF530" s="1430"/>
      <c r="AG530" s="1430"/>
      <c r="AH530" s="1430"/>
      <c r="AI530" s="1430"/>
      <c r="AJ530" s="1430"/>
      <c r="AK530" s="1430"/>
      <c r="AL530" s="1430"/>
      <c r="AM530" s="1430"/>
      <c r="AN530" s="1430"/>
      <c r="AO530" s="1430"/>
      <c r="AP530" s="1430"/>
      <c r="AQ530" s="1430"/>
      <c r="AR530" s="1430"/>
      <c r="AS530" s="1430"/>
      <c r="AT530" s="1430"/>
      <c r="AU530" s="1430"/>
      <c r="AV530" s="1430"/>
      <c r="AW530" s="1430"/>
      <c r="AX530" s="1430"/>
      <c r="AY530" s="1430"/>
      <c r="AZ530" s="1430"/>
      <c r="BA530" s="1430"/>
      <c r="BB530" s="1430"/>
      <c r="BC530" s="1430"/>
      <c r="BD530" s="1430"/>
      <c r="BE530" s="1430"/>
    </row>
    <row r="531" spans="2:57">
      <c r="B531" s="1430"/>
      <c r="C531" s="1430"/>
      <c r="D531" s="1430"/>
      <c r="E531" s="1430"/>
      <c r="F531" s="1430"/>
      <c r="G531" s="1430"/>
      <c r="H531" s="1430"/>
      <c r="I531" s="1430"/>
      <c r="J531" s="1430"/>
      <c r="K531" s="1430"/>
      <c r="L531" s="1430"/>
      <c r="M531" s="1430"/>
      <c r="N531" s="1430"/>
      <c r="O531" s="1430"/>
      <c r="P531" s="1430"/>
      <c r="Q531" s="1430"/>
      <c r="R531" s="1430"/>
      <c r="S531" s="1430"/>
      <c r="T531" s="1430"/>
      <c r="U531" s="1430"/>
      <c r="V531" s="1430"/>
      <c r="W531" s="1430"/>
      <c r="X531" s="1430"/>
      <c r="Y531" s="1430"/>
      <c r="Z531" s="1430"/>
      <c r="AA531" s="1430"/>
      <c r="AB531" s="1430"/>
      <c r="AC531" s="1430"/>
      <c r="AD531" s="1430"/>
      <c r="AE531" s="1430"/>
      <c r="AF531" s="1430"/>
      <c r="AG531" s="1430"/>
      <c r="AH531" s="1430"/>
      <c r="AI531" s="1430"/>
      <c r="AJ531" s="1430"/>
      <c r="AK531" s="1430"/>
      <c r="AL531" s="1430"/>
      <c r="AM531" s="1430"/>
      <c r="AN531" s="1430"/>
      <c r="AO531" s="1430"/>
      <c r="AP531" s="1430"/>
      <c r="AQ531" s="1430"/>
      <c r="AR531" s="1430"/>
      <c r="AS531" s="1430"/>
      <c r="AT531" s="1430"/>
      <c r="AU531" s="1430"/>
      <c r="AV531" s="1430"/>
      <c r="AW531" s="1430"/>
      <c r="AX531" s="1430"/>
      <c r="AY531" s="1430"/>
      <c r="AZ531" s="1430"/>
      <c r="BA531" s="1430"/>
      <c r="BB531" s="1430"/>
      <c r="BC531" s="1430"/>
      <c r="BD531" s="1430"/>
      <c r="BE531" s="1430"/>
    </row>
    <row r="532" spans="2:57">
      <c r="B532" s="1430"/>
      <c r="C532" s="1430"/>
      <c r="D532" s="1430"/>
      <c r="E532" s="1430"/>
      <c r="F532" s="1430"/>
      <c r="G532" s="1430"/>
      <c r="H532" s="1430"/>
      <c r="I532" s="1430"/>
      <c r="J532" s="1430"/>
      <c r="K532" s="1430"/>
      <c r="L532" s="1430"/>
      <c r="M532" s="1430"/>
      <c r="N532" s="1430"/>
      <c r="O532" s="1430"/>
      <c r="P532" s="1430"/>
      <c r="Q532" s="1430"/>
      <c r="R532" s="1430"/>
      <c r="S532" s="1430"/>
      <c r="T532" s="1430"/>
      <c r="U532" s="1430"/>
      <c r="V532" s="1430"/>
      <c r="W532" s="1430"/>
      <c r="X532" s="1430"/>
      <c r="Y532" s="1430"/>
      <c r="Z532" s="1430"/>
      <c r="AA532" s="1430"/>
      <c r="AB532" s="1430"/>
      <c r="AC532" s="1430"/>
      <c r="AD532" s="1430"/>
      <c r="AE532" s="1430"/>
      <c r="AF532" s="1430"/>
      <c r="AG532" s="1430"/>
      <c r="AH532" s="1430"/>
      <c r="AI532" s="1430"/>
      <c r="AJ532" s="1430"/>
      <c r="AK532" s="1430"/>
      <c r="AL532" s="1430"/>
      <c r="AM532" s="1430"/>
      <c r="AN532" s="1430"/>
      <c r="AO532" s="1430"/>
      <c r="AP532" s="1430"/>
      <c r="AQ532" s="1430"/>
      <c r="AR532" s="1430"/>
      <c r="AS532" s="1430"/>
      <c r="AT532" s="1430"/>
      <c r="AU532" s="1430"/>
      <c r="AV532" s="1430"/>
      <c r="AW532" s="1430"/>
      <c r="AX532" s="1430"/>
      <c r="AY532" s="1430"/>
      <c r="AZ532" s="1430"/>
      <c r="BA532" s="1430"/>
      <c r="BB532" s="1430"/>
      <c r="BC532" s="1430"/>
      <c r="BD532" s="1430"/>
      <c r="BE532" s="1430"/>
    </row>
    <row r="533" spans="2:57">
      <c r="B533" s="1430"/>
      <c r="C533" s="1430"/>
      <c r="D533" s="1430"/>
      <c r="E533" s="1430"/>
      <c r="F533" s="1430"/>
      <c r="G533" s="1430"/>
      <c r="H533" s="1430"/>
      <c r="I533" s="1430"/>
      <c r="J533" s="1430"/>
      <c r="K533" s="1430"/>
      <c r="L533" s="1430"/>
      <c r="M533" s="1430"/>
      <c r="N533" s="1430"/>
      <c r="O533" s="1430"/>
      <c r="P533" s="1430"/>
      <c r="Q533" s="1430"/>
      <c r="R533" s="1430"/>
      <c r="S533" s="1430"/>
      <c r="T533" s="1430"/>
      <c r="U533" s="1430"/>
      <c r="V533" s="1430"/>
      <c r="W533" s="1430"/>
      <c r="X533" s="1430"/>
      <c r="Y533" s="1430"/>
      <c r="Z533" s="1430"/>
      <c r="AA533" s="1430"/>
      <c r="AB533" s="1430"/>
      <c r="AC533" s="1430"/>
      <c r="AD533" s="1430"/>
      <c r="AE533" s="1430"/>
      <c r="AF533" s="1430"/>
      <c r="AG533" s="1430"/>
      <c r="AH533" s="1430"/>
      <c r="AI533" s="1430"/>
      <c r="AJ533" s="1430"/>
      <c r="AK533" s="1430"/>
      <c r="AL533" s="1430"/>
      <c r="AM533" s="1430"/>
      <c r="AN533" s="1430"/>
      <c r="AO533" s="1430"/>
      <c r="AP533" s="1430"/>
      <c r="AQ533" s="1430"/>
      <c r="AR533" s="1430"/>
      <c r="AS533" s="1430"/>
      <c r="AT533" s="1430"/>
      <c r="AU533" s="1430"/>
      <c r="AV533" s="1430"/>
      <c r="AW533" s="1430"/>
      <c r="AX533" s="1430"/>
      <c r="AY533" s="1430"/>
      <c r="AZ533" s="1430"/>
      <c r="BA533" s="1430"/>
      <c r="BB533" s="1430"/>
      <c r="BC533" s="1430"/>
      <c r="BD533" s="1430"/>
      <c r="BE533" s="1430"/>
    </row>
    <row r="534" spans="2:57">
      <c r="B534" s="1430"/>
      <c r="C534" s="1430"/>
      <c r="D534" s="1430"/>
      <c r="E534" s="1430"/>
      <c r="F534" s="1430"/>
      <c r="G534" s="1430"/>
      <c r="H534" s="1430"/>
      <c r="I534" s="1430"/>
      <c r="J534" s="1430"/>
      <c r="K534" s="1430"/>
      <c r="L534" s="1430"/>
      <c r="M534" s="1430"/>
      <c r="N534" s="1430"/>
      <c r="O534" s="1430"/>
      <c r="P534" s="1430"/>
      <c r="Q534" s="1430"/>
      <c r="R534" s="1430"/>
      <c r="S534" s="1430"/>
      <c r="T534" s="1430"/>
      <c r="U534" s="1430"/>
      <c r="V534" s="1430"/>
      <c r="W534" s="1430"/>
      <c r="X534" s="1430"/>
      <c r="Y534" s="1430"/>
      <c r="Z534" s="1430"/>
      <c r="AA534" s="1430"/>
      <c r="AB534" s="1430"/>
      <c r="AC534" s="1430"/>
      <c r="AD534" s="1430"/>
      <c r="AE534" s="1430"/>
      <c r="AF534" s="1430"/>
      <c r="AG534" s="1430"/>
      <c r="AH534" s="1430"/>
      <c r="AI534" s="1430"/>
      <c r="AJ534" s="1430"/>
      <c r="AK534" s="1430"/>
      <c r="AL534" s="1430"/>
      <c r="AM534" s="1430"/>
      <c r="AN534" s="1430"/>
      <c r="AO534" s="1430"/>
      <c r="AP534" s="1430"/>
      <c r="AQ534" s="1430"/>
      <c r="AR534" s="1430"/>
      <c r="AS534" s="1430"/>
      <c r="AT534" s="1430"/>
      <c r="AU534" s="1430"/>
      <c r="AV534" s="1430"/>
      <c r="AW534" s="1430"/>
      <c r="AX534" s="1430"/>
      <c r="AY534" s="1430"/>
      <c r="AZ534" s="1430"/>
      <c r="BA534" s="1430"/>
      <c r="BB534" s="1430"/>
      <c r="BC534" s="1430"/>
      <c r="BD534" s="1430"/>
      <c r="BE534" s="1430"/>
    </row>
    <row r="535" spans="2:57">
      <c r="B535" s="1430"/>
      <c r="C535" s="1430"/>
      <c r="D535" s="1430"/>
      <c r="E535" s="1430"/>
      <c r="F535" s="1430"/>
      <c r="G535" s="1430"/>
      <c r="H535" s="1430"/>
      <c r="I535" s="1430"/>
      <c r="J535" s="1430"/>
      <c r="K535" s="1430"/>
      <c r="L535" s="1430"/>
      <c r="M535" s="1430"/>
      <c r="N535" s="1430"/>
      <c r="O535" s="1430"/>
      <c r="P535" s="1430"/>
      <c r="Q535" s="1430"/>
      <c r="R535" s="1430"/>
      <c r="S535" s="1430"/>
      <c r="T535" s="1430"/>
      <c r="U535" s="1430"/>
      <c r="V535" s="1430"/>
      <c r="W535" s="1430"/>
      <c r="X535" s="1430"/>
      <c r="Y535" s="1430"/>
      <c r="Z535" s="1430"/>
      <c r="AA535" s="1430"/>
      <c r="AB535" s="1430"/>
      <c r="AC535" s="1430"/>
      <c r="AD535" s="1430"/>
      <c r="AE535" s="1430"/>
      <c r="AF535" s="1430"/>
      <c r="AG535" s="1430"/>
      <c r="AH535" s="1430"/>
      <c r="AI535" s="1430"/>
      <c r="AJ535" s="1430"/>
      <c r="AK535" s="1430"/>
      <c r="AL535" s="1430"/>
      <c r="AM535" s="1430"/>
      <c r="AN535" s="1430"/>
      <c r="AO535" s="1430"/>
      <c r="AP535" s="1430"/>
      <c r="AQ535" s="1430"/>
      <c r="AR535" s="1430"/>
      <c r="AS535" s="1430"/>
      <c r="AT535" s="1430"/>
      <c r="AU535" s="1430"/>
      <c r="AV535" s="1430"/>
      <c r="AW535" s="1430"/>
      <c r="AX535" s="1430"/>
      <c r="AY535" s="1430"/>
      <c r="AZ535" s="1430"/>
      <c r="BA535" s="1430"/>
      <c r="BB535" s="1430"/>
      <c r="BC535" s="1430"/>
      <c r="BD535" s="1430"/>
      <c r="BE535" s="1430"/>
    </row>
    <row r="536" spans="2:57">
      <c r="B536" s="1430"/>
      <c r="C536" s="1430"/>
      <c r="D536" s="1430"/>
      <c r="E536" s="1430"/>
      <c r="F536" s="1430"/>
      <c r="G536" s="1430"/>
      <c r="H536" s="1430"/>
      <c r="I536" s="1430"/>
      <c r="J536" s="1430"/>
      <c r="K536" s="1430"/>
      <c r="L536" s="1430"/>
      <c r="M536" s="1430"/>
      <c r="N536" s="1430"/>
      <c r="O536" s="1430"/>
      <c r="P536" s="1430"/>
      <c r="Q536" s="1430"/>
      <c r="R536" s="1430"/>
      <c r="S536" s="1430"/>
      <c r="T536" s="1430"/>
      <c r="U536" s="1430"/>
      <c r="V536" s="1430"/>
      <c r="W536" s="1430"/>
      <c r="X536" s="1430"/>
      <c r="Y536" s="1430"/>
      <c r="Z536" s="1430"/>
      <c r="AA536" s="1430"/>
      <c r="AB536" s="1430"/>
      <c r="AC536" s="1430"/>
      <c r="AD536" s="1430"/>
      <c r="AE536" s="1430"/>
      <c r="AF536" s="1430"/>
      <c r="AG536" s="1430"/>
      <c r="AH536" s="1430"/>
      <c r="AI536" s="1430"/>
      <c r="AJ536" s="1430"/>
      <c r="AK536" s="1430"/>
      <c r="AL536" s="1430"/>
      <c r="AM536" s="1430"/>
      <c r="AN536" s="1430"/>
      <c r="AO536" s="1430"/>
      <c r="AP536" s="1430"/>
      <c r="AQ536" s="1430"/>
      <c r="AR536" s="1430"/>
      <c r="AS536" s="1430"/>
      <c r="AT536" s="1430"/>
      <c r="AU536" s="1430"/>
      <c r="AV536" s="1430"/>
      <c r="AW536" s="1430"/>
      <c r="AX536" s="1430"/>
      <c r="AY536" s="1430"/>
      <c r="AZ536" s="1430"/>
      <c r="BA536" s="1430"/>
      <c r="BB536" s="1430"/>
      <c r="BC536" s="1430"/>
      <c r="BD536" s="1430"/>
      <c r="BE536" s="1430"/>
    </row>
    <row r="537" spans="2:57">
      <c r="B537" s="1430"/>
      <c r="C537" s="1430"/>
      <c r="D537" s="1430"/>
      <c r="E537" s="1430"/>
      <c r="F537" s="1430"/>
      <c r="G537" s="1430"/>
      <c r="H537" s="1430"/>
      <c r="I537" s="1430"/>
      <c r="J537" s="1430"/>
      <c r="K537" s="1430"/>
      <c r="L537" s="1430"/>
      <c r="M537" s="1430"/>
      <c r="N537" s="1430"/>
      <c r="O537" s="1430"/>
      <c r="P537" s="1430"/>
      <c r="Q537" s="1430"/>
      <c r="R537" s="1430"/>
      <c r="S537" s="1430"/>
      <c r="T537" s="1430"/>
      <c r="U537" s="1430"/>
      <c r="V537" s="1430"/>
      <c r="W537" s="1430"/>
      <c r="X537" s="1430"/>
      <c r="Y537" s="1430"/>
      <c r="Z537" s="1430"/>
      <c r="AA537" s="1430"/>
      <c r="AB537" s="1430"/>
      <c r="AC537" s="1430"/>
      <c r="AD537" s="1430"/>
      <c r="AE537" s="1430"/>
      <c r="AF537" s="1430"/>
      <c r="AG537" s="1430"/>
      <c r="AH537" s="1430"/>
      <c r="AI537" s="1430"/>
      <c r="AJ537" s="1430"/>
      <c r="AK537" s="1430"/>
      <c r="AL537" s="1430"/>
      <c r="AM537" s="1430"/>
      <c r="AN537" s="1430"/>
      <c r="AO537" s="1430"/>
      <c r="AP537" s="1430"/>
      <c r="AQ537" s="1430"/>
      <c r="AR537" s="1430"/>
      <c r="AS537" s="1430"/>
      <c r="AT537" s="1430"/>
      <c r="AU537" s="1430"/>
      <c r="AV537" s="1430"/>
      <c r="AW537" s="1430"/>
      <c r="AX537" s="1430"/>
      <c r="AY537" s="1430"/>
      <c r="AZ537" s="1430"/>
      <c r="BA537" s="1430"/>
      <c r="BB537" s="1430"/>
      <c r="BC537" s="1430"/>
      <c r="BD537" s="1430"/>
      <c r="BE537" s="1430"/>
    </row>
    <row r="538" spans="2:57">
      <c r="B538" s="1430"/>
      <c r="C538" s="1430"/>
      <c r="D538" s="1430"/>
      <c r="E538" s="1430"/>
      <c r="F538" s="1430"/>
      <c r="G538" s="1430"/>
      <c r="H538" s="1430"/>
      <c r="I538" s="1430"/>
      <c r="J538" s="1430"/>
      <c r="K538" s="1430"/>
      <c r="L538" s="1430"/>
      <c r="M538" s="1430"/>
      <c r="N538" s="1430"/>
      <c r="O538" s="1430"/>
      <c r="P538" s="1430"/>
      <c r="Q538" s="1430"/>
      <c r="R538" s="1430"/>
      <c r="S538" s="1430"/>
      <c r="T538" s="1430"/>
      <c r="U538" s="1430"/>
      <c r="V538" s="1430"/>
      <c r="W538" s="1430"/>
      <c r="X538" s="1430"/>
      <c r="Y538" s="1430"/>
      <c r="Z538" s="1430"/>
      <c r="AA538" s="1430"/>
      <c r="AB538" s="1430"/>
      <c r="AC538" s="1430"/>
      <c r="AD538" s="1430"/>
      <c r="AE538" s="1430"/>
      <c r="AF538" s="1430"/>
      <c r="AG538" s="1430"/>
      <c r="AH538" s="1430"/>
      <c r="AI538" s="1430"/>
      <c r="AJ538" s="1430"/>
      <c r="AK538" s="1430"/>
      <c r="AL538" s="1430"/>
      <c r="AM538" s="1430"/>
      <c r="AN538" s="1430"/>
      <c r="AO538" s="1430"/>
      <c r="AP538" s="1430"/>
      <c r="AQ538" s="1430"/>
      <c r="AR538" s="1430"/>
      <c r="AS538" s="1430"/>
      <c r="AT538" s="1430"/>
      <c r="AU538" s="1430"/>
      <c r="AV538" s="1430"/>
      <c r="AW538" s="1430"/>
      <c r="AX538" s="1430"/>
      <c r="AY538" s="1430"/>
      <c r="AZ538" s="1430"/>
      <c r="BA538" s="1430"/>
      <c r="BB538" s="1430"/>
      <c r="BC538" s="1430"/>
      <c r="BD538" s="1430"/>
      <c r="BE538" s="1430"/>
    </row>
    <row r="539" spans="2:57">
      <c r="B539" s="1430"/>
      <c r="C539" s="1430"/>
      <c r="D539" s="1430"/>
      <c r="E539" s="1430"/>
      <c r="F539" s="1430"/>
      <c r="G539" s="1430"/>
      <c r="H539" s="1430"/>
      <c r="I539" s="1430"/>
      <c r="J539" s="1430"/>
      <c r="K539" s="1430"/>
      <c r="L539" s="1430"/>
      <c r="M539" s="1430"/>
      <c r="N539" s="1430"/>
      <c r="O539" s="1430"/>
      <c r="P539" s="1430"/>
      <c r="Q539" s="1430"/>
      <c r="R539" s="1430"/>
      <c r="S539" s="1430"/>
      <c r="T539" s="1430"/>
      <c r="U539" s="1430"/>
      <c r="V539" s="1430"/>
      <c r="W539" s="1430"/>
      <c r="X539" s="1430"/>
      <c r="Y539" s="1430"/>
      <c r="Z539" s="1430"/>
      <c r="AA539" s="1430"/>
      <c r="AB539" s="1430"/>
      <c r="AC539" s="1430"/>
      <c r="AD539" s="1430"/>
      <c r="AE539" s="1430"/>
      <c r="AF539" s="1430"/>
      <c r="AG539" s="1430"/>
      <c r="AH539" s="1430"/>
      <c r="AI539" s="1430"/>
      <c r="AJ539" s="1430"/>
      <c r="AK539" s="1430"/>
      <c r="AL539" s="1430"/>
      <c r="AM539" s="1430"/>
      <c r="AN539" s="1430"/>
      <c r="AO539" s="1430"/>
      <c r="AP539" s="1430"/>
      <c r="AQ539" s="1430"/>
      <c r="AR539" s="1430"/>
      <c r="AS539" s="1430"/>
      <c r="AT539" s="1430"/>
      <c r="AU539" s="1430"/>
      <c r="AV539" s="1430"/>
      <c r="AW539" s="1430"/>
      <c r="AX539" s="1430"/>
      <c r="AY539" s="1430"/>
      <c r="AZ539" s="1430"/>
      <c r="BA539" s="1430"/>
      <c r="BB539" s="1430"/>
      <c r="BC539" s="1430"/>
      <c r="BD539" s="1430"/>
      <c r="BE539" s="1430"/>
    </row>
    <row r="540" spans="2:57">
      <c r="B540" s="1430"/>
      <c r="C540" s="1430"/>
      <c r="D540" s="1430"/>
      <c r="E540" s="1430"/>
      <c r="F540" s="1430"/>
      <c r="G540" s="1430"/>
      <c r="H540" s="1430"/>
      <c r="I540" s="1430"/>
      <c r="J540" s="1430"/>
      <c r="K540" s="1430"/>
      <c r="L540" s="1430"/>
      <c r="M540" s="1430"/>
      <c r="N540" s="1430"/>
      <c r="O540" s="1430"/>
      <c r="P540" s="1430"/>
      <c r="Q540" s="1430"/>
      <c r="R540" s="1430"/>
      <c r="S540" s="1430"/>
      <c r="T540" s="1430"/>
      <c r="U540" s="1430"/>
      <c r="V540" s="1430"/>
      <c r="W540" s="1430"/>
      <c r="X540" s="1430"/>
      <c r="Y540" s="1430"/>
      <c r="Z540" s="1430"/>
      <c r="AA540" s="1430"/>
      <c r="AB540" s="1430"/>
      <c r="AC540" s="1430"/>
      <c r="AD540" s="1430"/>
      <c r="AE540" s="1430"/>
      <c r="AF540" s="1430"/>
      <c r="AG540" s="1430"/>
      <c r="AH540" s="1430"/>
      <c r="AI540" s="1430"/>
      <c r="AJ540" s="1430"/>
      <c r="AK540" s="1430"/>
      <c r="AL540" s="1430"/>
      <c r="AM540" s="1430"/>
      <c r="AN540" s="1430"/>
      <c r="AO540" s="1430"/>
      <c r="AP540" s="1430"/>
      <c r="AQ540" s="1430"/>
      <c r="AR540" s="1430"/>
      <c r="AS540" s="1430"/>
      <c r="AT540" s="1430"/>
      <c r="AU540" s="1430"/>
      <c r="AV540" s="1430"/>
      <c r="AW540" s="1430"/>
      <c r="AX540" s="1430"/>
      <c r="AY540" s="1430"/>
      <c r="AZ540" s="1430"/>
      <c r="BA540" s="1430"/>
      <c r="BB540" s="1430"/>
      <c r="BC540" s="1430"/>
      <c r="BD540" s="1430"/>
      <c r="BE540" s="1430"/>
    </row>
    <row r="541" spans="2:57">
      <c r="B541" s="1430"/>
      <c r="C541" s="1430"/>
      <c r="D541" s="1430"/>
      <c r="E541" s="1430"/>
      <c r="F541" s="1430"/>
      <c r="G541" s="1430"/>
      <c r="H541" s="1430"/>
      <c r="I541" s="1430"/>
      <c r="J541" s="1430"/>
      <c r="K541" s="1430"/>
      <c r="L541" s="1430"/>
      <c r="M541" s="1430"/>
      <c r="N541" s="1430"/>
      <c r="O541" s="1430"/>
      <c r="P541" s="1430"/>
      <c r="Q541" s="1430"/>
      <c r="R541" s="1430"/>
      <c r="S541" s="1430"/>
      <c r="T541" s="1430"/>
      <c r="U541" s="1430"/>
      <c r="V541" s="1430"/>
      <c r="W541" s="1430"/>
      <c r="X541" s="1430"/>
      <c r="Y541" s="1430"/>
      <c r="Z541" s="1430"/>
      <c r="AA541" s="1430"/>
      <c r="AB541" s="1430"/>
      <c r="AC541" s="1430"/>
      <c r="AD541" s="1430"/>
      <c r="AE541" s="1430"/>
      <c r="AF541" s="1430"/>
      <c r="AG541" s="1430"/>
      <c r="AH541" s="1430"/>
      <c r="AI541" s="1430"/>
      <c r="AJ541" s="1430"/>
      <c r="AK541" s="1430"/>
      <c r="AL541" s="1430"/>
      <c r="AM541" s="1430"/>
      <c r="AN541" s="1430"/>
      <c r="AO541" s="1430"/>
      <c r="AP541" s="1430"/>
      <c r="AQ541" s="1430"/>
      <c r="AR541" s="1430"/>
      <c r="AS541" s="1430"/>
      <c r="AT541" s="1430"/>
      <c r="AU541" s="1430"/>
      <c r="AV541" s="1430"/>
      <c r="AW541" s="1430"/>
      <c r="AX541" s="1430"/>
      <c r="AY541" s="1430"/>
      <c r="AZ541" s="1430"/>
      <c r="BA541" s="1430"/>
      <c r="BB541" s="1430"/>
      <c r="BC541" s="1430"/>
      <c r="BD541" s="1430"/>
      <c r="BE541" s="1430"/>
    </row>
    <row r="542" spans="2:57">
      <c r="B542" s="1430"/>
      <c r="C542" s="1430"/>
      <c r="D542" s="1430"/>
      <c r="E542" s="1430"/>
      <c r="F542" s="1430"/>
      <c r="G542" s="1430"/>
      <c r="H542" s="1430"/>
      <c r="I542" s="1430"/>
      <c r="J542" s="1430"/>
      <c r="K542" s="1430"/>
      <c r="L542" s="1430"/>
      <c r="M542" s="1430"/>
      <c r="N542" s="1430"/>
      <c r="O542" s="1430"/>
      <c r="P542" s="1430"/>
      <c r="Q542" s="1430"/>
      <c r="R542" s="1430"/>
      <c r="S542" s="1430"/>
      <c r="T542" s="1430"/>
      <c r="U542" s="1430"/>
      <c r="V542" s="1430"/>
      <c r="W542" s="1430"/>
      <c r="X542" s="1430"/>
      <c r="Y542" s="1430"/>
      <c r="Z542" s="1430"/>
      <c r="AA542" s="1430"/>
      <c r="AB542" s="1430"/>
      <c r="AC542" s="1430"/>
      <c r="AD542" s="1430"/>
      <c r="AE542" s="1430"/>
      <c r="AF542" s="1430"/>
      <c r="AG542" s="1430"/>
      <c r="AH542" s="1430"/>
      <c r="AI542" s="1430"/>
      <c r="AJ542" s="1430"/>
      <c r="AK542" s="1430"/>
      <c r="AL542" s="1430"/>
      <c r="AM542" s="1430"/>
      <c r="AN542" s="1430"/>
      <c r="AO542" s="1430"/>
      <c r="AP542" s="1430"/>
      <c r="AQ542" s="1430"/>
      <c r="AR542" s="1430"/>
      <c r="AS542" s="1430"/>
      <c r="AT542" s="1430"/>
      <c r="AU542" s="1430"/>
      <c r="AV542" s="1430"/>
      <c r="AW542" s="1430"/>
      <c r="AX542" s="1430"/>
      <c r="AY542" s="1430"/>
      <c r="AZ542" s="1430"/>
      <c r="BA542" s="1430"/>
      <c r="BB542" s="1430"/>
      <c r="BC542" s="1430"/>
      <c r="BD542" s="1430"/>
      <c r="BE542" s="1430"/>
    </row>
    <row r="543" spans="2:57">
      <c r="B543" s="1430"/>
      <c r="C543" s="1430"/>
      <c r="D543" s="1430"/>
      <c r="E543" s="1430"/>
      <c r="F543" s="1430"/>
      <c r="G543" s="1430"/>
      <c r="H543" s="1430"/>
      <c r="I543" s="1430"/>
      <c r="J543" s="1430"/>
      <c r="K543" s="1430"/>
      <c r="L543" s="1430"/>
      <c r="M543" s="1430"/>
      <c r="N543" s="1430"/>
      <c r="O543" s="1430"/>
      <c r="P543" s="1430"/>
      <c r="Q543" s="1430"/>
      <c r="R543" s="1430"/>
      <c r="S543" s="1430"/>
      <c r="T543" s="1430"/>
      <c r="U543" s="1430"/>
      <c r="V543" s="1430"/>
      <c r="W543" s="1430"/>
      <c r="X543" s="1430"/>
      <c r="Y543" s="1430"/>
      <c r="Z543" s="1430"/>
      <c r="AA543" s="1430"/>
      <c r="AB543" s="1430"/>
      <c r="AC543" s="1430"/>
      <c r="AD543" s="1430"/>
      <c r="AE543" s="1430"/>
      <c r="AF543" s="1430"/>
      <c r="AG543" s="1430"/>
      <c r="AH543" s="1430"/>
      <c r="AI543" s="1430"/>
      <c r="AJ543" s="1430"/>
      <c r="AK543" s="1430"/>
      <c r="AL543" s="1430"/>
      <c r="AM543" s="1430"/>
      <c r="AN543" s="1430"/>
      <c r="AO543" s="1430"/>
      <c r="AP543" s="1430"/>
      <c r="AQ543" s="1430"/>
      <c r="AR543" s="1430"/>
      <c r="AS543" s="1430"/>
      <c r="AT543" s="1430"/>
      <c r="AU543" s="1430"/>
      <c r="AV543" s="1430"/>
      <c r="AW543" s="1430"/>
      <c r="AX543" s="1430"/>
      <c r="AY543" s="1430"/>
      <c r="AZ543" s="1430"/>
      <c r="BA543" s="1430"/>
      <c r="BB543" s="1430"/>
      <c r="BC543" s="1430"/>
      <c r="BD543" s="1430"/>
      <c r="BE543" s="1430"/>
    </row>
    <row r="544" spans="2:57">
      <c r="B544" s="1430"/>
      <c r="C544" s="1430"/>
      <c r="D544" s="1430"/>
      <c r="E544" s="1430"/>
      <c r="F544" s="1430"/>
      <c r="G544" s="1430"/>
      <c r="H544" s="1430"/>
      <c r="I544" s="1430"/>
      <c r="J544" s="1430"/>
      <c r="K544" s="1430"/>
      <c r="L544" s="1430"/>
      <c r="M544" s="1430"/>
      <c r="N544" s="1430"/>
      <c r="O544" s="1430"/>
      <c r="P544" s="1430"/>
      <c r="Q544" s="1430"/>
      <c r="R544" s="1430"/>
      <c r="S544" s="1430"/>
      <c r="T544" s="1430"/>
      <c r="U544" s="1430"/>
      <c r="V544" s="1430"/>
      <c r="W544" s="1430"/>
      <c r="X544" s="1430"/>
      <c r="Y544" s="1430"/>
      <c r="Z544" s="1430"/>
      <c r="AA544" s="1430"/>
      <c r="AB544" s="1430"/>
      <c r="AC544" s="1430"/>
      <c r="AD544" s="1430"/>
      <c r="AE544" s="1430"/>
      <c r="AF544" s="1430"/>
      <c r="AG544" s="1430"/>
      <c r="AH544" s="1430"/>
      <c r="AI544" s="1430"/>
      <c r="AJ544" s="1430"/>
      <c r="AK544" s="1430"/>
      <c r="AL544" s="1430"/>
      <c r="AM544" s="1430"/>
      <c r="AN544" s="1430"/>
      <c r="AO544" s="1430"/>
      <c r="AP544" s="1430"/>
      <c r="AQ544" s="1430"/>
      <c r="AR544" s="1430"/>
      <c r="AS544" s="1430"/>
      <c r="AT544" s="1430"/>
      <c r="AU544" s="1430"/>
      <c r="AV544" s="1430"/>
      <c r="AW544" s="1430"/>
      <c r="AX544" s="1430"/>
      <c r="AY544" s="1430"/>
      <c r="AZ544" s="1430"/>
      <c r="BA544" s="1430"/>
      <c r="BB544" s="1430"/>
      <c r="BC544" s="1430"/>
      <c r="BD544" s="1430"/>
      <c r="BE544" s="1430"/>
    </row>
    <row r="545" spans="2:57">
      <c r="B545" s="1430"/>
      <c r="C545" s="1430"/>
      <c r="D545" s="1430"/>
      <c r="E545" s="1430"/>
      <c r="F545" s="1430"/>
      <c r="G545" s="1430"/>
      <c r="H545" s="1430"/>
      <c r="I545" s="1430"/>
      <c r="J545" s="1430"/>
      <c r="K545" s="1430"/>
      <c r="L545" s="1430"/>
      <c r="M545" s="1430"/>
      <c r="N545" s="1430"/>
      <c r="O545" s="1430"/>
      <c r="P545" s="1430"/>
      <c r="Q545" s="1430"/>
      <c r="R545" s="1430"/>
      <c r="S545" s="1430"/>
      <c r="T545" s="1430"/>
      <c r="U545" s="1430"/>
      <c r="V545" s="1430"/>
      <c r="W545" s="1430"/>
      <c r="X545" s="1430"/>
      <c r="Y545" s="1430"/>
      <c r="Z545" s="1430"/>
      <c r="AA545" s="1430"/>
      <c r="AB545" s="1430"/>
      <c r="AC545" s="1430"/>
      <c r="AD545" s="1430"/>
      <c r="AE545" s="1430"/>
      <c r="AF545" s="1430"/>
      <c r="AG545" s="1430"/>
      <c r="AH545" s="1430"/>
      <c r="AI545" s="1430"/>
      <c r="AJ545" s="1430"/>
      <c r="AK545" s="1430"/>
      <c r="AL545" s="1430"/>
      <c r="AM545" s="1430"/>
      <c r="AN545" s="1430"/>
      <c r="AO545" s="1430"/>
      <c r="AP545" s="1430"/>
      <c r="AQ545" s="1430"/>
      <c r="AR545" s="1430"/>
      <c r="AS545" s="1430"/>
      <c r="AT545" s="1430"/>
      <c r="AU545" s="1430"/>
      <c r="AV545" s="1430"/>
      <c r="AW545" s="1430"/>
      <c r="AX545" s="1430"/>
      <c r="AY545" s="1430"/>
      <c r="AZ545" s="1430"/>
      <c r="BA545" s="1430"/>
      <c r="BB545" s="1430"/>
      <c r="BC545" s="1430"/>
      <c r="BD545" s="1430"/>
      <c r="BE545" s="1430"/>
    </row>
    <row r="546" spans="2:57">
      <c r="B546" s="1430"/>
      <c r="C546" s="1430"/>
      <c r="D546" s="1430"/>
      <c r="E546" s="1430"/>
      <c r="F546" s="1430"/>
      <c r="G546" s="1430"/>
      <c r="H546" s="1430"/>
      <c r="I546" s="1430"/>
      <c r="J546" s="1430"/>
      <c r="K546" s="1430"/>
      <c r="L546" s="1430"/>
      <c r="M546" s="1430"/>
      <c r="N546" s="1430"/>
      <c r="O546" s="1430"/>
      <c r="P546" s="1430"/>
      <c r="Q546" s="1430"/>
      <c r="R546" s="1430"/>
      <c r="S546" s="1430"/>
      <c r="T546" s="1430"/>
      <c r="U546" s="1430"/>
      <c r="V546" s="1430"/>
      <c r="W546" s="1430"/>
      <c r="X546" s="1430"/>
      <c r="Y546" s="1430"/>
      <c r="Z546" s="1430"/>
      <c r="AA546" s="1430"/>
      <c r="AB546" s="1430"/>
      <c r="AC546" s="1430"/>
      <c r="AD546" s="1430"/>
      <c r="AE546" s="1430"/>
      <c r="AF546" s="1430"/>
      <c r="AG546" s="1430"/>
      <c r="AH546" s="1430"/>
      <c r="AI546" s="1430"/>
      <c r="AJ546" s="1430"/>
      <c r="AK546" s="1430"/>
      <c r="AL546" s="1430"/>
      <c r="AM546" s="1430"/>
      <c r="AN546" s="1430"/>
      <c r="AO546" s="1430"/>
      <c r="AP546" s="1430"/>
      <c r="AQ546" s="1430"/>
      <c r="AR546" s="1430"/>
      <c r="AS546" s="1430"/>
      <c r="AT546" s="1430"/>
      <c r="AU546" s="1430"/>
      <c r="AV546" s="1430"/>
      <c r="AW546" s="1430"/>
      <c r="AX546" s="1430"/>
      <c r="AY546" s="1430"/>
      <c r="AZ546" s="1430"/>
      <c r="BA546" s="1430"/>
      <c r="BB546" s="1430"/>
      <c r="BC546" s="1430"/>
      <c r="BD546" s="1430"/>
      <c r="BE546" s="1430"/>
    </row>
    <row r="547" spans="2:57">
      <c r="B547" s="1430"/>
      <c r="C547" s="1430"/>
      <c r="D547" s="1430"/>
      <c r="E547" s="1430"/>
      <c r="F547" s="1430"/>
      <c r="G547" s="1430"/>
      <c r="H547" s="1430"/>
      <c r="I547" s="1430"/>
      <c r="J547" s="1430"/>
      <c r="K547" s="1430"/>
      <c r="L547" s="1430"/>
      <c r="M547" s="1430"/>
      <c r="N547" s="1430"/>
      <c r="O547" s="1430"/>
      <c r="P547" s="1430"/>
      <c r="Q547" s="1430"/>
      <c r="R547" s="1430"/>
      <c r="S547" s="1430"/>
      <c r="T547" s="1430"/>
      <c r="U547" s="1430"/>
      <c r="V547" s="1430"/>
      <c r="W547" s="1430"/>
      <c r="X547" s="1430"/>
      <c r="Y547" s="1430"/>
      <c r="Z547" s="1430"/>
      <c r="AA547" s="1430"/>
      <c r="AB547" s="1430"/>
      <c r="AC547" s="1430"/>
      <c r="AD547" s="1430"/>
      <c r="AE547" s="1430"/>
      <c r="AF547" s="1430"/>
      <c r="AG547" s="1430"/>
      <c r="AH547" s="1430"/>
      <c r="AI547" s="1430"/>
      <c r="AJ547" s="1430"/>
      <c r="AK547" s="1430"/>
      <c r="AL547" s="1430"/>
      <c r="AM547" s="1430"/>
      <c r="AN547" s="1430"/>
      <c r="AO547" s="1430"/>
      <c r="AP547" s="1430"/>
      <c r="AQ547" s="1430"/>
      <c r="AR547" s="1430"/>
      <c r="AS547" s="1430"/>
      <c r="AT547" s="1430"/>
      <c r="AU547" s="1430"/>
      <c r="AV547" s="1430"/>
      <c r="AW547" s="1430"/>
      <c r="AX547" s="1430"/>
      <c r="AY547" s="1430"/>
      <c r="AZ547" s="1430"/>
      <c r="BA547" s="1430"/>
      <c r="BB547" s="1430"/>
      <c r="BC547" s="1430"/>
      <c r="BD547" s="1430"/>
      <c r="BE547" s="1430"/>
    </row>
    <row r="548" spans="2:57">
      <c r="B548" s="1430"/>
      <c r="C548" s="1430"/>
      <c r="D548" s="1430"/>
      <c r="E548" s="1430"/>
      <c r="F548" s="1430"/>
      <c r="G548" s="1430"/>
      <c r="H548" s="1430"/>
      <c r="I548" s="1430"/>
      <c r="J548" s="1430"/>
      <c r="K548" s="1430"/>
      <c r="L548" s="1430"/>
      <c r="M548" s="1430"/>
      <c r="N548" s="1430"/>
      <c r="O548" s="1430"/>
      <c r="P548" s="1430"/>
      <c r="Q548" s="1430"/>
      <c r="R548" s="1430"/>
      <c r="S548" s="1430"/>
      <c r="T548" s="1430"/>
      <c r="U548" s="1430"/>
      <c r="V548" s="1430"/>
      <c r="W548" s="1430"/>
      <c r="X548" s="1430"/>
      <c r="Y548" s="1430"/>
      <c r="Z548" s="1430"/>
      <c r="AA548" s="1430"/>
      <c r="AB548" s="1430"/>
      <c r="AC548" s="1430"/>
      <c r="AD548" s="1430"/>
      <c r="AE548" s="1430"/>
      <c r="AF548" s="1430"/>
      <c r="AG548" s="1430"/>
      <c r="AH548" s="1430"/>
      <c r="AI548" s="1430"/>
      <c r="AJ548" s="1430"/>
      <c r="AK548" s="1430"/>
      <c r="AL548" s="1430"/>
      <c r="AM548" s="1430"/>
      <c r="AN548" s="1430"/>
      <c r="AO548" s="1430"/>
      <c r="AP548" s="1430"/>
      <c r="AQ548" s="1430"/>
      <c r="AR548" s="1430"/>
      <c r="AS548" s="1430"/>
      <c r="AT548" s="1430"/>
      <c r="AU548" s="1430"/>
      <c r="AV548" s="1430"/>
      <c r="AW548" s="1430"/>
      <c r="AX548" s="1430"/>
      <c r="AY548" s="1430"/>
      <c r="AZ548" s="1430"/>
      <c r="BA548" s="1430"/>
      <c r="BB548" s="1430"/>
      <c r="BC548" s="1430"/>
      <c r="BD548" s="1430"/>
      <c r="BE548" s="1430"/>
    </row>
    <row r="549" spans="2:57">
      <c r="B549" s="1430"/>
      <c r="C549" s="1430"/>
      <c r="D549" s="1430"/>
      <c r="E549" s="1430"/>
      <c r="F549" s="1430"/>
      <c r="G549" s="1430"/>
      <c r="H549" s="1430"/>
      <c r="I549" s="1430"/>
      <c r="J549" s="1430"/>
      <c r="K549" s="1430"/>
      <c r="L549" s="1430"/>
      <c r="M549" s="1430"/>
      <c r="N549" s="1430"/>
      <c r="O549" s="1430"/>
      <c r="P549" s="1430"/>
      <c r="Q549" s="1430"/>
      <c r="R549" s="1430"/>
      <c r="S549" s="1430"/>
      <c r="T549" s="1430"/>
      <c r="U549" s="1430"/>
      <c r="V549" s="1430"/>
      <c r="W549" s="1430"/>
      <c r="X549" s="1430"/>
      <c r="Y549" s="1430"/>
      <c r="Z549" s="1430"/>
      <c r="AA549" s="1430"/>
      <c r="AB549" s="1430"/>
      <c r="AC549" s="1430"/>
      <c r="AD549" s="1430"/>
      <c r="AE549" s="1430"/>
      <c r="AF549" s="1430"/>
      <c r="AG549" s="1430"/>
      <c r="AH549" s="1430"/>
      <c r="AI549" s="1430"/>
      <c r="AJ549" s="1430"/>
      <c r="AK549" s="1430"/>
      <c r="AL549" s="1430"/>
      <c r="AM549" s="1430"/>
      <c r="AN549" s="1430"/>
      <c r="AO549" s="1430"/>
      <c r="AP549" s="1430"/>
      <c r="AQ549" s="1430"/>
      <c r="AR549" s="1430"/>
      <c r="AS549" s="1430"/>
      <c r="AT549" s="1430"/>
      <c r="AU549" s="1430"/>
      <c r="AV549" s="1430"/>
      <c r="AW549" s="1430"/>
      <c r="AX549" s="1430"/>
      <c r="AY549" s="1430"/>
      <c r="AZ549" s="1430"/>
      <c r="BA549" s="1430"/>
      <c r="BB549" s="1430"/>
      <c r="BC549" s="1430"/>
      <c r="BD549" s="1430"/>
      <c r="BE549" s="1430"/>
    </row>
    <row r="550" spans="2:57">
      <c r="B550" s="1430"/>
      <c r="C550" s="1430"/>
      <c r="D550" s="1430"/>
      <c r="E550" s="1430"/>
      <c r="F550" s="1430"/>
      <c r="G550" s="1430"/>
      <c r="H550" s="1430"/>
      <c r="I550" s="1430"/>
      <c r="J550" s="1430"/>
      <c r="K550" s="1430"/>
      <c r="L550" s="1430"/>
      <c r="M550" s="1430"/>
      <c r="N550" s="1430"/>
      <c r="O550" s="1430"/>
      <c r="P550" s="1430"/>
      <c r="Q550" s="1430"/>
      <c r="R550" s="1430"/>
      <c r="S550" s="1430"/>
      <c r="T550" s="1430"/>
      <c r="U550" s="1430"/>
      <c r="V550" s="1430"/>
      <c r="W550" s="1430"/>
      <c r="X550" s="1430"/>
      <c r="Y550" s="1430"/>
      <c r="Z550" s="1430"/>
      <c r="AA550" s="1430"/>
      <c r="AB550" s="1430"/>
      <c r="AC550" s="1430"/>
      <c r="AD550" s="1430"/>
      <c r="AE550" s="1430"/>
      <c r="AF550" s="1430"/>
      <c r="AG550" s="1430"/>
      <c r="AH550" s="1430"/>
      <c r="AI550" s="1430"/>
      <c r="AJ550" s="1430"/>
      <c r="AK550" s="1430"/>
      <c r="AL550" s="1430"/>
      <c r="AM550" s="1430"/>
      <c r="AN550" s="1430"/>
      <c r="AO550" s="1430"/>
      <c r="AP550" s="1430"/>
      <c r="AQ550" s="1430"/>
      <c r="AR550" s="1430"/>
      <c r="AS550" s="1430"/>
      <c r="AT550" s="1430"/>
      <c r="AU550" s="1430"/>
      <c r="AV550" s="1430"/>
      <c r="AW550" s="1430"/>
      <c r="AX550" s="1430"/>
      <c r="AY550" s="1430"/>
      <c r="AZ550" s="1430"/>
      <c r="BA550" s="1430"/>
      <c r="BB550" s="1430"/>
      <c r="BC550" s="1430"/>
      <c r="BD550" s="1430"/>
      <c r="BE550" s="1430"/>
    </row>
    <row r="551" spans="2:57">
      <c r="B551" s="1430"/>
      <c r="C551" s="1430"/>
      <c r="D551" s="1430"/>
      <c r="E551" s="1430"/>
      <c r="F551" s="1430"/>
      <c r="G551" s="1430"/>
      <c r="H551" s="1430"/>
      <c r="I551" s="1430"/>
      <c r="J551" s="1430"/>
      <c r="K551" s="1430"/>
      <c r="L551" s="1430"/>
      <c r="M551" s="1430"/>
      <c r="N551" s="1430"/>
      <c r="O551" s="1430"/>
      <c r="P551" s="1430"/>
      <c r="Q551" s="1430"/>
      <c r="R551" s="1430"/>
      <c r="S551" s="1430"/>
      <c r="T551" s="1430"/>
      <c r="U551" s="1430"/>
      <c r="V551" s="1430"/>
      <c r="W551" s="1430"/>
      <c r="X551" s="1430"/>
      <c r="Y551" s="1430"/>
      <c r="Z551" s="1430"/>
      <c r="AA551" s="1430"/>
      <c r="AB551" s="1430"/>
      <c r="AC551" s="1430"/>
      <c r="AD551" s="1430"/>
      <c r="AE551" s="1430"/>
      <c r="AF551" s="1430"/>
      <c r="AG551" s="1430"/>
      <c r="AH551" s="1430"/>
      <c r="AI551" s="1430"/>
      <c r="AJ551" s="1430"/>
      <c r="AK551" s="1430"/>
      <c r="AL551" s="1430"/>
      <c r="AM551" s="1430"/>
      <c r="AN551" s="1430"/>
      <c r="AO551" s="1430"/>
      <c r="AP551" s="1430"/>
      <c r="AQ551" s="1430"/>
      <c r="AR551" s="1430"/>
      <c r="AS551" s="1430"/>
      <c r="AT551" s="1430"/>
      <c r="AU551" s="1430"/>
      <c r="AV551" s="1430"/>
      <c r="AW551" s="1430"/>
      <c r="AX551" s="1430"/>
      <c r="AY551" s="1430"/>
      <c r="AZ551" s="1430"/>
      <c r="BA551" s="1430"/>
      <c r="BB551" s="1430"/>
      <c r="BC551" s="1430"/>
      <c r="BD551" s="1430"/>
      <c r="BE551" s="1430"/>
    </row>
    <row r="552" spans="2:57">
      <c r="B552" s="1430"/>
      <c r="C552" s="1430"/>
      <c r="D552" s="1430"/>
      <c r="E552" s="1430"/>
      <c r="F552" s="1430"/>
      <c r="G552" s="1430"/>
      <c r="H552" s="1430"/>
      <c r="I552" s="1430"/>
      <c r="J552" s="1430"/>
      <c r="K552" s="1430"/>
      <c r="L552" s="1430"/>
      <c r="M552" s="1430"/>
      <c r="N552" s="1430"/>
      <c r="O552" s="1430"/>
      <c r="P552" s="1430"/>
      <c r="Q552" s="1430"/>
      <c r="R552" s="1430"/>
      <c r="S552" s="1430"/>
      <c r="T552" s="1430"/>
      <c r="U552" s="1430"/>
      <c r="V552" s="1430"/>
      <c r="W552" s="1430"/>
      <c r="X552" s="1430"/>
      <c r="Y552" s="1430"/>
      <c r="Z552" s="1430"/>
      <c r="AA552" s="1430"/>
      <c r="AB552" s="1430"/>
      <c r="AC552" s="1430"/>
      <c r="AD552" s="1430"/>
      <c r="AE552" s="1430"/>
      <c r="AF552" s="1430"/>
      <c r="AG552" s="1430"/>
      <c r="AH552" s="1430"/>
      <c r="AI552" s="1430"/>
      <c r="AJ552" s="1430"/>
      <c r="AK552" s="1430"/>
      <c r="AL552" s="1430"/>
      <c r="AM552" s="1430"/>
      <c r="AN552" s="1430"/>
      <c r="AO552" s="1430"/>
      <c r="AP552" s="1430"/>
      <c r="AQ552" s="1430"/>
      <c r="AR552" s="1430"/>
      <c r="AS552" s="1430"/>
      <c r="AT552" s="1430"/>
      <c r="AU552" s="1430"/>
      <c r="AV552" s="1430"/>
      <c r="AW552" s="1430"/>
      <c r="AX552" s="1430"/>
      <c r="AY552" s="1430"/>
      <c r="AZ552" s="1430"/>
      <c r="BA552" s="1430"/>
      <c r="BB552" s="1430"/>
      <c r="BC552" s="1430"/>
      <c r="BD552" s="1430"/>
      <c r="BE552" s="1430"/>
    </row>
    <row r="553" spans="2:57">
      <c r="B553" s="1430"/>
      <c r="C553" s="1430"/>
      <c r="D553" s="1430"/>
      <c r="E553" s="1430"/>
      <c r="F553" s="1430"/>
      <c r="G553" s="1430"/>
      <c r="H553" s="1430"/>
      <c r="I553" s="1430"/>
      <c r="J553" s="1430"/>
      <c r="K553" s="1430"/>
      <c r="L553" s="1430"/>
      <c r="M553" s="1430"/>
      <c r="N553" s="1430"/>
      <c r="O553" s="1430"/>
      <c r="P553" s="1430"/>
      <c r="Q553" s="1430"/>
      <c r="R553" s="1430"/>
      <c r="S553" s="1430"/>
      <c r="T553" s="1430"/>
      <c r="U553" s="1430"/>
      <c r="V553" s="1430"/>
      <c r="W553" s="1430"/>
      <c r="X553" s="1430"/>
      <c r="Y553" s="1430"/>
      <c r="Z553" s="1430"/>
      <c r="AA553" s="1430"/>
      <c r="AB553" s="1430"/>
      <c r="AC553" s="1430"/>
      <c r="AD553" s="1430"/>
      <c r="AE553" s="1430"/>
      <c r="AF553" s="1430"/>
      <c r="AG553" s="1430"/>
      <c r="AH553" s="1430"/>
      <c r="AI553" s="1430"/>
      <c r="AJ553" s="1430"/>
      <c r="AK553" s="1430"/>
      <c r="AL553" s="1430"/>
      <c r="AM553" s="1430"/>
      <c r="AN553" s="1430"/>
      <c r="AO553" s="1430"/>
      <c r="AP553" s="1430"/>
      <c r="AQ553" s="1430"/>
      <c r="AR553" s="1430"/>
      <c r="AS553" s="1430"/>
      <c r="AT553" s="1430"/>
      <c r="AU553" s="1430"/>
      <c r="AV553" s="1430"/>
      <c r="AW553" s="1430"/>
      <c r="AX553" s="1430"/>
      <c r="AY553" s="1430"/>
      <c r="AZ553" s="1430"/>
      <c r="BA553" s="1430"/>
      <c r="BB553" s="1430"/>
      <c r="BC553" s="1430"/>
      <c r="BD553" s="1430"/>
      <c r="BE553" s="1430"/>
    </row>
    <row r="554" spans="2:57">
      <c r="B554" s="1430"/>
      <c r="C554" s="1430"/>
      <c r="D554" s="1430"/>
      <c r="E554" s="1430"/>
      <c r="F554" s="1430"/>
      <c r="G554" s="1430"/>
      <c r="H554" s="1430"/>
      <c r="I554" s="1430"/>
      <c r="J554" s="1430"/>
      <c r="K554" s="1430"/>
      <c r="L554" s="1430"/>
      <c r="M554" s="1430"/>
      <c r="N554" s="1430"/>
      <c r="O554" s="1430"/>
      <c r="P554" s="1430"/>
      <c r="Q554" s="1430"/>
      <c r="R554" s="1430"/>
      <c r="S554" s="1430"/>
      <c r="T554" s="1430"/>
      <c r="U554" s="1430"/>
      <c r="V554" s="1430"/>
      <c r="W554" s="1430"/>
      <c r="X554" s="1430"/>
      <c r="Y554" s="1430"/>
      <c r="Z554" s="1430"/>
      <c r="AA554" s="1430"/>
      <c r="AB554" s="1430"/>
      <c r="AC554" s="1430"/>
      <c r="AD554" s="1430"/>
      <c r="AE554" s="1430"/>
      <c r="AF554" s="1430"/>
      <c r="AG554" s="1430"/>
      <c r="AH554" s="1430"/>
      <c r="AI554" s="1430"/>
      <c r="AJ554" s="1430"/>
      <c r="AK554" s="1430"/>
      <c r="AL554" s="1430"/>
      <c r="AM554" s="1430"/>
      <c r="AN554" s="1430"/>
      <c r="AO554" s="1430"/>
      <c r="AP554" s="1430"/>
      <c r="AQ554" s="1430"/>
      <c r="AR554" s="1430"/>
      <c r="AS554" s="1430"/>
      <c r="AT554" s="1430"/>
      <c r="AU554" s="1430"/>
      <c r="AV554" s="1430"/>
      <c r="AW554" s="1430"/>
      <c r="AX554" s="1430"/>
      <c r="AY554" s="1430"/>
      <c r="AZ554" s="1430"/>
      <c r="BA554" s="1430"/>
      <c r="BB554" s="1430"/>
      <c r="BC554" s="1430"/>
      <c r="BD554" s="1430"/>
      <c r="BE554" s="1430"/>
    </row>
    <row r="555" spans="2:57">
      <c r="B555" s="1430"/>
      <c r="C555" s="1430"/>
      <c r="D555" s="1430"/>
      <c r="E555" s="1430"/>
      <c r="F555" s="1430"/>
      <c r="G555" s="1430"/>
      <c r="H555" s="1430"/>
      <c r="I555" s="1430"/>
      <c r="J555" s="1430"/>
      <c r="K555" s="1430"/>
      <c r="L555" s="1430"/>
      <c r="M555" s="1430"/>
      <c r="N555" s="1430"/>
      <c r="O555" s="1430"/>
      <c r="P555" s="1430"/>
      <c r="Q555" s="1430"/>
      <c r="R555" s="1430"/>
      <c r="S555" s="1430"/>
      <c r="T555" s="1430"/>
      <c r="U555" s="1430"/>
      <c r="V555" s="1430"/>
      <c r="W555" s="1430"/>
      <c r="X555" s="1430"/>
      <c r="Y555" s="1430"/>
      <c r="Z555" s="1430"/>
      <c r="AA555" s="1430"/>
      <c r="AB555" s="1430"/>
      <c r="AC555" s="1430"/>
      <c r="AD555" s="1430"/>
      <c r="AE555" s="1430"/>
      <c r="AF555" s="1430"/>
      <c r="AG555" s="1430"/>
      <c r="AH555" s="1430"/>
      <c r="AI555" s="1430"/>
      <c r="AJ555" s="1430"/>
      <c r="AK555" s="1430"/>
      <c r="AL555" s="1430"/>
      <c r="AM555" s="1430"/>
      <c r="AN555" s="1430"/>
      <c r="AO555" s="1430"/>
      <c r="AP555" s="1430"/>
      <c r="AQ555" s="1430"/>
      <c r="AR555" s="1430"/>
      <c r="AS555" s="1430"/>
      <c r="AT555" s="1430"/>
      <c r="AU555" s="1430"/>
      <c r="AV555" s="1430"/>
      <c r="AW555" s="1430"/>
      <c r="AX555" s="1430"/>
      <c r="AY555" s="1430"/>
      <c r="AZ555" s="1430"/>
      <c r="BA555" s="1430"/>
      <c r="BB555" s="1430"/>
      <c r="BC555" s="1430"/>
      <c r="BD555" s="1430"/>
      <c r="BE555" s="1430"/>
    </row>
    <row r="556" spans="2:57">
      <c r="B556" s="1430"/>
      <c r="C556" s="1430"/>
      <c r="D556" s="1430"/>
      <c r="E556" s="1430"/>
      <c r="F556" s="1430"/>
      <c r="G556" s="1430"/>
      <c r="H556" s="1430"/>
      <c r="I556" s="1430"/>
      <c r="J556" s="1430"/>
      <c r="K556" s="1430"/>
      <c r="L556" s="1430"/>
      <c r="M556" s="1430"/>
      <c r="N556" s="1430"/>
      <c r="O556" s="1430"/>
      <c r="P556" s="1430"/>
      <c r="Q556" s="1430"/>
      <c r="R556" s="1430"/>
      <c r="S556" s="1430"/>
      <c r="T556" s="1430"/>
      <c r="U556" s="1430"/>
      <c r="V556" s="1430"/>
      <c r="W556" s="1430"/>
      <c r="X556" s="1430"/>
      <c r="Y556" s="1430"/>
      <c r="Z556" s="1430"/>
      <c r="AA556" s="1430"/>
      <c r="AB556" s="1430"/>
      <c r="AC556" s="1430"/>
      <c r="AD556" s="1430"/>
      <c r="AE556" s="1430"/>
      <c r="AF556" s="1430"/>
      <c r="AG556" s="1430"/>
      <c r="AH556" s="1430"/>
      <c r="AI556" s="1430"/>
      <c r="AJ556" s="1430"/>
      <c r="AK556" s="1430"/>
      <c r="AL556" s="1430"/>
      <c r="AM556" s="1430"/>
      <c r="AN556" s="1430"/>
      <c r="AO556" s="1430"/>
      <c r="AP556" s="1430"/>
      <c r="AQ556" s="1430"/>
      <c r="AR556" s="1430"/>
      <c r="AS556" s="1430"/>
      <c r="AT556" s="1430"/>
      <c r="AU556" s="1430"/>
      <c r="AV556" s="1430"/>
      <c r="AW556" s="1430"/>
      <c r="AX556" s="1430"/>
      <c r="AY556" s="1430"/>
      <c r="AZ556" s="1430"/>
      <c r="BA556" s="1430"/>
      <c r="BB556" s="1430"/>
      <c r="BC556" s="1430"/>
      <c r="BD556" s="1430"/>
      <c r="BE556" s="1430"/>
    </row>
    <row r="557" spans="2:57">
      <c r="B557" s="1430"/>
      <c r="C557" s="1430"/>
      <c r="D557" s="1430"/>
      <c r="E557" s="1430"/>
      <c r="F557" s="1430"/>
      <c r="G557" s="1430"/>
      <c r="H557" s="1430"/>
      <c r="I557" s="1430"/>
      <c r="J557" s="1430"/>
      <c r="K557" s="1430"/>
      <c r="L557" s="1430"/>
      <c r="M557" s="1430"/>
      <c r="N557" s="1430"/>
      <c r="O557" s="1430"/>
      <c r="P557" s="1430"/>
      <c r="Q557" s="1430"/>
      <c r="R557" s="1430"/>
      <c r="S557" s="1430"/>
      <c r="T557" s="1430"/>
      <c r="U557" s="1430"/>
      <c r="V557" s="1430"/>
      <c r="W557" s="1430"/>
      <c r="X557" s="1430"/>
      <c r="Y557" s="1430"/>
      <c r="Z557" s="1430"/>
      <c r="AA557" s="1430"/>
      <c r="AB557" s="1430"/>
      <c r="AC557" s="1430"/>
      <c r="AD557" s="1430"/>
      <c r="AE557" s="1430"/>
      <c r="AF557" s="1430"/>
      <c r="AG557" s="1430"/>
      <c r="AH557" s="1430"/>
      <c r="AI557" s="1430"/>
      <c r="AJ557" s="1430"/>
      <c r="AK557" s="1430"/>
      <c r="AL557" s="1430"/>
      <c r="AM557" s="1430"/>
      <c r="AN557" s="1430"/>
      <c r="AO557" s="1430"/>
      <c r="AP557" s="1430"/>
      <c r="AQ557" s="1430"/>
      <c r="AR557" s="1430"/>
      <c r="AS557" s="1430"/>
      <c r="AT557" s="1430"/>
      <c r="AU557" s="1430"/>
      <c r="AV557" s="1430"/>
      <c r="AW557" s="1430"/>
      <c r="AX557" s="1430"/>
      <c r="AY557" s="1430"/>
      <c r="AZ557" s="1430"/>
      <c r="BA557" s="1430"/>
      <c r="BB557" s="1430"/>
      <c r="BC557" s="1430"/>
      <c r="BD557" s="1430"/>
      <c r="BE557" s="1430"/>
    </row>
    <row r="558" spans="2:57">
      <c r="B558" s="1430"/>
      <c r="C558" s="1430"/>
      <c r="D558" s="1430"/>
      <c r="E558" s="1430"/>
      <c r="F558" s="1430"/>
      <c r="G558" s="1430"/>
      <c r="H558" s="1430"/>
      <c r="I558" s="1430"/>
      <c r="J558" s="1430"/>
      <c r="K558" s="1430"/>
      <c r="L558" s="1430"/>
      <c r="M558" s="1430"/>
      <c r="N558" s="1430"/>
      <c r="O558" s="1430"/>
      <c r="P558" s="1430"/>
      <c r="Q558" s="1430"/>
      <c r="R558" s="1430"/>
      <c r="S558" s="1430"/>
      <c r="T558" s="1430"/>
      <c r="U558" s="1430"/>
      <c r="V558" s="1430"/>
      <c r="W558" s="1430"/>
      <c r="X558" s="1430"/>
      <c r="Y558" s="1430"/>
      <c r="Z558" s="1430"/>
      <c r="AA558" s="1430"/>
      <c r="AB558" s="1430"/>
      <c r="AC558" s="1430"/>
      <c r="AD558" s="1430"/>
      <c r="AE558" s="1430"/>
      <c r="AF558" s="1430"/>
      <c r="AG558" s="1430"/>
      <c r="AH558" s="1430"/>
      <c r="AI558" s="1430"/>
      <c r="AJ558" s="1430"/>
      <c r="AK558" s="1430"/>
      <c r="AL558" s="1430"/>
      <c r="AM558" s="1430"/>
      <c r="AN558" s="1430"/>
      <c r="AO558" s="1430"/>
      <c r="AP558" s="1430"/>
      <c r="AQ558" s="1430"/>
      <c r="AR558" s="1430"/>
      <c r="AS558" s="1430"/>
      <c r="AT558" s="1430"/>
      <c r="AU558" s="1430"/>
      <c r="AV558" s="1430"/>
      <c r="AW558" s="1430"/>
      <c r="AX558" s="1430"/>
      <c r="AY558" s="1430"/>
      <c r="AZ558" s="1430"/>
      <c r="BA558" s="1430"/>
      <c r="BB558" s="1430"/>
      <c r="BC558" s="1430"/>
      <c r="BD558" s="1430"/>
      <c r="BE558" s="1430"/>
    </row>
    <row r="559" spans="2:57">
      <c r="B559" s="1430"/>
      <c r="C559" s="1430"/>
      <c r="D559" s="1430"/>
      <c r="E559" s="1430"/>
      <c r="F559" s="1430"/>
      <c r="G559" s="1430"/>
      <c r="H559" s="1430"/>
      <c r="I559" s="1430"/>
      <c r="J559" s="1430"/>
      <c r="K559" s="1430"/>
      <c r="L559" s="1430"/>
      <c r="M559" s="1430"/>
      <c r="N559" s="1430"/>
      <c r="O559" s="1430"/>
      <c r="P559" s="1430"/>
      <c r="Q559" s="1430"/>
      <c r="R559" s="1430"/>
      <c r="S559" s="1430"/>
      <c r="T559" s="1430"/>
      <c r="U559" s="1430"/>
      <c r="V559" s="1430"/>
      <c r="W559" s="1430"/>
      <c r="X559" s="1430"/>
      <c r="Y559" s="1430"/>
      <c r="Z559" s="1430"/>
      <c r="AA559" s="1430"/>
      <c r="AB559" s="1430"/>
      <c r="AC559" s="1430"/>
      <c r="AD559" s="1430"/>
      <c r="AE559" s="1430"/>
      <c r="AF559" s="1430"/>
      <c r="AG559" s="1430"/>
      <c r="AH559" s="1430"/>
      <c r="AI559" s="1430"/>
      <c r="AJ559" s="1430"/>
      <c r="AK559" s="1430"/>
      <c r="AL559" s="1430"/>
      <c r="AM559" s="1430"/>
      <c r="AN559" s="1430"/>
      <c r="AO559" s="1430"/>
      <c r="AP559" s="1430"/>
      <c r="AQ559" s="1430"/>
      <c r="AR559" s="1430"/>
      <c r="AS559" s="1430"/>
      <c r="AT559" s="1430"/>
      <c r="AU559" s="1430"/>
      <c r="AV559" s="1430"/>
      <c r="AW559" s="1430"/>
      <c r="AX559" s="1430"/>
      <c r="AY559" s="1430"/>
      <c r="AZ559" s="1430"/>
      <c r="BA559" s="1430"/>
      <c r="BB559" s="1430"/>
      <c r="BC559" s="1430"/>
      <c r="BD559" s="1430"/>
      <c r="BE559" s="1430"/>
    </row>
    <row r="560" spans="2:57">
      <c r="B560" s="1430"/>
      <c r="C560" s="1430"/>
      <c r="D560" s="1430"/>
      <c r="E560" s="1430"/>
      <c r="F560" s="1430"/>
      <c r="G560" s="1430"/>
      <c r="H560" s="1430"/>
      <c r="I560" s="1430"/>
      <c r="J560" s="1430"/>
      <c r="K560" s="1430"/>
      <c r="L560" s="1430"/>
      <c r="M560" s="1430"/>
      <c r="N560" s="1430"/>
      <c r="O560" s="1430"/>
      <c r="P560" s="1430"/>
      <c r="Q560" s="1430"/>
      <c r="R560" s="1430"/>
      <c r="S560" s="1430"/>
      <c r="T560" s="1430"/>
      <c r="U560" s="1430"/>
      <c r="V560" s="1430"/>
      <c r="W560" s="1430"/>
      <c r="X560" s="1430"/>
      <c r="Y560" s="1430"/>
      <c r="Z560" s="1430"/>
      <c r="AA560" s="1430"/>
      <c r="AB560" s="1430"/>
      <c r="AC560" s="1430"/>
      <c r="AD560" s="1430"/>
      <c r="AE560" s="1430"/>
      <c r="AF560" s="1430"/>
      <c r="AG560" s="1430"/>
      <c r="AH560" s="1430"/>
      <c r="AI560" s="1430"/>
      <c r="AJ560" s="1430"/>
      <c r="AK560" s="1430"/>
      <c r="AL560" s="1430"/>
      <c r="AM560" s="1430"/>
      <c r="AN560" s="1430"/>
      <c r="AO560" s="1430"/>
      <c r="AP560" s="1430"/>
      <c r="AQ560" s="1430"/>
      <c r="AR560" s="1430"/>
      <c r="AS560" s="1430"/>
      <c r="AT560" s="1430"/>
      <c r="AU560" s="1430"/>
      <c r="AV560" s="1430"/>
      <c r="AW560" s="1430"/>
      <c r="AX560" s="1430"/>
      <c r="AY560" s="1430"/>
      <c r="AZ560" s="1430"/>
      <c r="BA560" s="1430"/>
      <c r="BB560" s="1430"/>
      <c r="BC560" s="1430"/>
      <c r="BD560" s="1430"/>
      <c r="BE560" s="1430"/>
    </row>
    <row r="561" spans="2:57">
      <c r="B561" s="1430"/>
      <c r="C561" s="1430"/>
      <c r="D561" s="1430"/>
      <c r="E561" s="1430"/>
      <c r="F561" s="1430"/>
      <c r="G561" s="1430"/>
      <c r="H561" s="1430"/>
      <c r="I561" s="1430"/>
      <c r="J561" s="1430"/>
      <c r="K561" s="1430"/>
      <c r="L561" s="1430"/>
      <c r="M561" s="1430"/>
      <c r="N561" s="1430"/>
      <c r="O561" s="1430"/>
      <c r="P561" s="1430"/>
      <c r="Q561" s="1430"/>
      <c r="R561" s="1430"/>
      <c r="S561" s="1430"/>
      <c r="T561" s="1430"/>
      <c r="U561" s="1430"/>
      <c r="V561" s="1430"/>
      <c r="W561" s="1430"/>
      <c r="X561" s="1430"/>
      <c r="Y561" s="1430"/>
      <c r="Z561" s="1430"/>
      <c r="AA561" s="1430"/>
      <c r="AB561" s="1430"/>
      <c r="AC561" s="1430"/>
      <c r="AD561" s="1430"/>
      <c r="AE561" s="1430"/>
      <c r="AF561" s="1430"/>
      <c r="AG561" s="1430"/>
      <c r="AH561" s="1430"/>
      <c r="AI561" s="1430"/>
      <c r="AJ561" s="1430"/>
      <c r="AK561" s="1430"/>
      <c r="AL561" s="1430"/>
      <c r="AM561" s="1430"/>
      <c r="AN561" s="1430"/>
      <c r="AO561" s="1430"/>
      <c r="AP561" s="1430"/>
      <c r="AQ561" s="1430"/>
      <c r="AR561" s="1430"/>
      <c r="AS561" s="1430"/>
      <c r="AT561" s="1430"/>
      <c r="AU561" s="1430"/>
      <c r="AV561" s="1430"/>
      <c r="AW561" s="1430"/>
      <c r="AX561" s="1430"/>
      <c r="AY561" s="1430"/>
      <c r="AZ561" s="1430"/>
      <c r="BA561" s="1430"/>
      <c r="BB561" s="1430"/>
      <c r="BC561" s="1430"/>
      <c r="BD561" s="1430"/>
      <c r="BE561" s="1430"/>
    </row>
    <row r="562" spans="2:57">
      <c r="B562" s="1430"/>
      <c r="C562" s="1430"/>
      <c r="D562" s="1430"/>
      <c r="E562" s="1430"/>
      <c r="F562" s="1430"/>
      <c r="G562" s="1430"/>
      <c r="H562" s="1430"/>
      <c r="I562" s="1430"/>
      <c r="J562" s="1430"/>
      <c r="K562" s="1430"/>
      <c r="L562" s="1430"/>
      <c r="M562" s="1430"/>
      <c r="N562" s="1430"/>
      <c r="O562" s="1430"/>
      <c r="P562" s="1430"/>
      <c r="Q562" s="1430"/>
      <c r="R562" s="1430"/>
      <c r="S562" s="1430"/>
      <c r="T562" s="1430"/>
      <c r="U562" s="1430"/>
      <c r="V562" s="1430"/>
      <c r="W562" s="1430"/>
      <c r="X562" s="1430"/>
      <c r="Y562" s="1430"/>
      <c r="Z562" s="1430"/>
      <c r="AA562" s="1430"/>
      <c r="AB562" s="1430"/>
      <c r="AC562" s="1430"/>
      <c r="AD562" s="1430"/>
      <c r="AE562" s="1430"/>
      <c r="AF562" s="1430"/>
      <c r="AG562" s="1430"/>
      <c r="AH562" s="1430"/>
      <c r="AI562" s="1430"/>
      <c r="AJ562" s="1430"/>
      <c r="AK562" s="1430"/>
      <c r="AL562" s="1430"/>
      <c r="AM562" s="1430"/>
      <c r="AN562" s="1430"/>
      <c r="AO562" s="1430"/>
      <c r="AP562" s="1430"/>
      <c r="AQ562" s="1430"/>
      <c r="AR562" s="1430"/>
      <c r="AS562" s="1430"/>
      <c r="AT562" s="1430"/>
      <c r="AU562" s="1430"/>
      <c r="AV562" s="1430"/>
      <c r="AW562" s="1430"/>
      <c r="AX562" s="1430"/>
      <c r="AY562" s="1430"/>
      <c r="AZ562" s="1430"/>
      <c r="BA562" s="1430"/>
      <c r="BB562" s="1430"/>
      <c r="BC562" s="1430"/>
      <c r="BD562" s="1430"/>
      <c r="BE562" s="1430"/>
    </row>
    <row r="563" spans="2:57">
      <c r="B563" s="1430"/>
      <c r="C563" s="1430"/>
      <c r="D563" s="1430"/>
      <c r="E563" s="1430"/>
      <c r="F563" s="1430"/>
      <c r="G563" s="1430"/>
      <c r="H563" s="1430"/>
      <c r="I563" s="1430"/>
      <c r="J563" s="1430"/>
      <c r="K563" s="1430"/>
      <c r="L563" s="1430"/>
      <c r="M563" s="1430"/>
      <c r="N563" s="1430"/>
      <c r="O563" s="1430"/>
      <c r="P563" s="1430"/>
      <c r="Q563" s="1430"/>
      <c r="R563" s="1430"/>
      <c r="S563" s="1430"/>
      <c r="T563" s="1430"/>
      <c r="U563" s="1430"/>
      <c r="V563" s="1430"/>
      <c r="W563" s="1430"/>
      <c r="X563" s="1430"/>
      <c r="Y563" s="1430"/>
      <c r="Z563" s="1430"/>
      <c r="AA563" s="1430"/>
      <c r="AB563" s="1430"/>
      <c r="AC563" s="1430"/>
      <c r="AD563" s="1430"/>
      <c r="AE563" s="1430"/>
      <c r="AF563" s="1430"/>
      <c r="AG563" s="1430"/>
      <c r="AH563" s="1430"/>
      <c r="AI563" s="1430"/>
      <c r="AJ563" s="1430"/>
      <c r="AK563" s="1430"/>
      <c r="AL563" s="1430"/>
      <c r="AM563" s="1430"/>
      <c r="AN563" s="1430"/>
      <c r="AO563" s="1430"/>
      <c r="AP563" s="1430"/>
      <c r="AQ563" s="1430"/>
      <c r="AR563" s="1430"/>
      <c r="AS563" s="1430"/>
      <c r="AT563" s="1430"/>
      <c r="AU563" s="1430"/>
      <c r="AV563" s="1430"/>
      <c r="AW563" s="1430"/>
      <c r="AX563" s="1430"/>
      <c r="AY563" s="1430"/>
      <c r="AZ563" s="1430"/>
      <c r="BA563" s="1430"/>
      <c r="BB563" s="1430"/>
      <c r="BC563" s="1430"/>
      <c r="BD563" s="1430"/>
      <c r="BE563" s="1430"/>
    </row>
    <row r="564" spans="2:57">
      <c r="B564" s="1430"/>
      <c r="C564" s="1430"/>
      <c r="D564" s="1430"/>
      <c r="E564" s="1430"/>
      <c r="F564" s="1430"/>
      <c r="G564" s="1430"/>
      <c r="H564" s="1430"/>
      <c r="I564" s="1430"/>
      <c r="J564" s="1430"/>
      <c r="K564" s="1430"/>
      <c r="L564" s="1430"/>
      <c r="M564" s="1430"/>
      <c r="N564" s="1430"/>
      <c r="O564" s="1430"/>
      <c r="P564" s="1430"/>
      <c r="Q564" s="1430"/>
      <c r="R564" s="1430"/>
      <c r="S564" s="1430"/>
      <c r="T564" s="1430"/>
      <c r="U564" s="1430"/>
      <c r="V564" s="1430"/>
      <c r="W564" s="1430"/>
      <c r="X564" s="1430"/>
      <c r="Y564" s="1430"/>
      <c r="Z564" s="1430"/>
      <c r="AA564" s="1430"/>
      <c r="AB564" s="1430"/>
      <c r="AC564" s="1430"/>
      <c r="AD564" s="1430"/>
      <c r="AE564" s="1430"/>
      <c r="AF564" s="1430"/>
      <c r="AG564" s="1430"/>
      <c r="AH564" s="1430"/>
      <c r="AI564" s="1430"/>
      <c r="AJ564" s="1430"/>
      <c r="AK564" s="1430"/>
      <c r="AL564" s="1430"/>
      <c r="AM564" s="1430"/>
      <c r="AN564" s="1430"/>
      <c r="AO564" s="1430"/>
      <c r="AP564" s="1430"/>
      <c r="AQ564" s="1430"/>
      <c r="AR564" s="1430"/>
      <c r="AS564" s="1430"/>
      <c r="AT564" s="1430"/>
      <c r="AU564" s="1430"/>
      <c r="AV564" s="1430"/>
      <c r="AW564" s="1430"/>
      <c r="AX564" s="1430"/>
      <c r="AY564" s="1430"/>
      <c r="AZ564" s="1430"/>
      <c r="BA564" s="1430"/>
      <c r="BB564" s="1430"/>
      <c r="BC564" s="1430"/>
      <c r="BD564" s="1430"/>
      <c r="BE564" s="1430"/>
    </row>
    <row r="565" spans="2:57">
      <c r="B565" s="1430"/>
      <c r="C565" s="1430"/>
      <c r="D565" s="1430"/>
      <c r="E565" s="1430"/>
      <c r="F565" s="1430"/>
      <c r="G565" s="1430"/>
      <c r="H565" s="1430"/>
      <c r="I565" s="1430"/>
      <c r="J565" s="1430"/>
      <c r="K565" s="1430"/>
      <c r="L565" s="1430"/>
      <c r="M565" s="1430"/>
      <c r="N565" s="1430"/>
      <c r="O565" s="1430"/>
      <c r="P565" s="1430"/>
      <c r="Q565" s="1430"/>
      <c r="R565" s="1430"/>
      <c r="S565" s="1430"/>
      <c r="T565" s="1430"/>
      <c r="U565" s="1430"/>
      <c r="V565" s="1430"/>
      <c r="W565" s="1430"/>
      <c r="X565" s="1430"/>
      <c r="Y565" s="1430"/>
      <c r="Z565" s="1430"/>
      <c r="AA565" s="1430"/>
      <c r="AB565" s="1430"/>
      <c r="AC565" s="1430"/>
      <c r="AD565" s="1430"/>
      <c r="AE565" s="1430"/>
      <c r="AF565" s="1430"/>
      <c r="AG565" s="1430"/>
      <c r="AH565" s="1430"/>
      <c r="AI565" s="1430"/>
      <c r="AJ565" s="1430"/>
      <c r="AK565" s="1430"/>
      <c r="AL565" s="1430"/>
      <c r="AM565" s="1430"/>
      <c r="AN565" s="1430"/>
      <c r="AO565" s="1430"/>
      <c r="AP565" s="1430"/>
      <c r="AQ565" s="1430"/>
      <c r="AR565" s="1430"/>
      <c r="AS565" s="1430"/>
      <c r="AT565" s="1430"/>
      <c r="AU565" s="1430"/>
      <c r="AV565" s="1430"/>
      <c r="AW565" s="1430"/>
      <c r="AX565" s="1430"/>
      <c r="AY565" s="1430"/>
      <c r="AZ565" s="1430"/>
      <c r="BA565" s="1430"/>
      <c r="BB565" s="1430"/>
      <c r="BC565" s="1430"/>
      <c r="BD565" s="1430"/>
      <c r="BE565" s="1430"/>
    </row>
    <row r="566" spans="2:57">
      <c r="B566" s="1430"/>
      <c r="C566" s="1430"/>
      <c r="D566" s="1430"/>
      <c r="E566" s="1430"/>
      <c r="F566" s="1430"/>
      <c r="G566" s="1430"/>
      <c r="H566" s="1430"/>
      <c r="I566" s="1430"/>
      <c r="J566" s="1430"/>
      <c r="K566" s="1430"/>
      <c r="L566" s="1430"/>
      <c r="M566" s="1430"/>
      <c r="N566" s="1430"/>
      <c r="O566" s="1430"/>
      <c r="P566" s="1430"/>
      <c r="Q566" s="1430"/>
      <c r="R566" s="1430"/>
      <c r="S566" s="1430"/>
      <c r="T566" s="1430"/>
      <c r="U566" s="1430"/>
      <c r="V566" s="1430"/>
      <c r="W566" s="1430"/>
      <c r="X566" s="1430"/>
      <c r="Y566" s="1430"/>
      <c r="Z566" s="1430"/>
      <c r="AA566" s="1430"/>
      <c r="AB566" s="1430"/>
      <c r="AC566" s="1430"/>
      <c r="AD566" s="1430"/>
      <c r="AE566" s="1430"/>
      <c r="AF566" s="1430"/>
      <c r="AG566" s="1430"/>
      <c r="AH566" s="1430"/>
      <c r="AI566" s="1430"/>
      <c r="AJ566" s="1430"/>
      <c r="AK566" s="1430"/>
      <c r="AL566" s="1430"/>
      <c r="AM566" s="1430"/>
      <c r="AN566" s="1430"/>
      <c r="AO566" s="1430"/>
      <c r="AP566" s="1430"/>
      <c r="AQ566" s="1430"/>
      <c r="AR566" s="1430"/>
      <c r="AS566" s="1430"/>
      <c r="AT566" s="1430"/>
      <c r="AU566" s="1430"/>
      <c r="AV566" s="1430"/>
      <c r="AW566" s="1430"/>
      <c r="AX566" s="1430"/>
      <c r="AY566" s="1430"/>
      <c r="AZ566" s="1430"/>
      <c r="BA566" s="1430"/>
      <c r="BB566" s="1430"/>
      <c r="BC566" s="1430"/>
      <c r="BD566" s="1430"/>
      <c r="BE566" s="1430"/>
    </row>
    <row r="567" spans="2:57">
      <c r="B567" s="1430"/>
      <c r="C567" s="1430"/>
      <c r="D567" s="1430"/>
      <c r="E567" s="1430"/>
      <c r="F567" s="1430"/>
      <c r="G567" s="1430"/>
      <c r="H567" s="1430"/>
      <c r="I567" s="1430"/>
      <c r="J567" s="1430"/>
      <c r="K567" s="1430"/>
      <c r="L567" s="1430"/>
      <c r="M567" s="1430"/>
      <c r="N567" s="1430"/>
      <c r="O567" s="1430"/>
      <c r="P567" s="1430"/>
      <c r="Q567" s="1430"/>
      <c r="R567" s="1430"/>
      <c r="S567" s="1430"/>
      <c r="T567" s="1430"/>
      <c r="U567" s="1430"/>
      <c r="V567" s="1430"/>
      <c r="W567" s="1430"/>
      <c r="X567" s="1430"/>
      <c r="Y567" s="1430"/>
      <c r="Z567" s="1430"/>
      <c r="AA567" s="1430"/>
      <c r="AB567" s="1430"/>
      <c r="AC567" s="1430"/>
      <c r="AD567" s="1430"/>
      <c r="AE567" s="1430"/>
      <c r="AF567" s="1430"/>
      <c r="AG567" s="1430"/>
      <c r="AH567" s="1430"/>
      <c r="AI567" s="1430"/>
      <c r="AJ567" s="1430"/>
      <c r="AK567" s="1430"/>
      <c r="AL567" s="1430"/>
      <c r="AM567" s="1430"/>
      <c r="AN567" s="1430"/>
      <c r="AO567" s="1430"/>
      <c r="AP567" s="1430"/>
      <c r="AQ567" s="1430"/>
      <c r="AR567" s="1430"/>
      <c r="AS567" s="1430"/>
      <c r="AT567" s="1430"/>
      <c r="AU567" s="1430"/>
      <c r="AV567" s="1430"/>
      <c r="AW567" s="1430"/>
      <c r="AX567" s="1430"/>
      <c r="AY567" s="1430"/>
      <c r="AZ567" s="1430"/>
      <c r="BA567" s="1430"/>
      <c r="BB567" s="1430"/>
      <c r="BC567" s="1430"/>
      <c r="BD567" s="1430"/>
      <c r="BE567" s="1430"/>
    </row>
    <row r="568" spans="2:57">
      <c r="B568" s="1430"/>
      <c r="C568" s="1430"/>
      <c r="D568" s="1430"/>
      <c r="E568" s="1430"/>
      <c r="F568" s="1430"/>
      <c r="G568" s="1430"/>
      <c r="H568" s="1430"/>
      <c r="I568" s="1430"/>
      <c r="J568" s="1430"/>
      <c r="K568" s="1430"/>
      <c r="L568" s="1430"/>
      <c r="M568" s="1430"/>
      <c r="N568" s="1430"/>
      <c r="O568" s="1430"/>
      <c r="P568" s="1430"/>
      <c r="Q568" s="1430"/>
      <c r="R568" s="1430"/>
      <c r="S568" s="1430"/>
      <c r="T568" s="1430"/>
      <c r="U568" s="1430"/>
      <c r="V568" s="1430"/>
      <c r="W568" s="1430"/>
      <c r="X568" s="1430"/>
      <c r="Y568" s="1430"/>
      <c r="Z568" s="1430"/>
      <c r="AA568" s="1430"/>
      <c r="AB568" s="1430"/>
      <c r="AC568" s="1430"/>
      <c r="AD568" s="1430"/>
      <c r="AE568" s="1430"/>
      <c r="AF568" s="1430"/>
      <c r="AG568" s="1430"/>
      <c r="AH568" s="1430"/>
      <c r="AI568" s="1430"/>
      <c r="AJ568" s="1430"/>
      <c r="AK568" s="1430"/>
      <c r="AL568" s="1430"/>
      <c r="AM568" s="1430"/>
      <c r="AN568" s="1430"/>
      <c r="AO568" s="1430"/>
      <c r="AP568" s="1430"/>
      <c r="AQ568" s="1430"/>
      <c r="AR568" s="1430"/>
      <c r="AS568" s="1430"/>
      <c r="AT568" s="1430"/>
      <c r="AU568" s="1430"/>
      <c r="AV568" s="1430"/>
      <c r="AW568" s="1430"/>
      <c r="AX568" s="1430"/>
      <c r="AY568" s="1430"/>
      <c r="AZ568" s="1430"/>
      <c r="BA568" s="1430"/>
      <c r="BB568" s="1430"/>
      <c r="BC568" s="1430"/>
      <c r="BD568" s="1430"/>
      <c r="BE568" s="1430"/>
    </row>
    <row r="569" spans="2:57">
      <c r="B569" s="1430"/>
      <c r="C569" s="1430"/>
      <c r="D569" s="1430"/>
      <c r="E569" s="1430"/>
      <c r="F569" s="1430"/>
      <c r="G569" s="1430"/>
      <c r="H569" s="1430"/>
      <c r="I569" s="1430"/>
      <c r="J569" s="1430"/>
      <c r="K569" s="1430"/>
      <c r="L569" s="1430"/>
      <c r="M569" s="1430"/>
      <c r="N569" s="1430"/>
      <c r="O569" s="1430"/>
      <c r="P569" s="1430"/>
      <c r="Q569" s="1430"/>
      <c r="R569" s="1430"/>
      <c r="S569" s="1430"/>
      <c r="T569" s="1430"/>
      <c r="U569" s="1430"/>
      <c r="V569" s="1430"/>
      <c r="W569" s="1430"/>
      <c r="X569" s="1430"/>
      <c r="Y569" s="1430"/>
      <c r="Z569" s="1430"/>
      <c r="AA569" s="1430"/>
      <c r="AB569" s="1430"/>
      <c r="AC569" s="1430"/>
      <c r="AD569" s="1430"/>
      <c r="AE569" s="1430"/>
      <c r="AF569" s="1430"/>
      <c r="AG569" s="1430"/>
      <c r="AH569" s="1430"/>
      <c r="AI569" s="1430"/>
      <c r="AJ569" s="1430"/>
      <c r="AK569" s="1430"/>
      <c r="AL569" s="1430"/>
      <c r="AM569" s="1430"/>
      <c r="AN569" s="1430"/>
      <c r="AO569" s="1430"/>
      <c r="AP569" s="1430"/>
      <c r="AQ569" s="1430"/>
      <c r="AR569" s="1430"/>
      <c r="AS569" s="1430"/>
      <c r="AT569" s="1430"/>
      <c r="AU569" s="1430"/>
      <c r="AV569" s="1430"/>
      <c r="AW569" s="1430"/>
      <c r="AX569" s="1430"/>
      <c r="AY569" s="1430"/>
      <c r="AZ569" s="1430"/>
      <c r="BA569" s="1430"/>
      <c r="BB569" s="1430"/>
      <c r="BC569" s="1430"/>
      <c r="BD569" s="1430"/>
      <c r="BE569" s="1430"/>
    </row>
    <row r="570" spans="2:57">
      <c r="B570" s="1430"/>
      <c r="C570" s="1430"/>
      <c r="D570" s="1430"/>
      <c r="E570" s="1430"/>
      <c r="F570" s="1430"/>
      <c r="G570" s="1430"/>
      <c r="H570" s="1430"/>
      <c r="I570" s="1430"/>
      <c r="J570" s="1430"/>
      <c r="K570" s="1430"/>
      <c r="L570" s="1430"/>
      <c r="M570" s="1430"/>
      <c r="N570" s="1430"/>
      <c r="O570" s="1430"/>
      <c r="P570" s="1430"/>
      <c r="Q570" s="1430"/>
      <c r="R570" s="1430"/>
      <c r="S570" s="1430"/>
      <c r="T570" s="1430"/>
      <c r="U570" s="1430"/>
      <c r="V570" s="1430"/>
      <c r="W570" s="1430"/>
      <c r="X570" s="1430"/>
      <c r="Y570" s="1430"/>
      <c r="Z570" s="1430"/>
      <c r="AA570" s="1430"/>
      <c r="AB570" s="1430"/>
      <c r="AC570" s="1430"/>
      <c r="AD570" s="1430"/>
      <c r="AE570" s="1430"/>
      <c r="AF570" s="1430"/>
      <c r="AG570" s="1430"/>
      <c r="AH570" s="1430"/>
      <c r="AI570" s="1430"/>
      <c r="AJ570" s="1430"/>
      <c r="AK570" s="1430"/>
      <c r="AL570" s="1430"/>
      <c r="AM570" s="1430"/>
      <c r="AN570" s="1430"/>
      <c r="AO570" s="1430"/>
      <c r="AP570" s="1430"/>
      <c r="AQ570" s="1430"/>
      <c r="AR570" s="1430"/>
      <c r="AS570" s="1430"/>
      <c r="AT570" s="1430"/>
      <c r="AU570" s="1430"/>
      <c r="AV570" s="1430"/>
      <c r="AW570" s="1430"/>
      <c r="AX570" s="1430"/>
      <c r="AY570" s="1430"/>
      <c r="AZ570" s="1430"/>
      <c r="BA570" s="1430"/>
      <c r="BB570" s="1430"/>
      <c r="BC570" s="1430"/>
      <c r="BD570" s="1430"/>
      <c r="BE570" s="1430"/>
    </row>
    <row r="571" spans="2:57">
      <c r="B571" s="1430"/>
      <c r="C571" s="1430"/>
      <c r="D571" s="1430"/>
      <c r="E571" s="1430"/>
      <c r="F571" s="1430"/>
      <c r="G571" s="1430"/>
      <c r="H571" s="1430"/>
      <c r="I571" s="1430"/>
      <c r="J571" s="1430"/>
      <c r="K571" s="1430"/>
      <c r="L571" s="1430"/>
      <c r="M571" s="1430"/>
      <c r="N571" s="1430"/>
      <c r="O571" s="1430"/>
      <c r="P571" s="1430"/>
      <c r="Q571" s="1430"/>
      <c r="R571" s="1430"/>
      <c r="S571" s="1430"/>
      <c r="T571" s="1430"/>
      <c r="U571" s="1430"/>
      <c r="V571" s="1430"/>
      <c r="W571" s="1430"/>
      <c r="X571" s="1430"/>
      <c r="Y571" s="1430"/>
      <c r="Z571" s="1430"/>
      <c r="AA571" s="1430"/>
      <c r="AB571" s="1430"/>
      <c r="AC571" s="1430"/>
      <c r="AD571" s="1430"/>
      <c r="AE571" s="1430"/>
      <c r="AF571" s="1430"/>
      <c r="AG571" s="1430"/>
      <c r="AH571" s="1430"/>
      <c r="AI571" s="1430"/>
      <c r="AJ571" s="1430"/>
      <c r="AK571" s="1430"/>
      <c r="AL571" s="1430"/>
      <c r="AM571" s="1430"/>
      <c r="AN571" s="1430"/>
      <c r="AO571" s="1430"/>
      <c r="AP571" s="1430"/>
      <c r="AQ571" s="1430"/>
      <c r="AR571" s="1430"/>
      <c r="AS571" s="1430"/>
      <c r="AT571" s="1430"/>
      <c r="AU571" s="1430"/>
      <c r="AV571" s="1430"/>
      <c r="AW571" s="1430"/>
      <c r="AX571" s="1430"/>
      <c r="AY571" s="1430"/>
      <c r="AZ571" s="1430"/>
      <c r="BA571" s="1430"/>
      <c r="BB571" s="1430"/>
      <c r="BC571" s="1430"/>
      <c r="BD571" s="1430"/>
      <c r="BE571" s="1430"/>
    </row>
    <row r="572" spans="2:57">
      <c r="B572" s="1430"/>
      <c r="C572" s="1430"/>
      <c r="D572" s="1430"/>
      <c r="E572" s="1430"/>
      <c r="F572" s="1430"/>
      <c r="G572" s="1430"/>
      <c r="H572" s="1430"/>
      <c r="I572" s="1430"/>
      <c r="J572" s="1430"/>
      <c r="K572" s="1430"/>
      <c r="L572" s="1430"/>
      <c r="M572" s="1430"/>
      <c r="N572" s="1430"/>
      <c r="O572" s="1430"/>
      <c r="P572" s="1430"/>
      <c r="Q572" s="1430"/>
      <c r="R572" s="1430"/>
      <c r="S572" s="1430"/>
      <c r="T572" s="1430"/>
      <c r="U572" s="1430"/>
      <c r="V572" s="1430"/>
      <c r="W572" s="1430"/>
      <c r="X572" s="1430"/>
      <c r="Y572" s="1430"/>
      <c r="Z572" s="1430"/>
      <c r="AA572" s="1430"/>
      <c r="AB572" s="1430"/>
      <c r="AC572" s="1430"/>
      <c r="AD572" s="1430"/>
      <c r="AE572" s="1430"/>
      <c r="AF572" s="1430"/>
      <c r="AG572" s="1430"/>
      <c r="AH572" s="1430"/>
      <c r="AI572" s="1430"/>
      <c r="AJ572" s="1430"/>
      <c r="AK572" s="1430"/>
      <c r="AL572" s="1430"/>
      <c r="AM572" s="1430"/>
      <c r="AN572" s="1430"/>
      <c r="AO572" s="1430"/>
      <c r="AP572" s="1430"/>
      <c r="AQ572" s="1430"/>
      <c r="AR572" s="1430"/>
      <c r="AS572" s="1430"/>
      <c r="AT572" s="1430"/>
      <c r="AU572" s="1430"/>
      <c r="AV572" s="1430"/>
      <c r="AW572" s="1430"/>
      <c r="AX572" s="1430"/>
      <c r="AY572" s="1430"/>
      <c r="AZ572" s="1430"/>
      <c r="BA572" s="1430"/>
      <c r="BB572" s="1430"/>
      <c r="BC572" s="1430"/>
      <c r="BD572" s="1430"/>
      <c r="BE572" s="1430"/>
    </row>
    <row r="573" spans="2:57">
      <c r="B573" s="1430"/>
      <c r="C573" s="1430"/>
      <c r="D573" s="1430"/>
      <c r="E573" s="1430"/>
      <c r="F573" s="1430"/>
      <c r="G573" s="1430"/>
      <c r="H573" s="1430"/>
      <c r="I573" s="1430"/>
      <c r="J573" s="1430"/>
      <c r="K573" s="1430"/>
      <c r="L573" s="1430"/>
      <c r="M573" s="1430"/>
      <c r="N573" s="1430"/>
      <c r="O573" s="1430"/>
      <c r="P573" s="1430"/>
      <c r="Q573" s="1430"/>
      <c r="R573" s="1430"/>
      <c r="S573" s="1430"/>
      <c r="T573" s="1430"/>
      <c r="U573" s="1430"/>
      <c r="V573" s="1430"/>
      <c r="W573" s="1430"/>
      <c r="X573" s="1430"/>
      <c r="Y573" s="1430"/>
      <c r="Z573" s="1430"/>
      <c r="AA573" s="1430"/>
      <c r="AB573" s="1430"/>
      <c r="AC573" s="1430"/>
      <c r="AD573" s="1430"/>
      <c r="AE573" s="1430"/>
      <c r="AF573" s="1430"/>
      <c r="AG573" s="1430"/>
      <c r="AH573" s="1430"/>
      <c r="AI573" s="1430"/>
      <c r="AJ573" s="1430"/>
      <c r="AK573" s="1430"/>
      <c r="AL573" s="1430"/>
      <c r="AM573" s="1430"/>
      <c r="AN573" s="1430"/>
      <c r="AO573" s="1430"/>
      <c r="AP573" s="1430"/>
      <c r="AQ573" s="1430"/>
      <c r="AR573" s="1430"/>
      <c r="AS573" s="1430"/>
      <c r="AT573" s="1430"/>
      <c r="AU573" s="1430"/>
      <c r="AV573" s="1430"/>
      <c r="AW573" s="1430"/>
      <c r="AX573" s="1430"/>
      <c r="AY573" s="1430"/>
      <c r="AZ573" s="1430"/>
      <c r="BA573" s="1430"/>
      <c r="BB573" s="1430"/>
      <c r="BC573" s="1430"/>
      <c r="BD573" s="1430"/>
      <c r="BE573" s="1430"/>
    </row>
    <row r="574" spans="2:57">
      <c r="B574" s="1430"/>
      <c r="C574" s="1430"/>
      <c r="D574" s="1430"/>
      <c r="E574" s="1430"/>
      <c r="F574" s="1430"/>
      <c r="G574" s="1430"/>
      <c r="H574" s="1430"/>
      <c r="I574" s="1430"/>
      <c r="J574" s="1430"/>
      <c r="K574" s="1430"/>
      <c r="L574" s="1430"/>
      <c r="M574" s="1430"/>
      <c r="N574" s="1430"/>
      <c r="O574" s="1430"/>
      <c r="P574" s="1430"/>
      <c r="Q574" s="1430"/>
      <c r="R574" s="1430"/>
      <c r="S574" s="1430"/>
      <c r="T574" s="1430"/>
      <c r="U574" s="1430"/>
      <c r="V574" s="1430"/>
      <c r="W574" s="1430"/>
      <c r="X574" s="1430"/>
      <c r="Y574" s="1430"/>
      <c r="Z574" s="1430"/>
      <c r="AA574" s="1430"/>
      <c r="AB574" s="1430"/>
      <c r="AC574" s="1430"/>
      <c r="AD574" s="1430"/>
      <c r="AE574" s="1430"/>
      <c r="AF574" s="1430"/>
      <c r="AG574" s="1430"/>
      <c r="AH574" s="1430"/>
      <c r="AI574" s="1430"/>
      <c r="AJ574" s="1430"/>
      <c r="AK574" s="1430"/>
      <c r="AL574" s="1430"/>
      <c r="AM574" s="1430"/>
      <c r="AN574" s="1430"/>
      <c r="AO574" s="1430"/>
      <c r="AP574" s="1430"/>
      <c r="AQ574" s="1430"/>
      <c r="AR574" s="1430"/>
      <c r="AS574" s="1430"/>
      <c r="AT574" s="1430"/>
      <c r="AU574" s="1430"/>
      <c r="AV574" s="1430"/>
      <c r="AW574" s="1430"/>
      <c r="AX574" s="1430"/>
      <c r="AY574" s="1430"/>
      <c r="AZ574" s="1430"/>
      <c r="BA574" s="1430"/>
      <c r="BB574" s="1430"/>
      <c r="BC574" s="1430"/>
      <c r="BD574" s="1430"/>
      <c r="BE574" s="1430"/>
    </row>
    <row r="575" spans="2:57">
      <c r="B575" s="1430"/>
      <c r="C575" s="1430"/>
      <c r="D575" s="1430"/>
      <c r="E575" s="1430"/>
      <c r="F575" s="1430"/>
      <c r="G575" s="1430"/>
      <c r="H575" s="1430"/>
      <c r="I575" s="1430"/>
      <c r="J575" s="1430"/>
      <c r="K575" s="1430"/>
      <c r="L575" s="1430"/>
      <c r="M575" s="1430"/>
      <c r="N575" s="1430"/>
      <c r="O575" s="1430"/>
      <c r="P575" s="1430"/>
      <c r="Q575" s="1430"/>
      <c r="R575" s="1430"/>
      <c r="S575" s="1430"/>
      <c r="T575" s="1430"/>
      <c r="U575" s="1430"/>
      <c r="V575" s="1430"/>
      <c r="W575" s="1430"/>
      <c r="X575" s="1430"/>
      <c r="Y575" s="1430"/>
      <c r="Z575" s="1430"/>
      <c r="AA575" s="1430"/>
      <c r="AB575" s="1430"/>
      <c r="AC575" s="1430"/>
      <c r="AD575" s="1430"/>
      <c r="AE575" s="1430"/>
      <c r="AF575" s="1430"/>
      <c r="AG575" s="1430"/>
      <c r="AH575" s="1430"/>
      <c r="AI575" s="1430"/>
      <c r="AJ575" s="1430"/>
      <c r="AK575" s="1430"/>
      <c r="AL575" s="1430"/>
      <c r="AM575" s="1430"/>
      <c r="AN575" s="1430"/>
      <c r="AO575" s="1430"/>
      <c r="AP575" s="1430"/>
      <c r="AQ575" s="1430"/>
      <c r="AR575" s="1430"/>
      <c r="AS575" s="1430"/>
      <c r="AT575" s="1430"/>
      <c r="AU575" s="1430"/>
      <c r="AV575" s="1430"/>
      <c r="AW575" s="1430"/>
      <c r="AX575" s="1430"/>
      <c r="AY575" s="1430"/>
      <c r="AZ575" s="1430"/>
      <c r="BA575" s="1430"/>
      <c r="BB575" s="1430"/>
      <c r="BC575" s="1430"/>
      <c r="BD575" s="1430"/>
      <c r="BE575" s="1430"/>
    </row>
    <row r="576" spans="2:57">
      <c r="B576" s="1430"/>
      <c r="C576" s="1430"/>
      <c r="D576" s="1430"/>
      <c r="E576" s="1430"/>
      <c r="F576" s="1430"/>
      <c r="G576" s="1430"/>
      <c r="H576" s="1430"/>
      <c r="I576" s="1430"/>
      <c r="J576" s="1430"/>
      <c r="K576" s="1430"/>
      <c r="L576" s="1430"/>
      <c r="M576" s="1430"/>
      <c r="N576" s="1430"/>
      <c r="O576" s="1430"/>
      <c r="P576" s="1430"/>
      <c r="Q576" s="1430"/>
      <c r="R576" s="1430"/>
      <c r="S576" s="1430"/>
      <c r="T576" s="1430"/>
      <c r="U576" s="1430"/>
      <c r="V576" s="1430"/>
      <c r="W576" s="1430"/>
      <c r="X576" s="1430"/>
      <c r="Y576" s="1430"/>
      <c r="Z576" s="1430"/>
      <c r="AA576" s="1430"/>
      <c r="AB576" s="1430"/>
      <c r="AC576" s="1430"/>
      <c r="AD576" s="1430"/>
      <c r="AE576" s="1430"/>
      <c r="AF576" s="1430"/>
      <c r="AG576" s="1430"/>
      <c r="AH576" s="1430"/>
      <c r="AI576" s="1430"/>
      <c r="AJ576" s="1430"/>
      <c r="AK576" s="1430"/>
      <c r="AL576" s="1430"/>
      <c r="AM576" s="1430"/>
      <c r="AN576" s="1430"/>
      <c r="AO576" s="1430"/>
      <c r="AP576" s="1430"/>
      <c r="AQ576" s="1430"/>
      <c r="AR576" s="1430"/>
      <c r="AS576" s="1430"/>
      <c r="AT576" s="1430"/>
      <c r="AU576" s="1430"/>
      <c r="AV576" s="1430"/>
      <c r="AW576" s="1430"/>
      <c r="AX576" s="1430"/>
      <c r="AY576" s="1430"/>
      <c r="AZ576" s="1430"/>
      <c r="BA576" s="1430"/>
      <c r="BB576" s="1430"/>
      <c r="BC576" s="1430"/>
      <c r="BD576" s="1430"/>
      <c r="BE576" s="1430"/>
    </row>
    <row r="577" spans="2:57">
      <c r="B577" s="1430"/>
      <c r="C577" s="1430"/>
      <c r="D577" s="1430"/>
      <c r="E577" s="1430"/>
      <c r="F577" s="1430"/>
      <c r="G577" s="1430"/>
      <c r="H577" s="1430"/>
      <c r="I577" s="1430"/>
      <c r="J577" s="1430"/>
      <c r="K577" s="1430"/>
      <c r="L577" s="1430"/>
      <c r="M577" s="1430"/>
      <c r="N577" s="1430"/>
      <c r="O577" s="1430"/>
      <c r="P577" s="1430"/>
      <c r="Q577" s="1430"/>
      <c r="R577" s="1430"/>
      <c r="S577" s="1430"/>
      <c r="T577" s="1430"/>
      <c r="U577" s="1430"/>
      <c r="V577" s="1430"/>
      <c r="W577" s="1430"/>
      <c r="X577" s="1430"/>
      <c r="Y577" s="1430"/>
      <c r="Z577" s="1430"/>
      <c r="AA577" s="1430"/>
      <c r="AB577" s="1430"/>
      <c r="AC577" s="1430"/>
      <c r="AD577" s="1430"/>
      <c r="AE577" s="1430"/>
      <c r="AF577" s="1430"/>
      <c r="AG577" s="1430"/>
      <c r="AH577" s="1430"/>
      <c r="AI577" s="1430"/>
      <c r="AJ577" s="1430"/>
      <c r="AK577" s="1430"/>
      <c r="AL577" s="1430"/>
      <c r="AM577" s="1430"/>
      <c r="AN577" s="1430"/>
      <c r="AO577" s="1430"/>
      <c r="AP577" s="1430"/>
      <c r="AQ577" s="1430"/>
      <c r="AR577" s="1430"/>
      <c r="AS577" s="1430"/>
      <c r="AT577" s="1430"/>
      <c r="AU577" s="1430"/>
      <c r="AV577" s="1430"/>
      <c r="AW577" s="1430"/>
      <c r="AX577" s="1430"/>
      <c r="AY577" s="1430"/>
      <c r="AZ577" s="1430"/>
      <c r="BA577" s="1430"/>
      <c r="BB577" s="1430"/>
      <c r="BC577" s="1430"/>
      <c r="BD577" s="1430"/>
      <c r="BE577" s="1430"/>
    </row>
    <row r="578" spans="2:57">
      <c r="B578" s="1430"/>
      <c r="C578" s="1430"/>
      <c r="D578" s="1430"/>
      <c r="E578" s="1430"/>
      <c r="F578" s="1430"/>
      <c r="G578" s="1430"/>
      <c r="H578" s="1430"/>
      <c r="I578" s="1430"/>
      <c r="J578" s="1430"/>
      <c r="K578" s="1430"/>
      <c r="L578" s="1430"/>
      <c r="M578" s="1430"/>
      <c r="N578" s="1430"/>
      <c r="O578" s="1430"/>
      <c r="P578" s="1430"/>
      <c r="Q578" s="1430"/>
      <c r="R578" s="1430"/>
      <c r="S578" s="1430"/>
      <c r="T578" s="1430"/>
      <c r="U578" s="1430"/>
      <c r="V578" s="1430"/>
      <c r="W578" s="1430"/>
      <c r="X578" s="1430"/>
      <c r="Y578" s="1430"/>
      <c r="Z578" s="1430"/>
      <c r="AA578" s="1430"/>
      <c r="AB578" s="1430"/>
      <c r="AC578" s="1430"/>
      <c r="AD578" s="1430"/>
      <c r="AE578" s="1430"/>
      <c r="AF578" s="1430"/>
      <c r="AG578" s="1430"/>
      <c r="AH578" s="1430"/>
      <c r="AI578" s="1430"/>
      <c r="AJ578" s="1430"/>
      <c r="AK578" s="1430"/>
      <c r="AL578" s="1430"/>
      <c r="AM578" s="1430"/>
      <c r="AN578" s="1430"/>
      <c r="AO578" s="1430"/>
      <c r="AP578" s="1430"/>
      <c r="AQ578" s="1430"/>
      <c r="AR578" s="1430"/>
      <c r="AS578" s="1430"/>
      <c r="AT578" s="1430"/>
      <c r="AU578" s="1430"/>
      <c r="AV578" s="1430"/>
      <c r="AW578" s="1430"/>
      <c r="AX578" s="1430"/>
      <c r="AY578" s="1430"/>
      <c r="AZ578" s="1430"/>
      <c r="BA578" s="1430"/>
      <c r="BB578" s="1430"/>
      <c r="BC578" s="1430"/>
      <c r="BD578" s="1430"/>
      <c r="BE578" s="1430"/>
    </row>
    <row r="579" spans="2:57">
      <c r="B579" s="1430"/>
      <c r="C579" s="1430"/>
      <c r="D579" s="1430"/>
      <c r="E579" s="1430"/>
      <c r="F579" s="1430"/>
      <c r="G579" s="1430"/>
      <c r="H579" s="1430"/>
      <c r="I579" s="1430"/>
      <c r="J579" s="1430"/>
      <c r="K579" s="1430"/>
      <c r="L579" s="1430"/>
      <c r="M579" s="1430"/>
      <c r="N579" s="1430"/>
      <c r="O579" s="1430"/>
      <c r="P579" s="1430"/>
      <c r="Q579" s="1430"/>
      <c r="R579" s="1430"/>
      <c r="S579" s="1430"/>
      <c r="T579" s="1430"/>
      <c r="U579" s="1430"/>
      <c r="V579" s="1430"/>
      <c r="W579" s="1430"/>
      <c r="X579" s="1430"/>
      <c r="Y579" s="1430"/>
      <c r="Z579" s="1430"/>
      <c r="AA579" s="1430"/>
      <c r="AB579" s="1430"/>
      <c r="AC579" s="1430"/>
      <c r="AD579" s="1430"/>
      <c r="AE579" s="1430"/>
      <c r="AF579" s="1430"/>
      <c r="AG579" s="1430"/>
      <c r="AH579" s="1430"/>
      <c r="AI579" s="1430"/>
      <c r="AJ579" s="1430"/>
      <c r="AK579" s="1430"/>
      <c r="AL579" s="1430"/>
      <c r="AM579" s="1430"/>
      <c r="AN579" s="1430"/>
      <c r="AO579" s="1430"/>
      <c r="AP579" s="1430"/>
      <c r="AQ579" s="1430"/>
      <c r="AR579" s="1430"/>
      <c r="AS579" s="1430"/>
      <c r="AT579" s="1430"/>
      <c r="AU579" s="1430"/>
      <c r="AV579" s="1430"/>
      <c r="AW579" s="1430"/>
      <c r="AX579" s="1430"/>
      <c r="AY579" s="1430"/>
      <c r="AZ579" s="1430"/>
      <c r="BA579" s="1430"/>
      <c r="BB579" s="1430"/>
      <c r="BC579" s="1430"/>
      <c r="BD579" s="1430"/>
      <c r="BE579" s="1430"/>
    </row>
    <row r="580" spans="2:57">
      <c r="B580" s="1430"/>
      <c r="C580" s="1430"/>
      <c r="D580" s="1430"/>
      <c r="E580" s="1430"/>
      <c r="F580" s="1430"/>
      <c r="G580" s="1430"/>
      <c r="H580" s="1430"/>
      <c r="I580" s="1430"/>
      <c r="J580" s="1430"/>
      <c r="K580" s="1430"/>
      <c r="L580" s="1430"/>
      <c r="M580" s="1430"/>
      <c r="N580" s="1430"/>
      <c r="O580" s="1430"/>
      <c r="P580" s="1430"/>
      <c r="Q580" s="1430"/>
      <c r="R580" s="1430"/>
      <c r="S580" s="1430"/>
      <c r="T580" s="1430"/>
      <c r="U580" s="1430"/>
      <c r="V580" s="1430"/>
      <c r="W580" s="1430"/>
      <c r="X580" s="1430"/>
      <c r="Y580" s="1430"/>
      <c r="Z580" s="1430"/>
      <c r="AA580" s="1430"/>
      <c r="AB580" s="1430"/>
      <c r="AC580" s="1430"/>
      <c r="AD580" s="1430"/>
      <c r="AE580" s="1430"/>
      <c r="AF580" s="1430"/>
      <c r="AG580" s="1430"/>
      <c r="AH580" s="1430"/>
      <c r="AI580" s="1430"/>
      <c r="AJ580" s="1430"/>
      <c r="AK580" s="1430"/>
      <c r="AL580" s="1430"/>
      <c r="AM580" s="1430"/>
      <c r="AN580" s="1430"/>
      <c r="AO580" s="1430"/>
      <c r="AP580" s="1430"/>
      <c r="AQ580" s="1430"/>
      <c r="AR580" s="1430"/>
      <c r="AS580" s="1430"/>
      <c r="AT580" s="1430"/>
      <c r="AU580" s="1430"/>
      <c r="AV580" s="1430"/>
      <c r="AW580" s="1430"/>
      <c r="AX580" s="1430"/>
      <c r="AY580" s="1430"/>
      <c r="AZ580" s="1430"/>
      <c r="BA580" s="1430"/>
      <c r="BB580" s="1430"/>
      <c r="BC580" s="1430"/>
      <c r="BD580" s="1430"/>
      <c r="BE580" s="1430"/>
    </row>
    <row r="581" spans="2:57">
      <c r="B581" s="1430"/>
      <c r="C581" s="1430"/>
      <c r="D581" s="1430"/>
      <c r="E581" s="1430"/>
      <c r="F581" s="1430"/>
      <c r="G581" s="1430"/>
      <c r="H581" s="1430"/>
      <c r="I581" s="1430"/>
      <c r="J581" s="1430"/>
      <c r="K581" s="1430"/>
      <c r="L581" s="1430"/>
      <c r="M581" s="1430"/>
      <c r="N581" s="1430"/>
      <c r="O581" s="1430"/>
      <c r="P581" s="1430"/>
      <c r="Q581" s="1430"/>
      <c r="R581" s="1430"/>
      <c r="S581" s="1430"/>
      <c r="T581" s="1430"/>
      <c r="U581" s="1430"/>
      <c r="V581" s="1430"/>
      <c r="W581" s="1430"/>
      <c r="X581" s="1430"/>
      <c r="Y581" s="1430"/>
      <c r="Z581" s="1430"/>
      <c r="AA581" s="1430"/>
      <c r="AB581" s="1430"/>
      <c r="AC581" s="1430"/>
      <c r="AD581" s="1430"/>
      <c r="AE581" s="1430"/>
      <c r="AF581" s="1430"/>
      <c r="AG581" s="1430"/>
      <c r="AH581" s="1430"/>
      <c r="AI581" s="1430"/>
      <c r="AJ581" s="1430"/>
      <c r="AK581" s="1430"/>
      <c r="AL581" s="1430"/>
      <c r="AM581" s="1430"/>
      <c r="AN581" s="1430"/>
      <c r="AO581" s="1430"/>
      <c r="AP581" s="1430"/>
      <c r="AQ581" s="1430"/>
      <c r="AR581" s="1430"/>
      <c r="AS581" s="1430"/>
      <c r="AT581" s="1430"/>
      <c r="AU581" s="1430"/>
      <c r="AV581" s="1430"/>
      <c r="AW581" s="1430"/>
      <c r="AX581" s="1430"/>
      <c r="AY581" s="1430"/>
      <c r="AZ581" s="1430"/>
      <c r="BA581" s="1430"/>
      <c r="BB581" s="1430"/>
      <c r="BC581" s="1430"/>
      <c r="BD581" s="1430"/>
      <c r="BE581" s="1430"/>
    </row>
    <row r="582" spans="2:57">
      <c r="B582" s="1430"/>
      <c r="C582" s="1430"/>
      <c r="D582" s="1430"/>
      <c r="E582" s="1430"/>
      <c r="F582" s="1430"/>
      <c r="G582" s="1430"/>
      <c r="H582" s="1430"/>
      <c r="I582" s="1430"/>
      <c r="J582" s="1430"/>
      <c r="K582" s="1430"/>
      <c r="L582" s="1430"/>
      <c r="M582" s="1430"/>
      <c r="N582" s="1430"/>
      <c r="O582" s="1430"/>
      <c r="P582" s="1430"/>
      <c r="Q582" s="1430"/>
      <c r="R582" s="1430"/>
      <c r="S582" s="1430"/>
      <c r="T582" s="1430"/>
      <c r="U582" s="1430"/>
      <c r="V582" s="1430"/>
      <c r="W582" s="1430"/>
      <c r="X582" s="1430"/>
      <c r="Y582" s="1430"/>
      <c r="Z582" s="1430"/>
      <c r="AA582" s="1430"/>
      <c r="AB582" s="1430"/>
      <c r="AC582" s="1430"/>
      <c r="AD582" s="1430"/>
      <c r="AE582" s="1430"/>
      <c r="AF582" s="1430"/>
      <c r="AG582" s="1430"/>
      <c r="AH582" s="1430"/>
      <c r="AI582" s="1430"/>
      <c r="AJ582" s="1430"/>
      <c r="AK582" s="1430"/>
      <c r="AL582" s="1430"/>
      <c r="AM582" s="1430"/>
      <c r="AN582" s="1430"/>
      <c r="AO582" s="1430"/>
      <c r="AP582" s="1430"/>
      <c r="AQ582" s="1430"/>
      <c r="AR582" s="1430"/>
      <c r="AS582" s="1430"/>
      <c r="AT582" s="1430"/>
      <c r="AU582" s="1430"/>
      <c r="AV582" s="1430"/>
      <c r="AW582" s="1430"/>
      <c r="AX582" s="1430"/>
      <c r="AY582" s="1430"/>
      <c r="AZ582" s="1430"/>
      <c r="BA582" s="1430"/>
      <c r="BB582" s="1430"/>
      <c r="BC582" s="1430"/>
      <c r="BD582" s="1430"/>
      <c r="BE582" s="1430"/>
    </row>
    <row r="583" spans="2:57">
      <c r="B583" s="1430"/>
      <c r="C583" s="1430"/>
      <c r="D583" s="1430"/>
      <c r="E583" s="1430"/>
      <c r="F583" s="1430"/>
      <c r="G583" s="1430"/>
      <c r="H583" s="1430"/>
      <c r="I583" s="1430"/>
      <c r="J583" s="1430"/>
      <c r="K583" s="1430"/>
      <c r="L583" s="1430"/>
      <c r="M583" s="1430"/>
      <c r="N583" s="1430"/>
      <c r="O583" s="1430"/>
      <c r="P583" s="1430"/>
      <c r="Q583" s="1430"/>
      <c r="R583" s="1430"/>
      <c r="S583" s="1430"/>
      <c r="T583" s="1430"/>
      <c r="U583" s="1430"/>
      <c r="V583" s="1430"/>
      <c r="W583" s="1430"/>
      <c r="X583" s="1430"/>
      <c r="Y583" s="1430"/>
      <c r="Z583" s="1430"/>
      <c r="AA583" s="1430"/>
      <c r="AB583" s="1430"/>
      <c r="AC583" s="1430"/>
      <c r="AD583" s="1430"/>
      <c r="AE583" s="1430"/>
      <c r="AF583" s="1430"/>
      <c r="AG583" s="1430"/>
      <c r="AH583" s="1430"/>
      <c r="AI583" s="1430"/>
      <c r="AJ583" s="1430"/>
      <c r="AK583" s="1430"/>
      <c r="AL583" s="1430"/>
      <c r="AM583" s="1430"/>
      <c r="AN583" s="1430"/>
      <c r="AO583" s="1430"/>
      <c r="AP583" s="1430"/>
      <c r="AQ583" s="1430"/>
      <c r="AR583" s="1430"/>
      <c r="AS583" s="1430"/>
      <c r="AT583" s="1430"/>
      <c r="AU583" s="1430"/>
      <c r="AV583" s="1430"/>
      <c r="AW583" s="1430"/>
      <c r="AX583" s="1430"/>
      <c r="AY583" s="1430"/>
      <c r="AZ583" s="1430"/>
      <c r="BA583" s="1430"/>
      <c r="BB583" s="1430"/>
      <c r="BC583" s="1430"/>
      <c r="BD583" s="1430"/>
      <c r="BE583" s="1430"/>
    </row>
    <row r="584" spans="2:57">
      <c r="B584" s="1430"/>
      <c r="C584" s="1430"/>
      <c r="D584" s="1430"/>
      <c r="E584" s="1430"/>
      <c r="F584" s="1430"/>
      <c r="G584" s="1430"/>
      <c r="H584" s="1430"/>
      <c r="I584" s="1430"/>
      <c r="J584" s="1430"/>
      <c r="K584" s="1430"/>
      <c r="L584" s="1430"/>
      <c r="M584" s="1430"/>
      <c r="N584" s="1430"/>
      <c r="O584" s="1430"/>
      <c r="P584" s="1430"/>
      <c r="Q584" s="1430"/>
      <c r="R584" s="1430"/>
      <c r="S584" s="1430"/>
      <c r="T584" s="1430"/>
      <c r="U584" s="1430"/>
      <c r="V584" s="1430"/>
      <c r="W584" s="1430"/>
      <c r="X584" s="1430"/>
      <c r="Y584" s="1430"/>
      <c r="Z584" s="1430"/>
      <c r="AA584" s="1430"/>
      <c r="AB584" s="1430"/>
      <c r="AC584" s="1430"/>
      <c r="AD584" s="1430"/>
      <c r="AE584" s="1430"/>
      <c r="AF584" s="1430"/>
      <c r="AG584" s="1430"/>
      <c r="AH584" s="1430"/>
      <c r="AI584" s="1430"/>
      <c r="AJ584" s="1430"/>
      <c r="AK584" s="1430"/>
      <c r="AL584" s="1430"/>
      <c r="AM584" s="1430"/>
      <c r="AN584" s="1430"/>
      <c r="AO584" s="1430"/>
      <c r="AP584" s="1430"/>
      <c r="AQ584" s="1430"/>
      <c r="AR584" s="1430"/>
      <c r="AS584" s="1430"/>
      <c r="AT584" s="1430"/>
      <c r="AU584" s="1430"/>
      <c r="AV584" s="1430"/>
      <c r="AW584" s="1430"/>
      <c r="AX584" s="1430"/>
      <c r="AY584" s="1430"/>
      <c r="AZ584" s="1430"/>
      <c r="BA584" s="1430"/>
      <c r="BB584" s="1430"/>
      <c r="BC584" s="1430"/>
      <c r="BD584" s="1430"/>
      <c r="BE584" s="1430"/>
    </row>
    <row r="585" spans="2:57">
      <c r="B585" s="1430"/>
      <c r="C585" s="1430"/>
      <c r="D585" s="1430"/>
      <c r="E585" s="1430"/>
      <c r="F585" s="1430"/>
      <c r="G585" s="1430"/>
      <c r="H585" s="1430"/>
      <c r="I585" s="1430"/>
      <c r="J585" s="1430"/>
      <c r="K585" s="1430"/>
      <c r="L585" s="1430"/>
      <c r="M585" s="1430"/>
      <c r="N585" s="1430"/>
      <c r="O585" s="1430"/>
      <c r="P585" s="1430"/>
      <c r="Q585" s="1430"/>
      <c r="R585" s="1430"/>
      <c r="S585" s="1430"/>
      <c r="T585" s="1430"/>
      <c r="U585" s="1430"/>
      <c r="V585" s="1430"/>
      <c r="W585" s="1430"/>
      <c r="X585" s="1430"/>
      <c r="Y585" s="1430"/>
      <c r="Z585" s="1430"/>
      <c r="AA585" s="1430"/>
      <c r="AB585" s="1430"/>
      <c r="AC585" s="1430"/>
      <c r="AD585" s="1430"/>
      <c r="AE585" s="1430"/>
      <c r="AF585" s="1430"/>
      <c r="AG585" s="1430"/>
      <c r="AH585" s="1430"/>
      <c r="AI585" s="1430"/>
      <c r="AJ585" s="1430"/>
      <c r="AK585" s="1430"/>
      <c r="AL585" s="1430"/>
      <c r="AM585" s="1430"/>
      <c r="AN585" s="1430"/>
      <c r="AO585" s="1430"/>
      <c r="AP585" s="1430"/>
      <c r="AQ585" s="1430"/>
      <c r="AR585" s="1430"/>
      <c r="AS585" s="1430"/>
      <c r="AT585" s="1430"/>
      <c r="AU585" s="1430"/>
      <c r="AV585" s="1430"/>
      <c r="AW585" s="1430"/>
      <c r="AX585" s="1430"/>
      <c r="AY585" s="1430"/>
      <c r="AZ585" s="1430"/>
      <c r="BA585" s="1430"/>
      <c r="BB585" s="1430"/>
      <c r="BC585" s="1430"/>
      <c r="BD585" s="1430"/>
      <c r="BE585" s="1430"/>
    </row>
    <row r="586" spans="2:57">
      <c r="B586" s="1430"/>
      <c r="C586" s="1430"/>
      <c r="D586" s="1430"/>
      <c r="E586" s="1430"/>
      <c r="F586" s="1430"/>
      <c r="G586" s="1430"/>
      <c r="H586" s="1430"/>
      <c r="I586" s="1430"/>
      <c r="J586" s="1430"/>
      <c r="K586" s="1430"/>
      <c r="L586" s="1430"/>
      <c r="M586" s="1430"/>
      <c r="N586" s="1430"/>
      <c r="O586" s="1430"/>
      <c r="P586" s="1430"/>
      <c r="Q586" s="1430"/>
      <c r="R586" s="1430"/>
      <c r="S586" s="1430"/>
      <c r="T586" s="1430"/>
      <c r="U586" s="1430"/>
      <c r="V586" s="1430"/>
      <c r="W586" s="1430"/>
      <c r="X586" s="1430"/>
      <c r="Y586" s="1430"/>
      <c r="Z586" s="1430"/>
      <c r="AA586" s="1430"/>
      <c r="AB586" s="1430"/>
      <c r="AC586" s="1430"/>
      <c r="AD586" s="1430"/>
      <c r="AE586" s="1430"/>
      <c r="AF586" s="1430"/>
      <c r="AG586" s="1430"/>
      <c r="AH586" s="1430"/>
      <c r="AI586" s="1430"/>
      <c r="AJ586" s="1430"/>
      <c r="AK586" s="1430"/>
      <c r="AL586" s="1430"/>
      <c r="AM586" s="1430"/>
      <c r="AN586" s="1430"/>
      <c r="AO586" s="1430"/>
      <c r="AP586" s="1430"/>
      <c r="AQ586" s="1430"/>
      <c r="AR586" s="1430"/>
      <c r="AS586" s="1430"/>
      <c r="AT586" s="1430"/>
      <c r="AU586" s="1430"/>
      <c r="AV586" s="1430"/>
      <c r="AW586" s="1430"/>
      <c r="AX586" s="1430"/>
      <c r="AY586" s="1430"/>
      <c r="AZ586" s="1430"/>
      <c r="BA586" s="1430"/>
      <c r="BB586" s="1430"/>
      <c r="BC586" s="1430"/>
      <c r="BD586" s="1430"/>
      <c r="BE586" s="1430"/>
    </row>
    <row r="587" spans="2:57">
      <c r="B587" s="1430"/>
      <c r="C587" s="1430"/>
      <c r="D587" s="1430"/>
      <c r="E587" s="1430"/>
      <c r="F587" s="1430"/>
      <c r="G587" s="1430"/>
      <c r="H587" s="1430"/>
      <c r="I587" s="1430"/>
      <c r="J587" s="1430"/>
      <c r="K587" s="1430"/>
      <c r="L587" s="1430"/>
      <c r="M587" s="1430"/>
      <c r="N587" s="1430"/>
      <c r="O587" s="1430"/>
      <c r="P587" s="1430"/>
      <c r="Q587" s="1430"/>
      <c r="R587" s="1430"/>
      <c r="S587" s="1430"/>
      <c r="T587" s="1430"/>
      <c r="U587" s="1430"/>
      <c r="V587" s="1430"/>
      <c r="W587" s="1430"/>
      <c r="X587" s="1430"/>
      <c r="Y587" s="1430"/>
      <c r="Z587" s="1430"/>
      <c r="AA587" s="1430"/>
      <c r="AB587" s="1430"/>
      <c r="AC587" s="1430"/>
      <c r="AD587" s="1430"/>
      <c r="AE587" s="1430"/>
      <c r="AF587" s="1430"/>
      <c r="AG587" s="1430"/>
      <c r="AH587" s="1430"/>
      <c r="AI587" s="1430"/>
      <c r="AJ587" s="1430"/>
      <c r="AK587" s="1430"/>
      <c r="AL587" s="1430"/>
      <c r="AM587" s="1430"/>
      <c r="AN587" s="1430"/>
      <c r="AO587" s="1430"/>
      <c r="AP587" s="1430"/>
      <c r="AQ587" s="1430"/>
      <c r="AR587" s="1430"/>
      <c r="AS587" s="1430"/>
      <c r="AT587" s="1430"/>
      <c r="AU587" s="1430"/>
      <c r="AV587" s="1430"/>
      <c r="AW587" s="1430"/>
      <c r="AX587" s="1430"/>
      <c r="AY587" s="1430"/>
      <c r="AZ587" s="1430"/>
      <c r="BA587" s="1430"/>
      <c r="BB587" s="1430"/>
      <c r="BC587" s="1430"/>
      <c r="BD587" s="1430"/>
      <c r="BE587" s="1430"/>
    </row>
    <row r="588" spans="2:57">
      <c r="B588" s="1430"/>
      <c r="C588" s="1430"/>
      <c r="D588" s="1430"/>
      <c r="E588" s="1430"/>
      <c r="F588" s="1430"/>
      <c r="G588" s="1430"/>
      <c r="H588" s="1430"/>
      <c r="I588" s="1430"/>
      <c r="J588" s="1430"/>
      <c r="K588" s="1430"/>
      <c r="L588" s="1430"/>
      <c r="M588" s="1430"/>
      <c r="N588" s="1430"/>
      <c r="O588" s="1430"/>
      <c r="P588" s="1430"/>
      <c r="Q588" s="1430"/>
      <c r="R588" s="1430"/>
      <c r="S588" s="1430"/>
      <c r="T588" s="1430"/>
      <c r="U588" s="1430"/>
      <c r="V588" s="1430"/>
      <c r="W588" s="1430"/>
      <c r="X588" s="1430"/>
      <c r="Y588" s="1430"/>
      <c r="Z588" s="1430"/>
      <c r="AA588" s="1430"/>
      <c r="AB588" s="1430"/>
      <c r="AC588" s="1430"/>
      <c r="AD588" s="1430"/>
      <c r="AE588" s="1430"/>
      <c r="AF588" s="1430"/>
      <c r="AG588" s="1430"/>
      <c r="AH588" s="1430"/>
      <c r="AI588" s="1430"/>
      <c r="AJ588" s="1430"/>
      <c r="AK588" s="1430"/>
      <c r="AL588" s="1430"/>
      <c r="AM588" s="1430"/>
      <c r="AN588" s="1430"/>
      <c r="AO588" s="1430"/>
      <c r="AP588" s="1430"/>
      <c r="AQ588" s="1430"/>
      <c r="AR588" s="1430"/>
      <c r="AS588" s="1430"/>
      <c r="AT588" s="1430"/>
      <c r="AU588" s="1430"/>
      <c r="AV588" s="1430"/>
      <c r="AW588" s="1430"/>
      <c r="AX588" s="1430"/>
      <c r="AY588" s="1430"/>
      <c r="AZ588" s="1430"/>
      <c r="BA588" s="1430"/>
      <c r="BB588" s="1430"/>
      <c r="BC588" s="1430"/>
      <c r="BD588" s="1430"/>
      <c r="BE588" s="1430"/>
    </row>
    <row r="589" spans="2:57">
      <c r="B589" s="1430"/>
      <c r="C589" s="1430"/>
      <c r="D589" s="1430"/>
      <c r="E589" s="1430"/>
      <c r="F589" s="1430"/>
      <c r="G589" s="1430"/>
      <c r="H589" s="1430"/>
      <c r="I589" s="1430"/>
      <c r="J589" s="1430"/>
      <c r="K589" s="1430"/>
      <c r="L589" s="1430"/>
      <c r="M589" s="1430"/>
      <c r="N589" s="1430"/>
      <c r="O589" s="1430"/>
      <c r="P589" s="1430"/>
      <c r="Q589" s="1430"/>
      <c r="R589" s="1430"/>
      <c r="S589" s="1430"/>
      <c r="T589" s="1430"/>
      <c r="U589" s="1430"/>
      <c r="V589" s="1430"/>
      <c r="W589" s="1430"/>
      <c r="X589" s="1430"/>
      <c r="Y589" s="1430"/>
      <c r="Z589" s="1430"/>
      <c r="AA589" s="1430"/>
      <c r="AB589" s="1430"/>
      <c r="AC589" s="1430"/>
      <c r="AD589" s="1430"/>
      <c r="AE589" s="1430"/>
      <c r="AF589" s="1430"/>
      <c r="AG589" s="1430"/>
      <c r="AH589" s="1430"/>
      <c r="AI589" s="1430"/>
      <c r="AJ589" s="1430"/>
      <c r="AK589" s="1430"/>
      <c r="AL589" s="1430"/>
      <c r="AM589" s="1430"/>
      <c r="AN589" s="1430"/>
      <c r="AO589" s="1430"/>
      <c r="AP589" s="1430"/>
      <c r="AQ589" s="1430"/>
      <c r="AR589" s="1430"/>
      <c r="AS589" s="1430"/>
      <c r="AT589" s="1430"/>
      <c r="AU589" s="1430"/>
      <c r="AV589" s="1430"/>
      <c r="AW589" s="1430"/>
      <c r="AX589" s="1430"/>
      <c r="AY589" s="1430"/>
      <c r="AZ589" s="1430"/>
      <c r="BA589" s="1430"/>
      <c r="BB589" s="1430"/>
      <c r="BC589" s="1430"/>
      <c r="BD589" s="1430"/>
      <c r="BE589" s="1430"/>
    </row>
    <row r="590" spans="2:57">
      <c r="B590" s="1430"/>
      <c r="C590" s="1430"/>
      <c r="D590" s="1430"/>
      <c r="E590" s="1430"/>
      <c r="F590" s="1430"/>
      <c r="G590" s="1430"/>
      <c r="H590" s="1430"/>
      <c r="I590" s="1430"/>
      <c r="J590" s="1430"/>
      <c r="K590" s="1430"/>
      <c r="L590" s="1430"/>
      <c r="M590" s="1430"/>
      <c r="N590" s="1430"/>
      <c r="O590" s="1430"/>
      <c r="P590" s="1430"/>
      <c r="Q590" s="1430"/>
      <c r="R590" s="1430"/>
      <c r="S590" s="1430"/>
      <c r="T590" s="1430"/>
      <c r="U590" s="1430"/>
      <c r="V590" s="1430"/>
      <c r="W590" s="1430"/>
      <c r="X590" s="1430"/>
      <c r="Y590" s="1430"/>
      <c r="Z590" s="1430"/>
      <c r="AA590" s="1430"/>
      <c r="AB590" s="1430"/>
      <c r="AC590" s="1430"/>
      <c r="AD590" s="1430"/>
      <c r="AE590" s="1430"/>
      <c r="AF590" s="1430"/>
      <c r="AG590" s="1430"/>
      <c r="AH590" s="1430"/>
      <c r="AI590" s="1430"/>
      <c r="AJ590" s="1430"/>
      <c r="AK590" s="1430"/>
      <c r="AL590" s="1430"/>
      <c r="AM590" s="1430"/>
      <c r="AN590" s="1430"/>
      <c r="AO590" s="1430"/>
      <c r="AP590" s="1430"/>
      <c r="AQ590" s="1430"/>
      <c r="AR590" s="1430"/>
      <c r="AS590" s="1430"/>
      <c r="AT590" s="1430"/>
      <c r="AU590" s="1430"/>
      <c r="AV590" s="1430"/>
      <c r="AW590" s="1430"/>
      <c r="AX590" s="1430"/>
      <c r="AY590" s="1430"/>
      <c r="AZ590" s="1430"/>
      <c r="BA590" s="1430"/>
      <c r="BB590" s="1430"/>
      <c r="BC590" s="1430"/>
      <c r="BD590" s="1430"/>
      <c r="BE590" s="1430"/>
    </row>
    <row r="591" spans="2:57">
      <c r="B591" s="1430"/>
      <c r="C591" s="1430"/>
      <c r="D591" s="1430"/>
      <c r="E591" s="1430"/>
      <c r="F591" s="1430"/>
      <c r="G591" s="1430"/>
      <c r="H591" s="1430"/>
      <c r="I591" s="1430"/>
      <c r="J591" s="1430"/>
      <c r="K591" s="1430"/>
      <c r="L591" s="1430"/>
      <c r="M591" s="1430"/>
      <c r="N591" s="1430"/>
      <c r="O591" s="1430"/>
      <c r="P591" s="1430"/>
      <c r="Q591" s="1430"/>
      <c r="R591" s="1430"/>
      <c r="S591" s="1430"/>
      <c r="T591" s="1430"/>
      <c r="U591" s="1430"/>
      <c r="V591" s="1430"/>
      <c r="W591" s="1430"/>
      <c r="X591" s="1430"/>
      <c r="Y591" s="1430"/>
      <c r="Z591" s="1430"/>
      <c r="AA591" s="1430"/>
      <c r="AB591" s="1430"/>
      <c r="AC591" s="1430"/>
      <c r="AD591" s="1430"/>
      <c r="AE591" s="1430"/>
      <c r="AF591" s="1430"/>
      <c r="AG591" s="1430"/>
      <c r="AH591" s="1430"/>
      <c r="AI591" s="1430"/>
      <c r="AJ591" s="1430"/>
      <c r="AK591" s="1430"/>
      <c r="AL591" s="1430"/>
      <c r="AM591" s="1430"/>
      <c r="AN591" s="1430"/>
      <c r="AO591" s="1430"/>
      <c r="AP591" s="1430"/>
      <c r="AQ591" s="1430"/>
      <c r="AR591" s="1430"/>
      <c r="AS591" s="1430"/>
      <c r="AT591" s="1430"/>
      <c r="AU591" s="1430"/>
      <c r="AV591" s="1430"/>
      <c r="AW591" s="1430"/>
      <c r="AX591" s="1430"/>
      <c r="AY591" s="1430"/>
      <c r="AZ591" s="1430"/>
      <c r="BA591" s="1430"/>
      <c r="BB591" s="1430"/>
      <c r="BC591" s="1430"/>
      <c r="BD591" s="1430"/>
      <c r="BE591" s="1430"/>
    </row>
    <row r="592" spans="2:57">
      <c r="B592" s="1430"/>
      <c r="C592" s="1430"/>
      <c r="D592" s="1430"/>
      <c r="E592" s="1430"/>
      <c r="F592" s="1430"/>
      <c r="G592" s="1430"/>
      <c r="H592" s="1430"/>
      <c r="I592" s="1430"/>
      <c r="J592" s="1430"/>
      <c r="K592" s="1430"/>
      <c r="L592" s="1430"/>
      <c r="M592" s="1430"/>
      <c r="N592" s="1430"/>
      <c r="O592" s="1430"/>
      <c r="P592" s="1430"/>
      <c r="Q592" s="1430"/>
      <c r="R592" s="1430"/>
      <c r="S592" s="1430"/>
      <c r="T592" s="1430"/>
      <c r="U592" s="1430"/>
      <c r="V592" s="1430"/>
      <c r="W592" s="1430"/>
      <c r="X592" s="1430"/>
      <c r="Y592" s="1430"/>
      <c r="Z592" s="1430"/>
      <c r="AA592" s="1430"/>
      <c r="AB592" s="1430"/>
      <c r="AC592" s="1430"/>
      <c r="AD592" s="1430"/>
      <c r="AE592" s="1430"/>
      <c r="AF592" s="1430"/>
      <c r="AG592" s="1430"/>
      <c r="AH592" s="1430"/>
      <c r="AI592" s="1430"/>
      <c r="AJ592" s="1430"/>
      <c r="AK592" s="1430"/>
      <c r="AL592" s="1430"/>
      <c r="AM592" s="1430"/>
      <c r="AN592" s="1430"/>
      <c r="AO592" s="1430"/>
      <c r="AP592" s="1430"/>
      <c r="AQ592" s="1430"/>
      <c r="AR592" s="1430"/>
      <c r="AS592" s="1430"/>
      <c r="AT592" s="1430"/>
      <c r="AU592" s="1430"/>
      <c r="AV592" s="1430"/>
      <c r="AW592" s="1430"/>
      <c r="AX592" s="1430"/>
      <c r="AY592" s="1430"/>
      <c r="AZ592" s="1430"/>
      <c r="BA592" s="1430"/>
      <c r="BB592" s="1430"/>
      <c r="BC592" s="1430"/>
      <c r="BD592" s="1430"/>
      <c r="BE592" s="1430"/>
    </row>
    <row r="593" spans="2:57">
      <c r="B593" s="1430"/>
      <c r="C593" s="1430"/>
      <c r="D593" s="1430"/>
      <c r="E593" s="1430"/>
      <c r="F593" s="1430"/>
      <c r="G593" s="1430"/>
      <c r="H593" s="1430"/>
      <c r="I593" s="1430"/>
      <c r="J593" s="1430"/>
      <c r="K593" s="1430"/>
      <c r="L593" s="1430"/>
      <c r="M593" s="1430"/>
      <c r="N593" s="1430"/>
      <c r="O593" s="1430"/>
      <c r="P593" s="1430"/>
      <c r="Q593" s="1430"/>
      <c r="R593" s="1430"/>
      <c r="S593" s="1430"/>
      <c r="T593" s="1430"/>
      <c r="U593" s="1430"/>
      <c r="V593" s="1430"/>
      <c r="W593" s="1430"/>
      <c r="X593" s="1430"/>
      <c r="Y593" s="1430"/>
      <c r="Z593" s="1430"/>
      <c r="AA593" s="1430"/>
      <c r="AB593" s="1430"/>
      <c r="AC593" s="1430"/>
      <c r="AD593" s="1430"/>
      <c r="AE593" s="1430"/>
      <c r="AF593" s="1430"/>
      <c r="AG593" s="1430"/>
      <c r="AH593" s="1430"/>
      <c r="AI593" s="1430"/>
      <c r="AJ593" s="1430"/>
      <c r="AK593" s="1430"/>
      <c r="AL593" s="1430"/>
      <c r="AM593" s="1430"/>
      <c r="AN593" s="1430"/>
      <c r="AO593" s="1430"/>
      <c r="AP593" s="1430"/>
      <c r="AQ593" s="1430"/>
      <c r="AR593" s="1430"/>
      <c r="AS593" s="1430"/>
      <c r="AT593" s="1430"/>
      <c r="AU593" s="1430"/>
      <c r="AV593" s="1430"/>
      <c r="AW593" s="1430"/>
      <c r="AX593" s="1430"/>
      <c r="AY593" s="1430"/>
      <c r="AZ593" s="1430"/>
      <c r="BA593" s="1430"/>
      <c r="BB593" s="1430"/>
      <c r="BC593" s="1430"/>
      <c r="BD593" s="1430"/>
      <c r="BE593" s="1430"/>
    </row>
    <row r="594" spans="2:57">
      <c r="B594" s="1430"/>
      <c r="C594" s="1430"/>
      <c r="D594" s="1430"/>
      <c r="E594" s="1430"/>
      <c r="F594" s="1430"/>
      <c r="G594" s="1430"/>
      <c r="H594" s="1430"/>
      <c r="I594" s="1430"/>
      <c r="J594" s="1430"/>
      <c r="K594" s="1430"/>
      <c r="L594" s="1430"/>
      <c r="M594" s="1430"/>
      <c r="N594" s="1430"/>
      <c r="O594" s="1430"/>
      <c r="P594" s="1430"/>
      <c r="Q594" s="1430"/>
      <c r="R594" s="1430"/>
      <c r="S594" s="1430"/>
      <c r="T594" s="1430"/>
      <c r="U594" s="1430"/>
      <c r="V594" s="1430"/>
      <c r="W594" s="1430"/>
      <c r="X594" s="1430"/>
      <c r="Y594" s="1430"/>
      <c r="Z594" s="1430"/>
      <c r="AA594" s="1430"/>
      <c r="AB594" s="1430"/>
      <c r="AC594" s="1430"/>
      <c r="AD594" s="1430"/>
      <c r="AE594" s="1430"/>
      <c r="AF594" s="1430"/>
      <c r="AG594" s="1430"/>
      <c r="AH594" s="1430"/>
      <c r="AI594" s="1430"/>
      <c r="AJ594" s="1430"/>
      <c r="AK594" s="1430"/>
      <c r="AL594" s="1430"/>
      <c r="AM594" s="1430"/>
      <c r="AN594" s="1430"/>
      <c r="AO594" s="1430"/>
      <c r="AP594" s="1430"/>
      <c r="AQ594" s="1430"/>
      <c r="AR594" s="1430"/>
      <c r="AS594" s="1430"/>
      <c r="AT594" s="1430"/>
      <c r="AU594" s="1430"/>
      <c r="AV594" s="1430"/>
      <c r="AW594" s="1430"/>
      <c r="AX594" s="1430"/>
      <c r="AY594" s="1430"/>
      <c r="AZ594" s="1430"/>
      <c r="BA594" s="1430"/>
      <c r="BB594" s="1430"/>
      <c r="BC594" s="1430"/>
      <c r="BD594" s="1430"/>
      <c r="BE594" s="1430"/>
    </row>
    <row r="595" spans="2:57">
      <c r="B595" s="1430"/>
      <c r="C595" s="1430"/>
      <c r="D595" s="1430"/>
      <c r="E595" s="1430"/>
      <c r="F595" s="1430"/>
      <c r="G595" s="1430"/>
      <c r="H595" s="1430"/>
      <c r="I595" s="1430"/>
      <c r="J595" s="1430"/>
      <c r="K595" s="1430"/>
      <c r="L595" s="1430"/>
      <c r="M595" s="1430"/>
      <c r="N595" s="1430"/>
      <c r="O595" s="1430"/>
      <c r="P595" s="1430"/>
      <c r="Q595" s="1430"/>
      <c r="R595" s="1430"/>
      <c r="S595" s="1430"/>
      <c r="T595" s="1430"/>
      <c r="U595" s="1430"/>
      <c r="V595" s="1430"/>
      <c r="W595" s="1430"/>
      <c r="X595" s="1430"/>
      <c r="Y595" s="1430"/>
      <c r="Z595" s="1430"/>
      <c r="AA595" s="1430"/>
      <c r="AB595" s="1430"/>
      <c r="AC595" s="1430"/>
      <c r="AD595" s="1430"/>
      <c r="AE595" s="1430"/>
      <c r="AF595" s="1430"/>
      <c r="AG595" s="1430"/>
      <c r="AH595" s="1430"/>
      <c r="AI595" s="1430"/>
      <c r="AJ595" s="1430"/>
      <c r="AK595" s="1430"/>
      <c r="AL595" s="1430"/>
      <c r="AM595" s="1430"/>
      <c r="AN595" s="1430"/>
      <c r="AO595" s="1430"/>
      <c r="AP595" s="1430"/>
      <c r="AQ595" s="1430"/>
      <c r="AR595" s="1430"/>
      <c r="AS595" s="1430"/>
      <c r="AT595" s="1430"/>
      <c r="AU595" s="1430"/>
      <c r="AV595" s="1430"/>
      <c r="AW595" s="1430"/>
      <c r="AX595" s="1430"/>
      <c r="AY595" s="1430"/>
      <c r="AZ595" s="1430"/>
      <c r="BA595" s="1430"/>
      <c r="BB595" s="1430"/>
      <c r="BC595" s="1430"/>
      <c r="BD595" s="1430"/>
      <c r="BE595" s="1430"/>
    </row>
    <row r="596" spans="2:57">
      <c r="B596" s="1430"/>
      <c r="C596" s="1430"/>
      <c r="D596" s="1430"/>
      <c r="E596" s="1430"/>
      <c r="F596" s="1430"/>
      <c r="G596" s="1430"/>
      <c r="H596" s="1430"/>
      <c r="I596" s="1430"/>
      <c r="J596" s="1430"/>
      <c r="K596" s="1430"/>
      <c r="L596" s="1430"/>
      <c r="M596" s="1430"/>
      <c r="N596" s="1430"/>
      <c r="O596" s="1430"/>
      <c r="P596" s="1430"/>
      <c r="Q596" s="1430"/>
      <c r="R596" s="1430"/>
      <c r="S596" s="1430"/>
      <c r="T596" s="1430"/>
      <c r="U596" s="1430"/>
      <c r="V596" s="1430"/>
      <c r="W596" s="1430"/>
      <c r="X596" s="1430"/>
      <c r="Y596" s="1430"/>
      <c r="Z596" s="1430"/>
      <c r="AA596" s="1430"/>
      <c r="AB596" s="1430"/>
      <c r="AC596" s="1430"/>
      <c r="AD596" s="1430"/>
      <c r="AE596" s="1430"/>
      <c r="AF596" s="1430"/>
      <c r="AG596" s="1430"/>
      <c r="AH596" s="1430"/>
      <c r="AI596" s="1430"/>
      <c r="AJ596" s="1430"/>
      <c r="AK596" s="1430"/>
      <c r="AL596" s="1430"/>
      <c r="AM596" s="1430"/>
      <c r="AN596" s="1430"/>
      <c r="AO596" s="1430"/>
      <c r="AP596" s="1430"/>
      <c r="AQ596" s="1430"/>
      <c r="AR596" s="1430"/>
      <c r="AS596" s="1430"/>
      <c r="AT596" s="1430"/>
      <c r="AU596" s="1430"/>
      <c r="AV596" s="1430"/>
      <c r="AW596" s="1430"/>
      <c r="AX596" s="1430"/>
      <c r="AY596" s="1430"/>
      <c r="AZ596" s="1430"/>
      <c r="BA596" s="1430"/>
      <c r="BB596" s="1430"/>
      <c r="BC596" s="1430"/>
      <c r="BD596" s="1430"/>
      <c r="BE596" s="1430"/>
    </row>
    <row r="597" spans="2:57">
      <c r="B597" s="1430"/>
      <c r="C597" s="1430"/>
      <c r="D597" s="1430"/>
      <c r="E597" s="1430"/>
      <c r="F597" s="1430"/>
      <c r="G597" s="1430"/>
      <c r="H597" s="1430"/>
      <c r="I597" s="1430"/>
      <c r="J597" s="1430"/>
      <c r="K597" s="1430"/>
      <c r="L597" s="1430"/>
      <c r="M597" s="1430"/>
      <c r="N597" s="1430"/>
      <c r="O597" s="1430"/>
      <c r="P597" s="1430"/>
      <c r="Q597" s="1430"/>
      <c r="R597" s="1430"/>
      <c r="S597" s="1430"/>
      <c r="T597" s="1430"/>
      <c r="U597" s="1430"/>
      <c r="V597" s="1430"/>
      <c r="W597" s="1430"/>
      <c r="X597" s="1430"/>
      <c r="Y597" s="1430"/>
      <c r="Z597" s="1430"/>
      <c r="AA597" s="1430"/>
      <c r="AB597" s="1430"/>
      <c r="AC597" s="1430"/>
      <c r="AD597" s="1430"/>
      <c r="AE597" s="1430"/>
      <c r="AF597" s="1430"/>
      <c r="AG597" s="1430"/>
      <c r="AH597" s="1430"/>
      <c r="AI597" s="1430"/>
      <c r="AJ597" s="1430"/>
      <c r="AK597" s="1430"/>
      <c r="AL597" s="1430"/>
      <c r="AM597" s="1430"/>
      <c r="AN597" s="1430"/>
      <c r="AO597" s="1430"/>
      <c r="AP597" s="1430"/>
      <c r="AQ597" s="1430"/>
      <c r="AR597" s="1430"/>
      <c r="AS597" s="1430"/>
      <c r="AT597" s="1430"/>
      <c r="AU597" s="1430"/>
      <c r="AV597" s="1430"/>
      <c r="AW597" s="1430"/>
      <c r="AX597" s="1430"/>
      <c r="AY597" s="1430"/>
      <c r="AZ597" s="1430"/>
      <c r="BA597" s="1430"/>
      <c r="BB597" s="1430"/>
      <c r="BC597" s="1430"/>
      <c r="BD597" s="1430"/>
      <c r="BE597" s="1430"/>
    </row>
    <row r="598" spans="2:57">
      <c r="B598" s="1430"/>
      <c r="C598" s="1430"/>
      <c r="D598" s="1430"/>
      <c r="E598" s="1430"/>
      <c r="F598" s="1430"/>
      <c r="G598" s="1430"/>
      <c r="H598" s="1430"/>
      <c r="I598" s="1430"/>
      <c r="J598" s="1430"/>
      <c r="K598" s="1430"/>
      <c r="L598" s="1430"/>
      <c r="M598" s="1430"/>
      <c r="N598" s="1430"/>
      <c r="O598" s="1430"/>
      <c r="P598" s="1430"/>
      <c r="Q598" s="1430"/>
      <c r="R598" s="1430"/>
      <c r="S598" s="1430"/>
      <c r="T598" s="1430"/>
      <c r="U598" s="1430"/>
      <c r="V598" s="1430"/>
      <c r="W598" s="1430"/>
      <c r="X598" s="1430"/>
      <c r="Y598" s="1430"/>
      <c r="Z598" s="1430"/>
      <c r="AA598" s="1430"/>
      <c r="AB598" s="1430"/>
      <c r="AC598" s="1430"/>
      <c r="AD598" s="1430"/>
      <c r="AE598" s="1430"/>
      <c r="AF598" s="1430"/>
      <c r="AG598" s="1430"/>
      <c r="AH598" s="1430"/>
      <c r="AI598" s="1430"/>
      <c r="AJ598" s="1430"/>
      <c r="AK598" s="1430"/>
      <c r="AL598" s="1430"/>
      <c r="AM598" s="1430"/>
      <c r="AN598" s="1430"/>
      <c r="AO598" s="1430"/>
      <c r="AP598" s="1430"/>
      <c r="AQ598" s="1430"/>
      <c r="AR598" s="1430"/>
      <c r="AS598" s="1430"/>
      <c r="AT598" s="1430"/>
      <c r="AU598" s="1430"/>
      <c r="AV598" s="1430"/>
      <c r="AW598" s="1430"/>
      <c r="AX598" s="1430"/>
      <c r="AY598" s="1430"/>
      <c r="AZ598" s="1430"/>
      <c r="BA598" s="1430"/>
      <c r="BB598" s="1430"/>
      <c r="BC598" s="1430"/>
      <c r="BD598" s="1430"/>
      <c r="BE598" s="1430"/>
    </row>
    <row r="599" spans="2:57">
      <c r="B599" s="1430"/>
      <c r="C599" s="1430"/>
      <c r="D599" s="1430"/>
      <c r="E599" s="1430"/>
      <c r="F599" s="1430"/>
      <c r="G599" s="1430"/>
      <c r="H599" s="1430"/>
      <c r="I599" s="1430"/>
      <c r="J599" s="1430"/>
      <c r="K599" s="1430"/>
      <c r="L599" s="1430"/>
      <c r="M599" s="1430"/>
      <c r="N599" s="1430"/>
      <c r="O599" s="1430"/>
      <c r="P599" s="1430"/>
      <c r="Q599" s="1430"/>
      <c r="R599" s="1430"/>
      <c r="S599" s="1430"/>
      <c r="T599" s="1430"/>
      <c r="U599" s="1430"/>
      <c r="V599" s="1430"/>
      <c r="W599" s="1430"/>
      <c r="X599" s="1430"/>
      <c r="Y599" s="1430"/>
      <c r="Z599" s="1430"/>
      <c r="AA599" s="1430"/>
      <c r="AB599" s="1430"/>
      <c r="AC599" s="1430"/>
      <c r="AD599" s="1430"/>
      <c r="AE599" s="1430"/>
      <c r="AF599" s="1430"/>
      <c r="AG599" s="1430"/>
      <c r="AH599" s="1430"/>
      <c r="AI599" s="1430"/>
      <c r="AJ599" s="1430"/>
      <c r="AK599" s="1430"/>
      <c r="AL599" s="1430"/>
      <c r="AM599" s="1430"/>
      <c r="AN599" s="1430"/>
      <c r="AO599" s="1430"/>
      <c r="AP599" s="1430"/>
      <c r="AQ599" s="1430"/>
      <c r="AR599" s="1430"/>
      <c r="AS599" s="1430"/>
      <c r="AT599" s="1430"/>
      <c r="AU599" s="1430"/>
      <c r="AV599" s="1430"/>
      <c r="AW599" s="1430"/>
      <c r="AX599" s="1430"/>
      <c r="AY599" s="1430"/>
      <c r="AZ599" s="1430"/>
      <c r="BA599" s="1430"/>
      <c r="BB599" s="1430"/>
      <c r="BC599" s="1430"/>
      <c r="BD599" s="1430"/>
      <c r="BE599" s="1430"/>
    </row>
    <row r="600" spans="2:57">
      <c r="B600" s="1430"/>
      <c r="C600" s="1430"/>
      <c r="D600" s="1430"/>
      <c r="E600" s="1430"/>
      <c r="F600" s="1430"/>
      <c r="G600" s="1430"/>
      <c r="H600" s="1430"/>
      <c r="I600" s="1430"/>
      <c r="J600" s="1430"/>
      <c r="K600" s="1430"/>
      <c r="L600" s="1430"/>
      <c r="M600" s="1430"/>
      <c r="N600" s="1430"/>
      <c r="O600" s="1430"/>
      <c r="P600" s="1430"/>
      <c r="Q600" s="1430"/>
      <c r="R600" s="1430"/>
      <c r="S600" s="1430"/>
      <c r="T600" s="1430"/>
      <c r="U600" s="1430"/>
      <c r="V600" s="1430"/>
      <c r="W600" s="1430"/>
      <c r="X600" s="1430"/>
      <c r="Y600" s="1430"/>
      <c r="Z600" s="1430"/>
      <c r="AA600" s="1430"/>
      <c r="AB600" s="1430"/>
      <c r="AC600" s="1430"/>
      <c r="AD600" s="1430"/>
      <c r="AE600" s="1430"/>
      <c r="AF600" s="1430"/>
      <c r="AG600" s="1430"/>
      <c r="AH600" s="1430"/>
      <c r="AI600" s="1430"/>
      <c r="AJ600" s="1430"/>
      <c r="AK600" s="1430"/>
      <c r="AL600" s="1430"/>
      <c r="AM600" s="1430"/>
      <c r="AN600" s="1430"/>
      <c r="AO600" s="1430"/>
      <c r="AP600" s="1430"/>
      <c r="AQ600" s="1430"/>
      <c r="AR600" s="1430"/>
      <c r="AS600" s="1430"/>
      <c r="AT600" s="1430"/>
      <c r="AU600" s="1430"/>
      <c r="AV600" s="1430"/>
      <c r="AW600" s="1430"/>
      <c r="AX600" s="1430"/>
      <c r="AY600" s="1430"/>
      <c r="AZ600" s="1430"/>
      <c r="BA600" s="1430"/>
      <c r="BB600" s="1430"/>
      <c r="BC600" s="1430"/>
      <c r="BD600" s="1430"/>
      <c r="BE600" s="1430"/>
    </row>
    <row r="601" spans="2:57">
      <c r="B601" s="1430"/>
      <c r="C601" s="1430"/>
      <c r="D601" s="1430"/>
      <c r="E601" s="1430"/>
      <c r="F601" s="1430"/>
      <c r="G601" s="1430"/>
      <c r="H601" s="1430"/>
      <c r="I601" s="1430"/>
      <c r="J601" s="1430"/>
      <c r="K601" s="1430"/>
      <c r="L601" s="1430"/>
      <c r="M601" s="1430"/>
      <c r="N601" s="1430"/>
      <c r="O601" s="1430"/>
      <c r="P601" s="1430"/>
      <c r="Q601" s="1430"/>
      <c r="R601" s="1430"/>
      <c r="S601" s="1430"/>
      <c r="T601" s="1430"/>
      <c r="U601" s="1430"/>
      <c r="V601" s="1430"/>
      <c r="W601" s="1430"/>
      <c r="X601" s="1430"/>
      <c r="Y601" s="1430"/>
      <c r="Z601" s="1430"/>
      <c r="AA601" s="1430"/>
      <c r="AB601" s="1430"/>
      <c r="AC601" s="1430"/>
      <c r="AD601" s="1430"/>
      <c r="AE601" s="1430"/>
      <c r="AF601" s="1430"/>
      <c r="AG601" s="1430"/>
      <c r="AH601" s="1430"/>
      <c r="AI601" s="1430"/>
      <c r="AJ601" s="1430"/>
      <c r="AK601" s="1430"/>
      <c r="AL601" s="1430"/>
      <c r="AM601" s="1430"/>
      <c r="AN601" s="1430"/>
      <c r="AO601" s="1430"/>
      <c r="AP601" s="1430"/>
      <c r="AQ601" s="1430"/>
      <c r="AR601" s="1430"/>
      <c r="AS601" s="1430"/>
      <c r="AT601" s="1430"/>
      <c r="AU601" s="1430"/>
      <c r="AV601" s="1430"/>
      <c r="AW601" s="1430"/>
      <c r="AX601" s="1430"/>
      <c r="AY601" s="1430"/>
      <c r="AZ601" s="1430"/>
      <c r="BA601" s="1430"/>
      <c r="BB601" s="1430"/>
      <c r="BC601" s="1430"/>
      <c r="BD601" s="1430"/>
      <c r="BE601" s="1430"/>
    </row>
    <row r="602" spans="2:57">
      <c r="B602" s="1430"/>
      <c r="C602" s="1430"/>
      <c r="D602" s="1430"/>
      <c r="E602" s="1430"/>
      <c r="F602" s="1430"/>
      <c r="G602" s="1430"/>
      <c r="H602" s="1430"/>
      <c r="I602" s="1430"/>
      <c r="J602" s="1430"/>
      <c r="K602" s="1430"/>
      <c r="L602" s="1430"/>
      <c r="M602" s="1430"/>
      <c r="N602" s="1430"/>
      <c r="O602" s="1430"/>
      <c r="P602" s="1430"/>
      <c r="Q602" s="1430"/>
      <c r="R602" s="1430"/>
      <c r="S602" s="1430"/>
      <c r="T602" s="1430"/>
      <c r="U602" s="1430"/>
      <c r="V602" s="1430"/>
      <c r="W602" s="1430"/>
      <c r="X602" s="1430"/>
      <c r="Y602" s="1430"/>
      <c r="Z602" s="1430"/>
      <c r="AA602" s="1430"/>
      <c r="AB602" s="1430"/>
      <c r="AC602" s="1430"/>
      <c r="AD602" s="1430"/>
      <c r="AE602" s="1430"/>
      <c r="AF602" s="1430"/>
      <c r="AG602" s="1430"/>
      <c r="AH602" s="1430"/>
      <c r="AI602" s="1430"/>
      <c r="AJ602" s="1430"/>
      <c r="AK602" s="1430"/>
      <c r="AL602" s="1430"/>
      <c r="AM602" s="1430"/>
      <c r="AN602" s="1430"/>
      <c r="AO602" s="1430"/>
      <c r="AP602" s="1430"/>
      <c r="AQ602" s="1430"/>
      <c r="AR602" s="1430"/>
      <c r="AS602" s="1430"/>
      <c r="AT602" s="1430"/>
      <c r="AU602" s="1430"/>
      <c r="AV602" s="1430"/>
      <c r="AW602" s="1430"/>
      <c r="AX602" s="1430"/>
      <c r="AY602" s="1430"/>
      <c r="AZ602" s="1430"/>
      <c r="BA602" s="1430"/>
      <c r="BB602" s="1430"/>
      <c r="BC602" s="1430"/>
      <c r="BD602" s="1430"/>
      <c r="BE602" s="1430"/>
    </row>
    <row r="603" spans="2:57">
      <c r="B603" s="1430"/>
      <c r="C603" s="1430"/>
      <c r="D603" s="1430"/>
      <c r="E603" s="1430"/>
      <c r="F603" s="1430"/>
      <c r="G603" s="1430"/>
      <c r="H603" s="1430"/>
      <c r="I603" s="1430"/>
      <c r="J603" s="1430"/>
      <c r="K603" s="1430"/>
      <c r="L603" s="1430"/>
      <c r="M603" s="1430"/>
      <c r="N603" s="1430"/>
      <c r="O603" s="1430"/>
      <c r="P603" s="1430"/>
      <c r="Q603" s="1430"/>
      <c r="R603" s="1430"/>
      <c r="S603" s="1430"/>
      <c r="T603" s="1430"/>
      <c r="U603" s="1430"/>
      <c r="V603" s="1430"/>
      <c r="W603" s="1430"/>
      <c r="X603" s="1430"/>
      <c r="Y603" s="1430"/>
      <c r="Z603" s="1430"/>
      <c r="AA603" s="1430"/>
      <c r="AB603" s="1430"/>
      <c r="AC603" s="1430"/>
      <c r="AD603" s="1430"/>
      <c r="AE603" s="1430"/>
      <c r="AF603" s="1430"/>
      <c r="AG603" s="1430"/>
      <c r="AH603" s="1430"/>
      <c r="AI603" s="1430"/>
      <c r="AJ603" s="1430"/>
      <c r="AK603" s="1430"/>
      <c r="AL603" s="1430"/>
      <c r="AM603" s="1430"/>
      <c r="AN603" s="1430"/>
      <c r="AO603" s="1430"/>
      <c r="AP603" s="1430"/>
      <c r="AQ603" s="1430"/>
      <c r="AR603" s="1430"/>
      <c r="AS603" s="1430"/>
      <c r="AT603" s="1430"/>
      <c r="AU603" s="1430"/>
      <c r="AV603" s="1430"/>
      <c r="AW603" s="1430"/>
      <c r="AX603" s="1430"/>
      <c r="AY603" s="1430"/>
      <c r="AZ603" s="1430"/>
      <c r="BA603" s="1430"/>
      <c r="BB603" s="1430"/>
      <c r="BC603" s="1430"/>
      <c r="BD603" s="1430"/>
      <c r="BE603" s="1430"/>
    </row>
    <row r="604" spans="2:57">
      <c r="B604" s="1430"/>
      <c r="C604" s="1430"/>
      <c r="D604" s="1430"/>
      <c r="E604" s="1430"/>
      <c r="F604" s="1430"/>
      <c r="G604" s="1430"/>
      <c r="H604" s="1430"/>
      <c r="I604" s="1430"/>
      <c r="J604" s="1430"/>
      <c r="K604" s="1430"/>
      <c r="L604" s="1430"/>
      <c r="M604" s="1430"/>
      <c r="N604" s="1430"/>
      <c r="O604" s="1430"/>
      <c r="P604" s="1430"/>
      <c r="Q604" s="1430"/>
      <c r="R604" s="1430"/>
      <c r="S604" s="1430"/>
      <c r="T604" s="1430"/>
      <c r="U604" s="1430"/>
      <c r="V604" s="1430"/>
      <c r="W604" s="1430"/>
      <c r="X604" s="1430"/>
      <c r="Y604" s="1430"/>
      <c r="Z604" s="1430"/>
      <c r="AA604" s="1430"/>
      <c r="AB604" s="1430"/>
      <c r="AC604" s="1430"/>
      <c r="AD604" s="1430"/>
      <c r="AE604" s="1430"/>
      <c r="AF604" s="1430"/>
      <c r="AG604" s="1430"/>
      <c r="AH604" s="1430"/>
      <c r="AI604" s="1430"/>
      <c r="AJ604" s="1430"/>
      <c r="AK604" s="1430"/>
      <c r="AL604" s="1430"/>
      <c r="AM604" s="1430"/>
      <c r="AN604" s="1430"/>
      <c r="AO604" s="1430"/>
      <c r="AP604" s="1430"/>
      <c r="AQ604" s="1430"/>
      <c r="AR604" s="1430"/>
      <c r="AS604" s="1430"/>
      <c r="AT604" s="1430"/>
      <c r="AU604" s="1430"/>
      <c r="AV604" s="1430"/>
      <c r="AW604" s="1430"/>
      <c r="AX604" s="1430"/>
      <c r="AY604" s="1430"/>
      <c r="AZ604" s="1430"/>
      <c r="BA604" s="1430"/>
      <c r="BB604" s="1430"/>
      <c r="BC604" s="1430"/>
      <c r="BD604" s="1430"/>
      <c r="BE604" s="1430"/>
    </row>
    <row r="605" spans="2:57">
      <c r="B605" s="1430"/>
      <c r="C605" s="1430"/>
      <c r="D605" s="1430"/>
      <c r="E605" s="1430"/>
      <c r="F605" s="1430"/>
      <c r="G605" s="1430"/>
      <c r="H605" s="1430"/>
      <c r="I605" s="1430"/>
      <c r="J605" s="1430"/>
      <c r="K605" s="1430"/>
      <c r="L605" s="1430"/>
      <c r="M605" s="1430"/>
      <c r="N605" s="1430"/>
      <c r="O605" s="1430"/>
      <c r="P605" s="1430"/>
      <c r="Q605" s="1430"/>
      <c r="R605" s="1430"/>
      <c r="S605" s="1430"/>
      <c r="T605" s="1430"/>
      <c r="U605" s="1430"/>
      <c r="V605" s="1430"/>
      <c r="W605" s="1430"/>
      <c r="X605" s="1430"/>
      <c r="Y605" s="1430"/>
      <c r="Z605" s="1430"/>
      <c r="AA605" s="1430"/>
      <c r="AB605" s="1430"/>
      <c r="AC605" s="1430"/>
      <c r="AD605" s="1430"/>
      <c r="AE605" s="1430"/>
      <c r="AF605" s="1430"/>
      <c r="AG605" s="1430"/>
      <c r="AH605" s="1430"/>
      <c r="AI605" s="1430"/>
      <c r="AJ605" s="1430"/>
      <c r="AK605" s="1430"/>
      <c r="AL605" s="1430"/>
      <c r="AM605" s="1430"/>
      <c r="AN605" s="1430"/>
      <c r="AO605" s="1430"/>
      <c r="AP605" s="1430"/>
      <c r="AQ605" s="1430"/>
      <c r="AR605" s="1430"/>
      <c r="AS605" s="1430"/>
      <c r="AT605" s="1430"/>
      <c r="AU605" s="1430"/>
      <c r="AV605" s="1430"/>
      <c r="AW605" s="1430"/>
      <c r="AX605" s="1430"/>
      <c r="AY605" s="1430"/>
      <c r="AZ605" s="1430"/>
      <c r="BA605" s="1430"/>
      <c r="BB605" s="1430"/>
      <c r="BC605" s="1430"/>
      <c r="BD605" s="1430"/>
      <c r="BE605" s="1430"/>
    </row>
    <row r="606" spans="2:57">
      <c r="B606" s="1430"/>
      <c r="C606" s="1430"/>
      <c r="D606" s="1430"/>
      <c r="E606" s="1430"/>
      <c r="F606" s="1430"/>
      <c r="G606" s="1430"/>
      <c r="H606" s="1430"/>
      <c r="I606" s="1430"/>
      <c r="J606" s="1430"/>
      <c r="K606" s="1430"/>
      <c r="L606" s="1430"/>
      <c r="M606" s="1430"/>
      <c r="N606" s="1430"/>
      <c r="O606" s="1430"/>
      <c r="P606" s="1430"/>
      <c r="Q606" s="1430"/>
      <c r="R606" s="1430"/>
      <c r="S606" s="1430"/>
      <c r="T606" s="1430"/>
      <c r="U606" s="1430"/>
      <c r="V606" s="1430"/>
      <c r="W606" s="1430"/>
      <c r="X606" s="1430"/>
      <c r="Y606" s="1430"/>
      <c r="Z606" s="1430"/>
      <c r="AA606" s="1430"/>
      <c r="AB606" s="1430"/>
      <c r="AC606" s="1430"/>
      <c r="AD606" s="1430"/>
      <c r="AE606" s="1430"/>
      <c r="AF606" s="1430"/>
      <c r="AG606" s="1430"/>
      <c r="AH606" s="1430"/>
      <c r="AI606" s="1430"/>
      <c r="AJ606" s="1430"/>
      <c r="AK606" s="1430"/>
      <c r="AL606" s="1430"/>
      <c r="AM606" s="1430"/>
      <c r="AN606" s="1430"/>
      <c r="AO606" s="1430"/>
      <c r="AP606" s="1430"/>
      <c r="AQ606" s="1430"/>
      <c r="AR606" s="1430"/>
      <c r="AS606" s="1430"/>
      <c r="AT606" s="1430"/>
      <c r="AU606" s="1430"/>
      <c r="AV606" s="1430"/>
      <c r="AW606" s="1430"/>
      <c r="AX606" s="1430"/>
      <c r="AY606" s="1430"/>
      <c r="AZ606" s="1430"/>
      <c r="BA606" s="1430"/>
      <c r="BB606" s="1430"/>
      <c r="BC606" s="1430"/>
      <c r="BD606" s="1430"/>
      <c r="BE606" s="1430"/>
    </row>
    <row r="607" spans="2:57">
      <c r="B607" s="1430"/>
      <c r="C607" s="1430"/>
      <c r="D607" s="1430"/>
      <c r="E607" s="1430"/>
      <c r="F607" s="1430"/>
      <c r="G607" s="1430"/>
      <c r="H607" s="1430"/>
      <c r="I607" s="1430"/>
      <c r="J607" s="1430"/>
      <c r="K607" s="1430"/>
      <c r="L607" s="1430"/>
      <c r="M607" s="1430"/>
      <c r="N607" s="1430"/>
      <c r="O607" s="1430"/>
      <c r="P607" s="1430"/>
      <c r="Q607" s="1430"/>
      <c r="R607" s="1430"/>
      <c r="S607" s="1430"/>
      <c r="T607" s="1430"/>
      <c r="U607" s="1430"/>
      <c r="V607" s="1430"/>
      <c r="W607" s="1430"/>
      <c r="X607" s="1430"/>
      <c r="Y607" s="1430"/>
      <c r="Z607" s="1430"/>
      <c r="AA607" s="1430"/>
      <c r="AB607" s="1430"/>
      <c r="AC607" s="1430"/>
      <c r="AD607" s="1430"/>
      <c r="AE607" s="1430"/>
      <c r="AF607" s="1430"/>
      <c r="AG607" s="1430"/>
      <c r="AH607" s="1430"/>
      <c r="AI607" s="1430"/>
      <c r="AJ607" s="1430"/>
      <c r="AK607" s="1430"/>
      <c r="AL607" s="1430"/>
      <c r="AM607" s="1430"/>
      <c r="AN607" s="1430"/>
      <c r="AO607" s="1430"/>
      <c r="AP607" s="1430"/>
      <c r="AQ607" s="1430"/>
      <c r="AR607" s="1430"/>
      <c r="AS607" s="1430"/>
      <c r="AT607" s="1430"/>
      <c r="AU607" s="1430"/>
      <c r="AV607" s="1430"/>
      <c r="AW607" s="1430"/>
      <c r="AX607" s="1430"/>
      <c r="AY607" s="1430"/>
      <c r="AZ607" s="1430"/>
      <c r="BA607" s="1430"/>
      <c r="BB607" s="1430"/>
      <c r="BC607" s="1430"/>
      <c r="BD607" s="1430"/>
      <c r="BE607" s="1430"/>
    </row>
    <row r="608" spans="2:57">
      <c r="B608" s="1430"/>
      <c r="C608" s="1430"/>
      <c r="D608" s="1430"/>
      <c r="E608" s="1430"/>
      <c r="F608" s="1430"/>
      <c r="G608" s="1430"/>
      <c r="H608" s="1430"/>
      <c r="I608" s="1430"/>
      <c r="J608" s="1430"/>
      <c r="K608" s="1430"/>
      <c r="L608" s="1430"/>
      <c r="M608" s="1430"/>
      <c r="N608" s="1430"/>
      <c r="O608" s="1430"/>
      <c r="P608" s="1430"/>
      <c r="Q608" s="1430"/>
      <c r="R608" s="1430"/>
      <c r="S608" s="1430"/>
      <c r="T608" s="1430"/>
      <c r="U608" s="1430"/>
      <c r="V608" s="1430"/>
      <c r="W608" s="1430"/>
      <c r="X608" s="1430"/>
      <c r="Y608" s="1430"/>
      <c r="Z608" s="1430"/>
      <c r="AA608" s="1430"/>
      <c r="AB608" s="1430"/>
      <c r="AC608" s="1430"/>
      <c r="AD608" s="1430"/>
      <c r="AE608" s="1430"/>
      <c r="AF608" s="1430"/>
      <c r="AG608" s="1430"/>
      <c r="AH608" s="1430"/>
      <c r="AI608" s="1430"/>
      <c r="AJ608" s="1430"/>
      <c r="AK608" s="1430"/>
      <c r="AL608" s="1430"/>
      <c r="AM608" s="1430"/>
      <c r="AN608" s="1430"/>
      <c r="AO608" s="1430"/>
      <c r="AP608" s="1430"/>
      <c r="AQ608" s="1430"/>
      <c r="AR608" s="1430"/>
      <c r="AS608" s="1430"/>
      <c r="AT608" s="1430"/>
      <c r="AU608" s="1430"/>
      <c r="AV608" s="1430"/>
      <c r="AW608" s="1430"/>
      <c r="AX608" s="1430"/>
      <c r="AY608" s="1430"/>
      <c r="AZ608" s="1430"/>
      <c r="BA608" s="1430"/>
      <c r="BB608" s="1430"/>
      <c r="BC608" s="1430"/>
      <c r="BD608" s="1430"/>
      <c r="BE608" s="1430"/>
    </row>
    <row r="609" spans="2:57">
      <c r="B609" s="1430"/>
      <c r="C609" s="1430"/>
      <c r="D609" s="1430"/>
      <c r="E609" s="1430"/>
      <c r="F609" s="1430"/>
      <c r="G609" s="1430"/>
      <c r="H609" s="1430"/>
      <c r="I609" s="1430"/>
      <c r="J609" s="1430"/>
      <c r="K609" s="1430"/>
      <c r="L609" s="1430"/>
      <c r="M609" s="1430"/>
      <c r="N609" s="1430"/>
      <c r="O609" s="1430"/>
      <c r="P609" s="1430"/>
      <c r="Q609" s="1430"/>
      <c r="R609" s="1430"/>
      <c r="S609" s="1430"/>
      <c r="T609" s="1430"/>
      <c r="U609" s="1430"/>
      <c r="V609" s="1430"/>
      <c r="W609" s="1430"/>
      <c r="X609" s="1430"/>
      <c r="Y609" s="1430"/>
      <c r="Z609" s="1430"/>
      <c r="AA609" s="1430"/>
      <c r="AB609" s="1430"/>
      <c r="AC609" s="1430"/>
      <c r="AD609" s="1430"/>
      <c r="AE609" s="1430"/>
      <c r="AF609" s="1430"/>
      <c r="AG609" s="1430"/>
      <c r="AH609" s="1430"/>
      <c r="AI609" s="1430"/>
      <c r="AJ609" s="1430"/>
      <c r="AK609" s="1430"/>
      <c r="AL609" s="1430"/>
      <c r="AM609" s="1430"/>
      <c r="AN609" s="1430"/>
      <c r="AO609" s="1430"/>
      <c r="AP609" s="1430"/>
      <c r="AQ609" s="1430"/>
      <c r="AR609" s="1430"/>
      <c r="AS609" s="1430"/>
      <c r="AT609" s="1430"/>
      <c r="AU609" s="1430"/>
      <c r="AV609" s="1430"/>
      <c r="AW609" s="1430"/>
      <c r="AX609" s="1430"/>
      <c r="AY609" s="1430"/>
      <c r="AZ609" s="1430"/>
      <c r="BA609" s="1430"/>
      <c r="BB609" s="1430"/>
      <c r="BC609" s="1430"/>
      <c r="BD609" s="1430"/>
      <c r="BE609" s="1430"/>
    </row>
    <row r="610" spans="2:57">
      <c r="B610" s="1430"/>
      <c r="C610" s="1430"/>
      <c r="D610" s="1430"/>
      <c r="E610" s="1430"/>
      <c r="F610" s="1430"/>
      <c r="G610" s="1430"/>
      <c r="H610" s="1430"/>
      <c r="I610" s="1430"/>
      <c r="J610" s="1430"/>
      <c r="K610" s="1430"/>
      <c r="L610" s="1430"/>
      <c r="M610" s="1430"/>
      <c r="N610" s="1430"/>
      <c r="O610" s="1430"/>
      <c r="P610" s="1430"/>
      <c r="Q610" s="1430"/>
      <c r="R610" s="1430"/>
      <c r="S610" s="1430"/>
      <c r="T610" s="1430"/>
      <c r="U610" s="1430"/>
      <c r="V610" s="1430"/>
      <c r="W610" s="1430"/>
      <c r="X610" s="1430"/>
      <c r="Y610" s="1430"/>
      <c r="Z610" s="1430"/>
      <c r="AA610" s="1430"/>
      <c r="AB610" s="1430"/>
      <c r="AC610" s="1430"/>
      <c r="AD610" s="1430"/>
      <c r="AE610" s="1430"/>
      <c r="AF610" s="1430"/>
      <c r="AG610" s="1430"/>
      <c r="AH610" s="1430"/>
      <c r="AI610" s="1430"/>
      <c r="AJ610" s="1430"/>
      <c r="AK610" s="1430"/>
      <c r="AL610" s="1430"/>
      <c r="AM610" s="1430"/>
      <c r="AN610" s="1430"/>
      <c r="AO610" s="1430"/>
      <c r="AP610" s="1430"/>
      <c r="AQ610" s="1430"/>
      <c r="AR610" s="1430"/>
      <c r="AS610" s="1430"/>
      <c r="AT610" s="1430"/>
      <c r="AU610" s="1430"/>
      <c r="AV610" s="1430"/>
      <c r="AW610" s="1430"/>
      <c r="AX610" s="1430"/>
      <c r="AY610" s="1430"/>
      <c r="AZ610" s="1430"/>
      <c r="BA610" s="1430"/>
      <c r="BB610" s="1430"/>
      <c r="BC610" s="1430"/>
      <c r="BD610" s="1430"/>
      <c r="BE610" s="1430"/>
    </row>
    <row r="611" spans="2:57">
      <c r="B611" s="1430"/>
      <c r="C611" s="1430"/>
      <c r="D611" s="1430"/>
      <c r="E611" s="1430"/>
      <c r="F611" s="1430"/>
      <c r="G611" s="1430"/>
      <c r="H611" s="1430"/>
      <c r="I611" s="1430"/>
      <c r="J611" s="1430"/>
      <c r="K611" s="1430"/>
      <c r="L611" s="1430"/>
      <c r="M611" s="1430"/>
      <c r="N611" s="1430"/>
      <c r="O611" s="1430"/>
      <c r="P611" s="1430"/>
      <c r="Q611" s="1430"/>
      <c r="R611" s="1430"/>
      <c r="S611" s="1430"/>
      <c r="T611" s="1430"/>
      <c r="U611" s="1430"/>
      <c r="V611" s="1430"/>
      <c r="W611" s="1430"/>
      <c r="X611" s="1430"/>
      <c r="Y611" s="1430"/>
      <c r="Z611" s="1430"/>
      <c r="AA611" s="1430"/>
      <c r="AB611" s="1430"/>
      <c r="AC611" s="1430"/>
      <c r="AD611" s="1430"/>
      <c r="AE611" s="1430"/>
      <c r="AF611" s="1430"/>
      <c r="AG611" s="1430"/>
      <c r="AH611" s="1430"/>
      <c r="AI611" s="1430"/>
      <c r="AJ611" s="1430"/>
      <c r="AK611" s="1430"/>
      <c r="AL611" s="1430"/>
      <c r="AM611" s="1430"/>
      <c r="AN611" s="1430"/>
      <c r="AO611" s="1430"/>
      <c r="AP611" s="1430"/>
      <c r="AQ611" s="1430"/>
      <c r="AR611" s="1430"/>
      <c r="AS611" s="1430"/>
      <c r="AT611" s="1430"/>
      <c r="AU611" s="1430"/>
      <c r="AV611" s="1430"/>
      <c r="AW611" s="1430"/>
      <c r="AX611" s="1430"/>
      <c r="AY611" s="1430"/>
      <c r="AZ611" s="1430"/>
      <c r="BA611" s="1430"/>
      <c r="BB611" s="1430"/>
      <c r="BC611" s="1430"/>
      <c r="BD611" s="1430"/>
      <c r="BE611" s="1430"/>
    </row>
    <row r="612" spans="2:57">
      <c r="B612" s="1430"/>
      <c r="C612" s="1430"/>
      <c r="D612" s="1430"/>
      <c r="E612" s="1430"/>
      <c r="F612" s="1430"/>
      <c r="G612" s="1430"/>
      <c r="H612" s="1430"/>
      <c r="I612" s="1430"/>
      <c r="J612" s="1430"/>
      <c r="K612" s="1430"/>
      <c r="L612" s="1430"/>
      <c r="M612" s="1430"/>
      <c r="N612" s="1430"/>
      <c r="O612" s="1430"/>
      <c r="P612" s="1430"/>
      <c r="Q612" s="1430"/>
      <c r="R612" s="1430"/>
      <c r="S612" s="1430"/>
      <c r="T612" s="1430"/>
      <c r="U612" s="1430"/>
      <c r="V612" s="1430"/>
      <c r="W612" s="1430"/>
      <c r="X612" s="1430"/>
      <c r="Y612" s="1430"/>
      <c r="Z612" s="1430"/>
      <c r="AA612" s="1430"/>
      <c r="AB612" s="1430"/>
      <c r="AC612" s="1430"/>
      <c r="AD612" s="1430"/>
      <c r="AE612" s="1430"/>
      <c r="AF612" s="1430"/>
      <c r="AG612" s="1430"/>
      <c r="AH612" s="1430"/>
      <c r="AI612" s="1430"/>
      <c r="AJ612" s="1430"/>
      <c r="AK612" s="1430"/>
      <c r="AL612" s="1430"/>
      <c r="AM612" s="1430"/>
      <c r="AN612" s="1430"/>
      <c r="AO612" s="1430"/>
      <c r="AP612" s="1430"/>
      <c r="AQ612" s="1430"/>
      <c r="AR612" s="1430"/>
      <c r="AS612" s="1430"/>
      <c r="AT612" s="1430"/>
      <c r="AU612" s="1430"/>
      <c r="AV612" s="1430"/>
      <c r="AW612" s="1430"/>
      <c r="AX612" s="1430"/>
      <c r="AY612" s="1430"/>
      <c r="AZ612" s="1430"/>
      <c r="BA612" s="1430"/>
      <c r="BB612" s="1430"/>
      <c r="BC612" s="1430"/>
      <c r="BD612" s="1430"/>
      <c r="BE612" s="1430"/>
    </row>
    <row r="613" spans="2:57">
      <c r="B613" s="1430"/>
      <c r="C613" s="1430"/>
      <c r="D613" s="1430"/>
      <c r="E613" s="1430"/>
      <c r="F613" s="1430"/>
      <c r="G613" s="1430"/>
      <c r="H613" s="1430"/>
      <c r="I613" s="1430"/>
      <c r="J613" s="1430"/>
      <c r="K613" s="1430"/>
      <c r="L613" s="1430"/>
      <c r="M613" s="1430"/>
      <c r="N613" s="1430"/>
      <c r="O613" s="1430"/>
      <c r="P613" s="1430"/>
      <c r="Q613" s="1430"/>
      <c r="R613" s="1430"/>
      <c r="S613" s="1430"/>
      <c r="T613" s="1430"/>
      <c r="U613" s="1430"/>
      <c r="V613" s="1430"/>
      <c r="W613" s="1430"/>
      <c r="X613" s="1430"/>
      <c r="Y613" s="1430"/>
      <c r="Z613" s="1430"/>
      <c r="AA613" s="1430"/>
      <c r="AB613" s="1430"/>
      <c r="AC613" s="1430"/>
      <c r="AD613" s="1430"/>
      <c r="AE613" s="1430"/>
      <c r="AF613" s="1430"/>
      <c r="AG613" s="1430"/>
      <c r="AH613" s="1430"/>
      <c r="AI613" s="1430"/>
      <c r="AJ613" s="1430"/>
      <c r="AK613" s="1430"/>
      <c r="AL613" s="1430"/>
      <c r="AM613" s="1430"/>
      <c r="AN613" s="1430"/>
      <c r="AO613" s="1430"/>
      <c r="AP613" s="1430"/>
      <c r="AQ613" s="1430"/>
      <c r="AR613" s="1430"/>
      <c r="AS613" s="1430"/>
      <c r="AT613" s="1430"/>
      <c r="AU613" s="1430"/>
      <c r="AV613" s="1430"/>
      <c r="AW613" s="1430"/>
      <c r="AX613" s="1430"/>
      <c r="AY613" s="1430"/>
      <c r="AZ613" s="1430"/>
      <c r="BA613" s="1430"/>
      <c r="BB613" s="1430"/>
      <c r="BC613" s="1430"/>
      <c r="BD613" s="1430"/>
      <c r="BE613" s="1430"/>
    </row>
    <row r="614" spans="2:57">
      <c r="B614" s="1430"/>
      <c r="C614" s="1430"/>
      <c r="D614" s="1430"/>
      <c r="E614" s="1430"/>
      <c r="F614" s="1430"/>
      <c r="G614" s="1430"/>
      <c r="H614" s="1430"/>
      <c r="I614" s="1430"/>
      <c r="J614" s="1430"/>
      <c r="K614" s="1430"/>
      <c r="L614" s="1430"/>
      <c r="M614" s="1430"/>
      <c r="N614" s="1430"/>
      <c r="O614" s="1430"/>
      <c r="P614" s="1430"/>
      <c r="Q614" s="1430"/>
      <c r="R614" s="1430"/>
      <c r="S614" s="1430"/>
      <c r="T614" s="1430"/>
      <c r="U614" s="1430"/>
      <c r="V614" s="1430"/>
      <c r="W614" s="1430"/>
      <c r="X614" s="1430"/>
      <c r="Y614" s="1430"/>
      <c r="Z614" s="1430"/>
      <c r="AA614" s="1430"/>
      <c r="AB614" s="1430"/>
      <c r="AC614" s="1430"/>
      <c r="AD614" s="1430"/>
      <c r="AE614" s="1430"/>
      <c r="AF614" s="1430"/>
      <c r="AG614" s="1430"/>
      <c r="AH614" s="1430"/>
      <c r="AI614" s="1430"/>
      <c r="AJ614" s="1430"/>
      <c r="AK614" s="1430"/>
      <c r="AL614" s="1430"/>
      <c r="AM614" s="1430"/>
      <c r="AN614" s="1430"/>
      <c r="AO614" s="1430"/>
      <c r="AP614" s="1430"/>
      <c r="AQ614" s="1430"/>
      <c r="AR614" s="1430"/>
      <c r="AS614" s="1430"/>
      <c r="AT614" s="1430"/>
      <c r="AU614" s="1430"/>
      <c r="AV614" s="1430"/>
      <c r="AW614" s="1430"/>
      <c r="AX614" s="1430"/>
      <c r="AY614" s="1430"/>
      <c r="AZ614" s="1430"/>
      <c r="BA614" s="1430"/>
      <c r="BB614" s="1430"/>
      <c r="BC614" s="1430"/>
      <c r="BD614" s="1430"/>
      <c r="BE614" s="1430"/>
    </row>
    <row r="615" spans="2:57">
      <c r="B615" s="1430"/>
      <c r="C615" s="1430"/>
      <c r="D615" s="1430"/>
      <c r="E615" s="1430"/>
      <c r="F615" s="1430"/>
      <c r="G615" s="1430"/>
      <c r="H615" s="1430"/>
      <c r="I615" s="1430"/>
      <c r="J615" s="1430"/>
      <c r="K615" s="1430"/>
      <c r="L615" s="1430"/>
      <c r="M615" s="1430"/>
      <c r="N615" s="1430"/>
      <c r="O615" s="1430"/>
      <c r="P615" s="1430"/>
      <c r="Q615" s="1430"/>
      <c r="R615" s="1430"/>
      <c r="S615" s="1430"/>
      <c r="T615" s="1430"/>
      <c r="U615" s="1430"/>
      <c r="V615" s="1430"/>
      <c r="W615" s="1430"/>
      <c r="X615" s="1430"/>
      <c r="Y615" s="1430"/>
      <c r="Z615" s="1430"/>
      <c r="AA615" s="1430"/>
      <c r="AB615" s="1430"/>
      <c r="AC615" s="1430"/>
      <c r="AD615" s="1430"/>
      <c r="AE615" s="1430"/>
      <c r="AF615" s="1430"/>
      <c r="AG615" s="1430"/>
      <c r="AH615" s="1430"/>
      <c r="AI615" s="1430"/>
      <c r="AJ615" s="1430"/>
      <c r="AK615" s="1430"/>
      <c r="AL615" s="1430"/>
      <c r="AM615" s="1430"/>
      <c r="AN615" s="1430"/>
      <c r="AO615" s="1430"/>
      <c r="AP615" s="1430"/>
      <c r="AQ615" s="1430"/>
      <c r="AR615" s="1430"/>
      <c r="AS615" s="1430"/>
      <c r="AT615" s="1430"/>
      <c r="AU615" s="1430"/>
      <c r="AV615" s="1430"/>
      <c r="AW615" s="1430"/>
      <c r="AX615" s="1430"/>
      <c r="AY615" s="1430"/>
      <c r="AZ615" s="1430"/>
      <c r="BA615" s="1430"/>
      <c r="BB615" s="1430"/>
      <c r="BC615" s="1430"/>
      <c r="BD615" s="1430"/>
      <c r="BE615" s="1430"/>
    </row>
    <row r="616" spans="2:57">
      <c r="B616" s="1430"/>
      <c r="C616" s="1430"/>
      <c r="D616" s="1430"/>
      <c r="E616" s="1430"/>
      <c r="F616" s="1430"/>
      <c r="G616" s="1430"/>
      <c r="H616" s="1430"/>
      <c r="I616" s="1430"/>
      <c r="J616" s="1430"/>
      <c r="K616" s="1430"/>
      <c r="L616" s="1430"/>
      <c r="M616" s="1430"/>
      <c r="N616" s="1430"/>
      <c r="O616" s="1430"/>
      <c r="P616" s="1430"/>
      <c r="Q616" s="1430"/>
      <c r="R616" s="1430"/>
      <c r="S616" s="1430"/>
      <c r="T616" s="1430"/>
      <c r="U616" s="1430"/>
      <c r="V616" s="1430"/>
      <c r="W616" s="1430"/>
      <c r="X616" s="1430"/>
      <c r="Y616" s="1430"/>
      <c r="Z616" s="1430"/>
      <c r="AA616" s="1430"/>
      <c r="AB616" s="1430"/>
      <c r="AC616" s="1430"/>
      <c r="AD616" s="1430"/>
      <c r="AE616" s="1430"/>
      <c r="AF616" s="1430"/>
      <c r="AG616" s="1430"/>
      <c r="AH616" s="1430"/>
      <c r="AI616" s="1430"/>
      <c r="AJ616" s="1430"/>
      <c r="AK616" s="1430"/>
      <c r="AL616" s="1430"/>
      <c r="AM616" s="1430"/>
      <c r="AN616" s="1430"/>
      <c r="AO616" s="1430"/>
      <c r="AP616" s="1430"/>
      <c r="AQ616" s="1430"/>
      <c r="AR616" s="1430"/>
      <c r="AS616" s="1430"/>
      <c r="AT616" s="1430"/>
      <c r="AU616" s="1430"/>
      <c r="AV616" s="1430"/>
      <c r="AW616" s="1430"/>
      <c r="AX616" s="1430"/>
      <c r="AY616" s="1430"/>
      <c r="AZ616" s="1430"/>
      <c r="BA616" s="1430"/>
      <c r="BB616" s="1430"/>
      <c r="BC616" s="1430"/>
      <c r="BD616" s="1430"/>
      <c r="BE616" s="1430"/>
    </row>
    <row r="617" spans="2:57">
      <c r="B617" s="1430"/>
      <c r="C617" s="1430"/>
      <c r="D617" s="1430"/>
      <c r="E617" s="1430"/>
      <c r="F617" s="1430"/>
      <c r="G617" s="1430"/>
      <c r="H617" s="1430"/>
      <c r="I617" s="1430"/>
      <c r="J617" s="1430"/>
      <c r="K617" s="1430"/>
      <c r="L617" s="1430"/>
      <c r="M617" s="1430"/>
      <c r="N617" s="1430"/>
      <c r="O617" s="1430"/>
      <c r="P617" s="1430"/>
      <c r="Q617" s="1430"/>
      <c r="R617" s="1430"/>
      <c r="S617" s="1430"/>
      <c r="T617" s="1430"/>
      <c r="U617" s="1430"/>
      <c r="V617" s="1430"/>
      <c r="W617" s="1430"/>
      <c r="X617" s="1430"/>
      <c r="Y617" s="1430"/>
      <c r="Z617" s="1430"/>
      <c r="AA617" s="1430"/>
      <c r="AB617" s="1430"/>
      <c r="AC617" s="1430"/>
      <c r="AD617" s="1430"/>
      <c r="AE617" s="1430"/>
      <c r="AF617" s="1430"/>
      <c r="AG617" s="1430"/>
      <c r="AH617" s="1430"/>
      <c r="AI617" s="1430"/>
      <c r="AJ617" s="1430"/>
      <c r="AK617" s="1430"/>
      <c r="AL617" s="1430"/>
      <c r="AM617" s="1430"/>
      <c r="AN617" s="1430"/>
      <c r="AO617" s="1430"/>
      <c r="AP617" s="1430"/>
      <c r="AQ617" s="1430"/>
      <c r="AR617" s="1430"/>
      <c r="AS617" s="1430"/>
      <c r="AT617" s="1430"/>
      <c r="AU617" s="1430"/>
      <c r="AV617" s="1430"/>
      <c r="AW617" s="1430"/>
      <c r="AX617" s="1430"/>
      <c r="AY617" s="1430"/>
      <c r="AZ617" s="1430"/>
      <c r="BA617" s="1430"/>
      <c r="BB617" s="1430"/>
      <c r="BC617" s="1430"/>
      <c r="BD617" s="1430"/>
      <c r="BE617" s="1430"/>
    </row>
    <row r="618" spans="2:57">
      <c r="B618" s="1430"/>
      <c r="C618" s="1430"/>
      <c r="D618" s="1430"/>
      <c r="E618" s="1430"/>
      <c r="F618" s="1430"/>
      <c r="G618" s="1430"/>
      <c r="H618" s="1430"/>
      <c r="I618" s="1430"/>
      <c r="J618" s="1430"/>
      <c r="K618" s="1430"/>
      <c r="L618" s="1430"/>
      <c r="M618" s="1430"/>
      <c r="N618" s="1430"/>
      <c r="O618" s="1430"/>
      <c r="P618" s="1430"/>
      <c r="Q618" s="1430"/>
      <c r="R618" s="1430"/>
      <c r="S618" s="1430"/>
      <c r="T618" s="1430"/>
      <c r="U618" s="1430"/>
      <c r="V618" s="1430"/>
      <c r="W618" s="1430"/>
      <c r="X618" s="1430"/>
      <c r="Y618" s="1430"/>
      <c r="Z618" s="1430"/>
      <c r="AA618" s="1430"/>
      <c r="AB618" s="1430"/>
      <c r="AC618" s="1430"/>
      <c r="AD618" s="1430"/>
      <c r="AE618" s="1430"/>
      <c r="AF618" s="1430"/>
      <c r="AG618" s="1430"/>
      <c r="AH618" s="1430"/>
      <c r="AI618" s="1430"/>
      <c r="AJ618" s="1430"/>
      <c r="AK618" s="1430"/>
      <c r="AL618" s="1430"/>
      <c r="AM618" s="1430"/>
      <c r="AN618" s="1430"/>
      <c r="AO618" s="1430"/>
      <c r="AP618" s="1430"/>
      <c r="AQ618" s="1430"/>
      <c r="AR618" s="1430"/>
      <c r="AS618" s="1430"/>
      <c r="AT618" s="1430"/>
      <c r="AU618" s="1430"/>
      <c r="AV618" s="1430"/>
      <c r="AW618" s="1430"/>
      <c r="AX618" s="1430"/>
      <c r="AY618" s="1430"/>
      <c r="AZ618" s="1430"/>
      <c r="BA618" s="1430"/>
      <c r="BB618" s="1430"/>
      <c r="BC618" s="1430"/>
      <c r="BD618" s="1430"/>
      <c r="BE618" s="1430"/>
    </row>
    <row r="619" spans="2:57">
      <c r="B619" s="1430"/>
      <c r="C619" s="1430"/>
      <c r="D619" s="1430"/>
      <c r="E619" s="1430"/>
      <c r="F619" s="1430"/>
      <c r="G619" s="1430"/>
      <c r="H619" s="1430"/>
      <c r="I619" s="1430"/>
      <c r="J619" s="1430"/>
      <c r="K619" s="1430"/>
      <c r="L619" s="1430"/>
      <c r="M619" s="1430"/>
      <c r="N619" s="1430"/>
      <c r="O619" s="1430"/>
      <c r="P619" s="1430"/>
      <c r="Q619" s="1430"/>
      <c r="R619" s="1430"/>
      <c r="S619" s="1430"/>
      <c r="T619" s="1430"/>
      <c r="U619" s="1430"/>
      <c r="V619" s="1430"/>
      <c r="W619" s="1430"/>
      <c r="X619" s="1430"/>
      <c r="Y619" s="1430"/>
      <c r="Z619" s="1430"/>
      <c r="AA619" s="1430"/>
      <c r="AB619" s="1430"/>
      <c r="AC619" s="1430"/>
      <c r="AD619" s="1430"/>
      <c r="AE619" s="1430"/>
      <c r="AF619" s="1430"/>
      <c r="AG619" s="1430"/>
      <c r="AH619" s="1430"/>
      <c r="AI619" s="1430"/>
      <c r="AJ619" s="1430"/>
      <c r="AK619" s="1430"/>
      <c r="AL619" s="1430"/>
      <c r="AM619" s="1430"/>
      <c r="AN619" s="1430"/>
      <c r="AO619" s="1430"/>
      <c r="AP619" s="1430"/>
      <c r="AQ619" s="1430"/>
      <c r="AR619" s="1430"/>
      <c r="AS619" s="1430"/>
      <c r="AT619" s="1430"/>
      <c r="AU619" s="1430"/>
      <c r="AV619" s="1430"/>
      <c r="AW619" s="1430"/>
      <c r="AX619" s="1430"/>
      <c r="AY619" s="1430"/>
      <c r="AZ619" s="1430"/>
      <c r="BA619" s="1430"/>
      <c r="BB619" s="1430"/>
      <c r="BC619" s="1430"/>
      <c r="BD619" s="1430"/>
      <c r="BE619" s="1430"/>
    </row>
    <row r="620" spans="2:57">
      <c r="B620" s="1430"/>
      <c r="C620" s="1430"/>
      <c r="D620" s="1430"/>
      <c r="E620" s="1430"/>
      <c r="F620" s="1430"/>
      <c r="G620" s="1430"/>
      <c r="H620" s="1430"/>
      <c r="I620" s="1430"/>
      <c r="J620" s="1430"/>
      <c r="K620" s="1430"/>
      <c r="L620" s="1430"/>
      <c r="M620" s="1430"/>
      <c r="N620" s="1430"/>
      <c r="O620" s="1430"/>
      <c r="P620" s="1430"/>
      <c r="Q620" s="1430"/>
      <c r="R620" s="1430"/>
      <c r="S620" s="1430"/>
      <c r="T620" s="1430"/>
      <c r="U620" s="1430"/>
      <c r="V620" s="1430"/>
      <c r="W620" s="1430"/>
      <c r="X620" s="1430"/>
      <c r="Y620" s="1430"/>
      <c r="Z620" s="1430"/>
      <c r="AA620" s="1430"/>
      <c r="AB620" s="1430"/>
      <c r="AC620" s="1430"/>
      <c r="AD620" s="1430"/>
      <c r="AE620" s="1430"/>
      <c r="AF620" s="1430"/>
      <c r="AG620" s="1430"/>
      <c r="AH620" s="1430"/>
      <c r="AI620" s="1430"/>
      <c r="AJ620" s="1430"/>
      <c r="AK620" s="1430"/>
      <c r="AL620" s="1430"/>
      <c r="AM620" s="1430"/>
      <c r="AN620" s="1430"/>
      <c r="AO620" s="1430"/>
      <c r="AP620" s="1430"/>
      <c r="AQ620" s="1430"/>
      <c r="AR620" s="1430"/>
      <c r="AS620" s="1430"/>
      <c r="AT620" s="1430"/>
      <c r="AU620" s="1430"/>
      <c r="AV620" s="1430"/>
      <c r="AW620" s="1430"/>
      <c r="AX620" s="1430"/>
      <c r="AY620" s="1430"/>
      <c r="AZ620" s="1430"/>
      <c r="BA620" s="1430"/>
      <c r="BB620" s="1430"/>
      <c r="BC620" s="1430"/>
      <c r="BD620" s="1430"/>
      <c r="BE620" s="1430"/>
    </row>
    <row r="621" spans="2:57">
      <c r="B621" s="1430"/>
      <c r="C621" s="1430"/>
      <c r="D621" s="1430"/>
      <c r="E621" s="1430"/>
      <c r="F621" s="1430"/>
      <c r="G621" s="1430"/>
      <c r="H621" s="1430"/>
      <c r="I621" s="1430"/>
      <c r="J621" s="1430"/>
      <c r="K621" s="1430"/>
      <c r="L621" s="1430"/>
      <c r="M621" s="1430"/>
      <c r="N621" s="1430"/>
      <c r="O621" s="1430"/>
      <c r="P621" s="1430"/>
      <c r="Q621" s="1430"/>
      <c r="R621" s="1430"/>
      <c r="S621" s="1430"/>
      <c r="T621" s="1430"/>
      <c r="U621" s="1430"/>
      <c r="V621" s="1430"/>
      <c r="W621" s="1430"/>
      <c r="X621" s="1430"/>
      <c r="Y621" s="1430"/>
      <c r="Z621" s="1430"/>
      <c r="AA621" s="1430"/>
      <c r="AB621" s="1430"/>
      <c r="AC621" s="1430"/>
      <c r="AD621" s="1430"/>
      <c r="AE621" s="1430"/>
      <c r="AF621" s="1430"/>
      <c r="AG621" s="1430"/>
      <c r="AH621" s="1430"/>
      <c r="AI621" s="1430"/>
      <c r="AJ621" s="1430"/>
      <c r="AK621" s="1430"/>
      <c r="AL621" s="1430"/>
      <c r="AM621" s="1430"/>
      <c r="AN621" s="1430"/>
      <c r="AO621" s="1430"/>
      <c r="AP621" s="1430"/>
      <c r="AQ621" s="1430"/>
      <c r="AR621" s="1430"/>
      <c r="AS621" s="1430"/>
      <c r="AT621" s="1430"/>
      <c r="AU621" s="1430"/>
      <c r="AV621" s="1430"/>
      <c r="AW621" s="1430"/>
      <c r="AX621" s="1430"/>
      <c r="AY621" s="1430"/>
      <c r="AZ621" s="1430"/>
      <c r="BA621" s="1430"/>
      <c r="BB621" s="1430"/>
      <c r="BC621" s="1430"/>
      <c r="BD621" s="1430"/>
      <c r="BE621" s="1430"/>
    </row>
    <row r="622" spans="2:57">
      <c r="B622" s="1430"/>
      <c r="C622" s="1430"/>
      <c r="D622" s="1430"/>
      <c r="E622" s="1430"/>
      <c r="F622" s="1430"/>
      <c r="G622" s="1430"/>
      <c r="H622" s="1430"/>
      <c r="I622" s="1430"/>
      <c r="J622" s="1430"/>
      <c r="K622" s="1430"/>
      <c r="L622" s="1430"/>
      <c r="M622" s="1430"/>
      <c r="N622" s="1430"/>
      <c r="O622" s="1430"/>
      <c r="P622" s="1430"/>
      <c r="Q622" s="1430"/>
      <c r="R622" s="1430"/>
      <c r="S622" s="1430"/>
      <c r="T622" s="1430"/>
      <c r="U622" s="1430"/>
      <c r="V622" s="1430"/>
      <c r="W622" s="1430"/>
      <c r="X622" s="1430"/>
      <c r="Y622" s="1430"/>
      <c r="Z622" s="1430"/>
      <c r="AA622" s="1430"/>
      <c r="AB622" s="1430"/>
      <c r="AC622" s="1430"/>
      <c r="AD622" s="1430"/>
      <c r="AE622" s="1430"/>
      <c r="AF622" s="1430"/>
      <c r="AG622" s="1430"/>
      <c r="AH622" s="1430"/>
      <c r="AI622" s="1430"/>
      <c r="AJ622" s="1430"/>
      <c r="AK622" s="1430"/>
      <c r="AL622" s="1430"/>
      <c r="AM622" s="1430"/>
      <c r="AN622" s="1430"/>
      <c r="AO622" s="1430"/>
      <c r="AP622" s="1430"/>
      <c r="AQ622" s="1430"/>
      <c r="AR622" s="1430"/>
      <c r="AS622" s="1430"/>
      <c r="AT622" s="1430"/>
      <c r="AU622" s="1430"/>
      <c r="AV622" s="1430"/>
      <c r="AW622" s="1430"/>
      <c r="AX622" s="1430"/>
      <c r="AY622" s="1430"/>
      <c r="AZ622" s="1430"/>
      <c r="BA622" s="1430"/>
      <c r="BB622" s="1430"/>
      <c r="BC622" s="1430"/>
      <c r="BD622" s="1430"/>
      <c r="BE622" s="1430"/>
    </row>
    <row r="623" spans="2:57">
      <c r="B623" s="1430"/>
      <c r="C623" s="1430"/>
      <c r="D623" s="1430"/>
      <c r="E623" s="1430"/>
      <c r="F623" s="1430"/>
      <c r="G623" s="1430"/>
      <c r="H623" s="1430"/>
      <c r="I623" s="1430"/>
      <c r="J623" s="1430"/>
      <c r="K623" s="1430"/>
      <c r="L623" s="1430"/>
      <c r="M623" s="1430"/>
      <c r="N623" s="1430"/>
      <c r="O623" s="1430"/>
      <c r="P623" s="1430"/>
      <c r="Q623" s="1430"/>
      <c r="R623" s="1430"/>
      <c r="S623" s="1430"/>
      <c r="T623" s="1430"/>
      <c r="U623" s="1430"/>
      <c r="V623" s="1430"/>
      <c r="W623" s="1430"/>
      <c r="X623" s="1430"/>
      <c r="Y623" s="1430"/>
      <c r="Z623" s="1430"/>
      <c r="AA623" s="1430"/>
      <c r="AB623" s="1430"/>
      <c r="AC623" s="1430"/>
      <c r="AD623" s="1430"/>
      <c r="AE623" s="1430"/>
      <c r="AF623" s="1430"/>
      <c r="AG623" s="1430"/>
      <c r="AH623" s="1430"/>
      <c r="AI623" s="1430"/>
      <c r="AJ623" s="1430"/>
      <c r="AK623" s="1430"/>
      <c r="AL623" s="1430"/>
      <c r="AM623" s="1430"/>
      <c r="AN623" s="1430"/>
      <c r="AO623" s="1430"/>
      <c r="AP623" s="1430"/>
      <c r="AQ623" s="1430"/>
      <c r="AR623" s="1430"/>
      <c r="AS623" s="1430"/>
      <c r="AT623" s="1430"/>
      <c r="AU623" s="1430"/>
      <c r="AV623" s="1430"/>
      <c r="AW623" s="1430"/>
      <c r="AX623" s="1430"/>
      <c r="AY623" s="1430"/>
      <c r="AZ623" s="1430"/>
      <c r="BA623" s="1430"/>
      <c r="BB623" s="1430"/>
      <c r="BC623" s="1430"/>
      <c r="BD623" s="1430"/>
      <c r="BE623" s="1430"/>
    </row>
    <row r="624" spans="2:57">
      <c r="B624" s="1430"/>
      <c r="C624" s="1430"/>
      <c r="D624" s="1430"/>
      <c r="E624" s="1430"/>
      <c r="F624" s="1430"/>
      <c r="G624" s="1430"/>
      <c r="H624" s="1430"/>
      <c r="I624" s="1430"/>
      <c r="J624" s="1430"/>
      <c r="K624" s="1430"/>
      <c r="L624" s="1430"/>
      <c r="M624" s="1430"/>
      <c r="N624" s="1430"/>
      <c r="O624" s="1430"/>
      <c r="P624" s="1430"/>
      <c r="Q624" s="1430"/>
      <c r="R624" s="1430"/>
      <c r="S624" s="1430"/>
      <c r="T624" s="1430"/>
      <c r="U624" s="1430"/>
      <c r="V624" s="1430"/>
      <c r="W624" s="1430"/>
      <c r="X624" s="1430"/>
      <c r="Y624" s="1430"/>
      <c r="Z624" s="1430"/>
      <c r="AA624" s="1430"/>
      <c r="AB624" s="1430"/>
      <c r="AC624" s="1430"/>
      <c r="AD624" s="1430"/>
      <c r="AE624" s="1430"/>
      <c r="AF624" s="1430"/>
      <c r="AG624" s="1430"/>
      <c r="AH624" s="1430"/>
      <c r="AI624" s="1430"/>
      <c r="AJ624" s="1430"/>
      <c r="AK624" s="1430"/>
      <c r="AL624" s="1430"/>
      <c r="AM624" s="1430"/>
      <c r="AN624" s="1430"/>
      <c r="AO624" s="1430"/>
      <c r="AP624" s="1430"/>
      <c r="AQ624" s="1430"/>
      <c r="AR624" s="1430"/>
      <c r="AS624" s="1430"/>
      <c r="AT624" s="1430"/>
      <c r="AU624" s="1430"/>
      <c r="AV624" s="1430"/>
      <c r="AW624" s="1430"/>
      <c r="AX624" s="1430"/>
      <c r="AY624" s="1430"/>
      <c r="AZ624" s="1430"/>
      <c r="BA624" s="1430"/>
      <c r="BB624" s="1430"/>
      <c r="BC624" s="1430"/>
      <c r="BD624" s="1430"/>
      <c r="BE624" s="1430"/>
    </row>
    <row r="625" spans="2:57">
      <c r="B625" s="1430"/>
      <c r="C625" s="1430"/>
      <c r="D625" s="1430"/>
      <c r="E625" s="1430"/>
      <c r="F625" s="1430"/>
      <c r="G625" s="1430"/>
      <c r="H625" s="1430"/>
      <c r="I625" s="1430"/>
      <c r="J625" s="1430"/>
      <c r="K625" s="1430"/>
      <c r="L625" s="1430"/>
      <c r="M625" s="1430"/>
      <c r="N625" s="1430"/>
      <c r="O625" s="1430"/>
      <c r="P625" s="1430"/>
      <c r="Q625" s="1430"/>
      <c r="R625" s="1430"/>
      <c r="S625" s="1430"/>
      <c r="T625" s="1430"/>
      <c r="U625" s="1430"/>
      <c r="V625" s="1430"/>
      <c r="W625" s="1430"/>
      <c r="X625" s="1430"/>
      <c r="Y625" s="1430"/>
      <c r="Z625" s="1430"/>
      <c r="AA625" s="1430"/>
      <c r="AB625" s="1430"/>
      <c r="AC625" s="1430"/>
      <c r="AD625" s="1430"/>
      <c r="AE625" s="1430"/>
      <c r="AF625" s="1430"/>
      <c r="AG625" s="1430"/>
      <c r="AH625" s="1430"/>
      <c r="AI625" s="1430"/>
      <c r="AJ625" s="1430"/>
      <c r="AK625" s="1430"/>
      <c r="AL625" s="1430"/>
      <c r="AM625" s="1430"/>
      <c r="AN625" s="1430"/>
      <c r="AO625" s="1430"/>
      <c r="AP625" s="1430"/>
      <c r="AQ625" s="1430"/>
      <c r="AR625" s="1430"/>
      <c r="AS625" s="1430"/>
      <c r="AT625" s="1430"/>
      <c r="AU625" s="1430"/>
      <c r="AV625" s="1430"/>
      <c r="AW625" s="1430"/>
      <c r="AX625" s="1430"/>
      <c r="AY625" s="1430"/>
      <c r="AZ625" s="1430"/>
      <c r="BA625" s="1430"/>
      <c r="BB625" s="1430"/>
      <c r="BC625" s="1430"/>
      <c r="BD625" s="1430"/>
      <c r="BE625" s="1430"/>
    </row>
    <row r="626" spans="2:57">
      <c r="B626" s="1430"/>
      <c r="C626" s="1430"/>
      <c r="D626" s="1430"/>
      <c r="E626" s="1430"/>
      <c r="F626" s="1430"/>
      <c r="G626" s="1430"/>
      <c r="H626" s="1430"/>
      <c r="I626" s="1430"/>
      <c r="J626" s="1430"/>
      <c r="K626" s="1430"/>
      <c r="L626" s="1430"/>
      <c r="M626" s="1430"/>
      <c r="N626" s="1430"/>
      <c r="O626" s="1430"/>
      <c r="P626" s="1430"/>
      <c r="Q626" s="1430"/>
      <c r="R626" s="1430"/>
      <c r="S626" s="1430"/>
      <c r="T626" s="1430"/>
      <c r="U626" s="1430"/>
      <c r="V626" s="1430"/>
      <c r="W626" s="1430"/>
      <c r="X626" s="1430"/>
      <c r="Y626" s="1430"/>
      <c r="Z626" s="1430"/>
      <c r="AA626" s="1430"/>
      <c r="AB626" s="1430"/>
      <c r="AC626" s="1430"/>
      <c r="AD626" s="1430"/>
      <c r="AE626" s="1430"/>
      <c r="AF626" s="1430"/>
      <c r="AG626" s="1430"/>
      <c r="AH626" s="1430"/>
      <c r="AI626" s="1430"/>
      <c r="AJ626" s="1430"/>
      <c r="AK626" s="1430"/>
      <c r="AL626" s="1430"/>
      <c r="AM626" s="1430"/>
      <c r="AN626" s="1430"/>
      <c r="AO626" s="1430"/>
      <c r="AP626" s="1430"/>
      <c r="AQ626" s="1430"/>
      <c r="AR626" s="1430"/>
      <c r="AS626" s="1430"/>
      <c r="AT626" s="1430"/>
      <c r="AU626" s="1430"/>
      <c r="AV626" s="1430"/>
      <c r="AW626" s="1430"/>
      <c r="AX626" s="1430"/>
      <c r="AY626" s="1430"/>
      <c r="AZ626" s="1430"/>
      <c r="BA626" s="1430"/>
      <c r="BB626" s="1430"/>
      <c r="BC626" s="1430"/>
      <c r="BD626" s="1430"/>
      <c r="BE626" s="1430"/>
    </row>
    <row r="627" spans="2:57">
      <c r="B627" s="1430"/>
      <c r="C627" s="1430"/>
      <c r="D627" s="1430"/>
      <c r="E627" s="1430"/>
      <c r="F627" s="1430"/>
      <c r="G627" s="1430"/>
      <c r="H627" s="1430"/>
      <c r="I627" s="1430"/>
      <c r="J627" s="1430"/>
      <c r="K627" s="1430"/>
      <c r="L627" s="1430"/>
      <c r="M627" s="1430"/>
      <c r="N627" s="1430"/>
      <c r="O627" s="1430"/>
      <c r="P627" s="1430"/>
      <c r="Q627" s="1430"/>
      <c r="R627" s="1430"/>
      <c r="S627" s="1430"/>
      <c r="T627" s="1430"/>
      <c r="U627" s="1430"/>
      <c r="V627" s="1430"/>
      <c r="W627" s="1430"/>
      <c r="X627" s="1430"/>
      <c r="Y627" s="1430"/>
      <c r="Z627" s="1430"/>
      <c r="AA627" s="1430"/>
      <c r="AB627" s="1430"/>
      <c r="AC627" s="1430"/>
      <c r="AD627" s="1430"/>
      <c r="AE627" s="1430"/>
      <c r="AF627" s="1430"/>
      <c r="AG627" s="1430"/>
      <c r="AH627" s="1430"/>
      <c r="AI627" s="1430"/>
      <c r="AJ627" s="1430"/>
      <c r="AK627" s="1430"/>
      <c r="AL627" s="1430"/>
      <c r="AM627" s="1430"/>
      <c r="AN627" s="1430"/>
      <c r="AO627" s="1430"/>
      <c r="AP627" s="1430"/>
      <c r="AQ627" s="1430"/>
      <c r="AR627" s="1430"/>
      <c r="AS627" s="1430"/>
      <c r="AT627" s="1430"/>
      <c r="AU627" s="1430"/>
      <c r="AV627" s="1430"/>
      <c r="AW627" s="1430"/>
      <c r="AX627" s="1430"/>
      <c r="AY627" s="1430"/>
      <c r="AZ627" s="1430"/>
      <c r="BA627" s="1430"/>
      <c r="BB627" s="1430"/>
      <c r="BC627" s="1430"/>
      <c r="BD627" s="1430"/>
      <c r="BE627" s="1430"/>
    </row>
    <row r="628" spans="2:57">
      <c r="B628" s="1430"/>
      <c r="C628" s="1430"/>
      <c r="D628" s="1430"/>
      <c r="E628" s="1430"/>
      <c r="F628" s="1430"/>
      <c r="G628" s="1430"/>
      <c r="H628" s="1430"/>
      <c r="I628" s="1430"/>
      <c r="J628" s="1430"/>
      <c r="K628" s="1430"/>
      <c r="L628" s="1430"/>
      <c r="M628" s="1430"/>
      <c r="N628" s="1430"/>
      <c r="O628" s="1430"/>
      <c r="P628" s="1430"/>
      <c r="Q628" s="1430"/>
      <c r="R628" s="1430"/>
      <c r="S628" s="1430"/>
      <c r="T628" s="1430"/>
      <c r="U628" s="1430"/>
      <c r="V628" s="1430"/>
      <c r="W628" s="1430"/>
      <c r="X628" s="1430"/>
      <c r="Y628" s="1430"/>
      <c r="Z628" s="1430"/>
      <c r="AA628" s="1430"/>
      <c r="AB628" s="1430"/>
      <c r="AC628" s="1430"/>
      <c r="AD628" s="1430"/>
      <c r="AE628" s="1430"/>
      <c r="AF628" s="1430"/>
      <c r="AG628" s="1430"/>
      <c r="AH628" s="1430"/>
      <c r="AI628" s="1430"/>
      <c r="AJ628" s="1430"/>
      <c r="AK628" s="1430"/>
      <c r="AL628" s="1430"/>
      <c r="AM628" s="1430"/>
      <c r="AN628" s="1430"/>
      <c r="AO628" s="1430"/>
      <c r="AP628" s="1430"/>
      <c r="AQ628" s="1430"/>
      <c r="AR628" s="1430"/>
      <c r="AS628" s="1430"/>
      <c r="AT628" s="1430"/>
      <c r="AU628" s="1430"/>
      <c r="AV628" s="1430"/>
      <c r="AW628" s="1430"/>
      <c r="AX628" s="1430"/>
      <c r="AY628" s="1430"/>
      <c r="AZ628" s="1430"/>
      <c r="BA628" s="1430"/>
      <c r="BB628" s="1430"/>
      <c r="BC628" s="1430"/>
      <c r="BD628" s="1430"/>
      <c r="BE628" s="1430"/>
    </row>
    <row r="629" spans="2:57">
      <c r="B629" s="1430"/>
      <c r="C629" s="1430"/>
      <c r="D629" s="1430"/>
      <c r="E629" s="1430"/>
      <c r="F629" s="1430"/>
      <c r="G629" s="1430"/>
      <c r="H629" s="1430"/>
      <c r="I629" s="1430"/>
      <c r="J629" s="1430"/>
      <c r="K629" s="1430"/>
      <c r="L629" s="1430"/>
      <c r="M629" s="1430"/>
      <c r="N629" s="1430"/>
      <c r="O629" s="1430"/>
      <c r="P629" s="1430"/>
      <c r="Q629" s="1430"/>
      <c r="R629" s="1430"/>
      <c r="S629" s="1430"/>
      <c r="T629" s="1430"/>
      <c r="U629" s="1430"/>
      <c r="V629" s="1430"/>
      <c r="W629" s="1430"/>
      <c r="X629" s="1430"/>
      <c r="Y629" s="1430"/>
      <c r="Z629" s="1430"/>
      <c r="AA629" s="1430"/>
      <c r="AB629" s="1430"/>
      <c r="AC629" s="1430"/>
      <c r="AD629" s="1430"/>
      <c r="AE629" s="1430"/>
      <c r="AF629" s="1430"/>
      <c r="AG629" s="1430"/>
      <c r="AH629" s="1430"/>
      <c r="AI629" s="1430"/>
      <c r="AJ629" s="1430"/>
      <c r="AK629" s="1430"/>
      <c r="AL629" s="1430"/>
      <c r="AM629" s="1430"/>
      <c r="AN629" s="1430"/>
      <c r="AO629" s="1430"/>
      <c r="AP629" s="1430"/>
      <c r="AQ629" s="1430"/>
      <c r="AR629" s="1430"/>
      <c r="AS629" s="1430"/>
      <c r="AT629" s="1430"/>
      <c r="AU629" s="1430"/>
      <c r="AV629" s="1430"/>
      <c r="AW629" s="1430"/>
      <c r="AX629" s="1430"/>
      <c r="AY629" s="1430"/>
      <c r="AZ629" s="1430"/>
      <c r="BA629" s="1430"/>
      <c r="BB629" s="1430"/>
      <c r="BC629" s="1430"/>
      <c r="BD629" s="1430"/>
      <c r="BE629" s="1430"/>
    </row>
    <row r="630" spans="2:57">
      <c r="B630" s="1430"/>
      <c r="C630" s="1430"/>
      <c r="D630" s="1430"/>
      <c r="E630" s="1430"/>
      <c r="F630" s="1430"/>
      <c r="G630" s="1430"/>
      <c r="H630" s="1430"/>
      <c r="I630" s="1430"/>
      <c r="J630" s="1430"/>
      <c r="K630" s="1430"/>
      <c r="L630" s="1430"/>
      <c r="M630" s="1430"/>
      <c r="N630" s="1430"/>
      <c r="O630" s="1430"/>
      <c r="P630" s="1430"/>
      <c r="Q630" s="1430"/>
      <c r="R630" s="1430"/>
      <c r="S630" s="1430"/>
      <c r="T630" s="1430"/>
      <c r="U630" s="1430"/>
      <c r="V630" s="1430"/>
      <c r="W630" s="1430"/>
      <c r="X630" s="1430"/>
      <c r="Y630" s="1430"/>
      <c r="Z630" s="1430"/>
      <c r="AA630" s="1430"/>
      <c r="AB630" s="1430"/>
      <c r="AC630" s="1430"/>
      <c r="AD630" s="1430"/>
      <c r="AE630" s="1430"/>
      <c r="AF630" s="1430"/>
      <c r="AG630" s="1430"/>
      <c r="AH630" s="1430"/>
      <c r="AI630" s="1430"/>
      <c r="AJ630" s="1430"/>
      <c r="AK630" s="1430"/>
      <c r="AL630" s="1430"/>
      <c r="AM630" s="1430"/>
      <c r="AN630" s="1430"/>
      <c r="AO630" s="1430"/>
      <c r="AP630" s="1430"/>
      <c r="AQ630" s="1430"/>
      <c r="AR630" s="1430"/>
      <c r="AS630" s="1430"/>
      <c r="AT630" s="1430"/>
      <c r="AU630" s="1430"/>
      <c r="AV630" s="1430"/>
      <c r="AW630" s="1430"/>
      <c r="AX630" s="1430"/>
      <c r="AY630" s="1430"/>
      <c r="AZ630" s="1430"/>
      <c r="BA630" s="1430"/>
      <c r="BB630" s="1430"/>
      <c r="BC630" s="1430"/>
      <c r="BD630" s="1430"/>
      <c r="BE630" s="1430"/>
    </row>
    <row r="631" spans="2:57">
      <c r="B631" s="1430"/>
      <c r="C631" s="1430"/>
      <c r="D631" s="1430"/>
      <c r="E631" s="1430"/>
      <c r="F631" s="1430"/>
      <c r="G631" s="1430"/>
      <c r="H631" s="1430"/>
      <c r="I631" s="1430"/>
      <c r="J631" s="1430"/>
      <c r="K631" s="1430"/>
      <c r="L631" s="1430"/>
      <c r="M631" s="1430"/>
      <c r="N631" s="1430"/>
      <c r="O631" s="1430"/>
      <c r="P631" s="1430"/>
      <c r="Q631" s="1430"/>
      <c r="R631" s="1430"/>
      <c r="S631" s="1430"/>
      <c r="T631" s="1430"/>
      <c r="U631" s="1430"/>
      <c r="V631" s="1430"/>
      <c r="W631" s="1430"/>
      <c r="X631" s="1430"/>
      <c r="Y631" s="1430"/>
      <c r="Z631" s="1430"/>
      <c r="AA631" s="1430"/>
      <c r="AB631" s="1430"/>
      <c r="AC631" s="1430"/>
      <c r="AD631" s="1430"/>
      <c r="AE631" s="1430"/>
      <c r="AF631" s="1430"/>
      <c r="AG631" s="1430"/>
      <c r="AH631" s="1430"/>
      <c r="AI631" s="1430"/>
      <c r="AJ631" s="1430"/>
      <c r="AK631" s="1430"/>
      <c r="AL631" s="1430"/>
      <c r="AM631" s="1430"/>
      <c r="AN631" s="1430"/>
      <c r="AO631" s="1430"/>
      <c r="AP631" s="1430"/>
      <c r="AQ631" s="1430"/>
      <c r="AR631" s="1430"/>
      <c r="AS631" s="1430"/>
      <c r="AT631" s="1430"/>
      <c r="AU631" s="1430"/>
      <c r="AV631" s="1430"/>
      <c r="AW631" s="1430"/>
      <c r="AX631" s="1430"/>
      <c r="AY631" s="1430"/>
      <c r="AZ631" s="1430"/>
      <c r="BA631" s="1430"/>
      <c r="BB631" s="1430"/>
      <c r="BC631" s="1430"/>
      <c r="BD631" s="1430"/>
      <c r="BE631" s="1430"/>
    </row>
    <row r="632" spans="2:57">
      <c r="B632" s="1430"/>
      <c r="C632" s="1430"/>
      <c r="D632" s="1430"/>
      <c r="E632" s="1430"/>
      <c r="F632" s="1430"/>
      <c r="G632" s="1430"/>
      <c r="H632" s="1430"/>
      <c r="I632" s="1430"/>
      <c r="J632" s="1430"/>
      <c r="K632" s="1430"/>
      <c r="L632" s="1430"/>
      <c r="M632" s="1430"/>
      <c r="N632" s="1430"/>
      <c r="O632" s="1430"/>
      <c r="P632" s="1430"/>
      <c r="Q632" s="1430"/>
      <c r="R632" s="1430"/>
      <c r="S632" s="1430"/>
      <c r="T632" s="1430"/>
      <c r="U632" s="1430"/>
      <c r="V632" s="1430"/>
      <c r="W632" s="1430"/>
      <c r="X632" s="1430"/>
      <c r="Y632" s="1430"/>
      <c r="Z632" s="1430"/>
      <c r="AA632" s="1430"/>
      <c r="AB632" s="1430"/>
      <c r="AC632" s="1430"/>
      <c r="AD632" s="1430"/>
      <c r="AE632" s="1430"/>
      <c r="AF632" s="1430"/>
      <c r="AG632" s="1430"/>
      <c r="AH632" s="1430"/>
      <c r="AI632" s="1430"/>
      <c r="AJ632" s="1430"/>
      <c r="AK632" s="1430"/>
      <c r="AL632" s="1430"/>
      <c r="AM632" s="1430"/>
      <c r="AN632" s="1430"/>
      <c r="AO632" s="1430"/>
      <c r="AP632" s="1430"/>
      <c r="AQ632" s="1430"/>
      <c r="AR632" s="1430"/>
      <c r="AS632" s="1430"/>
      <c r="AT632" s="1430"/>
      <c r="AU632" s="1430"/>
      <c r="AV632" s="1430"/>
      <c r="AW632" s="1430"/>
      <c r="AX632" s="1430"/>
      <c r="AY632" s="1430"/>
      <c r="AZ632" s="1430"/>
      <c r="BA632" s="1430"/>
      <c r="BB632" s="1430"/>
      <c r="BC632" s="1430"/>
      <c r="BD632" s="1430"/>
      <c r="BE632" s="1430"/>
    </row>
    <row r="633" spans="2:57">
      <c r="B633" s="1430"/>
      <c r="C633" s="1430"/>
      <c r="D633" s="1430"/>
      <c r="E633" s="1430"/>
      <c r="F633" s="1430"/>
      <c r="G633" s="1430"/>
      <c r="H633" s="1430"/>
      <c r="I633" s="1430"/>
      <c r="J633" s="1430"/>
      <c r="K633" s="1430"/>
      <c r="L633" s="1430"/>
      <c r="M633" s="1430"/>
      <c r="N633" s="1430"/>
      <c r="O633" s="1430"/>
      <c r="P633" s="1430"/>
      <c r="Q633" s="1430"/>
      <c r="R633" s="1430"/>
      <c r="S633" s="1430"/>
      <c r="T633" s="1430"/>
      <c r="U633" s="1430"/>
      <c r="V633" s="1430"/>
      <c r="W633" s="1430"/>
      <c r="X633" s="1430"/>
      <c r="Y633" s="1430"/>
      <c r="Z633" s="1430"/>
      <c r="AA633" s="1430"/>
      <c r="AB633" s="1430"/>
      <c r="AC633" s="1430"/>
      <c r="AD633" s="1430"/>
      <c r="AE633" s="1430"/>
      <c r="AF633" s="1430"/>
      <c r="AG633" s="1430"/>
      <c r="AH633" s="1430"/>
      <c r="AI633" s="1430"/>
      <c r="AJ633" s="1430"/>
      <c r="AK633" s="1430"/>
      <c r="AL633" s="1430"/>
      <c r="AM633" s="1430"/>
      <c r="AN633" s="1430"/>
      <c r="AO633" s="1430"/>
      <c r="AP633" s="1430"/>
      <c r="AQ633" s="1430"/>
      <c r="AR633" s="1430"/>
      <c r="AS633" s="1430"/>
      <c r="AT633" s="1430"/>
      <c r="AU633" s="1430"/>
      <c r="AV633" s="1430"/>
      <c r="AW633" s="1430"/>
      <c r="AX633" s="1430"/>
      <c r="AY633" s="1430"/>
      <c r="AZ633" s="1430"/>
      <c r="BA633" s="1430"/>
      <c r="BB633" s="1430"/>
      <c r="BC633" s="1430"/>
      <c r="BD633" s="1430"/>
      <c r="BE633" s="1430"/>
    </row>
    <row r="634" spans="2:57">
      <c r="B634" s="1430"/>
      <c r="C634" s="1430"/>
      <c r="D634" s="1430"/>
      <c r="E634" s="1430"/>
      <c r="F634" s="1430"/>
      <c r="G634" s="1430"/>
      <c r="H634" s="1430"/>
      <c r="I634" s="1430"/>
      <c r="J634" s="1430"/>
      <c r="K634" s="1430"/>
      <c r="L634" s="1430"/>
      <c r="M634" s="1430"/>
      <c r="N634" s="1430"/>
      <c r="O634" s="1430"/>
      <c r="P634" s="1430"/>
      <c r="Q634" s="1430"/>
      <c r="R634" s="1430"/>
      <c r="S634" s="1430"/>
      <c r="T634" s="1430"/>
      <c r="U634" s="1430"/>
      <c r="V634" s="1430"/>
      <c r="W634" s="1430"/>
      <c r="X634" s="1430"/>
      <c r="Y634" s="1430"/>
      <c r="Z634" s="1430"/>
      <c r="AA634" s="1430"/>
      <c r="AB634" s="1430"/>
      <c r="AC634" s="1430"/>
      <c r="AD634" s="1430"/>
      <c r="AE634" s="1430"/>
      <c r="AF634" s="1430"/>
      <c r="AG634" s="1430"/>
      <c r="AH634" s="1430"/>
      <c r="AI634" s="1430"/>
      <c r="AJ634" s="1430"/>
      <c r="AK634" s="1430"/>
      <c r="AL634" s="1430"/>
      <c r="AM634" s="1430"/>
      <c r="AN634" s="1430"/>
      <c r="AO634" s="1430"/>
      <c r="AP634" s="1430"/>
      <c r="AQ634" s="1430"/>
      <c r="AR634" s="1430"/>
      <c r="AS634" s="1430"/>
      <c r="AT634" s="1430"/>
      <c r="AU634" s="1430"/>
      <c r="AV634" s="1430"/>
      <c r="AW634" s="1430"/>
      <c r="AX634" s="1430"/>
      <c r="AY634" s="1430"/>
      <c r="AZ634" s="1430"/>
      <c r="BA634" s="1430"/>
      <c r="BB634" s="1430"/>
      <c r="BC634" s="1430"/>
      <c r="BD634" s="1430"/>
      <c r="BE634" s="1430"/>
    </row>
    <row r="635" spans="2:57">
      <c r="B635" s="1430"/>
      <c r="C635" s="1430"/>
      <c r="D635" s="1430"/>
      <c r="E635" s="1430"/>
      <c r="F635" s="1430"/>
      <c r="G635" s="1430"/>
      <c r="H635" s="1430"/>
      <c r="I635" s="1430"/>
      <c r="J635" s="1430"/>
      <c r="K635" s="1430"/>
      <c r="L635" s="1430"/>
      <c r="M635" s="1430"/>
      <c r="N635" s="1430"/>
      <c r="O635" s="1430"/>
      <c r="P635" s="1430"/>
      <c r="Q635" s="1430"/>
      <c r="R635" s="1430"/>
      <c r="S635" s="1430"/>
      <c r="T635" s="1430"/>
      <c r="U635" s="1430"/>
      <c r="V635" s="1430"/>
      <c r="W635" s="1430"/>
      <c r="X635" s="1430"/>
      <c r="Y635" s="1430"/>
      <c r="Z635" s="1430"/>
      <c r="AA635" s="1430"/>
      <c r="AB635" s="1430"/>
      <c r="AC635" s="1430"/>
      <c r="AD635" s="1430"/>
      <c r="AE635" s="1430"/>
      <c r="AF635" s="1430"/>
      <c r="AG635" s="1430"/>
      <c r="AH635" s="1430"/>
      <c r="AI635" s="1430"/>
      <c r="AJ635" s="1430"/>
      <c r="AK635" s="1430"/>
      <c r="AL635" s="1430"/>
      <c r="AM635" s="1430"/>
      <c r="AN635" s="1430"/>
      <c r="AO635" s="1430"/>
      <c r="AP635" s="1430"/>
      <c r="AQ635" s="1430"/>
      <c r="AR635" s="1430"/>
      <c r="AS635" s="1430"/>
      <c r="AT635" s="1430"/>
      <c r="AU635" s="1430"/>
      <c r="AV635" s="1430"/>
      <c r="AW635" s="1430"/>
      <c r="AX635" s="1430"/>
      <c r="AY635" s="1430"/>
      <c r="AZ635" s="1430"/>
      <c r="BA635" s="1430"/>
      <c r="BB635" s="1430"/>
      <c r="BC635" s="1430"/>
      <c r="BD635" s="1430"/>
      <c r="BE635" s="1430"/>
    </row>
    <row r="636" spans="2:57">
      <c r="B636" s="1430"/>
      <c r="C636" s="1430"/>
      <c r="D636" s="1430"/>
      <c r="E636" s="1430"/>
      <c r="F636" s="1430"/>
      <c r="G636" s="1430"/>
      <c r="H636" s="1430"/>
      <c r="I636" s="1430"/>
      <c r="J636" s="1430"/>
      <c r="K636" s="1430"/>
      <c r="L636" s="1430"/>
      <c r="M636" s="1430"/>
      <c r="N636" s="1430"/>
      <c r="O636" s="1430"/>
      <c r="P636" s="1430"/>
      <c r="Q636" s="1430"/>
      <c r="R636" s="1430"/>
      <c r="S636" s="1430"/>
      <c r="T636" s="1430"/>
      <c r="U636" s="1430"/>
      <c r="V636" s="1430"/>
      <c r="W636" s="1430"/>
      <c r="X636" s="1430"/>
      <c r="Y636" s="1430"/>
      <c r="Z636" s="1430"/>
      <c r="AA636" s="1430"/>
      <c r="AB636" s="1430"/>
      <c r="AC636" s="1430"/>
      <c r="AD636" s="1430"/>
      <c r="AE636" s="1430"/>
      <c r="AF636" s="1430"/>
      <c r="AG636" s="1430"/>
      <c r="AH636" s="1430"/>
      <c r="AI636" s="1430"/>
      <c r="AJ636" s="1430"/>
      <c r="AK636" s="1430"/>
      <c r="AL636" s="1430"/>
      <c r="AM636" s="1430"/>
      <c r="AN636" s="1430"/>
      <c r="AO636" s="1430"/>
      <c r="AP636" s="1430"/>
      <c r="AQ636" s="1430"/>
      <c r="AR636" s="1430"/>
      <c r="AS636" s="1430"/>
      <c r="AT636" s="1430"/>
      <c r="AU636" s="1430"/>
      <c r="AV636" s="1430"/>
      <c r="AW636" s="1430"/>
      <c r="AX636" s="1430"/>
      <c r="AY636" s="1430"/>
      <c r="AZ636" s="1430"/>
      <c r="BA636" s="1430"/>
      <c r="BB636" s="1430"/>
      <c r="BC636" s="1430"/>
      <c r="BD636" s="1430"/>
      <c r="BE636" s="1430"/>
    </row>
    <row r="637" spans="2:57">
      <c r="B637" s="1430"/>
      <c r="C637" s="1430"/>
      <c r="D637" s="1430"/>
      <c r="E637" s="1430"/>
      <c r="F637" s="1430"/>
      <c r="G637" s="1430"/>
      <c r="H637" s="1430"/>
      <c r="I637" s="1430"/>
      <c r="J637" s="1430"/>
      <c r="K637" s="1430"/>
      <c r="L637" s="1430"/>
      <c r="M637" s="1430"/>
      <c r="N637" s="1430"/>
      <c r="O637" s="1430"/>
      <c r="P637" s="1430"/>
      <c r="Q637" s="1430"/>
      <c r="R637" s="1430"/>
      <c r="S637" s="1430"/>
      <c r="T637" s="1430"/>
      <c r="U637" s="1430"/>
      <c r="V637" s="1430"/>
      <c r="W637" s="1430"/>
      <c r="X637" s="1430"/>
      <c r="Y637" s="1430"/>
      <c r="Z637" s="1430"/>
      <c r="AA637" s="1430"/>
      <c r="AB637" s="1430"/>
      <c r="AC637" s="1430"/>
      <c r="AD637" s="1430"/>
      <c r="AE637" s="1430"/>
      <c r="AF637" s="1430"/>
      <c r="AG637" s="1430"/>
      <c r="AH637" s="1430"/>
      <c r="AI637" s="1430"/>
      <c r="AJ637" s="1430"/>
      <c r="AK637" s="1430"/>
      <c r="AL637" s="1430"/>
      <c r="AM637" s="1430"/>
      <c r="AN637" s="1430"/>
      <c r="AO637" s="1430"/>
      <c r="AP637" s="1430"/>
      <c r="AQ637" s="1430"/>
      <c r="AR637" s="1430"/>
      <c r="AS637" s="1430"/>
      <c r="AT637" s="1430"/>
      <c r="AU637" s="1430"/>
      <c r="AV637" s="1430"/>
      <c r="AW637" s="1430"/>
      <c r="AX637" s="1430"/>
      <c r="AY637" s="1430"/>
      <c r="AZ637" s="1430"/>
      <c r="BA637" s="1430"/>
      <c r="BB637" s="1430"/>
      <c r="BC637" s="1430"/>
      <c r="BD637" s="1430"/>
      <c r="BE637" s="1430"/>
    </row>
    <row r="638" spans="2:57">
      <c r="B638" s="1430"/>
      <c r="C638" s="1430"/>
      <c r="D638" s="1430"/>
      <c r="E638" s="1430"/>
      <c r="F638" s="1430"/>
      <c r="G638" s="1430"/>
      <c r="H638" s="1430"/>
      <c r="I638" s="1430"/>
      <c r="J638" s="1430"/>
      <c r="K638" s="1430"/>
      <c r="L638" s="1430"/>
      <c r="M638" s="1430"/>
      <c r="N638" s="1430"/>
      <c r="O638" s="1430"/>
      <c r="P638" s="1430"/>
      <c r="Q638" s="1430"/>
      <c r="R638" s="1430"/>
      <c r="S638" s="1430"/>
      <c r="T638" s="1430"/>
      <c r="U638" s="1430"/>
      <c r="V638" s="1430"/>
      <c r="W638" s="1430"/>
      <c r="X638" s="1430"/>
      <c r="Y638" s="1430"/>
      <c r="Z638" s="1430"/>
      <c r="AA638" s="1430"/>
      <c r="AB638" s="1430"/>
      <c r="AC638" s="1430"/>
      <c r="AD638" s="1430"/>
      <c r="AE638" s="1430"/>
      <c r="AF638" s="1430"/>
      <c r="AG638" s="1430"/>
      <c r="AH638" s="1430"/>
      <c r="AI638" s="1430"/>
      <c r="AJ638" s="1430"/>
      <c r="AK638" s="1430"/>
      <c r="AL638" s="1430"/>
      <c r="AM638" s="1430"/>
      <c r="AN638" s="1430"/>
      <c r="AO638" s="1430"/>
      <c r="AP638" s="1430"/>
      <c r="AQ638" s="1430"/>
      <c r="AR638" s="1430"/>
      <c r="AS638" s="1430"/>
      <c r="AT638" s="1430"/>
      <c r="AU638" s="1430"/>
      <c r="AV638" s="1430"/>
      <c r="AW638" s="1430"/>
      <c r="AX638" s="1430"/>
      <c r="AY638" s="1430"/>
      <c r="AZ638" s="1430"/>
      <c r="BA638" s="1430"/>
      <c r="BB638" s="1430"/>
      <c r="BC638" s="1430"/>
      <c r="BD638" s="1430"/>
      <c r="BE638" s="1430"/>
    </row>
    <row r="639" spans="2:57">
      <c r="B639" s="1430"/>
      <c r="C639" s="1430"/>
      <c r="D639" s="1430"/>
      <c r="E639" s="1430"/>
      <c r="F639" s="1430"/>
      <c r="G639" s="1430"/>
      <c r="H639" s="1430"/>
      <c r="I639" s="1430"/>
      <c r="J639" s="1430"/>
      <c r="K639" s="1430"/>
      <c r="L639" s="1430"/>
      <c r="M639" s="1430"/>
      <c r="N639" s="1430"/>
      <c r="O639" s="1430"/>
      <c r="P639" s="1430"/>
      <c r="Q639" s="1430"/>
      <c r="R639" s="1430"/>
      <c r="S639" s="1430"/>
      <c r="T639" s="1430"/>
      <c r="U639" s="1430"/>
      <c r="V639" s="1430"/>
      <c r="W639" s="1430"/>
      <c r="X639" s="1430"/>
      <c r="Y639" s="1430"/>
      <c r="Z639" s="1430"/>
      <c r="AA639" s="1430"/>
      <c r="AB639" s="1430"/>
      <c r="AC639" s="1430"/>
      <c r="AD639" s="1430"/>
      <c r="AE639" s="1430"/>
      <c r="AF639" s="1430"/>
      <c r="AG639" s="1430"/>
      <c r="AH639" s="1430"/>
      <c r="AI639" s="1430"/>
      <c r="AJ639" s="1430"/>
      <c r="AK639" s="1430"/>
      <c r="AL639" s="1430"/>
      <c r="AM639" s="1430"/>
      <c r="AN639" s="1430"/>
      <c r="AO639" s="1430"/>
      <c r="AP639" s="1430"/>
      <c r="AQ639" s="1430"/>
      <c r="AR639" s="1430"/>
      <c r="AS639" s="1430"/>
      <c r="AT639" s="1430"/>
      <c r="AU639" s="1430"/>
      <c r="AV639" s="1430"/>
      <c r="AW639" s="1430"/>
      <c r="AX639" s="1430"/>
      <c r="AY639" s="1430"/>
      <c r="AZ639" s="1430"/>
      <c r="BA639" s="1430"/>
      <c r="BB639" s="1430"/>
      <c r="BC639" s="1430"/>
      <c r="BD639" s="1430"/>
      <c r="BE639" s="1430"/>
    </row>
    <row r="640" spans="2:57">
      <c r="B640" s="1430"/>
      <c r="C640" s="1430"/>
      <c r="D640" s="1430"/>
      <c r="E640" s="1430"/>
      <c r="F640" s="1430"/>
      <c r="G640" s="1430"/>
      <c r="H640" s="1430"/>
      <c r="I640" s="1430"/>
      <c r="J640" s="1430"/>
      <c r="K640" s="1430"/>
      <c r="L640" s="1430"/>
      <c r="M640" s="1430"/>
      <c r="N640" s="1430"/>
      <c r="O640" s="1430"/>
      <c r="P640" s="1430"/>
      <c r="Q640" s="1430"/>
      <c r="R640" s="1430"/>
      <c r="S640" s="1430"/>
      <c r="T640" s="1430"/>
      <c r="U640" s="1430"/>
      <c r="V640" s="1430"/>
      <c r="W640" s="1430"/>
      <c r="X640" s="1430"/>
      <c r="Y640" s="1430"/>
      <c r="Z640" s="1430"/>
      <c r="AA640" s="1430"/>
      <c r="AB640" s="1430"/>
      <c r="AC640" s="1430"/>
      <c r="AD640" s="1430"/>
      <c r="AE640" s="1430"/>
      <c r="AF640" s="1430"/>
      <c r="AG640" s="1430"/>
      <c r="AH640" s="1430"/>
      <c r="AI640" s="1430"/>
      <c r="AJ640" s="1430"/>
      <c r="AK640" s="1430"/>
      <c r="AL640" s="1430"/>
      <c r="AM640" s="1430"/>
      <c r="AN640" s="1430"/>
      <c r="AO640" s="1430"/>
      <c r="AP640" s="1430"/>
      <c r="AQ640" s="1430"/>
      <c r="AR640" s="1430"/>
      <c r="AS640" s="1430"/>
      <c r="AT640" s="1430"/>
      <c r="AU640" s="1430"/>
      <c r="AV640" s="1430"/>
      <c r="AW640" s="1430"/>
      <c r="AX640" s="1430"/>
      <c r="AY640" s="1430"/>
      <c r="AZ640" s="1430"/>
      <c r="BA640" s="1430"/>
      <c r="BB640" s="1430"/>
      <c r="BC640" s="1430"/>
      <c r="BD640" s="1430"/>
      <c r="BE640" s="1430"/>
    </row>
    <row r="641" spans="2:57">
      <c r="B641" s="1430"/>
      <c r="C641" s="1430"/>
      <c r="D641" s="1430"/>
      <c r="E641" s="1430"/>
      <c r="F641" s="1430"/>
      <c r="G641" s="1430"/>
      <c r="H641" s="1430"/>
      <c r="I641" s="1430"/>
      <c r="J641" s="1430"/>
      <c r="K641" s="1430"/>
      <c r="L641" s="1430"/>
      <c r="M641" s="1430"/>
      <c r="N641" s="1430"/>
      <c r="O641" s="1430"/>
      <c r="P641" s="1430"/>
      <c r="Q641" s="1430"/>
      <c r="R641" s="1430"/>
      <c r="S641" s="1430"/>
      <c r="T641" s="1430"/>
      <c r="U641" s="1430"/>
      <c r="V641" s="1430"/>
      <c r="W641" s="1430"/>
      <c r="X641" s="1430"/>
      <c r="Y641" s="1430"/>
      <c r="Z641" s="1430"/>
      <c r="AA641" s="1430"/>
      <c r="AB641" s="1430"/>
      <c r="AC641" s="1430"/>
      <c r="AD641" s="1430"/>
      <c r="AE641" s="1430"/>
      <c r="AF641" s="1430"/>
      <c r="AG641" s="1430"/>
      <c r="AH641" s="1430"/>
      <c r="AI641" s="1430"/>
      <c r="AJ641" s="1430"/>
      <c r="AK641" s="1430"/>
      <c r="AL641" s="1430"/>
      <c r="AM641" s="1430"/>
      <c r="AN641" s="1430"/>
      <c r="AO641" s="1430"/>
      <c r="AP641" s="1430"/>
      <c r="AQ641" s="1430"/>
      <c r="AR641" s="1430"/>
      <c r="AS641" s="1430"/>
      <c r="AT641" s="1430"/>
      <c r="AU641" s="1430"/>
      <c r="AV641" s="1430"/>
      <c r="AW641" s="1430"/>
      <c r="AX641" s="1430"/>
      <c r="AY641" s="1430"/>
      <c r="AZ641" s="1430"/>
      <c r="BA641" s="1430"/>
      <c r="BB641" s="1430"/>
      <c r="BC641" s="1430"/>
      <c r="BD641" s="1430"/>
      <c r="BE641" s="1430"/>
    </row>
    <row r="642" spans="2:57">
      <c r="B642" s="1430"/>
      <c r="C642" s="1430"/>
      <c r="D642" s="1430"/>
      <c r="E642" s="1430"/>
      <c r="F642" s="1430"/>
      <c r="G642" s="1430"/>
      <c r="H642" s="1430"/>
      <c r="I642" s="1430"/>
      <c r="J642" s="1430"/>
      <c r="K642" s="1430"/>
      <c r="L642" s="1430"/>
      <c r="M642" s="1430"/>
      <c r="N642" s="1430"/>
      <c r="O642" s="1430"/>
      <c r="P642" s="1430"/>
      <c r="Q642" s="1430"/>
      <c r="R642" s="1430"/>
      <c r="S642" s="1430"/>
      <c r="T642" s="1430"/>
      <c r="U642" s="1430"/>
      <c r="V642" s="1430"/>
      <c r="W642" s="1430"/>
      <c r="X642" s="1430"/>
      <c r="Y642" s="1430"/>
      <c r="Z642" s="1430"/>
      <c r="AA642" s="1430"/>
      <c r="AB642" s="1430"/>
      <c r="AC642" s="1430"/>
      <c r="AD642" s="1430"/>
      <c r="AE642" s="1430"/>
      <c r="AF642" s="1430"/>
      <c r="AG642" s="1430"/>
      <c r="AH642" s="1430"/>
      <c r="AI642" s="1430"/>
      <c r="AJ642" s="1430"/>
      <c r="AK642" s="1430"/>
      <c r="AL642" s="1430"/>
      <c r="AM642" s="1430"/>
      <c r="AN642" s="1430"/>
      <c r="AO642" s="1430"/>
      <c r="AP642" s="1430"/>
      <c r="AQ642" s="1430"/>
      <c r="AR642" s="1430"/>
      <c r="AS642" s="1430"/>
      <c r="AT642" s="1430"/>
      <c r="AU642" s="1430"/>
      <c r="AV642" s="1430"/>
      <c r="AW642" s="1430"/>
      <c r="AX642" s="1430"/>
      <c r="AY642" s="1430"/>
      <c r="AZ642" s="1430"/>
      <c r="BA642" s="1430"/>
      <c r="BB642" s="1430"/>
      <c r="BC642" s="1430"/>
      <c r="BD642" s="1430"/>
      <c r="BE642" s="1430"/>
    </row>
    <row r="643" spans="2:57">
      <c r="B643" s="1430"/>
      <c r="C643" s="1430"/>
      <c r="D643" s="1430"/>
      <c r="E643" s="1430"/>
      <c r="F643" s="1430"/>
      <c r="G643" s="1430"/>
      <c r="H643" s="1430"/>
      <c r="I643" s="1430"/>
      <c r="J643" s="1430"/>
      <c r="K643" s="1430"/>
      <c r="L643" s="1430"/>
      <c r="M643" s="1430"/>
      <c r="N643" s="1430"/>
      <c r="O643" s="1430"/>
      <c r="P643" s="1430"/>
      <c r="Q643" s="1430"/>
      <c r="R643" s="1430"/>
      <c r="S643" s="1430"/>
      <c r="T643" s="1430"/>
      <c r="U643" s="1430"/>
      <c r="V643" s="1430"/>
      <c r="W643" s="1430"/>
      <c r="X643" s="1430"/>
      <c r="Y643" s="1430"/>
      <c r="Z643" s="1430"/>
      <c r="AA643" s="1430"/>
      <c r="AB643" s="1430"/>
      <c r="AC643" s="1430"/>
      <c r="AD643" s="1430"/>
      <c r="AE643" s="1430"/>
      <c r="AF643" s="1430"/>
      <c r="AG643" s="1430"/>
      <c r="AH643" s="1430"/>
      <c r="AI643" s="1430"/>
      <c r="AJ643" s="1430"/>
      <c r="AK643" s="1430"/>
      <c r="AL643" s="1430"/>
      <c r="AM643" s="1430"/>
      <c r="AN643" s="1430"/>
      <c r="AO643" s="1430"/>
      <c r="AP643" s="1430"/>
      <c r="AQ643" s="1430"/>
      <c r="AR643" s="1430"/>
      <c r="AS643" s="1430"/>
      <c r="AT643" s="1430"/>
      <c r="AU643" s="1430"/>
      <c r="AV643" s="1430"/>
      <c r="AW643" s="1430"/>
      <c r="AX643" s="1430"/>
      <c r="AY643" s="1430"/>
      <c r="AZ643" s="1430"/>
      <c r="BA643" s="1430"/>
      <c r="BB643" s="1430"/>
      <c r="BC643" s="1430"/>
      <c r="BD643" s="1430"/>
      <c r="BE643" s="1430"/>
    </row>
    <row r="644" spans="2:57">
      <c r="B644" s="1430"/>
      <c r="C644" s="1430"/>
      <c r="D644" s="1430"/>
      <c r="E644" s="1430"/>
      <c r="F644" s="1430"/>
      <c r="G644" s="1430"/>
      <c r="H644" s="1430"/>
      <c r="I644" s="1430"/>
      <c r="J644" s="1430"/>
      <c r="K644" s="1430"/>
      <c r="L644" s="1430"/>
      <c r="M644" s="1430"/>
      <c r="N644" s="1430"/>
      <c r="O644" s="1430"/>
      <c r="P644" s="1430"/>
      <c r="Q644" s="1430"/>
      <c r="R644" s="1430"/>
      <c r="S644" s="1430"/>
      <c r="T644" s="1430"/>
      <c r="U644" s="1430"/>
      <c r="V644" s="1430"/>
      <c r="W644" s="1430"/>
      <c r="X644" s="1430"/>
      <c r="Y644" s="1430"/>
      <c r="Z644" s="1430"/>
      <c r="AA644" s="1430"/>
      <c r="AB644" s="1430"/>
      <c r="AC644" s="1430"/>
      <c r="AD644" s="1430"/>
      <c r="AE644" s="1430"/>
      <c r="AF644" s="1430"/>
      <c r="AG644" s="1430"/>
      <c r="AH644" s="1430"/>
      <c r="AI644" s="1430"/>
      <c r="AJ644" s="1430"/>
      <c r="AK644" s="1430"/>
      <c r="AL644" s="1430"/>
      <c r="AM644" s="1430"/>
      <c r="AN644" s="1430"/>
      <c r="AO644" s="1430"/>
      <c r="AP644" s="1430"/>
      <c r="AQ644" s="1430"/>
      <c r="AR644" s="1430"/>
      <c r="AS644" s="1430"/>
      <c r="AT644" s="1430"/>
      <c r="AU644" s="1430"/>
      <c r="AV644" s="1430"/>
      <c r="AW644" s="1430"/>
      <c r="AX644" s="1430"/>
      <c r="AY644" s="1430"/>
      <c r="AZ644" s="1430"/>
      <c r="BA644" s="1430"/>
      <c r="BB644" s="1430"/>
      <c r="BC644" s="1430"/>
      <c r="BD644" s="1430"/>
      <c r="BE644" s="1430"/>
    </row>
    <row r="645" spans="2:57">
      <c r="B645" s="1430"/>
      <c r="C645" s="1430"/>
      <c r="D645" s="1430"/>
      <c r="E645" s="1430"/>
      <c r="F645" s="1430"/>
      <c r="G645" s="1430"/>
      <c r="H645" s="1430"/>
      <c r="I645" s="1430"/>
      <c r="J645" s="1430"/>
      <c r="K645" s="1430"/>
      <c r="L645" s="1430"/>
      <c r="M645" s="1430"/>
      <c r="N645" s="1430"/>
      <c r="O645" s="1430"/>
      <c r="P645" s="1430"/>
      <c r="Q645" s="1430"/>
      <c r="R645" s="1430"/>
      <c r="S645" s="1430"/>
      <c r="T645" s="1430"/>
      <c r="U645" s="1430"/>
      <c r="V645" s="1430"/>
      <c r="W645" s="1430"/>
      <c r="X645" s="1430"/>
      <c r="Y645" s="1430"/>
      <c r="Z645" s="1430"/>
      <c r="AA645" s="1430"/>
      <c r="AB645" s="1430"/>
      <c r="AC645" s="1430"/>
      <c r="AD645" s="1430"/>
      <c r="AE645" s="1430"/>
      <c r="AF645" s="1430"/>
      <c r="AG645" s="1430"/>
      <c r="AH645" s="1430"/>
      <c r="AI645" s="1430"/>
      <c r="AJ645" s="1430"/>
      <c r="AK645" s="1430"/>
      <c r="AL645" s="1430"/>
      <c r="AM645" s="1430"/>
      <c r="AN645" s="1430"/>
      <c r="AO645" s="1430"/>
      <c r="AP645" s="1430"/>
      <c r="AQ645" s="1430"/>
      <c r="AR645" s="1430"/>
      <c r="AS645" s="1430"/>
      <c r="AT645" s="1430"/>
      <c r="AU645" s="1430"/>
      <c r="AV645" s="1430"/>
      <c r="AW645" s="1430"/>
      <c r="AX645" s="1430"/>
      <c r="AY645" s="1430"/>
      <c r="AZ645" s="1430"/>
      <c r="BA645" s="1430"/>
      <c r="BB645" s="1430"/>
      <c r="BC645" s="1430"/>
      <c r="BD645" s="1430"/>
      <c r="BE645" s="1430"/>
    </row>
    <row r="646" spans="2:57">
      <c r="B646" s="1430"/>
      <c r="C646" s="1430"/>
      <c r="D646" s="1430"/>
      <c r="E646" s="1430"/>
      <c r="F646" s="1430"/>
      <c r="G646" s="1430"/>
      <c r="H646" s="1430"/>
      <c r="I646" s="1430"/>
      <c r="J646" s="1430"/>
      <c r="K646" s="1430"/>
      <c r="L646" s="1430"/>
      <c r="M646" s="1430"/>
      <c r="N646" s="1430"/>
      <c r="O646" s="1430"/>
      <c r="P646" s="1430"/>
      <c r="Q646" s="1430"/>
      <c r="R646" s="1430"/>
      <c r="S646" s="1430"/>
      <c r="T646" s="1430"/>
      <c r="U646" s="1430"/>
      <c r="V646" s="1430"/>
      <c r="W646" s="1430"/>
      <c r="X646" s="1430"/>
      <c r="Y646" s="1430"/>
      <c r="Z646" s="1430"/>
      <c r="AA646" s="1430"/>
      <c r="AB646" s="1430"/>
      <c r="AC646" s="1430"/>
      <c r="AD646" s="1430"/>
      <c r="AE646" s="1430"/>
      <c r="AF646" s="1430"/>
      <c r="AG646" s="1430"/>
      <c r="AH646" s="1430"/>
      <c r="AI646" s="1430"/>
      <c r="AJ646" s="1430"/>
      <c r="AK646" s="1430"/>
      <c r="AL646" s="1430"/>
      <c r="AM646" s="1430"/>
      <c r="AN646" s="1430"/>
      <c r="AO646" s="1430"/>
      <c r="AP646" s="1430"/>
      <c r="AQ646" s="1430"/>
      <c r="AR646" s="1430"/>
      <c r="AS646" s="1430"/>
      <c r="AT646" s="1430"/>
      <c r="AU646" s="1430"/>
      <c r="AV646" s="1430"/>
      <c r="AW646" s="1430"/>
      <c r="AX646" s="1430"/>
      <c r="AY646" s="1430"/>
      <c r="AZ646" s="1430"/>
      <c r="BA646" s="1430"/>
      <c r="BB646" s="1430"/>
      <c r="BC646" s="1430"/>
      <c r="BD646" s="1430"/>
      <c r="BE646" s="1430"/>
    </row>
    <row r="647" spans="2:57">
      <c r="B647" s="1430"/>
      <c r="C647" s="1430"/>
      <c r="D647" s="1430"/>
      <c r="E647" s="1430"/>
      <c r="F647" s="1430"/>
      <c r="G647" s="1430"/>
      <c r="H647" s="1430"/>
      <c r="I647" s="1430"/>
      <c r="J647" s="1430"/>
      <c r="K647" s="1430"/>
      <c r="L647" s="1430"/>
      <c r="M647" s="1430"/>
      <c r="N647" s="1430"/>
      <c r="O647" s="1430"/>
      <c r="P647" s="1430"/>
      <c r="Q647" s="1430"/>
      <c r="R647" s="1430"/>
      <c r="S647" s="1430"/>
      <c r="T647" s="1430"/>
      <c r="U647" s="1430"/>
      <c r="V647" s="1430"/>
      <c r="W647" s="1430"/>
      <c r="X647" s="1430"/>
      <c r="Y647" s="1430"/>
      <c r="Z647" s="1430"/>
      <c r="AA647" s="1430"/>
      <c r="AB647" s="1430"/>
      <c r="AC647" s="1430"/>
      <c r="AD647" s="1430"/>
      <c r="AE647" s="1430"/>
      <c r="AF647" s="1430"/>
      <c r="AG647" s="1430"/>
      <c r="AH647" s="1430"/>
      <c r="AI647" s="1430"/>
      <c r="AJ647" s="1430"/>
      <c r="AK647" s="1430"/>
      <c r="AL647" s="1430"/>
      <c r="AM647" s="1430"/>
      <c r="AN647" s="1430"/>
      <c r="AO647" s="1430"/>
      <c r="AP647" s="1430"/>
      <c r="AQ647" s="1430"/>
      <c r="AR647" s="1430"/>
      <c r="AS647" s="1430"/>
      <c r="AT647" s="1430"/>
      <c r="AU647" s="1430"/>
      <c r="AV647" s="1430"/>
      <c r="AW647" s="1430"/>
      <c r="AX647" s="1430"/>
      <c r="AY647" s="1430"/>
      <c r="AZ647" s="1430"/>
      <c r="BA647" s="1430"/>
      <c r="BB647" s="1430"/>
      <c r="BC647" s="1430"/>
      <c r="BD647" s="1430"/>
      <c r="BE647" s="1430"/>
    </row>
    <row r="648" spans="2:57">
      <c r="B648" s="1430"/>
      <c r="C648" s="1430"/>
      <c r="D648" s="1430"/>
      <c r="E648" s="1430"/>
      <c r="F648" s="1430"/>
      <c r="G648" s="1430"/>
      <c r="H648" s="1430"/>
      <c r="I648" s="1430"/>
      <c r="J648" s="1430"/>
      <c r="K648" s="1430"/>
      <c r="L648" s="1430"/>
      <c r="M648" s="1430"/>
      <c r="N648" s="1430"/>
      <c r="O648" s="1430"/>
      <c r="P648" s="1430"/>
      <c r="Q648" s="1430"/>
      <c r="R648" s="1430"/>
      <c r="S648" s="1430"/>
      <c r="T648" s="1430"/>
      <c r="U648" s="1430"/>
      <c r="V648" s="1430"/>
      <c r="W648" s="1430"/>
      <c r="X648" s="1430"/>
      <c r="Y648" s="1430"/>
      <c r="Z648" s="1430"/>
      <c r="AA648" s="1430"/>
      <c r="AB648" s="1430"/>
      <c r="AC648" s="1430"/>
      <c r="AD648" s="1430"/>
      <c r="AE648" s="1430"/>
      <c r="AF648" s="1430"/>
      <c r="AG648" s="1430"/>
      <c r="AH648" s="1430"/>
      <c r="AI648" s="1430"/>
      <c r="AJ648" s="1430"/>
      <c r="AK648" s="1430"/>
      <c r="AL648" s="1430"/>
      <c r="AM648" s="1430"/>
      <c r="AN648" s="1430"/>
      <c r="AO648" s="1430"/>
      <c r="AP648" s="1430"/>
      <c r="AQ648" s="1430"/>
      <c r="AR648" s="1430"/>
      <c r="AS648" s="1430"/>
      <c r="AT648" s="1430"/>
      <c r="AU648" s="1430"/>
      <c r="AV648" s="1430"/>
      <c r="AW648" s="1430"/>
      <c r="AX648" s="1430"/>
      <c r="AY648" s="1430"/>
      <c r="AZ648" s="1430"/>
      <c r="BA648" s="1430"/>
      <c r="BB648" s="1430"/>
      <c r="BC648" s="1430"/>
      <c r="BD648" s="1430"/>
      <c r="BE648" s="1430"/>
    </row>
    <row r="649" spans="2:57">
      <c r="B649" s="1430"/>
      <c r="C649" s="1430"/>
      <c r="D649" s="1430"/>
      <c r="E649" s="1430"/>
      <c r="F649" s="1430"/>
      <c r="G649" s="1430"/>
      <c r="H649" s="1430"/>
      <c r="I649" s="1430"/>
      <c r="J649" s="1430"/>
      <c r="K649" s="1430"/>
      <c r="L649" s="1430"/>
      <c r="M649" s="1430"/>
      <c r="N649" s="1430"/>
      <c r="O649" s="1430"/>
      <c r="P649" s="1430"/>
      <c r="Q649" s="1430"/>
      <c r="R649" s="1430"/>
      <c r="S649" s="1430"/>
      <c r="T649" s="1430"/>
      <c r="U649" s="1430"/>
      <c r="V649" s="1430"/>
      <c r="W649" s="1430"/>
      <c r="X649" s="1430"/>
      <c r="Y649" s="1430"/>
      <c r="Z649" s="1430"/>
      <c r="AA649" s="1430"/>
      <c r="AB649" s="1430"/>
      <c r="AC649" s="1430"/>
      <c r="AD649" s="1430"/>
      <c r="AE649" s="1430"/>
      <c r="AF649" s="1430"/>
      <c r="AG649" s="1430"/>
      <c r="AH649" s="1430"/>
      <c r="AI649" s="1430"/>
      <c r="AJ649" s="1430"/>
      <c r="AK649" s="1430"/>
      <c r="AL649" s="1430"/>
      <c r="AM649" s="1430"/>
      <c r="AN649" s="1430"/>
      <c r="AO649" s="1430"/>
      <c r="AP649" s="1430"/>
      <c r="AQ649" s="1430"/>
      <c r="AR649" s="1430"/>
      <c r="AS649" s="1430"/>
      <c r="AT649" s="1430"/>
      <c r="AU649" s="1430"/>
      <c r="AV649" s="1430"/>
      <c r="AW649" s="1430"/>
      <c r="AX649" s="1430"/>
      <c r="AY649" s="1430"/>
      <c r="AZ649" s="1430"/>
      <c r="BA649" s="1430"/>
      <c r="BB649" s="1430"/>
      <c r="BC649" s="1430"/>
      <c r="BD649" s="1430"/>
      <c r="BE649" s="1430"/>
    </row>
    <row r="650" spans="2:57">
      <c r="B650" s="1430"/>
      <c r="C650" s="1430"/>
      <c r="D650" s="1430"/>
      <c r="E650" s="1430"/>
      <c r="F650" s="1430"/>
      <c r="G650" s="1430"/>
      <c r="H650" s="1430"/>
      <c r="I650" s="1430"/>
      <c r="J650" s="1430"/>
      <c r="K650" s="1430"/>
      <c r="L650" s="1430"/>
      <c r="M650" s="1430"/>
      <c r="N650" s="1430"/>
      <c r="O650" s="1430"/>
      <c r="P650" s="1430"/>
      <c r="Q650" s="1430"/>
      <c r="R650" s="1430"/>
      <c r="S650" s="1430"/>
      <c r="T650" s="1430"/>
      <c r="U650" s="1430"/>
      <c r="V650" s="1430"/>
      <c r="W650" s="1430"/>
      <c r="X650" s="1430"/>
      <c r="Y650" s="1430"/>
      <c r="Z650" s="1430"/>
      <c r="AA650" s="1430"/>
      <c r="AB650" s="1430"/>
      <c r="AC650" s="1430"/>
      <c r="AD650" s="1430"/>
      <c r="AE650" s="1430"/>
      <c r="AF650" s="1430"/>
      <c r="AG650" s="1430"/>
      <c r="AH650" s="1430"/>
      <c r="AI650" s="1430"/>
      <c r="AJ650" s="1430"/>
      <c r="AK650" s="1430"/>
      <c r="AL650" s="1430"/>
      <c r="AM650" s="1430"/>
      <c r="AN650" s="1430"/>
      <c r="AO650" s="1430"/>
      <c r="AP650" s="1430"/>
      <c r="AQ650" s="1430"/>
      <c r="AR650" s="1430"/>
      <c r="AS650" s="1430"/>
      <c r="AT650" s="1430"/>
      <c r="AU650" s="1430"/>
      <c r="AV650" s="1430"/>
      <c r="AW650" s="1430"/>
      <c r="AX650" s="1430"/>
      <c r="AY650" s="1430"/>
      <c r="AZ650" s="1430"/>
      <c r="BA650" s="1430"/>
      <c r="BB650" s="1430"/>
      <c r="BC650" s="1430"/>
      <c r="BD650" s="1430"/>
      <c r="BE650" s="1430"/>
    </row>
    <row r="651" spans="2:57">
      <c r="B651" s="1430"/>
      <c r="C651" s="1430"/>
      <c r="D651" s="1430"/>
      <c r="E651" s="1430"/>
      <c r="F651" s="1430"/>
      <c r="G651" s="1430"/>
      <c r="H651" s="1430"/>
      <c r="I651" s="1430"/>
      <c r="J651" s="1430"/>
      <c r="K651" s="1430"/>
      <c r="L651" s="1430"/>
      <c r="M651" s="1430"/>
      <c r="N651" s="1430"/>
      <c r="O651" s="1430"/>
      <c r="P651" s="1430"/>
      <c r="Q651" s="1430"/>
      <c r="R651" s="1430"/>
      <c r="S651" s="1430"/>
      <c r="T651" s="1430"/>
      <c r="U651" s="1430"/>
      <c r="V651" s="1430"/>
      <c r="W651" s="1430"/>
      <c r="X651" s="1430"/>
      <c r="Y651" s="1430"/>
      <c r="Z651" s="1430"/>
      <c r="AA651" s="1430"/>
      <c r="AB651" s="1430"/>
      <c r="AC651" s="1430"/>
      <c r="AD651" s="1430"/>
      <c r="AE651" s="1430"/>
      <c r="AF651" s="1430"/>
      <c r="AG651" s="1430"/>
      <c r="AH651" s="1430"/>
      <c r="AI651" s="1430"/>
      <c r="AJ651" s="1430"/>
      <c r="AK651" s="1430"/>
      <c r="AL651" s="1430"/>
      <c r="AM651" s="1430"/>
      <c r="AN651" s="1430"/>
      <c r="AO651" s="1430"/>
      <c r="AP651" s="1430"/>
      <c r="AQ651" s="1430"/>
      <c r="AR651" s="1430"/>
      <c r="AS651" s="1430"/>
      <c r="AT651" s="1430"/>
      <c r="AU651" s="1430"/>
      <c r="AV651" s="1430"/>
      <c r="AW651" s="1430"/>
      <c r="AX651" s="1430"/>
      <c r="AY651" s="1430"/>
      <c r="AZ651" s="1430"/>
      <c r="BA651" s="1430"/>
      <c r="BB651" s="1430"/>
      <c r="BC651" s="1430"/>
      <c r="BD651" s="1430"/>
      <c r="BE651" s="1430"/>
    </row>
    <row r="652" spans="2:57">
      <c r="B652" s="1430"/>
      <c r="C652" s="1430"/>
      <c r="D652" s="1430"/>
      <c r="E652" s="1430"/>
      <c r="F652" s="1430"/>
      <c r="G652" s="1430"/>
      <c r="H652" s="1430"/>
      <c r="I652" s="1430"/>
      <c r="J652" s="1430"/>
      <c r="K652" s="1430"/>
      <c r="L652" s="1430"/>
      <c r="M652" s="1430"/>
      <c r="N652" s="1430"/>
      <c r="O652" s="1430"/>
      <c r="P652" s="1430"/>
      <c r="Q652" s="1430"/>
      <c r="R652" s="1430"/>
      <c r="S652" s="1430"/>
      <c r="T652" s="1430"/>
      <c r="U652" s="1430"/>
      <c r="V652" s="1430"/>
      <c r="W652" s="1430"/>
      <c r="X652" s="1430"/>
      <c r="Y652" s="1430"/>
      <c r="Z652" s="1430"/>
      <c r="AA652" s="1430"/>
      <c r="AB652" s="1430"/>
      <c r="AC652" s="1430"/>
      <c r="AD652" s="1430"/>
      <c r="AE652" s="1430"/>
      <c r="AF652" s="1430"/>
      <c r="AG652" s="1430"/>
      <c r="AH652" s="1430"/>
      <c r="AI652" s="1430"/>
      <c r="AJ652" s="1430"/>
      <c r="AK652" s="1430"/>
      <c r="AL652" s="1430"/>
      <c r="AM652" s="1430"/>
      <c r="AN652" s="1430"/>
      <c r="AO652" s="1430"/>
      <c r="AP652" s="1430"/>
      <c r="AQ652" s="1430"/>
      <c r="AR652" s="1430"/>
      <c r="AS652" s="1430"/>
      <c r="AT652" s="1430"/>
      <c r="AU652" s="1430"/>
      <c r="AV652" s="1430"/>
      <c r="AW652" s="1430"/>
      <c r="AX652" s="1430"/>
      <c r="AY652" s="1430"/>
      <c r="AZ652" s="1430"/>
      <c r="BA652" s="1430"/>
      <c r="BB652" s="1430"/>
      <c r="BC652" s="1430"/>
      <c r="BD652" s="1430"/>
      <c r="BE652" s="1430"/>
    </row>
    <row r="653" spans="2:57">
      <c r="B653" s="1430"/>
      <c r="C653" s="1430"/>
      <c r="D653" s="1430"/>
      <c r="E653" s="1430"/>
      <c r="F653" s="1430"/>
      <c r="G653" s="1430"/>
      <c r="H653" s="1430"/>
      <c r="I653" s="1430"/>
      <c r="J653" s="1430"/>
      <c r="K653" s="1430"/>
      <c r="L653" s="1430"/>
      <c r="M653" s="1430"/>
      <c r="N653" s="1430"/>
      <c r="O653" s="1430"/>
      <c r="P653" s="1430"/>
      <c r="Q653" s="1430"/>
      <c r="R653" s="1430"/>
      <c r="S653" s="1430"/>
      <c r="T653" s="1430"/>
      <c r="U653" s="1430"/>
      <c r="V653" s="1430"/>
      <c r="W653" s="1430"/>
      <c r="X653" s="1430"/>
      <c r="Y653" s="1430"/>
      <c r="Z653" s="1430"/>
      <c r="AA653" s="1430"/>
      <c r="AB653" s="1430"/>
      <c r="AC653" s="1430"/>
      <c r="AD653" s="1430"/>
      <c r="AE653" s="1430"/>
      <c r="AF653" s="1430"/>
      <c r="AG653" s="1430"/>
      <c r="AH653" s="1430"/>
      <c r="AI653" s="1430"/>
      <c r="AJ653" s="1430"/>
      <c r="AK653" s="1430"/>
      <c r="AL653" s="1430"/>
      <c r="AM653" s="1430"/>
      <c r="AN653" s="1430"/>
      <c r="AO653" s="1430"/>
      <c r="AP653" s="1430"/>
      <c r="AQ653" s="1430"/>
      <c r="AR653" s="1430"/>
      <c r="AS653" s="1430"/>
      <c r="AT653" s="1430"/>
      <c r="AU653" s="1430"/>
      <c r="AV653" s="1430"/>
      <c r="AW653" s="1430"/>
      <c r="AX653" s="1430"/>
      <c r="AY653" s="1430"/>
      <c r="AZ653" s="1430"/>
      <c r="BA653" s="1430"/>
      <c r="BB653" s="1430"/>
      <c r="BC653" s="1430"/>
      <c r="BD653" s="1430"/>
      <c r="BE653" s="1430"/>
    </row>
    <row r="654" spans="2:57">
      <c r="B654" s="1430"/>
      <c r="C654" s="1430"/>
      <c r="D654" s="1430"/>
      <c r="E654" s="1430"/>
      <c r="F654" s="1430"/>
      <c r="G654" s="1430"/>
      <c r="H654" s="1430"/>
      <c r="I654" s="1430"/>
      <c r="J654" s="1430"/>
      <c r="K654" s="1430"/>
      <c r="L654" s="1430"/>
      <c r="M654" s="1430"/>
      <c r="N654" s="1430"/>
      <c r="O654" s="1430"/>
      <c r="P654" s="1430"/>
      <c r="Q654" s="1430"/>
      <c r="R654" s="1430"/>
      <c r="S654" s="1430"/>
      <c r="T654" s="1430"/>
      <c r="U654" s="1430"/>
      <c r="V654" s="1430"/>
      <c r="W654" s="1430"/>
      <c r="X654" s="1430"/>
      <c r="Y654" s="1430"/>
      <c r="Z654" s="1430"/>
      <c r="AA654" s="1430"/>
      <c r="AB654" s="1430"/>
      <c r="AC654" s="1430"/>
      <c r="AD654" s="1430"/>
      <c r="AE654" s="1430"/>
      <c r="AF654" s="1430"/>
      <c r="AG654" s="1430"/>
      <c r="AH654" s="1430"/>
      <c r="AI654" s="1430"/>
      <c r="AJ654" s="1430"/>
      <c r="AK654" s="1430"/>
      <c r="AL654" s="1430"/>
      <c r="AM654" s="1430"/>
      <c r="AN654" s="1430"/>
      <c r="AO654" s="1430"/>
      <c r="AP654" s="1430"/>
      <c r="AQ654" s="1430"/>
      <c r="AR654" s="1430"/>
      <c r="AS654" s="1430"/>
      <c r="AT654" s="1430"/>
      <c r="AU654" s="1430"/>
      <c r="AV654" s="1430"/>
      <c r="AW654" s="1430"/>
      <c r="AX654" s="1430"/>
      <c r="AY654" s="1430"/>
      <c r="AZ654" s="1430"/>
      <c r="BA654" s="1430"/>
      <c r="BB654" s="1430"/>
      <c r="BC654" s="1430"/>
      <c r="BD654" s="1430"/>
      <c r="BE654" s="1430"/>
    </row>
    <row r="655" spans="2:57">
      <c r="B655" s="1430"/>
      <c r="C655" s="1430"/>
      <c r="D655" s="1430"/>
      <c r="E655" s="1430"/>
      <c r="F655" s="1430"/>
      <c r="G655" s="1430"/>
      <c r="H655" s="1430"/>
      <c r="I655" s="1430"/>
      <c r="J655" s="1430"/>
      <c r="K655" s="1430"/>
      <c r="L655" s="1430"/>
      <c r="M655" s="1430"/>
      <c r="N655" s="1430"/>
      <c r="O655" s="1430"/>
      <c r="P655" s="1430"/>
      <c r="Q655" s="1430"/>
      <c r="R655" s="1430"/>
      <c r="S655" s="1430"/>
      <c r="T655" s="1430"/>
      <c r="U655" s="1430"/>
      <c r="V655" s="1430"/>
      <c r="W655" s="1430"/>
      <c r="X655" s="1430"/>
      <c r="Y655" s="1430"/>
      <c r="Z655" s="1430"/>
      <c r="AA655" s="1430"/>
      <c r="AB655" s="1430"/>
      <c r="AC655" s="1430"/>
      <c r="AD655" s="1430"/>
      <c r="AE655" s="1430"/>
      <c r="AF655" s="1430"/>
      <c r="AG655" s="1430"/>
      <c r="AH655" s="1430"/>
      <c r="AI655" s="1430"/>
      <c r="AJ655" s="1430"/>
      <c r="AK655" s="1430"/>
      <c r="AL655" s="1430"/>
      <c r="AM655" s="1430"/>
      <c r="AN655" s="1430"/>
      <c r="AO655" s="1430"/>
      <c r="AP655" s="1430"/>
      <c r="AQ655" s="1430"/>
      <c r="AR655" s="1430"/>
      <c r="AS655" s="1430"/>
      <c r="AT655" s="1430"/>
      <c r="AU655" s="1430"/>
      <c r="AV655" s="1430"/>
      <c r="AW655" s="1430"/>
      <c r="AX655" s="1430"/>
      <c r="AY655" s="1430"/>
      <c r="AZ655" s="1430"/>
      <c r="BA655" s="1430"/>
      <c r="BB655" s="1430"/>
      <c r="BC655" s="1430"/>
      <c r="BD655" s="1430"/>
      <c r="BE655" s="1430"/>
    </row>
    <row r="656" spans="2:57">
      <c r="B656" s="1430"/>
      <c r="C656" s="1430"/>
      <c r="D656" s="1430"/>
      <c r="E656" s="1430"/>
      <c r="F656" s="1430"/>
      <c r="G656" s="1430"/>
      <c r="H656" s="1430"/>
      <c r="I656" s="1430"/>
      <c r="J656" s="1430"/>
      <c r="K656" s="1430"/>
      <c r="L656" s="1430"/>
      <c r="M656" s="1430"/>
      <c r="N656" s="1430"/>
      <c r="O656" s="1430"/>
      <c r="P656" s="1430"/>
      <c r="Q656" s="1430"/>
      <c r="R656" s="1430"/>
      <c r="S656" s="1430"/>
      <c r="T656" s="1430"/>
      <c r="U656" s="1430"/>
      <c r="V656" s="1430"/>
      <c r="W656" s="1430"/>
      <c r="X656" s="1430"/>
      <c r="Y656" s="1430"/>
      <c r="Z656" s="1430"/>
      <c r="AA656" s="1430"/>
      <c r="AB656" s="1430"/>
      <c r="AC656" s="1430"/>
      <c r="AD656" s="1430"/>
      <c r="AE656" s="1430"/>
      <c r="AF656" s="1430"/>
      <c r="AG656" s="1430"/>
      <c r="AH656" s="1430"/>
      <c r="AI656" s="1430"/>
      <c r="AJ656" s="1430"/>
      <c r="AK656" s="1430"/>
      <c r="AL656" s="1430"/>
      <c r="AM656" s="1430"/>
      <c r="AN656" s="1430"/>
      <c r="AO656" s="1430"/>
      <c r="AP656" s="1430"/>
      <c r="AQ656" s="1430"/>
      <c r="AR656" s="1430"/>
      <c r="AS656" s="1430"/>
      <c r="AT656" s="1430"/>
      <c r="AU656" s="1430"/>
      <c r="AV656" s="1430"/>
      <c r="AW656" s="1430"/>
      <c r="AX656" s="1430"/>
      <c r="AY656" s="1430"/>
      <c r="AZ656" s="1430"/>
      <c r="BA656" s="1430"/>
      <c r="BB656" s="1430"/>
      <c r="BC656" s="1430"/>
      <c r="BD656" s="1430"/>
      <c r="BE656" s="1430"/>
    </row>
    <row r="657" spans="2:57">
      <c r="B657" s="1430"/>
      <c r="C657" s="1430"/>
      <c r="D657" s="1430"/>
      <c r="E657" s="1430"/>
      <c r="F657" s="1430"/>
      <c r="G657" s="1430"/>
      <c r="H657" s="1430"/>
      <c r="I657" s="1430"/>
      <c r="J657" s="1430"/>
      <c r="K657" s="1430"/>
      <c r="L657" s="1430"/>
      <c r="M657" s="1430"/>
      <c r="N657" s="1430"/>
      <c r="O657" s="1430"/>
      <c r="P657" s="1430"/>
      <c r="Q657" s="1430"/>
      <c r="R657" s="1430"/>
      <c r="S657" s="1430"/>
      <c r="T657" s="1430"/>
      <c r="U657" s="1430"/>
      <c r="V657" s="1430"/>
      <c r="W657" s="1430"/>
      <c r="X657" s="1430"/>
      <c r="Y657" s="1430"/>
      <c r="Z657" s="1430"/>
      <c r="AA657" s="1430"/>
      <c r="AB657" s="1430"/>
      <c r="AC657" s="1430"/>
      <c r="AD657" s="1430"/>
      <c r="AE657" s="1430"/>
      <c r="AF657" s="1430"/>
      <c r="AG657" s="1430"/>
      <c r="AH657" s="1430"/>
      <c r="AI657" s="1430"/>
      <c r="AJ657" s="1430"/>
      <c r="AK657" s="1430"/>
      <c r="AL657" s="1430"/>
      <c r="AM657" s="1430"/>
      <c r="AN657" s="1430"/>
      <c r="AO657" s="1430"/>
      <c r="AP657" s="1430"/>
      <c r="AQ657" s="1430"/>
      <c r="AR657" s="1430"/>
      <c r="AS657" s="1430"/>
      <c r="AT657" s="1430"/>
      <c r="AU657" s="1430"/>
      <c r="AV657" s="1430"/>
      <c r="AW657" s="1430"/>
      <c r="AX657" s="1430"/>
      <c r="AY657" s="1430"/>
      <c r="AZ657" s="1430"/>
      <c r="BA657" s="1430"/>
      <c r="BB657" s="1430"/>
      <c r="BC657" s="1430"/>
      <c r="BD657" s="1430"/>
      <c r="BE657" s="1430"/>
    </row>
    <row r="658" spans="2:57">
      <c r="B658" s="1430"/>
      <c r="C658" s="1430"/>
      <c r="D658" s="1430"/>
      <c r="E658" s="1430"/>
      <c r="F658" s="1430"/>
      <c r="G658" s="1430"/>
      <c r="H658" s="1430"/>
      <c r="I658" s="1430"/>
      <c r="J658" s="1430"/>
      <c r="K658" s="1430"/>
      <c r="L658" s="1430"/>
      <c r="M658" s="1430"/>
      <c r="N658" s="1430"/>
      <c r="O658" s="1430"/>
      <c r="P658" s="1430"/>
      <c r="Q658" s="1430"/>
      <c r="R658" s="1430"/>
      <c r="S658" s="1430"/>
      <c r="T658" s="1430"/>
      <c r="U658" s="1430"/>
      <c r="V658" s="1430"/>
      <c r="W658" s="1430"/>
      <c r="X658" s="1430"/>
      <c r="Y658" s="1430"/>
      <c r="Z658" s="1430"/>
      <c r="AA658" s="1430"/>
      <c r="AB658" s="1430"/>
      <c r="AC658" s="1430"/>
      <c r="AD658" s="1430"/>
      <c r="AE658" s="1430"/>
      <c r="AF658" s="1430"/>
      <c r="AG658" s="1430"/>
      <c r="AH658" s="1430"/>
      <c r="AI658" s="1430"/>
      <c r="AJ658" s="1430"/>
      <c r="AK658" s="1430"/>
      <c r="AL658" s="1430"/>
      <c r="AM658" s="1430"/>
      <c r="AN658" s="1430"/>
      <c r="AO658" s="1430"/>
      <c r="AP658" s="1430"/>
      <c r="AQ658" s="1430"/>
      <c r="AR658" s="1430"/>
      <c r="AS658" s="1430"/>
      <c r="AT658" s="1430"/>
      <c r="AU658" s="1430"/>
      <c r="AV658" s="1430"/>
      <c r="AW658" s="1430"/>
      <c r="AX658" s="1430"/>
      <c r="AY658" s="1430"/>
      <c r="AZ658" s="1430"/>
      <c r="BA658" s="1430"/>
      <c r="BB658" s="1430"/>
      <c r="BC658" s="1430"/>
      <c r="BD658" s="1430"/>
      <c r="BE658" s="1430"/>
    </row>
    <row r="659" spans="2:57">
      <c r="B659" s="1430"/>
      <c r="C659" s="1430"/>
      <c r="D659" s="1430"/>
      <c r="E659" s="1430"/>
      <c r="F659" s="1430"/>
      <c r="G659" s="1430"/>
      <c r="H659" s="1430"/>
      <c r="I659" s="1430"/>
      <c r="J659" s="1430"/>
      <c r="K659" s="1430"/>
      <c r="L659" s="1430"/>
      <c r="M659" s="1430"/>
      <c r="N659" s="1430"/>
      <c r="O659" s="1430"/>
      <c r="P659" s="1430"/>
      <c r="Q659" s="1430"/>
      <c r="R659" s="1430"/>
      <c r="S659" s="1430"/>
      <c r="T659" s="1430"/>
      <c r="U659" s="1430"/>
      <c r="V659" s="1430"/>
      <c r="W659" s="1430"/>
      <c r="X659" s="1430"/>
      <c r="Y659" s="1430"/>
      <c r="Z659" s="1430"/>
      <c r="AA659" s="1430"/>
      <c r="AB659" s="1430"/>
      <c r="AC659" s="1430"/>
      <c r="AD659" s="1430"/>
      <c r="AE659" s="1430"/>
      <c r="AF659" s="1430"/>
      <c r="AG659" s="1430"/>
      <c r="AH659" s="1430"/>
      <c r="AI659" s="1430"/>
      <c r="AJ659" s="1430"/>
      <c r="AK659" s="1430"/>
      <c r="AL659" s="1430"/>
      <c r="AM659" s="1430"/>
      <c r="AN659" s="1430"/>
      <c r="AO659" s="1430"/>
      <c r="AP659" s="1430"/>
      <c r="AQ659" s="1430"/>
      <c r="AR659" s="1430"/>
      <c r="AS659" s="1430"/>
      <c r="AT659" s="1430"/>
      <c r="AU659" s="1430"/>
      <c r="AV659" s="1430"/>
      <c r="AW659" s="1430"/>
      <c r="AX659" s="1430"/>
      <c r="AY659" s="1430"/>
      <c r="AZ659" s="1430"/>
      <c r="BA659" s="1430"/>
      <c r="BB659" s="1430"/>
      <c r="BC659" s="1430"/>
      <c r="BD659" s="1430"/>
      <c r="BE659" s="1430"/>
    </row>
    <row r="660" spans="2:57">
      <c r="B660" s="1430"/>
      <c r="C660" s="1430"/>
      <c r="D660" s="1430"/>
      <c r="E660" s="1430"/>
      <c r="F660" s="1430"/>
      <c r="G660" s="1430"/>
      <c r="H660" s="1430"/>
      <c r="I660" s="1430"/>
      <c r="J660" s="1430"/>
      <c r="K660" s="1430"/>
      <c r="L660" s="1430"/>
      <c r="M660" s="1430"/>
      <c r="N660" s="1430"/>
      <c r="O660" s="1430"/>
      <c r="P660" s="1430"/>
      <c r="Q660" s="1430"/>
      <c r="R660" s="1430"/>
      <c r="S660" s="1430"/>
      <c r="T660" s="1430"/>
      <c r="U660" s="1430"/>
      <c r="V660" s="1430"/>
      <c r="W660" s="1430"/>
      <c r="X660" s="1430"/>
      <c r="Y660" s="1430"/>
      <c r="Z660" s="1430"/>
      <c r="AA660" s="1430"/>
      <c r="AB660" s="1430"/>
      <c r="AC660" s="1430"/>
      <c r="AD660" s="1430"/>
      <c r="AE660" s="1430"/>
      <c r="AF660" s="1430"/>
      <c r="AG660" s="1430"/>
      <c r="AH660" s="1430"/>
      <c r="AI660" s="1430"/>
      <c r="AJ660" s="1430"/>
      <c r="AK660" s="1430"/>
      <c r="AL660" s="1430"/>
      <c r="AM660" s="1430"/>
      <c r="AN660" s="1430"/>
      <c r="AO660" s="1430"/>
      <c r="AP660" s="1430"/>
      <c r="AQ660" s="1430"/>
      <c r="AR660" s="1430"/>
      <c r="AS660" s="1430"/>
      <c r="AT660" s="1430"/>
      <c r="AU660" s="1430"/>
      <c r="AV660" s="1430"/>
      <c r="AW660" s="1430"/>
      <c r="AX660" s="1430"/>
      <c r="AY660" s="1430"/>
      <c r="AZ660" s="1430"/>
      <c r="BA660" s="1430"/>
      <c r="BB660" s="1430"/>
      <c r="BC660" s="1430"/>
      <c r="BD660" s="1430"/>
      <c r="BE660" s="1430"/>
    </row>
    <row r="661" spans="2:57">
      <c r="B661" s="1430"/>
      <c r="C661" s="1430"/>
      <c r="D661" s="1430"/>
      <c r="E661" s="1430"/>
      <c r="F661" s="1430"/>
      <c r="G661" s="1430"/>
      <c r="H661" s="1430"/>
      <c r="I661" s="1430"/>
      <c r="J661" s="1430"/>
      <c r="K661" s="1430"/>
      <c r="L661" s="1430"/>
      <c r="M661" s="1430"/>
      <c r="N661" s="1430"/>
      <c r="O661" s="1430"/>
      <c r="P661" s="1430"/>
      <c r="Q661" s="1430"/>
      <c r="R661" s="1430"/>
      <c r="S661" s="1430"/>
      <c r="T661" s="1430"/>
      <c r="U661" s="1430"/>
      <c r="V661" s="1430"/>
      <c r="W661" s="1430"/>
      <c r="X661" s="1430"/>
      <c r="Y661" s="1430"/>
      <c r="Z661" s="1430"/>
      <c r="AA661" s="1430"/>
      <c r="AB661" s="1430"/>
      <c r="AC661" s="1430"/>
      <c r="AD661" s="1430"/>
      <c r="AE661" s="1430"/>
      <c r="AF661" s="1430"/>
      <c r="AG661" s="1430"/>
      <c r="AH661" s="1430"/>
      <c r="AI661" s="1430"/>
      <c r="AJ661" s="1430"/>
      <c r="AK661" s="1430"/>
      <c r="AL661" s="1430"/>
      <c r="AM661" s="1430"/>
      <c r="AN661" s="1430"/>
      <c r="AO661" s="1430"/>
      <c r="AP661" s="1430"/>
      <c r="AQ661" s="1430"/>
      <c r="AR661" s="1430"/>
      <c r="AS661" s="1430"/>
      <c r="AT661" s="1430"/>
      <c r="AU661" s="1430"/>
      <c r="AV661" s="1430"/>
      <c r="AW661" s="1430"/>
      <c r="AX661" s="1430"/>
      <c r="AY661" s="1430"/>
      <c r="AZ661" s="1430"/>
      <c r="BA661" s="1430"/>
      <c r="BB661" s="1430"/>
      <c r="BC661" s="1430"/>
      <c r="BD661" s="1430"/>
      <c r="BE661" s="1430"/>
    </row>
    <row r="662" spans="2:57">
      <c r="B662" s="1430"/>
      <c r="C662" s="1430"/>
      <c r="D662" s="1430"/>
      <c r="E662" s="1430"/>
      <c r="F662" s="1430"/>
      <c r="G662" s="1430"/>
      <c r="H662" s="1430"/>
      <c r="I662" s="1430"/>
      <c r="J662" s="1430"/>
      <c r="K662" s="1430"/>
      <c r="L662" s="1430"/>
      <c r="M662" s="1430"/>
      <c r="N662" s="1430"/>
      <c r="O662" s="1430"/>
      <c r="P662" s="1430"/>
      <c r="Q662" s="1430"/>
      <c r="R662" s="1430"/>
      <c r="S662" s="1430"/>
      <c r="T662" s="1430"/>
      <c r="U662" s="1430"/>
      <c r="V662" s="1430"/>
      <c r="W662" s="1430"/>
      <c r="X662" s="1430"/>
      <c r="Y662" s="1430"/>
      <c r="Z662" s="1430"/>
      <c r="AA662" s="1430"/>
      <c r="AB662" s="1430"/>
      <c r="AC662" s="1430"/>
      <c r="AD662" s="1430"/>
      <c r="AE662" s="1430"/>
      <c r="AF662" s="1430"/>
      <c r="AG662" s="1430"/>
      <c r="AH662" s="1430"/>
      <c r="AI662" s="1430"/>
      <c r="AJ662" s="1430"/>
      <c r="AK662" s="1430"/>
      <c r="AL662" s="1430"/>
      <c r="AM662" s="1430"/>
      <c r="AN662" s="1430"/>
      <c r="AO662" s="1430"/>
      <c r="AP662" s="1430"/>
      <c r="AQ662" s="1430"/>
      <c r="AR662" s="1430"/>
      <c r="AS662" s="1430"/>
      <c r="AT662" s="1430"/>
      <c r="AU662" s="1430"/>
      <c r="AV662" s="1430"/>
      <c r="AW662" s="1430"/>
      <c r="AX662" s="1430"/>
      <c r="AY662" s="1430"/>
      <c r="AZ662" s="1430"/>
      <c r="BA662" s="1430"/>
      <c r="BB662" s="1430"/>
      <c r="BC662" s="1430"/>
      <c r="BD662" s="1430"/>
      <c r="BE662" s="1430"/>
    </row>
    <row r="663" spans="2:57">
      <c r="B663" s="1430"/>
      <c r="C663" s="1430"/>
      <c r="D663" s="1430"/>
      <c r="E663" s="1430"/>
      <c r="F663" s="1430"/>
      <c r="G663" s="1430"/>
      <c r="H663" s="1430"/>
      <c r="I663" s="1430"/>
      <c r="J663" s="1430"/>
      <c r="K663" s="1430"/>
      <c r="L663" s="1430"/>
      <c r="M663" s="1430"/>
      <c r="N663" s="1430"/>
      <c r="O663" s="1430"/>
      <c r="P663" s="1430"/>
      <c r="Q663" s="1430"/>
      <c r="R663" s="1430"/>
      <c r="S663" s="1430"/>
      <c r="T663" s="1430"/>
      <c r="U663" s="1430"/>
      <c r="V663" s="1430"/>
      <c r="W663" s="1430"/>
      <c r="X663" s="1430"/>
      <c r="Y663" s="1430"/>
      <c r="Z663" s="1430"/>
      <c r="AA663" s="1430"/>
      <c r="AB663" s="1430"/>
      <c r="AC663" s="1430"/>
      <c r="AD663" s="1430"/>
      <c r="AE663" s="1430"/>
      <c r="AF663" s="1430"/>
      <c r="AG663" s="1430"/>
      <c r="AH663" s="1430"/>
      <c r="AI663" s="1430"/>
      <c r="AJ663" s="1430"/>
      <c r="AK663" s="1430"/>
      <c r="AL663" s="1430"/>
      <c r="AM663" s="1430"/>
      <c r="AN663" s="1430"/>
      <c r="AO663" s="1430"/>
      <c r="AP663" s="1430"/>
      <c r="AQ663" s="1430"/>
      <c r="AR663" s="1430"/>
      <c r="AS663" s="1430"/>
      <c r="AT663" s="1430"/>
      <c r="AU663" s="1430"/>
      <c r="AV663" s="1430"/>
      <c r="AW663" s="1430"/>
      <c r="AX663" s="1430"/>
      <c r="AY663" s="1430"/>
      <c r="AZ663" s="1430"/>
      <c r="BA663" s="1430"/>
      <c r="BB663" s="1430"/>
      <c r="BC663" s="1430"/>
      <c r="BD663" s="1430"/>
      <c r="BE663" s="1430"/>
    </row>
    <row r="664" spans="2:57">
      <c r="B664" s="1430"/>
      <c r="C664" s="1430"/>
      <c r="D664" s="1430"/>
      <c r="E664" s="1430"/>
      <c r="F664" s="1430"/>
      <c r="G664" s="1430"/>
      <c r="H664" s="1430"/>
      <c r="I664" s="1430"/>
      <c r="J664" s="1430"/>
      <c r="K664" s="1430"/>
      <c r="L664" s="1430"/>
      <c r="M664" s="1430"/>
      <c r="N664" s="1430"/>
      <c r="O664" s="1430"/>
      <c r="P664" s="1430"/>
      <c r="Q664" s="1430"/>
      <c r="R664" s="1430"/>
      <c r="S664" s="1430"/>
      <c r="T664" s="1430"/>
      <c r="U664" s="1430"/>
      <c r="V664" s="1430"/>
      <c r="W664" s="1430"/>
      <c r="X664" s="1430"/>
      <c r="Y664" s="1430"/>
      <c r="Z664" s="1430"/>
      <c r="AA664" s="1430"/>
      <c r="AB664" s="1430"/>
      <c r="AC664" s="1430"/>
      <c r="AD664" s="1430"/>
      <c r="AE664" s="1430"/>
      <c r="AF664" s="1430"/>
      <c r="AG664" s="1430"/>
      <c r="AH664" s="1430"/>
      <c r="AI664" s="1430"/>
      <c r="AJ664" s="1430"/>
      <c r="AK664" s="1430"/>
      <c r="AL664" s="1430"/>
      <c r="AM664" s="1430"/>
      <c r="AN664" s="1430"/>
      <c r="AO664" s="1430"/>
      <c r="AP664" s="1430"/>
      <c r="AQ664" s="1430"/>
      <c r="AR664" s="1430"/>
      <c r="AS664" s="1430"/>
      <c r="AT664" s="1430"/>
      <c r="AU664" s="1430"/>
      <c r="AV664" s="1430"/>
      <c r="AW664" s="1430"/>
      <c r="AX664" s="1430"/>
      <c r="AY664" s="1430"/>
      <c r="AZ664" s="1430"/>
      <c r="BA664" s="1430"/>
      <c r="BB664" s="1430"/>
      <c r="BC664" s="1430"/>
      <c r="BD664" s="1430"/>
      <c r="BE664" s="1430"/>
    </row>
    <row r="665" spans="2:57">
      <c r="B665" s="1430"/>
      <c r="C665" s="1430"/>
      <c r="D665" s="1430"/>
      <c r="E665" s="1430"/>
      <c r="F665" s="1430"/>
      <c r="G665" s="1430"/>
      <c r="H665" s="1430"/>
      <c r="I665" s="1430"/>
      <c r="J665" s="1430"/>
      <c r="K665" s="1430"/>
      <c r="L665" s="1430"/>
      <c r="M665" s="1430"/>
      <c r="N665" s="1430"/>
      <c r="O665" s="1430"/>
      <c r="P665" s="1430"/>
      <c r="Q665" s="1430"/>
      <c r="R665" s="1430"/>
      <c r="S665" s="1430"/>
      <c r="T665" s="1430"/>
      <c r="U665" s="1430"/>
      <c r="V665" s="1430"/>
      <c r="W665" s="1430"/>
      <c r="X665" s="1430"/>
      <c r="Y665" s="1430"/>
      <c r="Z665" s="1430"/>
      <c r="AA665" s="1430"/>
      <c r="AB665" s="1430"/>
      <c r="AC665" s="1430"/>
      <c r="AD665" s="1430"/>
      <c r="AE665" s="1430"/>
      <c r="AF665" s="1430"/>
      <c r="AG665" s="1430"/>
      <c r="AH665" s="1430"/>
      <c r="AI665" s="1430"/>
      <c r="AJ665" s="1430"/>
      <c r="AK665" s="1430"/>
      <c r="AL665" s="1430"/>
      <c r="AM665" s="1430"/>
      <c r="AN665" s="1430"/>
      <c r="AO665" s="1430"/>
      <c r="AP665" s="1430"/>
      <c r="AQ665" s="1430"/>
      <c r="AR665" s="1430"/>
      <c r="AS665" s="1430"/>
      <c r="AT665" s="1430"/>
      <c r="AU665" s="1430"/>
      <c r="AV665" s="1430"/>
      <c r="AW665" s="1430"/>
      <c r="AX665" s="1430"/>
      <c r="AY665" s="1430"/>
      <c r="AZ665" s="1430"/>
      <c r="BA665" s="1430"/>
      <c r="BB665" s="1430"/>
      <c r="BC665" s="1430"/>
      <c r="BD665" s="1430"/>
      <c r="BE665" s="1430"/>
    </row>
    <row r="666" spans="2:57">
      <c r="B666" s="1430"/>
      <c r="C666" s="1430"/>
      <c r="D666" s="1430"/>
      <c r="E666" s="1430"/>
      <c r="F666" s="1430"/>
      <c r="G666" s="1430"/>
      <c r="H666" s="1430"/>
      <c r="I666" s="1430"/>
      <c r="J666" s="1430"/>
      <c r="K666" s="1430"/>
      <c r="L666" s="1430"/>
      <c r="M666" s="1430"/>
      <c r="N666" s="1430"/>
      <c r="O666" s="1430"/>
      <c r="P666" s="1430"/>
      <c r="Q666" s="1430"/>
      <c r="R666" s="1430"/>
      <c r="S666" s="1430"/>
      <c r="T666" s="1430"/>
      <c r="U666" s="1430"/>
      <c r="V666" s="1430"/>
      <c r="W666" s="1430"/>
      <c r="X666" s="1430"/>
      <c r="Y666" s="1430"/>
      <c r="Z666" s="1430"/>
      <c r="AA666" s="1430"/>
      <c r="AB666" s="1430"/>
      <c r="AC666" s="1430"/>
      <c r="AD666" s="1430"/>
      <c r="AE666" s="1430"/>
      <c r="AF666" s="1430"/>
      <c r="AG666" s="1430"/>
      <c r="AH666" s="1430"/>
      <c r="AI666" s="1430"/>
      <c r="AJ666" s="1430"/>
      <c r="AK666" s="1430"/>
      <c r="AL666" s="1430"/>
      <c r="AM666" s="1430"/>
      <c r="AN666" s="1430"/>
      <c r="AO666" s="1430"/>
      <c r="AP666" s="1430"/>
      <c r="AQ666" s="1430"/>
      <c r="AR666" s="1430"/>
      <c r="AS666" s="1430"/>
      <c r="AT666" s="1430"/>
      <c r="AU666" s="1430"/>
      <c r="AV666" s="1430"/>
      <c r="AW666" s="1430"/>
      <c r="AX666" s="1430"/>
      <c r="AY666" s="1430"/>
      <c r="AZ666" s="1430"/>
      <c r="BA666" s="1430"/>
      <c r="BB666" s="1430"/>
      <c r="BC666" s="1430"/>
      <c r="BD666" s="1430"/>
      <c r="BE666" s="1430"/>
    </row>
    <row r="667" spans="2:57">
      <c r="B667" s="1430"/>
      <c r="C667" s="1430"/>
      <c r="D667" s="1430"/>
      <c r="E667" s="1430"/>
      <c r="F667" s="1430"/>
      <c r="G667" s="1430"/>
      <c r="H667" s="1430"/>
      <c r="I667" s="1430"/>
      <c r="J667" s="1430"/>
      <c r="K667" s="1430"/>
      <c r="L667" s="1430"/>
      <c r="M667" s="1430"/>
      <c r="N667" s="1430"/>
      <c r="O667" s="1430"/>
      <c r="P667" s="1430"/>
      <c r="Q667" s="1430"/>
      <c r="R667" s="1430"/>
      <c r="S667" s="1430"/>
      <c r="T667" s="1430"/>
      <c r="U667" s="1430"/>
      <c r="V667" s="1430"/>
      <c r="W667" s="1430"/>
      <c r="X667" s="1430"/>
      <c r="Y667" s="1430"/>
      <c r="Z667" s="1430"/>
      <c r="AA667" s="1430"/>
      <c r="AB667" s="1430"/>
      <c r="AC667" s="1430"/>
      <c r="AD667" s="1430"/>
      <c r="AE667" s="1430"/>
      <c r="AF667" s="1430"/>
      <c r="AG667" s="1430"/>
      <c r="AH667" s="1430"/>
      <c r="AI667" s="1430"/>
      <c r="AJ667" s="1430"/>
      <c r="AK667" s="1430"/>
      <c r="AL667" s="1430"/>
      <c r="AM667" s="1430"/>
      <c r="AN667" s="1430"/>
      <c r="AO667" s="1430"/>
      <c r="AP667" s="1430"/>
      <c r="AQ667" s="1430"/>
      <c r="AR667" s="1430"/>
      <c r="AS667" s="1430"/>
      <c r="AT667" s="1430"/>
      <c r="AU667" s="1430"/>
      <c r="AV667" s="1430"/>
      <c r="AW667" s="1430"/>
      <c r="AX667" s="1430"/>
      <c r="AY667" s="1430"/>
      <c r="AZ667" s="1430"/>
      <c r="BA667" s="1430"/>
      <c r="BB667" s="1430"/>
      <c r="BC667" s="1430"/>
      <c r="BD667" s="1430"/>
      <c r="BE667" s="1430"/>
    </row>
    <row r="668" spans="2:57">
      <c r="B668" s="1430"/>
      <c r="C668" s="1430"/>
      <c r="D668" s="1430"/>
      <c r="E668" s="1430"/>
      <c r="F668" s="1430"/>
      <c r="G668" s="1430"/>
      <c r="H668" s="1430"/>
      <c r="I668" s="1430"/>
      <c r="J668" s="1430"/>
      <c r="K668" s="1430"/>
      <c r="L668" s="1430"/>
      <c r="M668" s="1430"/>
      <c r="N668" s="1430"/>
      <c r="O668" s="1430"/>
      <c r="P668" s="1430"/>
      <c r="Q668" s="1430"/>
      <c r="R668" s="1430"/>
      <c r="S668" s="1430"/>
      <c r="T668" s="1430"/>
      <c r="U668" s="1430"/>
      <c r="V668" s="1430"/>
      <c r="W668" s="1430"/>
      <c r="X668" s="1430"/>
      <c r="Y668" s="1430"/>
      <c r="Z668" s="1430"/>
      <c r="AA668" s="1430"/>
      <c r="AB668" s="1430"/>
      <c r="AC668" s="1430"/>
      <c r="AD668" s="1430"/>
      <c r="AE668" s="1430"/>
      <c r="AF668" s="1430"/>
      <c r="AG668" s="1430"/>
      <c r="AH668" s="1430"/>
      <c r="AI668" s="1430"/>
      <c r="AJ668" s="1430"/>
      <c r="AK668" s="1430"/>
      <c r="AL668" s="1430"/>
      <c r="AM668" s="1430"/>
      <c r="AN668" s="1430"/>
      <c r="AO668" s="1430"/>
      <c r="AP668" s="1430"/>
      <c r="AQ668" s="1430"/>
      <c r="AR668" s="1430"/>
      <c r="AS668" s="1430"/>
      <c r="AT668" s="1430"/>
      <c r="AU668" s="1430"/>
      <c r="AV668" s="1430"/>
      <c r="AW668" s="1430"/>
      <c r="AX668" s="1430"/>
      <c r="AY668" s="1430"/>
      <c r="AZ668" s="1430"/>
      <c r="BA668" s="1430"/>
      <c r="BB668" s="1430"/>
      <c r="BC668" s="1430"/>
      <c r="BD668" s="1430"/>
      <c r="BE668" s="1430"/>
    </row>
    <row r="669" spans="2:57">
      <c r="B669" s="1430"/>
      <c r="C669" s="1430"/>
      <c r="D669" s="1430"/>
      <c r="E669" s="1430"/>
      <c r="F669" s="1430"/>
      <c r="G669" s="1430"/>
      <c r="H669" s="1430"/>
      <c r="I669" s="1430"/>
      <c r="J669" s="1430"/>
      <c r="K669" s="1430"/>
      <c r="L669" s="1430"/>
      <c r="M669" s="1430"/>
      <c r="N669" s="1430"/>
      <c r="O669" s="1430"/>
      <c r="P669" s="1430"/>
      <c r="Q669" s="1430"/>
      <c r="R669" s="1430"/>
      <c r="S669" s="1430"/>
      <c r="T669" s="1430"/>
      <c r="U669" s="1430"/>
      <c r="V669" s="1430"/>
      <c r="W669" s="1430"/>
      <c r="X669" s="1430"/>
      <c r="Y669" s="1430"/>
      <c r="Z669" s="1430"/>
      <c r="AA669" s="1430"/>
      <c r="AB669" s="1430"/>
      <c r="AC669" s="1430"/>
      <c r="AD669" s="1430"/>
      <c r="AE669" s="1430"/>
      <c r="AF669" s="1430"/>
      <c r="AG669" s="1430"/>
      <c r="AH669" s="1430"/>
      <c r="AI669" s="1430"/>
      <c r="AJ669" s="1430"/>
      <c r="AK669" s="1430"/>
      <c r="AL669" s="1430"/>
      <c r="AM669" s="1430"/>
      <c r="AN669" s="1430"/>
      <c r="AO669" s="1430"/>
      <c r="AP669" s="1430"/>
      <c r="AQ669" s="1430"/>
      <c r="AR669" s="1430"/>
      <c r="AS669" s="1430"/>
      <c r="AT669" s="1430"/>
      <c r="AU669" s="1430"/>
      <c r="AV669" s="1430"/>
      <c r="AW669" s="1430"/>
      <c r="AX669" s="1430"/>
      <c r="AY669" s="1430"/>
      <c r="AZ669" s="1430"/>
      <c r="BA669" s="1430"/>
      <c r="BB669" s="1430"/>
      <c r="BC669" s="1430"/>
      <c r="BD669" s="1430"/>
      <c r="BE669" s="1430"/>
    </row>
    <row r="670" spans="2:57">
      <c r="B670" s="1430"/>
      <c r="C670" s="1430"/>
      <c r="D670" s="1430"/>
      <c r="E670" s="1430"/>
      <c r="F670" s="1430"/>
      <c r="G670" s="1430"/>
      <c r="H670" s="1430"/>
      <c r="I670" s="1430"/>
      <c r="J670" s="1430"/>
      <c r="K670" s="1430"/>
      <c r="L670" s="1430"/>
      <c r="M670" s="1430"/>
      <c r="N670" s="1430"/>
      <c r="O670" s="1430"/>
      <c r="P670" s="1430"/>
      <c r="Q670" s="1430"/>
      <c r="R670" s="1430"/>
      <c r="S670" s="1430"/>
      <c r="T670" s="1430"/>
      <c r="U670" s="1430"/>
      <c r="V670" s="1430"/>
      <c r="W670" s="1430"/>
      <c r="X670" s="1430"/>
      <c r="Y670" s="1430"/>
      <c r="Z670" s="1430"/>
      <c r="AA670" s="1430"/>
      <c r="AB670" s="1430"/>
      <c r="AC670" s="1430"/>
      <c r="AD670" s="1430"/>
      <c r="AE670" s="1430"/>
      <c r="AF670" s="1430"/>
      <c r="AG670" s="1430"/>
      <c r="AH670" s="1430"/>
      <c r="AI670" s="1430"/>
      <c r="AJ670" s="1430"/>
      <c r="AK670" s="1430"/>
      <c r="AL670" s="1430"/>
      <c r="AM670" s="1430"/>
      <c r="AN670" s="1430"/>
      <c r="AO670" s="1430"/>
      <c r="AP670" s="1430"/>
      <c r="AQ670" s="1430"/>
      <c r="AR670" s="1430"/>
      <c r="AS670" s="1430"/>
      <c r="AT670" s="1430"/>
      <c r="AU670" s="1430"/>
      <c r="AV670" s="1430"/>
      <c r="AW670" s="1430"/>
      <c r="AX670" s="1430"/>
      <c r="AY670" s="1430"/>
      <c r="AZ670" s="1430"/>
      <c r="BA670" s="1430"/>
      <c r="BB670" s="1430"/>
      <c r="BC670" s="1430"/>
      <c r="BD670" s="1430"/>
      <c r="BE670" s="1430"/>
    </row>
    <row r="671" spans="2:57">
      <c r="B671" s="1430"/>
      <c r="C671" s="1430"/>
      <c r="D671" s="1430"/>
      <c r="E671" s="1430"/>
      <c r="F671" s="1430"/>
      <c r="G671" s="1430"/>
      <c r="H671" s="1430"/>
      <c r="I671" s="1430"/>
      <c r="J671" s="1430"/>
      <c r="K671" s="1430"/>
      <c r="L671" s="1430"/>
      <c r="M671" s="1430"/>
      <c r="N671" s="1430"/>
      <c r="O671" s="1430"/>
      <c r="P671" s="1430"/>
      <c r="Q671" s="1430"/>
      <c r="R671" s="1430"/>
      <c r="S671" s="1430"/>
      <c r="T671" s="1430"/>
      <c r="U671" s="1430"/>
      <c r="V671" s="1430"/>
      <c r="W671" s="1430"/>
      <c r="X671" s="1430"/>
      <c r="Y671" s="1430"/>
      <c r="Z671" s="1430"/>
      <c r="AA671" s="1430"/>
      <c r="AB671" s="1430"/>
      <c r="AC671" s="1430"/>
      <c r="AD671" s="1430"/>
      <c r="AE671" s="1430"/>
      <c r="AF671" s="1430"/>
      <c r="AG671" s="1430"/>
      <c r="AH671" s="1430"/>
      <c r="AI671" s="1430"/>
      <c r="AJ671" s="1430"/>
      <c r="AK671" s="1430"/>
      <c r="AL671" s="1430"/>
      <c r="AM671" s="1430"/>
      <c r="AN671" s="1430"/>
      <c r="AO671" s="1430"/>
      <c r="AP671" s="1430"/>
      <c r="AQ671" s="1430"/>
      <c r="AR671" s="1430"/>
      <c r="AS671" s="1430"/>
      <c r="AT671" s="1430"/>
      <c r="AU671" s="1430"/>
      <c r="AV671" s="1430"/>
      <c r="AW671" s="1430"/>
      <c r="AX671" s="1430"/>
      <c r="AY671" s="1430"/>
      <c r="AZ671" s="1430"/>
      <c r="BA671" s="1430"/>
      <c r="BB671" s="1430"/>
      <c r="BC671" s="1430"/>
      <c r="BD671" s="1430"/>
      <c r="BE671" s="1430"/>
    </row>
    <row r="672" spans="2:57">
      <c r="B672" s="1430"/>
      <c r="C672" s="1430"/>
      <c r="D672" s="1430"/>
      <c r="E672" s="1430"/>
      <c r="F672" s="1430"/>
      <c r="G672" s="1430"/>
      <c r="H672" s="1430"/>
      <c r="I672" s="1430"/>
      <c r="J672" s="1430"/>
      <c r="K672" s="1430"/>
      <c r="L672" s="1430"/>
      <c r="M672" s="1430"/>
      <c r="N672" s="1430"/>
      <c r="O672" s="1430"/>
      <c r="P672" s="1430"/>
      <c r="Q672" s="1430"/>
      <c r="R672" s="1430"/>
      <c r="S672" s="1430"/>
      <c r="T672" s="1430"/>
      <c r="U672" s="1430"/>
      <c r="V672" s="1430"/>
      <c r="W672" s="1430"/>
      <c r="X672" s="1430"/>
      <c r="Y672" s="1430"/>
      <c r="Z672" s="1430"/>
      <c r="AA672" s="1430"/>
      <c r="AB672" s="1430"/>
      <c r="AC672" s="1430"/>
      <c r="AD672" s="1430"/>
      <c r="AE672" s="1430"/>
      <c r="AF672" s="1430"/>
      <c r="AG672" s="1430"/>
      <c r="AH672" s="1430"/>
      <c r="AI672" s="1430"/>
      <c r="AJ672" s="1430"/>
      <c r="AK672" s="1430"/>
      <c r="AL672" s="1430"/>
      <c r="AM672" s="1430"/>
      <c r="AN672" s="1430"/>
      <c r="AO672" s="1430"/>
      <c r="AP672" s="1430"/>
      <c r="AQ672" s="1430"/>
      <c r="AR672" s="1430"/>
      <c r="AS672" s="1430"/>
      <c r="AT672" s="1430"/>
      <c r="AU672" s="1430"/>
      <c r="AV672" s="1430"/>
      <c r="AW672" s="1430"/>
      <c r="AX672" s="1430"/>
      <c r="AY672" s="1430"/>
      <c r="AZ672" s="1430"/>
      <c r="BA672" s="1430"/>
      <c r="BB672" s="1430"/>
      <c r="BC672" s="1430"/>
      <c r="BD672" s="1430"/>
      <c r="BE672" s="1430"/>
    </row>
    <row r="673" spans="2:57">
      <c r="B673" s="1430"/>
      <c r="C673" s="1430"/>
      <c r="D673" s="1430"/>
      <c r="E673" s="1430"/>
      <c r="F673" s="1430"/>
      <c r="G673" s="1430"/>
      <c r="H673" s="1430"/>
      <c r="I673" s="1430"/>
      <c r="J673" s="1430"/>
      <c r="K673" s="1430"/>
      <c r="L673" s="1430"/>
      <c r="M673" s="1430"/>
      <c r="N673" s="1430"/>
      <c r="O673" s="1430"/>
      <c r="P673" s="1430"/>
      <c r="Q673" s="1430"/>
      <c r="R673" s="1430"/>
      <c r="S673" s="1430"/>
      <c r="T673" s="1430"/>
      <c r="U673" s="1430"/>
      <c r="V673" s="1430"/>
      <c r="W673" s="1430"/>
      <c r="X673" s="1430"/>
      <c r="Y673" s="1430"/>
      <c r="Z673" s="1430"/>
      <c r="AA673" s="1430"/>
      <c r="AB673" s="1430"/>
      <c r="AC673" s="1430"/>
      <c r="AD673" s="1430"/>
      <c r="AE673" s="1430"/>
      <c r="AF673" s="1430"/>
      <c r="AG673" s="1430"/>
      <c r="AH673" s="1430"/>
      <c r="AI673" s="1430"/>
      <c r="AJ673" s="1430"/>
      <c r="AK673" s="1430"/>
      <c r="AL673" s="1430"/>
      <c r="AM673" s="1430"/>
      <c r="AN673" s="1430"/>
      <c r="AO673" s="1430"/>
      <c r="AP673" s="1430"/>
      <c r="AQ673" s="1430"/>
      <c r="AR673" s="1430"/>
      <c r="AS673" s="1430"/>
      <c r="AT673" s="1430"/>
      <c r="AU673" s="1430"/>
      <c r="AV673" s="1430"/>
      <c r="AW673" s="1430"/>
      <c r="AX673" s="1430"/>
      <c r="AY673" s="1430"/>
      <c r="AZ673" s="1430"/>
      <c r="BA673" s="1430"/>
      <c r="BB673" s="1430"/>
      <c r="BC673" s="1430"/>
      <c r="BD673" s="1430"/>
      <c r="BE673" s="1430"/>
    </row>
    <row r="674" spans="2:57">
      <c r="B674" s="1430"/>
      <c r="C674" s="1430"/>
      <c r="D674" s="1430"/>
      <c r="E674" s="1430"/>
      <c r="F674" s="1430"/>
      <c r="G674" s="1430"/>
      <c r="H674" s="1430"/>
      <c r="I674" s="1430"/>
      <c r="J674" s="1430"/>
      <c r="K674" s="1430"/>
      <c r="L674" s="1430"/>
      <c r="M674" s="1430"/>
      <c r="N674" s="1430"/>
      <c r="O674" s="1430"/>
      <c r="P674" s="1430"/>
      <c r="Q674" s="1430"/>
      <c r="R674" s="1430"/>
      <c r="S674" s="1430"/>
      <c r="T674" s="1430"/>
      <c r="U674" s="1430"/>
      <c r="V674" s="1430"/>
      <c r="W674" s="1430"/>
      <c r="X674" s="1430"/>
      <c r="Y674" s="1430"/>
      <c r="Z674" s="1430"/>
      <c r="AA674" s="1430"/>
      <c r="AB674" s="1430"/>
      <c r="AC674" s="1430"/>
      <c r="AD674" s="1430"/>
      <c r="AE674" s="1430"/>
      <c r="AF674" s="1430"/>
      <c r="AG674" s="1430"/>
      <c r="AH674" s="1430"/>
      <c r="AI674" s="1430"/>
      <c r="AJ674" s="1430"/>
      <c r="AK674" s="1430"/>
      <c r="AL674" s="1430"/>
      <c r="AM674" s="1430"/>
      <c r="AN674" s="1430"/>
      <c r="AO674" s="1430"/>
      <c r="AP674" s="1430"/>
      <c r="AQ674" s="1430"/>
      <c r="AR674" s="1430"/>
      <c r="AS674" s="1430"/>
      <c r="AT674" s="1430"/>
      <c r="AU674" s="1430"/>
      <c r="AV674" s="1430"/>
      <c r="AW674" s="1430"/>
      <c r="AX674" s="1430"/>
      <c r="AY674" s="1430"/>
      <c r="AZ674" s="1430"/>
      <c r="BA674" s="1430"/>
      <c r="BB674" s="1430"/>
      <c r="BC674" s="1430"/>
      <c r="BD674" s="1430"/>
      <c r="BE674" s="1430"/>
    </row>
    <row r="675" spans="2:57">
      <c r="B675" s="1430"/>
      <c r="C675" s="1430"/>
      <c r="D675" s="1430"/>
      <c r="E675" s="1430"/>
      <c r="F675" s="1430"/>
      <c r="G675" s="1430"/>
      <c r="H675" s="1430"/>
      <c r="I675" s="1430"/>
      <c r="J675" s="1430"/>
      <c r="K675" s="1430"/>
      <c r="L675" s="1430"/>
      <c r="M675" s="1430"/>
      <c r="N675" s="1430"/>
      <c r="O675" s="1430"/>
      <c r="P675" s="1430"/>
      <c r="Q675" s="1430"/>
      <c r="R675" s="1430"/>
      <c r="S675" s="1430"/>
      <c r="T675" s="1430"/>
      <c r="U675" s="1430"/>
      <c r="V675" s="1430"/>
      <c r="W675" s="1430"/>
      <c r="X675" s="1430"/>
      <c r="Y675" s="1430"/>
      <c r="Z675" s="1430"/>
      <c r="AA675" s="1430"/>
      <c r="AB675" s="1430"/>
      <c r="AC675" s="1430"/>
      <c r="AD675" s="1430"/>
      <c r="AE675" s="1430"/>
      <c r="AF675" s="1430"/>
      <c r="AG675" s="1430"/>
      <c r="AH675" s="1430"/>
      <c r="AI675" s="1430"/>
      <c r="AJ675" s="1430"/>
      <c r="AK675" s="1430"/>
      <c r="AL675" s="1430"/>
      <c r="AM675" s="1430"/>
      <c r="AN675" s="1430"/>
      <c r="AO675" s="1430"/>
      <c r="AP675" s="1430"/>
      <c r="AQ675" s="1430"/>
      <c r="AR675" s="1430"/>
      <c r="AS675" s="1430"/>
      <c r="AT675" s="1430"/>
      <c r="AU675" s="1430"/>
      <c r="AV675" s="1430"/>
      <c r="AW675" s="1430"/>
      <c r="AX675" s="1430"/>
      <c r="AY675" s="1430"/>
      <c r="AZ675" s="1430"/>
      <c r="BA675" s="1430"/>
      <c r="BB675" s="1430"/>
      <c r="BC675" s="1430"/>
      <c r="BD675" s="1430"/>
      <c r="BE675" s="1430"/>
    </row>
    <row r="676" spans="2:57">
      <c r="B676" s="1430"/>
      <c r="C676" s="1430"/>
      <c r="D676" s="1430"/>
      <c r="E676" s="1430"/>
      <c r="F676" s="1430"/>
      <c r="G676" s="1430"/>
      <c r="H676" s="1430"/>
      <c r="I676" s="1430"/>
      <c r="J676" s="1430"/>
      <c r="K676" s="1430"/>
      <c r="L676" s="1430"/>
      <c r="M676" s="1430"/>
      <c r="N676" s="1430"/>
      <c r="O676" s="1430"/>
      <c r="P676" s="1430"/>
      <c r="Q676" s="1430"/>
      <c r="R676" s="1430"/>
      <c r="S676" s="1430"/>
      <c r="T676" s="1430"/>
      <c r="U676" s="1430"/>
      <c r="V676" s="1430"/>
      <c r="W676" s="1430"/>
      <c r="X676" s="1430"/>
      <c r="Y676" s="1430"/>
      <c r="Z676" s="1430"/>
      <c r="AA676" s="1430"/>
      <c r="AB676" s="1430"/>
      <c r="AC676" s="1430"/>
      <c r="AD676" s="1430"/>
      <c r="AE676" s="1430"/>
      <c r="AF676" s="1430"/>
      <c r="AG676" s="1430"/>
      <c r="AH676" s="1430"/>
      <c r="AI676" s="1430"/>
      <c r="AJ676" s="1430"/>
      <c r="AK676" s="1430"/>
      <c r="AL676" s="1430"/>
      <c r="AM676" s="1430"/>
      <c r="AN676" s="1430"/>
      <c r="AO676" s="1430"/>
      <c r="AP676" s="1430"/>
      <c r="AQ676" s="1430"/>
      <c r="AR676" s="1430"/>
      <c r="AS676" s="1430"/>
      <c r="AT676" s="1430"/>
      <c r="AU676" s="1430"/>
      <c r="AV676" s="1430"/>
      <c r="AW676" s="1430"/>
      <c r="AX676" s="1430"/>
      <c r="AY676" s="1430"/>
      <c r="AZ676" s="1430"/>
      <c r="BA676" s="1430"/>
      <c r="BB676" s="1430"/>
      <c r="BC676" s="1430"/>
      <c r="BD676" s="1430"/>
      <c r="BE676" s="1430"/>
    </row>
    <row r="677" spans="2:57">
      <c r="B677" s="1430"/>
      <c r="C677" s="1430"/>
      <c r="D677" s="1430"/>
      <c r="E677" s="1430"/>
      <c r="F677" s="1430"/>
      <c r="G677" s="1430"/>
      <c r="H677" s="1430"/>
      <c r="I677" s="1430"/>
      <c r="J677" s="1430"/>
      <c r="K677" s="1430"/>
      <c r="L677" s="1430"/>
      <c r="M677" s="1430"/>
      <c r="N677" s="1430"/>
      <c r="O677" s="1430"/>
      <c r="P677" s="1430"/>
      <c r="Q677" s="1430"/>
      <c r="R677" s="1430"/>
      <c r="S677" s="1430"/>
      <c r="T677" s="1430"/>
      <c r="U677" s="1430"/>
      <c r="V677" s="1430"/>
      <c r="W677" s="1430"/>
      <c r="X677" s="1430"/>
      <c r="Y677" s="1430"/>
      <c r="Z677" s="1430"/>
      <c r="AA677" s="1430"/>
      <c r="AB677" s="1430"/>
      <c r="AC677" s="1430"/>
      <c r="AD677" s="1430"/>
      <c r="AE677" s="1430"/>
      <c r="AF677" s="1430"/>
      <c r="AG677" s="1430"/>
      <c r="AH677" s="1430"/>
      <c r="AI677" s="1430"/>
      <c r="AJ677" s="1430"/>
      <c r="AK677" s="1430"/>
      <c r="AL677" s="1430"/>
      <c r="AM677" s="1430"/>
      <c r="AN677" s="1430"/>
      <c r="AO677" s="1430"/>
      <c r="AP677" s="1430"/>
      <c r="AQ677" s="1430"/>
      <c r="AR677" s="1430"/>
      <c r="AS677" s="1430"/>
      <c r="AT677" s="1430"/>
      <c r="AU677" s="1430"/>
      <c r="AV677" s="1430"/>
      <c r="AW677" s="1430"/>
      <c r="AX677" s="1430"/>
      <c r="AY677" s="1430"/>
      <c r="AZ677" s="1430"/>
      <c r="BA677" s="1430"/>
      <c r="BB677" s="1430"/>
      <c r="BC677" s="1430"/>
      <c r="BD677" s="1430"/>
      <c r="BE677" s="1430"/>
    </row>
    <row r="678" spans="2:57">
      <c r="B678" s="1430"/>
      <c r="C678" s="1430"/>
      <c r="D678" s="1430"/>
      <c r="E678" s="1430"/>
      <c r="F678" s="1430"/>
      <c r="G678" s="1430"/>
      <c r="H678" s="1430"/>
      <c r="I678" s="1430"/>
      <c r="J678" s="1430"/>
      <c r="K678" s="1430"/>
      <c r="L678" s="1430"/>
      <c r="M678" s="1430"/>
      <c r="N678" s="1430"/>
      <c r="O678" s="1430"/>
      <c r="P678" s="1430"/>
      <c r="Q678" s="1430"/>
      <c r="R678" s="1430"/>
      <c r="S678" s="1430"/>
      <c r="T678" s="1430"/>
      <c r="U678" s="1430"/>
      <c r="V678" s="1430"/>
      <c r="W678" s="1430"/>
      <c r="X678" s="1430"/>
      <c r="Y678" s="1430"/>
      <c r="Z678" s="1430"/>
      <c r="AA678" s="1430"/>
      <c r="AB678" s="1430"/>
      <c r="AC678" s="1430"/>
      <c r="AD678" s="1430"/>
      <c r="AE678" s="1430"/>
      <c r="AF678" s="1430"/>
      <c r="AG678" s="1430"/>
      <c r="AH678" s="1430"/>
      <c r="AI678" s="1430"/>
      <c r="AJ678" s="1430"/>
      <c r="AK678" s="1430"/>
      <c r="AL678" s="1430"/>
      <c r="AM678" s="1430"/>
      <c r="AN678" s="1430"/>
      <c r="AO678" s="1430"/>
      <c r="AP678" s="1430"/>
      <c r="AQ678" s="1430"/>
      <c r="AR678" s="1430"/>
      <c r="AS678" s="1430"/>
      <c r="AT678" s="1430"/>
      <c r="AU678" s="1430"/>
      <c r="AV678" s="1430"/>
      <c r="AW678" s="1430"/>
      <c r="AX678" s="1430"/>
      <c r="AY678" s="1430"/>
      <c r="AZ678" s="1430"/>
      <c r="BA678" s="1430"/>
      <c r="BB678" s="1430"/>
      <c r="BC678" s="1430"/>
      <c r="BD678" s="1430"/>
      <c r="BE678" s="1430"/>
    </row>
    <row r="679" spans="2:57">
      <c r="B679" s="1430"/>
      <c r="C679" s="1430"/>
      <c r="D679" s="1430"/>
      <c r="E679" s="1430"/>
      <c r="F679" s="1430"/>
      <c r="G679" s="1430"/>
      <c r="H679" s="1430"/>
      <c r="I679" s="1430"/>
      <c r="J679" s="1430"/>
      <c r="K679" s="1430"/>
      <c r="L679" s="1430"/>
      <c r="M679" s="1430"/>
      <c r="N679" s="1430"/>
      <c r="O679" s="1430"/>
      <c r="P679" s="1430"/>
      <c r="Q679" s="1430"/>
      <c r="R679" s="1430"/>
      <c r="S679" s="1430"/>
      <c r="T679" s="1430"/>
      <c r="U679" s="1430"/>
      <c r="V679" s="1430"/>
      <c r="W679" s="1430"/>
      <c r="X679" s="1430"/>
      <c r="Y679" s="1430"/>
      <c r="Z679" s="1430"/>
      <c r="AA679" s="1430"/>
      <c r="AB679" s="1430"/>
      <c r="AC679" s="1430"/>
      <c r="AD679" s="1430"/>
      <c r="AE679" s="1430"/>
      <c r="AF679" s="1430"/>
      <c r="AG679" s="1430"/>
      <c r="AH679" s="1430"/>
      <c r="AI679" s="1430"/>
      <c r="AJ679" s="1430"/>
      <c r="AK679" s="1430"/>
      <c r="AL679" s="1430"/>
      <c r="AM679" s="1430"/>
      <c r="AN679" s="1430"/>
      <c r="AO679" s="1430"/>
      <c r="AP679" s="1430"/>
      <c r="AQ679" s="1430"/>
      <c r="AR679" s="1430"/>
      <c r="AS679" s="1430"/>
      <c r="AT679" s="1430"/>
      <c r="AU679" s="1430"/>
      <c r="AV679" s="1430"/>
      <c r="AW679" s="1430"/>
      <c r="AX679" s="1430"/>
      <c r="AY679" s="1430"/>
      <c r="AZ679" s="1430"/>
      <c r="BA679" s="1430"/>
      <c r="BB679" s="1430"/>
      <c r="BC679" s="1430"/>
      <c r="BD679" s="1430"/>
      <c r="BE679" s="1430"/>
    </row>
    <row r="680" spans="2:57">
      <c r="B680" s="1430"/>
      <c r="C680" s="1430"/>
      <c r="D680" s="1430"/>
      <c r="E680" s="1430"/>
      <c r="F680" s="1430"/>
      <c r="G680" s="1430"/>
      <c r="H680" s="1430"/>
      <c r="I680" s="1430"/>
      <c r="J680" s="1430"/>
      <c r="K680" s="1430"/>
      <c r="L680" s="1430"/>
      <c r="M680" s="1430"/>
      <c r="N680" s="1430"/>
      <c r="O680" s="1430"/>
      <c r="P680" s="1430"/>
      <c r="Q680" s="1430"/>
      <c r="R680" s="1430"/>
      <c r="S680" s="1430"/>
      <c r="T680" s="1430"/>
      <c r="U680" s="1430"/>
      <c r="V680" s="1430"/>
      <c r="W680" s="1430"/>
      <c r="X680" s="1430"/>
      <c r="Y680" s="1430"/>
      <c r="Z680" s="1430"/>
      <c r="AA680" s="1430"/>
      <c r="AB680" s="1430"/>
      <c r="AC680" s="1430"/>
      <c r="AD680" s="1430"/>
      <c r="AE680" s="1430"/>
      <c r="AF680" s="1430"/>
      <c r="AG680" s="1430"/>
      <c r="AH680" s="1430"/>
      <c r="AI680" s="1430"/>
      <c r="AJ680" s="1430"/>
      <c r="AK680" s="1430"/>
      <c r="AL680" s="1430"/>
      <c r="AM680" s="1430"/>
      <c r="AN680" s="1430"/>
      <c r="AO680" s="1430"/>
      <c r="AP680" s="1430"/>
      <c r="AQ680" s="1430"/>
      <c r="AR680" s="1430"/>
      <c r="AS680" s="1430"/>
      <c r="AT680" s="1430"/>
      <c r="AU680" s="1430"/>
      <c r="AV680" s="1430"/>
      <c r="AW680" s="1430"/>
      <c r="AX680" s="1430"/>
      <c r="AY680" s="1430"/>
      <c r="AZ680" s="1430"/>
      <c r="BA680" s="1430"/>
      <c r="BB680" s="1430"/>
      <c r="BC680" s="1430"/>
      <c r="BD680" s="1430"/>
      <c r="BE680" s="1430"/>
    </row>
    <row r="681" spans="2:57">
      <c r="B681" s="1430"/>
      <c r="C681" s="1430"/>
      <c r="D681" s="1430"/>
      <c r="E681" s="1430"/>
      <c r="F681" s="1430"/>
      <c r="G681" s="1430"/>
      <c r="H681" s="1430"/>
      <c r="I681" s="1430"/>
      <c r="J681" s="1430"/>
      <c r="K681" s="1430"/>
      <c r="L681" s="1430"/>
      <c r="M681" s="1430"/>
      <c r="N681" s="1430"/>
      <c r="O681" s="1430"/>
      <c r="P681" s="1430"/>
      <c r="Q681" s="1430"/>
      <c r="R681" s="1430"/>
      <c r="S681" s="1430"/>
      <c r="T681" s="1430"/>
      <c r="U681" s="1430"/>
      <c r="V681" s="1430"/>
      <c r="W681" s="1430"/>
      <c r="X681" s="1430"/>
      <c r="Y681" s="1430"/>
      <c r="Z681" s="1430"/>
      <c r="AA681" s="1430"/>
      <c r="AB681" s="1430"/>
      <c r="AC681" s="1430"/>
      <c r="AD681" s="1430"/>
      <c r="AE681" s="1430"/>
      <c r="AF681" s="1430"/>
      <c r="AG681" s="1430"/>
      <c r="AH681" s="1430"/>
      <c r="AI681" s="1430"/>
      <c r="AJ681" s="1430"/>
      <c r="AK681" s="1430"/>
      <c r="AL681" s="1430"/>
      <c r="AM681" s="1430"/>
      <c r="AN681" s="1430"/>
      <c r="AO681" s="1430"/>
      <c r="AP681" s="1430"/>
      <c r="AQ681" s="1430"/>
      <c r="AR681" s="1430"/>
      <c r="AS681" s="1430"/>
      <c r="AT681" s="1430"/>
      <c r="AU681" s="1430"/>
      <c r="AV681" s="1430"/>
      <c r="AW681" s="1430"/>
      <c r="AX681" s="1430"/>
      <c r="AY681" s="1430"/>
      <c r="AZ681" s="1430"/>
      <c r="BA681" s="1430"/>
      <c r="BB681" s="1430"/>
      <c r="BC681" s="1430"/>
      <c r="BD681" s="1430"/>
      <c r="BE681" s="1430"/>
    </row>
    <row r="682" spans="2:57">
      <c r="B682" s="1430"/>
      <c r="C682" s="1430"/>
      <c r="D682" s="1430"/>
      <c r="E682" s="1430"/>
      <c r="F682" s="1430"/>
      <c r="G682" s="1430"/>
      <c r="H682" s="1430"/>
      <c r="I682" s="1430"/>
      <c r="J682" s="1430"/>
      <c r="K682" s="1430"/>
      <c r="L682" s="1430"/>
      <c r="M682" s="1430"/>
      <c r="N682" s="1430"/>
      <c r="O682" s="1430"/>
      <c r="P682" s="1430"/>
      <c r="Q682" s="1430"/>
      <c r="R682" s="1430"/>
      <c r="S682" s="1430"/>
      <c r="T682" s="1430"/>
      <c r="U682" s="1430"/>
      <c r="V682" s="1430"/>
      <c r="W682" s="1430"/>
      <c r="X682" s="1430"/>
      <c r="Y682" s="1430"/>
      <c r="Z682" s="1430"/>
      <c r="AA682" s="1430"/>
      <c r="AB682" s="1430"/>
      <c r="AC682" s="1430"/>
      <c r="AD682" s="1430"/>
      <c r="AE682" s="1430"/>
      <c r="AF682" s="1430"/>
      <c r="AG682" s="1430"/>
      <c r="AH682" s="1430"/>
      <c r="AI682" s="1430"/>
      <c r="AJ682" s="1430"/>
      <c r="AK682" s="1430"/>
      <c r="AL682" s="1430"/>
      <c r="AM682" s="1430"/>
      <c r="AN682" s="1430"/>
      <c r="AO682" s="1430"/>
      <c r="AP682" s="1430"/>
      <c r="AQ682" s="1430"/>
      <c r="AR682" s="1430"/>
      <c r="AS682" s="1430"/>
      <c r="AT682" s="1430"/>
      <c r="AU682" s="1430"/>
      <c r="AV682" s="1430"/>
      <c r="AW682" s="1430"/>
      <c r="AX682" s="1430"/>
      <c r="AY682" s="1430"/>
      <c r="AZ682" s="1430"/>
      <c r="BA682" s="1430"/>
      <c r="BB682" s="1430"/>
      <c r="BC682" s="1430"/>
      <c r="BD682" s="1430"/>
      <c r="BE682" s="1430"/>
    </row>
    <row r="683" spans="2:57">
      <c r="B683" s="1430"/>
      <c r="C683" s="1430"/>
      <c r="D683" s="1430"/>
      <c r="E683" s="1430"/>
      <c r="F683" s="1430"/>
      <c r="G683" s="1430"/>
      <c r="H683" s="1430"/>
      <c r="I683" s="1430"/>
      <c r="J683" s="1430"/>
      <c r="K683" s="1430"/>
      <c r="L683" s="1430"/>
      <c r="M683" s="1430"/>
      <c r="N683" s="1430"/>
      <c r="O683" s="1430"/>
      <c r="P683" s="1430"/>
      <c r="Q683" s="1430"/>
      <c r="R683" s="1430"/>
      <c r="S683" s="1430"/>
      <c r="T683" s="1430"/>
      <c r="U683" s="1430"/>
      <c r="V683" s="1430"/>
      <c r="W683" s="1430"/>
      <c r="X683" s="1430"/>
      <c r="Y683" s="1430"/>
      <c r="Z683" s="1430"/>
      <c r="AA683" s="1430"/>
      <c r="AB683" s="1430"/>
      <c r="AC683" s="1430"/>
      <c r="AD683" s="1430"/>
      <c r="AE683" s="1430"/>
      <c r="AF683" s="1430"/>
      <c r="AG683" s="1430"/>
      <c r="AH683" s="1430"/>
      <c r="AI683" s="1430"/>
      <c r="AJ683" s="1430"/>
      <c r="AK683" s="1430"/>
      <c r="AL683" s="1430"/>
      <c r="AM683" s="1430"/>
      <c r="AN683" s="1430"/>
      <c r="AO683" s="1430"/>
      <c r="AP683" s="1430"/>
      <c r="AQ683" s="1430"/>
      <c r="AR683" s="1430"/>
      <c r="AS683" s="1430"/>
      <c r="AT683" s="1430"/>
      <c r="AU683" s="1430"/>
      <c r="AV683" s="1430"/>
      <c r="AW683" s="1430"/>
      <c r="AX683" s="1430"/>
      <c r="AY683" s="1430"/>
      <c r="AZ683" s="1430"/>
      <c r="BA683" s="1430"/>
      <c r="BB683" s="1430"/>
      <c r="BC683" s="1430"/>
      <c r="BD683" s="1430"/>
      <c r="BE683" s="1430"/>
    </row>
    <row r="684" spans="2:57">
      <c r="B684" s="1430"/>
      <c r="C684" s="1430"/>
      <c r="D684" s="1430"/>
      <c r="E684" s="1430"/>
      <c r="F684" s="1430"/>
      <c r="G684" s="1430"/>
      <c r="H684" s="1430"/>
      <c r="I684" s="1430"/>
      <c r="J684" s="1430"/>
      <c r="K684" s="1430"/>
      <c r="L684" s="1430"/>
      <c r="M684" s="1430"/>
      <c r="N684" s="1430"/>
      <c r="O684" s="1430"/>
      <c r="P684" s="1430"/>
      <c r="Q684" s="1430"/>
      <c r="R684" s="1430"/>
      <c r="S684" s="1430"/>
      <c r="T684" s="1430"/>
      <c r="U684" s="1430"/>
      <c r="V684" s="1430"/>
      <c r="W684" s="1430"/>
      <c r="X684" s="1430"/>
      <c r="Y684" s="1430"/>
      <c r="Z684" s="1430"/>
      <c r="AA684" s="1430"/>
      <c r="AB684" s="1430"/>
      <c r="AC684" s="1430"/>
      <c r="AD684" s="1430"/>
      <c r="AE684" s="1430"/>
      <c r="AF684" s="1430"/>
      <c r="AG684" s="1430"/>
      <c r="AH684" s="1430"/>
      <c r="AI684" s="1430"/>
      <c r="AJ684" s="1430"/>
      <c r="AK684" s="1430"/>
      <c r="AL684" s="1430"/>
      <c r="AM684" s="1430"/>
      <c r="AN684" s="1430"/>
      <c r="AO684" s="1430"/>
      <c r="AP684" s="1430"/>
      <c r="AQ684" s="1430"/>
      <c r="AR684" s="1430"/>
      <c r="AS684" s="1430"/>
      <c r="AT684" s="1430"/>
      <c r="AU684" s="1430"/>
      <c r="AV684" s="1430"/>
      <c r="AW684" s="1430"/>
      <c r="AX684" s="1430"/>
      <c r="AY684" s="1430"/>
      <c r="AZ684" s="1430"/>
      <c r="BA684" s="1430"/>
      <c r="BB684" s="1430"/>
      <c r="BC684" s="1430"/>
      <c r="BD684" s="1430"/>
      <c r="BE684" s="1430"/>
    </row>
    <row r="685" spans="2:57">
      <c r="B685" s="1430"/>
      <c r="C685" s="1430"/>
      <c r="D685" s="1430"/>
      <c r="E685" s="1430"/>
      <c r="F685" s="1430"/>
      <c r="G685" s="1430"/>
      <c r="H685" s="1430"/>
      <c r="I685" s="1430"/>
      <c r="J685" s="1430"/>
      <c r="K685" s="1430"/>
      <c r="L685" s="1430"/>
      <c r="M685" s="1430"/>
      <c r="N685" s="1430"/>
      <c r="O685" s="1430"/>
      <c r="P685" s="1430"/>
      <c r="Q685" s="1430"/>
      <c r="R685" s="1430"/>
      <c r="S685" s="1430"/>
      <c r="T685" s="1430"/>
      <c r="U685" s="1430"/>
      <c r="V685" s="1430"/>
      <c r="W685" s="1430"/>
      <c r="X685" s="1430"/>
      <c r="Y685" s="1430"/>
      <c r="Z685" s="1430"/>
      <c r="AA685" s="1430"/>
      <c r="AB685" s="1430"/>
      <c r="AC685" s="1430"/>
      <c r="AD685" s="1430"/>
      <c r="AE685" s="1430"/>
      <c r="AF685" s="1430"/>
      <c r="AG685" s="1430"/>
      <c r="AH685" s="1430"/>
      <c r="AI685" s="1430"/>
      <c r="AJ685" s="1430"/>
      <c r="AK685" s="1430"/>
      <c r="AL685" s="1430"/>
      <c r="AM685" s="1430"/>
      <c r="AN685" s="1430"/>
      <c r="AO685" s="1430"/>
      <c r="AP685" s="1430"/>
      <c r="AQ685" s="1430"/>
      <c r="AR685" s="1430"/>
      <c r="AS685" s="1430"/>
      <c r="AT685" s="1430"/>
      <c r="AU685" s="1430"/>
      <c r="AV685" s="1430"/>
      <c r="AW685" s="1430"/>
      <c r="AX685" s="1430"/>
      <c r="AY685" s="1430"/>
      <c r="AZ685" s="1430"/>
      <c r="BA685" s="1430"/>
      <c r="BB685" s="1430"/>
      <c r="BC685" s="1430"/>
      <c r="BD685" s="1430"/>
      <c r="BE685" s="1430"/>
    </row>
    <row r="686" spans="2:57">
      <c r="B686" s="1430"/>
      <c r="C686" s="1430"/>
      <c r="D686" s="1430"/>
      <c r="E686" s="1430"/>
      <c r="F686" s="1430"/>
      <c r="G686" s="1430"/>
      <c r="H686" s="1430"/>
      <c r="I686" s="1430"/>
      <c r="J686" s="1430"/>
      <c r="K686" s="1430"/>
      <c r="L686" s="1430"/>
      <c r="M686" s="1430"/>
      <c r="N686" s="1430"/>
      <c r="O686" s="1430"/>
      <c r="P686" s="1430"/>
      <c r="Q686" s="1430"/>
      <c r="R686" s="1430"/>
      <c r="S686" s="1430"/>
      <c r="T686" s="1430"/>
      <c r="U686" s="1430"/>
      <c r="V686" s="1430"/>
      <c r="W686" s="1430"/>
      <c r="X686" s="1430"/>
      <c r="Y686" s="1430"/>
      <c r="Z686" s="1430"/>
      <c r="AA686" s="1430"/>
      <c r="AB686" s="1430"/>
      <c r="AC686" s="1430"/>
      <c r="AD686" s="1430"/>
      <c r="AE686" s="1430"/>
      <c r="AF686" s="1430"/>
      <c r="AG686" s="1430"/>
      <c r="AH686" s="1430"/>
      <c r="AI686" s="1430"/>
      <c r="AJ686" s="1430"/>
      <c r="AK686" s="1430"/>
      <c r="AL686" s="1430"/>
      <c r="AM686" s="1430"/>
      <c r="AN686" s="1430"/>
      <c r="AO686" s="1430"/>
      <c r="AP686" s="1430"/>
      <c r="AQ686" s="1430"/>
      <c r="AR686" s="1430"/>
      <c r="AS686" s="1430"/>
      <c r="AT686" s="1430"/>
      <c r="AU686" s="1430"/>
      <c r="AV686" s="1430"/>
      <c r="AW686" s="1430"/>
      <c r="AX686" s="1430"/>
      <c r="AY686" s="1430"/>
      <c r="AZ686" s="1430"/>
      <c r="BA686" s="1430"/>
      <c r="BB686" s="1430"/>
      <c r="BC686" s="1430"/>
      <c r="BD686" s="1430"/>
      <c r="BE686" s="1430"/>
    </row>
    <row r="687" spans="2:57">
      <c r="B687" s="1430"/>
      <c r="C687" s="1430"/>
      <c r="D687" s="1430"/>
      <c r="E687" s="1430"/>
      <c r="F687" s="1430"/>
      <c r="G687" s="1430"/>
      <c r="H687" s="1430"/>
      <c r="I687" s="1430"/>
      <c r="J687" s="1430"/>
      <c r="K687" s="1430"/>
      <c r="L687" s="1430"/>
      <c r="M687" s="1430"/>
      <c r="N687" s="1430"/>
      <c r="O687" s="1430"/>
      <c r="P687" s="1430"/>
      <c r="Q687" s="1430"/>
      <c r="R687" s="1430"/>
      <c r="S687" s="1430"/>
      <c r="T687" s="1430"/>
      <c r="U687" s="1430"/>
      <c r="V687" s="1430"/>
      <c r="W687" s="1430"/>
      <c r="X687" s="1430"/>
      <c r="Y687" s="1430"/>
      <c r="Z687" s="1430"/>
      <c r="AA687" s="1430"/>
      <c r="AB687" s="1430"/>
      <c r="AC687" s="1430"/>
      <c r="AD687" s="1430"/>
      <c r="AE687" s="1430"/>
      <c r="AF687" s="1430"/>
      <c r="AG687" s="1430"/>
      <c r="AH687" s="1430"/>
      <c r="AI687" s="1430"/>
      <c r="AJ687" s="1430"/>
      <c r="AK687" s="1430"/>
      <c r="AL687" s="1430"/>
      <c r="AM687" s="1430"/>
      <c r="AN687" s="1430"/>
      <c r="AO687" s="1430"/>
      <c r="AP687" s="1430"/>
      <c r="AQ687" s="1430"/>
      <c r="AR687" s="1430"/>
      <c r="AS687" s="1430"/>
      <c r="AT687" s="1430"/>
      <c r="AU687" s="1430"/>
      <c r="AV687" s="1430"/>
      <c r="AW687" s="1430"/>
      <c r="AX687" s="1430"/>
      <c r="AY687" s="1430"/>
      <c r="AZ687" s="1430"/>
      <c r="BA687" s="1430"/>
      <c r="BB687" s="1430"/>
      <c r="BC687" s="1430"/>
      <c r="BD687" s="1430"/>
      <c r="BE687" s="1430"/>
    </row>
    <row r="688" spans="2:57">
      <c r="B688" s="1430"/>
      <c r="C688" s="1430"/>
      <c r="D688" s="1430"/>
      <c r="E688" s="1430"/>
      <c r="F688" s="1430"/>
      <c r="G688" s="1430"/>
      <c r="H688" s="1430"/>
      <c r="I688" s="1430"/>
      <c r="J688" s="1430"/>
      <c r="K688" s="1430"/>
      <c r="L688" s="1430"/>
      <c r="M688" s="1430"/>
      <c r="N688" s="1430"/>
      <c r="O688" s="1430"/>
      <c r="P688" s="1430"/>
      <c r="Q688" s="1430"/>
      <c r="R688" s="1430"/>
      <c r="S688" s="1430"/>
      <c r="T688" s="1430"/>
      <c r="U688" s="1430"/>
      <c r="V688" s="1430"/>
      <c r="W688" s="1430"/>
      <c r="X688" s="1430"/>
      <c r="Y688" s="1430"/>
      <c r="Z688" s="1430"/>
      <c r="AA688" s="1430"/>
      <c r="AB688" s="1430"/>
      <c r="AC688" s="1430"/>
      <c r="AD688" s="1430"/>
      <c r="AE688" s="1430"/>
      <c r="AF688" s="1430"/>
      <c r="AG688" s="1430"/>
      <c r="AH688" s="1430"/>
      <c r="AI688" s="1430"/>
      <c r="AJ688" s="1430"/>
      <c r="AK688" s="1430"/>
      <c r="AL688" s="1430"/>
      <c r="AM688" s="1430"/>
      <c r="AN688" s="1430"/>
      <c r="AO688" s="1430"/>
      <c r="AP688" s="1430"/>
      <c r="AQ688" s="1430"/>
      <c r="AR688" s="1430"/>
      <c r="AS688" s="1430"/>
      <c r="AT688" s="1430"/>
      <c r="AU688" s="1430"/>
      <c r="AV688" s="1430"/>
      <c r="AW688" s="1430"/>
      <c r="AX688" s="1430"/>
      <c r="AY688" s="1430"/>
      <c r="AZ688" s="1430"/>
      <c r="BA688" s="1430"/>
      <c r="BB688" s="1430"/>
      <c r="BC688" s="1430"/>
      <c r="BD688" s="1430"/>
      <c r="BE688" s="1430"/>
    </row>
    <row r="689" spans="2:57">
      <c r="B689" s="1430"/>
      <c r="C689" s="1430"/>
      <c r="D689" s="1430"/>
      <c r="E689" s="1430"/>
      <c r="F689" s="1430"/>
      <c r="G689" s="1430"/>
      <c r="H689" s="1430"/>
      <c r="I689" s="1430"/>
      <c r="J689" s="1430"/>
      <c r="K689" s="1430"/>
      <c r="L689" s="1430"/>
      <c r="M689" s="1430"/>
      <c r="N689" s="1430"/>
      <c r="O689" s="1430"/>
      <c r="P689" s="1430"/>
      <c r="Q689" s="1430"/>
      <c r="R689" s="1430"/>
      <c r="S689" s="1430"/>
      <c r="T689" s="1430"/>
      <c r="U689" s="1430"/>
      <c r="V689" s="1430"/>
      <c r="W689" s="1430"/>
      <c r="X689" s="1430"/>
      <c r="Y689" s="1430"/>
      <c r="Z689" s="1430"/>
      <c r="AA689" s="1430"/>
      <c r="AB689" s="1430"/>
      <c r="AC689" s="1430"/>
      <c r="AD689" s="1430"/>
      <c r="AE689" s="1430"/>
      <c r="AF689" s="1430"/>
      <c r="AG689" s="1430"/>
      <c r="AH689" s="1430"/>
      <c r="AI689" s="1430"/>
      <c r="AJ689" s="1430"/>
      <c r="AK689" s="1430"/>
      <c r="AL689" s="1430"/>
      <c r="AM689" s="1430"/>
      <c r="AN689" s="1430"/>
      <c r="AO689" s="1430"/>
      <c r="AP689" s="1430"/>
      <c r="AQ689" s="1430"/>
      <c r="AR689" s="1430"/>
      <c r="AS689" s="1430"/>
      <c r="AT689" s="1430"/>
      <c r="AU689" s="1430"/>
      <c r="AV689" s="1430"/>
      <c r="AW689" s="1430"/>
      <c r="AX689" s="1430"/>
      <c r="AY689" s="1430"/>
      <c r="AZ689" s="1430"/>
      <c r="BA689" s="1430"/>
      <c r="BB689" s="1430"/>
      <c r="BC689" s="1430"/>
      <c r="BD689" s="1430"/>
      <c r="BE689" s="1430"/>
    </row>
    <row r="690" spans="2:57">
      <c r="B690" s="1430"/>
      <c r="C690" s="1430"/>
      <c r="D690" s="1430"/>
      <c r="E690" s="1430"/>
      <c r="F690" s="1430"/>
      <c r="G690" s="1430"/>
      <c r="H690" s="1430"/>
      <c r="I690" s="1430"/>
      <c r="J690" s="1430"/>
      <c r="K690" s="1430"/>
      <c r="L690" s="1430"/>
      <c r="M690" s="1430"/>
      <c r="N690" s="1430"/>
      <c r="O690" s="1430"/>
      <c r="P690" s="1430"/>
      <c r="Q690" s="1430"/>
      <c r="R690" s="1430"/>
      <c r="S690" s="1430"/>
      <c r="T690" s="1430"/>
      <c r="U690" s="1430"/>
      <c r="V690" s="1430"/>
      <c r="W690" s="1430"/>
      <c r="X690" s="1430"/>
      <c r="Y690" s="1430"/>
      <c r="Z690" s="1430"/>
      <c r="AA690" s="1430"/>
      <c r="AB690" s="1430"/>
      <c r="AC690" s="1430"/>
      <c r="AD690" s="1430"/>
      <c r="AE690" s="1430"/>
      <c r="AF690" s="1430"/>
      <c r="AG690" s="1430"/>
      <c r="AH690" s="1430"/>
      <c r="AI690" s="1430"/>
      <c r="AJ690" s="1430"/>
      <c r="AK690" s="1430"/>
      <c r="AL690" s="1430"/>
      <c r="AM690" s="1430"/>
      <c r="AN690" s="1430"/>
      <c r="AO690" s="1430"/>
      <c r="AP690" s="1430"/>
      <c r="AQ690" s="1430"/>
      <c r="AR690" s="1430"/>
      <c r="AS690" s="1430"/>
      <c r="AT690" s="1430"/>
      <c r="AU690" s="1430"/>
      <c r="AV690" s="1430"/>
      <c r="AW690" s="1430"/>
      <c r="AX690" s="1430"/>
      <c r="AY690" s="1430"/>
      <c r="AZ690" s="1430"/>
      <c r="BA690" s="1430"/>
      <c r="BB690" s="1430"/>
      <c r="BC690" s="1430"/>
      <c r="BD690" s="1430"/>
      <c r="BE690" s="1430"/>
    </row>
    <row r="691" spans="2:57">
      <c r="B691" s="1430"/>
      <c r="C691" s="1430"/>
      <c r="D691" s="1430"/>
      <c r="E691" s="1430"/>
      <c r="F691" s="1430"/>
      <c r="G691" s="1430"/>
      <c r="H691" s="1430"/>
      <c r="I691" s="1430"/>
      <c r="J691" s="1430"/>
      <c r="K691" s="1430"/>
      <c r="L691" s="1430"/>
      <c r="M691" s="1430"/>
      <c r="N691" s="1430"/>
      <c r="O691" s="1430"/>
      <c r="P691" s="1430"/>
      <c r="Q691" s="1430"/>
      <c r="R691" s="1430"/>
      <c r="S691" s="1430"/>
      <c r="T691" s="1430"/>
      <c r="U691" s="1430"/>
      <c r="V691" s="1430"/>
      <c r="W691" s="1430"/>
      <c r="X691" s="1430"/>
      <c r="Y691" s="1430"/>
      <c r="Z691" s="1430"/>
      <c r="AA691" s="1430"/>
      <c r="AB691" s="1430"/>
      <c r="AC691" s="1430"/>
      <c r="AD691" s="1430"/>
      <c r="AE691" s="1430"/>
      <c r="AF691" s="1430"/>
      <c r="AG691" s="1430"/>
      <c r="AH691" s="1430"/>
      <c r="AI691" s="1430"/>
      <c r="AJ691" s="1430"/>
      <c r="AK691" s="1430"/>
      <c r="AL691" s="1430"/>
      <c r="AM691" s="1430"/>
      <c r="AN691" s="1430"/>
      <c r="AO691" s="1430"/>
      <c r="AP691" s="1430"/>
      <c r="AQ691" s="1430"/>
      <c r="AR691" s="1430"/>
      <c r="AS691" s="1430"/>
      <c r="AT691" s="1430"/>
      <c r="AU691" s="1430"/>
      <c r="AV691" s="1430"/>
      <c r="AW691" s="1430"/>
      <c r="AX691" s="1430"/>
      <c r="AY691" s="1430"/>
      <c r="AZ691" s="1430"/>
      <c r="BA691" s="1430"/>
      <c r="BB691" s="1430"/>
      <c r="BC691" s="1430"/>
      <c r="BD691" s="1430"/>
      <c r="BE691" s="1430"/>
    </row>
    <row r="692" spans="2:57">
      <c r="B692" s="1430"/>
      <c r="C692" s="1430"/>
      <c r="D692" s="1430"/>
      <c r="E692" s="1430"/>
      <c r="F692" s="1430"/>
      <c r="G692" s="1430"/>
      <c r="H692" s="1430"/>
      <c r="I692" s="1430"/>
      <c r="J692" s="1430"/>
      <c r="K692" s="1430"/>
      <c r="L692" s="1430"/>
      <c r="M692" s="1430"/>
      <c r="N692" s="1430"/>
      <c r="O692" s="1430"/>
      <c r="P692" s="1430"/>
      <c r="Q692" s="1430"/>
      <c r="R692" s="1430"/>
      <c r="S692" s="1430"/>
      <c r="T692" s="1430"/>
      <c r="U692" s="1430"/>
      <c r="V692" s="1430"/>
      <c r="W692" s="1430"/>
      <c r="X692" s="1430"/>
      <c r="Y692" s="1430"/>
      <c r="Z692" s="1430"/>
      <c r="AA692" s="1430"/>
      <c r="AB692" s="1430"/>
      <c r="AC692" s="1430"/>
      <c r="AD692" s="1430"/>
      <c r="AE692" s="1430"/>
      <c r="AF692" s="1430"/>
      <c r="AG692" s="1430"/>
      <c r="AH692" s="1430"/>
      <c r="AI692" s="1430"/>
      <c r="AJ692" s="1430"/>
      <c r="AK692" s="1430"/>
      <c r="AL692" s="1430"/>
      <c r="AM692" s="1430"/>
      <c r="AN692" s="1430"/>
      <c r="AO692" s="1430"/>
      <c r="AP692" s="1430"/>
      <c r="AQ692" s="1430"/>
      <c r="AR692" s="1430"/>
      <c r="AS692" s="1430"/>
      <c r="AT692" s="1430"/>
      <c r="AU692" s="1430"/>
      <c r="AV692" s="1430"/>
      <c r="AW692" s="1430"/>
      <c r="AX692" s="1430"/>
      <c r="AY692" s="1430"/>
      <c r="AZ692" s="1430"/>
      <c r="BA692" s="1430"/>
      <c r="BB692" s="1430"/>
      <c r="BC692" s="1430"/>
      <c r="BD692" s="1430"/>
      <c r="BE692" s="1430"/>
    </row>
    <row r="693" spans="2:57">
      <c r="B693" s="1430"/>
      <c r="C693" s="1430"/>
      <c r="D693" s="1430"/>
      <c r="E693" s="1430"/>
      <c r="F693" s="1430"/>
      <c r="G693" s="1430"/>
      <c r="H693" s="1430"/>
      <c r="I693" s="1430"/>
      <c r="J693" s="1430"/>
      <c r="K693" s="1430"/>
      <c r="L693" s="1430"/>
      <c r="M693" s="1430"/>
      <c r="N693" s="1430"/>
      <c r="O693" s="1430"/>
      <c r="P693" s="1430"/>
      <c r="Q693" s="1430"/>
      <c r="R693" s="1430"/>
      <c r="S693" s="1430"/>
      <c r="T693" s="1430"/>
      <c r="U693" s="1430"/>
      <c r="V693" s="1430"/>
      <c r="W693" s="1430"/>
      <c r="X693" s="1430"/>
      <c r="Y693" s="1430"/>
      <c r="Z693" s="1430"/>
      <c r="AA693" s="1430"/>
      <c r="AB693" s="1430"/>
      <c r="AC693" s="1430"/>
      <c r="AD693" s="1430"/>
      <c r="AE693" s="1430"/>
      <c r="AF693" s="1430"/>
      <c r="AG693" s="1430"/>
      <c r="AH693" s="1430"/>
      <c r="AI693" s="1430"/>
      <c r="AJ693" s="1430"/>
      <c r="AK693" s="1430"/>
      <c r="AL693" s="1430"/>
      <c r="AM693" s="1430"/>
      <c r="AN693" s="1430"/>
      <c r="AO693" s="1430"/>
      <c r="AP693" s="1430"/>
      <c r="AQ693" s="1430"/>
      <c r="AR693" s="1430"/>
      <c r="AS693" s="1430"/>
      <c r="AT693" s="1430"/>
      <c r="AU693" s="1430"/>
      <c r="AV693" s="1430"/>
      <c r="AW693" s="1430"/>
      <c r="AX693" s="1430"/>
      <c r="AY693" s="1430"/>
      <c r="AZ693" s="1430"/>
      <c r="BA693" s="1430"/>
      <c r="BB693" s="1430"/>
      <c r="BC693" s="1430"/>
      <c r="BD693" s="1430"/>
      <c r="BE693" s="1430"/>
    </row>
    <row r="694" spans="2:57">
      <c r="B694" s="1430"/>
      <c r="C694" s="1430"/>
      <c r="D694" s="1430"/>
      <c r="E694" s="1430"/>
      <c r="F694" s="1430"/>
      <c r="G694" s="1430"/>
      <c r="H694" s="1430"/>
      <c r="I694" s="1430"/>
      <c r="J694" s="1430"/>
      <c r="K694" s="1430"/>
      <c r="L694" s="1430"/>
      <c r="M694" s="1430"/>
      <c r="N694" s="1430"/>
      <c r="O694" s="1430"/>
      <c r="P694" s="1430"/>
      <c r="Q694" s="1430"/>
      <c r="R694" s="1430"/>
      <c r="S694" s="1430"/>
      <c r="T694" s="1430"/>
      <c r="U694" s="1430"/>
      <c r="V694" s="1430"/>
      <c r="W694" s="1430"/>
      <c r="X694" s="1430"/>
      <c r="Y694" s="1430"/>
      <c r="Z694" s="1430"/>
      <c r="AA694" s="1430"/>
      <c r="AB694" s="1430"/>
      <c r="AC694" s="1430"/>
      <c r="AD694" s="1430"/>
      <c r="AE694" s="1430"/>
      <c r="AF694" s="1430"/>
      <c r="AG694" s="1430"/>
      <c r="AH694" s="1430"/>
      <c r="AI694" s="1430"/>
      <c r="AJ694" s="1430"/>
      <c r="AK694" s="1430"/>
      <c r="AL694" s="1430"/>
      <c r="AM694" s="1430"/>
      <c r="AN694" s="1430"/>
      <c r="AO694" s="1430"/>
      <c r="AP694" s="1430"/>
      <c r="AQ694" s="1430"/>
      <c r="AR694" s="1430"/>
      <c r="AS694" s="1430"/>
      <c r="AT694" s="1430"/>
      <c r="AU694" s="1430"/>
      <c r="AV694" s="1430"/>
      <c r="AW694" s="1430"/>
      <c r="AX694" s="1430"/>
      <c r="AY694" s="1430"/>
      <c r="AZ694" s="1430"/>
      <c r="BA694" s="1430"/>
      <c r="BB694" s="1430"/>
      <c r="BC694" s="1430"/>
      <c r="BD694" s="1430"/>
      <c r="BE694" s="1430"/>
    </row>
    <row r="695" spans="2:57">
      <c r="B695" s="1430"/>
      <c r="C695" s="1430"/>
      <c r="D695" s="1430"/>
      <c r="E695" s="1430"/>
      <c r="F695" s="1430"/>
      <c r="G695" s="1430"/>
      <c r="H695" s="1430"/>
      <c r="I695" s="1430"/>
      <c r="J695" s="1430"/>
      <c r="K695" s="1430"/>
      <c r="L695" s="1430"/>
      <c r="M695" s="1430"/>
      <c r="N695" s="1430"/>
      <c r="O695" s="1430"/>
      <c r="P695" s="1430"/>
      <c r="Q695" s="1430"/>
      <c r="R695" s="1430"/>
      <c r="S695" s="1430"/>
      <c r="T695" s="1430"/>
      <c r="U695" s="1430"/>
      <c r="V695" s="1430"/>
      <c r="W695" s="1430"/>
      <c r="X695" s="1430"/>
      <c r="Y695" s="1430"/>
      <c r="Z695" s="1430"/>
      <c r="AA695" s="1430"/>
      <c r="AB695" s="1430"/>
      <c r="AC695" s="1430"/>
      <c r="AD695" s="1430"/>
      <c r="AE695" s="1430"/>
      <c r="AF695" s="1430"/>
      <c r="AG695" s="1430"/>
      <c r="AH695" s="1430"/>
      <c r="AI695" s="1430"/>
      <c r="AJ695" s="1430"/>
      <c r="AK695" s="1430"/>
      <c r="AL695" s="1430"/>
      <c r="AM695" s="1430"/>
      <c r="AN695" s="1430"/>
      <c r="AO695" s="1430"/>
      <c r="AP695" s="1430"/>
      <c r="AQ695" s="1430"/>
      <c r="AR695" s="1430"/>
      <c r="AS695" s="1430"/>
      <c r="AT695" s="1430"/>
      <c r="AU695" s="1430"/>
      <c r="AV695" s="1430"/>
      <c r="AW695" s="1430"/>
      <c r="AX695" s="1430"/>
      <c r="AY695" s="1430"/>
      <c r="AZ695" s="1430"/>
      <c r="BA695" s="1430"/>
      <c r="BB695" s="1430"/>
      <c r="BC695" s="1430"/>
      <c r="BD695" s="1430"/>
      <c r="BE695" s="1430"/>
    </row>
    <row r="696" spans="2:57">
      <c r="B696" s="1430"/>
      <c r="C696" s="1430"/>
      <c r="D696" s="1430"/>
      <c r="E696" s="1430"/>
      <c r="F696" s="1430"/>
      <c r="G696" s="1430"/>
      <c r="H696" s="1430"/>
      <c r="I696" s="1430"/>
      <c r="J696" s="1430"/>
      <c r="K696" s="1430"/>
      <c r="L696" s="1430"/>
      <c r="M696" s="1430"/>
      <c r="N696" s="1430"/>
      <c r="O696" s="1430"/>
      <c r="P696" s="1430"/>
      <c r="Q696" s="1430"/>
      <c r="R696" s="1430"/>
      <c r="S696" s="1430"/>
      <c r="T696" s="1430"/>
      <c r="U696" s="1430"/>
      <c r="V696" s="1430"/>
      <c r="W696" s="1430"/>
      <c r="X696" s="1430"/>
      <c r="Y696" s="1430"/>
      <c r="Z696" s="1430"/>
      <c r="AA696" s="1430"/>
      <c r="AB696" s="1430"/>
      <c r="AC696" s="1430"/>
      <c r="AD696" s="1430"/>
      <c r="AE696" s="1430"/>
      <c r="AF696" s="1430"/>
      <c r="AG696" s="1430"/>
      <c r="AH696" s="1430"/>
      <c r="AI696" s="1430"/>
      <c r="AJ696" s="1430"/>
      <c r="AK696" s="1430"/>
      <c r="AL696" s="1430"/>
      <c r="AM696" s="1430"/>
      <c r="AN696" s="1430"/>
      <c r="AO696" s="1430"/>
      <c r="AP696" s="1430"/>
      <c r="AQ696" s="1430"/>
      <c r="AR696" s="1430"/>
      <c r="AS696" s="1430"/>
      <c r="AT696" s="1430"/>
      <c r="AU696" s="1430"/>
      <c r="AV696" s="1430"/>
      <c r="AW696" s="1430"/>
      <c r="AX696" s="1430"/>
      <c r="AY696" s="1430"/>
      <c r="AZ696" s="1430"/>
      <c r="BA696" s="1430"/>
      <c r="BB696" s="1430"/>
      <c r="BC696" s="1430"/>
      <c r="BD696" s="1430"/>
      <c r="BE696" s="1430"/>
    </row>
    <row r="697" spans="2:57">
      <c r="B697" s="1430"/>
      <c r="C697" s="1430"/>
      <c r="D697" s="1430"/>
      <c r="E697" s="1430"/>
      <c r="F697" s="1430"/>
      <c r="G697" s="1430"/>
      <c r="H697" s="1430"/>
      <c r="I697" s="1430"/>
      <c r="J697" s="1430"/>
      <c r="K697" s="1430"/>
      <c r="L697" s="1430"/>
      <c r="M697" s="1430"/>
      <c r="N697" s="1430"/>
      <c r="O697" s="1430"/>
      <c r="P697" s="1430"/>
      <c r="Q697" s="1430"/>
      <c r="R697" s="1430"/>
      <c r="S697" s="1430"/>
      <c r="T697" s="1430"/>
      <c r="U697" s="1430"/>
      <c r="V697" s="1430"/>
      <c r="W697" s="1430"/>
      <c r="X697" s="1430"/>
      <c r="Y697" s="1430"/>
      <c r="Z697" s="1430"/>
      <c r="AA697" s="1430"/>
      <c r="AB697" s="1430"/>
      <c r="AC697" s="1430"/>
      <c r="AD697" s="1430"/>
      <c r="AE697" s="1430"/>
      <c r="AF697" s="1430"/>
      <c r="AG697" s="1430"/>
      <c r="AH697" s="1430"/>
      <c r="AI697" s="1430"/>
      <c r="AJ697" s="1430"/>
      <c r="AK697" s="1430"/>
      <c r="AL697" s="1430"/>
      <c r="AM697" s="1430"/>
      <c r="AN697" s="1430"/>
      <c r="AO697" s="1430"/>
      <c r="AP697" s="1430"/>
      <c r="AQ697" s="1430"/>
      <c r="AR697" s="1430"/>
      <c r="AS697" s="1430"/>
      <c r="AT697" s="1430"/>
      <c r="AU697" s="1430"/>
      <c r="AV697" s="1430"/>
      <c r="AW697" s="1430"/>
      <c r="AX697" s="1430"/>
      <c r="AY697" s="1430"/>
      <c r="AZ697" s="1430"/>
      <c r="BA697" s="1430"/>
      <c r="BB697" s="1430"/>
      <c r="BC697" s="1430"/>
      <c r="BD697" s="1430"/>
      <c r="BE697" s="1430"/>
    </row>
    <row r="698" spans="2:57">
      <c r="B698" s="1430"/>
      <c r="C698" s="1430"/>
      <c r="D698" s="1430"/>
      <c r="E698" s="1430"/>
      <c r="F698" s="1430"/>
      <c r="G698" s="1430"/>
      <c r="H698" s="1430"/>
      <c r="I698" s="1430"/>
      <c r="J698" s="1430"/>
      <c r="K698" s="1430"/>
      <c r="L698" s="1430"/>
      <c r="M698" s="1430"/>
      <c r="N698" s="1430"/>
      <c r="O698" s="1430"/>
      <c r="P698" s="1430"/>
      <c r="Q698" s="1430"/>
      <c r="R698" s="1430"/>
      <c r="S698" s="1430"/>
      <c r="T698" s="1430"/>
      <c r="U698" s="1430"/>
      <c r="V698" s="1430"/>
      <c r="W698" s="1430"/>
      <c r="X698" s="1430"/>
      <c r="Y698" s="1430"/>
      <c r="Z698" s="1430"/>
      <c r="AA698" s="1430"/>
      <c r="AB698" s="1430"/>
      <c r="AC698" s="1430"/>
      <c r="AD698" s="1430"/>
      <c r="AE698" s="1430"/>
      <c r="AF698" s="1430"/>
      <c r="AG698" s="1430"/>
      <c r="AH698" s="1430"/>
      <c r="AI698" s="1430"/>
      <c r="AJ698" s="1430"/>
      <c r="AK698" s="1430"/>
      <c r="AL698" s="1430"/>
      <c r="AM698" s="1430"/>
      <c r="AN698" s="1430"/>
      <c r="AO698" s="1430"/>
      <c r="AP698" s="1430"/>
      <c r="AQ698" s="1430"/>
      <c r="AR698" s="1430"/>
      <c r="AS698" s="1430"/>
      <c r="AT698" s="1430"/>
      <c r="AU698" s="1430"/>
      <c r="AV698" s="1430"/>
      <c r="AW698" s="1430"/>
      <c r="AX698" s="1430"/>
      <c r="AY698" s="1430"/>
      <c r="AZ698" s="1430"/>
      <c r="BA698" s="1430"/>
      <c r="BB698" s="1430"/>
      <c r="BC698" s="1430"/>
      <c r="BD698" s="1430"/>
      <c r="BE698" s="1430"/>
    </row>
    <row r="699" spans="2:57">
      <c r="B699" s="1430"/>
      <c r="C699" s="1430"/>
      <c r="D699" s="1430"/>
      <c r="E699" s="1430"/>
      <c r="F699" s="1430"/>
      <c r="G699" s="1430"/>
      <c r="H699" s="1430"/>
      <c r="I699" s="1430"/>
      <c r="J699" s="1430"/>
      <c r="K699" s="1430"/>
      <c r="L699" s="1430"/>
      <c r="M699" s="1430"/>
      <c r="N699" s="1430"/>
      <c r="O699" s="1430"/>
      <c r="P699" s="1430"/>
      <c r="Q699" s="1430"/>
      <c r="R699" s="1430"/>
      <c r="S699" s="1430"/>
      <c r="T699" s="1430"/>
      <c r="U699" s="1430"/>
      <c r="V699" s="1430"/>
      <c r="W699" s="1430"/>
      <c r="X699" s="1430"/>
      <c r="Y699" s="1430"/>
      <c r="Z699" s="1430"/>
      <c r="AA699" s="1430"/>
      <c r="AB699" s="1430"/>
      <c r="AC699" s="1430"/>
      <c r="AD699" s="1430"/>
      <c r="AE699" s="1430"/>
      <c r="AF699" s="1430"/>
      <c r="AG699" s="1430"/>
      <c r="AH699" s="1430"/>
      <c r="AI699" s="1430"/>
      <c r="AJ699" s="1430"/>
      <c r="AK699" s="1430"/>
      <c r="AL699" s="1430"/>
      <c r="AM699" s="1430"/>
      <c r="AN699" s="1430"/>
      <c r="AO699" s="1430"/>
      <c r="AP699" s="1430"/>
      <c r="AQ699" s="1430"/>
      <c r="AR699" s="1430"/>
      <c r="AS699" s="1430"/>
      <c r="AT699" s="1430"/>
      <c r="AU699" s="1430"/>
      <c r="AV699" s="1430"/>
      <c r="AW699" s="1430"/>
      <c r="AX699" s="1430"/>
      <c r="AY699" s="1430"/>
      <c r="AZ699" s="1430"/>
      <c r="BA699" s="1430"/>
      <c r="BB699" s="1430"/>
      <c r="BC699" s="1430"/>
      <c r="BD699" s="1430"/>
      <c r="BE699" s="1430"/>
    </row>
    <row r="700" spans="2:57">
      <c r="B700" s="1430"/>
      <c r="C700" s="1430"/>
      <c r="D700" s="1430"/>
      <c r="E700" s="1430"/>
      <c r="F700" s="1430"/>
      <c r="G700" s="1430"/>
      <c r="H700" s="1430"/>
      <c r="I700" s="1430"/>
      <c r="J700" s="1430"/>
      <c r="K700" s="1430"/>
      <c r="L700" s="1430"/>
      <c r="M700" s="1430"/>
      <c r="N700" s="1430"/>
      <c r="O700" s="1430"/>
      <c r="P700" s="1430"/>
      <c r="Q700" s="1430"/>
      <c r="R700" s="1430"/>
      <c r="S700" s="1430"/>
      <c r="T700" s="1430"/>
      <c r="U700" s="1430"/>
      <c r="V700" s="1430"/>
      <c r="W700" s="1430"/>
      <c r="X700" s="1430"/>
      <c r="Y700" s="1430"/>
      <c r="Z700" s="1430"/>
      <c r="AA700" s="1430"/>
      <c r="AB700" s="1430"/>
      <c r="AC700" s="1430"/>
      <c r="AD700" s="1430"/>
      <c r="AE700" s="1430"/>
      <c r="AF700" s="1430"/>
      <c r="AG700" s="1430"/>
      <c r="AH700" s="1430"/>
      <c r="AI700" s="1430"/>
      <c r="AJ700" s="1430"/>
      <c r="AK700" s="1430"/>
      <c r="AL700" s="1430"/>
      <c r="AM700" s="1430"/>
      <c r="AN700" s="1430"/>
      <c r="AO700" s="1430"/>
      <c r="AP700" s="1430"/>
      <c r="AQ700" s="1430"/>
      <c r="AR700" s="1430"/>
      <c r="AS700" s="1430"/>
      <c r="AT700" s="1430"/>
      <c r="AU700" s="1430"/>
      <c r="AV700" s="1430"/>
      <c r="AW700" s="1430"/>
      <c r="AX700" s="1430"/>
      <c r="AY700" s="1430"/>
      <c r="AZ700" s="1430"/>
      <c r="BA700" s="1430"/>
      <c r="BB700" s="1430"/>
      <c r="BC700" s="1430"/>
      <c r="BD700" s="1430"/>
      <c r="BE700" s="1430"/>
    </row>
    <row r="701" spans="2:57">
      <c r="B701" s="1430"/>
      <c r="C701" s="1430"/>
      <c r="D701" s="1430"/>
      <c r="E701" s="1430"/>
      <c r="F701" s="1430"/>
      <c r="G701" s="1430"/>
      <c r="H701" s="1430"/>
      <c r="I701" s="1430"/>
      <c r="J701" s="1430"/>
      <c r="K701" s="1430"/>
      <c r="L701" s="1430"/>
      <c r="M701" s="1430"/>
      <c r="N701" s="1430"/>
      <c r="O701" s="1430"/>
      <c r="P701" s="1430"/>
      <c r="Q701" s="1430"/>
      <c r="R701" s="1430"/>
      <c r="S701" s="1430"/>
      <c r="T701" s="1430"/>
      <c r="U701" s="1430"/>
      <c r="V701" s="1430"/>
      <c r="W701" s="1430"/>
      <c r="X701" s="1430"/>
      <c r="Y701" s="1430"/>
      <c r="Z701" s="1430"/>
      <c r="AA701" s="1430"/>
      <c r="AB701" s="1430"/>
      <c r="AC701" s="1430"/>
      <c r="AD701" s="1430"/>
      <c r="AE701" s="1430"/>
      <c r="AF701" s="1430"/>
      <c r="AG701" s="1430"/>
      <c r="AH701" s="1430"/>
      <c r="AI701" s="1430"/>
      <c r="AJ701" s="1430"/>
      <c r="AK701" s="1430"/>
      <c r="AL701" s="1430"/>
      <c r="AM701" s="1430"/>
      <c r="AN701" s="1430"/>
      <c r="AO701" s="1430"/>
      <c r="AP701" s="1430"/>
      <c r="AQ701" s="1430"/>
      <c r="AR701" s="1430"/>
      <c r="AS701" s="1430"/>
      <c r="AT701" s="1430"/>
      <c r="AU701" s="1430"/>
      <c r="AV701" s="1430"/>
      <c r="AW701" s="1430"/>
      <c r="AX701" s="1430"/>
      <c r="AY701" s="1430"/>
      <c r="AZ701" s="1430"/>
      <c r="BA701" s="1430"/>
      <c r="BB701" s="1430"/>
      <c r="BC701" s="1430"/>
      <c r="BD701" s="1430"/>
      <c r="BE701" s="1430"/>
    </row>
    <row r="702" spans="2:57">
      <c r="B702" s="1430"/>
      <c r="C702" s="1430"/>
      <c r="D702" s="1430"/>
      <c r="E702" s="1430"/>
      <c r="F702" s="1430"/>
      <c r="G702" s="1430"/>
      <c r="H702" s="1430"/>
      <c r="I702" s="1430"/>
      <c r="J702" s="1430"/>
      <c r="K702" s="1430"/>
      <c r="L702" s="1430"/>
      <c r="M702" s="1430"/>
      <c r="N702" s="1430"/>
      <c r="O702" s="1430"/>
      <c r="P702" s="1430"/>
      <c r="Q702" s="1430"/>
      <c r="R702" s="1430"/>
      <c r="S702" s="1430"/>
      <c r="T702" s="1430"/>
      <c r="U702" s="1430"/>
      <c r="V702" s="1430"/>
      <c r="W702" s="1430"/>
      <c r="X702" s="1430"/>
      <c r="Y702" s="1430"/>
      <c r="Z702" s="1430"/>
      <c r="AA702" s="1430"/>
      <c r="AB702" s="1430"/>
      <c r="AC702" s="1430"/>
      <c r="AD702" s="1430"/>
      <c r="AE702" s="1430"/>
      <c r="AF702" s="1430"/>
      <c r="AG702" s="1430"/>
      <c r="AH702" s="1430"/>
      <c r="AI702" s="1430"/>
      <c r="AJ702" s="1430"/>
      <c r="AK702" s="1430"/>
      <c r="AL702" s="1430"/>
      <c r="AM702" s="1430"/>
      <c r="AN702" s="1430"/>
      <c r="AO702" s="1430"/>
      <c r="AP702" s="1430"/>
      <c r="AQ702" s="1430"/>
      <c r="AR702" s="1430"/>
      <c r="AS702" s="1430"/>
      <c r="AT702" s="1430"/>
      <c r="AU702" s="1430"/>
      <c r="AV702" s="1430"/>
      <c r="AW702" s="1430"/>
      <c r="AX702" s="1430"/>
      <c r="AY702" s="1430"/>
      <c r="AZ702" s="1430"/>
      <c r="BA702" s="1430"/>
      <c r="BB702" s="1430"/>
      <c r="BC702" s="1430"/>
      <c r="BD702" s="1430"/>
      <c r="BE702" s="1430"/>
    </row>
    <row r="703" spans="2:57">
      <c r="B703" s="1430"/>
      <c r="C703" s="1430"/>
      <c r="D703" s="1430"/>
      <c r="E703" s="1430"/>
      <c r="F703" s="1430"/>
      <c r="G703" s="1430"/>
      <c r="H703" s="1430"/>
      <c r="I703" s="1430"/>
      <c r="J703" s="1430"/>
      <c r="K703" s="1430"/>
      <c r="L703" s="1430"/>
      <c r="M703" s="1430"/>
      <c r="N703" s="1430"/>
      <c r="O703" s="1430"/>
      <c r="P703" s="1430"/>
      <c r="Q703" s="1430"/>
      <c r="R703" s="1430"/>
      <c r="S703" s="1430"/>
      <c r="T703" s="1430"/>
      <c r="U703" s="1430"/>
      <c r="V703" s="1430"/>
      <c r="W703" s="1430"/>
      <c r="X703" s="1430"/>
      <c r="Y703" s="1430"/>
      <c r="Z703" s="1430"/>
      <c r="AA703" s="1430"/>
      <c r="AB703" s="1430"/>
      <c r="AC703" s="1430"/>
      <c r="AD703" s="1430"/>
      <c r="AE703" s="1430"/>
      <c r="AF703" s="1430"/>
      <c r="AG703" s="1430"/>
      <c r="AH703" s="1430"/>
      <c r="AI703" s="1430"/>
      <c r="AJ703" s="1430"/>
      <c r="AK703" s="1430"/>
      <c r="AL703" s="1430"/>
      <c r="AM703" s="1430"/>
      <c r="AN703" s="1430"/>
      <c r="AO703" s="1430"/>
      <c r="AP703" s="1430"/>
      <c r="AQ703" s="1430"/>
      <c r="AR703" s="1430"/>
      <c r="AS703" s="1430"/>
      <c r="AT703" s="1430"/>
      <c r="AU703" s="1430"/>
      <c r="AV703" s="1430"/>
      <c r="AW703" s="1430"/>
      <c r="AX703" s="1430"/>
      <c r="AY703" s="1430"/>
      <c r="AZ703" s="1430"/>
      <c r="BA703" s="1430"/>
      <c r="BB703" s="1430"/>
      <c r="BC703" s="1430"/>
      <c r="BD703" s="1430"/>
      <c r="BE703" s="1430"/>
    </row>
    <row r="704" spans="2:57">
      <c r="B704" s="1430"/>
      <c r="C704" s="1430"/>
      <c r="D704" s="1430"/>
      <c r="E704" s="1430"/>
      <c r="F704" s="1430"/>
      <c r="G704" s="1430"/>
      <c r="H704" s="1430"/>
      <c r="I704" s="1430"/>
      <c r="J704" s="1430"/>
      <c r="K704" s="1430"/>
      <c r="L704" s="1430"/>
      <c r="M704" s="1430"/>
      <c r="N704" s="1430"/>
      <c r="O704" s="1430"/>
      <c r="P704" s="1430"/>
      <c r="Q704" s="1430"/>
      <c r="R704" s="1430"/>
      <c r="S704" s="1430"/>
      <c r="T704" s="1430"/>
      <c r="U704" s="1430"/>
      <c r="V704" s="1430"/>
      <c r="W704" s="1430"/>
      <c r="X704" s="1430"/>
      <c r="Y704" s="1430"/>
      <c r="Z704" s="1430"/>
      <c r="AA704" s="1430"/>
      <c r="AB704" s="1430"/>
      <c r="AC704" s="1430"/>
      <c r="AD704" s="1430"/>
      <c r="AE704" s="1430"/>
      <c r="AF704" s="1430"/>
      <c r="AG704" s="1430"/>
      <c r="AH704" s="1430"/>
      <c r="AI704" s="1430"/>
      <c r="AJ704" s="1430"/>
      <c r="AK704" s="1430"/>
      <c r="AL704" s="1430"/>
      <c r="AM704" s="1430"/>
      <c r="AN704" s="1430"/>
      <c r="AO704" s="1430"/>
      <c r="AP704" s="1430"/>
      <c r="AQ704" s="1430"/>
      <c r="AR704" s="1430"/>
      <c r="AS704" s="1430"/>
      <c r="AT704" s="1430"/>
      <c r="AU704" s="1430"/>
      <c r="AV704" s="1430"/>
      <c r="AW704" s="1430"/>
      <c r="AX704" s="1430"/>
      <c r="AY704" s="1430"/>
      <c r="AZ704" s="1430"/>
      <c r="BA704" s="1430"/>
      <c r="BB704" s="1430"/>
      <c r="BC704" s="1430"/>
      <c r="BD704" s="1430"/>
      <c r="BE704" s="1430"/>
    </row>
    <row r="705" spans="2:57">
      <c r="B705" s="1430"/>
      <c r="C705" s="1430"/>
      <c r="D705" s="1430"/>
      <c r="E705" s="1430"/>
      <c r="F705" s="1430"/>
      <c r="G705" s="1430"/>
      <c r="H705" s="1430"/>
      <c r="I705" s="1430"/>
      <c r="J705" s="1430"/>
      <c r="K705" s="1430"/>
      <c r="L705" s="1430"/>
      <c r="M705" s="1430"/>
      <c r="N705" s="1430"/>
      <c r="O705" s="1430"/>
      <c r="P705" s="1430"/>
      <c r="Q705" s="1430"/>
      <c r="R705" s="1430"/>
      <c r="S705" s="1430"/>
      <c r="T705" s="1430"/>
      <c r="U705" s="1430"/>
      <c r="V705" s="1430"/>
      <c r="W705" s="1430"/>
      <c r="X705" s="1430"/>
      <c r="Y705" s="1430"/>
      <c r="Z705" s="1430"/>
      <c r="AA705" s="1430"/>
      <c r="AB705" s="1430"/>
      <c r="AC705" s="1430"/>
      <c r="AD705" s="1430"/>
      <c r="AE705" s="1430"/>
      <c r="AF705" s="1430"/>
      <c r="AG705" s="1430"/>
      <c r="AH705" s="1430"/>
      <c r="AI705" s="1430"/>
      <c r="AJ705" s="1430"/>
      <c r="AK705" s="1430"/>
      <c r="AL705" s="1430"/>
      <c r="AM705" s="1430"/>
      <c r="AN705" s="1430"/>
      <c r="AO705" s="1430"/>
      <c r="AP705" s="1430"/>
      <c r="AQ705" s="1430"/>
      <c r="AR705" s="1430"/>
      <c r="AS705" s="1430"/>
      <c r="AT705" s="1430"/>
      <c r="AU705" s="1430"/>
      <c r="AV705" s="1430"/>
      <c r="AW705" s="1430"/>
      <c r="AX705" s="1430"/>
      <c r="AY705" s="1430"/>
      <c r="AZ705" s="1430"/>
      <c r="BA705" s="1430"/>
      <c r="BB705" s="1430"/>
      <c r="BC705" s="1430"/>
      <c r="BD705" s="1430"/>
      <c r="BE705" s="1430"/>
    </row>
    <row r="706" spans="2:57">
      <c r="B706" s="1430"/>
      <c r="C706" s="1430"/>
      <c r="D706" s="1430"/>
      <c r="E706" s="1430"/>
      <c r="F706" s="1430"/>
      <c r="G706" s="1430"/>
      <c r="H706" s="1430"/>
      <c r="I706" s="1430"/>
      <c r="J706" s="1430"/>
      <c r="K706" s="1430"/>
      <c r="L706" s="1430"/>
      <c r="M706" s="1430"/>
      <c r="N706" s="1430"/>
      <c r="O706" s="1430"/>
      <c r="P706" s="1430"/>
      <c r="Q706" s="1430"/>
      <c r="R706" s="1430"/>
      <c r="S706" s="1430"/>
      <c r="T706" s="1430"/>
      <c r="U706" s="1430"/>
      <c r="V706" s="1430"/>
      <c r="W706" s="1430"/>
      <c r="X706" s="1430"/>
      <c r="Y706" s="1430"/>
      <c r="Z706" s="1430"/>
      <c r="AA706" s="1430"/>
      <c r="AB706" s="1430"/>
      <c r="AC706" s="1430"/>
      <c r="AD706" s="1430"/>
      <c r="AE706" s="1430"/>
      <c r="AF706" s="1430"/>
      <c r="AG706" s="1430"/>
      <c r="AH706" s="1430"/>
      <c r="AI706" s="1430"/>
      <c r="AJ706" s="1430"/>
      <c r="AK706" s="1430"/>
      <c r="AL706" s="1430"/>
      <c r="AM706" s="1430"/>
      <c r="AN706" s="1430"/>
      <c r="AO706" s="1430"/>
      <c r="AP706" s="1430"/>
      <c r="AQ706" s="1430"/>
      <c r="AR706" s="1430"/>
      <c r="AS706" s="1430"/>
      <c r="AT706" s="1430"/>
      <c r="AU706" s="1430"/>
      <c r="AV706" s="1430"/>
      <c r="AW706" s="1430"/>
      <c r="AX706" s="1430"/>
      <c r="AY706" s="1430"/>
      <c r="AZ706" s="1430"/>
      <c r="BA706" s="1430"/>
      <c r="BB706" s="1430"/>
      <c r="BC706" s="1430"/>
      <c r="BD706" s="1430"/>
      <c r="BE706" s="1430"/>
    </row>
    <row r="707" spans="2:57">
      <c r="B707" s="1430"/>
      <c r="C707" s="1430"/>
      <c r="D707" s="1430"/>
      <c r="E707" s="1430"/>
      <c r="F707" s="1430"/>
      <c r="G707" s="1430"/>
      <c r="H707" s="1430"/>
      <c r="I707" s="1430"/>
      <c r="J707" s="1430"/>
      <c r="K707" s="1430"/>
      <c r="L707" s="1430"/>
      <c r="M707" s="1430"/>
      <c r="N707" s="1430"/>
      <c r="O707" s="1430"/>
      <c r="P707" s="1430"/>
      <c r="Q707" s="1430"/>
      <c r="R707" s="1430"/>
      <c r="S707" s="1430"/>
      <c r="T707" s="1430"/>
      <c r="U707" s="1430"/>
      <c r="V707" s="1430"/>
      <c r="W707" s="1430"/>
      <c r="X707" s="1430"/>
      <c r="Y707" s="1430"/>
      <c r="Z707" s="1430"/>
      <c r="AA707" s="1430"/>
      <c r="AB707" s="1430"/>
      <c r="AC707" s="1430"/>
      <c r="AD707" s="1430"/>
      <c r="AE707" s="1430"/>
      <c r="AF707" s="1430"/>
      <c r="AG707" s="1430"/>
      <c r="AH707" s="1430"/>
      <c r="AI707" s="1430"/>
      <c r="AJ707" s="1430"/>
      <c r="AK707" s="1430"/>
      <c r="AL707" s="1430"/>
      <c r="AM707" s="1430"/>
      <c r="AN707" s="1430"/>
      <c r="AO707" s="1430"/>
      <c r="AP707" s="1430"/>
      <c r="AQ707" s="1430"/>
      <c r="AR707" s="1430"/>
      <c r="AS707" s="1430"/>
      <c r="AT707" s="1430"/>
      <c r="AU707" s="1430"/>
      <c r="AV707" s="1430"/>
      <c r="AW707" s="1430"/>
      <c r="AX707" s="1430"/>
      <c r="AY707" s="1430"/>
      <c r="AZ707" s="1430"/>
      <c r="BA707" s="1430"/>
      <c r="BB707" s="1430"/>
      <c r="BC707" s="1430"/>
      <c r="BD707" s="1430"/>
      <c r="BE707" s="1430"/>
    </row>
    <row r="708" spans="2:57">
      <c r="B708" s="1430"/>
      <c r="C708" s="1430"/>
      <c r="D708" s="1430"/>
      <c r="E708" s="1430"/>
      <c r="F708" s="1430"/>
      <c r="G708" s="1430"/>
      <c r="H708" s="1430"/>
      <c r="I708" s="1430"/>
      <c r="J708" s="1430"/>
      <c r="K708" s="1430"/>
      <c r="L708" s="1430"/>
      <c r="M708" s="1430"/>
      <c r="N708" s="1430"/>
      <c r="O708" s="1430"/>
      <c r="P708" s="1430"/>
      <c r="Q708" s="1430"/>
      <c r="R708" s="1430"/>
      <c r="S708" s="1430"/>
      <c r="T708" s="1430"/>
      <c r="U708" s="1430"/>
      <c r="V708" s="1430"/>
      <c r="W708" s="1430"/>
      <c r="X708" s="1430"/>
      <c r="Y708" s="1430"/>
      <c r="Z708" s="1430"/>
      <c r="AA708" s="1430"/>
      <c r="AB708" s="1430"/>
      <c r="AC708" s="1430"/>
      <c r="AD708" s="1430"/>
      <c r="AE708" s="1430"/>
      <c r="AF708" s="1430"/>
      <c r="AG708" s="1430"/>
      <c r="AH708" s="1430"/>
      <c r="AI708" s="1430"/>
      <c r="AJ708" s="1430"/>
      <c r="AK708" s="1430"/>
      <c r="AL708" s="1430"/>
      <c r="AM708" s="1430"/>
      <c r="AN708" s="1430"/>
      <c r="AO708" s="1430"/>
      <c r="AP708" s="1430"/>
      <c r="AQ708" s="1430"/>
      <c r="AR708" s="1430"/>
      <c r="AS708" s="1430"/>
      <c r="AT708" s="1430"/>
      <c r="AU708" s="1430"/>
      <c r="AV708" s="1430"/>
      <c r="AW708" s="1430"/>
      <c r="AX708" s="1430"/>
      <c r="AY708" s="1430"/>
      <c r="AZ708" s="1430"/>
      <c r="BA708" s="1430"/>
      <c r="BB708" s="1430"/>
      <c r="BC708" s="1430"/>
      <c r="BD708" s="1430"/>
      <c r="BE708" s="1430"/>
    </row>
    <row r="709" spans="2:57">
      <c r="B709" s="1430"/>
      <c r="C709" s="1430"/>
      <c r="D709" s="1430"/>
      <c r="E709" s="1430"/>
      <c r="F709" s="1430"/>
      <c r="G709" s="1430"/>
      <c r="H709" s="1430"/>
      <c r="I709" s="1430"/>
      <c r="J709" s="1430"/>
      <c r="K709" s="1430"/>
      <c r="L709" s="1430"/>
      <c r="M709" s="1430"/>
      <c r="N709" s="1430"/>
      <c r="O709" s="1430"/>
      <c r="P709" s="1430"/>
      <c r="Q709" s="1430"/>
      <c r="R709" s="1430"/>
      <c r="S709" s="1430"/>
      <c r="T709" s="1430"/>
      <c r="U709" s="1430"/>
      <c r="V709" s="1430"/>
      <c r="W709" s="1430"/>
      <c r="X709" s="1430"/>
      <c r="Y709" s="1430"/>
      <c r="Z709" s="1430"/>
      <c r="AA709" s="1430"/>
      <c r="AB709" s="1430"/>
      <c r="AC709" s="1430"/>
      <c r="AD709" s="1430"/>
      <c r="AE709" s="1430"/>
      <c r="AF709" s="1430"/>
      <c r="AG709" s="1430"/>
      <c r="AH709" s="1430"/>
      <c r="AI709" s="1430"/>
      <c r="AJ709" s="1430"/>
      <c r="AK709" s="1430"/>
      <c r="AL709" s="1430"/>
      <c r="AM709" s="1430"/>
      <c r="AN709" s="1430"/>
      <c r="AO709" s="1430"/>
      <c r="AP709" s="1430"/>
      <c r="AQ709" s="1430"/>
      <c r="AR709" s="1430"/>
      <c r="AS709" s="1430"/>
      <c r="AT709" s="1430"/>
      <c r="AU709" s="1430"/>
      <c r="AV709" s="1430"/>
      <c r="AW709" s="1430"/>
      <c r="AX709" s="1430"/>
      <c r="AY709" s="1430"/>
      <c r="AZ709" s="1430"/>
      <c r="BA709" s="1430"/>
      <c r="BB709" s="1430"/>
      <c r="BC709" s="1430"/>
      <c r="BD709" s="1430"/>
      <c r="BE709" s="1430"/>
    </row>
    <row r="710" spans="2:57">
      <c r="B710" s="1430"/>
      <c r="C710" s="1430"/>
      <c r="D710" s="1430"/>
      <c r="E710" s="1430"/>
      <c r="F710" s="1430"/>
      <c r="G710" s="1430"/>
      <c r="H710" s="1430"/>
      <c r="I710" s="1430"/>
      <c r="J710" s="1430"/>
      <c r="K710" s="1430"/>
      <c r="L710" s="1430"/>
      <c r="M710" s="1430"/>
      <c r="N710" s="1430"/>
      <c r="O710" s="1430"/>
      <c r="P710" s="1430"/>
      <c r="Q710" s="1430"/>
      <c r="R710" s="1430"/>
      <c r="S710" s="1430"/>
      <c r="T710" s="1430"/>
      <c r="U710" s="1430"/>
      <c r="V710" s="1430"/>
      <c r="W710" s="1430"/>
      <c r="X710" s="1430"/>
      <c r="Y710" s="1430"/>
      <c r="Z710" s="1430"/>
      <c r="AA710" s="1430"/>
      <c r="AB710" s="1430"/>
      <c r="AC710" s="1430"/>
      <c r="AD710" s="1430"/>
      <c r="AE710" s="1430"/>
      <c r="AF710" s="1430"/>
      <c r="AG710" s="1430"/>
      <c r="AH710" s="1430"/>
      <c r="AI710" s="1430"/>
      <c r="AJ710" s="1430"/>
      <c r="AK710" s="1430"/>
      <c r="AL710" s="1430"/>
      <c r="AM710" s="1430"/>
      <c r="AN710" s="1430"/>
      <c r="AO710" s="1430"/>
      <c r="AP710" s="1430"/>
      <c r="AQ710" s="1430"/>
      <c r="AR710" s="1430"/>
      <c r="AS710" s="1430"/>
      <c r="AT710" s="1430"/>
      <c r="AU710" s="1430"/>
      <c r="AV710" s="1430"/>
      <c r="AW710" s="1430"/>
      <c r="AX710" s="1430"/>
      <c r="AY710" s="1430"/>
      <c r="AZ710" s="1430"/>
      <c r="BA710" s="1430"/>
      <c r="BB710" s="1430"/>
      <c r="BC710" s="1430"/>
      <c r="BD710" s="1430"/>
      <c r="BE710" s="1430"/>
    </row>
    <row r="711" spans="2:57">
      <c r="B711" s="1430"/>
      <c r="C711" s="1430"/>
      <c r="D711" s="1430"/>
      <c r="E711" s="1430"/>
      <c r="F711" s="1430"/>
      <c r="G711" s="1430"/>
      <c r="H711" s="1430"/>
      <c r="I711" s="1430"/>
      <c r="J711" s="1430"/>
      <c r="K711" s="1430"/>
      <c r="L711" s="1430"/>
      <c r="M711" s="1430"/>
      <c r="N711" s="1430"/>
      <c r="O711" s="1430"/>
      <c r="P711" s="1430"/>
      <c r="Q711" s="1430"/>
      <c r="R711" s="1430"/>
      <c r="S711" s="1430"/>
      <c r="T711" s="1430"/>
      <c r="U711" s="1430"/>
      <c r="V711" s="1430"/>
      <c r="W711" s="1430"/>
      <c r="X711" s="1430"/>
      <c r="Y711" s="1430"/>
      <c r="Z711" s="1430"/>
      <c r="AA711" s="1430"/>
      <c r="AB711" s="1430"/>
      <c r="AC711" s="1430"/>
      <c r="AD711" s="1430"/>
      <c r="AE711" s="1430"/>
      <c r="AF711" s="1430"/>
      <c r="AG711" s="1430"/>
      <c r="AH711" s="1430"/>
      <c r="AI711" s="1430"/>
      <c r="AJ711" s="1430"/>
      <c r="AK711" s="1430"/>
      <c r="AL711" s="1430"/>
      <c r="AM711" s="1430"/>
      <c r="AN711" s="1430"/>
      <c r="AO711" s="1430"/>
      <c r="AP711" s="1430"/>
      <c r="AQ711" s="1430"/>
      <c r="AR711" s="1430"/>
      <c r="AS711" s="1430"/>
      <c r="AT711" s="1430"/>
      <c r="AU711" s="1430"/>
      <c r="AV711" s="1430"/>
      <c r="AW711" s="1430"/>
      <c r="AX711" s="1430"/>
      <c r="AY711" s="1430"/>
      <c r="AZ711" s="1430"/>
      <c r="BA711" s="1430"/>
      <c r="BB711" s="1430"/>
      <c r="BC711" s="1430"/>
      <c r="BD711" s="1430"/>
      <c r="BE711" s="1430"/>
    </row>
    <row r="712" spans="2:57">
      <c r="B712" s="1430"/>
      <c r="C712" s="1430"/>
      <c r="D712" s="1430"/>
      <c r="E712" s="1430"/>
      <c r="F712" s="1430"/>
      <c r="G712" s="1430"/>
      <c r="H712" s="1430"/>
      <c r="I712" s="1430"/>
      <c r="J712" s="1430"/>
      <c r="K712" s="1430"/>
      <c r="L712" s="1430"/>
      <c r="M712" s="1430"/>
      <c r="N712" s="1430"/>
      <c r="O712" s="1430"/>
      <c r="P712" s="1430"/>
      <c r="Q712" s="1430"/>
      <c r="R712" s="1430"/>
      <c r="S712" s="1430"/>
      <c r="T712" s="1430"/>
      <c r="U712" s="1430"/>
      <c r="V712" s="1430"/>
      <c r="W712" s="1430"/>
      <c r="X712" s="1430"/>
      <c r="Y712" s="1430"/>
      <c r="Z712" s="1430"/>
      <c r="AA712" s="1430"/>
      <c r="AB712" s="1430"/>
      <c r="AC712" s="1430"/>
      <c r="AD712" s="1430"/>
      <c r="AE712" s="1430"/>
      <c r="AF712" s="1430"/>
      <c r="AG712" s="1430"/>
      <c r="AH712" s="1430"/>
      <c r="AI712" s="1430"/>
      <c r="AJ712" s="1430"/>
      <c r="AK712" s="1430"/>
      <c r="AL712" s="1430"/>
      <c r="AM712" s="1430"/>
      <c r="AN712" s="1430"/>
      <c r="AO712" s="1430"/>
      <c r="AP712" s="1430"/>
      <c r="AQ712" s="1430"/>
      <c r="AR712" s="1430"/>
      <c r="AS712" s="1430"/>
      <c r="AT712" s="1430"/>
      <c r="AU712" s="1430"/>
      <c r="AV712" s="1430"/>
      <c r="AW712" s="1430"/>
      <c r="AX712" s="1430"/>
      <c r="AY712" s="1430"/>
      <c r="AZ712" s="1430"/>
      <c r="BA712" s="1430"/>
      <c r="BB712" s="1430"/>
      <c r="BC712" s="1430"/>
      <c r="BD712" s="1430"/>
      <c r="BE712" s="1430"/>
    </row>
    <row r="713" spans="2:57">
      <c r="B713" s="1430"/>
      <c r="C713" s="1430"/>
      <c r="D713" s="1430"/>
      <c r="E713" s="1430"/>
      <c r="F713" s="1430"/>
      <c r="G713" s="1430"/>
      <c r="H713" s="1430"/>
      <c r="I713" s="1430"/>
      <c r="J713" s="1430"/>
      <c r="K713" s="1430"/>
      <c r="L713" s="1430"/>
      <c r="M713" s="1430"/>
      <c r="N713" s="1430"/>
      <c r="O713" s="1430"/>
      <c r="P713" s="1430"/>
      <c r="Q713" s="1430"/>
      <c r="R713" s="1430"/>
      <c r="S713" s="1430"/>
      <c r="T713" s="1430"/>
      <c r="U713" s="1430"/>
      <c r="V713" s="1430"/>
      <c r="W713" s="1430"/>
      <c r="X713" s="1430"/>
      <c r="Y713" s="1430"/>
      <c r="Z713" s="1430"/>
      <c r="AA713" s="1430"/>
      <c r="AB713" s="1430"/>
      <c r="AC713" s="1430"/>
      <c r="AD713" s="1430"/>
      <c r="AE713" s="1430"/>
      <c r="AF713" s="1430"/>
      <c r="AG713" s="1430"/>
      <c r="AH713" s="1430"/>
      <c r="AI713" s="1430"/>
      <c r="AJ713" s="1430"/>
      <c r="AK713" s="1430"/>
      <c r="AL713" s="1430"/>
      <c r="AM713" s="1430"/>
      <c r="AN713" s="1430"/>
      <c r="AO713" s="1430"/>
      <c r="AP713" s="1430"/>
      <c r="AQ713" s="1430"/>
      <c r="AR713" s="1430"/>
      <c r="AS713" s="1430"/>
      <c r="AT713" s="1430"/>
      <c r="AU713" s="1430"/>
      <c r="AV713" s="1430"/>
      <c r="AW713" s="1430"/>
      <c r="AX713" s="1430"/>
      <c r="AY713" s="1430"/>
      <c r="AZ713" s="1430"/>
      <c r="BA713" s="1430"/>
      <c r="BB713" s="1430"/>
      <c r="BC713" s="1430"/>
      <c r="BD713" s="1430"/>
      <c r="BE713" s="1430"/>
    </row>
    <row r="714" spans="2:57">
      <c r="B714" s="1430"/>
      <c r="C714" s="1430"/>
      <c r="D714" s="1430"/>
      <c r="E714" s="1430"/>
      <c r="F714" s="1430"/>
      <c r="G714" s="1430"/>
      <c r="H714" s="1430"/>
      <c r="I714" s="1430"/>
      <c r="J714" s="1430"/>
      <c r="K714" s="1430"/>
      <c r="L714" s="1430"/>
      <c r="M714" s="1430"/>
      <c r="N714" s="1430"/>
      <c r="O714" s="1430"/>
      <c r="P714" s="1430"/>
      <c r="Q714" s="1430"/>
      <c r="R714" s="1430"/>
      <c r="S714" s="1430"/>
      <c r="T714" s="1430"/>
      <c r="U714" s="1430"/>
      <c r="V714" s="1430"/>
      <c r="W714" s="1430"/>
      <c r="X714" s="1430"/>
      <c r="Y714" s="1430"/>
      <c r="Z714" s="1430"/>
      <c r="AA714" s="1430"/>
      <c r="AB714" s="1430"/>
      <c r="AC714" s="1430"/>
      <c r="AD714" s="1430"/>
      <c r="AE714" s="1430"/>
      <c r="AF714" s="1430"/>
      <c r="AG714" s="1430"/>
      <c r="AH714" s="1430"/>
      <c r="AI714" s="1430"/>
      <c r="AJ714" s="1430"/>
      <c r="AK714" s="1430"/>
      <c r="AL714" s="1430"/>
      <c r="AM714" s="1430"/>
      <c r="AN714" s="1430"/>
      <c r="AO714" s="1430"/>
      <c r="AP714" s="1430"/>
      <c r="AQ714" s="1430"/>
      <c r="AR714" s="1430"/>
      <c r="AS714" s="1430"/>
      <c r="AT714" s="1430"/>
      <c r="AU714" s="1430"/>
      <c r="AV714" s="1430"/>
      <c r="AW714" s="1430"/>
      <c r="AX714" s="1430"/>
      <c r="AY714" s="1430"/>
      <c r="AZ714" s="1430"/>
      <c r="BA714" s="1430"/>
      <c r="BB714" s="1430"/>
      <c r="BC714" s="1430"/>
      <c r="BD714" s="1430"/>
      <c r="BE714" s="1430"/>
    </row>
    <row r="715" spans="2:57">
      <c r="B715" s="1430"/>
      <c r="C715" s="1430"/>
      <c r="D715" s="1430"/>
      <c r="E715" s="1430"/>
      <c r="F715" s="1430"/>
      <c r="G715" s="1430"/>
      <c r="H715" s="1430"/>
      <c r="I715" s="1430"/>
      <c r="J715" s="1430"/>
      <c r="K715" s="1430"/>
      <c r="L715" s="1430"/>
      <c r="M715" s="1430"/>
      <c r="N715" s="1430"/>
      <c r="O715" s="1430"/>
      <c r="P715" s="1430"/>
      <c r="Q715" s="1430"/>
      <c r="R715" s="1430"/>
      <c r="S715" s="1430"/>
      <c r="T715" s="1430"/>
      <c r="U715" s="1430"/>
      <c r="V715" s="1430"/>
      <c r="W715" s="1430"/>
      <c r="X715" s="1430"/>
      <c r="Y715" s="1430"/>
      <c r="Z715" s="1430"/>
      <c r="AA715" s="1430"/>
      <c r="AB715" s="1430"/>
      <c r="AC715" s="1430"/>
      <c r="AD715" s="1430"/>
      <c r="AE715" s="1430"/>
      <c r="AF715" s="1430"/>
      <c r="AG715" s="1430"/>
      <c r="AH715" s="1430"/>
      <c r="AI715" s="1430"/>
      <c r="AJ715" s="1430"/>
      <c r="AK715" s="1430"/>
      <c r="AL715" s="1430"/>
      <c r="AM715" s="1430"/>
      <c r="AN715" s="1430"/>
      <c r="AO715" s="1430"/>
      <c r="AP715" s="1430"/>
      <c r="AQ715" s="1430"/>
      <c r="AR715" s="1430"/>
      <c r="AS715" s="1430"/>
      <c r="AT715" s="1430"/>
      <c r="AU715" s="1430"/>
      <c r="AV715" s="1430"/>
      <c r="AW715" s="1430"/>
      <c r="AX715" s="1430"/>
      <c r="AY715" s="1430"/>
      <c r="AZ715" s="1430"/>
      <c r="BA715" s="1430"/>
      <c r="BB715" s="1430"/>
      <c r="BC715" s="1430"/>
      <c r="BD715" s="1430"/>
      <c r="BE715" s="1430"/>
    </row>
    <row r="716" spans="2:57">
      <c r="B716" s="1430"/>
      <c r="C716" s="1430"/>
      <c r="D716" s="1430"/>
      <c r="E716" s="1430"/>
      <c r="F716" s="1430"/>
      <c r="G716" s="1430"/>
      <c r="H716" s="1430"/>
      <c r="I716" s="1430"/>
      <c r="J716" s="1430"/>
      <c r="K716" s="1430"/>
      <c r="L716" s="1430"/>
      <c r="M716" s="1430"/>
      <c r="N716" s="1430"/>
      <c r="O716" s="1430"/>
      <c r="P716" s="1430"/>
      <c r="Q716" s="1430"/>
      <c r="R716" s="1430"/>
      <c r="S716" s="1430"/>
      <c r="T716" s="1430"/>
      <c r="U716" s="1430"/>
      <c r="V716" s="1430"/>
      <c r="W716" s="1430"/>
      <c r="X716" s="1430"/>
      <c r="Y716" s="1430"/>
      <c r="Z716" s="1430"/>
      <c r="AA716" s="1430"/>
      <c r="AB716" s="1430"/>
      <c r="AC716" s="1430"/>
      <c r="AD716" s="1430"/>
      <c r="AE716" s="1430"/>
      <c r="AF716" s="1430"/>
      <c r="AG716" s="1430"/>
      <c r="AH716" s="1430"/>
      <c r="AI716" s="1430"/>
      <c r="AJ716" s="1430"/>
      <c r="AK716" s="1430"/>
      <c r="AL716" s="1430"/>
      <c r="AM716" s="1430"/>
      <c r="AN716" s="1430"/>
      <c r="AO716" s="1430"/>
      <c r="AP716" s="1430"/>
      <c r="AQ716" s="1430"/>
      <c r="AR716" s="1430"/>
      <c r="AS716" s="1430"/>
      <c r="AT716" s="1430"/>
      <c r="AU716" s="1430"/>
      <c r="AV716" s="1430"/>
      <c r="AW716" s="1430"/>
      <c r="AX716" s="1430"/>
      <c r="AY716" s="1430"/>
      <c r="AZ716" s="1430"/>
      <c r="BA716" s="1430"/>
      <c r="BB716" s="1430"/>
      <c r="BC716" s="1430"/>
      <c r="BD716" s="1430"/>
      <c r="BE716" s="1430"/>
    </row>
    <row r="717" spans="2:57">
      <c r="B717" s="1430"/>
      <c r="C717" s="1430"/>
      <c r="D717" s="1430"/>
      <c r="E717" s="1430"/>
      <c r="F717" s="1430"/>
      <c r="G717" s="1430"/>
      <c r="H717" s="1430"/>
      <c r="I717" s="1430"/>
      <c r="J717" s="1430"/>
      <c r="K717" s="1430"/>
      <c r="L717" s="1430"/>
      <c r="M717" s="1430"/>
      <c r="N717" s="1430"/>
      <c r="O717" s="1430"/>
      <c r="P717" s="1430"/>
      <c r="Q717" s="1430"/>
      <c r="R717" s="1430"/>
      <c r="S717" s="1430"/>
      <c r="T717" s="1430"/>
      <c r="U717" s="1430"/>
      <c r="V717" s="1430"/>
      <c r="W717" s="1430"/>
      <c r="X717" s="1430"/>
      <c r="Y717" s="1430"/>
      <c r="Z717" s="1430"/>
      <c r="AA717" s="1430"/>
      <c r="AB717" s="1430"/>
      <c r="AC717" s="1430"/>
      <c r="AD717" s="1430"/>
      <c r="AE717" s="1430"/>
      <c r="AF717" s="1430"/>
      <c r="AG717" s="1430"/>
      <c r="AH717" s="1430"/>
      <c r="AI717" s="1430"/>
      <c r="AJ717" s="1430"/>
      <c r="AK717" s="1430"/>
      <c r="AL717" s="1430"/>
      <c r="AM717" s="1430"/>
      <c r="AN717" s="1430"/>
      <c r="AO717" s="1430"/>
      <c r="AP717" s="1430"/>
      <c r="AQ717" s="1430"/>
      <c r="AR717" s="1430"/>
      <c r="AS717" s="1430"/>
      <c r="AT717" s="1430"/>
      <c r="AU717" s="1430"/>
      <c r="AV717" s="1430"/>
      <c r="AW717" s="1430"/>
      <c r="AX717" s="1430"/>
      <c r="AY717" s="1430"/>
      <c r="AZ717" s="1430"/>
      <c r="BA717" s="1430"/>
      <c r="BB717" s="1430"/>
      <c r="BC717" s="1430"/>
      <c r="BD717" s="1430"/>
      <c r="BE717" s="1430"/>
    </row>
    <row r="718" spans="2:57">
      <c r="B718" s="1430"/>
      <c r="C718" s="1430"/>
      <c r="D718" s="1430"/>
      <c r="E718" s="1430"/>
      <c r="F718" s="1430"/>
      <c r="G718" s="1430"/>
      <c r="H718" s="1430"/>
      <c r="I718" s="1430"/>
      <c r="J718" s="1430"/>
      <c r="K718" s="1430"/>
      <c r="L718" s="1430"/>
      <c r="M718" s="1430"/>
      <c r="N718" s="1430"/>
      <c r="O718" s="1430"/>
      <c r="P718" s="1430"/>
      <c r="Q718" s="1430"/>
      <c r="R718" s="1430"/>
      <c r="S718" s="1430"/>
      <c r="T718" s="1430"/>
      <c r="U718" s="1430"/>
      <c r="V718" s="1430"/>
      <c r="W718" s="1430"/>
      <c r="X718" s="1430"/>
      <c r="Y718" s="1430"/>
      <c r="Z718" s="1430"/>
      <c r="AA718" s="1430"/>
      <c r="AB718" s="1430"/>
      <c r="AC718" s="1430"/>
      <c r="AD718" s="1430"/>
      <c r="AE718" s="1430"/>
      <c r="AF718" s="1430"/>
      <c r="AG718" s="1430"/>
      <c r="AH718" s="1430"/>
      <c r="AI718" s="1430"/>
      <c r="AJ718" s="1430"/>
      <c r="AK718" s="1430"/>
      <c r="AL718" s="1430"/>
      <c r="AM718" s="1430"/>
      <c r="AN718" s="1430"/>
      <c r="AO718" s="1430"/>
      <c r="AP718" s="1430"/>
      <c r="AQ718" s="1430"/>
      <c r="AR718" s="1430"/>
      <c r="AS718" s="1430"/>
      <c r="AT718" s="1430"/>
      <c r="AU718" s="1430"/>
      <c r="AV718" s="1430"/>
      <c r="AW718" s="1430"/>
      <c r="AX718" s="1430"/>
      <c r="AY718" s="1430"/>
      <c r="AZ718" s="1430"/>
      <c r="BA718" s="1430"/>
      <c r="BB718" s="1430"/>
      <c r="BC718" s="1430"/>
      <c r="BD718" s="1430"/>
      <c r="BE718" s="1430"/>
    </row>
    <row r="719" spans="2:57">
      <c r="B719" s="1430"/>
      <c r="C719" s="1430"/>
      <c r="D719" s="1430"/>
      <c r="E719" s="1430"/>
      <c r="F719" s="1430"/>
      <c r="G719" s="1430"/>
      <c r="H719" s="1430"/>
      <c r="I719" s="1430"/>
      <c r="J719" s="1430"/>
      <c r="K719" s="1430"/>
      <c r="L719" s="1430"/>
      <c r="M719" s="1430"/>
      <c r="N719" s="1430"/>
      <c r="O719" s="1430"/>
      <c r="P719" s="1430"/>
      <c r="Q719" s="1430"/>
      <c r="R719" s="1430"/>
      <c r="S719" s="1430"/>
      <c r="T719" s="1430"/>
      <c r="U719" s="1430"/>
      <c r="V719" s="1430"/>
      <c r="W719" s="1430"/>
      <c r="X719" s="1430"/>
      <c r="Y719" s="1430"/>
      <c r="Z719" s="1430"/>
      <c r="AA719" s="1430"/>
      <c r="AB719" s="1430"/>
      <c r="AC719" s="1430"/>
      <c r="AD719" s="1430"/>
      <c r="AE719" s="1430"/>
      <c r="AF719" s="1430"/>
      <c r="AG719" s="1430"/>
      <c r="AH719" s="1430"/>
      <c r="AI719" s="1430"/>
      <c r="AJ719" s="1430"/>
      <c r="AK719" s="1430"/>
      <c r="AL719" s="1430"/>
      <c r="AM719" s="1430"/>
      <c r="AN719" s="1430"/>
      <c r="AO719" s="1430"/>
      <c r="AP719" s="1430"/>
      <c r="AQ719" s="1430"/>
      <c r="AR719" s="1430"/>
      <c r="AS719" s="1430"/>
      <c r="AT719" s="1430"/>
      <c r="AU719" s="1430"/>
      <c r="AV719" s="1430"/>
      <c r="AW719" s="1430"/>
      <c r="AX719" s="1430"/>
      <c r="AY719" s="1430"/>
      <c r="AZ719" s="1430"/>
      <c r="BA719" s="1430"/>
      <c r="BB719" s="1430"/>
      <c r="BC719" s="1430"/>
      <c r="BD719" s="1430"/>
      <c r="BE719" s="1430"/>
    </row>
    <row r="720" spans="2:57">
      <c r="B720" s="1430"/>
      <c r="C720" s="1430"/>
      <c r="D720" s="1430"/>
      <c r="E720" s="1430"/>
      <c r="F720" s="1430"/>
      <c r="G720" s="1430"/>
      <c r="H720" s="1430"/>
      <c r="I720" s="1430"/>
      <c r="J720" s="1430"/>
      <c r="K720" s="1430"/>
      <c r="L720" s="1430"/>
      <c r="M720" s="1430"/>
      <c r="N720" s="1430"/>
      <c r="O720" s="1430"/>
      <c r="P720" s="1430"/>
      <c r="Q720" s="1430"/>
      <c r="R720" s="1430"/>
      <c r="S720" s="1430"/>
      <c r="T720" s="1430"/>
      <c r="U720" s="1430"/>
      <c r="V720" s="1430"/>
      <c r="W720" s="1430"/>
      <c r="X720" s="1430"/>
      <c r="Y720" s="1430"/>
      <c r="Z720" s="1430"/>
      <c r="AA720" s="1430"/>
      <c r="AB720" s="1430"/>
      <c r="AC720" s="1430"/>
      <c r="AD720" s="1430"/>
      <c r="AE720" s="1430"/>
      <c r="AF720" s="1430"/>
      <c r="AG720" s="1430"/>
      <c r="AH720" s="1430"/>
      <c r="AI720" s="1430"/>
      <c r="AJ720" s="1430"/>
      <c r="AK720" s="1430"/>
      <c r="AL720" s="1430"/>
      <c r="AM720" s="1430"/>
      <c r="AN720" s="1430"/>
      <c r="AO720" s="1430"/>
      <c r="AP720" s="1430"/>
      <c r="AQ720" s="1430"/>
      <c r="AR720" s="1430"/>
      <c r="AS720" s="1430"/>
      <c r="AT720" s="1430"/>
      <c r="AU720" s="1430"/>
      <c r="AV720" s="1430"/>
      <c r="AW720" s="1430"/>
      <c r="AX720" s="1430"/>
      <c r="AY720" s="1430"/>
      <c r="AZ720" s="1430"/>
      <c r="BA720" s="1430"/>
      <c r="BB720" s="1430"/>
      <c r="BC720" s="1430"/>
      <c r="BD720" s="1430"/>
      <c r="BE720" s="1430"/>
    </row>
    <row r="721" spans="2:57">
      <c r="B721" s="1430"/>
      <c r="C721" s="1430"/>
      <c r="D721" s="1430"/>
      <c r="E721" s="1430"/>
      <c r="F721" s="1430"/>
      <c r="G721" s="1430"/>
      <c r="H721" s="1430"/>
      <c r="I721" s="1430"/>
      <c r="J721" s="1430"/>
      <c r="K721" s="1430"/>
      <c r="L721" s="1430"/>
      <c r="M721" s="1430"/>
      <c r="N721" s="1430"/>
      <c r="O721" s="1430"/>
      <c r="P721" s="1430"/>
      <c r="Q721" s="1430"/>
      <c r="R721" s="1430"/>
      <c r="S721" s="1430"/>
      <c r="T721" s="1430"/>
      <c r="U721" s="1430"/>
      <c r="V721" s="1430"/>
      <c r="W721" s="1430"/>
      <c r="X721" s="1430"/>
      <c r="Y721" s="1430"/>
      <c r="Z721" s="1430"/>
      <c r="AA721" s="1430"/>
      <c r="AB721" s="1430"/>
      <c r="AC721" s="1430"/>
      <c r="AD721" s="1430"/>
      <c r="AE721" s="1430"/>
      <c r="AF721" s="1430"/>
      <c r="AG721" s="1430"/>
      <c r="AH721" s="1430"/>
      <c r="AI721" s="1430"/>
      <c r="AJ721" s="1430"/>
      <c r="AK721" s="1430"/>
      <c r="AL721" s="1430"/>
      <c r="AM721" s="1430"/>
      <c r="AN721" s="1430"/>
      <c r="AO721" s="1430"/>
      <c r="AP721" s="1430"/>
      <c r="AQ721" s="1430"/>
      <c r="AR721" s="1430"/>
      <c r="AS721" s="1430"/>
      <c r="AT721" s="1430"/>
      <c r="AU721" s="1430"/>
      <c r="AV721" s="1430"/>
      <c r="AW721" s="1430"/>
      <c r="AX721" s="1430"/>
      <c r="AY721" s="1430"/>
      <c r="AZ721" s="1430"/>
      <c r="BA721" s="1430"/>
      <c r="BB721" s="1430"/>
      <c r="BC721" s="1430"/>
      <c r="BD721" s="1430"/>
      <c r="BE721" s="1430"/>
    </row>
    <row r="722" spans="2:57">
      <c r="B722" s="1430"/>
      <c r="C722" s="1430"/>
      <c r="D722" s="1430"/>
      <c r="E722" s="1430"/>
      <c r="F722" s="1430"/>
      <c r="G722" s="1430"/>
      <c r="H722" s="1430"/>
      <c r="I722" s="1430"/>
      <c r="J722" s="1430"/>
      <c r="K722" s="1430"/>
      <c r="L722" s="1430"/>
      <c r="M722" s="1430"/>
      <c r="N722" s="1430"/>
      <c r="O722" s="1430"/>
      <c r="P722" s="1430"/>
      <c r="Q722" s="1430"/>
      <c r="R722" s="1430"/>
      <c r="S722" s="1430"/>
      <c r="T722" s="1430"/>
      <c r="U722" s="1430"/>
      <c r="V722" s="1430"/>
      <c r="W722" s="1430"/>
      <c r="X722" s="1430"/>
      <c r="Y722" s="1430"/>
      <c r="Z722" s="1430"/>
      <c r="AA722" s="1430"/>
      <c r="AB722" s="1430"/>
      <c r="AC722" s="1430"/>
      <c r="AD722" s="1430"/>
      <c r="AE722" s="1430"/>
      <c r="AF722" s="1430"/>
      <c r="AG722" s="1430"/>
      <c r="AH722" s="1430"/>
      <c r="AI722" s="1430"/>
      <c r="AJ722" s="1430"/>
      <c r="AK722" s="1430"/>
      <c r="AL722" s="1430"/>
      <c r="AM722" s="1430"/>
      <c r="AN722" s="1430"/>
      <c r="AO722" s="1430"/>
      <c r="AP722" s="1430"/>
      <c r="AQ722" s="1430"/>
      <c r="AR722" s="1430"/>
      <c r="AS722" s="1430"/>
      <c r="AT722" s="1430"/>
      <c r="AU722" s="1430"/>
      <c r="AV722" s="1430"/>
      <c r="AW722" s="1430"/>
      <c r="AX722" s="1430"/>
      <c r="AY722" s="1430"/>
      <c r="AZ722" s="1430"/>
      <c r="BA722" s="1430"/>
      <c r="BB722" s="1430"/>
      <c r="BC722" s="1430"/>
      <c r="BD722" s="1430"/>
      <c r="BE722" s="1430"/>
    </row>
    <row r="723" spans="2:57">
      <c r="B723" s="1430"/>
      <c r="C723" s="1430"/>
      <c r="D723" s="1430"/>
      <c r="E723" s="1430"/>
      <c r="F723" s="1430"/>
      <c r="G723" s="1430"/>
      <c r="H723" s="1430"/>
      <c r="I723" s="1430"/>
      <c r="J723" s="1430"/>
      <c r="K723" s="1430"/>
      <c r="L723" s="1430"/>
      <c r="M723" s="1430"/>
      <c r="N723" s="1430"/>
      <c r="O723" s="1430"/>
      <c r="P723" s="1430"/>
      <c r="Q723" s="1430"/>
      <c r="R723" s="1430"/>
      <c r="S723" s="1430"/>
      <c r="T723" s="1430"/>
      <c r="U723" s="1430"/>
      <c r="V723" s="1430"/>
      <c r="W723" s="1430"/>
      <c r="X723" s="1430"/>
      <c r="Y723" s="1430"/>
      <c r="Z723" s="1430"/>
      <c r="AA723" s="1430"/>
      <c r="AB723" s="1430"/>
      <c r="AC723" s="1430"/>
      <c r="AD723" s="1430"/>
      <c r="AE723" s="1430"/>
      <c r="AF723" s="1430"/>
      <c r="AG723" s="1430"/>
      <c r="AH723" s="1430"/>
      <c r="AI723" s="1430"/>
      <c r="AJ723" s="1430"/>
      <c r="AK723" s="1430"/>
      <c r="AL723" s="1430"/>
      <c r="AM723" s="1430"/>
      <c r="AN723" s="1430"/>
      <c r="AO723" s="1430"/>
      <c r="AP723" s="1430"/>
      <c r="AQ723" s="1430"/>
      <c r="AR723" s="1430"/>
      <c r="AS723" s="1430"/>
      <c r="AT723" s="1430"/>
      <c r="AU723" s="1430"/>
      <c r="AV723" s="1430"/>
      <c r="AW723" s="1430"/>
      <c r="AX723" s="1430"/>
      <c r="AY723" s="1430"/>
      <c r="AZ723" s="1430"/>
      <c r="BA723" s="1430"/>
      <c r="BB723" s="1430"/>
      <c r="BC723" s="1430"/>
      <c r="BD723" s="1430"/>
      <c r="BE723" s="1430"/>
    </row>
    <row r="724" spans="2:57">
      <c r="B724" s="1430"/>
      <c r="C724" s="1430"/>
      <c r="D724" s="1430"/>
      <c r="E724" s="1430"/>
      <c r="F724" s="1430"/>
      <c r="G724" s="1430"/>
      <c r="H724" s="1430"/>
      <c r="I724" s="1430"/>
      <c r="J724" s="1430"/>
      <c r="K724" s="1430"/>
      <c r="L724" s="1430"/>
      <c r="M724" s="1430"/>
      <c r="N724" s="1430"/>
      <c r="O724" s="1430"/>
      <c r="P724" s="1430"/>
      <c r="Q724" s="1430"/>
      <c r="R724" s="1430"/>
      <c r="S724" s="1430"/>
      <c r="T724" s="1430"/>
      <c r="U724" s="1430"/>
      <c r="V724" s="1430"/>
      <c r="W724" s="1430"/>
      <c r="X724" s="1430"/>
      <c r="Y724" s="1430"/>
      <c r="Z724" s="1430"/>
      <c r="AA724" s="1430"/>
      <c r="AB724" s="1430"/>
      <c r="AC724" s="1430"/>
      <c r="AD724" s="1430"/>
      <c r="AE724" s="1430"/>
      <c r="AF724" s="1430"/>
      <c r="AG724" s="1430"/>
      <c r="AH724" s="1430"/>
      <c r="AI724" s="1430"/>
      <c r="AJ724" s="1430"/>
      <c r="AK724" s="1430"/>
      <c r="AL724" s="1430"/>
      <c r="AM724" s="1430"/>
      <c r="AN724" s="1430"/>
      <c r="AO724" s="1430"/>
      <c r="AP724" s="1430"/>
      <c r="AQ724" s="1430"/>
      <c r="AR724" s="1430"/>
      <c r="AS724" s="1430"/>
      <c r="AT724" s="1430"/>
      <c r="AU724" s="1430"/>
      <c r="AV724" s="1430"/>
      <c r="AW724" s="1430"/>
      <c r="AX724" s="1430"/>
      <c r="AY724" s="1430"/>
      <c r="AZ724" s="1430"/>
      <c r="BA724" s="1430"/>
      <c r="BB724" s="1430"/>
      <c r="BC724" s="1430"/>
      <c r="BD724" s="1430"/>
      <c r="BE724" s="1430"/>
    </row>
    <row r="725" spans="2:57">
      <c r="B725" s="1430"/>
      <c r="C725" s="1430"/>
      <c r="D725" s="1430"/>
      <c r="E725" s="1430"/>
      <c r="F725" s="1430"/>
      <c r="G725" s="1430"/>
      <c r="H725" s="1430"/>
      <c r="I725" s="1430"/>
      <c r="J725" s="1430"/>
      <c r="K725" s="1430"/>
      <c r="L725" s="1430"/>
      <c r="M725" s="1430"/>
      <c r="N725" s="1430"/>
      <c r="O725" s="1430"/>
      <c r="P725" s="1430"/>
      <c r="Q725" s="1430"/>
      <c r="R725" s="1430"/>
      <c r="S725" s="1430"/>
      <c r="T725" s="1430"/>
      <c r="U725" s="1430"/>
      <c r="V725" s="1430"/>
      <c r="W725" s="1430"/>
      <c r="X725" s="1430"/>
      <c r="Y725" s="1430"/>
      <c r="Z725" s="1430"/>
      <c r="AA725" s="1430"/>
      <c r="AB725" s="1430"/>
      <c r="AC725" s="1430"/>
      <c r="AD725" s="1430"/>
      <c r="AE725" s="1430"/>
      <c r="AF725" s="1430"/>
      <c r="AG725" s="1430"/>
      <c r="AH725" s="1430"/>
      <c r="AI725" s="1430"/>
      <c r="AJ725" s="1430"/>
      <c r="AK725" s="1430"/>
      <c r="AL725" s="1430"/>
      <c r="AM725" s="1430"/>
      <c r="AN725" s="1430"/>
      <c r="AO725" s="1430"/>
      <c r="AP725" s="1430"/>
      <c r="AQ725" s="1430"/>
      <c r="AR725" s="1430"/>
      <c r="AS725" s="1430"/>
      <c r="AT725" s="1430"/>
      <c r="AU725" s="1430"/>
      <c r="AV725" s="1430"/>
      <c r="AW725" s="1430"/>
      <c r="AX725" s="1430"/>
      <c r="AY725" s="1430"/>
      <c r="AZ725" s="1430"/>
      <c r="BA725" s="1430"/>
      <c r="BB725" s="1430"/>
      <c r="BC725" s="1430"/>
      <c r="BD725" s="1430"/>
      <c r="BE725" s="1430"/>
    </row>
    <row r="726" spans="2:57">
      <c r="B726" s="1430"/>
      <c r="C726" s="1430"/>
      <c r="D726" s="1430"/>
      <c r="E726" s="1430"/>
      <c r="F726" s="1430"/>
      <c r="G726" s="1430"/>
      <c r="H726" s="1430"/>
      <c r="I726" s="1430"/>
      <c r="J726" s="1430"/>
      <c r="K726" s="1430"/>
      <c r="L726" s="1430"/>
      <c r="M726" s="1430"/>
      <c r="N726" s="1430"/>
      <c r="O726" s="1430"/>
      <c r="P726" s="1430"/>
      <c r="Q726" s="1430"/>
      <c r="R726" s="1430"/>
      <c r="S726" s="1430"/>
      <c r="T726" s="1430"/>
      <c r="U726" s="1430"/>
      <c r="V726" s="1430"/>
      <c r="W726" s="1430"/>
      <c r="X726" s="1430"/>
      <c r="Y726" s="1430"/>
      <c r="Z726" s="1430"/>
      <c r="AA726" s="1430"/>
      <c r="AB726" s="1430"/>
      <c r="AC726" s="1430"/>
      <c r="AD726" s="1430"/>
      <c r="AE726" s="1430"/>
      <c r="AF726" s="1430"/>
      <c r="AG726" s="1430"/>
      <c r="AH726" s="1430"/>
      <c r="AI726" s="1430"/>
      <c r="AJ726" s="1430"/>
      <c r="AK726" s="1430"/>
      <c r="AL726" s="1430"/>
      <c r="AM726" s="1430"/>
      <c r="AN726" s="1430"/>
      <c r="AO726" s="1430"/>
      <c r="AP726" s="1430"/>
      <c r="AQ726" s="1430"/>
      <c r="AR726" s="1430"/>
      <c r="AS726" s="1430"/>
      <c r="AT726" s="1430"/>
      <c r="AU726" s="1430"/>
      <c r="AV726" s="1430"/>
      <c r="AW726" s="1430"/>
      <c r="AX726" s="1430"/>
      <c r="AY726" s="1430"/>
      <c r="AZ726" s="1430"/>
      <c r="BA726" s="1430"/>
      <c r="BB726" s="1430"/>
      <c r="BC726" s="1430"/>
      <c r="BD726" s="1430"/>
      <c r="BE726" s="1430"/>
    </row>
    <row r="727" spans="2:57">
      <c r="B727" s="1430"/>
      <c r="C727" s="1430"/>
      <c r="D727" s="1430"/>
      <c r="E727" s="1430"/>
      <c r="F727" s="1430"/>
      <c r="G727" s="1430"/>
      <c r="H727" s="1430"/>
      <c r="I727" s="1430"/>
      <c r="J727" s="1430"/>
      <c r="K727" s="1430"/>
      <c r="L727" s="1430"/>
      <c r="M727" s="1430"/>
      <c r="N727" s="1430"/>
      <c r="O727" s="1430"/>
      <c r="P727" s="1430"/>
      <c r="Q727" s="1430"/>
      <c r="R727" s="1430"/>
      <c r="S727" s="1430"/>
      <c r="T727" s="1430"/>
      <c r="U727" s="1430"/>
      <c r="V727" s="1430"/>
      <c r="W727" s="1430"/>
      <c r="X727" s="1430"/>
      <c r="Y727" s="1430"/>
      <c r="Z727" s="1430"/>
      <c r="AA727" s="1430"/>
      <c r="AB727" s="1430"/>
      <c r="AC727" s="1430"/>
      <c r="AD727" s="1430"/>
      <c r="AE727" s="1430"/>
      <c r="AF727" s="1430"/>
      <c r="AG727" s="1430"/>
      <c r="AH727" s="1430"/>
      <c r="AI727" s="1430"/>
      <c r="AJ727" s="1430"/>
      <c r="AK727" s="1430"/>
      <c r="AL727" s="1430"/>
      <c r="AM727" s="1430"/>
      <c r="AN727" s="1430"/>
      <c r="AO727" s="1430"/>
      <c r="AP727" s="1430"/>
      <c r="AQ727" s="1430"/>
      <c r="AR727" s="1430"/>
      <c r="AS727" s="1430"/>
      <c r="AT727" s="1430"/>
      <c r="AU727" s="1430"/>
      <c r="AV727" s="1430"/>
      <c r="AW727" s="1430"/>
      <c r="AX727" s="1430"/>
      <c r="AY727" s="1430"/>
      <c r="AZ727" s="1430"/>
      <c r="BA727" s="1430"/>
      <c r="BB727" s="1430"/>
      <c r="BC727" s="1430"/>
      <c r="BD727" s="1430"/>
      <c r="BE727" s="1430"/>
    </row>
    <row r="728" spans="2:57">
      <c r="B728" s="1430"/>
      <c r="C728" s="1430"/>
      <c r="D728" s="1430"/>
      <c r="E728" s="1430"/>
      <c r="F728" s="1430"/>
      <c r="G728" s="1430"/>
      <c r="H728" s="1430"/>
      <c r="I728" s="1430"/>
      <c r="J728" s="1430"/>
      <c r="K728" s="1430"/>
      <c r="L728" s="1430"/>
      <c r="M728" s="1430"/>
      <c r="N728" s="1430"/>
      <c r="O728" s="1430"/>
      <c r="P728" s="1430"/>
      <c r="Q728" s="1430"/>
      <c r="R728" s="1430"/>
      <c r="S728" s="1430"/>
      <c r="T728" s="1430"/>
      <c r="U728" s="1430"/>
      <c r="V728" s="1430"/>
      <c r="W728" s="1430"/>
      <c r="X728" s="1430"/>
      <c r="Y728" s="1430"/>
      <c r="Z728" s="1430"/>
      <c r="AA728" s="1430"/>
      <c r="AB728" s="1430"/>
      <c r="AC728" s="1430"/>
      <c r="AD728" s="1430"/>
      <c r="AE728" s="1430"/>
      <c r="AF728" s="1430"/>
      <c r="AG728" s="1430"/>
      <c r="AH728" s="1430"/>
      <c r="AI728" s="1430"/>
      <c r="AJ728" s="1430"/>
      <c r="AK728" s="1430"/>
      <c r="AL728" s="1430"/>
      <c r="AM728" s="1430"/>
      <c r="AN728" s="1430"/>
      <c r="AO728" s="1430"/>
      <c r="AP728" s="1430"/>
      <c r="AQ728" s="1430"/>
      <c r="AR728" s="1430"/>
      <c r="AS728" s="1430"/>
      <c r="AT728" s="1430"/>
      <c r="AU728" s="1430"/>
      <c r="AV728" s="1430"/>
      <c r="AW728" s="1430"/>
      <c r="AX728" s="1430"/>
      <c r="AY728" s="1430"/>
      <c r="AZ728" s="1430"/>
      <c r="BA728" s="1430"/>
      <c r="BB728" s="1430"/>
      <c r="BC728" s="1430"/>
      <c r="BD728" s="1430"/>
      <c r="BE728" s="1430"/>
    </row>
    <row r="729" spans="2:57">
      <c r="B729" s="1430"/>
      <c r="C729" s="1430"/>
      <c r="D729" s="1430"/>
      <c r="E729" s="1430"/>
      <c r="F729" s="1430"/>
      <c r="G729" s="1430"/>
      <c r="H729" s="1430"/>
      <c r="I729" s="1430"/>
      <c r="J729" s="1430"/>
      <c r="K729" s="1430"/>
      <c r="L729" s="1430"/>
      <c r="M729" s="1430"/>
      <c r="N729" s="1430"/>
      <c r="O729" s="1430"/>
      <c r="P729" s="1430"/>
      <c r="Q729" s="1430"/>
      <c r="R729" s="1430"/>
      <c r="S729" s="1430"/>
      <c r="T729" s="1430"/>
      <c r="U729" s="1430"/>
      <c r="V729" s="1430"/>
      <c r="W729" s="1430"/>
      <c r="X729" s="1430"/>
      <c r="Y729" s="1430"/>
      <c r="Z729" s="1430"/>
      <c r="AA729" s="1430"/>
      <c r="AB729" s="1430"/>
      <c r="AC729" s="1430"/>
      <c r="AD729" s="1430"/>
      <c r="AE729" s="1430"/>
      <c r="AF729" s="1430"/>
      <c r="AG729" s="1430"/>
      <c r="AH729" s="1430"/>
      <c r="AI729" s="1430"/>
      <c r="AJ729" s="1430"/>
      <c r="AK729" s="1430"/>
      <c r="AL729" s="1430"/>
      <c r="AM729" s="1430"/>
      <c r="AN729" s="1430"/>
      <c r="AO729" s="1430"/>
      <c r="AP729" s="1430"/>
      <c r="AQ729" s="1430"/>
      <c r="AR729" s="1430"/>
      <c r="AS729" s="1430"/>
      <c r="AT729" s="1430"/>
      <c r="AU729" s="1430"/>
      <c r="AV729" s="1430"/>
      <c r="AW729" s="1430"/>
      <c r="AX729" s="1430"/>
      <c r="AY729" s="1430"/>
      <c r="AZ729" s="1430"/>
      <c r="BA729" s="1430"/>
      <c r="BB729" s="1430"/>
      <c r="BC729" s="1430"/>
      <c r="BD729" s="1430"/>
      <c r="BE729" s="1430"/>
    </row>
    <row r="730" spans="2:57">
      <c r="B730" s="1430"/>
      <c r="C730" s="1430"/>
      <c r="D730" s="1430"/>
      <c r="E730" s="1430"/>
      <c r="F730" s="1430"/>
      <c r="G730" s="1430"/>
      <c r="H730" s="1430"/>
      <c r="I730" s="1430"/>
      <c r="J730" s="1430"/>
      <c r="K730" s="1430"/>
      <c r="L730" s="1430"/>
      <c r="M730" s="1430"/>
      <c r="N730" s="1430"/>
      <c r="O730" s="1430"/>
      <c r="P730" s="1430"/>
      <c r="Q730" s="1430"/>
      <c r="R730" s="1430"/>
      <c r="S730" s="1430"/>
      <c r="T730" s="1430"/>
      <c r="U730" s="1430"/>
      <c r="V730" s="1430"/>
      <c r="W730" s="1430"/>
      <c r="X730" s="1430"/>
      <c r="Y730" s="1430"/>
      <c r="Z730" s="1430"/>
      <c r="AA730" s="1430"/>
      <c r="AB730" s="1430"/>
      <c r="AC730" s="1430"/>
      <c r="AD730" s="1430"/>
      <c r="AE730" s="1430"/>
      <c r="AF730" s="1430"/>
      <c r="AG730" s="1430"/>
      <c r="AH730" s="1430"/>
      <c r="AI730" s="1430"/>
      <c r="AJ730" s="1430"/>
      <c r="AK730" s="1430"/>
      <c r="AL730" s="1430"/>
      <c r="AM730" s="1430"/>
      <c r="AN730" s="1430"/>
      <c r="AO730" s="1430"/>
      <c r="AP730" s="1430"/>
      <c r="AQ730" s="1430"/>
      <c r="AR730" s="1430"/>
      <c r="AS730" s="1430"/>
      <c r="AT730" s="1430"/>
      <c r="AU730" s="1430"/>
      <c r="AV730" s="1430"/>
      <c r="AW730" s="1430"/>
      <c r="AX730" s="1430"/>
      <c r="AY730" s="1430"/>
      <c r="AZ730" s="1430"/>
      <c r="BA730" s="1430"/>
      <c r="BB730" s="1430"/>
      <c r="BC730" s="1430"/>
      <c r="BD730" s="1430"/>
      <c r="BE730" s="1430"/>
    </row>
    <row r="731" spans="2:57">
      <c r="B731" s="1430"/>
      <c r="C731" s="1430"/>
      <c r="D731" s="1430"/>
      <c r="E731" s="1430"/>
      <c r="F731" s="1430"/>
      <c r="G731" s="1430"/>
      <c r="H731" s="1430"/>
      <c r="I731" s="1430"/>
      <c r="J731" s="1430"/>
      <c r="K731" s="1430"/>
      <c r="L731" s="1430"/>
      <c r="M731" s="1430"/>
      <c r="N731" s="1430"/>
      <c r="O731" s="1430"/>
      <c r="P731" s="1430"/>
      <c r="Q731" s="1430"/>
      <c r="R731" s="1430"/>
      <c r="S731" s="1430"/>
      <c r="T731" s="1430"/>
      <c r="U731" s="1430"/>
      <c r="V731" s="1430"/>
      <c r="W731" s="1430"/>
      <c r="X731" s="1430"/>
      <c r="Y731" s="1430"/>
      <c r="Z731" s="1430"/>
      <c r="AA731" s="1430"/>
      <c r="AB731" s="1430"/>
      <c r="AC731" s="1430"/>
      <c r="AD731" s="1430"/>
      <c r="AE731" s="1430"/>
      <c r="AF731" s="1430"/>
      <c r="AG731" s="1430"/>
      <c r="AH731" s="1430"/>
      <c r="AI731" s="1430"/>
      <c r="AJ731" s="1430"/>
      <c r="AK731" s="1430"/>
      <c r="AL731" s="1430"/>
      <c r="AM731" s="1430"/>
      <c r="AN731" s="1430"/>
      <c r="AO731" s="1430"/>
      <c r="AP731" s="1430"/>
      <c r="AQ731" s="1430"/>
      <c r="AR731" s="1430"/>
      <c r="AS731" s="1430"/>
      <c r="AT731" s="1430"/>
      <c r="AU731" s="1430"/>
      <c r="AV731" s="1430"/>
      <c r="AW731" s="1430"/>
      <c r="AX731" s="1430"/>
      <c r="AY731" s="1430"/>
      <c r="AZ731" s="1430"/>
      <c r="BA731" s="1430"/>
      <c r="BB731" s="1430"/>
      <c r="BC731" s="1430"/>
      <c r="BD731" s="1430"/>
      <c r="BE731" s="1430"/>
    </row>
    <row r="732" spans="2:57">
      <c r="B732" s="1430"/>
      <c r="C732" s="1430"/>
      <c r="D732" s="1430"/>
      <c r="E732" s="1430"/>
      <c r="F732" s="1430"/>
      <c r="G732" s="1430"/>
      <c r="H732" s="1430"/>
      <c r="I732" s="1430"/>
      <c r="J732" s="1430"/>
      <c r="K732" s="1430"/>
      <c r="L732" s="1430"/>
      <c r="M732" s="1430"/>
      <c r="N732" s="1430"/>
      <c r="O732" s="1430"/>
      <c r="P732" s="1430"/>
      <c r="Q732" s="1430"/>
      <c r="R732" s="1430"/>
      <c r="S732" s="1430"/>
      <c r="T732" s="1430"/>
      <c r="U732" s="1430"/>
      <c r="V732" s="1430"/>
      <c r="W732" s="1430"/>
      <c r="X732" s="1430"/>
      <c r="Y732" s="1430"/>
      <c r="Z732" s="1430"/>
      <c r="AA732" s="1430"/>
      <c r="AB732" s="1430"/>
      <c r="AC732" s="1430"/>
      <c r="AD732" s="1430"/>
      <c r="AE732" s="1430"/>
      <c r="AF732" s="1430"/>
      <c r="AG732" s="1430"/>
      <c r="AH732" s="1430"/>
      <c r="AI732" s="1430"/>
      <c r="AJ732" s="1430"/>
      <c r="AK732" s="1430"/>
      <c r="AL732" s="1430"/>
      <c r="AM732" s="1430"/>
      <c r="AN732" s="1430"/>
      <c r="AO732" s="1430"/>
      <c r="AP732" s="1430"/>
      <c r="AQ732" s="1430"/>
      <c r="AR732" s="1430"/>
      <c r="AS732" s="1430"/>
      <c r="AT732" s="1430"/>
      <c r="AU732" s="1430"/>
      <c r="AV732" s="1430"/>
      <c r="AW732" s="1430"/>
      <c r="AX732" s="1430"/>
      <c r="AY732" s="1430"/>
      <c r="AZ732" s="1430"/>
      <c r="BA732" s="1430"/>
      <c r="BB732" s="1430"/>
      <c r="BC732" s="1430"/>
      <c r="BD732" s="1430"/>
      <c r="BE732" s="1430"/>
    </row>
    <row r="733" spans="2:57">
      <c r="B733" s="1430"/>
      <c r="C733" s="1430"/>
      <c r="D733" s="1430"/>
      <c r="E733" s="1430"/>
      <c r="F733" s="1430"/>
      <c r="G733" s="1430"/>
      <c r="H733" s="1430"/>
      <c r="I733" s="1430"/>
      <c r="J733" s="1430"/>
      <c r="K733" s="1430"/>
      <c r="L733" s="1430"/>
      <c r="M733" s="1430"/>
      <c r="N733" s="1430"/>
      <c r="O733" s="1430"/>
      <c r="P733" s="1430"/>
      <c r="Q733" s="1430"/>
      <c r="R733" s="1430"/>
      <c r="S733" s="1430"/>
      <c r="T733" s="1430"/>
      <c r="U733" s="1430"/>
      <c r="V733" s="1430"/>
      <c r="W733" s="1430"/>
      <c r="X733" s="1430"/>
      <c r="Y733" s="1430"/>
      <c r="Z733" s="1430"/>
      <c r="AA733" s="1430"/>
      <c r="AB733" s="1430"/>
      <c r="AC733" s="1430"/>
      <c r="AD733" s="1430"/>
      <c r="AE733" s="1430"/>
      <c r="AF733" s="1430"/>
      <c r="AG733" s="1430"/>
      <c r="AH733" s="1430"/>
      <c r="AI733" s="1430"/>
      <c r="AJ733" s="1430"/>
      <c r="AK733" s="1430"/>
      <c r="AL733" s="1430"/>
      <c r="AM733" s="1430"/>
      <c r="AN733" s="1430"/>
      <c r="AO733" s="1430"/>
      <c r="AP733" s="1430"/>
      <c r="AQ733" s="1430"/>
      <c r="AR733" s="1430"/>
      <c r="AS733" s="1430"/>
      <c r="AT733" s="1430"/>
      <c r="AU733" s="1430"/>
      <c r="AV733" s="1430"/>
      <c r="AW733" s="1430"/>
      <c r="AX733" s="1430"/>
      <c r="AY733" s="1430"/>
      <c r="AZ733" s="1430"/>
      <c r="BA733" s="1430"/>
      <c r="BB733" s="1430"/>
      <c r="BC733" s="1430"/>
      <c r="BD733" s="1430"/>
      <c r="BE733" s="1430"/>
    </row>
    <row r="734" spans="2:57">
      <c r="B734" s="1430"/>
      <c r="C734" s="1430"/>
      <c r="D734" s="1430"/>
      <c r="E734" s="1430"/>
      <c r="F734" s="1430"/>
      <c r="G734" s="1430"/>
      <c r="H734" s="1430"/>
      <c r="I734" s="1430"/>
      <c r="J734" s="1430"/>
      <c r="K734" s="1430"/>
      <c r="L734" s="1430"/>
      <c r="M734" s="1430"/>
      <c r="N734" s="1430"/>
      <c r="O734" s="1430"/>
      <c r="P734" s="1430"/>
      <c r="Q734" s="1430"/>
      <c r="R734" s="1430"/>
      <c r="S734" s="1430"/>
      <c r="T734" s="1430"/>
      <c r="U734" s="1430"/>
      <c r="V734" s="1430"/>
      <c r="W734" s="1430"/>
      <c r="X734" s="1430"/>
      <c r="Y734" s="1430"/>
      <c r="Z734" s="1430"/>
      <c r="AA734" s="1430"/>
      <c r="AB734" s="1430"/>
      <c r="AC734" s="1430"/>
      <c r="AD734" s="1430"/>
      <c r="AE734" s="1430"/>
      <c r="AF734" s="1430"/>
      <c r="AG734" s="1430"/>
      <c r="AH734" s="1430"/>
      <c r="AI734" s="1430"/>
      <c r="AJ734" s="1430"/>
      <c r="AK734" s="1430"/>
      <c r="AL734" s="1430"/>
      <c r="AM734" s="1430"/>
      <c r="AN734" s="1430"/>
      <c r="AO734" s="1430"/>
      <c r="AP734" s="1430"/>
      <c r="AQ734" s="1430"/>
      <c r="AR734" s="1430"/>
      <c r="AS734" s="1430"/>
      <c r="AT734" s="1430"/>
      <c r="AU734" s="1430"/>
      <c r="AV734" s="1430"/>
      <c r="AW734" s="1430"/>
      <c r="AX734" s="1430"/>
      <c r="AY734" s="1430"/>
      <c r="AZ734" s="1430"/>
      <c r="BA734" s="1430"/>
      <c r="BB734" s="1430"/>
      <c r="BC734" s="1430"/>
      <c r="BD734" s="1430"/>
      <c r="BE734" s="1430"/>
    </row>
    <row r="735" spans="2:57">
      <c r="B735" s="1430"/>
      <c r="C735" s="1430"/>
      <c r="D735" s="1430"/>
      <c r="E735" s="1430"/>
      <c r="F735" s="1430"/>
      <c r="G735" s="1430"/>
      <c r="H735" s="1430"/>
      <c r="I735" s="1430"/>
      <c r="J735" s="1430"/>
      <c r="K735" s="1430"/>
      <c r="L735" s="1430"/>
      <c r="M735" s="1430"/>
      <c r="N735" s="1430"/>
      <c r="O735" s="1430"/>
      <c r="P735" s="1430"/>
      <c r="Q735" s="1430"/>
      <c r="R735" s="1430"/>
      <c r="S735" s="1430"/>
      <c r="T735" s="1430"/>
      <c r="U735" s="1430"/>
      <c r="V735" s="1430"/>
      <c r="W735" s="1430"/>
      <c r="X735" s="1430"/>
      <c r="Y735" s="1430"/>
      <c r="Z735" s="1430"/>
      <c r="AA735" s="1430"/>
      <c r="AB735" s="1430"/>
      <c r="AC735" s="1430"/>
      <c r="AD735" s="1430"/>
      <c r="AE735" s="1430"/>
      <c r="AF735" s="1430"/>
      <c r="AG735" s="1430"/>
      <c r="AH735" s="1430"/>
      <c r="AI735" s="1430"/>
      <c r="AJ735" s="1430"/>
      <c r="AK735" s="1430"/>
      <c r="AL735" s="1430"/>
      <c r="AM735" s="1430"/>
      <c r="AN735" s="1430"/>
      <c r="AO735" s="1430"/>
      <c r="AP735" s="1430"/>
      <c r="AQ735" s="1430"/>
      <c r="AR735" s="1430"/>
      <c r="AS735" s="1430"/>
      <c r="AT735" s="1430"/>
      <c r="AU735" s="1430"/>
      <c r="AV735" s="1430"/>
      <c r="AW735" s="1430"/>
      <c r="AX735" s="1430"/>
      <c r="AY735" s="1430"/>
      <c r="AZ735" s="1430"/>
      <c r="BA735" s="1430"/>
      <c r="BB735" s="1430"/>
      <c r="BC735" s="1430"/>
      <c r="BD735" s="1430"/>
      <c r="BE735" s="1430"/>
    </row>
    <row r="736" spans="2:57">
      <c r="B736" s="1430"/>
      <c r="C736" s="1430"/>
      <c r="D736" s="1430"/>
      <c r="E736" s="1430"/>
      <c r="F736" s="1430"/>
      <c r="G736" s="1430"/>
      <c r="H736" s="1430"/>
      <c r="I736" s="1430"/>
      <c r="J736" s="1430"/>
      <c r="K736" s="1430"/>
      <c r="L736" s="1430"/>
      <c r="M736" s="1430"/>
      <c r="N736" s="1430"/>
      <c r="O736" s="1430"/>
      <c r="P736" s="1430"/>
      <c r="Q736" s="1430"/>
      <c r="R736" s="1430"/>
      <c r="S736" s="1430"/>
      <c r="T736" s="1430"/>
      <c r="U736" s="1430"/>
      <c r="V736" s="1430"/>
      <c r="W736" s="1430"/>
      <c r="X736" s="1430"/>
      <c r="Y736" s="1430"/>
      <c r="Z736" s="1430"/>
      <c r="AA736" s="1430"/>
      <c r="AB736" s="1430"/>
      <c r="AC736" s="1430"/>
      <c r="AD736" s="1430"/>
      <c r="AE736" s="1430"/>
      <c r="AF736" s="1430"/>
      <c r="AG736" s="1430"/>
      <c r="AH736" s="1430"/>
      <c r="AI736" s="1430"/>
      <c r="AJ736" s="1430"/>
      <c r="AK736" s="1430"/>
      <c r="AL736" s="1430"/>
      <c r="AM736" s="1430"/>
      <c r="AN736" s="1430"/>
      <c r="AO736" s="1430"/>
      <c r="AP736" s="1430"/>
      <c r="AQ736" s="1430"/>
      <c r="AR736" s="1430"/>
      <c r="AS736" s="1430"/>
      <c r="AT736" s="1430"/>
      <c r="AU736" s="1430"/>
      <c r="AV736" s="1430"/>
      <c r="AW736" s="1430"/>
      <c r="AX736" s="1430"/>
      <c r="AY736" s="1430"/>
      <c r="AZ736" s="1430"/>
      <c r="BA736" s="1430"/>
      <c r="BB736" s="1430"/>
      <c r="BC736" s="1430"/>
      <c r="BD736" s="1430"/>
      <c r="BE736" s="1430"/>
    </row>
    <row r="737" spans="2:57">
      <c r="B737" s="1430"/>
      <c r="C737" s="1430"/>
      <c r="D737" s="1430"/>
      <c r="E737" s="1430"/>
      <c r="F737" s="1430"/>
      <c r="G737" s="1430"/>
      <c r="H737" s="1430"/>
      <c r="I737" s="1430"/>
      <c r="J737" s="1430"/>
      <c r="K737" s="1430"/>
      <c r="L737" s="1430"/>
      <c r="M737" s="1430"/>
      <c r="N737" s="1430"/>
      <c r="O737" s="1430"/>
      <c r="P737" s="1430"/>
      <c r="Q737" s="1430"/>
      <c r="R737" s="1430"/>
      <c r="S737" s="1430"/>
      <c r="T737" s="1430"/>
      <c r="U737" s="1430"/>
      <c r="V737" s="1430"/>
      <c r="W737" s="1430"/>
      <c r="X737" s="1430"/>
      <c r="Y737" s="1430"/>
      <c r="Z737" s="1430"/>
      <c r="AA737" s="1430"/>
      <c r="AB737" s="1430"/>
      <c r="AC737" s="1430"/>
      <c r="AD737" s="1430"/>
      <c r="AE737" s="1430"/>
      <c r="AF737" s="1430"/>
      <c r="AG737" s="1430"/>
      <c r="AH737" s="1430"/>
      <c r="AI737" s="1430"/>
      <c r="AJ737" s="1430"/>
      <c r="AK737" s="1430"/>
      <c r="AL737" s="1430"/>
      <c r="AM737" s="1430"/>
      <c r="AN737" s="1430"/>
      <c r="AO737" s="1430"/>
      <c r="AP737" s="1430"/>
      <c r="AQ737" s="1430"/>
      <c r="AR737" s="1430"/>
      <c r="AS737" s="1430"/>
      <c r="AT737" s="1430"/>
      <c r="AU737" s="1430"/>
      <c r="AV737" s="1430"/>
      <c r="AW737" s="1430"/>
      <c r="AX737" s="1430"/>
      <c r="AY737" s="1430"/>
      <c r="AZ737" s="1430"/>
      <c r="BA737" s="1430"/>
      <c r="BB737" s="1430"/>
      <c r="BC737" s="1430"/>
      <c r="BD737" s="1430"/>
      <c r="BE737" s="1430"/>
    </row>
    <row r="738" spans="2:57">
      <c r="B738" s="1430"/>
      <c r="C738" s="1430"/>
      <c r="D738" s="1430"/>
      <c r="E738" s="1430"/>
      <c r="F738" s="1430"/>
      <c r="G738" s="1430"/>
      <c r="H738" s="1430"/>
      <c r="I738" s="1430"/>
      <c r="J738" s="1430"/>
      <c r="K738" s="1430"/>
      <c r="L738" s="1430"/>
      <c r="M738" s="1430"/>
      <c r="N738" s="1430"/>
      <c r="O738" s="1430"/>
      <c r="P738" s="1430"/>
      <c r="Q738" s="1430"/>
      <c r="R738" s="1430"/>
      <c r="S738" s="1430"/>
      <c r="T738" s="1430"/>
      <c r="U738" s="1430"/>
      <c r="V738" s="1430"/>
      <c r="W738" s="1430"/>
      <c r="X738" s="1430"/>
      <c r="Y738" s="1430"/>
      <c r="Z738" s="1430"/>
      <c r="AA738" s="1430"/>
      <c r="AB738" s="1430"/>
      <c r="AC738" s="1430"/>
      <c r="AD738" s="1430"/>
      <c r="AE738" s="1430"/>
      <c r="AF738" s="1430"/>
      <c r="AG738" s="1430"/>
      <c r="AH738" s="1430"/>
      <c r="AI738" s="1430"/>
      <c r="AJ738" s="1430"/>
      <c r="AK738" s="1430"/>
      <c r="AL738" s="1430"/>
      <c r="AM738" s="1430"/>
      <c r="AN738" s="1430"/>
      <c r="AO738" s="1430"/>
      <c r="AP738" s="1430"/>
      <c r="AQ738" s="1430"/>
      <c r="AR738" s="1430"/>
      <c r="AS738" s="1430"/>
      <c r="AT738" s="1430"/>
      <c r="AU738" s="1430"/>
      <c r="AV738" s="1430"/>
      <c r="AW738" s="1430"/>
      <c r="AX738" s="1430"/>
      <c r="AY738" s="1430"/>
      <c r="AZ738" s="1430"/>
      <c r="BA738" s="1430"/>
      <c r="BB738" s="1430"/>
      <c r="BC738" s="1430"/>
      <c r="BD738" s="1430"/>
      <c r="BE738" s="1430"/>
    </row>
    <row r="739" spans="2:57">
      <c r="B739" s="1430"/>
      <c r="C739" s="1430"/>
      <c r="D739" s="1430"/>
      <c r="E739" s="1430"/>
      <c r="F739" s="1430"/>
      <c r="G739" s="1430"/>
      <c r="H739" s="1430"/>
      <c r="I739" s="1430"/>
      <c r="J739" s="1430"/>
      <c r="K739" s="1430"/>
      <c r="L739" s="1430"/>
      <c r="M739" s="1430"/>
      <c r="N739" s="1430"/>
      <c r="O739" s="1430"/>
      <c r="P739" s="1430"/>
      <c r="Q739" s="1430"/>
      <c r="R739" s="1430"/>
      <c r="S739" s="1430"/>
      <c r="T739" s="1430"/>
      <c r="U739" s="1430"/>
      <c r="V739" s="1430"/>
      <c r="W739" s="1430"/>
      <c r="X739" s="1430"/>
      <c r="Y739" s="1430"/>
      <c r="Z739" s="1430"/>
      <c r="AA739" s="1430"/>
      <c r="AB739" s="1430"/>
      <c r="AC739" s="1430"/>
      <c r="AD739" s="1430"/>
      <c r="AE739" s="1430"/>
      <c r="AF739" s="1430"/>
      <c r="AG739" s="1430"/>
      <c r="AH739" s="1430"/>
      <c r="AI739" s="1430"/>
      <c r="AJ739" s="1430"/>
      <c r="AK739" s="1430"/>
      <c r="AL739" s="1430"/>
      <c r="AM739" s="1430"/>
      <c r="AN739" s="1430"/>
      <c r="AO739" s="1430"/>
      <c r="AP739" s="1430"/>
      <c r="AQ739" s="1430"/>
      <c r="AR739" s="1430"/>
      <c r="AS739" s="1430"/>
      <c r="AT739" s="1430"/>
      <c r="AU739" s="1430"/>
      <c r="AV739" s="1430"/>
      <c r="AW739" s="1430"/>
      <c r="AX739" s="1430"/>
      <c r="AY739" s="1430"/>
      <c r="AZ739" s="1430"/>
      <c r="BA739" s="1430"/>
      <c r="BB739" s="1430"/>
      <c r="BC739" s="1430"/>
      <c r="BD739" s="1430"/>
      <c r="BE739" s="1430"/>
    </row>
    <row r="740" spans="2:57">
      <c r="B740" s="1430"/>
      <c r="C740" s="1430"/>
      <c r="D740" s="1430"/>
      <c r="E740" s="1430"/>
      <c r="F740" s="1430"/>
      <c r="G740" s="1430"/>
      <c r="H740" s="1430"/>
      <c r="I740" s="1430"/>
      <c r="J740" s="1430"/>
      <c r="K740" s="1430"/>
      <c r="L740" s="1430"/>
      <c r="M740" s="1430"/>
      <c r="N740" s="1430"/>
      <c r="O740" s="1430"/>
      <c r="P740" s="1430"/>
      <c r="Q740" s="1430"/>
      <c r="R740" s="1430"/>
      <c r="S740" s="1430"/>
      <c r="T740" s="1430"/>
      <c r="U740" s="1430"/>
      <c r="V740" s="1430"/>
      <c r="W740" s="1430"/>
      <c r="X740" s="1430"/>
      <c r="Y740" s="1430"/>
      <c r="Z740" s="1430"/>
      <c r="AA740" s="1430"/>
      <c r="AB740" s="1430"/>
      <c r="AC740" s="1430"/>
      <c r="AD740" s="1430"/>
      <c r="AE740" s="1430"/>
      <c r="AF740" s="1430"/>
      <c r="AG740" s="1430"/>
      <c r="AH740" s="1430"/>
      <c r="AI740" s="1430"/>
      <c r="AJ740" s="1430"/>
      <c r="AK740" s="1430"/>
      <c r="AL740" s="1430"/>
      <c r="AM740" s="1430"/>
      <c r="AN740" s="1430"/>
      <c r="AO740" s="1430"/>
      <c r="AP740" s="1430"/>
      <c r="AQ740" s="1430"/>
      <c r="AR740" s="1430"/>
      <c r="AS740" s="1430"/>
      <c r="AT740" s="1430"/>
      <c r="AU740" s="1430"/>
      <c r="AV740" s="1430"/>
      <c r="AW740" s="1430"/>
      <c r="AX740" s="1430"/>
      <c r="AY740" s="1430"/>
      <c r="AZ740" s="1430"/>
      <c r="BA740" s="1430"/>
      <c r="BB740" s="1430"/>
      <c r="BC740" s="1430"/>
      <c r="BD740" s="1430"/>
      <c r="BE740" s="1430"/>
    </row>
    <row r="741" spans="2:57">
      <c r="B741" s="1430"/>
      <c r="C741" s="1430"/>
      <c r="D741" s="1430"/>
      <c r="E741" s="1430"/>
      <c r="F741" s="1430"/>
      <c r="G741" s="1430"/>
      <c r="H741" s="1430"/>
      <c r="I741" s="1430"/>
      <c r="J741" s="1430"/>
      <c r="K741" s="1430"/>
      <c r="L741" s="1430"/>
      <c r="M741" s="1430"/>
      <c r="N741" s="1430"/>
      <c r="O741" s="1430"/>
      <c r="P741" s="1430"/>
      <c r="Q741" s="1430"/>
      <c r="R741" s="1430"/>
      <c r="S741" s="1430"/>
      <c r="T741" s="1430"/>
      <c r="U741" s="1430"/>
      <c r="V741" s="1430"/>
      <c r="W741" s="1430"/>
      <c r="X741" s="1430"/>
      <c r="Y741" s="1430"/>
      <c r="Z741" s="1430"/>
      <c r="AA741" s="1430"/>
      <c r="AB741" s="1430"/>
      <c r="AC741" s="1430"/>
      <c r="AD741" s="1430"/>
      <c r="AE741" s="1430"/>
      <c r="AF741" s="1430"/>
      <c r="AG741" s="1430"/>
      <c r="AH741" s="1430"/>
      <c r="AI741" s="1430"/>
      <c r="AJ741" s="1430"/>
      <c r="AK741" s="1430"/>
      <c r="AL741" s="1430"/>
      <c r="AM741" s="1430"/>
      <c r="AN741" s="1430"/>
      <c r="AO741" s="1430"/>
      <c r="AP741" s="1430"/>
      <c r="AQ741" s="1430"/>
      <c r="AR741" s="1430"/>
      <c r="AS741" s="1430"/>
      <c r="AT741" s="1430"/>
      <c r="AU741" s="1430"/>
      <c r="AV741" s="1430"/>
      <c r="AW741" s="1430"/>
      <c r="AX741" s="1430"/>
      <c r="AY741" s="1430"/>
      <c r="AZ741" s="1430"/>
      <c r="BA741" s="1430"/>
      <c r="BB741" s="1430"/>
      <c r="BC741" s="1430"/>
      <c r="BD741" s="1430"/>
      <c r="BE741" s="1430"/>
    </row>
    <row r="742" spans="2:57">
      <c r="B742" s="1430"/>
      <c r="C742" s="1430"/>
      <c r="D742" s="1430"/>
      <c r="E742" s="1430"/>
      <c r="F742" s="1430"/>
      <c r="G742" s="1430"/>
      <c r="H742" s="1430"/>
      <c r="I742" s="1430"/>
      <c r="J742" s="1430"/>
      <c r="K742" s="1430"/>
      <c r="L742" s="1430"/>
      <c r="M742" s="1430"/>
      <c r="N742" s="1430"/>
      <c r="O742" s="1430"/>
      <c r="P742" s="1430"/>
      <c r="Q742" s="1430"/>
      <c r="R742" s="1430"/>
      <c r="S742" s="1430"/>
      <c r="T742" s="1430"/>
      <c r="U742" s="1430"/>
      <c r="V742" s="1430"/>
      <c r="W742" s="1430"/>
      <c r="X742" s="1430"/>
      <c r="Y742" s="1430"/>
      <c r="Z742" s="1430"/>
      <c r="AA742" s="1430"/>
      <c r="AB742" s="1430"/>
      <c r="AC742" s="1430"/>
      <c r="AD742" s="1430"/>
      <c r="AE742" s="1430"/>
      <c r="AF742" s="1430"/>
      <c r="AG742" s="1430"/>
      <c r="AH742" s="1430"/>
      <c r="AI742" s="1430"/>
      <c r="AJ742" s="1430"/>
      <c r="AK742" s="1430"/>
      <c r="AL742" s="1430"/>
      <c r="AM742" s="1430"/>
      <c r="AN742" s="1430"/>
      <c r="AO742" s="1430"/>
      <c r="AP742" s="1430"/>
      <c r="AQ742" s="1430"/>
      <c r="AR742" s="1430"/>
      <c r="AS742" s="1430"/>
      <c r="AT742" s="1430"/>
      <c r="AU742" s="1430"/>
      <c r="AV742" s="1430"/>
      <c r="AW742" s="1430"/>
      <c r="AX742" s="1430"/>
      <c r="AY742" s="1430"/>
      <c r="AZ742" s="1430"/>
      <c r="BA742" s="1430"/>
      <c r="BB742" s="1430"/>
      <c r="BC742" s="1430"/>
      <c r="BD742" s="1430"/>
      <c r="BE742" s="1430"/>
    </row>
    <row r="743" spans="2:57">
      <c r="B743" s="1430"/>
      <c r="C743" s="1430"/>
      <c r="D743" s="1430"/>
      <c r="E743" s="1430"/>
      <c r="F743" s="1430"/>
      <c r="G743" s="1430"/>
      <c r="H743" s="1430"/>
      <c r="I743" s="1430"/>
      <c r="J743" s="1430"/>
      <c r="K743" s="1430"/>
      <c r="L743" s="1430"/>
      <c r="M743" s="1430"/>
      <c r="N743" s="1430"/>
      <c r="O743" s="1430"/>
      <c r="P743" s="1430"/>
      <c r="Q743" s="1430"/>
      <c r="R743" s="1430"/>
      <c r="S743" s="1430"/>
      <c r="T743" s="1430"/>
      <c r="U743" s="1430"/>
      <c r="V743" s="1430"/>
      <c r="W743" s="1430"/>
      <c r="X743" s="1430"/>
      <c r="Y743" s="1430"/>
      <c r="Z743" s="1430"/>
      <c r="AA743" s="1430"/>
      <c r="AB743" s="1430"/>
      <c r="AC743" s="1430"/>
      <c r="AD743" s="1430"/>
      <c r="AE743" s="1430"/>
      <c r="AF743" s="1430"/>
      <c r="AG743" s="1430"/>
      <c r="AH743" s="1430"/>
      <c r="AI743" s="1430"/>
      <c r="AJ743" s="1430"/>
      <c r="AK743" s="1430"/>
      <c r="AL743" s="1430"/>
      <c r="AM743" s="1430"/>
      <c r="AN743" s="1430"/>
      <c r="AO743" s="1430"/>
      <c r="AP743" s="1430"/>
      <c r="AQ743" s="1430"/>
      <c r="AR743" s="1430"/>
      <c r="AS743" s="1430"/>
      <c r="AT743" s="1430"/>
      <c r="AU743" s="1430"/>
      <c r="AV743" s="1430"/>
      <c r="AW743" s="1430"/>
      <c r="AX743" s="1430"/>
      <c r="AY743" s="1430"/>
      <c r="AZ743" s="1430"/>
      <c r="BA743" s="1430"/>
      <c r="BB743" s="1430"/>
      <c r="BC743" s="1430"/>
      <c r="BD743" s="1430"/>
      <c r="BE743" s="1430"/>
    </row>
    <row r="744" spans="2:57">
      <c r="B744" s="1430"/>
      <c r="C744" s="1430"/>
      <c r="D744" s="1430"/>
      <c r="E744" s="1430"/>
      <c r="F744" s="1430"/>
      <c r="G744" s="1430"/>
      <c r="H744" s="1430"/>
      <c r="I744" s="1430"/>
      <c r="J744" s="1430"/>
      <c r="K744" s="1430"/>
      <c r="L744" s="1430"/>
      <c r="M744" s="1430"/>
      <c r="N744" s="1430"/>
      <c r="O744" s="1430"/>
      <c r="P744" s="1430"/>
      <c r="Q744" s="1430"/>
      <c r="R744" s="1430"/>
      <c r="S744" s="1430"/>
      <c r="T744" s="1430"/>
      <c r="U744" s="1430"/>
      <c r="V744" s="1430"/>
      <c r="W744" s="1430"/>
      <c r="X744" s="1430"/>
      <c r="Y744" s="1430"/>
      <c r="Z744" s="1430"/>
      <c r="AA744" s="1430"/>
      <c r="AB744" s="1430"/>
      <c r="AC744" s="1430"/>
      <c r="AD744" s="1430"/>
      <c r="AE744" s="1430"/>
      <c r="AF744" s="1430"/>
      <c r="AG744" s="1430"/>
      <c r="AH744" s="1430"/>
      <c r="AI744" s="1430"/>
      <c r="AJ744" s="1430"/>
      <c r="AK744" s="1430"/>
      <c r="AL744" s="1430"/>
      <c r="AM744" s="1430"/>
      <c r="AN744" s="1430"/>
      <c r="AO744" s="1430"/>
      <c r="AP744" s="1430"/>
      <c r="AQ744" s="1430"/>
      <c r="AR744" s="1430"/>
      <c r="AS744" s="1430"/>
      <c r="AT744" s="1430"/>
      <c r="AU744" s="1430"/>
      <c r="AV744" s="1430"/>
      <c r="AW744" s="1430"/>
      <c r="AX744" s="1430"/>
      <c r="AY744" s="1430"/>
      <c r="AZ744" s="1430"/>
      <c r="BA744" s="1430"/>
      <c r="BB744" s="1430"/>
      <c r="BC744" s="1430"/>
      <c r="BD744" s="1430"/>
      <c r="BE744" s="1430"/>
    </row>
    <row r="745" spans="2:57">
      <c r="B745" s="1430"/>
      <c r="C745" s="1430"/>
      <c r="D745" s="1430"/>
      <c r="E745" s="1430"/>
      <c r="F745" s="1430"/>
      <c r="G745" s="1430"/>
      <c r="H745" s="1430"/>
      <c r="I745" s="1430"/>
      <c r="J745" s="1430"/>
      <c r="K745" s="1430"/>
      <c r="L745" s="1430"/>
      <c r="M745" s="1430"/>
      <c r="N745" s="1430"/>
      <c r="O745" s="1430"/>
      <c r="P745" s="1430"/>
      <c r="Q745" s="1430"/>
      <c r="R745" s="1430"/>
      <c r="S745" s="1430"/>
      <c r="T745" s="1430"/>
      <c r="U745" s="1430"/>
      <c r="V745" s="1430"/>
      <c r="W745" s="1430"/>
      <c r="X745" s="1430"/>
      <c r="Y745" s="1430"/>
      <c r="Z745" s="1430"/>
      <c r="AA745" s="1430"/>
      <c r="AB745" s="1430"/>
      <c r="AC745" s="1430"/>
      <c r="AD745" s="1430"/>
      <c r="AE745" s="1430"/>
      <c r="AF745" s="1430"/>
      <c r="AG745" s="1430"/>
      <c r="AH745" s="1430"/>
      <c r="AI745" s="1430"/>
      <c r="AJ745" s="1430"/>
      <c r="AK745" s="1430"/>
      <c r="AL745" s="1430"/>
      <c r="AM745" s="1430"/>
      <c r="AN745" s="1430"/>
      <c r="AO745" s="1430"/>
      <c r="AP745" s="1430"/>
      <c r="AQ745" s="1430"/>
      <c r="AR745" s="1430"/>
      <c r="AS745" s="1430"/>
      <c r="AT745" s="1430"/>
      <c r="AU745" s="1430"/>
      <c r="AV745" s="1430"/>
      <c r="AW745" s="1430"/>
      <c r="AX745" s="1430"/>
      <c r="AY745" s="1430"/>
      <c r="AZ745" s="1430"/>
      <c r="BA745" s="1430"/>
      <c r="BB745" s="1430"/>
      <c r="BC745" s="1430"/>
      <c r="BD745" s="1430"/>
      <c r="BE745" s="1430"/>
    </row>
    <row r="746" spans="2:57">
      <c r="B746" s="1430"/>
      <c r="C746" s="1430"/>
      <c r="D746" s="1430"/>
      <c r="E746" s="1430"/>
      <c r="F746" s="1430"/>
      <c r="G746" s="1430"/>
      <c r="H746" s="1430"/>
      <c r="I746" s="1430"/>
      <c r="J746" s="1430"/>
      <c r="K746" s="1430"/>
      <c r="L746" s="1430"/>
      <c r="M746" s="1430"/>
      <c r="N746" s="1430"/>
      <c r="O746" s="1430"/>
      <c r="P746" s="1430"/>
      <c r="Q746" s="1430"/>
      <c r="R746" s="1430"/>
      <c r="S746" s="1430"/>
      <c r="T746" s="1430"/>
      <c r="U746" s="1430"/>
      <c r="V746" s="1430"/>
      <c r="W746" s="1430"/>
      <c r="X746" s="1430"/>
      <c r="Y746" s="1430"/>
      <c r="Z746" s="1430"/>
      <c r="AA746" s="1430"/>
      <c r="AB746" s="1430"/>
      <c r="AC746" s="1430"/>
      <c r="AD746" s="1430"/>
      <c r="AE746" s="1430"/>
      <c r="AF746" s="1430"/>
      <c r="AG746" s="1430"/>
      <c r="AH746" s="1430"/>
      <c r="AI746" s="1430"/>
      <c r="AJ746" s="1430"/>
      <c r="AK746" s="1430"/>
      <c r="AL746" s="1430"/>
      <c r="AM746" s="1430"/>
      <c r="AN746" s="1430"/>
      <c r="AO746" s="1430"/>
      <c r="AP746" s="1430"/>
      <c r="AQ746" s="1430"/>
      <c r="AR746" s="1430"/>
      <c r="AS746" s="1430"/>
      <c r="AT746" s="1430"/>
      <c r="AU746" s="1430"/>
      <c r="AV746" s="1430"/>
      <c r="AW746" s="1430"/>
      <c r="AX746" s="1430"/>
      <c r="AY746" s="1430"/>
      <c r="AZ746" s="1430"/>
      <c r="BA746" s="1430"/>
      <c r="BB746" s="1430"/>
      <c r="BC746" s="1430"/>
      <c r="BD746" s="1430"/>
      <c r="BE746" s="1430"/>
    </row>
    <row r="747" spans="2:57">
      <c r="B747" s="1430"/>
      <c r="C747" s="1430"/>
      <c r="D747" s="1430"/>
      <c r="E747" s="1430"/>
      <c r="F747" s="1430"/>
      <c r="G747" s="1430"/>
      <c r="H747" s="1430"/>
      <c r="I747" s="1430"/>
      <c r="J747" s="1430"/>
      <c r="K747" s="1430"/>
      <c r="L747" s="1430"/>
      <c r="M747" s="1430"/>
      <c r="N747" s="1430"/>
      <c r="O747" s="1430"/>
      <c r="P747" s="1430"/>
      <c r="Q747" s="1430"/>
      <c r="R747" s="1430"/>
      <c r="S747" s="1430"/>
      <c r="T747" s="1430"/>
      <c r="U747" s="1430"/>
      <c r="V747" s="1430"/>
      <c r="W747" s="1430"/>
      <c r="X747" s="1430"/>
      <c r="Y747" s="1430"/>
      <c r="Z747" s="1430"/>
      <c r="AA747" s="1430"/>
      <c r="AB747" s="1430"/>
      <c r="AC747" s="1430"/>
      <c r="AD747" s="1430"/>
      <c r="AE747" s="1430"/>
      <c r="AF747" s="1430"/>
      <c r="AG747" s="1430"/>
      <c r="AH747" s="1430"/>
      <c r="AI747" s="1430"/>
      <c r="AJ747" s="1430"/>
      <c r="AK747" s="1430"/>
      <c r="AL747" s="1430"/>
      <c r="AM747" s="1430"/>
      <c r="AN747" s="1430"/>
      <c r="AO747" s="1430"/>
      <c r="AP747" s="1430"/>
      <c r="AQ747" s="1430"/>
      <c r="AR747" s="1430"/>
      <c r="AS747" s="1430"/>
      <c r="AT747" s="1430"/>
      <c r="AU747" s="1430"/>
      <c r="AV747" s="1430"/>
      <c r="AW747" s="1430"/>
      <c r="AX747" s="1430"/>
      <c r="AY747" s="1430"/>
      <c r="AZ747" s="1430"/>
      <c r="BA747" s="1430"/>
      <c r="BB747" s="1430"/>
      <c r="BC747" s="1430"/>
      <c r="BD747" s="1430"/>
      <c r="BE747" s="1430"/>
    </row>
    <row r="748" spans="2:57">
      <c r="B748" s="1430"/>
      <c r="C748" s="1430"/>
      <c r="D748" s="1430"/>
      <c r="E748" s="1430"/>
      <c r="F748" s="1430"/>
      <c r="G748" s="1430"/>
      <c r="H748" s="1430"/>
      <c r="I748" s="1430"/>
      <c r="J748" s="1430"/>
      <c r="K748" s="1430"/>
      <c r="L748" s="1430"/>
      <c r="M748" s="1430"/>
      <c r="N748" s="1430"/>
      <c r="O748" s="1430"/>
      <c r="P748" s="1430"/>
      <c r="Q748" s="1430"/>
      <c r="R748" s="1430"/>
      <c r="S748" s="1430"/>
      <c r="T748" s="1430"/>
      <c r="U748" s="1430"/>
      <c r="V748" s="1430"/>
      <c r="W748" s="1430"/>
      <c r="X748" s="1430"/>
      <c r="Y748" s="1430"/>
      <c r="Z748" s="1430"/>
      <c r="AA748" s="1430"/>
      <c r="AB748" s="1430"/>
      <c r="AC748" s="1430"/>
      <c r="AD748" s="1430"/>
      <c r="AE748" s="1430"/>
      <c r="AF748" s="1430"/>
      <c r="AG748" s="1430"/>
      <c r="AH748" s="1430"/>
      <c r="AI748" s="1430"/>
      <c r="AJ748" s="1430"/>
      <c r="AK748" s="1430"/>
      <c r="AL748" s="1430"/>
      <c r="AM748" s="1430"/>
      <c r="AN748" s="1430"/>
      <c r="AO748" s="1430"/>
      <c r="AP748" s="1430"/>
      <c r="AQ748" s="1430"/>
      <c r="AR748" s="1430"/>
      <c r="AS748" s="1430"/>
      <c r="AT748" s="1430"/>
      <c r="AU748" s="1430"/>
      <c r="AV748" s="1430"/>
      <c r="AW748" s="1430"/>
      <c r="AX748" s="1430"/>
      <c r="AY748" s="1430"/>
      <c r="AZ748" s="1430"/>
      <c r="BA748" s="1430"/>
      <c r="BB748" s="1430"/>
      <c r="BC748" s="1430"/>
      <c r="BD748" s="1430"/>
      <c r="BE748" s="1430"/>
    </row>
    <row r="749" spans="2:57">
      <c r="B749" s="1430"/>
      <c r="C749" s="1430"/>
      <c r="D749" s="1430"/>
      <c r="E749" s="1430"/>
      <c r="F749" s="1430"/>
      <c r="G749" s="1430"/>
      <c r="H749" s="1430"/>
      <c r="I749" s="1430"/>
      <c r="J749" s="1430"/>
      <c r="K749" s="1430"/>
      <c r="L749" s="1430"/>
      <c r="M749" s="1430"/>
      <c r="N749" s="1430"/>
      <c r="O749" s="1430"/>
      <c r="P749" s="1430"/>
      <c r="Q749" s="1430"/>
      <c r="R749" s="1430"/>
      <c r="S749" s="1430"/>
      <c r="T749" s="1430"/>
      <c r="U749" s="1430"/>
      <c r="V749" s="1430"/>
      <c r="W749" s="1430"/>
      <c r="X749" s="1430"/>
      <c r="Y749" s="1430"/>
      <c r="Z749" s="1430"/>
      <c r="AA749" s="1430"/>
      <c r="AB749" s="1430"/>
      <c r="AC749" s="1430"/>
      <c r="AD749" s="1430"/>
      <c r="AE749" s="1430"/>
      <c r="AF749" s="1430"/>
      <c r="AG749" s="1430"/>
      <c r="AH749" s="1430"/>
      <c r="AI749" s="1430"/>
      <c r="AJ749" s="1430"/>
      <c r="AK749" s="1430"/>
      <c r="AL749" s="1430"/>
      <c r="AM749" s="1430"/>
      <c r="AN749" s="1430"/>
      <c r="AO749" s="1430"/>
      <c r="AP749" s="1430"/>
      <c r="AQ749" s="1430"/>
      <c r="AR749" s="1430"/>
      <c r="AS749" s="1430"/>
      <c r="AT749" s="1430"/>
      <c r="AU749" s="1430"/>
      <c r="AV749" s="1430"/>
      <c r="AW749" s="1430"/>
      <c r="AX749" s="1430"/>
      <c r="AY749" s="1430"/>
      <c r="AZ749" s="1430"/>
      <c r="BA749" s="1430"/>
      <c r="BB749" s="1430"/>
      <c r="BC749" s="1430"/>
      <c r="BD749" s="1430"/>
      <c r="BE749" s="1430"/>
    </row>
    <row r="750" spans="2:57">
      <c r="B750" s="1430"/>
      <c r="C750" s="1430"/>
      <c r="D750" s="1430"/>
      <c r="E750" s="1430"/>
      <c r="F750" s="1430"/>
      <c r="G750" s="1430"/>
      <c r="H750" s="1430"/>
      <c r="I750" s="1430"/>
      <c r="J750" s="1430"/>
      <c r="K750" s="1430"/>
      <c r="L750" s="1430"/>
      <c r="M750" s="1430"/>
      <c r="N750" s="1430"/>
      <c r="O750" s="1430"/>
      <c r="P750" s="1430"/>
      <c r="Q750" s="1430"/>
      <c r="R750" s="1430"/>
      <c r="S750" s="1430"/>
      <c r="T750" s="1430"/>
      <c r="U750" s="1430"/>
      <c r="V750" s="1430"/>
      <c r="W750" s="1430"/>
      <c r="X750" s="1430"/>
      <c r="Y750" s="1430"/>
      <c r="Z750" s="1430"/>
      <c r="AA750" s="1430"/>
      <c r="AB750" s="1430"/>
      <c r="AC750" s="1430"/>
      <c r="AD750" s="1430"/>
      <c r="AE750" s="1430"/>
      <c r="AF750" s="1430"/>
      <c r="AG750" s="1430"/>
      <c r="AH750" s="1430"/>
      <c r="AI750" s="1430"/>
      <c r="AJ750" s="1430"/>
      <c r="AK750" s="1430"/>
      <c r="AL750" s="1430"/>
      <c r="AM750" s="1430"/>
      <c r="AN750" s="1430"/>
      <c r="AO750" s="1430"/>
      <c r="AP750" s="1430"/>
      <c r="AQ750" s="1430"/>
      <c r="AR750" s="1430"/>
      <c r="AS750" s="1430"/>
      <c r="AT750" s="1430"/>
      <c r="AU750" s="1430"/>
      <c r="AV750" s="1430"/>
      <c r="AW750" s="1430"/>
      <c r="AX750" s="1430"/>
      <c r="AY750" s="1430"/>
      <c r="AZ750" s="1430"/>
      <c r="BA750" s="1430"/>
      <c r="BB750" s="1430"/>
      <c r="BC750" s="1430"/>
      <c r="BD750" s="1430"/>
      <c r="BE750" s="1430"/>
    </row>
    <row r="751" spans="2:57">
      <c r="B751" s="1430"/>
      <c r="C751" s="1430"/>
      <c r="D751" s="1430"/>
      <c r="E751" s="1430"/>
      <c r="F751" s="1430"/>
      <c r="G751" s="1430"/>
      <c r="H751" s="1430"/>
      <c r="I751" s="1430"/>
      <c r="J751" s="1430"/>
      <c r="K751" s="1430"/>
      <c r="L751" s="1430"/>
      <c r="M751" s="1430"/>
      <c r="N751" s="1430"/>
      <c r="O751" s="1430"/>
      <c r="P751" s="1430"/>
      <c r="Q751" s="1430"/>
      <c r="R751" s="1430"/>
      <c r="S751" s="1430"/>
      <c r="T751" s="1430"/>
      <c r="U751" s="1430"/>
      <c r="V751" s="1430"/>
      <c r="W751" s="1430"/>
      <c r="X751" s="1430"/>
      <c r="Y751" s="1430"/>
      <c r="Z751" s="1430"/>
      <c r="AA751" s="1430"/>
      <c r="AB751" s="1430"/>
      <c r="AC751" s="1430"/>
      <c r="AD751" s="1430"/>
      <c r="AE751" s="1430"/>
      <c r="AF751" s="1430"/>
      <c r="AG751" s="1430"/>
      <c r="AH751" s="1430"/>
      <c r="AI751" s="1430"/>
      <c r="AJ751" s="1430"/>
      <c r="AK751" s="1430"/>
      <c r="AL751" s="1430"/>
      <c r="AM751" s="1430"/>
      <c r="AN751" s="1430"/>
      <c r="AO751" s="1430"/>
      <c r="AP751" s="1430"/>
      <c r="AQ751" s="1430"/>
      <c r="AR751" s="1430"/>
      <c r="AS751" s="1430"/>
      <c r="AT751" s="1430"/>
      <c r="AU751" s="1430"/>
      <c r="AV751" s="1430"/>
      <c r="AW751" s="1430"/>
      <c r="AX751" s="1430"/>
      <c r="AY751" s="1430"/>
      <c r="AZ751" s="1430"/>
      <c r="BA751" s="1430"/>
      <c r="BB751" s="1430"/>
      <c r="BC751" s="1430"/>
      <c r="BD751" s="1430"/>
      <c r="BE751" s="1430"/>
    </row>
    <row r="752" spans="2:57">
      <c r="B752" s="1430"/>
      <c r="C752" s="1430"/>
      <c r="D752" s="1430"/>
      <c r="E752" s="1430"/>
      <c r="F752" s="1430"/>
      <c r="G752" s="1430"/>
      <c r="H752" s="1430"/>
      <c r="I752" s="1430"/>
      <c r="J752" s="1430"/>
      <c r="K752" s="1430"/>
      <c r="L752" s="1430"/>
      <c r="M752" s="1430"/>
      <c r="N752" s="1430"/>
      <c r="O752" s="1430"/>
      <c r="P752" s="1430"/>
      <c r="Q752" s="1430"/>
      <c r="R752" s="1430"/>
      <c r="S752" s="1430"/>
      <c r="T752" s="1430"/>
      <c r="U752" s="1430"/>
      <c r="V752" s="1430"/>
      <c r="W752" s="1430"/>
      <c r="X752" s="1430"/>
      <c r="Y752" s="1430"/>
      <c r="Z752" s="1430"/>
      <c r="AA752" s="1430"/>
      <c r="AB752" s="1430"/>
      <c r="AC752" s="1430"/>
      <c r="AD752" s="1430"/>
      <c r="AE752" s="1430"/>
      <c r="AF752" s="1430"/>
      <c r="AG752" s="1430"/>
      <c r="AH752" s="1430"/>
      <c r="AI752" s="1430"/>
      <c r="AJ752" s="1430"/>
      <c r="AK752" s="1430"/>
      <c r="AL752" s="1430"/>
      <c r="AM752" s="1430"/>
      <c r="AN752" s="1430"/>
      <c r="AO752" s="1430"/>
      <c r="AP752" s="1430"/>
      <c r="AQ752" s="1430"/>
      <c r="AR752" s="1430"/>
      <c r="AS752" s="1430"/>
      <c r="AT752" s="1430"/>
      <c r="AU752" s="1430"/>
      <c r="AV752" s="1430"/>
      <c r="AW752" s="1430"/>
      <c r="AX752" s="1430"/>
      <c r="AY752" s="1430"/>
      <c r="AZ752" s="1430"/>
      <c r="BA752" s="1430"/>
      <c r="BB752" s="1430"/>
      <c r="BC752" s="1430"/>
      <c r="BD752" s="1430"/>
      <c r="BE752" s="1430"/>
    </row>
    <row r="753" spans="2:57">
      <c r="B753" s="1430"/>
      <c r="C753" s="1430"/>
      <c r="D753" s="1430"/>
      <c r="E753" s="1430"/>
      <c r="F753" s="1430"/>
      <c r="G753" s="1430"/>
      <c r="H753" s="1430"/>
      <c r="I753" s="1430"/>
      <c r="J753" s="1430"/>
      <c r="K753" s="1430"/>
      <c r="L753" s="1430"/>
      <c r="M753" s="1430"/>
      <c r="N753" s="1430"/>
      <c r="O753" s="1430"/>
      <c r="P753" s="1430"/>
      <c r="Q753" s="1430"/>
      <c r="R753" s="1430"/>
      <c r="S753" s="1430"/>
      <c r="T753" s="1430"/>
      <c r="U753" s="1430"/>
      <c r="V753" s="1430"/>
      <c r="W753" s="1430"/>
      <c r="X753" s="1430"/>
      <c r="Y753" s="1430"/>
      <c r="Z753" s="1430"/>
      <c r="AA753" s="1430"/>
      <c r="AB753" s="1430"/>
      <c r="AC753" s="1430"/>
      <c r="AD753" s="1430"/>
      <c r="AE753" s="1430"/>
      <c r="AF753" s="1430"/>
      <c r="AG753" s="1430"/>
      <c r="AH753" s="1430"/>
      <c r="AI753" s="1430"/>
      <c r="AJ753" s="1430"/>
      <c r="AK753" s="1430"/>
      <c r="AL753" s="1430"/>
      <c r="AM753" s="1430"/>
      <c r="AN753" s="1430"/>
      <c r="AO753" s="1430"/>
      <c r="AP753" s="1430"/>
      <c r="AQ753" s="1430"/>
      <c r="AR753" s="1430"/>
      <c r="AS753" s="1430"/>
      <c r="AT753" s="1430"/>
      <c r="AU753" s="1430"/>
      <c r="AV753" s="1430"/>
      <c r="AW753" s="1430"/>
      <c r="AX753" s="1430"/>
      <c r="AY753" s="1430"/>
      <c r="AZ753" s="1430"/>
      <c r="BA753" s="1430"/>
      <c r="BB753" s="1430"/>
      <c r="BC753" s="1430"/>
      <c r="BD753" s="1430"/>
      <c r="BE753" s="1430"/>
    </row>
    <row r="754" spans="2:57">
      <c r="B754" s="1430"/>
      <c r="C754" s="1430"/>
      <c r="D754" s="1430"/>
      <c r="E754" s="1430"/>
      <c r="F754" s="1430"/>
      <c r="G754" s="1430"/>
      <c r="H754" s="1430"/>
      <c r="I754" s="1430"/>
      <c r="J754" s="1430"/>
      <c r="K754" s="1430"/>
      <c r="L754" s="1430"/>
      <c r="M754" s="1430"/>
      <c r="N754" s="1430"/>
      <c r="O754" s="1430"/>
      <c r="P754" s="1430"/>
      <c r="Q754" s="1430"/>
      <c r="R754" s="1430"/>
      <c r="S754" s="1430"/>
      <c r="T754" s="1430"/>
      <c r="U754" s="1430"/>
      <c r="V754" s="1430"/>
      <c r="W754" s="1430"/>
      <c r="X754" s="1430"/>
      <c r="Y754" s="1430"/>
      <c r="Z754" s="1430"/>
      <c r="AA754" s="1430"/>
      <c r="AB754" s="1430"/>
      <c r="AC754" s="1430"/>
      <c r="AD754" s="1430"/>
      <c r="AE754" s="1430"/>
      <c r="AF754" s="1430"/>
      <c r="AG754" s="1430"/>
      <c r="AH754" s="1430"/>
      <c r="AI754" s="1430"/>
      <c r="AJ754" s="1430"/>
      <c r="AK754" s="1430"/>
      <c r="AL754" s="1430"/>
      <c r="AM754" s="1430"/>
      <c r="AN754" s="1430"/>
      <c r="AO754" s="1430"/>
      <c r="AP754" s="1430"/>
      <c r="AQ754" s="1430"/>
      <c r="AR754" s="1430"/>
      <c r="AS754" s="1430"/>
      <c r="AT754" s="1430"/>
      <c r="AU754" s="1430"/>
      <c r="AV754" s="1430"/>
      <c r="AW754" s="1430"/>
      <c r="AX754" s="1430"/>
      <c r="AY754" s="1430"/>
      <c r="AZ754" s="1430"/>
      <c r="BA754" s="1430"/>
      <c r="BB754" s="1430"/>
      <c r="BC754" s="1430"/>
      <c r="BD754" s="1430"/>
      <c r="BE754" s="1430"/>
    </row>
    <row r="755" spans="2:57">
      <c r="B755" s="1430"/>
      <c r="C755" s="1430"/>
      <c r="D755" s="1430"/>
      <c r="E755" s="1430"/>
      <c r="F755" s="1430"/>
      <c r="G755" s="1430"/>
      <c r="H755" s="1430"/>
      <c r="I755" s="1430"/>
      <c r="J755" s="1430"/>
      <c r="K755" s="1430"/>
      <c r="L755" s="1430"/>
      <c r="M755" s="1430"/>
      <c r="N755" s="1430"/>
      <c r="O755" s="1430"/>
      <c r="P755" s="1430"/>
      <c r="Q755" s="1430"/>
      <c r="R755" s="1430"/>
      <c r="S755" s="1430"/>
      <c r="T755" s="1430"/>
      <c r="U755" s="1430"/>
      <c r="V755" s="1430"/>
      <c r="W755" s="1430"/>
      <c r="X755" s="1430"/>
      <c r="Y755" s="1430"/>
      <c r="Z755" s="1430"/>
      <c r="AA755" s="1430"/>
      <c r="AB755" s="1430"/>
      <c r="AC755" s="1430"/>
      <c r="AD755" s="1430"/>
      <c r="AE755" s="1430"/>
      <c r="AF755" s="1430"/>
      <c r="AG755" s="1430"/>
      <c r="AH755" s="1430"/>
      <c r="AI755" s="1430"/>
      <c r="AJ755" s="1430"/>
      <c r="AK755" s="1430"/>
      <c r="AL755" s="1430"/>
      <c r="AM755" s="1430"/>
      <c r="AN755" s="1430"/>
      <c r="AO755" s="1430"/>
      <c r="AP755" s="1430"/>
      <c r="AQ755" s="1430"/>
      <c r="AR755" s="1430"/>
      <c r="AS755" s="1430"/>
      <c r="AT755" s="1430"/>
      <c r="AU755" s="1430"/>
      <c r="AV755" s="1430"/>
      <c r="AW755" s="1430"/>
      <c r="AX755" s="1430"/>
      <c r="AY755" s="1430"/>
      <c r="AZ755" s="1430"/>
      <c r="BA755" s="1430"/>
      <c r="BB755" s="1430"/>
      <c r="BC755" s="1430"/>
      <c r="BD755" s="1430"/>
      <c r="BE755" s="1430"/>
    </row>
    <row r="756" spans="2:57">
      <c r="B756" s="1430"/>
      <c r="C756" s="1430"/>
      <c r="D756" s="1430"/>
      <c r="E756" s="1430"/>
      <c r="F756" s="1430"/>
      <c r="G756" s="1430"/>
      <c r="H756" s="1430"/>
      <c r="I756" s="1430"/>
      <c r="J756" s="1430"/>
      <c r="K756" s="1430"/>
      <c r="L756" s="1430"/>
      <c r="M756" s="1430"/>
      <c r="N756" s="1430"/>
      <c r="O756" s="1430"/>
      <c r="P756" s="1430"/>
      <c r="Q756" s="1430"/>
      <c r="R756" s="1430"/>
      <c r="S756" s="1430"/>
      <c r="T756" s="1430"/>
      <c r="U756" s="1430"/>
      <c r="V756" s="1430"/>
      <c r="W756" s="1430"/>
      <c r="X756" s="1430"/>
      <c r="Y756" s="1430"/>
      <c r="Z756" s="1430"/>
      <c r="AA756" s="1430"/>
      <c r="AB756" s="1430"/>
      <c r="AC756" s="1430"/>
      <c r="AD756" s="1430"/>
      <c r="AE756" s="1430"/>
      <c r="AF756" s="1430"/>
      <c r="AG756" s="1430"/>
      <c r="AH756" s="1430"/>
      <c r="AI756" s="1430"/>
      <c r="AJ756" s="1430"/>
      <c r="AK756" s="1430"/>
      <c r="AL756" s="1430"/>
      <c r="AM756" s="1430"/>
      <c r="AN756" s="1430"/>
      <c r="AO756" s="1430"/>
      <c r="AP756" s="1430"/>
      <c r="AQ756" s="1430"/>
      <c r="AR756" s="1430"/>
      <c r="AS756" s="1430"/>
      <c r="AT756" s="1430"/>
      <c r="AU756" s="1430"/>
      <c r="AV756" s="1430"/>
      <c r="AW756" s="1430"/>
      <c r="AX756" s="1430"/>
      <c r="AY756" s="1430"/>
      <c r="AZ756" s="1430"/>
      <c r="BA756" s="1430"/>
      <c r="BB756" s="1430"/>
      <c r="BC756" s="1430"/>
      <c r="BD756" s="1430"/>
      <c r="BE756" s="1430"/>
    </row>
    <row r="757" spans="2:57">
      <c r="B757" s="1430"/>
      <c r="C757" s="1430"/>
      <c r="D757" s="1430"/>
      <c r="E757" s="1430"/>
      <c r="F757" s="1430"/>
      <c r="G757" s="1430"/>
      <c r="H757" s="1430"/>
      <c r="I757" s="1430"/>
      <c r="J757" s="1430"/>
      <c r="K757" s="1430"/>
      <c r="L757" s="1430"/>
      <c r="M757" s="1430"/>
      <c r="N757" s="1430"/>
      <c r="O757" s="1430"/>
      <c r="P757" s="1430"/>
      <c r="Q757" s="1430"/>
      <c r="R757" s="1430"/>
      <c r="S757" s="1430"/>
      <c r="T757" s="1430"/>
      <c r="U757" s="1430"/>
      <c r="V757" s="1430"/>
      <c r="W757" s="1430"/>
      <c r="X757" s="1430"/>
      <c r="Y757" s="1430"/>
      <c r="Z757" s="1430"/>
      <c r="AA757" s="1430"/>
      <c r="AB757" s="1430"/>
      <c r="AC757" s="1430"/>
      <c r="AD757" s="1430"/>
      <c r="AE757" s="1430"/>
      <c r="AF757" s="1430"/>
      <c r="AG757" s="1430"/>
      <c r="AH757" s="1430"/>
      <c r="AI757" s="1430"/>
      <c r="AJ757" s="1430"/>
      <c r="AK757" s="1430"/>
      <c r="AL757" s="1430"/>
      <c r="AM757" s="1430"/>
      <c r="AN757" s="1430"/>
      <c r="AO757" s="1430"/>
      <c r="AP757" s="1430"/>
      <c r="AQ757" s="1430"/>
      <c r="AR757" s="1430"/>
      <c r="AS757" s="1430"/>
      <c r="AT757" s="1430"/>
      <c r="AU757" s="1430"/>
      <c r="AV757" s="1430"/>
      <c r="AW757" s="1430"/>
      <c r="AX757" s="1430"/>
      <c r="AY757" s="1430"/>
      <c r="AZ757" s="1430"/>
      <c r="BA757" s="1430"/>
      <c r="BB757" s="1430"/>
      <c r="BC757" s="1430"/>
      <c r="BD757" s="1430"/>
      <c r="BE757" s="1430"/>
    </row>
    <row r="758" spans="2:57">
      <c r="B758" s="1430"/>
      <c r="C758" s="1430"/>
      <c r="D758" s="1430"/>
      <c r="E758" s="1430"/>
      <c r="F758" s="1430"/>
      <c r="G758" s="1430"/>
      <c r="H758" s="1430"/>
      <c r="I758" s="1430"/>
      <c r="J758" s="1430"/>
      <c r="K758" s="1430"/>
      <c r="L758" s="1430"/>
      <c r="M758" s="1430"/>
      <c r="N758" s="1430"/>
      <c r="O758" s="1430"/>
      <c r="P758" s="1430"/>
      <c r="Q758" s="1430"/>
      <c r="R758" s="1430"/>
      <c r="S758" s="1430"/>
      <c r="T758" s="1430"/>
      <c r="U758" s="1430"/>
      <c r="V758" s="1430"/>
      <c r="W758" s="1430"/>
      <c r="X758" s="1430"/>
      <c r="Y758" s="1430"/>
      <c r="Z758" s="1430"/>
      <c r="AA758" s="1430"/>
      <c r="AB758" s="1430"/>
      <c r="AC758" s="1430"/>
      <c r="AD758" s="1430"/>
      <c r="AE758" s="1430"/>
      <c r="AF758" s="1430"/>
      <c r="AG758" s="1430"/>
      <c r="AH758" s="1430"/>
      <c r="AI758" s="1430"/>
      <c r="AJ758" s="1430"/>
      <c r="AK758" s="1430"/>
      <c r="AL758" s="1430"/>
      <c r="AM758" s="1430"/>
      <c r="AN758" s="1430"/>
      <c r="AO758" s="1430"/>
      <c r="AP758" s="1430"/>
      <c r="AQ758" s="1430"/>
      <c r="AR758" s="1430"/>
      <c r="AS758" s="1430"/>
      <c r="AT758" s="1430"/>
      <c r="AU758" s="1430"/>
      <c r="AV758" s="1430"/>
      <c r="AW758" s="1430"/>
      <c r="AX758" s="1430"/>
      <c r="AY758" s="1430"/>
      <c r="AZ758" s="1430"/>
      <c r="BA758" s="1430"/>
      <c r="BB758" s="1430"/>
      <c r="BC758" s="1430"/>
      <c r="BD758" s="1430"/>
      <c r="BE758" s="1430"/>
    </row>
    <row r="759" spans="2:57">
      <c r="B759" s="1430"/>
      <c r="C759" s="1430"/>
      <c r="D759" s="1430"/>
      <c r="E759" s="1430"/>
      <c r="F759" s="1430"/>
      <c r="G759" s="1430"/>
      <c r="H759" s="1430"/>
      <c r="I759" s="1430"/>
      <c r="J759" s="1430"/>
      <c r="K759" s="1430"/>
      <c r="L759" s="1430"/>
      <c r="M759" s="1430"/>
      <c r="N759" s="1430"/>
      <c r="O759" s="1430"/>
      <c r="P759" s="1430"/>
      <c r="Q759" s="1430"/>
      <c r="R759" s="1430"/>
      <c r="S759" s="1430"/>
      <c r="T759" s="1430"/>
      <c r="U759" s="1430"/>
      <c r="V759" s="1430"/>
      <c r="W759" s="1430"/>
      <c r="X759" s="1430"/>
      <c r="Y759" s="1430"/>
      <c r="Z759" s="1430"/>
      <c r="AA759" s="1430"/>
      <c r="AB759" s="1430"/>
      <c r="AC759" s="1430"/>
      <c r="AD759" s="1430"/>
      <c r="AE759" s="1430"/>
      <c r="AF759" s="1430"/>
      <c r="AG759" s="1430"/>
      <c r="AH759" s="1430"/>
      <c r="AI759" s="1430"/>
      <c r="AJ759" s="1430"/>
      <c r="AK759" s="1430"/>
      <c r="AL759" s="1430"/>
      <c r="AM759" s="1430"/>
      <c r="AN759" s="1430"/>
      <c r="AO759" s="1430"/>
      <c r="AP759" s="1430"/>
      <c r="AQ759" s="1430"/>
      <c r="AR759" s="1430"/>
      <c r="AS759" s="1430"/>
      <c r="AT759" s="1430"/>
      <c r="AU759" s="1430"/>
      <c r="AV759" s="1430"/>
      <c r="AW759" s="1430"/>
      <c r="AX759" s="1430"/>
      <c r="AY759" s="1430"/>
      <c r="AZ759" s="1430"/>
      <c r="BA759" s="1430"/>
      <c r="BB759" s="1430"/>
      <c r="BC759" s="1430"/>
      <c r="BD759" s="1430"/>
      <c r="BE759" s="1430"/>
    </row>
    <row r="760" spans="2:57">
      <c r="B760" s="1430"/>
      <c r="C760" s="1430"/>
      <c r="D760" s="1430"/>
      <c r="E760" s="1430"/>
      <c r="F760" s="1430"/>
      <c r="G760" s="1430"/>
      <c r="H760" s="1430"/>
      <c r="I760" s="1430"/>
      <c r="J760" s="1430"/>
      <c r="K760" s="1430"/>
      <c r="L760" s="1430"/>
      <c r="M760" s="1430"/>
      <c r="N760" s="1430"/>
      <c r="O760" s="1430"/>
      <c r="P760" s="1430"/>
      <c r="Q760" s="1430"/>
      <c r="R760" s="1430"/>
      <c r="S760" s="1430"/>
      <c r="T760" s="1430"/>
      <c r="U760" s="1430"/>
      <c r="V760" s="1430"/>
      <c r="W760" s="1430"/>
      <c r="X760" s="1430"/>
      <c r="Y760" s="1430"/>
      <c r="Z760" s="1430"/>
      <c r="AA760" s="1430"/>
      <c r="AB760" s="1430"/>
      <c r="AC760" s="1430"/>
      <c r="AD760" s="1430"/>
      <c r="AE760" s="1430"/>
      <c r="AF760" s="1430"/>
      <c r="AG760" s="1430"/>
      <c r="AH760" s="1430"/>
      <c r="AI760" s="1430"/>
      <c r="AJ760" s="1430"/>
      <c r="AK760" s="1430"/>
      <c r="AL760" s="1430"/>
      <c r="AM760" s="1430"/>
      <c r="AN760" s="1430"/>
      <c r="AO760" s="1430"/>
      <c r="AP760" s="1430"/>
      <c r="AQ760" s="1430"/>
      <c r="AR760" s="1430"/>
      <c r="AS760" s="1430"/>
      <c r="AT760" s="1430"/>
      <c r="AU760" s="1430"/>
      <c r="AV760" s="1430"/>
      <c r="AW760" s="1430"/>
      <c r="AX760" s="1430"/>
      <c r="AY760" s="1430"/>
      <c r="AZ760" s="1430"/>
      <c r="BA760" s="1430"/>
      <c r="BB760" s="1430"/>
      <c r="BC760" s="1430"/>
      <c r="BD760" s="1430"/>
      <c r="BE760" s="1430"/>
    </row>
    <row r="761" spans="2:57">
      <c r="B761" s="1430"/>
      <c r="C761" s="1430"/>
      <c r="D761" s="1430"/>
      <c r="E761" s="1430"/>
      <c r="F761" s="1430"/>
      <c r="G761" s="1430"/>
      <c r="H761" s="1430"/>
      <c r="I761" s="1430"/>
      <c r="J761" s="1430"/>
      <c r="K761" s="1430"/>
      <c r="L761" s="1430"/>
      <c r="M761" s="1430"/>
      <c r="N761" s="1430"/>
      <c r="O761" s="1430"/>
      <c r="P761" s="1430"/>
      <c r="Q761" s="1430"/>
      <c r="R761" s="1430"/>
      <c r="S761" s="1430"/>
      <c r="T761" s="1430"/>
      <c r="U761" s="1430"/>
      <c r="V761" s="1430"/>
      <c r="W761" s="1430"/>
      <c r="X761" s="1430"/>
      <c r="Y761" s="1430"/>
      <c r="Z761" s="1430"/>
      <c r="AA761" s="1430"/>
      <c r="AB761" s="1430"/>
      <c r="AC761" s="1430"/>
      <c r="AD761" s="1430"/>
      <c r="AE761" s="1430"/>
      <c r="AF761" s="1430"/>
      <c r="AG761" s="1430"/>
      <c r="AH761" s="1430"/>
      <c r="AI761" s="1430"/>
      <c r="AJ761" s="1430"/>
      <c r="AK761" s="1430"/>
      <c r="AL761" s="1430"/>
      <c r="AM761" s="1430"/>
      <c r="AN761" s="1430"/>
      <c r="AO761" s="1430"/>
      <c r="AP761" s="1430"/>
      <c r="AQ761" s="1430"/>
      <c r="AR761" s="1430"/>
      <c r="AS761" s="1430"/>
      <c r="AT761" s="1430"/>
      <c r="AU761" s="1430"/>
      <c r="AV761" s="1430"/>
      <c r="AW761" s="1430"/>
      <c r="AX761" s="1430"/>
      <c r="AY761" s="1430"/>
      <c r="AZ761" s="1430"/>
      <c r="BA761" s="1430"/>
      <c r="BB761" s="1430"/>
      <c r="BC761" s="1430"/>
      <c r="BD761" s="1430"/>
      <c r="BE761" s="1430"/>
    </row>
    <row r="762" spans="2:57">
      <c r="B762" s="1430"/>
      <c r="C762" s="1430"/>
      <c r="D762" s="1430"/>
      <c r="E762" s="1430"/>
      <c r="F762" s="1430"/>
      <c r="G762" s="1430"/>
      <c r="H762" s="1430"/>
      <c r="I762" s="1430"/>
      <c r="J762" s="1430"/>
      <c r="K762" s="1430"/>
      <c r="L762" s="1430"/>
      <c r="M762" s="1430"/>
      <c r="N762" s="1430"/>
      <c r="O762" s="1430"/>
      <c r="P762" s="1430"/>
      <c r="Q762" s="1430"/>
      <c r="R762" s="1430"/>
      <c r="S762" s="1430"/>
      <c r="T762" s="1430"/>
      <c r="U762" s="1430"/>
      <c r="V762" s="1430"/>
      <c r="W762" s="1430"/>
      <c r="X762" s="1430"/>
      <c r="Y762" s="1430"/>
      <c r="Z762" s="1430"/>
      <c r="AA762" s="1430"/>
      <c r="AB762" s="1430"/>
      <c r="AC762" s="1430"/>
      <c r="AD762" s="1430"/>
      <c r="AE762" s="1430"/>
      <c r="AF762" s="1430"/>
      <c r="AG762" s="1430"/>
      <c r="AH762" s="1430"/>
      <c r="AI762" s="1430"/>
      <c r="AJ762" s="1430"/>
      <c r="AK762" s="1430"/>
      <c r="AL762" s="1430"/>
      <c r="AM762" s="1430"/>
      <c r="AN762" s="1430"/>
      <c r="AO762" s="1430"/>
      <c r="AP762" s="1430"/>
      <c r="AQ762" s="1430"/>
      <c r="AR762" s="1430"/>
      <c r="AS762" s="1430"/>
      <c r="AT762" s="1430"/>
      <c r="AU762" s="1430"/>
      <c r="AV762" s="1430"/>
      <c r="AW762" s="1430"/>
      <c r="AX762" s="1430"/>
      <c r="AY762" s="1430"/>
      <c r="AZ762" s="1430"/>
      <c r="BA762" s="1430"/>
      <c r="BB762" s="1430"/>
      <c r="BC762" s="1430"/>
      <c r="BD762" s="1430"/>
      <c r="BE762" s="1430"/>
    </row>
    <row r="763" spans="2:57">
      <c r="B763" s="1430"/>
      <c r="C763" s="1430"/>
      <c r="D763" s="1430"/>
      <c r="E763" s="1430"/>
      <c r="F763" s="1430"/>
      <c r="G763" s="1430"/>
      <c r="H763" s="1430"/>
      <c r="I763" s="1430"/>
      <c r="J763" s="1430"/>
      <c r="K763" s="1430"/>
      <c r="L763" s="1430"/>
      <c r="M763" s="1430"/>
      <c r="N763" s="1430"/>
      <c r="O763" s="1430"/>
      <c r="P763" s="1430"/>
      <c r="Q763" s="1430"/>
      <c r="R763" s="1430"/>
      <c r="S763" s="1430"/>
      <c r="T763" s="1430"/>
      <c r="U763" s="1430"/>
      <c r="V763" s="1430"/>
      <c r="W763" s="1430"/>
      <c r="X763" s="1430"/>
      <c r="Y763" s="1430"/>
      <c r="Z763" s="1430"/>
      <c r="AA763" s="1430"/>
      <c r="AB763" s="1430"/>
      <c r="AC763" s="1430"/>
      <c r="AD763" s="1430"/>
      <c r="AE763" s="1430"/>
      <c r="AF763" s="1430"/>
      <c r="AG763" s="1430"/>
      <c r="AH763" s="1430"/>
      <c r="AI763" s="1430"/>
      <c r="AJ763" s="1430"/>
      <c r="AK763" s="1430"/>
      <c r="AL763" s="1430"/>
      <c r="AM763" s="1430"/>
      <c r="AN763" s="1430"/>
      <c r="AO763" s="1430"/>
      <c r="AP763" s="1430"/>
      <c r="AQ763" s="1430"/>
      <c r="AR763" s="1430"/>
      <c r="AS763" s="1430"/>
      <c r="AT763" s="1430"/>
      <c r="AU763" s="1430"/>
      <c r="AV763" s="1430"/>
      <c r="AW763" s="1430"/>
      <c r="AX763" s="1430"/>
      <c r="AY763" s="1430"/>
      <c r="AZ763" s="1430"/>
      <c r="BA763" s="1430"/>
      <c r="BB763" s="1430"/>
      <c r="BC763" s="1430"/>
      <c r="BD763" s="1430"/>
      <c r="BE763" s="1430"/>
    </row>
    <row r="764" spans="2:57">
      <c r="B764" s="1430"/>
      <c r="C764" s="1430"/>
      <c r="D764" s="1430"/>
      <c r="E764" s="1430"/>
      <c r="F764" s="1430"/>
      <c r="G764" s="1430"/>
      <c r="H764" s="1430"/>
      <c r="I764" s="1430"/>
      <c r="J764" s="1430"/>
      <c r="K764" s="1430"/>
      <c r="L764" s="1430"/>
      <c r="M764" s="1430"/>
      <c r="N764" s="1430"/>
      <c r="O764" s="1430"/>
      <c r="P764" s="1430"/>
      <c r="Q764" s="1430"/>
      <c r="R764" s="1430"/>
      <c r="S764" s="1430"/>
      <c r="T764" s="1430"/>
      <c r="U764" s="1430"/>
      <c r="V764" s="1430"/>
      <c r="W764" s="1430"/>
      <c r="X764" s="1430"/>
      <c r="Y764" s="1430"/>
      <c r="Z764" s="1430"/>
      <c r="AA764" s="1430"/>
      <c r="AB764" s="1430"/>
      <c r="AC764" s="1430"/>
      <c r="AD764" s="1430"/>
      <c r="AE764" s="1430"/>
      <c r="AF764" s="1430"/>
      <c r="AG764" s="1430"/>
      <c r="AH764" s="1430"/>
      <c r="AI764" s="1430"/>
      <c r="AJ764" s="1430"/>
      <c r="AK764" s="1430"/>
      <c r="AL764" s="1430"/>
      <c r="AM764" s="1430"/>
      <c r="AN764" s="1430"/>
      <c r="AO764" s="1430"/>
      <c r="AP764" s="1430"/>
      <c r="AQ764" s="1430"/>
      <c r="AR764" s="1430"/>
      <c r="AS764" s="1430"/>
      <c r="AT764" s="1430"/>
      <c r="AU764" s="1430"/>
      <c r="AV764" s="1430"/>
      <c r="AW764" s="1430"/>
      <c r="AX764" s="1430"/>
      <c r="AY764" s="1430"/>
      <c r="AZ764" s="1430"/>
      <c r="BA764" s="1430"/>
      <c r="BB764" s="1430"/>
      <c r="BC764" s="1430"/>
      <c r="BD764" s="1430"/>
      <c r="BE764" s="1430"/>
    </row>
    <row r="765" spans="2:57">
      <c r="B765" s="1430"/>
      <c r="C765" s="1430"/>
      <c r="D765" s="1430"/>
      <c r="E765" s="1430"/>
      <c r="F765" s="1430"/>
      <c r="G765" s="1430"/>
      <c r="H765" s="1430"/>
      <c r="I765" s="1430"/>
      <c r="J765" s="1430"/>
      <c r="K765" s="1430"/>
      <c r="L765" s="1430"/>
      <c r="M765" s="1430"/>
      <c r="N765" s="1430"/>
      <c r="O765" s="1430"/>
      <c r="P765" s="1430"/>
      <c r="Q765" s="1430"/>
      <c r="R765" s="1430"/>
      <c r="S765" s="1430"/>
      <c r="T765" s="1430"/>
      <c r="U765" s="1430"/>
      <c r="V765" s="1430"/>
      <c r="W765" s="1430"/>
      <c r="X765" s="1430"/>
      <c r="Y765" s="1430"/>
      <c r="Z765" s="1430"/>
      <c r="AA765" s="1430"/>
      <c r="AB765" s="1430"/>
      <c r="AC765" s="1430"/>
      <c r="AD765" s="1430"/>
      <c r="AE765" s="1430"/>
      <c r="AF765" s="1430"/>
      <c r="AG765" s="1430"/>
      <c r="AH765" s="1430"/>
      <c r="AI765" s="1430"/>
      <c r="AJ765" s="1430"/>
      <c r="AK765" s="1430"/>
      <c r="AL765" s="1430"/>
      <c r="AM765" s="1430"/>
      <c r="AN765" s="1430"/>
      <c r="AO765" s="1430"/>
      <c r="AP765" s="1430"/>
      <c r="AQ765" s="1430"/>
      <c r="AR765" s="1430"/>
      <c r="AS765" s="1430"/>
      <c r="AT765" s="1430"/>
      <c r="AU765" s="1430"/>
      <c r="AV765" s="1430"/>
      <c r="AW765" s="1430"/>
      <c r="AX765" s="1430"/>
      <c r="AY765" s="1430"/>
      <c r="AZ765" s="1430"/>
      <c r="BA765" s="1430"/>
      <c r="BB765" s="1430"/>
      <c r="BC765" s="1430"/>
      <c r="BD765" s="1430"/>
      <c r="BE765" s="1430"/>
    </row>
    <row r="766" spans="2:57">
      <c r="B766" s="1430"/>
      <c r="C766" s="1430"/>
      <c r="D766" s="1430"/>
      <c r="E766" s="1430"/>
      <c r="F766" s="1430"/>
      <c r="G766" s="1430"/>
      <c r="H766" s="1430"/>
      <c r="I766" s="1430"/>
      <c r="J766" s="1430"/>
      <c r="K766" s="1430"/>
      <c r="L766" s="1430"/>
      <c r="M766" s="1430"/>
      <c r="N766" s="1430"/>
      <c r="O766" s="1430"/>
      <c r="P766" s="1430"/>
      <c r="Q766" s="1430"/>
      <c r="R766" s="1430"/>
      <c r="S766" s="1430"/>
      <c r="T766" s="1430"/>
      <c r="U766" s="1430"/>
      <c r="V766" s="1430"/>
      <c r="W766" s="1430"/>
      <c r="X766" s="1430"/>
      <c r="Y766" s="1430"/>
      <c r="Z766" s="1430"/>
      <c r="AA766" s="1430"/>
      <c r="AB766" s="1430"/>
      <c r="AC766" s="1430"/>
      <c r="AD766" s="1430"/>
      <c r="AE766" s="1430"/>
      <c r="AF766" s="1430"/>
      <c r="AG766" s="1430"/>
      <c r="AH766" s="1430"/>
      <c r="AI766" s="1430"/>
      <c r="AJ766" s="1430"/>
      <c r="AK766" s="1430"/>
      <c r="AL766" s="1430"/>
      <c r="AM766" s="1430"/>
      <c r="AN766" s="1430"/>
      <c r="AO766" s="1430"/>
      <c r="AP766" s="1430"/>
      <c r="AQ766" s="1430"/>
      <c r="AR766" s="1430"/>
      <c r="AS766" s="1430"/>
      <c r="AT766" s="1430"/>
      <c r="AU766" s="1430"/>
      <c r="AV766" s="1430"/>
      <c r="AW766" s="1430"/>
      <c r="AX766" s="1430"/>
      <c r="AY766" s="1430"/>
      <c r="AZ766" s="1430"/>
      <c r="BA766" s="1430"/>
      <c r="BB766" s="1430"/>
      <c r="BC766" s="1430"/>
      <c r="BD766" s="1430"/>
      <c r="BE766" s="1430"/>
    </row>
    <row r="767" spans="2:57">
      <c r="B767" s="1430"/>
      <c r="C767" s="1430"/>
      <c r="D767" s="1430"/>
      <c r="E767" s="1430"/>
      <c r="F767" s="1430"/>
      <c r="G767" s="1430"/>
      <c r="H767" s="1430"/>
      <c r="I767" s="1430"/>
      <c r="J767" s="1430"/>
      <c r="K767" s="1430"/>
      <c r="L767" s="1430"/>
      <c r="M767" s="1430"/>
      <c r="N767" s="1430"/>
      <c r="O767" s="1430"/>
      <c r="P767" s="1430"/>
      <c r="Q767" s="1430"/>
      <c r="R767" s="1430"/>
      <c r="S767" s="1430"/>
      <c r="T767" s="1430"/>
      <c r="U767" s="1430"/>
      <c r="V767" s="1430"/>
      <c r="W767" s="1430"/>
      <c r="X767" s="1430"/>
      <c r="Y767" s="1430"/>
      <c r="Z767" s="1430"/>
      <c r="AA767" s="1430"/>
      <c r="AB767" s="1430"/>
      <c r="AC767" s="1430"/>
      <c r="AD767" s="1430"/>
      <c r="AE767" s="1430"/>
      <c r="AF767" s="1430"/>
      <c r="AG767" s="1430"/>
      <c r="AH767" s="1430"/>
      <c r="AI767" s="1430"/>
      <c r="AJ767" s="1430"/>
      <c r="AK767" s="1430"/>
      <c r="AL767" s="1430"/>
      <c r="AM767" s="1430"/>
      <c r="AN767" s="1430"/>
      <c r="AO767" s="1430"/>
      <c r="AP767" s="1430"/>
      <c r="AQ767" s="1430"/>
      <c r="AR767" s="1430"/>
      <c r="AS767" s="1430"/>
      <c r="AT767" s="1430"/>
      <c r="AU767" s="1430"/>
      <c r="AV767" s="1430"/>
      <c r="AW767" s="1430"/>
      <c r="AX767" s="1430"/>
      <c r="AY767" s="1430"/>
      <c r="AZ767" s="1430"/>
      <c r="BA767" s="1430"/>
      <c r="BB767" s="1430"/>
      <c r="BC767" s="1430"/>
      <c r="BD767" s="1430"/>
      <c r="BE767" s="1430"/>
    </row>
    <row r="768" spans="2:57">
      <c r="B768" s="1430"/>
      <c r="C768" s="1430"/>
      <c r="D768" s="1430"/>
      <c r="E768" s="1430"/>
      <c r="F768" s="1430"/>
      <c r="G768" s="1430"/>
      <c r="H768" s="1430"/>
      <c r="I768" s="1430"/>
      <c r="J768" s="1430"/>
      <c r="K768" s="1430"/>
      <c r="L768" s="1430"/>
      <c r="M768" s="1430"/>
      <c r="N768" s="1430"/>
      <c r="O768" s="1430"/>
      <c r="P768" s="1430"/>
      <c r="Q768" s="1430"/>
      <c r="R768" s="1430"/>
      <c r="S768" s="1430"/>
      <c r="T768" s="1430"/>
      <c r="U768" s="1430"/>
      <c r="V768" s="1430"/>
      <c r="W768" s="1430"/>
      <c r="X768" s="1430"/>
      <c r="Y768" s="1430"/>
      <c r="Z768" s="1430"/>
      <c r="AA768" s="1430"/>
      <c r="AB768" s="1430"/>
      <c r="AC768" s="1430"/>
      <c r="AD768" s="1430"/>
      <c r="AE768" s="1430"/>
      <c r="AF768" s="1430"/>
      <c r="AG768" s="1430"/>
      <c r="AH768" s="1430"/>
      <c r="AI768" s="1430"/>
      <c r="AJ768" s="1430"/>
      <c r="AK768" s="1430"/>
      <c r="AL768" s="1430"/>
      <c r="AM768" s="1430"/>
      <c r="AN768" s="1430"/>
      <c r="AO768" s="1430"/>
      <c r="AP768" s="1430"/>
      <c r="AQ768" s="1430"/>
      <c r="AR768" s="1430"/>
      <c r="AS768" s="1430"/>
      <c r="AT768" s="1430"/>
      <c r="AU768" s="1430"/>
      <c r="AV768" s="1430"/>
      <c r="AW768" s="1430"/>
      <c r="AX768" s="1430"/>
      <c r="AY768" s="1430"/>
      <c r="AZ768" s="1430"/>
      <c r="BA768" s="1430"/>
      <c r="BB768" s="1430"/>
      <c r="BC768" s="1430"/>
      <c r="BD768" s="1430"/>
      <c r="BE768" s="1430"/>
    </row>
    <row r="769" spans="2:57">
      <c r="B769" s="1430"/>
      <c r="C769" s="1430"/>
      <c r="D769" s="1430"/>
      <c r="E769" s="1430"/>
      <c r="F769" s="1430"/>
      <c r="G769" s="1430"/>
      <c r="H769" s="1430"/>
      <c r="I769" s="1430"/>
      <c r="J769" s="1430"/>
      <c r="K769" s="1430"/>
      <c r="L769" s="1430"/>
      <c r="M769" s="1430"/>
      <c r="N769" s="1430"/>
      <c r="O769" s="1430"/>
      <c r="P769" s="1430"/>
      <c r="Q769" s="1430"/>
      <c r="R769" s="1430"/>
      <c r="S769" s="1430"/>
      <c r="T769" s="1430"/>
      <c r="U769" s="1430"/>
      <c r="V769" s="1430"/>
      <c r="W769" s="1430"/>
      <c r="X769" s="1430"/>
      <c r="Y769" s="1430"/>
      <c r="Z769" s="1430"/>
      <c r="AA769" s="1430"/>
      <c r="AB769" s="1430"/>
      <c r="AC769" s="1430"/>
      <c r="AD769" s="1430"/>
      <c r="AE769" s="1430"/>
      <c r="AF769" s="1430"/>
      <c r="AG769" s="1430"/>
      <c r="AH769" s="1430"/>
      <c r="AI769" s="1430"/>
      <c r="AJ769" s="1430"/>
      <c r="AK769" s="1430"/>
      <c r="AL769" s="1430"/>
      <c r="AM769" s="1430"/>
      <c r="AN769" s="1430"/>
      <c r="AO769" s="1430"/>
      <c r="AP769" s="1430"/>
      <c r="AQ769" s="1430"/>
      <c r="AR769" s="1430"/>
      <c r="AS769" s="1430"/>
      <c r="AT769" s="1430"/>
      <c r="AU769" s="1430"/>
      <c r="AV769" s="1430"/>
      <c r="AW769" s="1430"/>
      <c r="AX769" s="1430"/>
      <c r="AY769" s="1430"/>
      <c r="AZ769" s="1430"/>
      <c r="BA769" s="1430"/>
      <c r="BB769" s="1430"/>
      <c r="BC769" s="1430"/>
      <c r="BD769" s="1430"/>
      <c r="BE769" s="1430"/>
    </row>
    <row r="770" spans="2:57">
      <c r="B770" s="1430"/>
      <c r="C770" s="1430"/>
      <c r="D770" s="1430"/>
      <c r="E770" s="1430"/>
      <c r="F770" s="1430"/>
      <c r="G770" s="1430"/>
      <c r="H770" s="1430"/>
      <c r="I770" s="1430"/>
      <c r="J770" s="1430"/>
      <c r="K770" s="1430"/>
      <c r="L770" s="1430"/>
      <c r="M770" s="1430"/>
      <c r="N770" s="1430"/>
      <c r="O770" s="1430"/>
      <c r="P770" s="1430"/>
      <c r="Q770" s="1430"/>
      <c r="R770" s="1430"/>
      <c r="S770" s="1430"/>
      <c r="T770" s="1430"/>
      <c r="U770" s="1430"/>
      <c r="V770" s="1430"/>
      <c r="W770" s="1430"/>
      <c r="X770" s="1430"/>
      <c r="Y770" s="1430"/>
      <c r="Z770" s="1430"/>
      <c r="AA770" s="1430"/>
      <c r="AB770" s="1430"/>
      <c r="AC770" s="1430"/>
      <c r="AD770" s="1430"/>
      <c r="AE770" s="1430"/>
      <c r="AF770" s="1430"/>
      <c r="AG770" s="1430"/>
      <c r="AH770" s="1430"/>
      <c r="AI770" s="1430"/>
      <c r="AJ770" s="1430"/>
      <c r="AK770" s="1430"/>
      <c r="AL770" s="1430"/>
      <c r="AM770" s="1430"/>
      <c r="AN770" s="1430"/>
      <c r="AO770" s="1430"/>
      <c r="AP770" s="1430"/>
      <c r="AQ770" s="1430"/>
      <c r="AR770" s="1430"/>
      <c r="AS770" s="1430"/>
      <c r="AT770" s="1430"/>
      <c r="AU770" s="1430"/>
      <c r="AV770" s="1430"/>
      <c r="AW770" s="1430"/>
      <c r="AX770" s="1430"/>
      <c r="AY770" s="1430"/>
      <c r="AZ770" s="1430"/>
      <c r="BA770" s="1430"/>
      <c r="BB770" s="1430"/>
      <c r="BC770" s="1430"/>
      <c r="BD770" s="1430"/>
      <c r="BE770" s="1430"/>
    </row>
    <row r="771" spans="2:57">
      <c r="B771" s="1430"/>
      <c r="C771" s="1430"/>
      <c r="D771" s="1430"/>
      <c r="E771" s="1430"/>
      <c r="F771" s="1430"/>
      <c r="G771" s="1430"/>
      <c r="H771" s="1430"/>
      <c r="I771" s="1430"/>
      <c r="J771" s="1430"/>
      <c r="K771" s="1430"/>
      <c r="L771" s="1430"/>
      <c r="M771" s="1430"/>
      <c r="N771" s="1430"/>
      <c r="O771" s="1430"/>
      <c r="P771" s="1430"/>
      <c r="Q771" s="1430"/>
      <c r="R771" s="1430"/>
      <c r="S771" s="1430"/>
      <c r="T771" s="1430"/>
      <c r="U771" s="1430"/>
      <c r="V771" s="1430"/>
      <c r="W771" s="1430"/>
      <c r="X771" s="1430"/>
      <c r="Y771" s="1430"/>
      <c r="Z771" s="1430"/>
      <c r="AA771" s="1430"/>
      <c r="AB771" s="1430"/>
      <c r="AC771" s="1430"/>
      <c r="AD771" s="1430"/>
      <c r="AE771" s="1430"/>
      <c r="AF771" s="1430"/>
      <c r="AG771" s="1430"/>
      <c r="AH771" s="1430"/>
      <c r="AI771" s="1430"/>
      <c r="AJ771" s="1430"/>
      <c r="AK771" s="1430"/>
      <c r="AL771" s="1430"/>
      <c r="AM771" s="1430"/>
      <c r="AN771" s="1430"/>
      <c r="AO771" s="1430"/>
      <c r="AP771" s="1430"/>
      <c r="AQ771" s="1430"/>
      <c r="AR771" s="1430"/>
      <c r="AS771" s="1430"/>
      <c r="AT771" s="1430"/>
      <c r="AU771" s="1430"/>
      <c r="AV771" s="1430"/>
      <c r="AW771" s="1430"/>
      <c r="AX771" s="1430"/>
      <c r="AY771" s="1430"/>
      <c r="AZ771" s="1430"/>
      <c r="BA771" s="1430"/>
      <c r="BB771" s="1430"/>
      <c r="BC771" s="1430"/>
      <c r="BD771" s="1430"/>
      <c r="BE771" s="1430"/>
    </row>
    <row r="772" spans="2:57">
      <c r="B772" s="1430"/>
      <c r="C772" s="1430"/>
      <c r="D772" s="1430"/>
      <c r="E772" s="1430"/>
      <c r="F772" s="1430"/>
      <c r="G772" s="1430"/>
      <c r="H772" s="1430"/>
      <c r="I772" s="1430"/>
      <c r="J772" s="1430"/>
      <c r="K772" s="1430"/>
      <c r="L772" s="1430"/>
      <c r="M772" s="1430"/>
      <c r="N772" s="1430"/>
      <c r="O772" s="1430"/>
      <c r="P772" s="1430"/>
      <c r="Q772" s="1430"/>
      <c r="R772" s="1430"/>
      <c r="S772" s="1430"/>
      <c r="T772" s="1430"/>
      <c r="U772" s="1430"/>
      <c r="V772" s="1430"/>
      <c r="W772" s="1430"/>
      <c r="X772" s="1430"/>
      <c r="Y772" s="1430"/>
      <c r="Z772" s="1430"/>
      <c r="AA772" s="1430"/>
      <c r="AB772" s="1430"/>
      <c r="AC772" s="1430"/>
      <c r="AD772" s="1430"/>
      <c r="AE772" s="1430"/>
      <c r="AF772" s="1430"/>
      <c r="AG772" s="1430"/>
      <c r="AH772" s="1430"/>
      <c r="AI772" s="1430"/>
      <c r="AJ772" s="1430"/>
      <c r="AK772" s="1430"/>
      <c r="AL772" s="1430"/>
      <c r="AM772" s="1430"/>
      <c r="AN772" s="1430"/>
      <c r="AO772" s="1430"/>
      <c r="AP772" s="1430"/>
      <c r="AQ772" s="1430"/>
      <c r="AR772" s="1430"/>
      <c r="AS772" s="1430"/>
      <c r="AT772" s="1430"/>
      <c r="AU772" s="1430"/>
      <c r="AV772" s="1430"/>
      <c r="AW772" s="1430"/>
      <c r="AX772" s="1430"/>
      <c r="AY772" s="1430"/>
      <c r="AZ772" s="1430"/>
      <c r="BA772" s="1430"/>
      <c r="BB772" s="1430"/>
      <c r="BC772" s="1430"/>
      <c r="BD772" s="1430"/>
      <c r="BE772" s="1430"/>
    </row>
    <row r="773" spans="2:57">
      <c r="B773" s="1430"/>
      <c r="C773" s="1430"/>
      <c r="D773" s="1430"/>
      <c r="E773" s="1430"/>
      <c r="F773" s="1430"/>
      <c r="G773" s="1430"/>
      <c r="H773" s="1430"/>
      <c r="I773" s="1430"/>
      <c r="J773" s="1430"/>
      <c r="K773" s="1430"/>
      <c r="L773" s="1430"/>
      <c r="M773" s="1430"/>
      <c r="N773" s="1430"/>
      <c r="O773" s="1430"/>
      <c r="P773" s="1430"/>
      <c r="Q773" s="1430"/>
      <c r="R773" s="1430"/>
      <c r="S773" s="1430"/>
      <c r="T773" s="1430"/>
      <c r="U773" s="1430"/>
      <c r="V773" s="1430"/>
      <c r="W773" s="1430"/>
      <c r="X773" s="1430"/>
      <c r="Y773" s="1430"/>
      <c r="Z773" s="1430"/>
      <c r="AA773" s="1430"/>
      <c r="AB773" s="1430"/>
      <c r="AC773" s="1430"/>
      <c r="AD773" s="1430"/>
      <c r="AE773" s="1430"/>
      <c r="AF773" s="1430"/>
      <c r="AG773" s="1430"/>
      <c r="AH773" s="1430"/>
      <c r="AI773" s="1430"/>
      <c r="AJ773" s="1430"/>
      <c r="AK773" s="1430"/>
      <c r="AL773" s="1430"/>
      <c r="AM773" s="1430"/>
      <c r="AN773" s="1430"/>
      <c r="AO773" s="1430"/>
      <c r="AP773" s="1430"/>
      <c r="AQ773" s="1430"/>
      <c r="AR773" s="1430"/>
      <c r="AS773" s="1430"/>
      <c r="AT773" s="1430"/>
      <c r="AU773" s="1430"/>
      <c r="AV773" s="1430"/>
      <c r="AW773" s="1430"/>
      <c r="AX773" s="1430"/>
      <c r="AY773" s="1430"/>
      <c r="AZ773" s="1430"/>
      <c r="BA773" s="1430"/>
      <c r="BB773" s="1430"/>
      <c r="BC773" s="1430"/>
      <c r="BD773" s="1430"/>
      <c r="BE773" s="1430"/>
    </row>
    <row r="774" spans="2:57">
      <c r="B774" s="1430"/>
      <c r="C774" s="1430"/>
      <c r="D774" s="1430"/>
      <c r="E774" s="1430"/>
      <c r="F774" s="1430"/>
      <c r="G774" s="1430"/>
      <c r="H774" s="1430"/>
      <c r="I774" s="1430"/>
      <c r="J774" s="1430"/>
      <c r="K774" s="1430"/>
      <c r="L774" s="1430"/>
      <c r="M774" s="1430"/>
      <c r="N774" s="1430"/>
      <c r="O774" s="1430"/>
      <c r="P774" s="1430"/>
      <c r="Q774" s="1430"/>
      <c r="R774" s="1430"/>
      <c r="S774" s="1430"/>
      <c r="T774" s="1430"/>
      <c r="U774" s="1430"/>
      <c r="V774" s="1430"/>
      <c r="W774" s="1430"/>
      <c r="X774" s="1430"/>
      <c r="Y774" s="1430"/>
      <c r="Z774" s="1430"/>
      <c r="AA774" s="1430"/>
      <c r="AB774" s="1430"/>
      <c r="AC774" s="1430"/>
      <c r="AD774" s="1430"/>
      <c r="AE774" s="1430"/>
      <c r="AF774" s="1430"/>
      <c r="AG774" s="1430"/>
      <c r="AH774" s="1430"/>
      <c r="AI774" s="1430"/>
      <c r="AJ774" s="1430"/>
      <c r="AK774" s="1430"/>
      <c r="AL774" s="1430"/>
      <c r="AM774" s="1430"/>
      <c r="AN774" s="1430"/>
      <c r="AO774" s="1430"/>
      <c r="AP774" s="1430"/>
      <c r="AQ774" s="1430"/>
      <c r="AR774" s="1430"/>
      <c r="AS774" s="1430"/>
      <c r="AT774" s="1430"/>
      <c r="AU774" s="1430"/>
      <c r="AV774" s="1430"/>
      <c r="AW774" s="1430"/>
      <c r="AX774" s="1430"/>
      <c r="AY774" s="1430"/>
      <c r="AZ774" s="1430"/>
      <c r="BA774" s="1430"/>
      <c r="BB774" s="1430"/>
      <c r="BC774" s="1430"/>
      <c r="BD774" s="1430"/>
      <c r="BE774" s="1430"/>
    </row>
    <row r="775" spans="2:57">
      <c r="B775" s="1430"/>
      <c r="C775" s="1430"/>
      <c r="D775" s="1430"/>
      <c r="E775" s="1430"/>
      <c r="F775" s="1430"/>
      <c r="G775" s="1430"/>
      <c r="H775" s="1430"/>
      <c r="I775" s="1430"/>
      <c r="J775" s="1430"/>
      <c r="K775" s="1430"/>
      <c r="L775" s="1430"/>
      <c r="M775" s="1430"/>
      <c r="N775" s="1430"/>
      <c r="O775" s="1430"/>
      <c r="P775" s="1430"/>
      <c r="Q775" s="1430"/>
      <c r="R775" s="1430"/>
      <c r="S775" s="1430"/>
      <c r="T775" s="1430"/>
      <c r="U775" s="1430"/>
      <c r="V775" s="1430"/>
      <c r="W775" s="1430"/>
      <c r="X775" s="1430"/>
      <c r="Y775" s="1430"/>
      <c r="Z775" s="1430"/>
      <c r="AA775" s="1430"/>
      <c r="AB775" s="1430"/>
      <c r="AC775" s="1430"/>
      <c r="AD775" s="1430"/>
      <c r="AE775" s="1430"/>
      <c r="AF775" s="1430"/>
      <c r="AG775" s="1430"/>
      <c r="AH775" s="1430"/>
      <c r="AI775" s="1430"/>
      <c r="AJ775" s="1430"/>
      <c r="AK775" s="1430"/>
      <c r="AL775" s="1430"/>
      <c r="AM775" s="1430"/>
      <c r="AN775" s="1430"/>
      <c r="AO775" s="1430"/>
      <c r="AP775" s="1430"/>
      <c r="AQ775" s="1430"/>
      <c r="AR775" s="1430"/>
      <c r="AS775" s="1430"/>
      <c r="AT775" s="1430"/>
      <c r="AU775" s="1430"/>
      <c r="AV775" s="1430"/>
      <c r="AW775" s="1430"/>
      <c r="AX775" s="1430"/>
      <c r="AY775" s="1430"/>
      <c r="AZ775" s="1430"/>
      <c r="BA775" s="1430"/>
      <c r="BB775" s="1430"/>
      <c r="BC775" s="1430"/>
      <c r="BD775" s="1430"/>
      <c r="BE775" s="1430"/>
    </row>
    <row r="776" spans="2:57">
      <c r="B776" s="1430"/>
      <c r="C776" s="1430"/>
      <c r="D776" s="1430"/>
      <c r="E776" s="1430"/>
      <c r="F776" s="1430"/>
      <c r="G776" s="1430"/>
      <c r="H776" s="1430"/>
      <c r="I776" s="1430"/>
      <c r="J776" s="1430"/>
      <c r="K776" s="1430"/>
      <c r="L776" s="1430"/>
      <c r="M776" s="1430"/>
      <c r="N776" s="1430"/>
      <c r="O776" s="1430"/>
      <c r="P776" s="1430"/>
      <c r="Q776" s="1430"/>
      <c r="R776" s="1430"/>
      <c r="S776" s="1430"/>
      <c r="T776" s="1430"/>
      <c r="U776" s="1430"/>
      <c r="V776" s="1430"/>
      <c r="W776" s="1430"/>
      <c r="X776" s="1430"/>
      <c r="Y776" s="1430"/>
      <c r="Z776" s="1430"/>
      <c r="AA776" s="1430"/>
      <c r="AB776" s="1430"/>
      <c r="AC776" s="1430"/>
      <c r="AD776" s="1430"/>
      <c r="AE776" s="1430"/>
      <c r="AF776" s="1430"/>
      <c r="AG776" s="1430"/>
      <c r="AH776" s="1430"/>
      <c r="AI776" s="1430"/>
      <c r="AJ776" s="1430"/>
      <c r="AK776" s="1430"/>
      <c r="AL776" s="1430"/>
      <c r="AM776" s="1430"/>
      <c r="AN776" s="1430"/>
      <c r="AO776" s="1430"/>
      <c r="AP776" s="1430"/>
      <c r="AQ776" s="1430"/>
      <c r="AR776" s="1430"/>
      <c r="AS776" s="1430"/>
      <c r="AT776" s="1430"/>
      <c r="AU776" s="1430"/>
      <c r="AV776" s="1430"/>
      <c r="AW776" s="1430"/>
      <c r="AX776" s="1430"/>
      <c r="AY776" s="1430"/>
      <c r="AZ776" s="1430"/>
      <c r="BA776" s="1430"/>
      <c r="BB776" s="1430"/>
      <c r="BC776" s="1430"/>
      <c r="BD776" s="1430"/>
      <c r="BE776" s="1430"/>
    </row>
    <row r="777" spans="2:57">
      <c r="B777" s="1430"/>
      <c r="C777" s="1430"/>
      <c r="D777" s="1430"/>
      <c r="E777" s="1430"/>
      <c r="F777" s="1430"/>
      <c r="G777" s="1430"/>
      <c r="H777" s="1430"/>
      <c r="I777" s="1430"/>
      <c r="J777" s="1430"/>
      <c r="K777" s="1430"/>
      <c r="L777" s="1430"/>
      <c r="M777" s="1430"/>
      <c r="N777" s="1430"/>
      <c r="O777" s="1430"/>
      <c r="P777" s="1430"/>
      <c r="Q777" s="1430"/>
      <c r="R777" s="1430"/>
      <c r="S777" s="1430"/>
      <c r="T777" s="1430"/>
      <c r="U777" s="1430"/>
      <c r="V777" s="1430"/>
      <c r="W777" s="1430"/>
      <c r="X777" s="1430"/>
      <c r="Y777" s="1430"/>
      <c r="Z777" s="1430"/>
      <c r="AA777" s="1430"/>
      <c r="AB777" s="1430"/>
      <c r="AC777" s="1430"/>
      <c r="AD777" s="1430"/>
      <c r="AE777" s="1430"/>
      <c r="AF777" s="1430"/>
      <c r="AG777" s="1430"/>
      <c r="AH777" s="1430"/>
      <c r="AI777" s="1430"/>
      <c r="AJ777" s="1430"/>
      <c r="AK777" s="1430"/>
      <c r="AL777" s="1430"/>
      <c r="AM777" s="1430"/>
      <c r="AN777" s="1430"/>
      <c r="AO777" s="1430"/>
      <c r="AP777" s="1430"/>
      <c r="AQ777" s="1430"/>
      <c r="AR777" s="1430"/>
      <c r="AS777" s="1430"/>
      <c r="AT777" s="1430"/>
      <c r="AU777" s="1430"/>
      <c r="AV777" s="1430"/>
      <c r="AW777" s="1430"/>
      <c r="AX777" s="1430"/>
      <c r="AY777" s="1430"/>
      <c r="AZ777" s="1430"/>
      <c r="BA777" s="1430"/>
      <c r="BB777" s="1430"/>
      <c r="BC777" s="1430"/>
      <c r="BD777" s="1430"/>
      <c r="BE777" s="1430"/>
    </row>
    <row r="778" spans="2:57">
      <c r="B778" s="1430"/>
      <c r="C778" s="1430"/>
      <c r="D778" s="1430"/>
      <c r="E778" s="1430"/>
      <c r="F778" s="1430"/>
      <c r="G778" s="1430"/>
      <c r="H778" s="1430"/>
      <c r="I778" s="1430"/>
      <c r="J778" s="1430"/>
      <c r="K778" s="1430"/>
      <c r="L778" s="1430"/>
      <c r="M778" s="1430"/>
      <c r="N778" s="1430"/>
      <c r="O778" s="1430"/>
      <c r="P778" s="1430"/>
      <c r="Q778" s="1430"/>
      <c r="R778" s="1430"/>
      <c r="S778" s="1430"/>
      <c r="T778" s="1430"/>
      <c r="U778" s="1430"/>
      <c r="V778" s="1430"/>
      <c r="W778" s="1430"/>
      <c r="X778" s="1430"/>
      <c r="Y778" s="1430"/>
      <c r="Z778" s="1430"/>
      <c r="AA778" s="1430"/>
      <c r="AB778" s="1430"/>
      <c r="AC778" s="1430"/>
      <c r="AD778" s="1430"/>
      <c r="AE778" s="1430"/>
      <c r="AF778" s="1430"/>
      <c r="AG778" s="1430"/>
      <c r="AH778" s="1430"/>
      <c r="AI778" s="1430"/>
      <c r="AJ778" s="1430"/>
      <c r="AK778" s="1430"/>
      <c r="AL778" s="1430"/>
      <c r="AM778" s="1430"/>
      <c r="AN778" s="1430"/>
      <c r="AO778" s="1430"/>
      <c r="AP778" s="1430"/>
      <c r="AQ778" s="1430"/>
      <c r="AR778" s="1430"/>
      <c r="AS778" s="1430"/>
      <c r="AT778" s="1430"/>
      <c r="AU778" s="1430"/>
      <c r="AV778" s="1430"/>
      <c r="AW778" s="1430"/>
      <c r="AX778" s="1430"/>
      <c r="AY778" s="1430"/>
      <c r="AZ778" s="1430"/>
      <c r="BA778" s="1430"/>
      <c r="BB778" s="1430"/>
      <c r="BC778" s="1430"/>
      <c r="BD778" s="1430"/>
      <c r="BE778" s="1430"/>
    </row>
    <row r="779" spans="2:57">
      <c r="B779" s="1430"/>
      <c r="C779" s="1430"/>
      <c r="D779" s="1430"/>
      <c r="E779" s="1430"/>
      <c r="F779" s="1430"/>
      <c r="G779" s="1430"/>
      <c r="H779" s="1430"/>
      <c r="I779" s="1430"/>
      <c r="J779" s="1430"/>
      <c r="K779" s="1430"/>
      <c r="L779" s="1430"/>
      <c r="M779" s="1430"/>
      <c r="N779" s="1430"/>
      <c r="O779" s="1430"/>
      <c r="P779" s="1430"/>
      <c r="Q779" s="1430"/>
      <c r="R779" s="1430"/>
      <c r="S779" s="1430"/>
      <c r="T779" s="1430"/>
      <c r="U779" s="1430"/>
      <c r="V779" s="1430"/>
      <c r="W779" s="1430"/>
      <c r="X779" s="1430"/>
      <c r="Y779" s="1430"/>
      <c r="Z779" s="1430"/>
      <c r="AA779" s="1430"/>
      <c r="AB779" s="1430"/>
      <c r="AC779" s="1430"/>
      <c r="AD779" s="1430"/>
      <c r="AE779" s="1430"/>
      <c r="AF779" s="1430"/>
      <c r="AG779" s="1430"/>
      <c r="AH779" s="1430"/>
      <c r="AI779" s="1430"/>
      <c r="AJ779" s="1430"/>
      <c r="AK779" s="1430"/>
      <c r="AL779" s="1430"/>
      <c r="AM779" s="1430"/>
      <c r="AN779" s="1430"/>
      <c r="AO779" s="1430"/>
      <c r="AP779" s="1430"/>
      <c r="AQ779" s="1430"/>
      <c r="AR779" s="1430"/>
      <c r="AS779" s="1430"/>
      <c r="AT779" s="1430"/>
      <c r="AU779" s="1430"/>
      <c r="AV779" s="1430"/>
      <c r="AW779" s="1430"/>
      <c r="AX779" s="1430"/>
      <c r="AY779" s="1430"/>
      <c r="AZ779" s="1430"/>
      <c r="BA779" s="1430"/>
      <c r="BB779" s="1430"/>
      <c r="BC779" s="1430"/>
      <c r="BD779" s="1430"/>
      <c r="BE779" s="1430"/>
    </row>
    <row r="780" spans="2:57">
      <c r="B780" s="1430"/>
      <c r="C780" s="1430"/>
      <c r="D780" s="1430"/>
      <c r="E780" s="1430"/>
      <c r="F780" s="1430"/>
      <c r="G780" s="1430"/>
      <c r="H780" s="1430"/>
      <c r="I780" s="1430"/>
      <c r="J780" s="1430"/>
      <c r="K780" s="1430"/>
      <c r="L780" s="1430"/>
      <c r="M780" s="1430"/>
      <c r="N780" s="1430"/>
      <c r="O780" s="1430"/>
      <c r="P780" s="1430"/>
      <c r="Q780" s="1430"/>
      <c r="R780" s="1430"/>
      <c r="S780" s="1430"/>
      <c r="T780" s="1430"/>
      <c r="U780" s="1430"/>
      <c r="V780" s="1430"/>
      <c r="W780" s="1430"/>
      <c r="X780" s="1430"/>
      <c r="Y780" s="1430"/>
      <c r="Z780" s="1430"/>
      <c r="AA780" s="1430"/>
      <c r="AB780" s="1430"/>
      <c r="AC780" s="1430"/>
      <c r="AD780" s="1430"/>
      <c r="AE780" s="1430"/>
      <c r="AF780" s="1430"/>
      <c r="AG780" s="1430"/>
      <c r="AH780" s="1430"/>
      <c r="AI780" s="1430"/>
      <c r="AJ780" s="1430"/>
      <c r="AK780" s="1430"/>
      <c r="AL780" s="1430"/>
      <c r="AM780" s="1430"/>
      <c r="AN780" s="1430"/>
      <c r="AO780" s="1430"/>
      <c r="AP780" s="1430"/>
      <c r="AQ780" s="1430"/>
      <c r="AR780" s="1430"/>
      <c r="AS780" s="1430"/>
      <c r="AT780" s="1430"/>
      <c r="AU780" s="1430"/>
      <c r="AV780" s="1430"/>
      <c r="AW780" s="1430"/>
      <c r="AX780" s="1430"/>
      <c r="AY780" s="1430"/>
      <c r="AZ780" s="1430"/>
      <c r="BA780" s="1430"/>
      <c r="BB780" s="1430"/>
      <c r="BC780" s="1430"/>
      <c r="BD780" s="1430"/>
      <c r="BE780" s="1430"/>
    </row>
    <row r="781" spans="2:57">
      <c r="B781" s="1430"/>
      <c r="C781" s="1430"/>
      <c r="D781" s="1430"/>
      <c r="E781" s="1430"/>
      <c r="F781" s="1430"/>
      <c r="G781" s="1430"/>
      <c r="H781" s="1430"/>
      <c r="I781" s="1430"/>
      <c r="J781" s="1430"/>
      <c r="K781" s="1430"/>
      <c r="L781" s="1430"/>
      <c r="M781" s="1430"/>
      <c r="N781" s="1430"/>
      <c r="O781" s="1430"/>
      <c r="P781" s="1430"/>
      <c r="Q781" s="1430"/>
      <c r="R781" s="1430"/>
      <c r="S781" s="1430"/>
      <c r="T781" s="1430"/>
      <c r="U781" s="1430"/>
      <c r="V781" s="1430"/>
      <c r="W781" s="1430"/>
      <c r="X781" s="1430"/>
      <c r="Y781" s="1430"/>
      <c r="Z781" s="1430"/>
      <c r="AA781" s="1430"/>
      <c r="AB781" s="1430"/>
      <c r="AC781" s="1430"/>
      <c r="AD781" s="1430"/>
      <c r="AE781" s="1430"/>
      <c r="AF781" s="1430"/>
      <c r="AG781" s="1430"/>
      <c r="AH781" s="1430"/>
      <c r="AI781" s="1430"/>
      <c r="AJ781" s="1430"/>
      <c r="AK781" s="1430"/>
      <c r="AL781" s="1430"/>
      <c r="AM781" s="1430"/>
      <c r="AN781" s="1430"/>
      <c r="AO781" s="1430"/>
      <c r="AP781" s="1430"/>
      <c r="AQ781" s="1430"/>
      <c r="AR781" s="1430"/>
      <c r="AS781" s="1430"/>
      <c r="AT781" s="1430"/>
      <c r="AU781" s="1430"/>
      <c r="AV781" s="1430"/>
      <c r="AW781" s="1430"/>
      <c r="AX781" s="1430"/>
      <c r="AY781" s="1430"/>
      <c r="AZ781" s="1430"/>
      <c r="BA781" s="1430"/>
      <c r="BB781" s="1430"/>
      <c r="BC781" s="1430"/>
      <c r="BD781" s="1430"/>
      <c r="BE781" s="1430"/>
    </row>
    <row r="782" spans="2:57">
      <c r="B782" s="1430"/>
      <c r="C782" s="1430"/>
      <c r="D782" s="1430"/>
      <c r="E782" s="1430"/>
      <c r="F782" s="1430"/>
      <c r="G782" s="1430"/>
      <c r="H782" s="1430"/>
      <c r="I782" s="1430"/>
      <c r="J782" s="1430"/>
      <c r="K782" s="1430"/>
      <c r="L782" s="1430"/>
      <c r="M782" s="1430"/>
      <c r="N782" s="1430"/>
      <c r="O782" s="1430"/>
      <c r="P782" s="1430"/>
      <c r="Q782" s="1430"/>
      <c r="R782" s="1430"/>
      <c r="S782" s="1430"/>
      <c r="T782" s="1430"/>
      <c r="U782" s="1430"/>
      <c r="V782" s="1430"/>
      <c r="W782" s="1430"/>
      <c r="X782" s="1430"/>
      <c r="Y782" s="1430"/>
      <c r="Z782" s="1430"/>
      <c r="AA782" s="1430"/>
      <c r="AB782" s="1430"/>
      <c r="AC782" s="1430"/>
      <c r="AD782" s="1430"/>
      <c r="AE782" s="1430"/>
      <c r="AF782" s="1430"/>
      <c r="AG782" s="1430"/>
      <c r="AH782" s="1430"/>
      <c r="AI782" s="1430"/>
      <c r="AJ782" s="1430"/>
      <c r="AK782" s="1430"/>
      <c r="AL782" s="1430"/>
      <c r="AM782" s="1430"/>
      <c r="AN782" s="1430"/>
      <c r="AO782" s="1430"/>
      <c r="AP782" s="1430"/>
      <c r="AQ782" s="1430"/>
      <c r="AR782" s="1430"/>
      <c r="AS782" s="1430"/>
      <c r="AT782" s="1430"/>
      <c r="AU782" s="1430"/>
      <c r="AV782" s="1430"/>
      <c r="AW782" s="1430"/>
      <c r="AX782" s="1430"/>
      <c r="AY782" s="1430"/>
      <c r="AZ782" s="1430"/>
      <c r="BA782" s="1430"/>
      <c r="BB782" s="1430"/>
      <c r="BC782" s="1430"/>
      <c r="BD782" s="1430"/>
      <c r="BE782" s="1430"/>
    </row>
    <row r="783" spans="2:57">
      <c r="B783" s="1430"/>
      <c r="C783" s="1430"/>
      <c r="D783" s="1430"/>
      <c r="E783" s="1430"/>
      <c r="F783" s="1430"/>
      <c r="G783" s="1430"/>
      <c r="H783" s="1430"/>
      <c r="I783" s="1430"/>
      <c r="J783" s="1430"/>
      <c r="K783" s="1430"/>
      <c r="L783" s="1430"/>
      <c r="M783" s="1430"/>
      <c r="N783" s="1430"/>
      <c r="O783" s="1430"/>
      <c r="P783" s="1430"/>
      <c r="Q783" s="1430"/>
      <c r="R783" s="1430"/>
      <c r="S783" s="1430"/>
      <c r="T783" s="1430"/>
      <c r="U783" s="1430"/>
      <c r="V783" s="1430"/>
      <c r="W783" s="1430"/>
      <c r="X783" s="1430"/>
      <c r="Y783" s="1430"/>
      <c r="Z783" s="1430"/>
      <c r="AA783" s="1430"/>
      <c r="AB783" s="1430"/>
      <c r="AC783" s="1430"/>
      <c r="AD783" s="1430"/>
      <c r="AE783" s="1430"/>
      <c r="AF783" s="1430"/>
      <c r="AG783" s="1430"/>
      <c r="AH783" s="1430"/>
      <c r="AI783" s="1430"/>
      <c r="AJ783" s="1430"/>
      <c r="AK783" s="1430"/>
      <c r="AL783" s="1430"/>
      <c r="AM783" s="1430"/>
      <c r="AN783" s="1430"/>
      <c r="AO783" s="1430"/>
      <c r="AP783" s="1430"/>
      <c r="AQ783" s="1430"/>
      <c r="AR783" s="1430"/>
      <c r="AS783" s="1430"/>
      <c r="AT783" s="1430"/>
      <c r="AU783" s="1430"/>
      <c r="AV783" s="1430"/>
      <c r="AW783" s="1430"/>
      <c r="AX783" s="1430"/>
      <c r="AY783" s="1430"/>
      <c r="AZ783" s="1430"/>
      <c r="BA783" s="1430"/>
      <c r="BB783" s="1430"/>
      <c r="BC783" s="1430"/>
      <c r="BD783" s="1430"/>
      <c r="BE783" s="1430"/>
    </row>
    <row r="784" spans="2:57">
      <c r="B784" s="1430"/>
      <c r="C784" s="1430"/>
      <c r="D784" s="1430"/>
      <c r="E784" s="1430"/>
      <c r="F784" s="1430"/>
      <c r="G784" s="1430"/>
      <c r="H784" s="1430"/>
      <c r="I784" s="1430"/>
      <c r="J784" s="1430"/>
      <c r="K784" s="1430"/>
      <c r="L784" s="1430"/>
      <c r="M784" s="1430"/>
      <c r="N784" s="1430"/>
      <c r="O784" s="1430"/>
      <c r="P784" s="1430"/>
      <c r="Q784" s="1430"/>
      <c r="R784" s="1430"/>
      <c r="S784" s="1430"/>
      <c r="T784" s="1430"/>
      <c r="U784" s="1430"/>
      <c r="V784" s="1430"/>
      <c r="W784" s="1430"/>
      <c r="X784" s="1430"/>
      <c r="Y784" s="1430"/>
      <c r="Z784" s="1430"/>
      <c r="AA784" s="1430"/>
      <c r="AB784" s="1430"/>
      <c r="AC784" s="1430"/>
      <c r="AD784" s="1430"/>
      <c r="AE784" s="1430"/>
      <c r="AF784" s="1430"/>
      <c r="AG784" s="1430"/>
      <c r="AH784" s="1430"/>
      <c r="AI784" s="1430"/>
      <c r="AJ784" s="1430"/>
      <c r="AK784" s="1430"/>
      <c r="AL784" s="1430"/>
      <c r="AM784" s="1430"/>
      <c r="AN784" s="1430"/>
      <c r="AO784" s="1430"/>
      <c r="AP784" s="1430"/>
      <c r="AQ784" s="1430"/>
      <c r="AR784" s="1430"/>
      <c r="AS784" s="1430"/>
      <c r="AT784" s="1430"/>
      <c r="AU784" s="1430"/>
      <c r="AV784" s="1430"/>
      <c r="AW784" s="1430"/>
      <c r="AX784" s="1430"/>
      <c r="AY784" s="1430"/>
      <c r="AZ784" s="1430"/>
      <c r="BA784" s="1430"/>
      <c r="BB784" s="1430"/>
      <c r="BC784" s="1430"/>
      <c r="BD784" s="1430"/>
      <c r="BE784" s="1430"/>
    </row>
    <row r="785" spans="2:57">
      <c r="B785" s="1430"/>
      <c r="C785" s="1430"/>
      <c r="D785" s="1430"/>
      <c r="E785" s="1430"/>
      <c r="F785" s="1430"/>
      <c r="G785" s="1430"/>
      <c r="H785" s="1430"/>
      <c r="I785" s="1430"/>
      <c r="J785" s="1430"/>
      <c r="K785" s="1430"/>
      <c r="L785" s="1430"/>
      <c r="M785" s="1430"/>
      <c r="N785" s="1430"/>
      <c r="O785" s="1430"/>
      <c r="P785" s="1430"/>
      <c r="Q785" s="1430"/>
      <c r="R785" s="1430"/>
      <c r="S785" s="1430"/>
      <c r="T785" s="1430"/>
      <c r="U785" s="1430"/>
      <c r="V785" s="1430"/>
      <c r="W785" s="1430"/>
      <c r="X785" s="1430"/>
      <c r="Y785" s="1430"/>
      <c r="Z785" s="1430"/>
      <c r="AA785" s="1430"/>
      <c r="AB785" s="1430"/>
      <c r="AC785" s="1430"/>
      <c r="AD785" s="1430"/>
      <c r="AE785" s="1430"/>
      <c r="AF785" s="1430"/>
      <c r="AG785" s="1430"/>
      <c r="AH785" s="1430"/>
      <c r="AI785" s="1430"/>
      <c r="AJ785" s="1430"/>
      <c r="AK785" s="1430"/>
      <c r="AL785" s="1430"/>
      <c r="AM785" s="1430"/>
      <c r="AN785" s="1430"/>
      <c r="AO785" s="1430"/>
      <c r="AP785" s="1430"/>
      <c r="AQ785" s="1430"/>
      <c r="AR785" s="1430"/>
      <c r="AS785" s="1430"/>
      <c r="AT785" s="1430"/>
      <c r="AU785" s="1430"/>
      <c r="AV785" s="1430"/>
      <c r="AW785" s="1430"/>
      <c r="AX785" s="1430"/>
      <c r="AY785" s="1430"/>
      <c r="AZ785" s="1430"/>
      <c r="BA785" s="1430"/>
      <c r="BB785" s="1430"/>
      <c r="BC785" s="1430"/>
      <c r="BD785" s="1430"/>
      <c r="BE785" s="1430"/>
    </row>
    <row r="786" spans="2:57">
      <c r="B786" s="1430"/>
      <c r="C786" s="1430"/>
      <c r="D786" s="1430"/>
      <c r="E786" s="1430"/>
      <c r="F786" s="1430"/>
      <c r="G786" s="1430"/>
      <c r="H786" s="1430"/>
      <c r="I786" s="1430"/>
      <c r="J786" s="1430"/>
      <c r="K786" s="1430"/>
      <c r="L786" s="1430"/>
      <c r="M786" s="1430"/>
      <c r="N786" s="1430"/>
      <c r="O786" s="1430"/>
      <c r="P786" s="1430"/>
      <c r="Q786" s="1430"/>
      <c r="R786" s="1430"/>
      <c r="S786" s="1430"/>
      <c r="T786" s="1430"/>
      <c r="U786" s="1430"/>
      <c r="V786" s="1430"/>
      <c r="W786" s="1430"/>
      <c r="X786" s="1430"/>
      <c r="Y786" s="1430"/>
      <c r="Z786" s="1430"/>
      <c r="AA786" s="1430"/>
      <c r="AB786" s="1430"/>
      <c r="AC786" s="1430"/>
      <c r="AD786" s="1430"/>
      <c r="AE786" s="1430"/>
      <c r="AF786" s="1430"/>
      <c r="AG786" s="1430"/>
      <c r="AH786" s="1430"/>
      <c r="AI786" s="1430"/>
      <c r="AJ786" s="1430"/>
      <c r="AK786" s="1430"/>
      <c r="AL786" s="1430"/>
      <c r="AM786" s="1430"/>
      <c r="AN786" s="1430"/>
      <c r="AO786" s="1430"/>
      <c r="AP786" s="1430"/>
      <c r="AQ786" s="1430"/>
      <c r="AR786" s="1430"/>
      <c r="AS786" s="1430"/>
      <c r="AT786" s="1430"/>
      <c r="AU786" s="1430"/>
      <c r="AV786" s="1430"/>
      <c r="AW786" s="1430"/>
      <c r="AX786" s="1430"/>
      <c r="AY786" s="1430"/>
      <c r="AZ786" s="1430"/>
      <c r="BA786" s="1430"/>
      <c r="BB786" s="1430"/>
      <c r="BC786" s="1430"/>
      <c r="BD786" s="1430"/>
      <c r="BE786" s="1430"/>
    </row>
    <row r="787" spans="2:57">
      <c r="B787" s="1430"/>
      <c r="C787" s="1430"/>
      <c r="D787" s="1430"/>
      <c r="E787" s="1430"/>
      <c r="F787" s="1430"/>
      <c r="G787" s="1430"/>
      <c r="H787" s="1430"/>
      <c r="I787" s="1430"/>
      <c r="J787" s="1430"/>
      <c r="K787" s="1430"/>
      <c r="L787" s="1430"/>
      <c r="M787" s="1430"/>
      <c r="N787" s="1430"/>
      <c r="O787" s="1430"/>
      <c r="P787" s="1430"/>
      <c r="Q787" s="1430"/>
      <c r="R787" s="1430"/>
      <c r="S787" s="1430"/>
      <c r="T787" s="1430"/>
      <c r="U787" s="1430"/>
      <c r="V787" s="1430"/>
      <c r="W787" s="1430"/>
      <c r="X787" s="1430"/>
      <c r="Y787" s="1430"/>
      <c r="Z787" s="1430"/>
      <c r="AA787" s="1430"/>
      <c r="AB787" s="1430"/>
      <c r="AC787" s="1430"/>
      <c r="AD787" s="1430"/>
      <c r="AE787" s="1430"/>
      <c r="AF787" s="1430"/>
      <c r="AG787" s="1430"/>
      <c r="AH787" s="1430"/>
      <c r="AI787" s="1430"/>
      <c r="AJ787" s="1430"/>
      <c r="AK787" s="1430"/>
      <c r="AL787" s="1430"/>
      <c r="AM787" s="1430"/>
      <c r="AN787" s="1430"/>
      <c r="AO787" s="1430"/>
      <c r="AP787" s="1430"/>
      <c r="AQ787" s="1430"/>
      <c r="AR787" s="1430"/>
      <c r="AS787" s="1430"/>
      <c r="AT787" s="1430"/>
      <c r="AU787" s="1430"/>
      <c r="AV787" s="1430"/>
      <c r="AW787" s="1430"/>
      <c r="AX787" s="1430"/>
      <c r="AY787" s="1430"/>
      <c r="AZ787" s="1430"/>
      <c r="BA787" s="1430"/>
      <c r="BB787" s="1430"/>
      <c r="BC787" s="1430"/>
      <c r="BD787" s="1430"/>
      <c r="BE787" s="1430"/>
    </row>
    <row r="788" spans="2:57">
      <c r="B788" s="1430"/>
      <c r="C788" s="1430"/>
      <c r="D788" s="1430"/>
      <c r="E788" s="1430"/>
      <c r="F788" s="1430"/>
      <c r="G788" s="1430"/>
      <c r="H788" s="1430"/>
      <c r="I788" s="1430"/>
      <c r="J788" s="1430"/>
      <c r="K788" s="1430"/>
      <c r="L788" s="1430"/>
      <c r="M788" s="1430"/>
      <c r="N788" s="1430"/>
      <c r="O788" s="1430"/>
      <c r="P788" s="1430"/>
      <c r="Q788" s="1430"/>
      <c r="R788" s="1430"/>
      <c r="S788" s="1430"/>
      <c r="T788" s="1430"/>
      <c r="U788" s="1430"/>
      <c r="V788" s="1430"/>
      <c r="W788" s="1430"/>
      <c r="X788" s="1430"/>
      <c r="Y788" s="1430"/>
      <c r="Z788" s="1430"/>
      <c r="AA788" s="1430"/>
      <c r="AB788" s="1430"/>
      <c r="AC788" s="1430"/>
      <c r="AD788" s="1430"/>
      <c r="AE788" s="1430"/>
      <c r="AF788" s="1430"/>
      <c r="AG788" s="1430"/>
      <c r="AH788" s="1430"/>
      <c r="AI788" s="1430"/>
      <c r="AJ788" s="1430"/>
      <c r="AK788" s="1430"/>
      <c r="AL788" s="1430"/>
      <c r="AM788" s="1430"/>
      <c r="AN788" s="1430"/>
      <c r="AO788" s="1430"/>
      <c r="AP788" s="1430"/>
      <c r="AQ788" s="1430"/>
      <c r="AR788" s="1430"/>
      <c r="AS788" s="1430"/>
      <c r="AT788" s="1430"/>
      <c r="AU788" s="1430"/>
      <c r="AV788" s="1430"/>
      <c r="AW788" s="1430"/>
      <c r="AX788" s="1430"/>
      <c r="AY788" s="1430"/>
      <c r="AZ788" s="1430"/>
      <c r="BA788" s="1430"/>
      <c r="BB788" s="1430"/>
      <c r="BC788" s="1430"/>
      <c r="BD788" s="1430"/>
      <c r="BE788" s="1430"/>
    </row>
    <row r="789" spans="2:57">
      <c r="B789" s="1430"/>
      <c r="C789" s="1430"/>
      <c r="D789" s="1430"/>
      <c r="E789" s="1430"/>
      <c r="F789" s="1430"/>
      <c r="G789" s="1430"/>
      <c r="H789" s="1430"/>
      <c r="I789" s="1430"/>
      <c r="J789" s="1430"/>
      <c r="K789" s="1430"/>
      <c r="L789" s="1430"/>
      <c r="M789" s="1430"/>
      <c r="N789" s="1430"/>
      <c r="O789" s="1430"/>
      <c r="P789" s="1430"/>
      <c r="Q789" s="1430"/>
      <c r="R789" s="1430"/>
      <c r="S789" s="1430"/>
      <c r="T789" s="1430"/>
      <c r="U789" s="1430"/>
      <c r="V789" s="1430"/>
      <c r="W789" s="1430"/>
      <c r="X789" s="1430"/>
      <c r="Y789" s="1430"/>
      <c r="Z789" s="1430"/>
      <c r="AA789" s="1430"/>
      <c r="AB789" s="1430"/>
      <c r="AC789" s="1430"/>
      <c r="AD789" s="1430"/>
      <c r="AE789" s="1430"/>
      <c r="AF789" s="1430"/>
      <c r="AG789" s="1430"/>
      <c r="AH789" s="1430"/>
      <c r="AI789" s="1430"/>
      <c r="AJ789" s="1430"/>
      <c r="AK789" s="1430"/>
      <c r="AL789" s="1430"/>
      <c r="AM789" s="1430"/>
      <c r="AN789" s="1430"/>
      <c r="AO789" s="1430"/>
      <c r="AP789" s="1430"/>
      <c r="AQ789" s="1430"/>
      <c r="AR789" s="1430"/>
      <c r="AS789" s="1430"/>
      <c r="AT789" s="1430"/>
      <c r="AU789" s="1430"/>
      <c r="AV789" s="1430"/>
      <c r="AW789" s="1430"/>
      <c r="AX789" s="1430"/>
      <c r="AY789" s="1430"/>
      <c r="AZ789" s="1430"/>
      <c r="BA789" s="1430"/>
      <c r="BB789" s="1430"/>
      <c r="BC789" s="1430"/>
      <c r="BD789" s="1430"/>
      <c r="BE789" s="1430"/>
    </row>
    <row r="790" spans="2:57">
      <c r="B790" s="1430"/>
      <c r="C790" s="1430"/>
      <c r="D790" s="1430"/>
      <c r="E790" s="1430"/>
      <c r="F790" s="1430"/>
      <c r="G790" s="1430"/>
      <c r="H790" s="1430"/>
      <c r="I790" s="1430"/>
      <c r="J790" s="1430"/>
      <c r="K790" s="1430"/>
      <c r="L790" s="1430"/>
      <c r="M790" s="1430"/>
      <c r="N790" s="1430"/>
      <c r="O790" s="1430"/>
      <c r="P790" s="1430"/>
      <c r="Q790" s="1430"/>
      <c r="R790" s="1430"/>
      <c r="S790" s="1430"/>
      <c r="T790" s="1430"/>
      <c r="U790" s="1430"/>
      <c r="V790" s="1430"/>
      <c r="W790" s="1430"/>
      <c r="X790" s="1430"/>
      <c r="Y790" s="1430"/>
      <c r="Z790" s="1430"/>
      <c r="AA790" s="1430"/>
      <c r="AB790" s="1430"/>
      <c r="AC790" s="1430"/>
      <c r="AD790" s="1430"/>
      <c r="AE790" s="1430"/>
      <c r="AF790" s="1430"/>
      <c r="AG790" s="1430"/>
      <c r="AH790" s="1430"/>
      <c r="AI790" s="1430"/>
      <c r="AJ790" s="1430"/>
      <c r="AK790" s="1430"/>
      <c r="AL790" s="1430"/>
      <c r="AM790" s="1430"/>
      <c r="AN790" s="1430"/>
      <c r="AO790" s="1430"/>
      <c r="AP790" s="1430"/>
      <c r="AQ790" s="1430"/>
      <c r="AR790" s="1430"/>
      <c r="AS790" s="1430"/>
      <c r="AT790" s="1430"/>
      <c r="AU790" s="1430"/>
      <c r="AV790" s="1430"/>
      <c r="AW790" s="1430"/>
      <c r="AX790" s="1430"/>
      <c r="AY790" s="1430"/>
      <c r="AZ790" s="1430"/>
      <c r="BA790" s="1430"/>
      <c r="BB790" s="1430"/>
      <c r="BC790" s="1430"/>
      <c r="BD790" s="1430"/>
      <c r="BE790" s="1430"/>
    </row>
    <row r="791" spans="2:57">
      <c r="B791" s="1430"/>
      <c r="C791" s="1430"/>
      <c r="D791" s="1430"/>
      <c r="E791" s="1430"/>
      <c r="F791" s="1430"/>
      <c r="G791" s="1430"/>
      <c r="H791" s="1430"/>
      <c r="I791" s="1430"/>
      <c r="J791" s="1430"/>
      <c r="K791" s="1430"/>
      <c r="L791" s="1430"/>
      <c r="M791" s="1430"/>
      <c r="N791" s="1430"/>
      <c r="O791" s="1430"/>
      <c r="P791" s="1430"/>
      <c r="Q791" s="1430"/>
      <c r="R791" s="1430"/>
      <c r="S791" s="1430"/>
      <c r="T791" s="1430"/>
      <c r="U791" s="1430"/>
      <c r="V791" s="1430"/>
      <c r="W791" s="1430"/>
      <c r="X791" s="1430"/>
      <c r="Y791" s="1430"/>
      <c r="Z791" s="1430"/>
      <c r="AA791" s="1430"/>
      <c r="AB791" s="1430"/>
      <c r="AC791" s="1430"/>
      <c r="AD791" s="1430"/>
      <c r="AE791" s="1430"/>
      <c r="AF791" s="1430"/>
      <c r="AG791" s="1430"/>
      <c r="AH791" s="1430"/>
      <c r="AI791" s="1430"/>
      <c r="AJ791" s="1430"/>
      <c r="AK791" s="1430"/>
      <c r="AL791" s="1430"/>
      <c r="AM791" s="1430"/>
      <c r="AN791" s="1430"/>
      <c r="AO791" s="1430"/>
      <c r="AP791" s="1430"/>
      <c r="AQ791" s="1430"/>
      <c r="AR791" s="1430"/>
      <c r="AS791" s="1430"/>
      <c r="AT791" s="1430"/>
      <c r="AU791" s="1430"/>
      <c r="AV791" s="1430"/>
      <c r="AW791" s="1430"/>
      <c r="AX791" s="1430"/>
      <c r="AY791" s="1430"/>
      <c r="AZ791" s="1430"/>
      <c r="BA791" s="1430"/>
      <c r="BB791" s="1430"/>
      <c r="BC791" s="1430"/>
      <c r="BD791" s="1430"/>
      <c r="BE791" s="1430"/>
    </row>
    <row r="792" spans="2:57">
      <c r="B792" s="1430"/>
      <c r="C792" s="1430"/>
      <c r="D792" s="1430"/>
      <c r="E792" s="1430"/>
      <c r="F792" s="1430"/>
      <c r="G792" s="1430"/>
      <c r="H792" s="1430"/>
      <c r="I792" s="1430"/>
      <c r="J792" s="1430"/>
      <c r="K792" s="1430"/>
      <c r="L792" s="1430"/>
      <c r="M792" s="1430"/>
      <c r="N792" s="1430"/>
      <c r="O792" s="1430"/>
      <c r="P792" s="1430"/>
      <c r="Q792" s="1430"/>
      <c r="R792" s="1430"/>
      <c r="S792" s="1430"/>
      <c r="T792" s="1430"/>
      <c r="U792" s="1430"/>
      <c r="V792" s="1430"/>
      <c r="W792" s="1430"/>
      <c r="X792" s="1430"/>
      <c r="Y792" s="1430"/>
      <c r="Z792" s="1430"/>
      <c r="AA792" s="1430"/>
      <c r="AB792" s="1430"/>
      <c r="AC792" s="1430"/>
      <c r="AD792" s="1430"/>
      <c r="AE792" s="1430"/>
      <c r="AF792" s="1430"/>
      <c r="AG792" s="1430"/>
      <c r="AH792" s="1430"/>
      <c r="AI792" s="1430"/>
      <c r="AJ792" s="1430"/>
      <c r="AK792" s="1430"/>
      <c r="AL792" s="1430"/>
      <c r="AM792" s="1430"/>
      <c r="AN792" s="1430"/>
      <c r="AO792" s="1430"/>
      <c r="AP792" s="1430"/>
      <c r="AQ792" s="1430"/>
      <c r="AR792" s="1430"/>
      <c r="AS792" s="1430"/>
      <c r="AT792" s="1430"/>
      <c r="AU792" s="1430"/>
      <c r="AV792" s="1430"/>
      <c r="AW792" s="1430"/>
      <c r="AX792" s="1430"/>
      <c r="AY792" s="1430"/>
      <c r="AZ792" s="1430"/>
      <c r="BA792" s="1430"/>
      <c r="BB792" s="1430"/>
      <c r="BC792" s="1430"/>
      <c r="BD792" s="1430"/>
      <c r="BE792" s="1430"/>
    </row>
    <row r="793" spans="2:57">
      <c r="B793" s="1430"/>
      <c r="C793" s="1430"/>
      <c r="D793" s="1430"/>
      <c r="E793" s="1430"/>
      <c r="F793" s="1430"/>
      <c r="G793" s="1430"/>
      <c r="H793" s="1430"/>
      <c r="I793" s="1430"/>
      <c r="J793" s="1430"/>
      <c r="K793" s="1430"/>
      <c r="L793" s="1430"/>
      <c r="M793" s="1430"/>
      <c r="N793" s="1430"/>
      <c r="O793" s="1430"/>
      <c r="P793" s="1430"/>
      <c r="Q793" s="1430"/>
      <c r="R793" s="1430"/>
      <c r="S793" s="1430"/>
      <c r="T793" s="1430"/>
      <c r="U793" s="1430"/>
      <c r="V793" s="1430"/>
      <c r="W793" s="1430"/>
      <c r="X793" s="1430"/>
      <c r="Y793" s="1430"/>
      <c r="Z793" s="1430"/>
      <c r="AA793" s="1430"/>
      <c r="AB793" s="1430"/>
      <c r="AC793" s="1430"/>
      <c r="AD793" s="1430"/>
      <c r="AE793" s="1430"/>
      <c r="AF793" s="1430"/>
      <c r="AG793" s="1430"/>
      <c r="AH793" s="1430"/>
      <c r="AI793" s="1430"/>
      <c r="AJ793" s="1430"/>
      <c r="AK793" s="1430"/>
      <c r="AL793" s="1430"/>
      <c r="AM793" s="1430"/>
      <c r="AN793" s="1430"/>
      <c r="AO793" s="1430"/>
      <c r="AP793" s="1430"/>
      <c r="AQ793" s="1430"/>
      <c r="AR793" s="1430"/>
      <c r="AS793" s="1430"/>
      <c r="AT793" s="1430"/>
      <c r="AU793" s="1430"/>
      <c r="AV793" s="1430"/>
      <c r="AW793" s="1430"/>
      <c r="AX793" s="1430"/>
      <c r="AY793" s="1430"/>
      <c r="AZ793" s="1430"/>
      <c r="BA793" s="1430"/>
      <c r="BB793" s="1430"/>
      <c r="BC793" s="1430"/>
      <c r="BD793" s="1430"/>
      <c r="BE793" s="1430"/>
    </row>
    <row r="794" spans="2:57">
      <c r="B794" s="1430"/>
      <c r="C794" s="1430"/>
      <c r="D794" s="1430"/>
      <c r="E794" s="1430"/>
      <c r="F794" s="1430"/>
      <c r="G794" s="1430"/>
      <c r="H794" s="1430"/>
      <c r="I794" s="1430"/>
      <c r="J794" s="1430"/>
      <c r="K794" s="1430"/>
      <c r="L794" s="1430"/>
      <c r="M794" s="1430"/>
      <c r="N794" s="1430"/>
      <c r="O794" s="1430"/>
      <c r="P794" s="1430"/>
      <c r="Q794" s="1430"/>
      <c r="R794" s="1430"/>
      <c r="S794" s="1430"/>
      <c r="T794" s="1430"/>
      <c r="U794" s="1430"/>
      <c r="V794" s="1430"/>
      <c r="W794" s="1430"/>
      <c r="X794" s="1430"/>
      <c r="Y794" s="1430"/>
      <c r="Z794" s="1430"/>
      <c r="AA794" s="1430"/>
      <c r="AB794" s="1430"/>
      <c r="AC794" s="1430"/>
      <c r="AD794" s="1430"/>
      <c r="AE794" s="1430"/>
      <c r="AF794" s="1430"/>
      <c r="AG794" s="1430"/>
      <c r="AH794" s="1430"/>
      <c r="AI794" s="1430"/>
      <c r="AJ794" s="1430"/>
      <c r="AK794" s="1430"/>
      <c r="AL794" s="1430"/>
      <c r="AM794" s="1430"/>
      <c r="AN794" s="1430"/>
      <c r="AO794" s="1430"/>
      <c r="AP794" s="1430"/>
      <c r="AQ794" s="1430"/>
      <c r="AR794" s="1430"/>
      <c r="AS794" s="1430"/>
      <c r="AT794" s="1430"/>
      <c r="AU794" s="1430"/>
      <c r="AV794" s="1430"/>
      <c r="AW794" s="1430"/>
      <c r="AX794" s="1430"/>
      <c r="AY794" s="1430"/>
      <c r="AZ794" s="1430"/>
      <c r="BA794" s="1430"/>
      <c r="BB794" s="1430"/>
      <c r="BC794" s="1430"/>
      <c r="BD794" s="1430"/>
      <c r="BE794" s="1430"/>
    </row>
    <row r="795" spans="2:57">
      <c r="B795" s="1430"/>
      <c r="C795" s="1430"/>
      <c r="D795" s="1430"/>
      <c r="E795" s="1430"/>
      <c r="F795" s="1430"/>
      <c r="G795" s="1430"/>
      <c r="H795" s="1430"/>
      <c r="I795" s="1430"/>
      <c r="J795" s="1430"/>
      <c r="K795" s="1430"/>
      <c r="L795" s="1430"/>
      <c r="M795" s="1430"/>
      <c r="N795" s="1430"/>
      <c r="O795" s="1430"/>
      <c r="P795" s="1430"/>
      <c r="Q795" s="1430"/>
      <c r="R795" s="1430"/>
      <c r="S795" s="1430"/>
      <c r="T795" s="1430"/>
      <c r="U795" s="1430"/>
      <c r="V795" s="1430"/>
      <c r="W795" s="1430"/>
      <c r="X795" s="1430"/>
      <c r="Y795" s="1430"/>
      <c r="Z795" s="1430"/>
      <c r="AA795" s="1430"/>
      <c r="AB795" s="1430"/>
      <c r="AC795" s="1430"/>
      <c r="AD795" s="1430"/>
      <c r="AE795" s="1430"/>
      <c r="AF795" s="1430"/>
      <c r="AG795" s="1430"/>
      <c r="AH795" s="1430"/>
      <c r="AI795" s="1430"/>
      <c r="AJ795" s="1430"/>
      <c r="AK795" s="1430"/>
      <c r="AL795" s="1430"/>
      <c r="AM795" s="1430"/>
      <c r="AN795" s="1430"/>
      <c r="AO795" s="1430"/>
      <c r="AP795" s="1430"/>
      <c r="AQ795" s="1430"/>
      <c r="AR795" s="1430"/>
      <c r="AS795" s="1430"/>
      <c r="AT795" s="1430"/>
      <c r="AU795" s="1430"/>
      <c r="AV795" s="1430"/>
      <c r="AW795" s="1430"/>
      <c r="AX795" s="1430"/>
      <c r="AY795" s="1430"/>
      <c r="AZ795" s="1430"/>
      <c r="BA795" s="1430"/>
      <c r="BB795" s="1430"/>
      <c r="BC795" s="1430"/>
      <c r="BD795" s="1430"/>
      <c r="BE795" s="1430"/>
    </row>
    <row r="796" spans="2:57">
      <c r="B796" s="1430"/>
      <c r="C796" s="1430"/>
      <c r="D796" s="1430"/>
      <c r="E796" s="1430"/>
      <c r="F796" s="1430"/>
      <c r="G796" s="1430"/>
      <c r="H796" s="1430"/>
      <c r="I796" s="1430"/>
      <c r="J796" s="1430"/>
      <c r="K796" s="1430"/>
      <c r="L796" s="1430"/>
      <c r="M796" s="1430"/>
      <c r="N796" s="1430"/>
      <c r="O796" s="1430"/>
      <c r="P796" s="1430"/>
      <c r="Q796" s="1430"/>
      <c r="R796" s="1430"/>
      <c r="S796" s="1430"/>
      <c r="T796" s="1430"/>
      <c r="U796" s="1430"/>
      <c r="V796" s="1430"/>
      <c r="W796" s="1430"/>
      <c r="X796" s="1430"/>
      <c r="Y796" s="1430"/>
      <c r="Z796" s="1430"/>
      <c r="AA796" s="1430"/>
      <c r="AB796" s="1430"/>
      <c r="AC796" s="1430"/>
      <c r="AD796" s="1430"/>
      <c r="AE796" s="1430"/>
      <c r="AF796" s="1430"/>
      <c r="AG796" s="1430"/>
      <c r="AH796" s="1430"/>
      <c r="AI796" s="1430"/>
      <c r="AJ796" s="1430"/>
      <c r="AK796" s="1430"/>
      <c r="AL796" s="1430"/>
      <c r="AM796" s="1430"/>
      <c r="AN796" s="1430"/>
      <c r="AO796" s="1430"/>
      <c r="AP796" s="1430"/>
      <c r="AQ796" s="1430"/>
      <c r="AR796" s="1430"/>
      <c r="AS796" s="1430"/>
      <c r="AT796" s="1430"/>
      <c r="AU796" s="1430"/>
      <c r="AV796" s="1430"/>
      <c r="AW796" s="1430"/>
      <c r="AX796" s="1430"/>
      <c r="AY796" s="1430"/>
      <c r="AZ796" s="1430"/>
      <c r="BA796" s="1430"/>
      <c r="BB796" s="1430"/>
      <c r="BC796" s="1430"/>
      <c r="BD796" s="1430"/>
      <c r="BE796" s="1430"/>
    </row>
    <row r="797" spans="2:57">
      <c r="B797" s="1430"/>
      <c r="C797" s="1430"/>
      <c r="D797" s="1430"/>
      <c r="E797" s="1430"/>
      <c r="F797" s="1430"/>
      <c r="G797" s="1430"/>
      <c r="H797" s="1430"/>
      <c r="I797" s="1430"/>
      <c r="J797" s="1430"/>
      <c r="K797" s="1430"/>
      <c r="L797" s="1430"/>
      <c r="M797" s="1430"/>
      <c r="N797" s="1430"/>
      <c r="O797" s="1430"/>
      <c r="P797" s="1430"/>
      <c r="Q797" s="1430"/>
      <c r="R797" s="1430"/>
      <c r="S797" s="1430"/>
      <c r="T797" s="1430"/>
      <c r="U797" s="1430"/>
      <c r="V797" s="1430"/>
      <c r="W797" s="1430"/>
      <c r="X797" s="1430"/>
      <c r="Y797" s="1430"/>
      <c r="Z797" s="1430"/>
      <c r="AA797" s="1430"/>
      <c r="AB797" s="1430"/>
      <c r="AC797" s="1430"/>
      <c r="AD797" s="1430"/>
      <c r="AE797" s="1430"/>
      <c r="AF797" s="1430"/>
      <c r="AG797" s="1430"/>
      <c r="AH797" s="1430"/>
      <c r="AI797" s="1430"/>
      <c r="AJ797" s="1430"/>
      <c r="AK797" s="1430"/>
      <c r="AL797" s="1430"/>
      <c r="AM797" s="1430"/>
      <c r="AN797" s="1430"/>
      <c r="AO797" s="1430"/>
      <c r="AP797" s="1430"/>
      <c r="AQ797" s="1430"/>
      <c r="AR797" s="1430"/>
      <c r="AS797" s="1430"/>
      <c r="AT797" s="1430"/>
      <c r="AU797" s="1430"/>
      <c r="AV797" s="1430"/>
      <c r="AW797" s="1430"/>
      <c r="AX797" s="1430"/>
      <c r="AY797" s="1430"/>
      <c r="AZ797" s="1430"/>
      <c r="BA797" s="1430"/>
      <c r="BB797" s="1430"/>
      <c r="BC797" s="1430"/>
      <c r="BD797" s="1430"/>
      <c r="BE797" s="1430"/>
    </row>
    <row r="798" spans="2:57">
      <c r="B798" s="1430"/>
      <c r="C798" s="1430"/>
      <c r="D798" s="1430"/>
      <c r="E798" s="1430"/>
      <c r="F798" s="1430"/>
      <c r="G798" s="1430"/>
      <c r="H798" s="1430"/>
      <c r="I798" s="1430"/>
      <c r="J798" s="1430"/>
      <c r="K798" s="1430"/>
      <c r="L798" s="1430"/>
      <c r="M798" s="1430"/>
      <c r="N798" s="1430"/>
      <c r="O798" s="1430"/>
      <c r="P798" s="1430"/>
      <c r="Q798" s="1430"/>
      <c r="R798" s="1430"/>
      <c r="S798" s="1430"/>
      <c r="T798" s="1430"/>
      <c r="U798" s="1430"/>
      <c r="V798" s="1430"/>
      <c r="W798" s="1430"/>
      <c r="X798" s="1430"/>
      <c r="Y798" s="1430"/>
      <c r="Z798" s="1430"/>
      <c r="AA798" s="1430"/>
      <c r="AB798" s="1430"/>
      <c r="AC798" s="1430"/>
      <c r="AD798" s="1430"/>
      <c r="AE798" s="1430"/>
      <c r="AF798" s="1430"/>
      <c r="AG798" s="1430"/>
      <c r="AH798" s="1430"/>
      <c r="AI798" s="1430"/>
      <c r="AJ798" s="1430"/>
      <c r="AK798" s="1430"/>
      <c r="AL798" s="1430"/>
      <c r="AM798" s="1430"/>
      <c r="AN798" s="1430"/>
      <c r="AO798" s="1430"/>
      <c r="AP798" s="1430"/>
      <c r="AQ798" s="1430"/>
      <c r="AR798" s="1430"/>
      <c r="AS798" s="1430"/>
      <c r="AT798" s="1430"/>
      <c r="AU798" s="1430"/>
      <c r="AV798" s="1430"/>
      <c r="AW798" s="1430"/>
      <c r="AX798" s="1430"/>
      <c r="AY798" s="1430"/>
      <c r="AZ798" s="1430"/>
      <c r="BA798" s="1430"/>
      <c r="BB798" s="1430"/>
      <c r="BC798" s="1430"/>
      <c r="BD798" s="1430"/>
      <c r="BE798" s="1430"/>
    </row>
    <row r="799" spans="2:57">
      <c r="B799" s="1430"/>
      <c r="C799" s="1430"/>
      <c r="D799" s="1430"/>
      <c r="E799" s="1430"/>
      <c r="F799" s="1430"/>
      <c r="G799" s="1430"/>
      <c r="H799" s="1430"/>
      <c r="I799" s="1430"/>
      <c r="J799" s="1430"/>
      <c r="K799" s="1430"/>
      <c r="L799" s="1430"/>
      <c r="M799" s="1430"/>
      <c r="N799" s="1430"/>
      <c r="O799" s="1430"/>
      <c r="P799" s="1430"/>
      <c r="Q799" s="1430"/>
      <c r="R799" s="1430"/>
      <c r="S799" s="1430"/>
      <c r="T799" s="1430"/>
      <c r="U799" s="1430"/>
      <c r="V799" s="1430"/>
      <c r="W799" s="1430"/>
      <c r="X799" s="1430"/>
      <c r="Y799" s="1430"/>
      <c r="Z799" s="1430"/>
      <c r="AA799" s="1430"/>
      <c r="AB799" s="1430"/>
      <c r="AC799" s="1430"/>
      <c r="AD799" s="1430"/>
      <c r="AE799" s="1430"/>
      <c r="AF799" s="1430"/>
      <c r="AG799" s="1430"/>
      <c r="AH799" s="1430"/>
      <c r="AI799" s="1430"/>
      <c r="AJ799" s="1430"/>
      <c r="AK799" s="1430"/>
      <c r="AL799" s="1430"/>
      <c r="AM799" s="1430"/>
      <c r="AN799" s="1430"/>
      <c r="AO799" s="1430"/>
      <c r="AP799" s="1430"/>
      <c r="AQ799" s="1430"/>
      <c r="AR799" s="1430"/>
      <c r="AS799" s="1430"/>
      <c r="AT799" s="1430"/>
      <c r="AU799" s="1430"/>
      <c r="AV799" s="1430"/>
      <c r="AW799" s="1430"/>
      <c r="AX799" s="1430"/>
      <c r="AY799" s="1430"/>
      <c r="AZ799" s="1430"/>
      <c r="BA799" s="1430"/>
      <c r="BB799" s="1430"/>
      <c r="BC799" s="1430"/>
      <c r="BD799" s="1430"/>
      <c r="BE799" s="1430"/>
    </row>
    <row r="800" spans="2:57">
      <c r="B800" s="1430"/>
      <c r="C800" s="1430"/>
      <c r="D800" s="1430"/>
      <c r="E800" s="1430"/>
      <c r="F800" s="1430"/>
      <c r="G800" s="1430"/>
      <c r="H800" s="1430"/>
      <c r="I800" s="1430"/>
      <c r="J800" s="1430"/>
      <c r="K800" s="1430"/>
      <c r="L800" s="1430"/>
      <c r="M800" s="1430"/>
      <c r="N800" s="1430"/>
      <c r="O800" s="1430"/>
      <c r="P800" s="1430"/>
      <c r="Q800" s="1430"/>
      <c r="R800" s="1430"/>
      <c r="S800" s="1430"/>
      <c r="T800" s="1430"/>
      <c r="U800" s="1430"/>
      <c r="V800" s="1430"/>
      <c r="W800" s="1430"/>
      <c r="X800" s="1430"/>
      <c r="Y800" s="1430"/>
      <c r="Z800" s="1430"/>
      <c r="AA800" s="1430"/>
      <c r="AB800" s="1430"/>
      <c r="AC800" s="1430"/>
      <c r="AD800" s="1430"/>
      <c r="AE800" s="1430"/>
      <c r="AF800" s="1430"/>
      <c r="AG800" s="1430"/>
      <c r="AH800" s="1430"/>
      <c r="AI800" s="1430"/>
      <c r="AJ800" s="1430"/>
      <c r="AK800" s="1430"/>
      <c r="AL800" s="1430"/>
      <c r="AM800" s="1430"/>
      <c r="AN800" s="1430"/>
      <c r="AO800" s="1430"/>
      <c r="AP800" s="1430"/>
      <c r="AQ800" s="1430"/>
      <c r="AR800" s="1430"/>
      <c r="AS800" s="1430"/>
      <c r="AT800" s="1430"/>
      <c r="AU800" s="1430"/>
      <c r="AV800" s="1430"/>
      <c r="AW800" s="1430"/>
      <c r="AX800" s="1430"/>
      <c r="AY800" s="1430"/>
      <c r="AZ800" s="1430"/>
      <c r="BA800" s="1430"/>
      <c r="BB800" s="1430"/>
      <c r="BC800" s="1430"/>
      <c r="BD800" s="1430"/>
      <c r="BE800" s="1430"/>
    </row>
    <row r="801" spans="2:57">
      <c r="B801" s="1430"/>
      <c r="C801" s="1430"/>
      <c r="D801" s="1430"/>
      <c r="E801" s="1430"/>
      <c r="F801" s="1430"/>
      <c r="G801" s="1430"/>
      <c r="H801" s="1430"/>
      <c r="I801" s="1430"/>
      <c r="J801" s="1430"/>
      <c r="K801" s="1430"/>
      <c r="L801" s="1430"/>
      <c r="M801" s="1430"/>
      <c r="N801" s="1430"/>
      <c r="O801" s="1430"/>
      <c r="P801" s="1430"/>
      <c r="Q801" s="1430"/>
      <c r="R801" s="1430"/>
      <c r="S801" s="1430"/>
      <c r="T801" s="1430"/>
      <c r="U801" s="1430"/>
      <c r="V801" s="1430"/>
      <c r="W801" s="1430"/>
      <c r="X801" s="1430"/>
      <c r="Y801" s="1430"/>
      <c r="Z801" s="1430"/>
      <c r="AA801" s="1430"/>
      <c r="AB801" s="1430"/>
      <c r="AC801" s="1430"/>
      <c r="AD801" s="1430"/>
      <c r="AE801" s="1430"/>
      <c r="AF801" s="1430"/>
      <c r="AG801" s="1430"/>
      <c r="AH801" s="1430"/>
      <c r="AI801" s="1430"/>
      <c r="AJ801" s="1430"/>
      <c r="AK801" s="1430"/>
      <c r="AL801" s="1430"/>
      <c r="AM801" s="1430"/>
      <c r="AN801" s="1430"/>
      <c r="AO801" s="1430"/>
      <c r="AP801" s="1430"/>
      <c r="AQ801" s="1430"/>
      <c r="AR801" s="1430"/>
      <c r="AS801" s="1430"/>
      <c r="AT801" s="1430"/>
      <c r="AU801" s="1430"/>
      <c r="AV801" s="1430"/>
      <c r="AW801" s="1430"/>
      <c r="AX801" s="1430"/>
      <c r="AY801" s="1430"/>
      <c r="AZ801" s="1430"/>
      <c r="BA801" s="1430"/>
      <c r="BB801" s="1430"/>
      <c r="BC801" s="1430"/>
      <c r="BD801" s="1430"/>
      <c r="BE801" s="1430"/>
    </row>
    <row r="802" spans="2:57">
      <c r="B802" s="1430"/>
      <c r="C802" s="1430"/>
      <c r="D802" s="1430"/>
      <c r="E802" s="1430"/>
      <c r="F802" s="1430"/>
      <c r="G802" s="1430"/>
      <c r="H802" s="1430"/>
      <c r="I802" s="1430"/>
      <c r="J802" s="1430"/>
      <c r="K802" s="1430"/>
      <c r="L802" s="1430"/>
      <c r="M802" s="1430"/>
      <c r="N802" s="1430"/>
      <c r="O802" s="1430"/>
      <c r="P802" s="1430"/>
      <c r="Q802" s="1430"/>
      <c r="R802" s="1430"/>
      <c r="S802" s="1430"/>
      <c r="T802" s="1430"/>
      <c r="U802" s="1430"/>
      <c r="V802" s="1430"/>
      <c r="W802" s="1430"/>
      <c r="X802" s="1430"/>
      <c r="Y802" s="1430"/>
      <c r="Z802" s="1430"/>
      <c r="AA802" s="1430"/>
      <c r="AB802" s="1430"/>
      <c r="AC802" s="1430"/>
      <c r="AD802" s="1430"/>
      <c r="AE802" s="1430"/>
      <c r="AF802" s="1430"/>
      <c r="AG802" s="1430"/>
      <c r="AH802" s="1430"/>
      <c r="AI802" s="1430"/>
      <c r="AJ802" s="1430"/>
      <c r="AK802" s="1430"/>
      <c r="AL802" s="1430"/>
      <c r="AM802" s="1430"/>
      <c r="AN802" s="1430"/>
      <c r="AO802" s="1430"/>
      <c r="AP802" s="1430"/>
      <c r="AQ802" s="1430"/>
      <c r="AR802" s="1430"/>
      <c r="AS802" s="1430"/>
      <c r="AT802" s="1430"/>
      <c r="AU802" s="1430"/>
      <c r="AV802" s="1430"/>
      <c r="AW802" s="1430"/>
      <c r="AX802" s="1430"/>
      <c r="AY802" s="1430"/>
      <c r="AZ802" s="1430"/>
      <c r="BA802" s="1430"/>
      <c r="BB802" s="1430"/>
      <c r="BC802" s="1430"/>
      <c r="BD802" s="1430"/>
      <c r="BE802" s="1430"/>
    </row>
    <row r="803" spans="2:57">
      <c r="B803" s="1430"/>
      <c r="C803" s="1430"/>
      <c r="D803" s="1430"/>
      <c r="E803" s="1430"/>
      <c r="F803" s="1430"/>
      <c r="G803" s="1430"/>
      <c r="H803" s="1430"/>
      <c r="I803" s="1430"/>
      <c r="J803" s="1430"/>
      <c r="K803" s="1430"/>
      <c r="L803" s="1430"/>
      <c r="M803" s="1430"/>
      <c r="N803" s="1430"/>
      <c r="O803" s="1430"/>
      <c r="P803" s="1430"/>
      <c r="Q803" s="1430"/>
      <c r="R803" s="1430"/>
      <c r="S803" s="1430"/>
      <c r="T803" s="1430"/>
      <c r="U803" s="1430"/>
      <c r="V803" s="1430"/>
      <c r="W803" s="1430"/>
      <c r="X803" s="1430"/>
      <c r="Y803" s="1430"/>
      <c r="Z803" s="1430"/>
      <c r="AA803" s="1430"/>
      <c r="AB803" s="1430"/>
      <c r="AC803" s="1430"/>
      <c r="AD803" s="1430"/>
      <c r="AE803" s="1430"/>
      <c r="AF803" s="1430"/>
      <c r="AG803" s="1430"/>
      <c r="AH803" s="1430"/>
      <c r="AI803" s="1430"/>
      <c r="AJ803" s="1430"/>
      <c r="AK803" s="1430"/>
      <c r="AL803" s="1430"/>
      <c r="AM803" s="1430"/>
      <c r="AN803" s="1430"/>
      <c r="AO803" s="1430"/>
      <c r="AP803" s="1430"/>
      <c r="AQ803" s="1430"/>
      <c r="AR803" s="1430"/>
      <c r="AS803" s="1430"/>
      <c r="AT803" s="1430"/>
      <c r="AU803" s="1430"/>
      <c r="AV803" s="1430"/>
      <c r="AW803" s="1430"/>
      <c r="AX803" s="1430"/>
      <c r="AY803" s="1430"/>
      <c r="AZ803" s="1430"/>
      <c r="BA803" s="1430"/>
      <c r="BB803" s="1430"/>
      <c r="BC803" s="1430"/>
      <c r="BD803" s="1430"/>
      <c r="BE803" s="1430"/>
    </row>
    <row r="804" spans="2:57">
      <c r="B804" s="1430"/>
      <c r="C804" s="1430"/>
      <c r="D804" s="1430"/>
      <c r="E804" s="1430"/>
      <c r="F804" s="1430"/>
      <c r="G804" s="1430"/>
      <c r="H804" s="1430"/>
      <c r="I804" s="1430"/>
      <c r="J804" s="1430"/>
      <c r="K804" s="1430"/>
      <c r="L804" s="1430"/>
      <c r="M804" s="1430"/>
      <c r="N804" s="1430"/>
      <c r="O804" s="1430"/>
      <c r="P804" s="1430"/>
      <c r="Q804" s="1430"/>
      <c r="R804" s="1430"/>
      <c r="S804" s="1430"/>
      <c r="T804" s="1430"/>
      <c r="U804" s="1430"/>
      <c r="V804" s="1430"/>
      <c r="W804" s="1430"/>
      <c r="X804" s="1430"/>
      <c r="Y804" s="1430"/>
      <c r="Z804" s="1430"/>
      <c r="AA804" s="1430"/>
      <c r="AB804" s="1430"/>
      <c r="AC804" s="1430"/>
      <c r="AD804" s="1430"/>
      <c r="AE804" s="1430"/>
      <c r="AF804" s="1430"/>
      <c r="AG804" s="1430"/>
      <c r="AH804" s="1430"/>
      <c r="AI804" s="1430"/>
      <c r="AJ804" s="1430"/>
      <c r="AK804" s="1430"/>
      <c r="AL804" s="1430"/>
      <c r="AM804" s="1430"/>
      <c r="AN804" s="1430"/>
      <c r="AO804" s="1430"/>
      <c r="AP804" s="1430"/>
      <c r="AQ804" s="1430"/>
      <c r="AR804" s="1430"/>
      <c r="AS804" s="1430"/>
      <c r="AT804" s="1430"/>
      <c r="AU804" s="1430"/>
      <c r="AV804" s="1430"/>
      <c r="AW804" s="1430"/>
      <c r="AX804" s="1430"/>
      <c r="AY804" s="1430"/>
      <c r="AZ804" s="1430"/>
      <c r="BA804" s="1430"/>
      <c r="BB804" s="1430"/>
      <c r="BC804" s="1430"/>
      <c r="BD804" s="1430"/>
      <c r="BE804" s="1430"/>
    </row>
    <row r="805" spans="2:57">
      <c r="B805" s="1430"/>
      <c r="C805" s="1430"/>
      <c r="D805" s="1430"/>
      <c r="E805" s="1430"/>
      <c r="F805" s="1430"/>
      <c r="G805" s="1430"/>
      <c r="H805" s="1430"/>
      <c r="I805" s="1430"/>
      <c r="J805" s="1430"/>
      <c r="K805" s="1430"/>
      <c r="L805" s="1430"/>
      <c r="M805" s="1430"/>
      <c r="N805" s="1430"/>
      <c r="O805" s="1430"/>
      <c r="P805" s="1430"/>
      <c r="Q805" s="1430"/>
      <c r="R805" s="1430"/>
      <c r="S805" s="1430"/>
      <c r="T805" s="1430"/>
      <c r="U805" s="1430"/>
      <c r="V805" s="1430"/>
      <c r="W805" s="1430"/>
      <c r="X805" s="1430"/>
      <c r="Y805" s="1430"/>
      <c r="Z805" s="1430"/>
      <c r="AA805" s="1430"/>
      <c r="AB805" s="1430"/>
      <c r="AC805" s="1430"/>
      <c r="AD805" s="1430"/>
      <c r="AE805" s="1430"/>
      <c r="AF805" s="1430"/>
      <c r="AG805" s="1430"/>
      <c r="AH805" s="1430"/>
      <c r="AI805" s="1430"/>
      <c r="AJ805" s="1430"/>
      <c r="AK805" s="1430"/>
      <c r="AL805" s="1430"/>
      <c r="AM805" s="1430"/>
      <c r="AN805" s="1430"/>
      <c r="AO805" s="1430"/>
      <c r="AP805" s="1430"/>
      <c r="AQ805" s="1430"/>
      <c r="AR805" s="1430"/>
      <c r="AS805" s="1430"/>
      <c r="AT805" s="1430"/>
      <c r="AU805" s="1430"/>
      <c r="AV805" s="1430"/>
      <c r="AW805" s="1430"/>
      <c r="AX805" s="1430"/>
      <c r="AY805" s="1430"/>
      <c r="AZ805" s="1430"/>
      <c r="BA805" s="1430"/>
      <c r="BB805" s="1430"/>
      <c r="BC805" s="1430"/>
      <c r="BD805" s="1430"/>
      <c r="BE805" s="1430"/>
    </row>
    <row r="806" spans="2:57">
      <c r="B806" s="1430"/>
      <c r="C806" s="1430"/>
      <c r="D806" s="1430"/>
      <c r="E806" s="1430"/>
      <c r="F806" s="1430"/>
      <c r="G806" s="1430"/>
      <c r="H806" s="1430"/>
      <c r="I806" s="1430"/>
      <c r="J806" s="1430"/>
      <c r="K806" s="1430"/>
      <c r="L806" s="1430"/>
      <c r="M806" s="1430"/>
      <c r="N806" s="1430"/>
      <c r="O806" s="1430"/>
      <c r="P806" s="1430"/>
      <c r="Q806" s="1430"/>
      <c r="R806" s="1430"/>
      <c r="S806" s="1430"/>
      <c r="T806" s="1430"/>
      <c r="U806" s="1430"/>
      <c r="V806" s="1430"/>
      <c r="W806" s="1430"/>
      <c r="X806" s="1430"/>
      <c r="Y806" s="1430"/>
      <c r="Z806" s="1430"/>
      <c r="AA806" s="1430"/>
      <c r="AB806" s="1430"/>
      <c r="AC806" s="1430"/>
      <c r="AD806" s="1430"/>
      <c r="AE806" s="1430"/>
      <c r="AF806" s="1430"/>
      <c r="AG806" s="1430"/>
      <c r="AH806" s="1430"/>
      <c r="AI806" s="1430"/>
      <c r="AJ806" s="1430"/>
      <c r="AK806" s="1430"/>
      <c r="AL806" s="1430"/>
      <c r="AM806" s="1430"/>
      <c r="AN806" s="1430"/>
      <c r="AO806" s="1430"/>
      <c r="AP806" s="1430"/>
      <c r="AQ806" s="1430"/>
      <c r="AR806" s="1430"/>
      <c r="AS806" s="1430"/>
      <c r="AT806" s="1430"/>
      <c r="AU806" s="1430"/>
      <c r="AV806" s="1430"/>
      <c r="AW806" s="1430"/>
      <c r="AX806" s="1430"/>
      <c r="AY806" s="1430"/>
      <c r="AZ806" s="1430"/>
      <c r="BA806" s="1430"/>
      <c r="BB806" s="1430"/>
      <c r="BC806" s="1430"/>
      <c r="BD806" s="1430"/>
      <c r="BE806" s="1430"/>
    </row>
    <row r="807" spans="2:57">
      <c r="B807" s="1430"/>
      <c r="C807" s="1430"/>
      <c r="D807" s="1430"/>
      <c r="E807" s="1430"/>
      <c r="F807" s="1430"/>
      <c r="G807" s="1430"/>
      <c r="H807" s="1430"/>
      <c r="I807" s="1430"/>
      <c r="J807" s="1430"/>
      <c r="K807" s="1430"/>
      <c r="L807" s="1430"/>
      <c r="M807" s="1430"/>
      <c r="N807" s="1430"/>
      <c r="O807" s="1430"/>
      <c r="P807" s="1430"/>
      <c r="Q807" s="1430"/>
      <c r="R807" s="1430"/>
      <c r="S807" s="1430"/>
      <c r="T807" s="1430"/>
      <c r="U807" s="1430"/>
      <c r="V807" s="1430"/>
      <c r="W807" s="1430"/>
      <c r="X807" s="1430"/>
      <c r="Y807" s="1430"/>
      <c r="Z807" s="1430"/>
      <c r="AA807" s="1430"/>
      <c r="AB807" s="1430"/>
      <c r="AC807" s="1430"/>
      <c r="AD807" s="1430"/>
      <c r="AE807" s="1430"/>
      <c r="AF807" s="1430"/>
      <c r="AG807" s="1430"/>
      <c r="AH807" s="1430"/>
      <c r="AI807" s="1430"/>
      <c r="AJ807" s="1430"/>
      <c r="AK807" s="1430"/>
      <c r="AL807" s="1430"/>
      <c r="AM807" s="1430"/>
      <c r="AN807" s="1430"/>
      <c r="AO807" s="1430"/>
      <c r="AP807" s="1430"/>
      <c r="AQ807" s="1430"/>
      <c r="AR807" s="1430"/>
      <c r="AS807" s="1430"/>
      <c r="AT807" s="1430"/>
      <c r="AU807" s="1430"/>
      <c r="AV807" s="1430"/>
      <c r="AW807" s="1430"/>
      <c r="AX807" s="1430"/>
      <c r="AY807" s="1430"/>
      <c r="AZ807" s="1430"/>
      <c r="BA807" s="1430"/>
      <c r="BB807" s="1430"/>
      <c r="BC807" s="1430"/>
      <c r="BD807" s="1430"/>
      <c r="BE807" s="1430"/>
    </row>
    <row r="808" spans="2:57">
      <c r="B808" s="1430"/>
      <c r="C808" s="1430"/>
      <c r="D808" s="1430"/>
      <c r="E808" s="1430"/>
      <c r="F808" s="1430"/>
      <c r="G808" s="1430"/>
      <c r="H808" s="1430"/>
      <c r="I808" s="1430"/>
      <c r="J808" s="1430"/>
      <c r="K808" s="1430"/>
      <c r="L808" s="1430"/>
      <c r="M808" s="1430"/>
      <c r="N808" s="1430"/>
      <c r="O808" s="1430"/>
      <c r="P808" s="1430"/>
      <c r="Q808" s="1430"/>
      <c r="R808" s="1430"/>
      <c r="S808" s="1430"/>
      <c r="T808" s="1430"/>
      <c r="U808" s="1430"/>
      <c r="V808" s="1430"/>
      <c r="W808" s="1430"/>
      <c r="X808" s="1430"/>
      <c r="Y808" s="1430"/>
      <c r="Z808" s="1430"/>
      <c r="AA808" s="1430"/>
      <c r="AB808" s="1430"/>
      <c r="AC808" s="1430"/>
      <c r="AD808" s="1430"/>
      <c r="AE808" s="1430"/>
      <c r="AF808" s="1430"/>
      <c r="AG808" s="1430"/>
      <c r="AH808" s="1430"/>
      <c r="AI808" s="1430"/>
      <c r="AJ808" s="1430"/>
      <c r="AK808" s="1430"/>
      <c r="AL808" s="1430"/>
      <c r="AM808" s="1430"/>
      <c r="AN808" s="1430"/>
      <c r="AO808" s="1430"/>
      <c r="AP808" s="1430"/>
      <c r="AQ808" s="1430"/>
      <c r="AR808" s="1430"/>
      <c r="AS808" s="1430"/>
      <c r="AT808" s="1430"/>
      <c r="AU808" s="1430"/>
      <c r="AV808" s="1430"/>
      <c r="AW808" s="1430"/>
      <c r="AX808" s="1430"/>
      <c r="AY808" s="1430"/>
      <c r="AZ808" s="1430"/>
      <c r="BA808" s="1430"/>
      <c r="BB808" s="1430"/>
      <c r="BC808" s="1430"/>
      <c r="BD808" s="1430"/>
      <c r="BE808" s="1430"/>
    </row>
    <row r="809" spans="2:57">
      <c r="B809" s="1430"/>
      <c r="C809" s="1430"/>
      <c r="D809" s="1430"/>
      <c r="E809" s="1430"/>
      <c r="F809" s="1430"/>
      <c r="G809" s="1430"/>
      <c r="H809" s="1430"/>
      <c r="I809" s="1430"/>
      <c r="J809" s="1430"/>
      <c r="K809" s="1430"/>
      <c r="L809" s="1430"/>
      <c r="M809" s="1430"/>
      <c r="N809" s="1430"/>
      <c r="O809" s="1430"/>
      <c r="P809" s="1430"/>
      <c r="Q809" s="1430"/>
      <c r="R809" s="1430"/>
      <c r="S809" s="1430"/>
      <c r="T809" s="1430"/>
      <c r="U809" s="1430"/>
      <c r="V809" s="1430"/>
      <c r="W809" s="1430"/>
      <c r="X809" s="1430"/>
      <c r="Y809" s="1430"/>
      <c r="Z809" s="1430"/>
      <c r="AA809" s="1430"/>
      <c r="AB809" s="1430"/>
      <c r="AC809" s="1430"/>
      <c r="AD809" s="1430"/>
      <c r="AE809" s="1430"/>
      <c r="AF809" s="1430"/>
      <c r="AG809" s="1430"/>
      <c r="AH809" s="1430"/>
      <c r="AI809" s="1430"/>
      <c r="AJ809" s="1430"/>
      <c r="AK809" s="1430"/>
      <c r="AL809" s="1430"/>
      <c r="AM809" s="1430"/>
      <c r="AN809" s="1430"/>
      <c r="AO809" s="1430"/>
      <c r="AP809" s="1430"/>
      <c r="AQ809" s="1430"/>
      <c r="AR809" s="1430"/>
      <c r="AS809" s="1430"/>
      <c r="AT809" s="1430"/>
      <c r="AU809" s="1430"/>
      <c r="AV809" s="1430"/>
      <c r="AW809" s="1430"/>
      <c r="AX809" s="1430"/>
      <c r="AY809" s="1430"/>
      <c r="AZ809" s="1430"/>
      <c r="BA809" s="1430"/>
      <c r="BB809" s="1430"/>
      <c r="BC809" s="1430"/>
      <c r="BD809" s="1430"/>
      <c r="BE809" s="1430"/>
    </row>
    <row r="810" spans="2:57">
      <c r="B810" s="1430"/>
      <c r="C810" s="1430"/>
      <c r="D810" s="1430"/>
      <c r="E810" s="1430"/>
      <c r="F810" s="1430"/>
      <c r="G810" s="1430"/>
      <c r="H810" s="1430"/>
      <c r="I810" s="1430"/>
      <c r="J810" s="1430"/>
      <c r="K810" s="1430"/>
      <c r="L810" s="1430"/>
      <c r="M810" s="1430"/>
      <c r="N810" s="1430"/>
      <c r="O810" s="1430"/>
      <c r="P810" s="1430"/>
      <c r="Q810" s="1430"/>
      <c r="R810" s="1430"/>
      <c r="S810" s="1430"/>
      <c r="T810" s="1430"/>
      <c r="U810" s="1430"/>
      <c r="V810" s="1430"/>
      <c r="W810" s="1430"/>
      <c r="X810" s="1430"/>
      <c r="Y810" s="1430"/>
      <c r="Z810" s="1430"/>
      <c r="AA810" s="1430"/>
      <c r="AB810" s="1430"/>
      <c r="AC810" s="1430"/>
      <c r="AD810" s="1430"/>
      <c r="AE810" s="1430"/>
      <c r="AF810" s="1430"/>
      <c r="AG810" s="1430"/>
      <c r="AH810" s="1430"/>
      <c r="AI810" s="1430"/>
      <c r="AJ810" s="1430"/>
      <c r="AK810" s="1430"/>
      <c r="AL810" s="1430"/>
      <c r="AM810" s="1430"/>
      <c r="AN810" s="1430"/>
      <c r="AO810" s="1430"/>
      <c r="AP810" s="1430"/>
      <c r="AQ810" s="1430"/>
      <c r="AR810" s="1430"/>
      <c r="AS810" s="1430"/>
      <c r="AT810" s="1430"/>
      <c r="AU810" s="1430"/>
      <c r="AV810" s="1430"/>
      <c r="AW810" s="1430"/>
      <c r="AX810" s="1430"/>
      <c r="AY810" s="1430"/>
      <c r="AZ810" s="1430"/>
      <c r="BA810" s="1430"/>
      <c r="BB810" s="1430"/>
      <c r="BC810" s="1430"/>
      <c r="BD810" s="1430"/>
      <c r="BE810" s="1430"/>
    </row>
    <row r="811" spans="2:57">
      <c r="B811" s="1430"/>
      <c r="C811" s="1430"/>
      <c r="D811" s="1430"/>
      <c r="E811" s="1430"/>
      <c r="F811" s="1430"/>
      <c r="G811" s="1430"/>
      <c r="H811" s="1430"/>
      <c r="I811" s="1430"/>
      <c r="J811" s="1430"/>
      <c r="K811" s="1430"/>
      <c r="L811" s="1430"/>
      <c r="M811" s="1430"/>
      <c r="N811" s="1430"/>
      <c r="O811" s="1430"/>
      <c r="P811" s="1430"/>
      <c r="Q811" s="1430"/>
      <c r="R811" s="1430"/>
      <c r="S811" s="1430"/>
      <c r="T811" s="1430"/>
      <c r="U811" s="1430"/>
      <c r="V811" s="1430"/>
      <c r="W811" s="1430"/>
      <c r="X811" s="1430"/>
      <c r="Y811" s="1430"/>
      <c r="Z811" s="1430"/>
      <c r="AA811" s="1430"/>
      <c r="AB811" s="1430"/>
      <c r="AC811" s="1430"/>
      <c r="AD811" s="1430"/>
      <c r="AE811" s="1430"/>
      <c r="AF811" s="1430"/>
      <c r="AG811" s="1430"/>
      <c r="AH811" s="1430"/>
      <c r="AI811" s="1430"/>
      <c r="AJ811" s="1430"/>
      <c r="AK811" s="1430"/>
      <c r="AL811" s="1430"/>
      <c r="AM811" s="1430"/>
      <c r="AN811" s="1430"/>
      <c r="AO811" s="1430"/>
      <c r="AP811" s="1430"/>
      <c r="AQ811" s="1430"/>
      <c r="AR811" s="1430"/>
      <c r="AS811" s="1430"/>
      <c r="AT811" s="1430"/>
      <c r="AU811" s="1430"/>
      <c r="AV811" s="1430"/>
      <c r="AW811" s="1430"/>
      <c r="AX811" s="1430"/>
      <c r="AY811" s="1430"/>
      <c r="AZ811" s="1430"/>
      <c r="BA811" s="1430"/>
      <c r="BB811" s="1430"/>
      <c r="BC811" s="1430"/>
      <c r="BD811" s="1430"/>
      <c r="BE811" s="1430"/>
    </row>
    <row r="812" spans="2:57">
      <c r="B812" s="1430"/>
      <c r="C812" s="1430"/>
      <c r="D812" s="1430"/>
      <c r="E812" s="1430"/>
      <c r="F812" s="1430"/>
      <c r="G812" s="1430"/>
      <c r="H812" s="1430"/>
      <c r="I812" s="1430"/>
      <c r="J812" s="1430"/>
      <c r="K812" s="1430"/>
      <c r="L812" s="1430"/>
      <c r="M812" s="1430"/>
      <c r="N812" s="1430"/>
      <c r="O812" s="1430"/>
      <c r="P812" s="1430"/>
      <c r="Q812" s="1430"/>
      <c r="R812" s="1430"/>
      <c r="S812" s="1430"/>
      <c r="T812" s="1430"/>
      <c r="U812" s="1430"/>
      <c r="V812" s="1430"/>
      <c r="W812" s="1430"/>
      <c r="X812" s="1430"/>
      <c r="Y812" s="1430"/>
      <c r="Z812" s="1430"/>
      <c r="AA812" s="1430"/>
      <c r="AB812" s="1430"/>
      <c r="AC812" s="1430"/>
      <c r="AD812" s="1430"/>
      <c r="AE812" s="1430"/>
      <c r="AF812" s="1430"/>
      <c r="AG812" s="1430"/>
      <c r="AH812" s="1430"/>
      <c r="AI812" s="1430"/>
      <c r="AJ812" s="1430"/>
      <c r="AK812" s="1430"/>
      <c r="AL812" s="1430"/>
      <c r="AM812" s="1430"/>
      <c r="AN812" s="1430"/>
      <c r="AO812" s="1430"/>
      <c r="AP812" s="1430"/>
      <c r="AQ812" s="1430"/>
      <c r="AR812" s="1430"/>
      <c r="AS812" s="1430"/>
      <c r="AT812" s="1430"/>
      <c r="AU812" s="1430"/>
      <c r="AV812" s="1430"/>
      <c r="AW812" s="1430"/>
      <c r="AX812" s="1430"/>
      <c r="AY812" s="1430"/>
      <c r="AZ812" s="1430"/>
      <c r="BA812" s="1430"/>
      <c r="BB812" s="1430"/>
      <c r="BC812" s="1430"/>
      <c r="BD812" s="1430"/>
      <c r="BE812" s="1430"/>
    </row>
    <row r="813" spans="2:57">
      <c r="B813" s="1430"/>
      <c r="C813" s="1430"/>
      <c r="D813" s="1430"/>
      <c r="E813" s="1430"/>
      <c r="F813" s="1430"/>
      <c r="G813" s="1430"/>
      <c r="H813" s="1430"/>
      <c r="I813" s="1430"/>
      <c r="J813" s="1430"/>
      <c r="K813" s="1430"/>
      <c r="L813" s="1430"/>
      <c r="M813" s="1430"/>
      <c r="N813" s="1430"/>
      <c r="O813" s="1430"/>
      <c r="P813" s="1430"/>
      <c r="Q813" s="1430"/>
      <c r="R813" s="1430"/>
      <c r="S813" s="1430"/>
      <c r="T813" s="1430"/>
      <c r="U813" s="1430"/>
      <c r="V813" s="1430"/>
      <c r="W813" s="1430"/>
      <c r="X813" s="1430"/>
      <c r="Y813" s="1430"/>
      <c r="Z813" s="1430"/>
      <c r="AA813" s="1430"/>
      <c r="AB813" s="1430"/>
      <c r="AC813" s="1430"/>
      <c r="AD813" s="1430"/>
      <c r="AE813" s="1430"/>
      <c r="AF813" s="1430"/>
      <c r="AG813" s="1430"/>
      <c r="AH813" s="1430"/>
      <c r="AI813" s="1430"/>
      <c r="AJ813" s="1430"/>
      <c r="AK813" s="1430"/>
      <c r="AL813" s="1430"/>
      <c r="AM813" s="1430"/>
      <c r="AN813" s="1430"/>
      <c r="AO813" s="1430"/>
      <c r="AP813" s="1430"/>
      <c r="AQ813" s="1430"/>
      <c r="AR813" s="1430"/>
      <c r="AS813" s="1430"/>
      <c r="AT813" s="1430"/>
      <c r="AU813" s="1430"/>
      <c r="AV813" s="1430"/>
      <c r="AW813" s="1430"/>
      <c r="AX813" s="1430"/>
      <c r="AY813" s="1430"/>
      <c r="AZ813" s="1430"/>
      <c r="BA813" s="1430"/>
      <c r="BB813" s="1430"/>
      <c r="BC813" s="1430"/>
      <c r="BD813" s="1430"/>
      <c r="BE813" s="1430"/>
    </row>
    <row r="814" spans="2:57">
      <c r="B814" s="1430"/>
      <c r="C814" s="1430"/>
      <c r="D814" s="1430"/>
      <c r="E814" s="1430"/>
      <c r="F814" s="1430"/>
      <c r="G814" s="1430"/>
      <c r="H814" s="1430"/>
      <c r="I814" s="1430"/>
      <c r="J814" s="1430"/>
      <c r="K814" s="1430"/>
      <c r="L814" s="1430"/>
      <c r="M814" s="1430"/>
      <c r="N814" s="1430"/>
      <c r="O814" s="1430"/>
      <c r="P814" s="1430"/>
      <c r="Q814" s="1430"/>
      <c r="R814" s="1430"/>
      <c r="S814" s="1430"/>
      <c r="T814" s="1430"/>
      <c r="U814" s="1430"/>
      <c r="V814" s="1430"/>
      <c r="W814" s="1430"/>
      <c r="X814" s="1430"/>
      <c r="Y814" s="1430"/>
      <c r="Z814" s="1430"/>
      <c r="AA814" s="1430"/>
      <c r="AB814" s="1430"/>
      <c r="AC814" s="1430"/>
      <c r="AD814" s="1430"/>
      <c r="AE814" s="1430"/>
      <c r="AF814" s="1430"/>
      <c r="AG814" s="1430"/>
      <c r="AH814" s="1430"/>
      <c r="AI814" s="1430"/>
      <c r="AJ814" s="1430"/>
      <c r="AK814" s="1430"/>
      <c r="AL814" s="1430"/>
      <c r="AM814" s="1430"/>
      <c r="AN814" s="1430"/>
      <c r="AO814" s="1430"/>
      <c r="AP814" s="1430"/>
      <c r="AQ814" s="1430"/>
      <c r="AR814" s="1430"/>
      <c r="AS814" s="1430"/>
      <c r="AT814" s="1430"/>
      <c r="AU814" s="1430"/>
      <c r="AV814" s="1430"/>
      <c r="AW814" s="1430"/>
      <c r="AX814" s="1430"/>
      <c r="AY814" s="1430"/>
      <c r="AZ814" s="1430"/>
      <c r="BA814" s="1430"/>
      <c r="BB814" s="1430"/>
      <c r="BC814" s="1430"/>
      <c r="BD814" s="1430"/>
      <c r="BE814" s="1430"/>
    </row>
    <row r="815" spans="2:57">
      <c r="B815" s="1430"/>
      <c r="C815" s="1430"/>
      <c r="D815" s="1430"/>
      <c r="E815" s="1430"/>
      <c r="F815" s="1430"/>
      <c r="G815" s="1430"/>
      <c r="H815" s="1430"/>
      <c r="I815" s="1430"/>
      <c r="J815" s="1430"/>
      <c r="K815" s="1430"/>
      <c r="L815" s="1430"/>
      <c r="M815" s="1430"/>
      <c r="N815" s="1430"/>
      <c r="O815" s="1430"/>
      <c r="P815" s="1430"/>
      <c r="Q815" s="1430"/>
      <c r="R815" s="1430"/>
      <c r="S815" s="1430"/>
      <c r="T815" s="1430"/>
      <c r="U815" s="1430"/>
      <c r="V815" s="1430"/>
      <c r="W815" s="1430"/>
      <c r="X815" s="1430"/>
      <c r="Y815" s="1430"/>
      <c r="Z815" s="1430"/>
      <c r="AA815" s="1430"/>
      <c r="AB815" s="1430"/>
      <c r="AC815" s="1430"/>
      <c r="AD815" s="1430"/>
      <c r="AE815" s="1430"/>
      <c r="AF815" s="1430"/>
      <c r="AG815" s="1430"/>
      <c r="AH815" s="1430"/>
      <c r="AI815" s="1430"/>
      <c r="AJ815" s="1430"/>
      <c r="AK815" s="1430"/>
      <c r="AL815" s="1430"/>
      <c r="AM815" s="1430"/>
      <c r="AN815" s="1430"/>
      <c r="AO815" s="1430"/>
      <c r="AP815" s="1430"/>
      <c r="AQ815" s="1430"/>
      <c r="AR815" s="1430"/>
      <c r="AS815" s="1430"/>
      <c r="AT815" s="1430"/>
      <c r="AU815" s="1430"/>
      <c r="AV815" s="1430"/>
      <c r="AW815" s="1430"/>
      <c r="AX815" s="1430"/>
      <c r="AY815" s="1430"/>
      <c r="AZ815" s="1430"/>
      <c r="BA815" s="1430"/>
      <c r="BB815" s="1430"/>
      <c r="BC815" s="1430"/>
      <c r="BD815" s="1430"/>
      <c r="BE815" s="1430"/>
    </row>
    <row r="816" spans="2:57">
      <c r="B816" s="1430"/>
      <c r="C816" s="1430"/>
      <c r="D816" s="1430"/>
      <c r="E816" s="1430"/>
      <c r="F816" s="1430"/>
      <c r="G816" s="1430"/>
      <c r="H816" s="1430"/>
      <c r="I816" s="1430"/>
      <c r="J816" s="1430"/>
      <c r="K816" s="1430"/>
      <c r="L816" s="1430"/>
      <c r="M816" s="1430"/>
      <c r="N816" s="1430"/>
      <c r="O816" s="1430"/>
      <c r="P816" s="1430"/>
      <c r="Q816" s="1430"/>
      <c r="R816" s="1430"/>
      <c r="S816" s="1430"/>
      <c r="T816" s="1430"/>
      <c r="U816" s="1430"/>
      <c r="V816" s="1430"/>
      <c r="W816" s="1430"/>
      <c r="X816" s="1430"/>
      <c r="Y816" s="1430"/>
      <c r="Z816" s="1430"/>
      <c r="AA816" s="1430"/>
      <c r="AB816" s="1430"/>
      <c r="AC816" s="1430"/>
      <c r="AD816" s="1430"/>
      <c r="AE816" s="1430"/>
      <c r="AF816" s="1430"/>
      <c r="AG816" s="1430"/>
      <c r="AH816" s="1430"/>
      <c r="AI816" s="1430"/>
      <c r="AJ816" s="1430"/>
      <c r="AK816" s="1430"/>
      <c r="AL816" s="1430"/>
      <c r="AM816" s="1430"/>
      <c r="AN816" s="1430"/>
      <c r="AO816" s="1430"/>
      <c r="AP816" s="1430"/>
      <c r="AQ816" s="1430"/>
      <c r="AR816" s="1430"/>
      <c r="AS816" s="1430"/>
      <c r="AT816" s="1430"/>
      <c r="AU816" s="1430"/>
      <c r="AV816" s="1430"/>
      <c r="AW816" s="1430"/>
      <c r="AX816" s="1430"/>
      <c r="AY816" s="1430"/>
      <c r="AZ816" s="1430"/>
      <c r="BA816" s="1430"/>
      <c r="BB816" s="1430"/>
      <c r="BC816" s="1430"/>
      <c r="BD816" s="1430"/>
      <c r="BE816" s="1430"/>
    </row>
    <row r="817" spans="2:57">
      <c r="B817" s="1430"/>
      <c r="C817" s="1430"/>
      <c r="D817" s="1430"/>
      <c r="E817" s="1430"/>
      <c r="F817" s="1430"/>
      <c r="G817" s="1430"/>
      <c r="H817" s="1430"/>
      <c r="I817" s="1430"/>
      <c r="J817" s="1430"/>
      <c r="K817" s="1430"/>
      <c r="L817" s="1430"/>
      <c r="M817" s="1430"/>
      <c r="N817" s="1430"/>
      <c r="O817" s="1430"/>
      <c r="P817" s="1430"/>
      <c r="Q817" s="1430"/>
      <c r="R817" s="1430"/>
      <c r="S817" s="1430"/>
      <c r="T817" s="1430"/>
      <c r="U817" s="1430"/>
      <c r="V817" s="1430"/>
      <c r="W817" s="1430"/>
      <c r="X817" s="1430"/>
      <c r="Y817" s="1430"/>
      <c r="Z817" s="1430"/>
      <c r="AA817" s="1430"/>
      <c r="AB817" s="1430"/>
      <c r="AC817" s="1430"/>
      <c r="AD817" s="1430"/>
      <c r="AE817" s="1430"/>
      <c r="AF817" s="1430"/>
      <c r="AG817" s="1430"/>
      <c r="AH817" s="1430"/>
      <c r="AI817" s="1430"/>
      <c r="AJ817" s="1430"/>
      <c r="AK817" s="1430"/>
      <c r="AL817" s="1430"/>
      <c r="AM817" s="1430"/>
      <c r="AN817" s="1430"/>
      <c r="AO817" s="1430"/>
      <c r="AP817" s="1430"/>
      <c r="AQ817" s="1430"/>
      <c r="AR817" s="1430"/>
      <c r="AS817" s="1430"/>
      <c r="AT817" s="1430"/>
      <c r="AU817" s="1430"/>
      <c r="AV817" s="1430"/>
      <c r="AW817" s="1430"/>
      <c r="AX817" s="1430"/>
      <c r="AY817" s="1430"/>
      <c r="AZ817" s="1430"/>
      <c r="BA817" s="1430"/>
      <c r="BB817" s="1430"/>
      <c r="BC817" s="1430"/>
      <c r="BD817" s="1430"/>
      <c r="BE817" s="1430"/>
    </row>
    <row r="818" spans="2:57">
      <c r="B818" s="1430"/>
      <c r="C818" s="1430"/>
      <c r="D818" s="1430"/>
      <c r="E818" s="1430"/>
      <c r="F818" s="1430"/>
      <c r="G818" s="1430"/>
      <c r="H818" s="1430"/>
      <c r="I818" s="1430"/>
      <c r="J818" s="1430"/>
      <c r="K818" s="1430"/>
      <c r="L818" s="1430"/>
      <c r="M818" s="1430"/>
      <c r="N818" s="1430"/>
      <c r="O818" s="1430"/>
      <c r="P818" s="1430"/>
      <c r="Q818" s="1430"/>
      <c r="R818" s="1430"/>
      <c r="S818" s="1430"/>
      <c r="T818" s="1430"/>
      <c r="U818" s="1430"/>
      <c r="V818" s="1430"/>
      <c r="W818" s="1430"/>
      <c r="X818" s="1430"/>
      <c r="Y818" s="1430"/>
      <c r="Z818" s="1430"/>
      <c r="AA818" s="1430"/>
      <c r="AB818" s="1430"/>
      <c r="AC818" s="1430"/>
      <c r="AD818" s="1430"/>
      <c r="AE818" s="1430"/>
      <c r="AF818" s="1430"/>
      <c r="AG818" s="1430"/>
      <c r="AH818" s="1430"/>
      <c r="AI818" s="1430"/>
      <c r="AJ818" s="1430"/>
      <c r="AK818" s="1430"/>
      <c r="AL818" s="1430"/>
      <c r="AM818" s="1430"/>
      <c r="AN818" s="1430"/>
      <c r="AO818" s="1430"/>
      <c r="AP818" s="1430"/>
      <c r="AQ818" s="1430"/>
      <c r="AR818" s="1430"/>
      <c r="AS818" s="1430"/>
      <c r="AT818" s="1430"/>
      <c r="AU818" s="1430"/>
      <c r="AV818" s="1430"/>
      <c r="AW818" s="1430"/>
      <c r="AX818" s="1430"/>
      <c r="AY818" s="1430"/>
      <c r="AZ818" s="1430"/>
      <c r="BA818" s="1430"/>
      <c r="BB818" s="1430"/>
      <c r="BC818" s="1430"/>
      <c r="BD818" s="1430"/>
      <c r="BE818" s="1430"/>
    </row>
    <row r="819" spans="2:57">
      <c r="B819" s="1430"/>
      <c r="C819" s="1430"/>
      <c r="D819" s="1430"/>
      <c r="E819" s="1430"/>
      <c r="F819" s="1430"/>
      <c r="G819" s="1430"/>
      <c r="H819" s="1430"/>
      <c r="I819" s="1430"/>
      <c r="J819" s="1430"/>
      <c r="K819" s="1430"/>
      <c r="L819" s="1430"/>
      <c r="M819" s="1430"/>
      <c r="N819" s="1430"/>
      <c r="O819" s="1430"/>
      <c r="P819" s="1430"/>
      <c r="Q819" s="1430"/>
      <c r="R819" s="1430"/>
      <c r="S819" s="1430"/>
      <c r="T819" s="1430"/>
      <c r="U819" s="1430"/>
      <c r="V819" s="1430"/>
      <c r="W819" s="1430"/>
      <c r="X819" s="1430"/>
      <c r="Y819" s="1430"/>
      <c r="Z819" s="1430"/>
      <c r="AA819" s="1430"/>
      <c r="AB819" s="1430"/>
      <c r="AC819" s="1430"/>
      <c r="AD819" s="1430"/>
      <c r="AE819" s="1430"/>
      <c r="AF819" s="1430"/>
      <c r="AG819" s="1430"/>
      <c r="AH819" s="1430"/>
      <c r="AI819" s="1430"/>
      <c r="AJ819" s="1430"/>
      <c r="AK819" s="1430"/>
      <c r="AL819" s="1430"/>
      <c r="AM819" s="1430"/>
      <c r="AN819" s="1430"/>
      <c r="AO819" s="1430"/>
      <c r="AP819" s="1430"/>
      <c r="AQ819" s="1430"/>
      <c r="AR819" s="1430"/>
      <c r="AS819" s="1430"/>
      <c r="AT819" s="1430"/>
      <c r="AU819" s="1430"/>
      <c r="AV819" s="1430"/>
      <c r="AW819" s="1430"/>
      <c r="AX819" s="1430"/>
      <c r="AY819" s="1430"/>
      <c r="AZ819" s="1430"/>
      <c r="BA819" s="1430"/>
      <c r="BB819" s="1430"/>
      <c r="BC819" s="1430"/>
      <c r="BD819" s="1430"/>
      <c r="BE819" s="1430"/>
    </row>
    <row r="820" spans="2:57">
      <c r="B820" s="1430"/>
      <c r="C820" s="1430"/>
      <c r="D820" s="1430"/>
      <c r="E820" s="1430"/>
      <c r="F820" s="1430"/>
      <c r="G820" s="1430"/>
      <c r="H820" s="1430"/>
      <c r="I820" s="1430"/>
      <c r="J820" s="1430"/>
      <c r="K820" s="1430"/>
      <c r="L820" s="1430"/>
      <c r="M820" s="1430"/>
      <c r="N820" s="1430"/>
      <c r="O820" s="1430"/>
      <c r="P820" s="1430"/>
      <c r="Q820" s="1430"/>
      <c r="R820" s="1430"/>
      <c r="S820" s="1430"/>
      <c r="T820" s="1430"/>
      <c r="U820" s="1430"/>
      <c r="V820" s="1430"/>
      <c r="W820" s="1430"/>
      <c r="X820" s="1430"/>
      <c r="Y820" s="1430"/>
      <c r="Z820" s="1430"/>
      <c r="AA820" s="1430"/>
      <c r="AB820" s="1430"/>
      <c r="AC820" s="1430"/>
      <c r="AD820" s="1430"/>
      <c r="AE820" s="1430"/>
      <c r="AF820" s="1430"/>
      <c r="AG820" s="1430"/>
      <c r="AH820" s="1430"/>
      <c r="AI820" s="1430"/>
      <c r="AJ820" s="1430"/>
      <c r="AK820" s="1430"/>
      <c r="AL820" s="1430"/>
      <c r="AM820" s="1430"/>
      <c r="AN820" s="1430"/>
      <c r="AO820" s="1430"/>
      <c r="AP820" s="1430"/>
      <c r="AQ820" s="1430"/>
      <c r="AR820" s="1430"/>
      <c r="AS820" s="1430"/>
      <c r="AT820" s="1430"/>
      <c r="AU820" s="1430"/>
      <c r="AV820" s="1430"/>
      <c r="AW820" s="1430"/>
      <c r="AX820" s="1430"/>
      <c r="AY820" s="1430"/>
      <c r="AZ820" s="1430"/>
      <c r="BA820" s="1430"/>
      <c r="BB820" s="1430"/>
      <c r="BC820" s="1430"/>
      <c r="BD820" s="1430"/>
      <c r="BE820" s="1430"/>
    </row>
    <row r="821" spans="2:57">
      <c r="B821" s="1430"/>
      <c r="C821" s="1430"/>
      <c r="D821" s="1430"/>
      <c r="E821" s="1430"/>
      <c r="F821" s="1430"/>
      <c r="G821" s="1430"/>
      <c r="H821" s="1430"/>
      <c r="I821" s="1430"/>
      <c r="J821" s="1430"/>
      <c r="K821" s="1430"/>
      <c r="L821" s="1430"/>
      <c r="M821" s="1430"/>
      <c r="N821" s="1430"/>
      <c r="O821" s="1430"/>
      <c r="P821" s="1430"/>
      <c r="Q821" s="1430"/>
      <c r="R821" s="1430"/>
      <c r="S821" s="1430"/>
      <c r="T821" s="1430"/>
      <c r="U821" s="1430"/>
      <c r="V821" s="1430"/>
      <c r="W821" s="1430"/>
      <c r="X821" s="1430"/>
      <c r="Y821" s="1430"/>
      <c r="Z821" s="1430"/>
      <c r="AA821" s="1430"/>
      <c r="AB821" s="1430"/>
      <c r="AC821" s="1430"/>
      <c r="AD821" s="1430"/>
      <c r="AE821" s="1430"/>
      <c r="AF821" s="1430"/>
      <c r="AG821" s="1430"/>
      <c r="AH821" s="1430"/>
      <c r="AI821" s="1430"/>
      <c r="AJ821" s="1430"/>
      <c r="AK821" s="1430"/>
      <c r="AL821" s="1430"/>
      <c r="AM821" s="1430"/>
      <c r="AN821" s="1430"/>
      <c r="AO821" s="1430"/>
      <c r="AP821" s="1430"/>
      <c r="AQ821" s="1430"/>
      <c r="AR821" s="1430"/>
      <c r="AS821" s="1430"/>
      <c r="AT821" s="1430"/>
      <c r="AU821" s="1430"/>
      <c r="AV821" s="1430"/>
      <c r="AW821" s="1430"/>
      <c r="AX821" s="1430"/>
      <c r="AY821" s="1430"/>
      <c r="AZ821" s="1430"/>
      <c r="BA821" s="1430"/>
      <c r="BB821" s="1430"/>
      <c r="BC821" s="1430"/>
      <c r="BD821" s="1430"/>
      <c r="BE821" s="1430"/>
    </row>
    <row r="822" spans="2:57">
      <c r="B822" s="1430"/>
      <c r="C822" s="1430"/>
      <c r="D822" s="1430"/>
      <c r="E822" s="1430"/>
      <c r="F822" s="1430"/>
      <c r="G822" s="1430"/>
      <c r="H822" s="1430"/>
      <c r="I822" s="1430"/>
      <c r="J822" s="1430"/>
      <c r="K822" s="1430"/>
      <c r="L822" s="1430"/>
      <c r="M822" s="1430"/>
      <c r="N822" s="1430"/>
      <c r="O822" s="1430"/>
      <c r="P822" s="1430"/>
      <c r="Q822" s="1430"/>
      <c r="R822" s="1430"/>
      <c r="S822" s="1430"/>
      <c r="T822" s="1430"/>
      <c r="U822" s="1430"/>
      <c r="V822" s="1430"/>
      <c r="W822" s="1430"/>
      <c r="X822" s="1430"/>
      <c r="Y822" s="1430"/>
      <c r="Z822" s="1430"/>
      <c r="AA822" s="1430"/>
      <c r="AB822" s="1430"/>
      <c r="AC822" s="1430"/>
      <c r="AD822" s="1430"/>
      <c r="AE822" s="1430"/>
      <c r="AF822" s="1430"/>
      <c r="AG822" s="1430"/>
      <c r="AH822" s="1430"/>
      <c r="AI822" s="1430"/>
      <c r="AJ822" s="1430"/>
      <c r="AK822" s="1430"/>
      <c r="AL822" s="1430"/>
      <c r="AM822" s="1430"/>
      <c r="AN822" s="1430"/>
      <c r="AO822" s="1430"/>
      <c r="AP822" s="1430"/>
      <c r="AQ822" s="1430"/>
      <c r="AR822" s="1430"/>
      <c r="AS822" s="1430"/>
      <c r="AT822" s="1430"/>
      <c r="AU822" s="1430"/>
      <c r="AV822" s="1430"/>
      <c r="AW822" s="1430"/>
      <c r="AX822" s="1430"/>
      <c r="AY822" s="1430"/>
      <c r="AZ822" s="1430"/>
      <c r="BA822" s="1430"/>
      <c r="BB822" s="1430"/>
      <c r="BC822" s="1430"/>
      <c r="BD822" s="1430"/>
      <c r="BE822" s="1430"/>
    </row>
    <row r="823" spans="2:57">
      <c r="B823" s="1430"/>
      <c r="C823" s="1430"/>
      <c r="D823" s="1430"/>
      <c r="E823" s="1430"/>
      <c r="F823" s="1430"/>
      <c r="G823" s="1430"/>
      <c r="H823" s="1430"/>
      <c r="I823" s="1430"/>
      <c r="J823" s="1430"/>
      <c r="K823" s="1430"/>
      <c r="L823" s="1430"/>
      <c r="M823" s="1430"/>
      <c r="N823" s="1430"/>
      <c r="O823" s="1430"/>
      <c r="P823" s="1430"/>
      <c r="Q823" s="1430"/>
      <c r="R823" s="1430"/>
      <c r="S823" s="1430"/>
      <c r="T823" s="1430"/>
      <c r="U823" s="1430"/>
      <c r="V823" s="1430"/>
      <c r="W823" s="1430"/>
      <c r="X823" s="1430"/>
      <c r="Y823" s="1430"/>
      <c r="Z823" s="1430"/>
      <c r="AA823" s="1430"/>
      <c r="AB823" s="1430"/>
      <c r="AC823" s="1430"/>
      <c r="AD823" s="1430"/>
      <c r="AE823" s="1430"/>
      <c r="AF823" s="1430"/>
      <c r="AG823" s="1430"/>
      <c r="AH823" s="1430"/>
      <c r="AI823" s="1430"/>
      <c r="AJ823" s="1430"/>
      <c r="AK823" s="1430"/>
      <c r="AL823" s="1430"/>
      <c r="AM823" s="1430"/>
      <c r="AN823" s="1430"/>
      <c r="AO823" s="1430"/>
      <c r="AP823" s="1430"/>
      <c r="AQ823" s="1430"/>
      <c r="AR823" s="1430"/>
      <c r="AS823" s="1430"/>
      <c r="AT823" s="1430"/>
      <c r="AU823" s="1430"/>
      <c r="AV823" s="1430"/>
      <c r="AW823" s="1430"/>
      <c r="AX823" s="1430"/>
      <c r="AY823" s="1430"/>
      <c r="AZ823" s="1430"/>
      <c r="BA823" s="1430"/>
      <c r="BB823" s="1430"/>
      <c r="BC823" s="1430"/>
      <c r="BD823" s="1430"/>
      <c r="BE823" s="1430"/>
    </row>
    <row r="824" spans="2:57">
      <c r="B824" s="1430"/>
      <c r="C824" s="1430"/>
      <c r="D824" s="1430"/>
      <c r="E824" s="1430"/>
      <c r="F824" s="1430"/>
      <c r="G824" s="1430"/>
      <c r="H824" s="1430"/>
      <c r="I824" s="1430"/>
      <c r="J824" s="1430"/>
      <c r="K824" s="1430"/>
      <c r="L824" s="1430"/>
      <c r="M824" s="1430"/>
      <c r="N824" s="1430"/>
      <c r="O824" s="1430"/>
      <c r="P824" s="1430"/>
      <c r="Q824" s="1430"/>
      <c r="R824" s="1430"/>
      <c r="S824" s="1430"/>
      <c r="T824" s="1430"/>
      <c r="U824" s="1430"/>
      <c r="V824" s="1430"/>
      <c r="W824" s="1430"/>
      <c r="X824" s="1430"/>
      <c r="Y824" s="1430"/>
      <c r="Z824" s="1430"/>
      <c r="AA824" s="1430"/>
      <c r="AB824" s="1430"/>
      <c r="AC824" s="1430"/>
      <c r="AD824" s="1430"/>
      <c r="AE824" s="1430"/>
      <c r="AF824" s="1430"/>
      <c r="AG824" s="1430"/>
      <c r="AH824" s="1430"/>
      <c r="AI824" s="1430"/>
      <c r="AJ824" s="1430"/>
      <c r="AK824" s="1430"/>
      <c r="AL824" s="1430"/>
      <c r="AM824" s="1430"/>
      <c r="AN824" s="1430"/>
      <c r="AO824" s="1430"/>
      <c r="AP824" s="1430"/>
      <c r="AQ824" s="1430"/>
      <c r="AR824" s="1430"/>
      <c r="AS824" s="1430"/>
      <c r="AT824" s="1430"/>
      <c r="AU824" s="1430"/>
      <c r="AV824" s="1430"/>
      <c r="AW824" s="1430"/>
      <c r="AX824" s="1430"/>
      <c r="AY824" s="1430"/>
      <c r="AZ824" s="1430"/>
      <c r="BA824" s="1430"/>
      <c r="BB824" s="1430"/>
      <c r="BC824" s="1430"/>
      <c r="BD824" s="1430"/>
      <c r="BE824" s="1430"/>
    </row>
    <row r="825" spans="2:57">
      <c r="B825" s="1430"/>
      <c r="C825" s="1430"/>
      <c r="D825" s="1430"/>
      <c r="E825" s="1430"/>
      <c r="F825" s="1430"/>
      <c r="G825" s="1430"/>
      <c r="H825" s="1430"/>
      <c r="I825" s="1430"/>
      <c r="J825" s="1430"/>
      <c r="K825" s="1430"/>
      <c r="L825" s="1430"/>
      <c r="M825" s="1430"/>
      <c r="N825" s="1430"/>
      <c r="O825" s="1430"/>
      <c r="P825" s="1430"/>
      <c r="Q825" s="1430"/>
      <c r="R825" s="1430"/>
      <c r="S825" s="1430"/>
      <c r="T825" s="1430"/>
      <c r="U825" s="1430"/>
      <c r="V825" s="1430"/>
      <c r="W825" s="1430"/>
      <c r="X825" s="1430"/>
      <c r="Y825" s="1430"/>
      <c r="Z825" s="1430"/>
      <c r="AA825" s="1430"/>
      <c r="AB825" s="1430"/>
      <c r="AC825" s="1430"/>
      <c r="AD825" s="1430"/>
      <c r="AE825" s="1430"/>
      <c r="AF825" s="1430"/>
      <c r="AG825" s="1430"/>
      <c r="AH825" s="1430"/>
      <c r="AI825" s="1430"/>
      <c r="AJ825" s="1430"/>
      <c r="AK825" s="1430"/>
      <c r="AL825" s="1430"/>
      <c r="AM825" s="1430"/>
      <c r="AN825" s="1430"/>
      <c r="AO825" s="1430"/>
      <c r="AP825" s="1430"/>
      <c r="AQ825" s="1430"/>
      <c r="AR825" s="1430"/>
      <c r="AS825" s="1430"/>
      <c r="AT825" s="1430"/>
      <c r="AU825" s="1430"/>
      <c r="AV825" s="1430"/>
      <c r="AW825" s="1430"/>
      <c r="AX825" s="1430"/>
      <c r="AY825" s="1430"/>
      <c r="AZ825" s="1430"/>
      <c r="BA825" s="1430"/>
      <c r="BB825" s="1430"/>
      <c r="BC825" s="1430"/>
      <c r="BD825" s="1430"/>
      <c r="BE825" s="1430"/>
    </row>
    <row r="826" spans="2:57">
      <c r="B826" s="1430"/>
      <c r="C826" s="1430"/>
      <c r="D826" s="1430"/>
      <c r="E826" s="1430"/>
      <c r="F826" s="1430"/>
      <c r="G826" s="1430"/>
      <c r="H826" s="1430"/>
      <c r="I826" s="1430"/>
      <c r="J826" s="1430"/>
      <c r="K826" s="1430"/>
      <c r="L826" s="1430"/>
      <c r="M826" s="1430"/>
      <c r="N826" s="1430"/>
      <c r="O826" s="1430"/>
      <c r="P826" s="1430"/>
      <c r="Q826" s="1430"/>
      <c r="R826" s="1430"/>
      <c r="S826" s="1430"/>
      <c r="T826" s="1430"/>
      <c r="U826" s="1430"/>
      <c r="V826" s="1430"/>
      <c r="W826" s="1430"/>
      <c r="X826" s="1430"/>
      <c r="Y826" s="1430"/>
      <c r="Z826" s="1430"/>
      <c r="AA826" s="1430"/>
      <c r="AB826" s="1430"/>
      <c r="AC826" s="1430"/>
      <c r="AD826" s="1430"/>
      <c r="AE826" s="1430"/>
      <c r="AF826" s="1430"/>
      <c r="AG826" s="1430"/>
      <c r="AH826" s="1430"/>
      <c r="AI826" s="1430"/>
      <c r="AJ826" s="1430"/>
      <c r="AK826" s="1430"/>
      <c r="AL826" s="1430"/>
      <c r="AM826" s="1430"/>
      <c r="AN826" s="1430"/>
      <c r="AO826" s="1430"/>
      <c r="AP826" s="1430"/>
      <c r="AQ826" s="1430"/>
      <c r="AR826" s="1430"/>
      <c r="AS826" s="1430"/>
      <c r="AT826" s="1430"/>
      <c r="AU826" s="1430"/>
      <c r="AV826" s="1430"/>
      <c r="AW826" s="1430"/>
      <c r="AX826" s="1430"/>
      <c r="AY826" s="1430"/>
      <c r="AZ826" s="1430"/>
      <c r="BA826" s="1430"/>
      <c r="BB826" s="1430"/>
      <c r="BC826" s="1430"/>
      <c r="BD826" s="1430"/>
      <c r="BE826" s="1430"/>
    </row>
    <row r="827" spans="2:57">
      <c r="B827" s="1430"/>
      <c r="C827" s="1430"/>
      <c r="D827" s="1430"/>
      <c r="E827" s="1430"/>
      <c r="F827" s="1430"/>
      <c r="G827" s="1430"/>
      <c r="H827" s="1430"/>
      <c r="I827" s="1430"/>
      <c r="J827" s="1430"/>
      <c r="K827" s="1430"/>
      <c r="L827" s="1430"/>
      <c r="M827" s="1430"/>
      <c r="N827" s="1430"/>
      <c r="O827" s="1430"/>
      <c r="P827" s="1430"/>
      <c r="Q827" s="1430"/>
      <c r="R827" s="1430"/>
      <c r="S827" s="1430"/>
      <c r="T827" s="1430"/>
      <c r="U827" s="1430"/>
      <c r="V827" s="1430"/>
      <c r="W827" s="1430"/>
      <c r="X827" s="1430"/>
      <c r="Y827" s="1430"/>
      <c r="Z827" s="1430"/>
      <c r="AA827" s="1430"/>
      <c r="AB827" s="1430"/>
      <c r="AC827" s="1430"/>
      <c r="AD827" s="1430"/>
      <c r="AE827" s="1430"/>
      <c r="AF827" s="1430"/>
      <c r="AG827" s="1430"/>
      <c r="AH827" s="1430"/>
      <c r="AI827" s="1430"/>
      <c r="AJ827" s="1430"/>
      <c r="AK827" s="1430"/>
      <c r="AL827" s="1430"/>
      <c r="AM827" s="1430"/>
      <c r="AN827" s="1430"/>
      <c r="AO827" s="1430"/>
      <c r="AP827" s="1430"/>
      <c r="AQ827" s="1430"/>
      <c r="AR827" s="1430"/>
      <c r="AS827" s="1430"/>
      <c r="AT827" s="1430"/>
      <c r="AU827" s="1430"/>
      <c r="AV827" s="1430"/>
      <c r="AW827" s="1430"/>
      <c r="AX827" s="1430"/>
      <c r="AY827" s="1430"/>
      <c r="AZ827" s="1430"/>
      <c r="BA827" s="1430"/>
      <c r="BB827" s="1430"/>
      <c r="BC827" s="1430"/>
      <c r="BD827" s="1430"/>
      <c r="BE827" s="1430"/>
    </row>
    <row r="828" spans="2:57">
      <c r="B828" s="1430"/>
      <c r="C828" s="1430"/>
      <c r="D828" s="1430"/>
      <c r="E828" s="1430"/>
      <c r="F828" s="1430"/>
      <c r="G828" s="1430"/>
      <c r="H828" s="1430"/>
      <c r="I828" s="1430"/>
      <c r="J828" s="1430"/>
      <c r="K828" s="1430"/>
      <c r="L828" s="1430"/>
      <c r="M828" s="1430"/>
      <c r="N828" s="1430"/>
      <c r="O828" s="1430"/>
      <c r="P828" s="1430"/>
      <c r="Q828" s="1430"/>
      <c r="R828" s="1430"/>
      <c r="S828" s="1430"/>
      <c r="T828" s="1430"/>
      <c r="U828" s="1430"/>
      <c r="V828" s="1430"/>
      <c r="W828" s="1430"/>
      <c r="X828" s="1430"/>
      <c r="Y828" s="1430"/>
      <c r="Z828" s="1430"/>
      <c r="AA828" s="1430"/>
      <c r="AB828" s="1430"/>
      <c r="AC828" s="1430"/>
      <c r="AD828" s="1430"/>
      <c r="AE828" s="1430"/>
      <c r="AF828" s="1430"/>
      <c r="AG828" s="1430"/>
      <c r="AH828" s="1430"/>
      <c r="AI828" s="1430"/>
      <c r="AJ828" s="1430"/>
      <c r="AK828" s="1430"/>
      <c r="AL828" s="1430"/>
      <c r="AM828" s="1430"/>
      <c r="AN828" s="1430"/>
      <c r="AO828" s="1430"/>
      <c r="AP828" s="1430"/>
      <c r="AQ828" s="1430"/>
      <c r="AR828" s="1430"/>
      <c r="AS828" s="1430"/>
      <c r="AT828" s="1430"/>
      <c r="AU828" s="1430"/>
      <c r="AV828" s="1430"/>
      <c r="AW828" s="1430"/>
      <c r="AX828" s="1430"/>
      <c r="AY828" s="1430"/>
      <c r="AZ828" s="1430"/>
      <c r="BA828" s="1430"/>
      <c r="BB828" s="1430"/>
      <c r="BC828" s="1430"/>
      <c r="BD828" s="1430"/>
      <c r="BE828" s="1430"/>
    </row>
    <row r="829" spans="2:57">
      <c r="B829" s="1430"/>
      <c r="C829" s="1430"/>
      <c r="D829" s="1430"/>
      <c r="E829" s="1430"/>
      <c r="F829" s="1430"/>
      <c r="G829" s="1430"/>
      <c r="H829" s="1430"/>
      <c r="I829" s="1430"/>
      <c r="J829" s="1430"/>
      <c r="K829" s="1430"/>
      <c r="L829" s="1430"/>
      <c r="M829" s="1430"/>
      <c r="N829" s="1430"/>
      <c r="O829" s="1430"/>
      <c r="P829" s="1430"/>
      <c r="Q829" s="1430"/>
      <c r="R829" s="1430"/>
      <c r="S829" s="1430"/>
      <c r="T829" s="1430"/>
      <c r="U829" s="1430"/>
      <c r="V829" s="1430"/>
      <c r="W829" s="1430"/>
      <c r="X829" s="1430"/>
      <c r="Y829" s="1430"/>
      <c r="Z829" s="1430"/>
      <c r="AA829" s="1430"/>
      <c r="AB829" s="1430"/>
      <c r="AC829" s="1430"/>
      <c r="AD829" s="1430"/>
      <c r="AE829" s="1430"/>
      <c r="AF829" s="1430"/>
      <c r="AG829" s="1430"/>
      <c r="AH829" s="1430"/>
      <c r="AI829" s="1430"/>
      <c r="AJ829" s="1430"/>
      <c r="AK829" s="1430"/>
      <c r="AL829" s="1430"/>
      <c r="AM829" s="1430"/>
      <c r="AN829" s="1430"/>
      <c r="AO829" s="1430"/>
      <c r="AP829" s="1430"/>
      <c r="AQ829" s="1430"/>
      <c r="AR829" s="1430"/>
      <c r="AS829" s="1430"/>
      <c r="AT829" s="1430"/>
      <c r="AU829" s="1430"/>
      <c r="AV829" s="1430"/>
      <c r="AW829" s="1430"/>
      <c r="AX829" s="1430"/>
      <c r="AY829" s="1430"/>
      <c r="AZ829" s="1430"/>
      <c r="BA829" s="1430"/>
      <c r="BB829" s="1430"/>
      <c r="BC829" s="1430"/>
      <c r="BD829" s="1430"/>
      <c r="BE829" s="1430"/>
    </row>
    <row r="830" spans="2:57">
      <c r="B830" s="1430"/>
      <c r="C830" s="1430"/>
      <c r="D830" s="1430"/>
      <c r="E830" s="1430"/>
      <c r="F830" s="1430"/>
      <c r="G830" s="1430"/>
      <c r="H830" s="1430"/>
      <c r="I830" s="1430"/>
      <c r="J830" s="1430"/>
      <c r="K830" s="1430"/>
      <c r="L830" s="1430"/>
      <c r="M830" s="1430"/>
      <c r="N830" s="1430"/>
      <c r="O830" s="1430"/>
      <c r="P830" s="1430"/>
      <c r="Q830" s="1430"/>
      <c r="R830" s="1430"/>
      <c r="S830" s="1430"/>
      <c r="T830" s="1430"/>
      <c r="U830" s="1430"/>
      <c r="V830" s="1430"/>
      <c r="W830" s="1430"/>
      <c r="X830" s="1430"/>
      <c r="Y830" s="1430"/>
      <c r="Z830" s="1430"/>
      <c r="AA830" s="1430"/>
      <c r="AB830" s="1430"/>
      <c r="AC830" s="1430"/>
      <c r="AD830" s="1430"/>
      <c r="AE830" s="1430"/>
      <c r="AF830" s="1430"/>
      <c r="AG830" s="1430"/>
      <c r="AH830" s="1430"/>
      <c r="AI830" s="1430"/>
      <c r="AJ830" s="1430"/>
      <c r="AK830" s="1430"/>
      <c r="AL830" s="1430"/>
      <c r="AM830" s="1430"/>
      <c r="AN830" s="1430"/>
      <c r="AO830" s="1430"/>
      <c r="AP830" s="1430"/>
      <c r="AQ830" s="1430"/>
      <c r="AR830" s="1430"/>
      <c r="AS830" s="1430"/>
      <c r="AT830" s="1430"/>
      <c r="AU830" s="1430"/>
      <c r="AV830" s="1430"/>
      <c r="AW830" s="1430"/>
      <c r="AX830" s="1430"/>
      <c r="AY830" s="1430"/>
      <c r="AZ830" s="1430"/>
      <c r="BA830" s="1430"/>
      <c r="BB830" s="1430"/>
      <c r="BC830" s="1430"/>
      <c r="BD830" s="1430"/>
      <c r="BE830" s="1430"/>
    </row>
    <row r="831" spans="2:57">
      <c r="B831" s="1430"/>
      <c r="C831" s="1430"/>
      <c r="D831" s="1430"/>
      <c r="E831" s="1430"/>
      <c r="F831" s="1430"/>
      <c r="G831" s="1430"/>
      <c r="H831" s="1430"/>
      <c r="I831" s="1430"/>
      <c r="J831" s="1430"/>
      <c r="K831" s="1430"/>
      <c r="L831" s="1430"/>
      <c r="M831" s="1430"/>
      <c r="N831" s="1430"/>
      <c r="O831" s="1430"/>
      <c r="P831" s="1430"/>
      <c r="Q831" s="1430"/>
      <c r="R831" s="1430"/>
      <c r="S831" s="1430"/>
      <c r="T831" s="1430"/>
      <c r="U831" s="1430"/>
      <c r="V831" s="1430"/>
      <c r="W831" s="1430"/>
      <c r="X831" s="1430"/>
      <c r="Y831" s="1430"/>
      <c r="Z831" s="1430"/>
      <c r="AA831" s="1430"/>
      <c r="AB831" s="1430"/>
      <c r="AC831" s="1430"/>
      <c r="AD831" s="1430"/>
      <c r="AE831" s="1430"/>
      <c r="AF831" s="1430"/>
      <c r="AG831" s="1430"/>
      <c r="AH831" s="1430"/>
      <c r="AI831" s="1430"/>
      <c r="AJ831" s="1430"/>
      <c r="AK831" s="1430"/>
      <c r="AL831" s="1430"/>
      <c r="AM831" s="1430"/>
      <c r="AN831" s="1430"/>
      <c r="AO831" s="1430"/>
      <c r="AP831" s="1430"/>
      <c r="AQ831" s="1430"/>
      <c r="AR831" s="1430"/>
      <c r="AS831" s="1430"/>
      <c r="AT831" s="1430"/>
      <c r="AU831" s="1430"/>
      <c r="AV831" s="1430"/>
      <c r="AW831" s="1430"/>
      <c r="AX831" s="1430"/>
      <c r="AY831" s="1430"/>
      <c r="AZ831" s="1430"/>
      <c r="BA831" s="1430"/>
      <c r="BB831" s="1430"/>
      <c r="BC831" s="1430"/>
      <c r="BD831" s="1430"/>
      <c r="BE831" s="1430"/>
    </row>
    <row r="832" spans="2:57">
      <c r="B832" s="1430"/>
      <c r="C832" s="1430"/>
      <c r="D832" s="1430"/>
      <c r="E832" s="1430"/>
      <c r="F832" s="1430"/>
      <c r="G832" s="1430"/>
      <c r="H832" s="1430"/>
      <c r="I832" s="1430"/>
      <c r="J832" s="1430"/>
      <c r="K832" s="1430"/>
      <c r="L832" s="1430"/>
      <c r="M832" s="1430"/>
      <c r="N832" s="1430"/>
      <c r="O832" s="1430"/>
      <c r="P832" s="1430"/>
      <c r="Q832" s="1430"/>
      <c r="R832" s="1430"/>
      <c r="S832" s="1430"/>
      <c r="T832" s="1430"/>
      <c r="U832" s="1430"/>
      <c r="V832" s="1430"/>
      <c r="W832" s="1430"/>
      <c r="X832" s="1430"/>
      <c r="Y832" s="1430"/>
      <c r="Z832" s="1430"/>
      <c r="AA832" s="1430"/>
      <c r="AB832" s="1430"/>
      <c r="AC832" s="1430"/>
      <c r="AD832" s="1430"/>
      <c r="AE832" s="1430"/>
      <c r="AF832" s="1430"/>
      <c r="AG832" s="1430"/>
      <c r="AH832" s="1430"/>
      <c r="AI832" s="1430"/>
      <c r="AJ832" s="1430"/>
      <c r="AK832" s="1430"/>
      <c r="AL832" s="1430"/>
      <c r="AM832" s="1430"/>
      <c r="AN832" s="1430"/>
      <c r="AO832" s="1430"/>
      <c r="AP832" s="1430"/>
      <c r="AQ832" s="1430"/>
      <c r="AR832" s="1430"/>
      <c r="AS832" s="1430"/>
      <c r="AT832" s="1430"/>
      <c r="AU832" s="1430"/>
      <c r="AV832" s="1430"/>
      <c r="AW832" s="1430"/>
      <c r="AX832" s="1430"/>
      <c r="AY832" s="1430"/>
      <c r="AZ832" s="1430"/>
      <c r="BA832" s="1430"/>
      <c r="BB832" s="1430"/>
      <c r="BC832" s="1430"/>
      <c r="BD832" s="1430"/>
      <c r="BE832" s="1430"/>
    </row>
    <row r="833" spans="2:57">
      <c r="B833" s="1430"/>
      <c r="C833" s="1430"/>
      <c r="D833" s="1430"/>
      <c r="E833" s="1430"/>
      <c r="F833" s="1430"/>
      <c r="G833" s="1430"/>
      <c r="H833" s="1430"/>
      <c r="I833" s="1430"/>
      <c r="J833" s="1430"/>
      <c r="K833" s="1430"/>
      <c r="L833" s="1430"/>
      <c r="M833" s="1430"/>
      <c r="N833" s="1430"/>
      <c r="O833" s="1430"/>
      <c r="P833" s="1430"/>
      <c r="Q833" s="1430"/>
      <c r="R833" s="1430"/>
      <c r="S833" s="1430"/>
      <c r="T833" s="1430"/>
      <c r="U833" s="1430"/>
      <c r="V833" s="1430"/>
      <c r="W833" s="1430"/>
      <c r="X833" s="1430"/>
      <c r="Y833" s="1430"/>
      <c r="Z833" s="1430"/>
      <c r="AA833" s="1430"/>
      <c r="AB833" s="1430"/>
      <c r="AC833" s="1430"/>
      <c r="AD833" s="1430"/>
      <c r="AE833" s="1430"/>
      <c r="AF833" s="1430"/>
      <c r="AG833" s="1430"/>
      <c r="AH833" s="1430"/>
      <c r="AI833" s="1430"/>
      <c r="AJ833" s="1430"/>
      <c r="AK833" s="1430"/>
      <c r="AL833" s="1430"/>
      <c r="AM833" s="1430"/>
      <c r="AN833" s="1430"/>
      <c r="AO833" s="1430"/>
      <c r="AP833" s="1430"/>
      <c r="AQ833" s="1430"/>
      <c r="AR833" s="1430"/>
      <c r="AS833" s="1430"/>
      <c r="AT833" s="1430"/>
      <c r="AU833" s="1430"/>
      <c r="AV833" s="1430"/>
      <c r="AW833" s="1430"/>
      <c r="AX833" s="1430"/>
      <c r="AY833" s="1430"/>
      <c r="AZ833" s="1430"/>
      <c r="BA833" s="1430"/>
      <c r="BB833" s="1430"/>
      <c r="BC833" s="1430"/>
      <c r="BD833" s="1430"/>
      <c r="BE833" s="1430"/>
    </row>
    <row r="834" spans="2:57">
      <c r="B834" s="1430"/>
      <c r="C834" s="1430"/>
      <c r="D834" s="1430"/>
      <c r="E834" s="1430"/>
      <c r="F834" s="1430"/>
      <c r="G834" s="1430"/>
      <c r="H834" s="1430"/>
      <c r="I834" s="1430"/>
      <c r="J834" s="1430"/>
      <c r="K834" s="1430"/>
      <c r="L834" s="1430"/>
      <c r="M834" s="1430"/>
      <c r="N834" s="1430"/>
      <c r="O834" s="1430"/>
      <c r="P834" s="1430"/>
      <c r="Q834" s="1430"/>
      <c r="R834" s="1430"/>
      <c r="S834" s="1430"/>
      <c r="T834" s="1430"/>
      <c r="U834" s="1430"/>
      <c r="V834" s="1430"/>
      <c r="W834" s="1430"/>
      <c r="X834" s="1430"/>
      <c r="Y834" s="1430"/>
      <c r="Z834" s="1430"/>
      <c r="AA834" s="1430"/>
      <c r="AB834" s="1430"/>
      <c r="AC834" s="1430"/>
      <c r="AD834" s="1430"/>
      <c r="AE834" s="1430"/>
      <c r="AF834" s="1430"/>
      <c r="AG834" s="1430"/>
      <c r="AH834" s="1430"/>
      <c r="AI834" s="1430"/>
      <c r="AJ834" s="1430"/>
      <c r="AK834" s="1430"/>
      <c r="AL834" s="1430"/>
      <c r="AM834" s="1430"/>
      <c r="AN834" s="1430"/>
      <c r="AO834" s="1430"/>
      <c r="AP834" s="1430"/>
      <c r="AQ834" s="1430"/>
      <c r="AR834" s="1430"/>
      <c r="AS834" s="1430"/>
      <c r="AT834" s="1430"/>
      <c r="AU834" s="1430"/>
      <c r="AV834" s="1430"/>
      <c r="AW834" s="1430"/>
      <c r="AX834" s="1430"/>
      <c r="AY834" s="1430"/>
      <c r="AZ834" s="1430"/>
      <c r="BA834" s="1430"/>
      <c r="BB834" s="1430"/>
      <c r="BC834" s="1430"/>
      <c r="BD834" s="1430"/>
      <c r="BE834" s="1430"/>
    </row>
    <row r="835" spans="2:57">
      <c r="B835" s="1430"/>
      <c r="C835" s="1430"/>
      <c r="D835" s="1430"/>
      <c r="E835" s="1430"/>
      <c r="F835" s="1430"/>
      <c r="G835" s="1430"/>
      <c r="H835" s="1430"/>
      <c r="I835" s="1430"/>
      <c r="J835" s="1430"/>
      <c r="K835" s="1430"/>
      <c r="L835" s="1430"/>
      <c r="M835" s="1430"/>
      <c r="N835" s="1430"/>
      <c r="O835" s="1430"/>
      <c r="P835" s="1430"/>
      <c r="Q835" s="1430"/>
      <c r="R835" s="1430"/>
      <c r="S835" s="1430"/>
      <c r="T835" s="1430"/>
      <c r="U835" s="1430"/>
      <c r="V835" s="1430"/>
      <c r="W835" s="1430"/>
      <c r="X835" s="1430"/>
      <c r="Y835" s="1430"/>
      <c r="Z835" s="1430"/>
      <c r="AA835" s="1430"/>
      <c r="AB835" s="1430"/>
      <c r="AC835" s="1430"/>
      <c r="AD835" s="1430"/>
      <c r="AE835" s="1430"/>
      <c r="AF835" s="1430"/>
      <c r="AG835" s="1430"/>
      <c r="AH835" s="1430"/>
      <c r="AI835" s="1430"/>
      <c r="AJ835" s="1430"/>
      <c r="AK835" s="1430"/>
      <c r="AL835" s="1430"/>
      <c r="AM835" s="1430"/>
      <c r="AN835" s="1430"/>
      <c r="AO835" s="1430"/>
      <c r="AP835" s="1430"/>
      <c r="AQ835" s="1430"/>
      <c r="AR835" s="1430"/>
      <c r="AS835" s="1430"/>
      <c r="AT835" s="1430"/>
      <c r="AU835" s="1430"/>
      <c r="AV835" s="1430"/>
      <c r="AW835" s="1430"/>
      <c r="AX835" s="1430"/>
      <c r="AY835" s="1430"/>
      <c r="AZ835" s="1430"/>
      <c r="BA835" s="1430"/>
      <c r="BB835" s="1430"/>
      <c r="BC835" s="1430"/>
      <c r="BD835" s="1430"/>
      <c r="BE835" s="1430"/>
    </row>
    <row r="836" spans="2:57">
      <c r="B836" s="1430"/>
      <c r="C836" s="1430"/>
      <c r="D836" s="1430"/>
      <c r="E836" s="1430"/>
      <c r="F836" s="1430"/>
      <c r="G836" s="1430"/>
      <c r="H836" s="1430"/>
      <c r="I836" s="1430"/>
      <c r="J836" s="1430"/>
      <c r="K836" s="1430"/>
      <c r="L836" s="1430"/>
      <c r="M836" s="1430"/>
      <c r="N836" s="1430"/>
      <c r="O836" s="1430"/>
      <c r="P836" s="1430"/>
      <c r="Q836" s="1430"/>
      <c r="R836" s="1430"/>
      <c r="S836" s="1430"/>
      <c r="T836" s="1430"/>
      <c r="U836" s="1430"/>
      <c r="V836" s="1430"/>
      <c r="W836" s="1430"/>
      <c r="X836" s="1430"/>
      <c r="Y836" s="1430"/>
      <c r="Z836" s="1430"/>
      <c r="AA836" s="1430"/>
      <c r="AB836" s="1430"/>
      <c r="AC836" s="1430"/>
      <c r="AD836" s="1430"/>
      <c r="AE836" s="1430"/>
      <c r="AF836" s="1430"/>
      <c r="AG836" s="1430"/>
      <c r="AH836" s="1430"/>
      <c r="AI836" s="1430"/>
      <c r="AJ836" s="1430"/>
      <c r="AK836" s="1430"/>
      <c r="AL836" s="1430"/>
      <c r="AM836" s="1430"/>
      <c r="AN836" s="1430"/>
      <c r="AO836" s="1430"/>
      <c r="AP836" s="1430"/>
      <c r="AQ836" s="1430"/>
      <c r="AR836" s="1430"/>
      <c r="AS836" s="1430"/>
      <c r="AT836" s="1430"/>
      <c r="AU836" s="1430"/>
      <c r="AV836" s="1430"/>
      <c r="AW836" s="1430"/>
      <c r="AX836" s="1430"/>
      <c r="AY836" s="1430"/>
      <c r="AZ836" s="1430"/>
      <c r="BA836" s="1430"/>
      <c r="BB836" s="1430"/>
      <c r="BC836" s="1430"/>
      <c r="BD836" s="1430"/>
      <c r="BE836" s="1430"/>
    </row>
    <row r="837" spans="2:57">
      <c r="B837" s="1430"/>
      <c r="C837" s="1430"/>
      <c r="D837" s="1430"/>
      <c r="E837" s="1430"/>
      <c r="F837" s="1430"/>
      <c r="G837" s="1430"/>
      <c r="H837" s="1430"/>
      <c r="I837" s="1430"/>
      <c r="J837" s="1430"/>
      <c r="K837" s="1430"/>
      <c r="L837" s="1430"/>
      <c r="M837" s="1430"/>
      <c r="N837" s="1430"/>
      <c r="O837" s="1430"/>
      <c r="P837" s="1430"/>
      <c r="Q837" s="1430"/>
      <c r="R837" s="1430"/>
      <c r="S837" s="1430"/>
      <c r="T837" s="1430"/>
      <c r="U837" s="1430"/>
      <c r="V837" s="1430"/>
      <c r="W837" s="1430"/>
      <c r="X837" s="1430"/>
      <c r="Y837" s="1430"/>
      <c r="Z837" s="1430"/>
      <c r="AA837" s="1430"/>
      <c r="AB837" s="1430"/>
      <c r="AC837" s="1430"/>
      <c r="AD837" s="1430"/>
      <c r="AE837" s="1430"/>
      <c r="AF837" s="1430"/>
      <c r="AG837" s="1430"/>
      <c r="AH837" s="1430"/>
      <c r="AI837" s="1430"/>
      <c r="AJ837" s="1430"/>
      <c r="AK837" s="1430"/>
      <c r="AL837" s="1430"/>
      <c r="AM837" s="1430"/>
      <c r="AN837" s="1430"/>
      <c r="AO837" s="1430"/>
      <c r="AP837" s="1430"/>
      <c r="AQ837" s="1430"/>
      <c r="AR837" s="1430"/>
      <c r="AS837" s="1430"/>
      <c r="AT837" s="1430"/>
      <c r="AU837" s="1430"/>
      <c r="AV837" s="1430"/>
      <c r="AW837" s="1430"/>
      <c r="AX837" s="1430"/>
      <c r="AY837" s="1430"/>
      <c r="AZ837" s="1430"/>
      <c r="BA837" s="1430"/>
      <c r="BB837" s="1430"/>
      <c r="BC837" s="1430"/>
      <c r="BD837" s="1430"/>
      <c r="BE837" s="1430"/>
    </row>
    <row r="838" spans="2:57">
      <c r="B838" s="1430"/>
      <c r="C838" s="1430"/>
      <c r="D838" s="1430"/>
      <c r="E838" s="1430"/>
      <c r="F838" s="1430"/>
      <c r="G838" s="1430"/>
      <c r="H838" s="1430"/>
      <c r="I838" s="1430"/>
      <c r="J838" s="1430"/>
      <c r="K838" s="1430"/>
      <c r="L838" s="1430"/>
      <c r="M838" s="1430"/>
      <c r="N838" s="1430"/>
      <c r="O838" s="1430"/>
      <c r="P838" s="1430"/>
      <c r="Q838" s="1430"/>
      <c r="R838" s="1430"/>
      <c r="S838" s="1430"/>
      <c r="T838" s="1430"/>
      <c r="U838" s="1430"/>
      <c r="V838" s="1430"/>
      <c r="W838" s="1430"/>
      <c r="X838" s="1430"/>
      <c r="Y838" s="1430"/>
      <c r="Z838" s="1430"/>
      <c r="AA838" s="1430"/>
      <c r="AB838" s="1430"/>
      <c r="AC838" s="1430"/>
      <c r="AD838" s="1430"/>
      <c r="AE838" s="1430"/>
      <c r="AF838" s="1430"/>
      <c r="AG838" s="1430"/>
      <c r="AH838" s="1430"/>
      <c r="AI838" s="1430"/>
      <c r="AJ838" s="1430"/>
      <c r="AK838" s="1430"/>
      <c r="AL838" s="1430"/>
      <c r="AM838" s="1430"/>
      <c r="AN838" s="1430"/>
      <c r="AO838" s="1430"/>
      <c r="AP838" s="1430"/>
      <c r="AQ838" s="1430"/>
      <c r="AR838" s="1430"/>
      <c r="AS838" s="1430"/>
      <c r="AT838" s="1430"/>
      <c r="AU838" s="1430"/>
      <c r="AV838" s="1430"/>
      <c r="AW838" s="1430"/>
      <c r="AX838" s="1430"/>
      <c r="AY838" s="1430"/>
      <c r="AZ838" s="1430"/>
      <c r="BA838" s="1430"/>
      <c r="BB838" s="1430"/>
      <c r="BC838" s="1430"/>
      <c r="BD838" s="1430"/>
      <c r="BE838" s="1430"/>
    </row>
    <row r="839" spans="2:57">
      <c r="B839" s="1430"/>
      <c r="C839" s="1430"/>
      <c r="D839" s="1430"/>
      <c r="E839" s="1430"/>
      <c r="F839" s="1430"/>
      <c r="G839" s="1430"/>
      <c r="H839" s="1430"/>
      <c r="I839" s="1430"/>
      <c r="J839" s="1430"/>
      <c r="K839" s="1430"/>
      <c r="L839" s="1430"/>
      <c r="M839" s="1430"/>
      <c r="N839" s="1430"/>
      <c r="O839" s="1430"/>
      <c r="P839" s="1430"/>
      <c r="Q839" s="1430"/>
      <c r="R839" s="1430"/>
      <c r="S839" s="1430"/>
      <c r="T839" s="1430"/>
      <c r="U839" s="1430"/>
      <c r="V839" s="1430"/>
      <c r="W839" s="1430"/>
      <c r="X839" s="1430"/>
      <c r="Y839" s="1430"/>
      <c r="Z839" s="1430"/>
      <c r="AA839" s="1430"/>
      <c r="AB839" s="1430"/>
      <c r="AC839" s="1430"/>
      <c r="AD839" s="1430"/>
      <c r="AE839" s="1430"/>
      <c r="AF839" s="1430"/>
      <c r="AG839" s="1430"/>
      <c r="AH839" s="1430"/>
      <c r="AI839" s="1430"/>
      <c r="AJ839" s="1430"/>
      <c r="AK839" s="1430"/>
      <c r="AL839" s="1430"/>
      <c r="AM839" s="1430"/>
      <c r="AN839" s="1430"/>
      <c r="AO839" s="1430"/>
      <c r="AP839" s="1430"/>
      <c r="AQ839" s="1430"/>
      <c r="AR839" s="1430"/>
      <c r="AS839" s="1430"/>
      <c r="AT839" s="1430"/>
      <c r="AU839" s="1430"/>
      <c r="AV839" s="1430"/>
      <c r="AW839" s="1430"/>
      <c r="AX839" s="1430"/>
      <c r="AY839" s="1430"/>
      <c r="AZ839" s="1430"/>
      <c r="BA839" s="1430"/>
      <c r="BB839" s="1430"/>
      <c r="BC839" s="1430"/>
      <c r="BD839" s="1430"/>
      <c r="BE839" s="1430"/>
    </row>
    <row r="840" spans="2:57">
      <c r="B840" s="1430"/>
      <c r="C840" s="1430"/>
      <c r="D840" s="1430"/>
      <c r="E840" s="1430"/>
      <c r="F840" s="1430"/>
      <c r="G840" s="1430"/>
      <c r="H840" s="1430"/>
      <c r="I840" s="1430"/>
      <c r="J840" s="1430"/>
      <c r="K840" s="1430"/>
      <c r="L840" s="1430"/>
      <c r="M840" s="1430"/>
      <c r="N840" s="1430"/>
      <c r="O840" s="1430"/>
      <c r="P840" s="1430"/>
      <c r="Q840" s="1430"/>
      <c r="R840" s="1430"/>
      <c r="S840" s="1430"/>
      <c r="T840" s="1430"/>
      <c r="U840" s="1430"/>
      <c r="V840" s="1430"/>
      <c r="W840" s="1430"/>
      <c r="X840" s="1430"/>
      <c r="Y840" s="1430"/>
      <c r="Z840" s="1430"/>
      <c r="AA840" s="1430"/>
      <c r="AB840" s="1430"/>
      <c r="AC840" s="1430"/>
      <c r="AD840" s="1430"/>
      <c r="AE840" s="1430"/>
      <c r="AF840" s="1430"/>
      <c r="AG840" s="1430"/>
      <c r="AH840" s="1430"/>
      <c r="AI840" s="1430"/>
      <c r="AJ840" s="1430"/>
      <c r="AK840" s="1430"/>
      <c r="AL840" s="1430"/>
      <c r="AM840" s="1430"/>
      <c r="AN840" s="1430"/>
      <c r="AO840" s="1430"/>
      <c r="AP840" s="1430"/>
      <c r="AQ840" s="1430"/>
      <c r="AR840" s="1430"/>
      <c r="AS840" s="1430"/>
      <c r="AT840" s="1430"/>
      <c r="AU840" s="1430"/>
      <c r="AV840" s="1430"/>
      <c r="AW840" s="1430"/>
      <c r="AX840" s="1430"/>
      <c r="AY840" s="1430"/>
      <c r="AZ840" s="1430"/>
      <c r="BA840" s="1430"/>
      <c r="BB840" s="1430"/>
      <c r="BC840" s="1430"/>
      <c r="BD840" s="1430"/>
      <c r="BE840" s="1430"/>
    </row>
    <row r="841" spans="2:57">
      <c r="B841" s="1430"/>
      <c r="C841" s="1430"/>
      <c r="D841" s="1430"/>
      <c r="E841" s="1430"/>
      <c r="F841" s="1430"/>
      <c r="G841" s="1430"/>
      <c r="H841" s="1430"/>
      <c r="I841" s="1430"/>
      <c r="J841" s="1430"/>
      <c r="K841" s="1430"/>
      <c r="L841" s="1430"/>
      <c r="M841" s="1430"/>
      <c r="N841" s="1430"/>
      <c r="O841" s="1430"/>
      <c r="P841" s="1430"/>
      <c r="Q841" s="1430"/>
      <c r="R841" s="1430"/>
      <c r="S841" s="1430"/>
      <c r="T841" s="1430"/>
      <c r="U841" s="1430"/>
      <c r="V841" s="1430"/>
      <c r="W841" s="1430"/>
      <c r="X841" s="1430"/>
      <c r="Y841" s="1430"/>
      <c r="Z841" s="1430"/>
      <c r="AA841" s="1430"/>
      <c r="AB841" s="1430"/>
      <c r="AC841" s="1430"/>
      <c r="AD841" s="1430"/>
      <c r="AE841" s="1430"/>
      <c r="AF841" s="1430"/>
      <c r="AG841" s="1430"/>
      <c r="AH841" s="1430"/>
      <c r="AI841" s="1430"/>
      <c r="AJ841" s="1430"/>
      <c r="AK841" s="1430"/>
      <c r="AL841" s="1430"/>
      <c r="AM841" s="1430"/>
      <c r="AN841" s="1430"/>
      <c r="AO841" s="1430"/>
      <c r="AP841" s="1430"/>
      <c r="AQ841" s="1430"/>
      <c r="AR841" s="1430"/>
      <c r="AS841" s="1430"/>
      <c r="AT841" s="1430"/>
      <c r="AU841" s="1430"/>
      <c r="AV841" s="1430"/>
      <c r="AW841" s="1430"/>
      <c r="AX841" s="1430"/>
      <c r="AY841" s="1430"/>
      <c r="AZ841" s="1430"/>
      <c r="BA841" s="1430"/>
      <c r="BB841" s="1430"/>
      <c r="BC841" s="1430"/>
      <c r="BD841" s="1430"/>
      <c r="BE841" s="1430"/>
    </row>
    <row r="842" spans="2:57">
      <c r="B842" s="1430"/>
      <c r="C842" s="1430"/>
      <c r="D842" s="1430"/>
      <c r="E842" s="1430"/>
      <c r="F842" s="1430"/>
      <c r="G842" s="1430"/>
      <c r="H842" s="1430"/>
      <c r="I842" s="1430"/>
      <c r="J842" s="1430"/>
      <c r="K842" s="1430"/>
      <c r="L842" s="1430"/>
      <c r="M842" s="1430"/>
      <c r="N842" s="1430"/>
      <c r="O842" s="1430"/>
      <c r="P842" s="1430"/>
      <c r="Q842" s="1430"/>
      <c r="R842" s="1430"/>
      <c r="S842" s="1430"/>
      <c r="T842" s="1430"/>
      <c r="U842" s="1430"/>
      <c r="V842" s="1430"/>
      <c r="W842" s="1430"/>
      <c r="X842" s="1430"/>
      <c r="Y842" s="1430"/>
      <c r="Z842" s="1430"/>
      <c r="AA842" s="1430"/>
      <c r="AB842" s="1430"/>
      <c r="AC842" s="1430"/>
      <c r="AD842" s="1430"/>
      <c r="AE842" s="1430"/>
      <c r="AF842" s="1430"/>
      <c r="AG842" s="1430"/>
      <c r="AH842" s="1430"/>
      <c r="AI842" s="1430"/>
      <c r="AJ842" s="1430"/>
      <c r="AK842" s="1430"/>
      <c r="AL842" s="1430"/>
      <c r="AM842" s="1430"/>
      <c r="AN842" s="1430"/>
      <c r="AO842" s="1430"/>
      <c r="AP842" s="1430"/>
      <c r="AQ842" s="1430"/>
      <c r="AR842" s="1430"/>
      <c r="AS842" s="1430"/>
      <c r="AT842" s="1430"/>
      <c r="AU842" s="1430"/>
      <c r="AV842" s="1430"/>
      <c r="AW842" s="1430"/>
      <c r="AX842" s="1430"/>
      <c r="AY842" s="1430"/>
      <c r="AZ842" s="1430"/>
      <c r="BA842" s="1430"/>
      <c r="BB842" s="1430"/>
      <c r="BC842" s="1430"/>
      <c r="BD842" s="1430"/>
      <c r="BE842" s="1430"/>
    </row>
    <row r="843" spans="2:57">
      <c r="B843" s="1430"/>
      <c r="C843" s="1430"/>
      <c r="D843" s="1430"/>
      <c r="E843" s="1430"/>
      <c r="F843" s="1430"/>
      <c r="G843" s="1430"/>
      <c r="H843" s="1430"/>
      <c r="I843" s="1430"/>
      <c r="J843" s="1430"/>
      <c r="K843" s="1430"/>
      <c r="L843" s="1430"/>
      <c r="M843" s="1430"/>
      <c r="N843" s="1430"/>
      <c r="O843" s="1430"/>
      <c r="P843" s="1430"/>
      <c r="Q843" s="1430"/>
      <c r="R843" s="1430"/>
      <c r="S843" s="1430"/>
      <c r="T843" s="1430"/>
      <c r="U843" s="1430"/>
      <c r="V843" s="1430"/>
      <c r="W843" s="1430"/>
      <c r="X843" s="1430"/>
      <c r="Y843" s="1430"/>
      <c r="Z843" s="1430"/>
      <c r="AA843" s="1430"/>
      <c r="AB843" s="1430"/>
      <c r="AC843" s="1430"/>
      <c r="AD843" s="1430"/>
      <c r="AE843" s="1430"/>
      <c r="AF843" s="1430"/>
      <c r="AG843" s="1430"/>
      <c r="AH843" s="1430"/>
      <c r="AI843" s="1430"/>
      <c r="AJ843" s="1430"/>
      <c r="AK843" s="1430"/>
      <c r="AL843" s="1430"/>
      <c r="AM843" s="1430"/>
      <c r="AN843" s="1430"/>
      <c r="AO843" s="1430"/>
      <c r="AP843" s="1430"/>
      <c r="AQ843" s="1430"/>
      <c r="AR843" s="1430"/>
      <c r="AS843" s="1430"/>
      <c r="AT843" s="1430"/>
      <c r="AU843" s="1430"/>
      <c r="AV843" s="1430"/>
      <c r="AW843" s="1430"/>
      <c r="AX843" s="1430"/>
      <c r="AY843" s="1430"/>
      <c r="AZ843" s="1430"/>
      <c r="BA843" s="1430"/>
      <c r="BB843" s="1430"/>
      <c r="BC843" s="1430"/>
      <c r="BD843" s="1430"/>
      <c r="BE843" s="1430"/>
    </row>
    <row r="844" spans="2:57">
      <c r="B844" s="1430"/>
      <c r="C844" s="1430"/>
      <c r="D844" s="1430"/>
      <c r="E844" s="1430"/>
      <c r="F844" s="1430"/>
      <c r="G844" s="1430"/>
      <c r="H844" s="1430"/>
      <c r="I844" s="1430"/>
      <c r="J844" s="1430"/>
      <c r="K844" s="1430"/>
      <c r="L844" s="1430"/>
      <c r="M844" s="1430"/>
      <c r="N844" s="1430"/>
      <c r="O844" s="1430"/>
      <c r="P844" s="1430"/>
      <c r="Q844" s="1430"/>
      <c r="R844" s="1430"/>
      <c r="S844" s="1430"/>
      <c r="T844" s="1430"/>
      <c r="U844" s="1430"/>
      <c r="V844" s="1430"/>
      <c r="W844" s="1430"/>
      <c r="X844" s="1430"/>
      <c r="Y844" s="1430"/>
      <c r="Z844" s="1430"/>
      <c r="AA844" s="1430"/>
      <c r="AB844" s="1430"/>
      <c r="AC844" s="1430"/>
      <c r="AD844" s="1430"/>
      <c r="AE844" s="1430"/>
      <c r="AF844" s="1430"/>
      <c r="AG844" s="1430"/>
      <c r="AH844" s="1430"/>
      <c r="AI844" s="1430"/>
      <c r="AJ844" s="1430"/>
      <c r="AK844" s="1430"/>
      <c r="AL844" s="1430"/>
      <c r="AM844" s="1430"/>
      <c r="AN844" s="1430"/>
      <c r="AO844" s="1430"/>
      <c r="AP844" s="1430"/>
      <c r="AQ844" s="1430"/>
      <c r="AR844" s="1430"/>
      <c r="AS844" s="1430"/>
      <c r="AT844" s="1430"/>
      <c r="AU844" s="1430"/>
      <c r="AV844" s="1430"/>
      <c r="AW844" s="1430"/>
      <c r="AX844" s="1430"/>
      <c r="AY844" s="1430"/>
      <c r="AZ844" s="1430"/>
      <c r="BA844" s="1430"/>
      <c r="BB844" s="1430"/>
      <c r="BC844" s="1430"/>
      <c r="BD844" s="1430"/>
      <c r="BE844" s="1430"/>
    </row>
    <row r="845" spans="2:57">
      <c r="B845" s="1430"/>
      <c r="C845" s="1430"/>
      <c r="D845" s="1430"/>
      <c r="E845" s="1430"/>
      <c r="F845" s="1430"/>
      <c r="G845" s="1430"/>
      <c r="H845" s="1430"/>
      <c r="I845" s="1430"/>
      <c r="J845" s="1430"/>
      <c r="K845" s="1430"/>
      <c r="L845" s="1430"/>
      <c r="M845" s="1430"/>
      <c r="N845" s="1430"/>
      <c r="O845" s="1430"/>
      <c r="P845" s="1430"/>
      <c r="Q845" s="1430"/>
      <c r="R845" s="1430"/>
      <c r="S845" s="1430"/>
      <c r="T845" s="1430"/>
      <c r="U845" s="1430"/>
      <c r="V845" s="1430"/>
      <c r="W845" s="1430"/>
      <c r="X845" s="1430"/>
      <c r="Y845" s="1430"/>
      <c r="Z845" s="1430"/>
      <c r="AA845" s="1430"/>
      <c r="AB845" s="1430"/>
      <c r="AC845" s="1430"/>
      <c r="AD845" s="1430"/>
      <c r="AE845" s="1430"/>
      <c r="AF845" s="1430"/>
      <c r="AG845" s="1430"/>
      <c r="AH845" s="1430"/>
      <c r="AI845" s="1430"/>
      <c r="AJ845" s="1430"/>
      <c r="AK845" s="1430"/>
      <c r="AL845" s="1430"/>
      <c r="AM845" s="1430"/>
      <c r="AN845" s="1430"/>
      <c r="AO845" s="1430"/>
      <c r="AP845" s="1430"/>
      <c r="AQ845" s="1430"/>
      <c r="AR845" s="1430"/>
      <c r="AS845" s="1430"/>
      <c r="AT845" s="1430"/>
      <c r="AU845" s="1430"/>
      <c r="AV845" s="1430"/>
      <c r="AW845" s="1430"/>
      <c r="AX845" s="1430"/>
      <c r="AY845" s="1430"/>
      <c r="AZ845" s="1430"/>
      <c r="BA845" s="1430"/>
      <c r="BB845" s="1430"/>
      <c r="BC845" s="1430"/>
      <c r="BD845" s="1430"/>
      <c r="BE845" s="1430"/>
    </row>
    <row r="846" spans="2:57">
      <c r="B846" s="1430"/>
      <c r="C846" s="1430"/>
      <c r="D846" s="1430"/>
      <c r="E846" s="1430"/>
      <c r="F846" s="1430"/>
      <c r="G846" s="1430"/>
      <c r="H846" s="1430"/>
      <c r="I846" s="1430"/>
      <c r="J846" s="1430"/>
      <c r="K846" s="1430"/>
      <c r="L846" s="1430"/>
      <c r="M846" s="1430"/>
      <c r="N846" s="1430"/>
      <c r="O846" s="1430"/>
      <c r="P846" s="1430"/>
      <c r="Q846" s="1430"/>
      <c r="R846" s="1430"/>
      <c r="S846" s="1430"/>
      <c r="T846" s="1430"/>
      <c r="U846" s="1430"/>
      <c r="V846" s="1430"/>
      <c r="W846" s="1430"/>
      <c r="X846" s="1430"/>
      <c r="Y846" s="1430"/>
      <c r="Z846" s="1430"/>
      <c r="AA846" s="1430"/>
      <c r="AB846" s="1430"/>
      <c r="AC846" s="1430"/>
      <c r="AD846" s="1430"/>
      <c r="AE846" s="1430"/>
      <c r="AF846" s="1430"/>
      <c r="AG846" s="1430"/>
      <c r="AH846" s="1430"/>
      <c r="AI846" s="1430"/>
      <c r="AJ846" s="1430"/>
      <c r="AK846" s="1430"/>
      <c r="AL846" s="1430"/>
      <c r="AM846" s="1430"/>
      <c r="AN846" s="1430"/>
      <c r="AO846" s="1430"/>
      <c r="AP846" s="1430"/>
      <c r="AQ846" s="1430"/>
      <c r="AR846" s="1430"/>
      <c r="AS846" s="1430"/>
      <c r="AT846" s="1430"/>
      <c r="AU846" s="1430"/>
      <c r="AV846" s="1430"/>
      <c r="AW846" s="1430"/>
      <c r="AX846" s="1430"/>
      <c r="AY846" s="1430"/>
      <c r="AZ846" s="1430"/>
      <c r="BA846" s="1430"/>
      <c r="BB846" s="1430"/>
      <c r="BC846" s="1430"/>
      <c r="BD846" s="1430"/>
      <c r="BE846" s="1430"/>
    </row>
    <row r="847" spans="2:57">
      <c r="B847" s="1430"/>
      <c r="C847" s="1430"/>
      <c r="D847" s="1430"/>
      <c r="E847" s="1430"/>
      <c r="F847" s="1430"/>
      <c r="G847" s="1430"/>
      <c r="H847" s="1430"/>
      <c r="I847" s="1430"/>
      <c r="J847" s="1430"/>
      <c r="K847" s="1430"/>
      <c r="L847" s="1430"/>
      <c r="M847" s="1430"/>
      <c r="N847" s="1430"/>
      <c r="O847" s="1430"/>
      <c r="P847" s="1430"/>
      <c r="Q847" s="1430"/>
      <c r="R847" s="1430"/>
      <c r="S847" s="1430"/>
      <c r="T847" s="1430"/>
      <c r="U847" s="1430"/>
      <c r="V847" s="1430"/>
      <c r="W847" s="1430"/>
      <c r="X847" s="1430"/>
      <c r="Y847" s="1430"/>
      <c r="Z847" s="1430"/>
      <c r="AA847" s="1430"/>
      <c r="AB847" s="1430"/>
      <c r="AC847" s="1430"/>
      <c r="AD847" s="1430"/>
      <c r="AE847" s="1430"/>
      <c r="AF847" s="1430"/>
      <c r="AG847" s="1430"/>
      <c r="AH847" s="1430"/>
      <c r="AI847" s="1430"/>
      <c r="AJ847" s="1430"/>
      <c r="AK847" s="1430"/>
      <c r="AL847" s="1430"/>
      <c r="AM847" s="1430"/>
      <c r="AN847" s="1430"/>
      <c r="AO847" s="1430"/>
      <c r="AP847" s="1430"/>
      <c r="AQ847" s="1430"/>
      <c r="AR847" s="1430"/>
      <c r="AS847" s="1430"/>
      <c r="AT847" s="1430"/>
      <c r="AU847" s="1430"/>
      <c r="AV847" s="1430"/>
      <c r="AW847" s="1430"/>
      <c r="AX847" s="1430"/>
      <c r="AY847" s="1430"/>
      <c r="AZ847" s="1430"/>
      <c r="BA847" s="1430"/>
      <c r="BB847" s="1430"/>
      <c r="BC847" s="1430"/>
      <c r="BD847" s="1430"/>
      <c r="BE847" s="1430"/>
    </row>
    <row r="848" spans="2:57">
      <c r="B848" s="1430"/>
      <c r="C848" s="1430"/>
      <c r="D848" s="1430"/>
      <c r="E848" s="1430"/>
      <c r="F848" s="1430"/>
      <c r="G848" s="1430"/>
      <c r="H848" s="1430"/>
      <c r="I848" s="1430"/>
      <c r="J848" s="1430"/>
      <c r="K848" s="1430"/>
      <c r="L848" s="1430"/>
      <c r="M848" s="1430"/>
      <c r="N848" s="1430"/>
      <c r="O848" s="1430"/>
      <c r="P848" s="1430"/>
      <c r="Q848" s="1430"/>
      <c r="R848" s="1430"/>
      <c r="S848" s="1430"/>
      <c r="T848" s="1430"/>
      <c r="U848" s="1430"/>
      <c r="V848" s="1430"/>
      <c r="W848" s="1430"/>
      <c r="X848" s="1430"/>
      <c r="Y848" s="1430"/>
      <c r="Z848" s="1430"/>
      <c r="AA848" s="1430"/>
      <c r="AB848" s="1430"/>
      <c r="AC848" s="1430"/>
      <c r="AD848" s="1430"/>
      <c r="AE848" s="1430"/>
      <c r="AF848" s="1430"/>
      <c r="AG848" s="1430"/>
      <c r="AH848" s="1430"/>
      <c r="AI848" s="1430"/>
      <c r="AJ848" s="1430"/>
      <c r="AK848" s="1430"/>
      <c r="AL848" s="1430"/>
      <c r="AM848" s="1430"/>
      <c r="AN848" s="1430"/>
      <c r="AO848" s="1430"/>
      <c r="AP848" s="1430"/>
      <c r="AQ848" s="1430"/>
      <c r="AR848" s="1430"/>
      <c r="AS848" s="1430"/>
      <c r="AT848" s="1430"/>
      <c r="AU848" s="1430"/>
      <c r="AV848" s="1430"/>
      <c r="AW848" s="1430"/>
      <c r="AX848" s="1430"/>
      <c r="AY848" s="1430"/>
      <c r="AZ848" s="1430"/>
      <c r="BA848" s="1430"/>
      <c r="BB848" s="1430"/>
      <c r="BC848" s="1430"/>
      <c r="BD848" s="1430"/>
      <c r="BE848" s="1430"/>
    </row>
    <row r="849" spans="2:57">
      <c r="B849" s="1430"/>
      <c r="C849" s="1430"/>
      <c r="D849" s="1430"/>
      <c r="E849" s="1430"/>
      <c r="F849" s="1430"/>
      <c r="G849" s="1430"/>
      <c r="H849" s="1430"/>
      <c r="I849" s="1430"/>
      <c r="J849" s="1430"/>
      <c r="K849" s="1430"/>
      <c r="L849" s="1430"/>
      <c r="M849" s="1430"/>
      <c r="N849" s="1430"/>
      <c r="O849" s="1430"/>
      <c r="P849" s="1430"/>
      <c r="Q849" s="1430"/>
      <c r="R849" s="1430"/>
      <c r="S849" s="1430"/>
      <c r="T849" s="1430"/>
      <c r="U849" s="1430"/>
      <c r="V849" s="1430"/>
      <c r="W849" s="1430"/>
      <c r="X849" s="1430"/>
      <c r="Y849" s="1430"/>
      <c r="Z849" s="1430"/>
      <c r="AA849" s="1430"/>
      <c r="AB849" s="1430"/>
      <c r="AC849" s="1430"/>
      <c r="AD849" s="1430"/>
      <c r="AE849" s="1430"/>
      <c r="AF849" s="1430"/>
      <c r="AG849" s="1430"/>
      <c r="AH849" s="1430"/>
      <c r="AI849" s="1430"/>
      <c r="AJ849" s="1430"/>
      <c r="AK849" s="1430"/>
      <c r="AL849" s="1430"/>
      <c r="AM849" s="1430"/>
      <c r="AN849" s="1430"/>
      <c r="AO849" s="1430"/>
      <c r="AP849" s="1430"/>
      <c r="AQ849" s="1430"/>
      <c r="AR849" s="1430"/>
      <c r="AS849" s="1430"/>
      <c r="AT849" s="1430"/>
      <c r="AU849" s="1430"/>
      <c r="AV849" s="1430"/>
      <c r="AW849" s="1430"/>
      <c r="AX849" s="1430"/>
      <c r="AY849" s="1430"/>
      <c r="AZ849" s="1430"/>
      <c r="BA849" s="1430"/>
      <c r="BB849" s="1430"/>
      <c r="BC849" s="1430"/>
      <c r="BD849" s="1430"/>
      <c r="BE849" s="1430"/>
    </row>
    <row r="850" spans="2:57">
      <c r="B850" s="1430"/>
      <c r="C850" s="1430"/>
      <c r="D850" s="1430"/>
      <c r="E850" s="1430"/>
      <c r="F850" s="1430"/>
      <c r="G850" s="1430"/>
      <c r="H850" s="1430"/>
      <c r="I850" s="1430"/>
      <c r="J850" s="1430"/>
      <c r="K850" s="1430"/>
      <c r="L850" s="1430"/>
      <c r="M850" s="1430"/>
      <c r="N850" s="1430"/>
      <c r="O850" s="1430"/>
      <c r="P850" s="1430"/>
      <c r="Q850" s="1430"/>
      <c r="R850" s="1430"/>
      <c r="S850" s="1430"/>
      <c r="T850" s="1430"/>
      <c r="U850" s="1430"/>
      <c r="V850" s="1430"/>
      <c r="W850" s="1430"/>
      <c r="X850" s="1430"/>
      <c r="Y850" s="1430"/>
      <c r="Z850" s="1430"/>
      <c r="AA850" s="1430"/>
      <c r="AB850" s="1430"/>
      <c r="AC850" s="1430"/>
      <c r="AD850" s="1430"/>
      <c r="AE850" s="1430"/>
      <c r="AF850" s="1430"/>
      <c r="AG850" s="1430"/>
      <c r="AH850" s="1430"/>
      <c r="AI850" s="1430"/>
      <c r="AJ850" s="1430"/>
      <c r="AK850" s="1430"/>
      <c r="AL850" s="1430"/>
      <c r="AM850" s="1430"/>
      <c r="AN850" s="1430"/>
      <c r="AO850" s="1430"/>
      <c r="AP850" s="1430"/>
      <c r="AQ850" s="1430"/>
      <c r="AR850" s="1430"/>
      <c r="AS850" s="1430"/>
      <c r="AT850" s="1430"/>
      <c r="AU850" s="1430"/>
      <c r="AV850" s="1430"/>
      <c r="AW850" s="1430"/>
      <c r="AX850" s="1430"/>
      <c r="AY850" s="1430"/>
      <c r="AZ850" s="1430"/>
      <c r="BA850" s="1430"/>
      <c r="BB850" s="1430"/>
      <c r="BC850" s="1430"/>
      <c r="BD850" s="1430"/>
      <c r="BE850" s="1430"/>
    </row>
    <row r="851" spans="2:57">
      <c r="B851" s="1430"/>
      <c r="C851" s="1430"/>
      <c r="D851" s="1430"/>
      <c r="E851" s="1430"/>
      <c r="F851" s="1430"/>
      <c r="G851" s="1430"/>
      <c r="H851" s="1430"/>
      <c r="I851" s="1430"/>
      <c r="J851" s="1430"/>
      <c r="K851" s="1430"/>
      <c r="L851" s="1430"/>
      <c r="M851" s="1430"/>
      <c r="N851" s="1430"/>
      <c r="O851" s="1430"/>
      <c r="P851" s="1430"/>
      <c r="Q851" s="1430"/>
      <c r="R851" s="1430"/>
      <c r="S851" s="1430"/>
      <c r="T851" s="1430"/>
      <c r="U851" s="1430"/>
      <c r="V851" s="1430"/>
      <c r="W851" s="1430"/>
      <c r="X851" s="1430"/>
      <c r="Y851" s="1430"/>
      <c r="Z851" s="1430"/>
      <c r="AA851" s="1430"/>
      <c r="AB851" s="1430"/>
      <c r="AC851" s="1430"/>
      <c r="AD851" s="1430"/>
      <c r="AE851" s="1430"/>
      <c r="AF851" s="1430"/>
      <c r="AG851" s="1430"/>
      <c r="AH851" s="1430"/>
      <c r="AI851" s="1430"/>
      <c r="AJ851" s="1430"/>
      <c r="AK851" s="1430"/>
      <c r="AL851" s="1430"/>
      <c r="AM851" s="1430"/>
      <c r="AN851" s="1430"/>
      <c r="AO851" s="1430"/>
      <c r="AP851" s="1430"/>
      <c r="AQ851" s="1430"/>
      <c r="AR851" s="1430"/>
      <c r="AS851" s="1430"/>
      <c r="AT851" s="1430"/>
      <c r="AU851" s="1430"/>
      <c r="AV851" s="1430"/>
      <c r="AW851" s="1430"/>
      <c r="AX851" s="1430"/>
      <c r="AY851" s="1430"/>
      <c r="AZ851" s="1430"/>
      <c r="BA851" s="1430"/>
      <c r="BB851" s="1430"/>
      <c r="BC851" s="1430"/>
      <c r="BD851" s="1430"/>
      <c r="BE851" s="1430"/>
    </row>
    <row r="852" spans="2:57">
      <c r="B852" s="1430"/>
      <c r="C852" s="1430"/>
      <c r="D852" s="1430"/>
      <c r="E852" s="1430"/>
      <c r="F852" s="1430"/>
      <c r="G852" s="1430"/>
      <c r="H852" s="1430"/>
      <c r="I852" s="1430"/>
      <c r="J852" s="1430"/>
      <c r="K852" s="1430"/>
      <c r="L852" s="1430"/>
      <c r="M852" s="1430"/>
      <c r="N852" s="1430"/>
      <c r="O852" s="1430"/>
      <c r="P852" s="1430"/>
      <c r="Q852" s="1430"/>
      <c r="R852" s="1430"/>
      <c r="S852" s="1430"/>
      <c r="T852" s="1430"/>
      <c r="U852" s="1430"/>
      <c r="V852" s="1430"/>
      <c r="W852" s="1430"/>
      <c r="X852" s="1430"/>
      <c r="Y852" s="1430"/>
      <c r="Z852" s="1430"/>
      <c r="AA852" s="1430"/>
      <c r="AB852" s="1430"/>
      <c r="AC852" s="1430"/>
      <c r="AD852" s="1430"/>
      <c r="AE852" s="1430"/>
      <c r="AF852" s="1430"/>
      <c r="AG852" s="1430"/>
      <c r="AH852" s="1430"/>
      <c r="AI852" s="1430"/>
      <c r="AJ852" s="1430"/>
      <c r="AK852" s="1430"/>
      <c r="AL852" s="1430"/>
      <c r="AM852" s="1430"/>
      <c r="AN852" s="1430"/>
      <c r="AO852" s="1430"/>
      <c r="AP852" s="1430"/>
      <c r="AQ852" s="1430"/>
      <c r="AR852" s="1430"/>
      <c r="AS852" s="1430"/>
      <c r="AT852" s="1430"/>
      <c r="AU852" s="1430"/>
      <c r="AV852" s="1430"/>
      <c r="AW852" s="1430"/>
      <c r="AX852" s="1430"/>
      <c r="AY852" s="1430"/>
      <c r="AZ852" s="1430"/>
      <c r="BA852" s="1430"/>
      <c r="BB852" s="1430"/>
      <c r="BC852" s="1430"/>
      <c r="BD852" s="1430"/>
      <c r="BE852" s="1430"/>
    </row>
    <row r="853" spans="2:57">
      <c r="B853" s="1430"/>
      <c r="C853" s="1430"/>
      <c r="D853" s="1430"/>
      <c r="E853" s="1430"/>
      <c r="F853" s="1430"/>
      <c r="G853" s="1430"/>
      <c r="H853" s="1430"/>
      <c r="I853" s="1430"/>
      <c r="J853" s="1430"/>
      <c r="K853" s="1430"/>
      <c r="L853" s="1430"/>
      <c r="M853" s="1430"/>
      <c r="N853" s="1430"/>
      <c r="O853" s="1430"/>
      <c r="P853" s="1430"/>
      <c r="Q853" s="1430"/>
      <c r="R853" s="1430"/>
      <c r="S853" s="1430"/>
      <c r="T853" s="1430"/>
      <c r="U853" s="1430"/>
      <c r="V853" s="1430"/>
      <c r="W853" s="1430"/>
      <c r="X853" s="1430"/>
      <c r="Y853" s="1430"/>
      <c r="Z853" s="1430"/>
      <c r="AA853" s="1430"/>
      <c r="AB853" s="1430"/>
      <c r="AC853" s="1430"/>
      <c r="AD853" s="1430"/>
      <c r="AE853" s="1430"/>
      <c r="AF853" s="1430"/>
      <c r="AG853" s="1430"/>
      <c r="AH853" s="1430"/>
      <c r="AI853" s="1430"/>
      <c r="AJ853" s="1430"/>
      <c r="AK853" s="1430"/>
      <c r="AL853" s="1430"/>
      <c r="AM853" s="1430"/>
      <c r="AN853" s="1430"/>
      <c r="AO853" s="1430"/>
      <c r="AP853" s="1430"/>
      <c r="AQ853" s="1430"/>
      <c r="AR853" s="1430"/>
      <c r="AS853" s="1430"/>
      <c r="AT853" s="1430"/>
      <c r="AU853" s="1430"/>
      <c r="AV853" s="1430"/>
      <c r="AW853" s="1430"/>
      <c r="AX853" s="1430"/>
      <c r="AY853" s="1430"/>
      <c r="AZ853" s="1430"/>
      <c r="BA853" s="1430"/>
      <c r="BB853" s="1430"/>
      <c r="BC853" s="1430"/>
      <c r="BD853" s="1430"/>
      <c r="BE853" s="1430"/>
    </row>
    <row r="854" spans="2:57">
      <c r="B854" s="1430"/>
      <c r="C854" s="1430"/>
      <c r="D854" s="1430"/>
      <c r="E854" s="1430"/>
      <c r="F854" s="1430"/>
      <c r="G854" s="1430"/>
      <c r="H854" s="1430"/>
      <c r="I854" s="1430"/>
      <c r="J854" s="1430"/>
      <c r="K854" s="1430"/>
      <c r="L854" s="1430"/>
      <c r="M854" s="1430"/>
      <c r="N854" s="1430"/>
      <c r="O854" s="1430"/>
      <c r="P854" s="1430"/>
      <c r="Q854" s="1430"/>
      <c r="R854" s="1430"/>
      <c r="S854" s="1430"/>
      <c r="T854" s="1430"/>
      <c r="U854" s="1430"/>
      <c r="V854" s="1430"/>
      <c r="W854" s="1430"/>
      <c r="X854" s="1430"/>
      <c r="Y854" s="1430"/>
      <c r="Z854" s="1430"/>
      <c r="AA854" s="1430"/>
      <c r="AB854" s="1430"/>
      <c r="AC854" s="1430"/>
      <c r="AD854" s="1430"/>
      <c r="AE854" s="1430"/>
      <c r="AF854" s="1430"/>
      <c r="AG854" s="1430"/>
      <c r="AH854" s="1430"/>
      <c r="AI854" s="1430"/>
      <c r="AJ854" s="1430"/>
      <c r="AK854" s="1430"/>
      <c r="AL854" s="1430"/>
      <c r="AM854" s="1430"/>
      <c r="AN854" s="1430"/>
      <c r="AO854" s="1430"/>
      <c r="AP854" s="1430"/>
      <c r="AQ854" s="1430"/>
      <c r="AR854" s="1430"/>
      <c r="AS854" s="1430"/>
      <c r="AT854" s="1430"/>
      <c r="AU854" s="1430"/>
      <c r="AV854" s="1430"/>
      <c r="AW854" s="1430"/>
      <c r="AX854" s="1430"/>
      <c r="AY854" s="1430"/>
      <c r="AZ854" s="1430"/>
      <c r="BA854" s="1430"/>
      <c r="BB854" s="1430"/>
      <c r="BC854" s="1430"/>
      <c r="BD854" s="1430"/>
      <c r="BE854" s="1430"/>
    </row>
    <row r="855" spans="2:57">
      <c r="B855" s="1430"/>
      <c r="C855" s="1430"/>
      <c r="D855" s="1430"/>
      <c r="E855" s="1430"/>
      <c r="F855" s="1430"/>
      <c r="G855" s="1430"/>
      <c r="H855" s="1430"/>
      <c r="I855" s="1430"/>
      <c r="J855" s="1430"/>
      <c r="K855" s="1430"/>
      <c r="L855" s="1430"/>
      <c r="M855" s="1430"/>
      <c r="N855" s="1430"/>
      <c r="O855" s="1430"/>
      <c r="P855" s="1430"/>
      <c r="Q855" s="1430"/>
      <c r="R855" s="1430"/>
      <c r="S855" s="1430"/>
      <c r="T855" s="1430"/>
      <c r="U855" s="1430"/>
      <c r="V855" s="1430"/>
      <c r="W855" s="1430"/>
      <c r="X855" s="1430"/>
      <c r="Y855" s="1430"/>
      <c r="Z855" s="1430"/>
      <c r="AA855" s="1430"/>
      <c r="AB855" s="1430"/>
      <c r="AC855" s="1430"/>
      <c r="AD855" s="1430"/>
      <c r="AE855" s="1430"/>
      <c r="AF855" s="1430"/>
      <c r="AG855" s="1430"/>
      <c r="AH855" s="1430"/>
      <c r="AI855" s="1430"/>
      <c r="AJ855" s="1430"/>
      <c r="AK855" s="1430"/>
      <c r="AL855" s="1430"/>
      <c r="AM855" s="1430"/>
      <c r="AN855" s="1430"/>
      <c r="AO855" s="1430"/>
      <c r="AP855" s="1430"/>
      <c r="AQ855" s="1430"/>
      <c r="AR855" s="1430"/>
      <c r="AS855" s="1430"/>
      <c r="AT855" s="1430"/>
      <c r="AU855" s="1430"/>
      <c r="AV855" s="1430"/>
      <c r="AW855" s="1430"/>
      <c r="AX855" s="1430"/>
      <c r="AY855" s="1430"/>
      <c r="AZ855" s="1430"/>
      <c r="BA855" s="1430"/>
      <c r="BB855" s="1430"/>
      <c r="BC855" s="1430"/>
      <c r="BD855" s="1430"/>
      <c r="BE855" s="1430"/>
    </row>
    <row r="856" spans="2:57">
      <c r="B856" s="1430"/>
      <c r="C856" s="1430"/>
      <c r="D856" s="1430"/>
      <c r="E856" s="1430"/>
      <c r="F856" s="1430"/>
      <c r="G856" s="1430"/>
      <c r="H856" s="1430"/>
      <c r="I856" s="1430"/>
      <c r="J856" s="1430"/>
      <c r="K856" s="1430"/>
      <c r="L856" s="1430"/>
      <c r="M856" s="1430"/>
      <c r="N856" s="1430"/>
      <c r="O856" s="1430"/>
      <c r="P856" s="1430"/>
      <c r="Q856" s="1430"/>
      <c r="R856" s="1430"/>
      <c r="S856" s="1430"/>
      <c r="T856" s="1430"/>
      <c r="U856" s="1430"/>
      <c r="V856" s="1430"/>
      <c r="W856" s="1430"/>
      <c r="X856" s="1430"/>
      <c r="Y856" s="1430"/>
      <c r="Z856" s="1430"/>
      <c r="AA856" s="1430"/>
      <c r="AB856" s="1430"/>
      <c r="AC856" s="1430"/>
      <c r="AD856" s="1430"/>
      <c r="AE856" s="1430"/>
      <c r="AF856" s="1430"/>
      <c r="AG856" s="1430"/>
      <c r="AH856" s="1430"/>
      <c r="AI856" s="1430"/>
      <c r="AJ856" s="1430"/>
      <c r="AK856" s="1430"/>
      <c r="AL856" s="1430"/>
      <c r="AM856" s="1430"/>
      <c r="AN856" s="1430"/>
      <c r="AO856" s="1430"/>
      <c r="AP856" s="1430"/>
      <c r="AQ856" s="1430"/>
      <c r="AR856" s="1430"/>
      <c r="AS856" s="1430"/>
      <c r="AT856" s="1430"/>
      <c r="AU856" s="1430"/>
      <c r="AV856" s="1430"/>
      <c r="AW856" s="1430"/>
      <c r="AX856" s="1430"/>
      <c r="AY856" s="1430"/>
      <c r="AZ856" s="1430"/>
      <c r="BA856" s="1430"/>
      <c r="BB856" s="1430"/>
      <c r="BC856" s="1430"/>
      <c r="BD856" s="1430"/>
      <c r="BE856" s="1430"/>
    </row>
    <row r="857" spans="2:57">
      <c r="B857" s="1430"/>
      <c r="C857" s="1430"/>
      <c r="D857" s="1430"/>
      <c r="E857" s="1430"/>
      <c r="F857" s="1430"/>
      <c r="G857" s="1430"/>
      <c r="H857" s="1430"/>
      <c r="I857" s="1430"/>
      <c r="J857" s="1430"/>
      <c r="K857" s="1430"/>
      <c r="L857" s="1430"/>
      <c r="M857" s="1430"/>
      <c r="N857" s="1430"/>
      <c r="O857" s="1430"/>
      <c r="P857" s="1430"/>
      <c r="Q857" s="1430"/>
      <c r="R857" s="1430"/>
      <c r="S857" s="1430"/>
      <c r="T857" s="1430"/>
      <c r="U857" s="1430"/>
      <c r="V857" s="1430"/>
      <c r="W857" s="1430"/>
      <c r="X857" s="1430"/>
      <c r="Y857" s="1430"/>
      <c r="Z857" s="1430"/>
      <c r="AA857" s="1430"/>
      <c r="AB857" s="1430"/>
      <c r="AC857" s="1430"/>
      <c r="AD857" s="1430"/>
      <c r="AE857" s="1430"/>
      <c r="AF857" s="1430"/>
      <c r="AG857" s="1430"/>
      <c r="AH857" s="1430"/>
      <c r="AI857" s="1430"/>
      <c r="AJ857" s="1430"/>
      <c r="AK857" s="1430"/>
      <c r="AL857" s="1430"/>
      <c r="AM857" s="1430"/>
      <c r="AN857" s="1430"/>
      <c r="AO857" s="1430"/>
      <c r="AP857" s="1430"/>
      <c r="AQ857" s="1430"/>
      <c r="AR857" s="1430"/>
      <c r="AS857" s="1430"/>
      <c r="AT857" s="1430"/>
      <c r="AU857" s="1430"/>
      <c r="AV857" s="1430"/>
      <c r="AW857" s="1430"/>
      <c r="AX857" s="1430"/>
      <c r="AY857" s="1430"/>
      <c r="AZ857" s="1430"/>
      <c r="BA857" s="1430"/>
      <c r="BB857" s="1430"/>
      <c r="BC857" s="1430"/>
      <c r="BD857" s="1430"/>
      <c r="BE857" s="1430"/>
    </row>
    <row r="858" spans="2:57">
      <c r="B858" s="1430"/>
      <c r="C858" s="1430"/>
      <c r="D858" s="1430"/>
      <c r="E858" s="1430"/>
      <c r="F858" s="1430"/>
      <c r="G858" s="1430"/>
      <c r="H858" s="1430"/>
      <c r="I858" s="1430"/>
      <c r="J858" s="1430"/>
      <c r="K858" s="1430"/>
      <c r="L858" s="1430"/>
      <c r="M858" s="1430"/>
      <c r="N858" s="1430"/>
      <c r="O858" s="1430"/>
      <c r="P858" s="1430"/>
      <c r="Q858" s="1430"/>
      <c r="R858" s="1430"/>
      <c r="S858" s="1430"/>
      <c r="T858" s="1430"/>
      <c r="U858" s="1430"/>
      <c r="V858" s="1430"/>
      <c r="W858" s="1430"/>
      <c r="X858" s="1430"/>
      <c r="Y858" s="1430"/>
      <c r="Z858" s="1430"/>
      <c r="AA858" s="1430"/>
      <c r="AB858" s="1430"/>
      <c r="AC858" s="1430"/>
      <c r="AD858" s="1430"/>
      <c r="AE858" s="1430"/>
      <c r="AF858" s="1430"/>
      <c r="AG858" s="1430"/>
      <c r="AH858" s="1430"/>
      <c r="AI858" s="1430"/>
      <c r="AJ858" s="1430"/>
      <c r="AK858" s="1430"/>
      <c r="AL858" s="1430"/>
      <c r="AM858" s="1430"/>
      <c r="AN858" s="1430"/>
      <c r="AO858" s="1430"/>
      <c r="AP858" s="1430"/>
      <c r="AQ858" s="1430"/>
      <c r="AR858" s="1430"/>
      <c r="AS858" s="1430"/>
      <c r="AT858" s="1430"/>
      <c r="AU858" s="1430"/>
      <c r="AV858" s="1430"/>
      <c r="AW858" s="1430"/>
      <c r="AX858" s="1430"/>
      <c r="AY858" s="1430"/>
      <c r="AZ858" s="1430"/>
      <c r="BA858" s="1430"/>
      <c r="BB858" s="1430"/>
      <c r="BC858" s="1430"/>
      <c r="BD858" s="1430"/>
      <c r="BE858" s="1430"/>
    </row>
    <row r="859" spans="2:57">
      <c r="B859" s="1430"/>
      <c r="C859" s="1430"/>
      <c r="D859" s="1430"/>
      <c r="E859" s="1430"/>
      <c r="F859" s="1430"/>
      <c r="G859" s="1430"/>
      <c r="H859" s="1430"/>
      <c r="I859" s="1430"/>
      <c r="J859" s="1430"/>
      <c r="K859" s="1430"/>
      <c r="L859" s="1430"/>
      <c r="M859" s="1430"/>
      <c r="N859" s="1430"/>
      <c r="O859" s="1430"/>
      <c r="P859" s="1430"/>
      <c r="Q859" s="1430"/>
      <c r="R859" s="1430"/>
      <c r="S859" s="1430"/>
      <c r="T859" s="1430"/>
      <c r="U859" s="1430"/>
      <c r="V859" s="1430"/>
      <c r="W859" s="1430"/>
      <c r="X859" s="1430"/>
      <c r="Y859" s="1430"/>
      <c r="Z859" s="1430"/>
      <c r="AA859" s="1430"/>
      <c r="AB859" s="1430"/>
      <c r="AC859" s="1430"/>
      <c r="AD859" s="1430"/>
      <c r="AE859" s="1430"/>
      <c r="AF859" s="1430"/>
      <c r="AG859" s="1430"/>
      <c r="AH859" s="1430"/>
      <c r="AI859" s="1430"/>
      <c r="AJ859" s="1430"/>
      <c r="AK859" s="1430"/>
      <c r="AL859" s="1430"/>
      <c r="AM859" s="1430"/>
      <c r="AN859" s="1430"/>
      <c r="AO859" s="1430"/>
      <c r="AP859" s="1430"/>
      <c r="AQ859" s="1430"/>
      <c r="AR859" s="1430"/>
      <c r="AS859" s="1430"/>
      <c r="AT859" s="1430"/>
      <c r="AU859" s="1430"/>
      <c r="AV859" s="1430"/>
      <c r="AW859" s="1430"/>
      <c r="AX859" s="1430"/>
      <c r="AY859" s="1430"/>
      <c r="AZ859" s="1430"/>
      <c r="BA859" s="1430"/>
      <c r="BB859" s="1430"/>
      <c r="BC859" s="1430"/>
      <c r="BD859" s="1430"/>
      <c r="BE859" s="1430"/>
    </row>
    <row r="860" spans="2:57">
      <c r="B860" s="1430"/>
      <c r="C860" s="1430"/>
      <c r="D860" s="1430"/>
      <c r="E860" s="1430"/>
      <c r="F860" s="1430"/>
      <c r="G860" s="1430"/>
      <c r="H860" s="1430"/>
      <c r="I860" s="1430"/>
      <c r="J860" s="1430"/>
      <c r="K860" s="1430"/>
      <c r="L860" s="1430"/>
      <c r="M860" s="1430"/>
      <c r="N860" s="1430"/>
      <c r="O860" s="1430"/>
      <c r="P860" s="1430"/>
      <c r="Q860" s="1430"/>
      <c r="R860" s="1430"/>
      <c r="S860" s="1430"/>
      <c r="T860" s="1430"/>
      <c r="U860" s="1430"/>
      <c r="V860" s="1430"/>
      <c r="W860" s="1430"/>
      <c r="X860" s="1430"/>
      <c r="Y860" s="1430"/>
      <c r="Z860" s="1430"/>
      <c r="AA860" s="1430"/>
      <c r="AB860" s="1430"/>
      <c r="AC860" s="1430"/>
      <c r="AD860" s="1430"/>
      <c r="AE860" s="1430"/>
      <c r="AF860" s="1430"/>
      <c r="AG860" s="1430"/>
      <c r="AH860" s="1430"/>
      <c r="AI860" s="1430"/>
      <c r="AJ860" s="1430"/>
      <c r="AK860" s="1430"/>
      <c r="AL860" s="1430"/>
      <c r="AM860" s="1430"/>
      <c r="AN860" s="1430"/>
      <c r="AO860" s="1430"/>
      <c r="AP860" s="1430"/>
      <c r="AQ860" s="1430"/>
      <c r="AR860" s="1430"/>
      <c r="AS860" s="1430"/>
      <c r="AT860" s="1430"/>
      <c r="AU860" s="1430"/>
      <c r="AV860" s="1430"/>
      <c r="AW860" s="1430"/>
      <c r="AX860" s="1430"/>
      <c r="AY860" s="1430"/>
      <c r="AZ860" s="1430"/>
      <c r="BA860" s="1430"/>
      <c r="BB860" s="1430"/>
      <c r="BC860" s="1430"/>
      <c r="BD860" s="1430"/>
      <c r="BE860" s="1430"/>
    </row>
    <row r="861" spans="2:57">
      <c r="B861" s="1430"/>
      <c r="C861" s="1430"/>
      <c r="D861" s="1430"/>
      <c r="E861" s="1430"/>
      <c r="F861" s="1430"/>
      <c r="G861" s="1430"/>
      <c r="H861" s="1430"/>
      <c r="I861" s="1430"/>
      <c r="J861" s="1430"/>
      <c r="K861" s="1430"/>
      <c r="L861" s="1430"/>
      <c r="M861" s="1430"/>
      <c r="N861" s="1430"/>
      <c r="O861" s="1430"/>
      <c r="P861" s="1430"/>
      <c r="Q861" s="1430"/>
      <c r="R861" s="1430"/>
      <c r="S861" s="1430"/>
      <c r="T861" s="1430"/>
      <c r="U861" s="1430"/>
      <c r="V861" s="1430"/>
      <c r="W861" s="1430"/>
      <c r="X861" s="1430"/>
      <c r="Y861" s="1430"/>
      <c r="Z861" s="1430"/>
      <c r="AA861" s="1430"/>
      <c r="AB861" s="1430"/>
      <c r="AC861" s="1430"/>
      <c r="AD861" s="1430"/>
      <c r="AE861" s="1430"/>
      <c r="AF861" s="1430"/>
      <c r="AG861" s="1430"/>
      <c r="AH861" s="1430"/>
      <c r="AI861" s="1430"/>
      <c r="AJ861" s="1430"/>
      <c r="AK861" s="1430"/>
      <c r="AL861" s="1430"/>
      <c r="AM861" s="1430"/>
      <c r="AN861" s="1430"/>
      <c r="AO861" s="1430"/>
      <c r="AP861" s="1430"/>
      <c r="AQ861" s="1430"/>
      <c r="AR861" s="1430"/>
      <c r="AS861" s="1430"/>
      <c r="AT861" s="1430"/>
      <c r="AU861" s="1430"/>
      <c r="AV861" s="1430"/>
      <c r="AW861" s="1430"/>
      <c r="AX861" s="1430"/>
      <c r="AY861" s="1430"/>
      <c r="AZ861" s="1430"/>
      <c r="BA861" s="1430"/>
      <c r="BB861" s="1430"/>
      <c r="BC861" s="1430"/>
      <c r="BD861" s="1430"/>
      <c r="BE861" s="1430"/>
    </row>
    <row r="862" spans="2:57">
      <c r="B862" s="1430"/>
      <c r="C862" s="1430"/>
      <c r="D862" s="1430"/>
      <c r="E862" s="1430"/>
      <c r="F862" s="1430"/>
      <c r="G862" s="1430"/>
      <c r="H862" s="1430"/>
      <c r="I862" s="1430"/>
      <c r="J862" s="1430"/>
      <c r="K862" s="1430"/>
      <c r="L862" s="1430"/>
      <c r="M862" s="1430"/>
      <c r="N862" s="1430"/>
      <c r="O862" s="1430"/>
      <c r="P862" s="1430"/>
      <c r="Q862" s="1430"/>
      <c r="R862" s="1430"/>
      <c r="S862" s="1430"/>
      <c r="T862" s="1430"/>
      <c r="U862" s="1430"/>
      <c r="V862" s="1430"/>
      <c r="W862" s="1430"/>
      <c r="X862" s="1430"/>
      <c r="Y862" s="1430"/>
      <c r="Z862" s="1430"/>
      <c r="AA862" s="1430"/>
      <c r="AB862" s="1430"/>
      <c r="AC862" s="1430"/>
      <c r="AD862" s="1430"/>
      <c r="AE862" s="1430"/>
      <c r="AF862" s="1430"/>
      <c r="AG862" s="1430"/>
      <c r="AH862" s="1430"/>
      <c r="AI862" s="1430"/>
      <c r="AJ862" s="1430"/>
      <c r="AK862" s="1430"/>
      <c r="AL862" s="1430"/>
      <c r="AM862" s="1430"/>
      <c r="AN862" s="1430"/>
      <c r="AO862" s="1430"/>
      <c r="AP862" s="1430"/>
      <c r="AQ862" s="1430"/>
      <c r="AR862" s="1430"/>
      <c r="AS862" s="1430"/>
      <c r="AT862" s="1430"/>
      <c r="AU862" s="1430"/>
      <c r="AV862" s="1430"/>
      <c r="AW862" s="1430"/>
      <c r="AX862" s="1430"/>
      <c r="AY862" s="1430"/>
      <c r="AZ862" s="1430"/>
      <c r="BA862" s="1430"/>
      <c r="BB862" s="1430"/>
      <c r="BC862" s="1430"/>
      <c r="BD862" s="1430"/>
      <c r="BE862" s="1430"/>
    </row>
    <row r="863" spans="2:57">
      <c r="B863" s="1430"/>
      <c r="C863" s="1430"/>
      <c r="D863" s="1430"/>
      <c r="E863" s="1430"/>
      <c r="F863" s="1430"/>
      <c r="G863" s="1430"/>
      <c r="H863" s="1430"/>
      <c r="I863" s="1430"/>
      <c r="J863" s="1430"/>
      <c r="K863" s="1430"/>
      <c r="L863" s="1430"/>
      <c r="M863" s="1430"/>
      <c r="N863" s="1430"/>
      <c r="O863" s="1430"/>
      <c r="P863" s="1430"/>
      <c r="Q863" s="1430"/>
      <c r="R863" s="1430"/>
      <c r="S863" s="1430"/>
      <c r="T863" s="1430"/>
      <c r="U863" s="1430"/>
      <c r="V863" s="1430"/>
      <c r="W863" s="1430"/>
      <c r="X863" s="1430"/>
      <c r="Y863" s="1430"/>
      <c r="Z863" s="1430"/>
      <c r="AA863" s="1430"/>
      <c r="AB863" s="1430"/>
      <c r="AC863" s="1430"/>
      <c r="AD863" s="1430"/>
      <c r="AE863" s="1430"/>
      <c r="AF863" s="1430"/>
      <c r="AG863" s="1430"/>
      <c r="AH863" s="1430"/>
      <c r="AI863" s="1430"/>
      <c r="AJ863" s="1430"/>
      <c r="AK863" s="1430"/>
      <c r="AL863" s="1430"/>
      <c r="AM863" s="1430"/>
      <c r="AN863" s="1430"/>
      <c r="AO863" s="1430"/>
      <c r="AP863" s="1430"/>
      <c r="AQ863" s="1430"/>
      <c r="AR863" s="1430"/>
      <c r="AS863" s="1430"/>
      <c r="AT863" s="1430"/>
      <c r="AU863" s="1430"/>
      <c r="AV863" s="1430"/>
      <c r="AW863" s="1430"/>
      <c r="AX863" s="1430"/>
      <c r="AY863" s="1430"/>
      <c r="AZ863" s="1430"/>
      <c r="BA863" s="1430"/>
      <c r="BB863" s="1430"/>
      <c r="BC863" s="1430"/>
      <c r="BD863" s="1430"/>
      <c r="BE863" s="1430"/>
    </row>
    <row r="864" spans="2:57">
      <c r="B864" s="1430"/>
      <c r="C864" s="1430"/>
      <c r="D864" s="1430"/>
      <c r="E864" s="1430"/>
      <c r="F864" s="1430"/>
      <c r="G864" s="1430"/>
      <c r="H864" s="1430"/>
      <c r="I864" s="1430"/>
      <c r="J864" s="1430"/>
      <c r="K864" s="1430"/>
      <c r="L864" s="1430"/>
      <c r="M864" s="1430"/>
      <c r="N864" s="1430"/>
      <c r="O864" s="1430"/>
      <c r="P864" s="1430"/>
      <c r="Q864" s="1430"/>
      <c r="R864" s="1430"/>
      <c r="S864" s="1430"/>
      <c r="T864" s="1430"/>
      <c r="U864" s="1430"/>
      <c r="V864" s="1430"/>
      <c r="W864" s="1430"/>
      <c r="X864" s="1430"/>
      <c r="Y864" s="1430"/>
      <c r="Z864" s="1430"/>
      <c r="AA864" s="1430"/>
      <c r="AB864" s="1430"/>
      <c r="AC864" s="1430"/>
      <c r="AD864" s="1430"/>
      <c r="AE864" s="1430"/>
      <c r="AF864" s="1430"/>
      <c r="AG864" s="1430"/>
      <c r="AH864" s="1430"/>
      <c r="AI864" s="1430"/>
      <c r="AJ864" s="1430"/>
      <c r="AK864" s="1430"/>
      <c r="AL864" s="1430"/>
      <c r="AM864" s="1430"/>
      <c r="AN864" s="1430"/>
      <c r="AO864" s="1430"/>
      <c r="AP864" s="1430"/>
      <c r="AQ864" s="1430"/>
      <c r="AR864" s="1430"/>
      <c r="AS864" s="1430"/>
      <c r="AT864" s="1430"/>
      <c r="AU864" s="1430"/>
      <c r="AV864" s="1430"/>
      <c r="AW864" s="1430"/>
      <c r="AX864" s="1430"/>
      <c r="AY864" s="1430"/>
      <c r="AZ864" s="1430"/>
      <c r="BA864" s="1430"/>
      <c r="BB864" s="1430"/>
      <c r="BC864" s="1430"/>
      <c r="BD864" s="1430"/>
      <c r="BE864" s="1430"/>
    </row>
    <row r="865" spans="2:57">
      <c r="B865" s="1430"/>
      <c r="C865" s="1430"/>
      <c r="D865" s="1430"/>
      <c r="E865" s="1430"/>
      <c r="F865" s="1430"/>
      <c r="G865" s="1430"/>
      <c r="H865" s="1430"/>
      <c r="I865" s="1430"/>
      <c r="J865" s="1430"/>
      <c r="K865" s="1430"/>
      <c r="L865" s="1430"/>
      <c r="M865" s="1430"/>
      <c r="N865" s="1430"/>
      <c r="O865" s="1430"/>
      <c r="P865" s="1430"/>
      <c r="Q865" s="1430"/>
      <c r="R865" s="1430"/>
      <c r="S865" s="1430"/>
      <c r="T865" s="1430"/>
      <c r="U865" s="1430"/>
      <c r="V865" s="1430"/>
      <c r="W865" s="1430"/>
      <c r="X865" s="1430"/>
      <c r="Y865" s="1430"/>
      <c r="Z865" s="1430"/>
      <c r="AA865" s="1430"/>
      <c r="AB865" s="1430"/>
      <c r="AC865" s="1430"/>
      <c r="AD865" s="1430"/>
      <c r="AE865" s="1430"/>
      <c r="AF865" s="1430"/>
      <c r="AG865" s="1430"/>
      <c r="AH865" s="1430"/>
      <c r="AI865" s="1430"/>
      <c r="AJ865" s="1430"/>
      <c r="AK865" s="1430"/>
      <c r="AL865" s="1430"/>
      <c r="AM865" s="1430"/>
      <c r="AN865" s="1430"/>
      <c r="AO865" s="1430"/>
      <c r="AP865" s="1430"/>
      <c r="AQ865" s="1430"/>
      <c r="AR865" s="1430"/>
      <c r="AS865" s="1430"/>
      <c r="AT865" s="1430"/>
      <c r="AU865" s="1430"/>
      <c r="AV865" s="1430"/>
      <c r="AW865" s="1430"/>
      <c r="AX865" s="1430"/>
      <c r="AY865" s="1430"/>
      <c r="AZ865" s="1430"/>
      <c r="BA865" s="1430"/>
      <c r="BB865" s="1430"/>
      <c r="BC865" s="1430"/>
      <c r="BD865" s="1430"/>
      <c r="BE865" s="1430"/>
    </row>
    <row r="866" spans="2:57">
      <c r="B866" s="1430"/>
      <c r="C866" s="1430"/>
      <c r="D866" s="1430"/>
      <c r="E866" s="1430"/>
      <c r="F866" s="1430"/>
      <c r="G866" s="1430"/>
      <c r="H866" s="1430"/>
      <c r="I866" s="1430"/>
      <c r="J866" s="1430"/>
      <c r="K866" s="1430"/>
      <c r="L866" s="1430"/>
      <c r="M866" s="1430"/>
      <c r="N866" s="1430"/>
      <c r="O866" s="1430"/>
      <c r="P866" s="1430"/>
      <c r="Q866" s="1430"/>
      <c r="R866" s="1430"/>
      <c r="S866" s="1430"/>
      <c r="T866" s="1430"/>
      <c r="U866" s="1430"/>
      <c r="V866" s="1430"/>
      <c r="W866" s="1430"/>
      <c r="X866" s="1430"/>
      <c r="Y866" s="1430"/>
      <c r="Z866" s="1430"/>
      <c r="AA866" s="1430"/>
      <c r="AB866" s="1430"/>
      <c r="AC866" s="1430"/>
      <c r="AD866" s="1430"/>
      <c r="AE866" s="1430"/>
      <c r="AF866" s="1430"/>
      <c r="AG866" s="1430"/>
      <c r="AH866" s="1430"/>
      <c r="AI866" s="1430"/>
      <c r="AJ866" s="1430"/>
      <c r="AK866" s="1430"/>
      <c r="AL866" s="1430"/>
      <c r="AM866" s="1430"/>
      <c r="AN866" s="1430"/>
      <c r="AO866" s="1430"/>
      <c r="AP866" s="1430"/>
      <c r="AQ866" s="1430"/>
      <c r="AR866" s="1430"/>
      <c r="AS866" s="1430"/>
      <c r="AT866" s="1430"/>
      <c r="AU866" s="1430"/>
      <c r="AV866" s="1430"/>
      <c r="AW866" s="1430"/>
      <c r="AX866" s="1430"/>
      <c r="AY866" s="1430"/>
      <c r="AZ866" s="1430"/>
      <c r="BA866" s="1430"/>
      <c r="BB866" s="1430"/>
      <c r="BC866" s="1430"/>
      <c r="BD866" s="1430"/>
      <c r="BE866" s="1430"/>
    </row>
    <row r="867" spans="2:57">
      <c r="B867" s="1430"/>
      <c r="C867" s="1430"/>
      <c r="D867" s="1430"/>
      <c r="E867" s="1430"/>
      <c r="F867" s="1430"/>
      <c r="G867" s="1430"/>
      <c r="H867" s="1430"/>
      <c r="I867" s="1430"/>
      <c r="J867" s="1430"/>
      <c r="K867" s="1430"/>
      <c r="L867" s="1430"/>
      <c r="M867" s="1430"/>
      <c r="N867" s="1430"/>
      <c r="O867" s="1430"/>
      <c r="P867" s="1430"/>
      <c r="Q867" s="1430"/>
      <c r="R867" s="1430"/>
      <c r="S867" s="1430"/>
      <c r="T867" s="1430"/>
      <c r="U867" s="1430"/>
      <c r="V867" s="1430"/>
      <c r="W867" s="1430"/>
      <c r="X867" s="1430"/>
      <c r="Y867" s="1430"/>
      <c r="Z867" s="1430"/>
      <c r="AA867" s="1430"/>
      <c r="AB867" s="1430"/>
      <c r="AC867" s="1430"/>
      <c r="AD867" s="1430"/>
      <c r="AE867" s="1430"/>
      <c r="AF867" s="1430"/>
      <c r="AG867" s="1430"/>
      <c r="AH867" s="1430"/>
      <c r="AI867" s="1430"/>
      <c r="AJ867" s="1430"/>
      <c r="AK867" s="1430"/>
      <c r="AL867" s="1430"/>
      <c r="AM867" s="1430"/>
      <c r="AN867" s="1430"/>
      <c r="AO867" s="1430"/>
      <c r="AP867" s="1430"/>
      <c r="AQ867" s="1430"/>
      <c r="AR867" s="1430"/>
      <c r="AS867" s="1430"/>
      <c r="AT867" s="1430"/>
      <c r="AU867" s="1430"/>
      <c r="AV867" s="1430"/>
      <c r="AW867" s="1430"/>
      <c r="AX867" s="1430"/>
      <c r="AY867" s="1430"/>
      <c r="AZ867" s="1430"/>
      <c r="BA867" s="1430"/>
      <c r="BB867" s="1430"/>
      <c r="BC867" s="1430"/>
      <c r="BD867" s="1430"/>
      <c r="BE867" s="1430"/>
    </row>
    <row r="868" spans="2:57">
      <c r="B868" s="1430"/>
      <c r="C868" s="1430"/>
      <c r="D868" s="1430"/>
      <c r="E868" s="1430"/>
      <c r="F868" s="1430"/>
      <c r="G868" s="1430"/>
      <c r="H868" s="1430"/>
      <c r="I868" s="1430"/>
      <c r="J868" s="1430"/>
      <c r="K868" s="1430"/>
      <c r="L868" s="1430"/>
      <c r="M868" s="1430"/>
      <c r="N868" s="1430"/>
      <c r="O868" s="1430"/>
      <c r="P868" s="1430"/>
      <c r="Q868" s="1430"/>
      <c r="R868" s="1430"/>
      <c r="S868" s="1430"/>
      <c r="T868" s="1430"/>
      <c r="U868" s="1430"/>
      <c r="V868" s="1430"/>
      <c r="W868" s="1430"/>
      <c r="X868" s="1430"/>
      <c r="Y868" s="1430"/>
      <c r="Z868" s="1430"/>
      <c r="AA868" s="1430"/>
      <c r="AB868" s="1430"/>
      <c r="AC868" s="1430"/>
      <c r="AD868" s="1430"/>
      <c r="AE868" s="1430"/>
      <c r="AF868" s="1430"/>
      <c r="AG868" s="1430"/>
      <c r="AH868" s="1430"/>
      <c r="AI868" s="1430"/>
      <c r="AJ868" s="1430"/>
      <c r="AK868" s="1430"/>
      <c r="AL868" s="1430"/>
      <c r="AM868" s="1430"/>
      <c r="AN868" s="1430"/>
      <c r="AO868" s="1430"/>
      <c r="AP868" s="1430"/>
      <c r="AQ868" s="1430"/>
      <c r="AR868" s="1430"/>
      <c r="AS868" s="1430"/>
      <c r="AT868" s="1430"/>
      <c r="AU868" s="1430"/>
      <c r="AV868" s="1430"/>
      <c r="AW868" s="1430"/>
      <c r="AX868" s="1430"/>
      <c r="AY868" s="1430"/>
      <c r="AZ868" s="1430"/>
      <c r="BA868" s="1430"/>
      <c r="BB868" s="1430"/>
      <c r="BC868" s="1430"/>
      <c r="BD868" s="1430"/>
      <c r="BE868" s="1430"/>
    </row>
  </sheetData>
  <sheetProtection formatCells="0" formatColumns="0" formatRows="0" insertColumns="0" insertRows="0" insertHyperlinks="0" deleteColumns="0" deleteRows="0" sort="0" autoFilter="0" pivotTables="0"/>
  <mergeCells count="5069">
    <mergeCell ref="O3:AP3"/>
    <mergeCell ref="O4:AP4"/>
    <mergeCell ref="AV4:BE4"/>
    <mergeCell ref="A23:A25"/>
    <mergeCell ref="A9:A22"/>
    <mergeCell ref="A26:A35"/>
    <mergeCell ref="B31:BE31"/>
    <mergeCell ref="B26:AM26"/>
    <mergeCell ref="AO26:BE26"/>
    <mergeCell ref="B27:BE27"/>
    <mergeCell ref="B28:BE28"/>
    <mergeCell ref="B30:BE30"/>
    <mergeCell ref="B32:BE32"/>
    <mergeCell ref="B34:BE34"/>
    <mergeCell ref="B35:BE35"/>
    <mergeCell ref="B1:BE1"/>
    <mergeCell ref="B2:BE2"/>
    <mergeCell ref="B3:N3"/>
    <mergeCell ref="AQ3:AU3"/>
    <mergeCell ref="AV3:BE3"/>
    <mergeCell ref="B22:AM22"/>
    <mergeCell ref="B13:AM13"/>
    <mergeCell ref="B16:AM16"/>
    <mergeCell ref="B20:AM20"/>
    <mergeCell ref="B17:AM17"/>
    <mergeCell ref="B18:AM18"/>
    <mergeCell ref="B19:AM19"/>
    <mergeCell ref="AO16:AV16"/>
    <mergeCell ref="AO15:AV15"/>
    <mergeCell ref="B15:AM15"/>
    <mergeCell ref="AW14:BE14"/>
    <mergeCell ref="AW20:BE20"/>
    <mergeCell ref="B36:D36"/>
    <mergeCell ref="E36:AN36"/>
    <mergeCell ref="AO36:AR36"/>
    <mergeCell ref="AS36:AV36"/>
    <mergeCell ref="AW36:AZ36"/>
    <mergeCell ref="BA36:BE36"/>
    <mergeCell ref="AO18:AV18"/>
    <mergeCell ref="AO19:AV19"/>
    <mergeCell ref="AO17:AV17"/>
    <mergeCell ref="AO14:AV14"/>
    <mergeCell ref="AO13:AV13"/>
    <mergeCell ref="B5:BE5"/>
    <mergeCell ref="B6:BE6"/>
    <mergeCell ref="A7:BE7"/>
    <mergeCell ref="B4:N4"/>
    <mergeCell ref="B11:AM11"/>
    <mergeCell ref="B14:AM14"/>
    <mergeCell ref="AW8:BE8"/>
    <mergeCell ref="AO11:AV11"/>
    <mergeCell ref="AW11:BE11"/>
    <mergeCell ref="AW15:BE15"/>
    <mergeCell ref="B8:AM8"/>
    <mergeCell ref="AW21:BE21"/>
    <mergeCell ref="B9:AM9"/>
    <mergeCell ref="AW24:BE24"/>
    <mergeCell ref="B12:AM12"/>
    <mergeCell ref="AQ4:AU4"/>
    <mergeCell ref="AO22:AV22"/>
    <mergeCell ref="AW22:BE22"/>
    <mergeCell ref="AO12:AV12"/>
    <mergeCell ref="AW12:BE12"/>
    <mergeCell ref="AW13:BE13"/>
    <mergeCell ref="B40:D40"/>
    <mergeCell ref="E40:AN40"/>
    <mergeCell ref="AO40:AR40"/>
    <mergeCell ref="AS40:AV40"/>
    <mergeCell ref="AW40:AZ40"/>
    <mergeCell ref="BA40:BE40"/>
    <mergeCell ref="B39:D39"/>
    <mergeCell ref="E39:AN39"/>
    <mergeCell ref="AO39:AR39"/>
    <mergeCell ref="AS39:AV39"/>
    <mergeCell ref="AW39:AZ39"/>
    <mergeCell ref="BA39:BE39"/>
    <mergeCell ref="B38:D38"/>
    <mergeCell ref="E38:AN38"/>
    <mergeCell ref="AO38:AR38"/>
    <mergeCell ref="AS38:AV38"/>
    <mergeCell ref="AW38:AZ38"/>
    <mergeCell ref="BA38:BE38"/>
    <mergeCell ref="B37:D37"/>
    <mergeCell ref="E37:AN37"/>
    <mergeCell ref="AO37:AR37"/>
    <mergeCell ref="AS37:AV37"/>
    <mergeCell ref="AW37:AZ37"/>
    <mergeCell ref="BA37:BE37"/>
    <mergeCell ref="AO20:AV20"/>
    <mergeCell ref="AO8:AV8"/>
    <mergeCell ref="AW9:BE9"/>
    <mergeCell ref="AN9:AV9"/>
    <mergeCell ref="AW19:BE19"/>
    <mergeCell ref="AO21:AV21"/>
    <mergeCell ref="B44:D44"/>
    <mergeCell ref="E44:AN44"/>
    <mergeCell ref="AO44:AR44"/>
    <mergeCell ref="AS44:AV44"/>
    <mergeCell ref="AW44:AZ44"/>
    <mergeCell ref="BA44:BE44"/>
    <mergeCell ref="B21:AM21"/>
    <mergeCell ref="AW18:BE18"/>
    <mergeCell ref="B43:D43"/>
    <mergeCell ref="E43:AN43"/>
    <mergeCell ref="AO43:AR43"/>
    <mergeCell ref="AS43:AV43"/>
    <mergeCell ref="AW43:AZ43"/>
    <mergeCell ref="BA43:BE43"/>
    <mergeCell ref="B42:D42"/>
    <mergeCell ref="E42:AN42"/>
    <mergeCell ref="AO42:AR42"/>
    <mergeCell ref="AS42:AV42"/>
    <mergeCell ref="AW42:AZ42"/>
    <mergeCell ref="BA42:BE42"/>
    <mergeCell ref="B48:D48"/>
    <mergeCell ref="E48:AN48"/>
    <mergeCell ref="AO48:AR48"/>
    <mergeCell ref="AS48:AV48"/>
    <mergeCell ref="AW48:AZ48"/>
    <mergeCell ref="BA48:BE48"/>
    <mergeCell ref="B41:D41"/>
    <mergeCell ref="E41:AN41"/>
    <mergeCell ref="AO41:AR41"/>
    <mergeCell ref="AS41:AV41"/>
    <mergeCell ref="AW41:AZ41"/>
    <mergeCell ref="BA41:BE41"/>
    <mergeCell ref="B47:D47"/>
    <mergeCell ref="E47:AN47"/>
    <mergeCell ref="AO47:AR47"/>
    <mergeCell ref="AS47:AV47"/>
    <mergeCell ref="AW47:AZ47"/>
    <mergeCell ref="BA47:BE47"/>
    <mergeCell ref="B46:D46"/>
    <mergeCell ref="E46:AN46"/>
    <mergeCell ref="AO46:AR46"/>
    <mergeCell ref="AS46:AV46"/>
    <mergeCell ref="AW46:AZ46"/>
    <mergeCell ref="BA46:BE46"/>
    <mergeCell ref="B45:D45"/>
    <mergeCell ref="E45:AN45"/>
    <mergeCell ref="AO45:AR45"/>
    <mergeCell ref="AS45:AV45"/>
    <mergeCell ref="AW45:AZ45"/>
    <mergeCell ref="BA45:BE45"/>
    <mergeCell ref="B51:D51"/>
    <mergeCell ref="E51:AN51"/>
    <mergeCell ref="AO51:AR51"/>
    <mergeCell ref="AS51:AV51"/>
    <mergeCell ref="AW51:AZ51"/>
    <mergeCell ref="BA51:BE51"/>
    <mergeCell ref="B50:D50"/>
    <mergeCell ref="E50:AN50"/>
    <mergeCell ref="AO50:AR50"/>
    <mergeCell ref="AS50:AV50"/>
    <mergeCell ref="AW50:AZ50"/>
    <mergeCell ref="BA50:BE50"/>
    <mergeCell ref="B49:D49"/>
    <mergeCell ref="E49:AN49"/>
    <mergeCell ref="AO49:AR49"/>
    <mergeCell ref="AS49:AV49"/>
    <mergeCell ref="AW49:AZ49"/>
    <mergeCell ref="BA49:BE49"/>
    <mergeCell ref="B54:D54"/>
    <mergeCell ref="E54:AN54"/>
    <mergeCell ref="AO54:AR54"/>
    <mergeCell ref="AS54:AV54"/>
    <mergeCell ref="AW54:AZ54"/>
    <mergeCell ref="BA54:BE54"/>
    <mergeCell ref="B53:D53"/>
    <mergeCell ref="E53:AN53"/>
    <mergeCell ref="AO53:AR53"/>
    <mergeCell ref="AS53:AV53"/>
    <mergeCell ref="AW53:AZ53"/>
    <mergeCell ref="BA53:BE53"/>
    <mergeCell ref="B52:D52"/>
    <mergeCell ref="E52:AN52"/>
    <mergeCell ref="AO52:AR52"/>
    <mergeCell ref="AS52:AV52"/>
    <mergeCell ref="AW52:AZ52"/>
    <mergeCell ref="BA52:BE52"/>
    <mergeCell ref="B57:D57"/>
    <mergeCell ref="E57:AN57"/>
    <mergeCell ref="AO57:AR57"/>
    <mergeCell ref="AS57:AV57"/>
    <mergeCell ref="AW57:AZ57"/>
    <mergeCell ref="BA57:BE57"/>
    <mergeCell ref="B56:D56"/>
    <mergeCell ref="E56:AN56"/>
    <mergeCell ref="AO56:AR56"/>
    <mergeCell ref="AS56:AV56"/>
    <mergeCell ref="AW56:AZ56"/>
    <mergeCell ref="BA56:BE56"/>
    <mergeCell ref="B55:D55"/>
    <mergeCell ref="E55:AN55"/>
    <mergeCell ref="AO55:AR55"/>
    <mergeCell ref="AS55:AV55"/>
    <mergeCell ref="AW55:AZ55"/>
    <mergeCell ref="BA55:BE55"/>
    <mergeCell ref="B60:D60"/>
    <mergeCell ref="E60:AN60"/>
    <mergeCell ref="AO60:AR60"/>
    <mergeCell ref="AS60:AV60"/>
    <mergeCell ref="AW60:AZ60"/>
    <mergeCell ref="BA60:BE60"/>
    <mergeCell ref="B59:D59"/>
    <mergeCell ref="E59:AN59"/>
    <mergeCell ref="AO59:AR59"/>
    <mergeCell ref="AS59:AV59"/>
    <mergeCell ref="AW59:AZ59"/>
    <mergeCell ref="BA59:BE59"/>
    <mergeCell ref="B58:D58"/>
    <mergeCell ref="E58:AN58"/>
    <mergeCell ref="AO58:AR58"/>
    <mergeCell ref="AS58:AV58"/>
    <mergeCell ref="AW58:AZ58"/>
    <mergeCell ref="BA58:BE58"/>
    <mergeCell ref="B63:D63"/>
    <mergeCell ref="E63:AN63"/>
    <mergeCell ref="AO63:AR63"/>
    <mergeCell ref="AS63:AV63"/>
    <mergeCell ref="AW63:AZ63"/>
    <mergeCell ref="BA63:BE63"/>
    <mergeCell ref="B62:D62"/>
    <mergeCell ref="E62:AN62"/>
    <mergeCell ref="AO62:AR62"/>
    <mergeCell ref="AS62:AV62"/>
    <mergeCell ref="AW62:AZ62"/>
    <mergeCell ref="BA62:BE62"/>
    <mergeCell ref="B61:D61"/>
    <mergeCell ref="E61:AN61"/>
    <mergeCell ref="AO61:AR61"/>
    <mergeCell ref="AS61:AV61"/>
    <mergeCell ref="AW61:AZ61"/>
    <mergeCell ref="BA61:BE61"/>
    <mergeCell ref="B66:D66"/>
    <mergeCell ref="E66:AN66"/>
    <mergeCell ref="AO66:AR66"/>
    <mergeCell ref="AS66:AV66"/>
    <mergeCell ref="AW66:AZ66"/>
    <mergeCell ref="BA66:BE66"/>
    <mergeCell ref="B65:D65"/>
    <mergeCell ref="E65:AN65"/>
    <mergeCell ref="AO65:AR65"/>
    <mergeCell ref="AS65:AV65"/>
    <mergeCell ref="AW65:AZ65"/>
    <mergeCell ref="BA65:BE65"/>
    <mergeCell ref="B64:D64"/>
    <mergeCell ref="E64:AN64"/>
    <mergeCell ref="AO64:AR64"/>
    <mergeCell ref="AS64:AV64"/>
    <mergeCell ref="AW64:AZ64"/>
    <mergeCell ref="BA64:BE64"/>
    <mergeCell ref="B69:D69"/>
    <mergeCell ref="E69:AN69"/>
    <mergeCell ref="AO69:AR69"/>
    <mergeCell ref="AS69:AV69"/>
    <mergeCell ref="AW69:AZ69"/>
    <mergeCell ref="BA69:BE69"/>
    <mergeCell ref="B68:D68"/>
    <mergeCell ref="E68:AN68"/>
    <mergeCell ref="AO68:AR68"/>
    <mergeCell ref="AS68:AV68"/>
    <mergeCell ref="AW68:AZ68"/>
    <mergeCell ref="BA68:BE68"/>
    <mergeCell ref="B67:D67"/>
    <mergeCell ref="E67:AN67"/>
    <mergeCell ref="AO67:AR67"/>
    <mergeCell ref="AS67:AV67"/>
    <mergeCell ref="AW67:AZ67"/>
    <mergeCell ref="BA67:BE67"/>
    <mergeCell ref="B72:D72"/>
    <mergeCell ref="E72:AN72"/>
    <mergeCell ref="AO72:AR72"/>
    <mergeCell ref="AS72:AV72"/>
    <mergeCell ref="AW72:AZ72"/>
    <mergeCell ref="BA72:BE72"/>
    <mergeCell ref="B71:D71"/>
    <mergeCell ref="E71:AN71"/>
    <mergeCell ref="AO71:AR71"/>
    <mergeCell ref="AS71:AV71"/>
    <mergeCell ref="AW71:AZ71"/>
    <mergeCell ref="BA71:BE71"/>
    <mergeCell ref="B70:D70"/>
    <mergeCell ref="E70:AN70"/>
    <mergeCell ref="AO70:AR70"/>
    <mergeCell ref="AS70:AV70"/>
    <mergeCell ref="AW70:AZ70"/>
    <mergeCell ref="BA70:BE70"/>
    <mergeCell ref="B75:D75"/>
    <mergeCell ref="E75:AN75"/>
    <mergeCell ref="AO75:AR75"/>
    <mergeCell ref="AS75:AV75"/>
    <mergeCell ref="AW75:AZ75"/>
    <mergeCell ref="BA75:BE75"/>
    <mergeCell ref="B74:D74"/>
    <mergeCell ref="E74:AN74"/>
    <mergeCell ref="AO74:AR74"/>
    <mergeCell ref="AS74:AV74"/>
    <mergeCell ref="AW74:AZ74"/>
    <mergeCell ref="BA74:BE74"/>
    <mergeCell ref="B73:D73"/>
    <mergeCell ref="E73:AN73"/>
    <mergeCell ref="AO73:AR73"/>
    <mergeCell ref="AS73:AV73"/>
    <mergeCell ref="AW73:AZ73"/>
    <mergeCell ref="BA73:BE73"/>
    <mergeCell ref="B78:D78"/>
    <mergeCell ref="E78:AN78"/>
    <mergeCell ref="AO78:AR78"/>
    <mergeCell ref="AS78:AV78"/>
    <mergeCell ref="AW78:AZ78"/>
    <mergeCell ref="BA78:BE78"/>
    <mergeCell ref="B77:D77"/>
    <mergeCell ref="E77:AN77"/>
    <mergeCell ref="AO77:AR77"/>
    <mergeCell ref="AS77:AV77"/>
    <mergeCell ref="AW77:AZ77"/>
    <mergeCell ref="BA77:BE77"/>
    <mergeCell ref="B76:D76"/>
    <mergeCell ref="E76:AN76"/>
    <mergeCell ref="AO76:AR76"/>
    <mergeCell ref="AS76:AV76"/>
    <mergeCell ref="AW76:AZ76"/>
    <mergeCell ref="BA76:BE76"/>
    <mergeCell ref="B81:D81"/>
    <mergeCell ref="E81:AN81"/>
    <mergeCell ref="AO81:AR81"/>
    <mergeCell ref="AS81:AV81"/>
    <mergeCell ref="AW81:AZ81"/>
    <mergeCell ref="BA81:BE81"/>
    <mergeCell ref="B80:D80"/>
    <mergeCell ref="E80:AN80"/>
    <mergeCell ref="AO80:AR80"/>
    <mergeCell ref="AS80:AV80"/>
    <mergeCell ref="AW80:AZ80"/>
    <mergeCell ref="BA80:BE80"/>
    <mergeCell ref="B79:D79"/>
    <mergeCell ref="E79:AN79"/>
    <mergeCell ref="AO79:AR79"/>
    <mergeCell ref="AS79:AV79"/>
    <mergeCell ref="AW79:AZ79"/>
    <mergeCell ref="BA79:BE79"/>
    <mergeCell ref="B84:D84"/>
    <mergeCell ref="E84:AN84"/>
    <mergeCell ref="AO84:AR84"/>
    <mergeCell ref="AS84:AV84"/>
    <mergeCell ref="AW84:AZ84"/>
    <mergeCell ref="BA84:BE84"/>
    <mergeCell ref="B83:D83"/>
    <mergeCell ref="E83:AN83"/>
    <mergeCell ref="AO83:AR83"/>
    <mergeCell ref="AS83:AV83"/>
    <mergeCell ref="AW83:AZ83"/>
    <mergeCell ref="BA83:BE83"/>
    <mergeCell ref="B82:D82"/>
    <mergeCell ref="E82:AN82"/>
    <mergeCell ref="AO82:AR82"/>
    <mergeCell ref="AS82:AV82"/>
    <mergeCell ref="AW82:AZ82"/>
    <mergeCell ref="BA82:BE82"/>
    <mergeCell ref="B87:D87"/>
    <mergeCell ref="E87:AN87"/>
    <mergeCell ref="AO87:AR87"/>
    <mergeCell ref="AS87:AV87"/>
    <mergeCell ref="AW87:AZ87"/>
    <mergeCell ref="BA87:BE87"/>
    <mergeCell ref="B86:D86"/>
    <mergeCell ref="E86:AN86"/>
    <mergeCell ref="AO86:AR86"/>
    <mergeCell ref="AS86:AV86"/>
    <mergeCell ref="AW86:AZ86"/>
    <mergeCell ref="BA86:BE86"/>
    <mergeCell ref="B85:D85"/>
    <mergeCell ref="E85:AN85"/>
    <mergeCell ref="AO85:AR85"/>
    <mergeCell ref="AS85:AV85"/>
    <mergeCell ref="AW85:AZ85"/>
    <mergeCell ref="BA85:BE85"/>
    <mergeCell ref="B90:D90"/>
    <mergeCell ref="E90:AN90"/>
    <mergeCell ref="AO90:AR90"/>
    <mergeCell ref="AS90:AV90"/>
    <mergeCell ref="AW90:AZ90"/>
    <mergeCell ref="BA90:BE90"/>
    <mergeCell ref="B89:D89"/>
    <mergeCell ref="E89:AN89"/>
    <mergeCell ref="AO89:AR89"/>
    <mergeCell ref="AS89:AV89"/>
    <mergeCell ref="AW89:AZ89"/>
    <mergeCell ref="BA89:BE89"/>
    <mergeCell ref="B88:D88"/>
    <mergeCell ref="E88:AN88"/>
    <mergeCell ref="AO88:AR88"/>
    <mergeCell ref="AS88:AV88"/>
    <mergeCell ref="AW88:AZ88"/>
    <mergeCell ref="BA88:BE88"/>
    <mergeCell ref="B93:D93"/>
    <mergeCell ref="E93:AN93"/>
    <mergeCell ref="AO93:AR93"/>
    <mergeCell ref="AS93:AV93"/>
    <mergeCell ref="AW93:AZ93"/>
    <mergeCell ref="BA93:BE93"/>
    <mergeCell ref="B92:D92"/>
    <mergeCell ref="E92:AN92"/>
    <mergeCell ref="AO92:AR92"/>
    <mergeCell ref="AS92:AV92"/>
    <mergeCell ref="AW92:AZ92"/>
    <mergeCell ref="BA92:BE92"/>
    <mergeCell ref="B91:D91"/>
    <mergeCell ref="E91:AN91"/>
    <mergeCell ref="AO91:AR91"/>
    <mergeCell ref="AS91:AV91"/>
    <mergeCell ref="AW91:AZ91"/>
    <mergeCell ref="BA91:BE91"/>
    <mergeCell ref="B96:D96"/>
    <mergeCell ref="E96:AN96"/>
    <mergeCell ref="AO96:AR96"/>
    <mergeCell ref="AS96:AV96"/>
    <mergeCell ref="AW96:AZ96"/>
    <mergeCell ref="BA96:BE96"/>
    <mergeCell ref="B95:D95"/>
    <mergeCell ref="E95:AN95"/>
    <mergeCell ref="AO95:AR95"/>
    <mergeCell ref="AS95:AV95"/>
    <mergeCell ref="AW95:AZ95"/>
    <mergeCell ref="BA95:BE95"/>
    <mergeCell ref="B94:D94"/>
    <mergeCell ref="E94:AN94"/>
    <mergeCell ref="AO94:AR94"/>
    <mergeCell ref="AS94:AV94"/>
    <mergeCell ref="AW94:AZ94"/>
    <mergeCell ref="BA94:BE94"/>
    <mergeCell ref="B99:D99"/>
    <mergeCell ref="E99:AN99"/>
    <mergeCell ref="AO99:AR99"/>
    <mergeCell ref="AS99:AV99"/>
    <mergeCell ref="AW99:AZ99"/>
    <mergeCell ref="BA99:BE99"/>
    <mergeCell ref="B98:D98"/>
    <mergeCell ref="E98:AN98"/>
    <mergeCell ref="AO98:AR98"/>
    <mergeCell ref="AS98:AV98"/>
    <mergeCell ref="AW98:AZ98"/>
    <mergeCell ref="BA98:BE98"/>
    <mergeCell ref="B97:D97"/>
    <mergeCell ref="E97:AN97"/>
    <mergeCell ref="AO97:AR97"/>
    <mergeCell ref="AS97:AV97"/>
    <mergeCell ref="AW97:AZ97"/>
    <mergeCell ref="BA97:BE97"/>
    <mergeCell ref="B102:D102"/>
    <mergeCell ref="E102:AN102"/>
    <mergeCell ref="AO102:AR102"/>
    <mergeCell ref="AS102:AV102"/>
    <mergeCell ref="AW102:AZ102"/>
    <mergeCell ref="BA102:BE102"/>
    <mergeCell ref="B101:D101"/>
    <mergeCell ref="E101:AN101"/>
    <mergeCell ref="AO101:AR101"/>
    <mergeCell ref="AS101:AV101"/>
    <mergeCell ref="AW101:AZ101"/>
    <mergeCell ref="BA101:BE101"/>
    <mergeCell ref="B100:D100"/>
    <mergeCell ref="E100:AN100"/>
    <mergeCell ref="AO100:AR100"/>
    <mergeCell ref="AS100:AV100"/>
    <mergeCell ref="AW100:AZ100"/>
    <mergeCell ref="BA100:BE100"/>
    <mergeCell ref="B105:D105"/>
    <mergeCell ref="E105:AN105"/>
    <mergeCell ref="AO105:AR105"/>
    <mergeCell ref="AS105:AV105"/>
    <mergeCell ref="AW105:AZ105"/>
    <mergeCell ref="BA105:BE105"/>
    <mergeCell ref="B104:D104"/>
    <mergeCell ref="E104:AN104"/>
    <mergeCell ref="AO104:AR104"/>
    <mergeCell ref="AS104:AV104"/>
    <mergeCell ref="AW104:AZ104"/>
    <mergeCell ref="BA104:BE104"/>
    <mergeCell ref="B103:D103"/>
    <mergeCell ref="E103:AN103"/>
    <mergeCell ref="AO103:AR103"/>
    <mergeCell ref="AS103:AV103"/>
    <mergeCell ref="AW103:AZ103"/>
    <mergeCell ref="BA103:BE103"/>
    <mergeCell ref="B108:D108"/>
    <mergeCell ref="E108:AN108"/>
    <mergeCell ref="AO108:AR108"/>
    <mergeCell ref="AS108:AV108"/>
    <mergeCell ref="AW108:AZ108"/>
    <mergeCell ref="BA108:BE108"/>
    <mergeCell ref="B107:D107"/>
    <mergeCell ref="E107:AN107"/>
    <mergeCell ref="AO107:AR107"/>
    <mergeCell ref="AS107:AV107"/>
    <mergeCell ref="AW107:AZ107"/>
    <mergeCell ref="BA107:BE107"/>
    <mergeCell ref="B106:D106"/>
    <mergeCell ref="E106:AN106"/>
    <mergeCell ref="AO106:AR106"/>
    <mergeCell ref="AS106:AV106"/>
    <mergeCell ref="AW106:AZ106"/>
    <mergeCell ref="BA106:BE106"/>
    <mergeCell ref="B111:D111"/>
    <mergeCell ref="E111:AN111"/>
    <mergeCell ref="AO111:AR111"/>
    <mergeCell ref="AS111:AV111"/>
    <mergeCell ref="AW111:AZ111"/>
    <mergeCell ref="BA111:BE111"/>
    <mergeCell ref="B110:D110"/>
    <mergeCell ref="E110:AN110"/>
    <mergeCell ref="AO110:AR110"/>
    <mergeCell ref="AS110:AV110"/>
    <mergeCell ref="AW110:AZ110"/>
    <mergeCell ref="BA110:BE110"/>
    <mergeCell ref="B109:D109"/>
    <mergeCell ref="E109:AN109"/>
    <mergeCell ref="AO109:AR109"/>
    <mergeCell ref="AS109:AV109"/>
    <mergeCell ref="AW109:AZ109"/>
    <mergeCell ref="BA109:BE109"/>
    <mergeCell ref="B114:D114"/>
    <mergeCell ref="E114:AN114"/>
    <mergeCell ref="AO114:AR114"/>
    <mergeCell ref="AS114:AV114"/>
    <mergeCell ref="AW114:AZ114"/>
    <mergeCell ref="BA114:BE114"/>
    <mergeCell ref="B113:D113"/>
    <mergeCell ref="E113:AN113"/>
    <mergeCell ref="AO113:AR113"/>
    <mergeCell ref="AS113:AV113"/>
    <mergeCell ref="AW113:AZ113"/>
    <mergeCell ref="BA113:BE113"/>
    <mergeCell ref="B112:D112"/>
    <mergeCell ref="E112:AN112"/>
    <mergeCell ref="AO112:AR112"/>
    <mergeCell ref="AS112:AV112"/>
    <mergeCell ref="AW112:AZ112"/>
    <mergeCell ref="BA112:BE112"/>
    <mergeCell ref="B117:D117"/>
    <mergeCell ref="E117:AN117"/>
    <mergeCell ref="AO117:AR117"/>
    <mergeCell ref="AS117:AV117"/>
    <mergeCell ref="AW117:AZ117"/>
    <mergeCell ref="BA117:BE117"/>
    <mergeCell ref="B116:D116"/>
    <mergeCell ref="E116:AN116"/>
    <mergeCell ref="AO116:AR116"/>
    <mergeCell ref="AS116:AV116"/>
    <mergeCell ref="AW116:AZ116"/>
    <mergeCell ref="BA116:BE116"/>
    <mergeCell ref="B115:D115"/>
    <mergeCell ref="E115:AN115"/>
    <mergeCell ref="AO115:AR115"/>
    <mergeCell ref="AS115:AV115"/>
    <mergeCell ref="AW115:AZ115"/>
    <mergeCell ref="BA115:BE115"/>
    <mergeCell ref="B120:D120"/>
    <mergeCell ref="E120:AN120"/>
    <mergeCell ref="AO120:AR120"/>
    <mergeCell ref="AS120:AV120"/>
    <mergeCell ref="AW120:AZ120"/>
    <mergeCell ref="BA120:BE120"/>
    <mergeCell ref="B119:D119"/>
    <mergeCell ref="E119:AN119"/>
    <mergeCell ref="AO119:AR119"/>
    <mergeCell ref="AS119:AV119"/>
    <mergeCell ref="AW119:AZ119"/>
    <mergeCell ref="BA119:BE119"/>
    <mergeCell ref="B118:D118"/>
    <mergeCell ref="E118:AN118"/>
    <mergeCell ref="AO118:AR118"/>
    <mergeCell ref="AS118:AV118"/>
    <mergeCell ref="AW118:AZ118"/>
    <mergeCell ref="BA118:BE118"/>
    <mergeCell ref="B123:D123"/>
    <mergeCell ref="E123:AN123"/>
    <mergeCell ref="AO123:AR123"/>
    <mergeCell ref="AS123:AV123"/>
    <mergeCell ref="AW123:AZ123"/>
    <mergeCell ref="BA123:BE123"/>
    <mergeCell ref="B122:D122"/>
    <mergeCell ref="E122:AN122"/>
    <mergeCell ref="AO122:AR122"/>
    <mergeCell ref="AS122:AV122"/>
    <mergeCell ref="AW122:AZ122"/>
    <mergeCell ref="BA122:BE122"/>
    <mergeCell ref="B121:D121"/>
    <mergeCell ref="E121:AN121"/>
    <mergeCell ref="AO121:AR121"/>
    <mergeCell ref="AS121:AV121"/>
    <mergeCell ref="AW121:AZ121"/>
    <mergeCell ref="BA121:BE121"/>
    <mergeCell ref="B126:D126"/>
    <mergeCell ref="E126:AN126"/>
    <mergeCell ref="AO126:AR126"/>
    <mergeCell ref="AS126:AV126"/>
    <mergeCell ref="AW126:AZ126"/>
    <mergeCell ref="BA126:BE126"/>
    <mergeCell ref="B125:D125"/>
    <mergeCell ref="E125:AN125"/>
    <mergeCell ref="AO125:AR125"/>
    <mergeCell ref="AS125:AV125"/>
    <mergeCell ref="AW125:AZ125"/>
    <mergeCell ref="BA125:BE125"/>
    <mergeCell ref="B124:D124"/>
    <mergeCell ref="E124:AN124"/>
    <mergeCell ref="AO124:AR124"/>
    <mergeCell ref="AS124:AV124"/>
    <mergeCell ref="AW124:AZ124"/>
    <mergeCell ref="BA124:BE124"/>
    <mergeCell ref="B129:D129"/>
    <mergeCell ref="E129:AN129"/>
    <mergeCell ref="AO129:AR129"/>
    <mergeCell ref="AS129:AV129"/>
    <mergeCell ref="AW129:AZ129"/>
    <mergeCell ref="BA129:BE129"/>
    <mergeCell ref="B128:D128"/>
    <mergeCell ref="E128:AN128"/>
    <mergeCell ref="AO128:AR128"/>
    <mergeCell ref="AS128:AV128"/>
    <mergeCell ref="AW128:AZ128"/>
    <mergeCell ref="BA128:BE128"/>
    <mergeCell ref="B127:D127"/>
    <mergeCell ref="E127:AN127"/>
    <mergeCell ref="AO127:AR127"/>
    <mergeCell ref="AS127:AV127"/>
    <mergeCell ref="AW127:AZ127"/>
    <mergeCell ref="BA127:BE127"/>
    <mergeCell ref="B132:D132"/>
    <mergeCell ref="E132:AN132"/>
    <mergeCell ref="AO132:AR132"/>
    <mergeCell ref="AS132:AV132"/>
    <mergeCell ref="AW132:AZ132"/>
    <mergeCell ref="BA132:BE132"/>
    <mergeCell ref="B131:D131"/>
    <mergeCell ref="E131:AN131"/>
    <mergeCell ref="AO131:AR131"/>
    <mergeCell ref="AS131:AV131"/>
    <mergeCell ref="AW131:AZ131"/>
    <mergeCell ref="BA131:BE131"/>
    <mergeCell ref="B130:D130"/>
    <mergeCell ref="E130:AN130"/>
    <mergeCell ref="AO130:AR130"/>
    <mergeCell ref="AS130:AV130"/>
    <mergeCell ref="AW130:AZ130"/>
    <mergeCell ref="BA130:BE130"/>
    <mergeCell ref="B135:D135"/>
    <mergeCell ref="E135:AN135"/>
    <mergeCell ref="AO135:AR135"/>
    <mergeCell ref="AS135:AV135"/>
    <mergeCell ref="AW135:AZ135"/>
    <mergeCell ref="BA135:BE135"/>
    <mergeCell ref="B134:D134"/>
    <mergeCell ref="E134:AN134"/>
    <mergeCell ref="AO134:AR134"/>
    <mergeCell ref="AS134:AV134"/>
    <mergeCell ref="AW134:AZ134"/>
    <mergeCell ref="BA134:BE134"/>
    <mergeCell ref="B133:D133"/>
    <mergeCell ref="E133:AN133"/>
    <mergeCell ref="AO133:AR133"/>
    <mergeCell ref="AS133:AV133"/>
    <mergeCell ref="AW133:AZ133"/>
    <mergeCell ref="BA133:BE133"/>
    <mergeCell ref="B138:D138"/>
    <mergeCell ref="E138:AN138"/>
    <mergeCell ref="AO138:AR138"/>
    <mergeCell ref="AS138:AV138"/>
    <mergeCell ref="AW138:AZ138"/>
    <mergeCell ref="BA138:BE138"/>
    <mergeCell ref="B137:D137"/>
    <mergeCell ref="E137:AN137"/>
    <mergeCell ref="AO137:AR137"/>
    <mergeCell ref="AS137:AV137"/>
    <mergeCell ref="AW137:AZ137"/>
    <mergeCell ref="BA137:BE137"/>
    <mergeCell ref="B136:D136"/>
    <mergeCell ref="E136:AN136"/>
    <mergeCell ref="AO136:AR136"/>
    <mergeCell ref="AS136:AV136"/>
    <mergeCell ref="AW136:AZ136"/>
    <mergeCell ref="BA136:BE136"/>
    <mergeCell ref="B141:D141"/>
    <mergeCell ref="E141:AN141"/>
    <mergeCell ref="AO141:AR141"/>
    <mergeCell ref="AS141:AV141"/>
    <mergeCell ref="AW141:AZ141"/>
    <mergeCell ref="BA141:BE141"/>
    <mergeCell ref="B140:D140"/>
    <mergeCell ref="E140:AN140"/>
    <mergeCell ref="AO140:AR140"/>
    <mergeCell ref="AS140:AV140"/>
    <mergeCell ref="AW140:AZ140"/>
    <mergeCell ref="BA140:BE140"/>
    <mergeCell ref="B139:D139"/>
    <mergeCell ref="E139:AN139"/>
    <mergeCell ref="AO139:AR139"/>
    <mergeCell ref="AS139:AV139"/>
    <mergeCell ref="AW139:AZ139"/>
    <mergeCell ref="BA139:BE139"/>
    <mergeCell ref="B144:D144"/>
    <mergeCell ref="E144:AN144"/>
    <mergeCell ref="AO144:AR144"/>
    <mergeCell ref="AS144:AV144"/>
    <mergeCell ref="AW144:AZ144"/>
    <mergeCell ref="BA144:BE144"/>
    <mergeCell ref="B143:D143"/>
    <mergeCell ref="E143:AN143"/>
    <mergeCell ref="AO143:AR143"/>
    <mergeCell ref="AS143:AV143"/>
    <mergeCell ref="AW143:AZ143"/>
    <mergeCell ref="BA143:BE143"/>
    <mergeCell ref="B142:D142"/>
    <mergeCell ref="E142:AN142"/>
    <mergeCell ref="AO142:AR142"/>
    <mergeCell ref="AS142:AV142"/>
    <mergeCell ref="AW142:AZ142"/>
    <mergeCell ref="BA142:BE142"/>
    <mergeCell ref="B147:D147"/>
    <mergeCell ref="E147:AN147"/>
    <mergeCell ref="AO147:AR147"/>
    <mergeCell ref="AS147:AV147"/>
    <mergeCell ref="AW147:AZ147"/>
    <mergeCell ref="BA147:BE147"/>
    <mergeCell ref="B146:D146"/>
    <mergeCell ref="E146:AN146"/>
    <mergeCell ref="AO146:AR146"/>
    <mergeCell ref="AS146:AV146"/>
    <mergeCell ref="AW146:AZ146"/>
    <mergeCell ref="BA146:BE146"/>
    <mergeCell ref="B145:D145"/>
    <mergeCell ref="E145:AN145"/>
    <mergeCell ref="AO145:AR145"/>
    <mergeCell ref="AS145:AV145"/>
    <mergeCell ref="AW145:AZ145"/>
    <mergeCell ref="BA145:BE145"/>
    <mergeCell ref="B150:D150"/>
    <mergeCell ref="E150:AN150"/>
    <mergeCell ref="AO150:AR150"/>
    <mergeCell ref="AS150:AV150"/>
    <mergeCell ref="AW150:AZ150"/>
    <mergeCell ref="BA150:BE150"/>
    <mergeCell ref="B149:D149"/>
    <mergeCell ref="E149:AN149"/>
    <mergeCell ref="AO149:AR149"/>
    <mergeCell ref="AS149:AV149"/>
    <mergeCell ref="AW149:AZ149"/>
    <mergeCell ref="BA149:BE149"/>
    <mergeCell ref="B148:D148"/>
    <mergeCell ref="E148:AN148"/>
    <mergeCell ref="AO148:AR148"/>
    <mergeCell ref="AS148:AV148"/>
    <mergeCell ref="AW148:AZ148"/>
    <mergeCell ref="BA148:BE148"/>
    <mergeCell ref="B153:D153"/>
    <mergeCell ref="E153:AN153"/>
    <mergeCell ref="AO153:AR153"/>
    <mergeCell ref="AS153:AV153"/>
    <mergeCell ref="AW153:AZ153"/>
    <mergeCell ref="BA153:BE153"/>
    <mergeCell ref="B152:D152"/>
    <mergeCell ref="E152:AN152"/>
    <mergeCell ref="AO152:AR152"/>
    <mergeCell ref="AS152:AV152"/>
    <mergeCell ref="AW152:AZ152"/>
    <mergeCell ref="BA152:BE152"/>
    <mergeCell ref="B151:D151"/>
    <mergeCell ref="E151:AN151"/>
    <mergeCell ref="AO151:AR151"/>
    <mergeCell ref="AS151:AV151"/>
    <mergeCell ref="AW151:AZ151"/>
    <mergeCell ref="BA151:BE151"/>
    <mergeCell ref="B156:D156"/>
    <mergeCell ref="E156:AN156"/>
    <mergeCell ref="AO156:AR156"/>
    <mergeCell ref="AS156:AV156"/>
    <mergeCell ref="AW156:AZ156"/>
    <mergeCell ref="BA156:BE156"/>
    <mergeCell ref="B155:D155"/>
    <mergeCell ref="E155:AN155"/>
    <mergeCell ref="AO155:AR155"/>
    <mergeCell ref="AS155:AV155"/>
    <mergeCell ref="AW155:AZ155"/>
    <mergeCell ref="BA155:BE155"/>
    <mergeCell ref="B154:D154"/>
    <mergeCell ref="E154:AN154"/>
    <mergeCell ref="AO154:AR154"/>
    <mergeCell ref="AS154:AV154"/>
    <mergeCell ref="AW154:AZ154"/>
    <mergeCell ref="BA154:BE154"/>
    <mergeCell ref="B159:D159"/>
    <mergeCell ref="E159:AN159"/>
    <mergeCell ref="AO159:AR159"/>
    <mergeCell ref="AS159:AV159"/>
    <mergeCell ref="AW159:AZ159"/>
    <mergeCell ref="BA159:BE159"/>
    <mergeCell ref="B158:D158"/>
    <mergeCell ref="E158:AN158"/>
    <mergeCell ref="AO158:AR158"/>
    <mergeCell ref="AS158:AV158"/>
    <mergeCell ref="AW158:AZ158"/>
    <mergeCell ref="BA158:BE158"/>
    <mergeCell ref="B157:D157"/>
    <mergeCell ref="E157:AN157"/>
    <mergeCell ref="AO157:AR157"/>
    <mergeCell ref="AS157:AV157"/>
    <mergeCell ref="AW157:AZ157"/>
    <mergeCell ref="BA157:BE157"/>
    <mergeCell ref="B162:D162"/>
    <mergeCell ref="E162:AN162"/>
    <mergeCell ref="AO162:AR162"/>
    <mergeCell ref="AS162:AV162"/>
    <mergeCell ref="AW162:AZ162"/>
    <mergeCell ref="BA162:BE162"/>
    <mergeCell ref="B161:D161"/>
    <mergeCell ref="E161:AN161"/>
    <mergeCell ref="AO161:AR161"/>
    <mergeCell ref="AS161:AV161"/>
    <mergeCell ref="AW161:AZ161"/>
    <mergeCell ref="BA161:BE161"/>
    <mergeCell ref="B160:D160"/>
    <mergeCell ref="E160:AN160"/>
    <mergeCell ref="AO160:AR160"/>
    <mergeCell ref="AS160:AV160"/>
    <mergeCell ref="AW160:AZ160"/>
    <mergeCell ref="BA160:BE160"/>
    <mergeCell ref="B165:D165"/>
    <mergeCell ref="E165:AN165"/>
    <mergeCell ref="AO165:AR165"/>
    <mergeCell ref="AS165:AV165"/>
    <mergeCell ref="AW165:AZ165"/>
    <mergeCell ref="BA165:BE165"/>
    <mergeCell ref="B164:D164"/>
    <mergeCell ref="E164:AN164"/>
    <mergeCell ref="AO164:AR164"/>
    <mergeCell ref="AS164:AV164"/>
    <mergeCell ref="AW164:AZ164"/>
    <mergeCell ref="BA164:BE164"/>
    <mergeCell ref="B163:D163"/>
    <mergeCell ref="E163:AN163"/>
    <mergeCell ref="AO163:AR163"/>
    <mergeCell ref="AS163:AV163"/>
    <mergeCell ref="AW163:AZ163"/>
    <mergeCell ref="BA163:BE163"/>
    <mergeCell ref="B168:D168"/>
    <mergeCell ref="E168:AN168"/>
    <mergeCell ref="AO168:AR168"/>
    <mergeCell ref="AS168:AV168"/>
    <mergeCell ref="AW168:AZ168"/>
    <mergeCell ref="BA168:BE168"/>
    <mergeCell ref="B167:D167"/>
    <mergeCell ref="E167:AN167"/>
    <mergeCell ref="AO167:AR167"/>
    <mergeCell ref="AS167:AV167"/>
    <mergeCell ref="AW167:AZ167"/>
    <mergeCell ref="BA167:BE167"/>
    <mergeCell ref="B166:D166"/>
    <mergeCell ref="E166:AN166"/>
    <mergeCell ref="AO166:AR166"/>
    <mergeCell ref="AS166:AV166"/>
    <mergeCell ref="AW166:AZ166"/>
    <mergeCell ref="BA166:BE166"/>
    <mergeCell ref="B171:D171"/>
    <mergeCell ref="E171:AN171"/>
    <mergeCell ref="AO171:AR171"/>
    <mergeCell ref="AS171:AV171"/>
    <mergeCell ref="AW171:AZ171"/>
    <mergeCell ref="BA171:BE171"/>
    <mergeCell ref="B170:D170"/>
    <mergeCell ref="E170:AN170"/>
    <mergeCell ref="AO170:AR170"/>
    <mergeCell ref="AS170:AV170"/>
    <mergeCell ref="AW170:AZ170"/>
    <mergeCell ref="BA170:BE170"/>
    <mergeCell ref="B169:D169"/>
    <mergeCell ref="E169:AN169"/>
    <mergeCell ref="AO169:AR169"/>
    <mergeCell ref="AS169:AV169"/>
    <mergeCell ref="AW169:AZ169"/>
    <mergeCell ref="BA169:BE169"/>
    <mergeCell ref="B174:D174"/>
    <mergeCell ref="E174:AN174"/>
    <mergeCell ref="AO174:AR174"/>
    <mergeCell ref="AS174:AV174"/>
    <mergeCell ref="AW174:AZ174"/>
    <mergeCell ref="BA174:BE174"/>
    <mergeCell ref="B173:D173"/>
    <mergeCell ref="E173:AN173"/>
    <mergeCell ref="AO173:AR173"/>
    <mergeCell ref="AS173:AV173"/>
    <mergeCell ref="AW173:AZ173"/>
    <mergeCell ref="BA173:BE173"/>
    <mergeCell ref="B172:D172"/>
    <mergeCell ref="E172:AN172"/>
    <mergeCell ref="AO172:AR172"/>
    <mergeCell ref="AS172:AV172"/>
    <mergeCell ref="AW172:AZ172"/>
    <mergeCell ref="BA172:BE172"/>
    <mergeCell ref="B177:D177"/>
    <mergeCell ref="E177:AN177"/>
    <mergeCell ref="AO177:AR177"/>
    <mergeCell ref="AS177:AV177"/>
    <mergeCell ref="AW177:AZ177"/>
    <mergeCell ref="BA177:BE177"/>
    <mergeCell ref="B176:D176"/>
    <mergeCell ref="E176:AN176"/>
    <mergeCell ref="AO176:AR176"/>
    <mergeCell ref="AS176:AV176"/>
    <mergeCell ref="AW176:AZ176"/>
    <mergeCell ref="BA176:BE176"/>
    <mergeCell ref="B175:D175"/>
    <mergeCell ref="E175:AN175"/>
    <mergeCell ref="AO175:AR175"/>
    <mergeCell ref="AS175:AV175"/>
    <mergeCell ref="AW175:AZ175"/>
    <mergeCell ref="BA175:BE175"/>
    <mergeCell ref="B180:D180"/>
    <mergeCell ref="E180:AN180"/>
    <mergeCell ref="AO180:AR180"/>
    <mergeCell ref="AS180:AV180"/>
    <mergeCell ref="AW180:AZ180"/>
    <mergeCell ref="BA180:BE180"/>
    <mergeCell ref="B179:D179"/>
    <mergeCell ref="E179:AN179"/>
    <mergeCell ref="AO179:AR179"/>
    <mergeCell ref="AS179:AV179"/>
    <mergeCell ref="AW179:AZ179"/>
    <mergeCell ref="BA179:BE179"/>
    <mergeCell ref="B178:D178"/>
    <mergeCell ref="E178:AN178"/>
    <mergeCell ref="AO178:AR178"/>
    <mergeCell ref="AS178:AV178"/>
    <mergeCell ref="AW178:AZ178"/>
    <mergeCell ref="BA178:BE178"/>
    <mergeCell ref="B183:D183"/>
    <mergeCell ref="E183:AN183"/>
    <mergeCell ref="AO183:AR183"/>
    <mergeCell ref="AS183:AV183"/>
    <mergeCell ref="AW183:AZ183"/>
    <mergeCell ref="BA183:BE183"/>
    <mergeCell ref="B182:D182"/>
    <mergeCell ref="E182:AN182"/>
    <mergeCell ref="AO182:AR182"/>
    <mergeCell ref="AS182:AV182"/>
    <mergeCell ref="AW182:AZ182"/>
    <mergeCell ref="BA182:BE182"/>
    <mergeCell ref="B181:D181"/>
    <mergeCell ref="E181:AN181"/>
    <mergeCell ref="AO181:AR181"/>
    <mergeCell ref="AS181:AV181"/>
    <mergeCell ref="AW181:AZ181"/>
    <mergeCell ref="BA181:BE181"/>
    <mergeCell ref="B186:D186"/>
    <mergeCell ref="E186:AN186"/>
    <mergeCell ref="AO186:AR186"/>
    <mergeCell ref="AS186:AV186"/>
    <mergeCell ref="AW186:AZ186"/>
    <mergeCell ref="BA186:BE186"/>
    <mergeCell ref="B185:D185"/>
    <mergeCell ref="E185:AN185"/>
    <mergeCell ref="AO185:AR185"/>
    <mergeCell ref="AS185:AV185"/>
    <mergeCell ref="AW185:AZ185"/>
    <mergeCell ref="BA185:BE185"/>
    <mergeCell ref="B184:D184"/>
    <mergeCell ref="E184:AN184"/>
    <mergeCell ref="AO184:AR184"/>
    <mergeCell ref="AS184:AV184"/>
    <mergeCell ref="AW184:AZ184"/>
    <mergeCell ref="BA184:BE184"/>
    <mergeCell ref="B189:D189"/>
    <mergeCell ref="E189:AN189"/>
    <mergeCell ref="AO189:AR189"/>
    <mergeCell ref="AS189:AV189"/>
    <mergeCell ref="AW189:AZ189"/>
    <mergeCell ref="BA189:BE189"/>
    <mergeCell ref="B188:D188"/>
    <mergeCell ref="E188:AN188"/>
    <mergeCell ref="AO188:AR188"/>
    <mergeCell ref="AS188:AV188"/>
    <mergeCell ref="AW188:AZ188"/>
    <mergeCell ref="BA188:BE188"/>
    <mergeCell ref="B187:D187"/>
    <mergeCell ref="E187:AN187"/>
    <mergeCell ref="AO187:AR187"/>
    <mergeCell ref="AS187:AV187"/>
    <mergeCell ref="AW187:AZ187"/>
    <mergeCell ref="BA187:BE187"/>
    <mergeCell ref="B192:D192"/>
    <mergeCell ref="E192:AN192"/>
    <mergeCell ref="AO192:AR192"/>
    <mergeCell ref="AS192:AV192"/>
    <mergeCell ref="AW192:AZ192"/>
    <mergeCell ref="BA192:BE192"/>
    <mergeCell ref="B191:D191"/>
    <mergeCell ref="E191:AN191"/>
    <mergeCell ref="AO191:AR191"/>
    <mergeCell ref="AS191:AV191"/>
    <mergeCell ref="AW191:AZ191"/>
    <mergeCell ref="BA191:BE191"/>
    <mergeCell ref="B190:D190"/>
    <mergeCell ref="E190:AN190"/>
    <mergeCell ref="AO190:AR190"/>
    <mergeCell ref="AS190:AV190"/>
    <mergeCell ref="AW190:AZ190"/>
    <mergeCell ref="BA190:BE190"/>
    <mergeCell ref="B195:D195"/>
    <mergeCell ref="E195:AN195"/>
    <mergeCell ref="AO195:AR195"/>
    <mergeCell ref="AS195:AV195"/>
    <mergeCell ref="AW195:AZ195"/>
    <mergeCell ref="BA195:BE195"/>
    <mergeCell ref="B194:D194"/>
    <mergeCell ref="E194:AN194"/>
    <mergeCell ref="AO194:AR194"/>
    <mergeCell ref="AS194:AV194"/>
    <mergeCell ref="AW194:AZ194"/>
    <mergeCell ref="BA194:BE194"/>
    <mergeCell ref="B193:D193"/>
    <mergeCell ref="E193:AN193"/>
    <mergeCell ref="AO193:AR193"/>
    <mergeCell ref="AS193:AV193"/>
    <mergeCell ref="AW193:AZ193"/>
    <mergeCell ref="BA193:BE193"/>
    <mergeCell ref="B198:D198"/>
    <mergeCell ref="E198:AN198"/>
    <mergeCell ref="AO198:AR198"/>
    <mergeCell ref="AS198:AV198"/>
    <mergeCell ref="AW198:AZ198"/>
    <mergeCell ref="BA198:BE198"/>
    <mergeCell ref="B197:D197"/>
    <mergeCell ref="E197:AN197"/>
    <mergeCell ref="AO197:AR197"/>
    <mergeCell ref="AS197:AV197"/>
    <mergeCell ref="AW197:AZ197"/>
    <mergeCell ref="BA197:BE197"/>
    <mergeCell ref="B196:D196"/>
    <mergeCell ref="E196:AN196"/>
    <mergeCell ref="AO196:AR196"/>
    <mergeCell ref="AS196:AV196"/>
    <mergeCell ref="AW196:AZ196"/>
    <mergeCell ref="BA196:BE196"/>
    <mergeCell ref="B201:D201"/>
    <mergeCell ref="E201:AN201"/>
    <mergeCell ref="AO201:AR201"/>
    <mergeCell ref="AS201:AV201"/>
    <mergeCell ref="AW201:AZ201"/>
    <mergeCell ref="BA201:BE201"/>
    <mergeCell ref="B200:D200"/>
    <mergeCell ref="E200:AN200"/>
    <mergeCell ref="AO200:AR200"/>
    <mergeCell ref="AS200:AV200"/>
    <mergeCell ref="AW200:AZ200"/>
    <mergeCell ref="BA200:BE200"/>
    <mergeCell ref="B199:D199"/>
    <mergeCell ref="E199:AN199"/>
    <mergeCell ref="AO199:AR199"/>
    <mergeCell ref="AS199:AV199"/>
    <mergeCell ref="AW199:AZ199"/>
    <mergeCell ref="BA199:BE199"/>
    <mergeCell ref="B204:D204"/>
    <mergeCell ref="E204:AN204"/>
    <mergeCell ref="AO204:AR204"/>
    <mergeCell ref="AS204:AV204"/>
    <mergeCell ref="AW204:AZ204"/>
    <mergeCell ref="BA204:BE204"/>
    <mergeCell ref="B203:D203"/>
    <mergeCell ref="E203:AN203"/>
    <mergeCell ref="AO203:AR203"/>
    <mergeCell ref="AS203:AV203"/>
    <mergeCell ref="AW203:AZ203"/>
    <mergeCell ref="BA203:BE203"/>
    <mergeCell ref="B202:D202"/>
    <mergeCell ref="E202:AN202"/>
    <mergeCell ref="AO202:AR202"/>
    <mergeCell ref="AS202:AV202"/>
    <mergeCell ref="AW202:AZ202"/>
    <mergeCell ref="BA202:BE202"/>
    <mergeCell ref="B207:D207"/>
    <mergeCell ref="E207:AN207"/>
    <mergeCell ref="AO207:AR207"/>
    <mergeCell ref="AS207:AV207"/>
    <mergeCell ref="AW207:AZ207"/>
    <mergeCell ref="BA207:BE207"/>
    <mergeCell ref="B206:D206"/>
    <mergeCell ref="E206:AN206"/>
    <mergeCell ref="AO206:AR206"/>
    <mergeCell ref="AS206:AV206"/>
    <mergeCell ref="AW206:AZ206"/>
    <mergeCell ref="BA206:BE206"/>
    <mergeCell ref="B205:D205"/>
    <mergeCell ref="E205:AN205"/>
    <mergeCell ref="AO205:AR205"/>
    <mergeCell ref="AS205:AV205"/>
    <mergeCell ref="AW205:AZ205"/>
    <mergeCell ref="BA205:BE205"/>
    <mergeCell ref="B210:D210"/>
    <mergeCell ref="E210:AN210"/>
    <mergeCell ref="AO210:AR210"/>
    <mergeCell ref="AS210:AV210"/>
    <mergeCell ref="AW210:AZ210"/>
    <mergeCell ref="BA210:BE210"/>
    <mergeCell ref="B209:D209"/>
    <mergeCell ref="E209:AN209"/>
    <mergeCell ref="AO209:AR209"/>
    <mergeCell ref="AS209:AV209"/>
    <mergeCell ref="AW209:AZ209"/>
    <mergeCell ref="BA209:BE209"/>
    <mergeCell ref="B208:D208"/>
    <mergeCell ref="E208:AN208"/>
    <mergeCell ref="AO208:AR208"/>
    <mergeCell ref="AS208:AV208"/>
    <mergeCell ref="AW208:AZ208"/>
    <mergeCell ref="BA208:BE208"/>
    <mergeCell ref="B213:D213"/>
    <mergeCell ref="E213:AN213"/>
    <mergeCell ref="AO213:AR213"/>
    <mergeCell ref="AS213:AV213"/>
    <mergeCell ref="AW213:AZ213"/>
    <mergeCell ref="BA213:BE213"/>
    <mergeCell ref="B212:D212"/>
    <mergeCell ref="E212:AN212"/>
    <mergeCell ref="AO212:AR212"/>
    <mergeCell ref="AS212:AV212"/>
    <mergeCell ref="AW212:AZ212"/>
    <mergeCell ref="BA212:BE212"/>
    <mergeCell ref="B211:D211"/>
    <mergeCell ref="E211:AN211"/>
    <mergeCell ref="AO211:AR211"/>
    <mergeCell ref="AS211:AV211"/>
    <mergeCell ref="AW211:AZ211"/>
    <mergeCell ref="BA211:BE211"/>
    <mergeCell ref="B216:D216"/>
    <mergeCell ref="E216:AN216"/>
    <mergeCell ref="AO216:AR216"/>
    <mergeCell ref="AS216:AV216"/>
    <mergeCell ref="AW216:AZ216"/>
    <mergeCell ref="BA216:BE216"/>
    <mergeCell ref="B215:D215"/>
    <mergeCell ref="E215:AN215"/>
    <mergeCell ref="AO215:AR215"/>
    <mergeCell ref="AS215:AV215"/>
    <mergeCell ref="AW215:AZ215"/>
    <mergeCell ref="BA215:BE215"/>
    <mergeCell ref="B214:D214"/>
    <mergeCell ref="E214:AN214"/>
    <mergeCell ref="AO214:AR214"/>
    <mergeCell ref="AS214:AV214"/>
    <mergeCell ref="AW214:AZ214"/>
    <mergeCell ref="BA214:BE214"/>
    <mergeCell ref="B219:D219"/>
    <mergeCell ref="E219:AN219"/>
    <mergeCell ref="AO219:AR219"/>
    <mergeCell ref="AS219:AV219"/>
    <mergeCell ref="AW219:AZ219"/>
    <mergeCell ref="BA219:BE219"/>
    <mergeCell ref="B218:D218"/>
    <mergeCell ref="E218:AN218"/>
    <mergeCell ref="AO218:AR218"/>
    <mergeCell ref="AS218:AV218"/>
    <mergeCell ref="AW218:AZ218"/>
    <mergeCell ref="BA218:BE218"/>
    <mergeCell ref="B217:D217"/>
    <mergeCell ref="E217:AN217"/>
    <mergeCell ref="AO217:AR217"/>
    <mergeCell ref="AS217:AV217"/>
    <mergeCell ref="AW217:AZ217"/>
    <mergeCell ref="BA217:BE217"/>
    <mergeCell ref="B222:D222"/>
    <mergeCell ref="E222:AN222"/>
    <mergeCell ref="AO222:AR222"/>
    <mergeCell ref="AS222:AV222"/>
    <mergeCell ref="AW222:AZ222"/>
    <mergeCell ref="BA222:BE222"/>
    <mergeCell ref="B221:D221"/>
    <mergeCell ref="E221:AN221"/>
    <mergeCell ref="AO221:AR221"/>
    <mergeCell ref="AS221:AV221"/>
    <mergeCell ref="AW221:AZ221"/>
    <mergeCell ref="BA221:BE221"/>
    <mergeCell ref="B220:D220"/>
    <mergeCell ref="E220:AN220"/>
    <mergeCell ref="AO220:AR220"/>
    <mergeCell ref="AS220:AV220"/>
    <mergeCell ref="AW220:AZ220"/>
    <mergeCell ref="BA220:BE220"/>
    <mergeCell ref="B225:D225"/>
    <mergeCell ref="E225:AN225"/>
    <mergeCell ref="AO225:AR225"/>
    <mergeCell ref="AS225:AV225"/>
    <mergeCell ref="AW225:AZ225"/>
    <mergeCell ref="BA225:BE225"/>
    <mergeCell ref="B224:D224"/>
    <mergeCell ref="E224:AN224"/>
    <mergeCell ref="AO224:AR224"/>
    <mergeCell ref="AS224:AV224"/>
    <mergeCell ref="AW224:AZ224"/>
    <mergeCell ref="BA224:BE224"/>
    <mergeCell ref="B223:D223"/>
    <mergeCell ref="E223:AN223"/>
    <mergeCell ref="AO223:AR223"/>
    <mergeCell ref="AS223:AV223"/>
    <mergeCell ref="AW223:AZ223"/>
    <mergeCell ref="BA223:BE223"/>
    <mergeCell ref="B228:D228"/>
    <mergeCell ref="E228:AN228"/>
    <mergeCell ref="AO228:AR228"/>
    <mergeCell ref="AS228:AV228"/>
    <mergeCell ref="AW228:AZ228"/>
    <mergeCell ref="BA228:BE228"/>
    <mergeCell ref="B227:D227"/>
    <mergeCell ref="E227:AN227"/>
    <mergeCell ref="AO227:AR227"/>
    <mergeCell ref="AS227:AV227"/>
    <mergeCell ref="AW227:AZ227"/>
    <mergeCell ref="BA227:BE227"/>
    <mergeCell ref="B226:D226"/>
    <mergeCell ref="E226:AN226"/>
    <mergeCell ref="AO226:AR226"/>
    <mergeCell ref="AS226:AV226"/>
    <mergeCell ref="AW226:AZ226"/>
    <mergeCell ref="BA226:BE226"/>
    <mergeCell ref="B231:D231"/>
    <mergeCell ref="E231:AN231"/>
    <mergeCell ref="AO231:AR231"/>
    <mergeCell ref="AS231:AV231"/>
    <mergeCell ref="AW231:AZ231"/>
    <mergeCell ref="BA231:BE231"/>
    <mergeCell ref="B230:D230"/>
    <mergeCell ref="E230:AN230"/>
    <mergeCell ref="AO230:AR230"/>
    <mergeCell ref="AS230:AV230"/>
    <mergeCell ref="AW230:AZ230"/>
    <mergeCell ref="BA230:BE230"/>
    <mergeCell ref="B229:D229"/>
    <mergeCell ref="E229:AN229"/>
    <mergeCell ref="AO229:AR229"/>
    <mergeCell ref="AS229:AV229"/>
    <mergeCell ref="AW229:AZ229"/>
    <mergeCell ref="BA229:BE229"/>
    <mergeCell ref="B234:D234"/>
    <mergeCell ref="E234:AN234"/>
    <mergeCell ref="AO234:AR234"/>
    <mergeCell ref="AS234:AV234"/>
    <mergeCell ref="AW234:AZ234"/>
    <mergeCell ref="BA234:BE234"/>
    <mergeCell ref="B233:D233"/>
    <mergeCell ref="E233:AN233"/>
    <mergeCell ref="AO233:AR233"/>
    <mergeCell ref="AS233:AV233"/>
    <mergeCell ref="AW233:AZ233"/>
    <mergeCell ref="BA233:BE233"/>
    <mergeCell ref="B232:D232"/>
    <mergeCell ref="E232:AN232"/>
    <mergeCell ref="AO232:AR232"/>
    <mergeCell ref="AS232:AV232"/>
    <mergeCell ref="AW232:AZ232"/>
    <mergeCell ref="BA232:BE232"/>
    <mergeCell ref="B237:D237"/>
    <mergeCell ref="E237:AN237"/>
    <mergeCell ref="AO237:AR237"/>
    <mergeCell ref="AS237:AV237"/>
    <mergeCell ref="AW237:AZ237"/>
    <mergeCell ref="BA237:BE237"/>
    <mergeCell ref="B236:D236"/>
    <mergeCell ref="E236:AN236"/>
    <mergeCell ref="AO236:AR236"/>
    <mergeCell ref="AS236:AV236"/>
    <mergeCell ref="AW236:AZ236"/>
    <mergeCell ref="BA236:BE236"/>
    <mergeCell ref="B235:D235"/>
    <mergeCell ref="E235:AN235"/>
    <mergeCell ref="AO235:AR235"/>
    <mergeCell ref="AS235:AV235"/>
    <mergeCell ref="AW235:AZ235"/>
    <mergeCell ref="BA235:BE235"/>
    <mergeCell ref="B240:D240"/>
    <mergeCell ref="E240:AN240"/>
    <mergeCell ref="AO240:AR240"/>
    <mergeCell ref="AS240:AV240"/>
    <mergeCell ref="AW240:AZ240"/>
    <mergeCell ref="BA240:BE240"/>
    <mergeCell ref="B239:D239"/>
    <mergeCell ref="E239:AN239"/>
    <mergeCell ref="AO239:AR239"/>
    <mergeCell ref="AS239:AV239"/>
    <mergeCell ref="AW239:AZ239"/>
    <mergeCell ref="BA239:BE239"/>
    <mergeCell ref="B238:D238"/>
    <mergeCell ref="E238:AN238"/>
    <mergeCell ref="AO238:AR238"/>
    <mergeCell ref="AS238:AV238"/>
    <mergeCell ref="AW238:AZ238"/>
    <mergeCell ref="BA238:BE238"/>
    <mergeCell ref="B243:D243"/>
    <mergeCell ref="E243:AN243"/>
    <mergeCell ref="AO243:AR243"/>
    <mergeCell ref="AS243:AV243"/>
    <mergeCell ref="AW243:AZ243"/>
    <mergeCell ref="BA243:BE243"/>
    <mergeCell ref="B242:D242"/>
    <mergeCell ref="E242:AN242"/>
    <mergeCell ref="AO242:AR242"/>
    <mergeCell ref="AS242:AV242"/>
    <mergeCell ref="AW242:AZ242"/>
    <mergeCell ref="BA242:BE242"/>
    <mergeCell ref="B241:D241"/>
    <mergeCell ref="E241:AN241"/>
    <mergeCell ref="AO241:AR241"/>
    <mergeCell ref="AS241:AV241"/>
    <mergeCell ref="AW241:AZ241"/>
    <mergeCell ref="BA241:BE241"/>
    <mergeCell ref="B246:D246"/>
    <mergeCell ref="E246:AN246"/>
    <mergeCell ref="AO246:AR246"/>
    <mergeCell ref="AS246:AV246"/>
    <mergeCell ref="AW246:AZ246"/>
    <mergeCell ref="BA246:BE246"/>
    <mergeCell ref="B245:D245"/>
    <mergeCell ref="E245:AN245"/>
    <mergeCell ref="AO245:AR245"/>
    <mergeCell ref="AS245:AV245"/>
    <mergeCell ref="AW245:AZ245"/>
    <mergeCell ref="BA245:BE245"/>
    <mergeCell ref="B244:D244"/>
    <mergeCell ref="E244:AN244"/>
    <mergeCell ref="AO244:AR244"/>
    <mergeCell ref="AS244:AV244"/>
    <mergeCell ref="AW244:AZ244"/>
    <mergeCell ref="BA244:BE244"/>
    <mergeCell ref="B249:D249"/>
    <mergeCell ref="E249:AN249"/>
    <mergeCell ref="AO249:AR249"/>
    <mergeCell ref="AS249:AV249"/>
    <mergeCell ref="AW249:AZ249"/>
    <mergeCell ref="BA249:BE249"/>
    <mergeCell ref="B248:D248"/>
    <mergeCell ref="E248:AN248"/>
    <mergeCell ref="AO248:AR248"/>
    <mergeCell ref="AS248:AV248"/>
    <mergeCell ref="AW248:AZ248"/>
    <mergeCell ref="BA248:BE248"/>
    <mergeCell ref="B247:D247"/>
    <mergeCell ref="E247:AN247"/>
    <mergeCell ref="AO247:AR247"/>
    <mergeCell ref="AS247:AV247"/>
    <mergeCell ref="AW247:AZ247"/>
    <mergeCell ref="BA247:BE247"/>
    <mergeCell ref="B252:D252"/>
    <mergeCell ref="E252:AN252"/>
    <mergeCell ref="AO252:AR252"/>
    <mergeCell ref="AS252:AV252"/>
    <mergeCell ref="AW252:AZ252"/>
    <mergeCell ref="BA252:BE252"/>
    <mergeCell ref="B251:D251"/>
    <mergeCell ref="E251:AN251"/>
    <mergeCell ref="AO251:AR251"/>
    <mergeCell ref="AS251:AV251"/>
    <mergeCell ref="AW251:AZ251"/>
    <mergeCell ref="BA251:BE251"/>
    <mergeCell ref="B250:D250"/>
    <mergeCell ref="E250:AN250"/>
    <mergeCell ref="AO250:AR250"/>
    <mergeCell ref="AS250:AV250"/>
    <mergeCell ref="AW250:AZ250"/>
    <mergeCell ref="BA250:BE250"/>
    <mergeCell ref="B255:D255"/>
    <mergeCell ref="E255:AN255"/>
    <mergeCell ref="AO255:AR255"/>
    <mergeCell ref="AS255:AV255"/>
    <mergeCell ref="AW255:AZ255"/>
    <mergeCell ref="BA255:BE255"/>
    <mergeCell ref="B254:D254"/>
    <mergeCell ref="E254:AN254"/>
    <mergeCell ref="AO254:AR254"/>
    <mergeCell ref="AS254:AV254"/>
    <mergeCell ref="AW254:AZ254"/>
    <mergeCell ref="BA254:BE254"/>
    <mergeCell ref="B253:D253"/>
    <mergeCell ref="E253:AN253"/>
    <mergeCell ref="AO253:AR253"/>
    <mergeCell ref="AS253:AV253"/>
    <mergeCell ref="AW253:AZ253"/>
    <mergeCell ref="BA253:BE253"/>
    <mergeCell ref="B258:D258"/>
    <mergeCell ref="E258:AN258"/>
    <mergeCell ref="AO258:AR258"/>
    <mergeCell ref="AS258:AV258"/>
    <mergeCell ref="AW258:AZ258"/>
    <mergeCell ref="BA258:BE258"/>
    <mergeCell ref="B257:D257"/>
    <mergeCell ref="E257:AN257"/>
    <mergeCell ref="AO257:AR257"/>
    <mergeCell ref="AS257:AV257"/>
    <mergeCell ref="AW257:AZ257"/>
    <mergeCell ref="BA257:BE257"/>
    <mergeCell ref="B256:D256"/>
    <mergeCell ref="E256:AN256"/>
    <mergeCell ref="AO256:AR256"/>
    <mergeCell ref="AS256:AV256"/>
    <mergeCell ref="AW256:AZ256"/>
    <mergeCell ref="BA256:BE256"/>
    <mergeCell ref="B261:D261"/>
    <mergeCell ref="E261:AN261"/>
    <mergeCell ref="AO261:AR261"/>
    <mergeCell ref="AS261:AV261"/>
    <mergeCell ref="AW261:AZ261"/>
    <mergeCell ref="BA261:BE261"/>
    <mergeCell ref="B260:D260"/>
    <mergeCell ref="E260:AN260"/>
    <mergeCell ref="AO260:AR260"/>
    <mergeCell ref="AS260:AV260"/>
    <mergeCell ref="AW260:AZ260"/>
    <mergeCell ref="BA260:BE260"/>
    <mergeCell ref="B259:D259"/>
    <mergeCell ref="E259:AN259"/>
    <mergeCell ref="AO259:AR259"/>
    <mergeCell ref="AS259:AV259"/>
    <mergeCell ref="AW259:AZ259"/>
    <mergeCell ref="BA259:BE259"/>
    <mergeCell ref="B264:D264"/>
    <mergeCell ref="E264:AN264"/>
    <mergeCell ref="AO264:AR264"/>
    <mergeCell ref="AS264:AV264"/>
    <mergeCell ref="AW264:AZ264"/>
    <mergeCell ref="BA264:BE264"/>
    <mergeCell ref="B263:D263"/>
    <mergeCell ref="E263:AN263"/>
    <mergeCell ref="AO263:AR263"/>
    <mergeCell ref="AS263:AV263"/>
    <mergeCell ref="AW263:AZ263"/>
    <mergeCell ref="BA263:BE263"/>
    <mergeCell ref="B262:D262"/>
    <mergeCell ref="E262:AN262"/>
    <mergeCell ref="AO262:AR262"/>
    <mergeCell ref="AS262:AV262"/>
    <mergeCell ref="AW262:AZ262"/>
    <mergeCell ref="BA262:BE262"/>
    <mergeCell ref="B267:D267"/>
    <mergeCell ref="E267:AN267"/>
    <mergeCell ref="AO267:AR267"/>
    <mergeCell ref="AS267:AV267"/>
    <mergeCell ref="AW267:AZ267"/>
    <mergeCell ref="BA267:BE267"/>
    <mergeCell ref="B266:D266"/>
    <mergeCell ref="E266:AN266"/>
    <mergeCell ref="AO266:AR266"/>
    <mergeCell ref="AS266:AV266"/>
    <mergeCell ref="AW266:AZ266"/>
    <mergeCell ref="BA266:BE266"/>
    <mergeCell ref="B265:D265"/>
    <mergeCell ref="E265:AN265"/>
    <mergeCell ref="AO265:AR265"/>
    <mergeCell ref="AS265:AV265"/>
    <mergeCell ref="AW265:AZ265"/>
    <mergeCell ref="BA265:BE265"/>
    <mergeCell ref="B270:D270"/>
    <mergeCell ref="E270:AN270"/>
    <mergeCell ref="AO270:AR270"/>
    <mergeCell ref="AS270:AV270"/>
    <mergeCell ref="AW270:AZ270"/>
    <mergeCell ref="BA270:BE270"/>
    <mergeCell ref="B269:D269"/>
    <mergeCell ref="E269:AN269"/>
    <mergeCell ref="AO269:AR269"/>
    <mergeCell ref="AS269:AV269"/>
    <mergeCell ref="AW269:AZ269"/>
    <mergeCell ref="BA269:BE269"/>
    <mergeCell ref="B268:D268"/>
    <mergeCell ref="E268:AN268"/>
    <mergeCell ref="AO268:AR268"/>
    <mergeCell ref="AS268:AV268"/>
    <mergeCell ref="AW268:AZ268"/>
    <mergeCell ref="BA268:BE268"/>
    <mergeCell ref="B273:D273"/>
    <mergeCell ref="E273:AN273"/>
    <mergeCell ref="AO273:AR273"/>
    <mergeCell ref="AS273:AV273"/>
    <mergeCell ref="AW273:AZ273"/>
    <mergeCell ref="BA273:BE273"/>
    <mergeCell ref="B272:D272"/>
    <mergeCell ref="E272:AN272"/>
    <mergeCell ref="AO272:AR272"/>
    <mergeCell ref="AS272:AV272"/>
    <mergeCell ref="AW272:AZ272"/>
    <mergeCell ref="BA272:BE272"/>
    <mergeCell ref="B271:D271"/>
    <mergeCell ref="E271:AN271"/>
    <mergeCell ref="AO271:AR271"/>
    <mergeCell ref="AS271:AV271"/>
    <mergeCell ref="AW271:AZ271"/>
    <mergeCell ref="BA271:BE271"/>
    <mergeCell ref="B276:D276"/>
    <mergeCell ref="E276:AN276"/>
    <mergeCell ref="AO276:AR276"/>
    <mergeCell ref="AS276:AV276"/>
    <mergeCell ref="AW276:AZ276"/>
    <mergeCell ref="BA276:BE276"/>
    <mergeCell ref="B275:D275"/>
    <mergeCell ref="E275:AN275"/>
    <mergeCell ref="AO275:AR275"/>
    <mergeCell ref="AS275:AV275"/>
    <mergeCell ref="AW275:AZ275"/>
    <mergeCell ref="BA275:BE275"/>
    <mergeCell ref="B274:D274"/>
    <mergeCell ref="E274:AN274"/>
    <mergeCell ref="AO274:AR274"/>
    <mergeCell ref="AS274:AV274"/>
    <mergeCell ref="AW274:AZ274"/>
    <mergeCell ref="BA274:BE274"/>
    <mergeCell ref="B279:D279"/>
    <mergeCell ref="E279:AN279"/>
    <mergeCell ref="AO279:AR279"/>
    <mergeCell ref="AS279:AV279"/>
    <mergeCell ref="AW279:AZ279"/>
    <mergeCell ref="BA279:BE279"/>
    <mergeCell ref="B278:D278"/>
    <mergeCell ref="E278:AN278"/>
    <mergeCell ref="AO278:AR278"/>
    <mergeCell ref="AS278:AV278"/>
    <mergeCell ref="AW278:AZ278"/>
    <mergeCell ref="BA278:BE278"/>
    <mergeCell ref="B277:D277"/>
    <mergeCell ref="E277:AN277"/>
    <mergeCell ref="AO277:AR277"/>
    <mergeCell ref="AS277:AV277"/>
    <mergeCell ref="AW277:AZ277"/>
    <mergeCell ref="BA277:BE277"/>
    <mergeCell ref="B282:D282"/>
    <mergeCell ref="E282:AN282"/>
    <mergeCell ref="AO282:AR282"/>
    <mergeCell ref="AS282:AV282"/>
    <mergeCell ref="AW282:AZ282"/>
    <mergeCell ref="BA282:BE282"/>
    <mergeCell ref="B281:D281"/>
    <mergeCell ref="E281:AN281"/>
    <mergeCell ref="AO281:AR281"/>
    <mergeCell ref="AS281:AV281"/>
    <mergeCell ref="AW281:AZ281"/>
    <mergeCell ref="BA281:BE281"/>
    <mergeCell ref="B280:D280"/>
    <mergeCell ref="E280:AN280"/>
    <mergeCell ref="AO280:AR280"/>
    <mergeCell ref="AS280:AV280"/>
    <mergeCell ref="AW280:AZ280"/>
    <mergeCell ref="BA280:BE280"/>
    <mergeCell ref="B285:D285"/>
    <mergeCell ref="E285:AN285"/>
    <mergeCell ref="AO285:AR285"/>
    <mergeCell ref="AS285:AV285"/>
    <mergeCell ref="AW285:AZ285"/>
    <mergeCell ref="BA285:BE285"/>
    <mergeCell ref="B284:D284"/>
    <mergeCell ref="E284:AN284"/>
    <mergeCell ref="AO284:AR284"/>
    <mergeCell ref="AS284:AV284"/>
    <mergeCell ref="AW284:AZ284"/>
    <mergeCell ref="BA284:BE284"/>
    <mergeCell ref="B283:D283"/>
    <mergeCell ref="E283:AN283"/>
    <mergeCell ref="AO283:AR283"/>
    <mergeCell ref="AS283:AV283"/>
    <mergeCell ref="AW283:AZ283"/>
    <mergeCell ref="BA283:BE283"/>
    <mergeCell ref="B288:D288"/>
    <mergeCell ref="E288:AN288"/>
    <mergeCell ref="AO288:AR288"/>
    <mergeCell ref="AS288:AV288"/>
    <mergeCell ref="AW288:AZ288"/>
    <mergeCell ref="BA288:BE288"/>
    <mergeCell ref="B287:D287"/>
    <mergeCell ref="E287:AN287"/>
    <mergeCell ref="AO287:AR287"/>
    <mergeCell ref="AS287:AV287"/>
    <mergeCell ref="AW287:AZ287"/>
    <mergeCell ref="BA287:BE287"/>
    <mergeCell ref="B286:D286"/>
    <mergeCell ref="E286:AN286"/>
    <mergeCell ref="AO286:AR286"/>
    <mergeCell ref="AS286:AV286"/>
    <mergeCell ref="AW286:AZ286"/>
    <mergeCell ref="BA286:BE286"/>
    <mergeCell ref="B291:D291"/>
    <mergeCell ref="E291:AN291"/>
    <mergeCell ref="AO291:AR291"/>
    <mergeCell ref="AS291:AV291"/>
    <mergeCell ref="AW291:AZ291"/>
    <mergeCell ref="BA291:BE291"/>
    <mergeCell ref="B290:D290"/>
    <mergeCell ref="E290:AN290"/>
    <mergeCell ref="AO290:AR290"/>
    <mergeCell ref="AS290:AV290"/>
    <mergeCell ref="AW290:AZ290"/>
    <mergeCell ref="BA290:BE290"/>
    <mergeCell ref="B289:D289"/>
    <mergeCell ref="E289:AN289"/>
    <mergeCell ref="AO289:AR289"/>
    <mergeCell ref="AS289:AV289"/>
    <mergeCell ref="AW289:AZ289"/>
    <mergeCell ref="BA289:BE289"/>
    <mergeCell ref="B294:D294"/>
    <mergeCell ref="E294:AN294"/>
    <mergeCell ref="AO294:AR294"/>
    <mergeCell ref="AS294:AV294"/>
    <mergeCell ref="AW294:AZ294"/>
    <mergeCell ref="BA294:BE294"/>
    <mergeCell ref="B293:D293"/>
    <mergeCell ref="E293:AN293"/>
    <mergeCell ref="AO293:AR293"/>
    <mergeCell ref="AS293:AV293"/>
    <mergeCell ref="AW293:AZ293"/>
    <mergeCell ref="BA293:BE293"/>
    <mergeCell ref="B292:D292"/>
    <mergeCell ref="E292:AN292"/>
    <mergeCell ref="AO292:AR292"/>
    <mergeCell ref="AS292:AV292"/>
    <mergeCell ref="AW292:AZ292"/>
    <mergeCell ref="BA292:BE292"/>
    <mergeCell ref="B297:D297"/>
    <mergeCell ref="E297:AN297"/>
    <mergeCell ref="AO297:AR297"/>
    <mergeCell ref="AS297:AV297"/>
    <mergeCell ref="AW297:AZ297"/>
    <mergeCell ref="BA297:BE297"/>
    <mergeCell ref="B296:D296"/>
    <mergeCell ref="E296:AN296"/>
    <mergeCell ref="AO296:AR296"/>
    <mergeCell ref="AS296:AV296"/>
    <mergeCell ref="AW296:AZ296"/>
    <mergeCell ref="BA296:BE296"/>
    <mergeCell ref="B295:D295"/>
    <mergeCell ref="E295:AN295"/>
    <mergeCell ref="AO295:AR295"/>
    <mergeCell ref="AS295:AV295"/>
    <mergeCell ref="AW295:AZ295"/>
    <mergeCell ref="BA295:BE295"/>
    <mergeCell ref="B300:D300"/>
    <mergeCell ref="E300:AN300"/>
    <mergeCell ref="AO300:AR300"/>
    <mergeCell ref="AS300:AV300"/>
    <mergeCell ref="AW300:AZ300"/>
    <mergeCell ref="BA300:BE300"/>
    <mergeCell ref="B299:D299"/>
    <mergeCell ref="E299:AN299"/>
    <mergeCell ref="AO299:AR299"/>
    <mergeCell ref="AS299:AV299"/>
    <mergeCell ref="AW299:AZ299"/>
    <mergeCell ref="BA299:BE299"/>
    <mergeCell ref="B298:D298"/>
    <mergeCell ref="E298:AN298"/>
    <mergeCell ref="AO298:AR298"/>
    <mergeCell ref="AS298:AV298"/>
    <mergeCell ref="AW298:AZ298"/>
    <mergeCell ref="BA298:BE298"/>
    <mergeCell ref="B303:D303"/>
    <mergeCell ref="E303:AN303"/>
    <mergeCell ref="AO303:AR303"/>
    <mergeCell ref="AS303:AV303"/>
    <mergeCell ref="AW303:AZ303"/>
    <mergeCell ref="BA303:BE303"/>
    <mergeCell ref="B302:D302"/>
    <mergeCell ref="E302:AN302"/>
    <mergeCell ref="AO302:AR302"/>
    <mergeCell ref="AS302:AV302"/>
    <mergeCell ref="AW302:AZ302"/>
    <mergeCell ref="BA302:BE302"/>
    <mergeCell ref="B301:D301"/>
    <mergeCell ref="E301:AN301"/>
    <mergeCell ref="AO301:AR301"/>
    <mergeCell ref="AS301:AV301"/>
    <mergeCell ref="AW301:AZ301"/>
    <mergeCell ref="BA301:BE301"/>
    <mergeCell ref="B306:D306"/>
    <mergeCell ref="E306:AN306"/>
    <mergeCell ref="AO306:AR306"/>
    <mergeCell ref="AS306:AV306"/>
    <mergeCell ref="AW306:AZ306"/>
    <mergeCell ref="BA306:BE306"/>
    <mergeCell ref="B305:D305"/>
    <mergeCell ref="E305:AN305"/>
    <mergeCell ref="AO305:AR305"/>
    <mergeCell ref="AS305:AV305"/>
    <mergeCell ref="AW305:AZ305"/>
    <mergeCell ref="BA305:BE305"/>
    <mergeCell ref="B304:D304"/>
    <mergeCell ref="E304:AN304"/>
    <mergeCell ref="AO304:AR304"/>
    <mergeCell ref="AS304:AV304"/>
    <mergeCell ref="AW304:AZ304"/>
    <mergeCell ref="BA304:BE304"/>
    <mergeCell ref="B309:D309"/>
    <mergeCell ref="E309:AN309"/>
    <mergeCell ref="AO309:AR309"/>
    <mergeCell ref="AS309:AV309"/>
    <mergeCell ref="AW309:AZ309"/>
    <mergeCell ref="BA309:BE309"/>
    <mergeCell ref="B308:D308"/>
    <mergeCell ref="E308:AN308"/>
    <mergeCell ref="AO308:AR308"/>
    <mergeCell ref="AS308:AV308"/>
    <mergeCell ref="AW308:AZ308"/>
    <mergeCell ref="BA308:BE308"/>
    <mergeCell ref="B307:D307"/>
    <mergeCell ref="E307:AN307"/>
    <mergeCell ref="AO307:AR307"/>
    <mergeCell ref="AS307:AV307"/>
    <mergeCell ref="AW307:AZ307"/>
    <mergeCell ref="BA307:BE307"/>
    <mergeCell ref="B312:D312"/>
    <mergeCell ref="E312:AN312"/>
    <mergeCell ref="AO312:AR312"/>
    <mergeCell ref="AS312:AV312"/>
    <mergeCell ref="AW312:AZ312"/>
    <mergeCell ref="BA312:BE312"/>
    <mergeCell ref="B311:D311"/>
    <mergeCell ref="E311:AN311"/>
    <mergeCell ref="AO311:AR311"/>
    <mergeCell ref="AS311:AV311"/>
    <mergeCell ref="AW311:AZ311"/>
    <mergeCell ref="BA311:BE311"/>
    <mergeCell ref="B310:D310"/>
    <mergeCell ref="E310:AN310"/>
    <mergeCell ref="AO310:AR310"/>
    <mergeCell ref="AS310:AV310"/>
    <mergeCell ref="AW310:AZ310"/>
    <mergeCell ref="BA310:BE310"/>
    <mergeCell ref="B315:D315"/>
    <mergeCell ref="E315:AN315"/>
    <mergeCell ref="AO315:AR315"/>
    <mergeCell ref="AS315:AV315"/>
    <mergeCell ref="AW315:AZ315"/>
    <mergeCell ref="BA315:BE315"/>
    <mergeCell ref="B314:D314"/>
    <mergeCell ref="E314:AN314"/>
    <mergeCell ref="AO314:AR314"/>
    <mergeCell ref="AS314:AV314"/>
    <mergeCell ref="AW314:AZ314"/>
    <mergeCell ref="BA314:BE314"/>
    <mergeCell ref="B313:D313"/>
    <mergeCell ref="E313:AN313"/>
    <mergeCell ref="AO313:AR313"/>
    <mergeCell ref="AS313:AV313"/>
    <mergeCell ref="AW313:AZ313"/>
    <mergeCell ref="BA313:BE313"/>
    <mergeCell ref="B318:D318"/>
    <mergeCell ref="E318:AN318"/>
    <mergeCell ref="AO318:AR318"/>
    <mergeCell ref="AS318:AV318"/>
    <mergeCell ref="AW318:AZ318"/>
    <mergeCell ref="BA318:BE318"/>
    <mergeCell ref="B317:D317"/>
    <mergeCell ref="E317:AN317"/>
    <mergeCell ref="AO317:AR317"/>
    <mergeCell ref="AS317:AV317"/>
    <mergeCell ref="AW317:AZ317"/>
    <mergeCell ref="BA317:BE317"/>
    <mergeCell ref="B316:D316"/>
    <mergeCell ref="E316:AN316"/>
    <mergeCell ref="AO316:AR316"/>
    <mergeCell ref="AS316:AV316"/>
    <mergeCell ref="AW316:AZ316"/>
    <mergeCell ref="BA316:BE316"/>
    <mergeCell ref="B321:D321"/>
    <mergeCell ref="E321:AN321"/>
    <mergeCell ref="AO321:AR321"/>
    <mergeCell ref="AS321:AV321"/>
    <mergeCell ref="AW321:AZ321"/>
    <mergeCell ref="BA321:BE321"/>
    <mergeCell ref="B320:D320"/>
    <mergeCell ref="E320:AN320"/>
    <mergeCell ref="AO320:AR320"/>
    <mergeCell ref="AS320:AV320"/>
    <mergeCell ref="AW320:AZ320"/>
    <mergeCell ref="BA320:BE320"/>
    <mergeCell ref="B319:D319"/>
    <mergeCell ref="E319:AN319"/>
    <mergeCell ref="AO319:AR319"/>
    <mergeCell ref="AS319:AV319"/>
    <mergeCell ref="AW319:AZ319"/>
    <mergeCell ref="BA319:BE319"/>
    <mergeCell ref="B324:D324"/>
    <mergeCell ref="E324:AN324"/>
    <mergeCell ref="AO324:AR324"/>
    <mergeCell ref="AS324:AV324"/>
    <mergeCell ref="AW324:AZ324"/>
    <mergeCell ref="BA324:BE324"/>
    <mergeCell ref="B323:D323"/>
    <mergeCell ref="E323:AN323"/>
    <mergeCell ref="AO323:AR323"/>
    <mergeCell ref="AS323:AV323"/>
    <mergeCell ref="AW323:AZ323"/>
    <mergeCell ref="BA323:BE323"/>
    <mergeCell ref="B322:D322"/>
    <mergeCell ref="E322:AN322"/>
    <mergeCell ref="AO322:AR322"/>
    <mergeCell ref="AS322:AV322"/>
    <mergeCell ref="AW322:AZ322"/>
    <mergeCell ref="BA322:BE322"/>
    <mergeCell ref="B327:D327"/>
    <mergeCell ref="E327:AN327"/>
    <mergeCell ref="AO327:AR327"/>
    <mergeCell ref="AS327:AV327"/>
    <mergeCell ref="AW327:AZ327"/>
    <mergeCell ref="BA327:BE327"/>
    <mergeCell ref="B326:D326"/>
    <mergeCell ref="E326:AN326"/>
    <mergeCell ref="AO326:AR326"/>
    <mergeCell ref="AS326:AV326"/>
    <mergeCell ref="AW326:AZ326"/>
    <mergeCell ref="BA326:BE326"/>
    <mergeCell ref="B325:D325"/>
    <mergeCell ref="E325:AN325"/>
    <mergeCell ref="AO325:AR325"/>
    <mergeCell ref="AS325:AV325"/>
    <mergeCell ref="AW325:AZ325"/>
    <mergeCell ref="BA325:BE325"/>
    <mergeCell ref="B330:D330"/>
    <mergeCell ref="E330:AN330"/>
    <mergeCell ref="AO330:AR330"/>
    <mergeCell ref="AS330:AV330"/>
    <mergeCell ref="AW330:AZ330"/>
    <mergeCell ref="BA330:BE330"/>
    <mergeCell ref="B329:D329"/>
    <mergeCell ref="E329:AN329"/>
    <mergeCell ref="AO329:AR329"/>
    <mergeCell ref="AS329:AV329"/>
    <mergeCell ref="AW329:AZ329"/>
    <mergeCell ref="BA329:BE329"/>
    <mergeCell ref="B328:D328"/>
    <mergeCell ref="E328:AN328"/>
    <mergeCell ref="AO328:AR328"/>
    <mergeCell ref="AS328:AV328"/>
    <mergeCell ref="AW328:AZ328"/>
    <mergeCell ref="BA328:BE328"/>
    <mergeCell ref="B333:D333"/>
    <mergeCell ref="E333:AN333"/>
    <mergeCell ref="AO333:AR333"/>
    <mergeCell ref="AS333:AV333"/>
    <mergeCell ref="AW333:AZ333"/>
    <mergeCell ref="BA333:BE333"/>
    <mergeCell ref="B332:D332"/>
    <mergeCell ref="E332:AN332"/>
    <mergeCell ref="AO332:AR332"/>
    <mergeCell ref="AS332:AV332"/>
    <mergeCell ref="AW332:AZ332"/>
    <mergeCell ref="BA332:BE332"/>
    <mergeCell ref="B331:D331"/>
    <mergeCell ref="E331:AN331"/>
    <mergeCell ref="AO331:AR331"/>
    <mergeCell ref="AS331:AV331"/>
    <mergeCell ref="AW331:AZ331"/>
    <mergeCell ref="BA331:BE331"/>
    <mergeCell ref="B336:D336"/>
    <mergeCell ref="E336:AN336"/>
    <mergeCell ref="AO336:AR336"/>
    <mergeCell ref="AS336:AV336"/>
    <mergeCell ref="AW336:AZ336"/>
    <mergeCell ref="BA336:BE336"/>
    <mergeCell ref="B335:D335"/>
    <mergeCell ref="E335:AN335"/>
    <mergeCell ref="AO335:AR335"/>
    <mergeCell ref="AS335:AV335"/>
    <mergeCell ref="AW335:AZ335"/>
    <mergeCell ref="BA335:BE335"/>
    <mergeCell ref="B334:D334"/>
    <mergeCell ref="E334:AN334"/>
    <mergeCell ref="AO334:AR334"/>
    <mergeCell ref="AS334:AV334"/>
    <mergeCell ref="AW334:AZ334"/>
    <mergeCell ref="BA334:BE334"/>
    <mergeCell ref="B339:D339"/>
    <mergeCell ref="E339:AN339"/>
    <mergeCell ref="AO339:AR339"/>
    <mergeCell ref="AS339:AV339"/>
    <mergeCell ref="AW339:AZ339"/>
    <mergeCell ref="BA339:BE339"/>
    <mergeCell ref="B338:D338"/>
    <mergeCell ref="E338:AN338"/>
    <mergeCell ref="AO338:AR338"/>
    <mergeCell ref="AS338:AV338"/>
    <mergeCell ref="AW338:AZ338"/>
    <mergeCell ref="BA338:BE338"/>
    <mergeCell ref="B337:D337"/>
    <mergeCell ref="E337:AN337"/>
    <mergeCell ref="AO337:AR337"/>
    <mergeCell ref="AS337:AV337"/>
    <mergeCell ref="AW337:AZ337"/>
    <mergeCell ref="BA337:BE337"/>
    <mergeCell ref="B342:D342"/>
    <mergeCell ref="E342:AN342"/>
    <mergeCell ref="AO342:AR342"/>
    <mergeCell ref="AS342:AV342"/>
    <mergeCell ref="AW342:AZ342"/>
    <mergeCell ref="BA342:BE342"/>
    <mergeCell ref="B341:D341"/>
    <mergeCell ref="E341:AN341"/>
    <mergeCell ref="AO341:AR341"/>
    <mergeCell ref="AS341:AV341"/>
    <mergeCell ref="AW341:AZ341"/>
    <mergeCell ref="BA341:BE341"/>
    <mergeCell ref="B340:D340"/>
    <mergeCell ref="E340:AN340"/>
    <mergeCell ref="AO340:AR340"/>
    <mergeCell ref="AS340:AV340"/>
    <mergeCell ref="AW340:AZ340"/>
    <mergeCell ref="BA340:BE340"/>
    <mergeCell ref="B345:D345"/>
    <mergeCell ref="E345:AN345"/>
    <mergeCell ref="AO345:AR345"/>
    <mergeCell ref="AS345:AV345"/>
    <mergeCell ref="AW345:AZ345"/>
    <mergeCell ref="BA345:BE345"/>
    <mergeCell ref="B344:D344"/>
    <mergeCell ref="E344:AN344"/>
    <mergeCell ref="AO344:AR344"/>
    <mergeCell ref="AS344:AV344"/>
    <mergeCell ref="AW344:AZ344"/>
    <mergeCell ref="BA344:BE344"/>
    <mergeCell ref="B343:D343"/>
    <mergeCell ref="E343:AN343"/>
    <mergeCell ref="AO343:AR343"/>
    <mergeCell ref="AS343:AV343"/>
    <mergeCell ref="AW343:AZ343"/>
    <mergeCell ref="BA343:BE343"/>
    <mergeCell ref="B348:D348"/>
    <mergeCell ref="E348:AN348"/>
    <mergeCell ref="AO348:AR348"/>
    <mergeCell ref="AS348:AV348"/>
    <mergeCell ref="AW348:AZ348"/>
    <mergeCell ref="BA348:BE348"/>
    <mergeCell ref="B347:D347"/>
    <mergeCell ref="E347:AN347"/>
    <mergeCell ref="AO347:AR347"/>
    <mergeCell ref="AS347:AV347"/>
    <mergeCell ref="AW347:AZ347"/>
    <mergeCell ref="BA347:BE347"/>
    <mergeCell ref="B346:D346"/>
    <mergeCell ref="E346:AN346"/>
    <mergeCell ref="AO346:AR346"/>
    <mergeCell ref="AS346:AV346"/>
    <mergeCell ref="AW346:AZ346"/>
    <mergeCell ref="BA346:BE346"/>
    <mergeCell ref="B351:D351"/>
    <mergeCell ref="E351:AN351"/>
    <mergeCell ref="AO351:AR351"/>
    <mergeCell ref="AS351:AV351"/>
    <mergeCell ref="AW351:AZ351"/>
    <mergeCell ref="BA351:BE351"/>
    <mergeCell ref="B350:D350"/>
    <mergeCell ref="E350:AN350"/>
    <mergeCell ref="AO350:AR350"/>
    <mergeCell ref="AS350:AV350"/>
    <mergeCell ref="AW350:AZ350"/>
    <mergeCell ref="BA350:BE350"/>
    <mergeCell ref="B349:D349"/>
    <mergeCell ref="E349:AN349"/>
    <mergeCell ref="AO349:AR349"/>
    <mergeCell ref="AS349:AV349"/>
    <mergeCell ref="AW349:AZ349"/>
    <mergeCell ref="BA349:BE349"/>
    <mergeCell ref="B354:D354"/>
    <mergeCell ref="E354:AN354"/>
    <mergeCell ref="AO354:AR354"/>
    <mergeCell ref="AS354:AV354"/>
    <mergeCell ref="AW354:AZ354"/>
    <mergeCell ref="BA354:BE354"/>
    <mergeCell ref="B353:D353"/>
    <mergeCell ref="E353:AN353"/>
    <mergeCell ref="AO353:AR353"/>
    <mergeCell ref="AS353:AV353"/>
    <mergeCell ref="AW353:AZ353"/>
    <mergeCell ref="BA353:BE353"/>
    <mergeCell ref="B352:D352"/>
    <mergeCell ref="E352:AN352"/>
    <mergeCell ref="AO352:AR352"/>
    <mergeCell ref="AS352:AV352"/>
    <mergeCell ref="AW352:AZ352"/>
    <mergeCell ref="BA352:BE352"/>
    <mergeCell ref="B357:D357"/>
    <mergeCell ref="E357:AN357"/>
    <mergeCell ref="AO357:AR357"/>
    <mergeCell ref="AS357:AV357"/>
    <mergeCell ref="AW357:AZ357"/>
    <mergeCell ref="BA357:BE357"/>
    <mergeCell ref="B356:D356"/>
    <mergeCell ref="E356:AN356"/>
    <mergeCell ref="AO356:AR356"/>
    <mergeCell ref="AS356:AV356"/>
    <mergeCell ref="AW356:AZ356"/>
    <mergeCell ref="BA356:BE356"/>
    <mergeCell ref="B355:D355"/>
    <mergeCell ref="E355:AN355"/>
    <mergeCell ref="AO355:AR355"/>
    <mergeCell ref="AS355:AV355"/>
    <mergeCell ref="AW355:AZ355"/>
    <mergeCell ref="BA355:BE355"/>
    <mergeCell ref="B360:D360"/>
    <mergeCell ref="E360:AN360"/>
    <mergeCell ref="AO360:AR360"/>
    <mergeCell ref="AS360:AV360"/>
    <mergeCell ref="AW360:AZ360"/>
    <mergeCell ref="BA360:BE360"/>
    <mergeCell ref="B359:D359"/>
    <mergeCell ref="E359:AN359"/>
    <mergeCell ref="AO359:AR359"/>
    <mergeCell ref="AS359:AV359"/>
    <mergeCell ref="AW359:AZ359"/>
    <mergeCell ref="BA359:BE359"/>
    <mergeCell ref="B358:D358"/>
    <mergeCell ref="E358:AN358"/>
    <mergeCell ref="AO358:AR358"/>
    <mergeCell ref="AS358:AV358"/>
    <mergeCell ref="AW358:AZ358"/>
    <mergeCell ref="BA358:BE358"/>
    <mergeCell ref="B363:D363"/>
    <mergeCell ref="E363:AN363"/>
    <mergeCell ref="AO363:AR363"/>
    <mergeCell ref="AS363:AV363"/>
    <mergeCell ref="AW363:AZ363"/>
    <mergeCell ref="BA363:BE363"/>
    <mergeCell ref="B362:D362"/>
    <mergeCell ref="E362:AN362"/>
    <mergeCell ref="AO362:AR362"/>
    <mergeCell ref="AS362:AV362"/>
    <mergeCell ref="AW362:AZ362"/>
    <mergeCell ref="BA362:BE362"/>
    <mergeCell ref="B361:D361"/>
    <mergeCell ref="E361:AN361"/>
    <mergeCell ref="AO361:AR361"/>
    <mergeCell ref="AS361:AV361"/>
    <mergeCell ref="AW361:AZ361"/>
    <mergeCell ref="BA361:BE361"/>
    <mergeCell ref="B366:D366"/>
    <mergeCell ref="E366:AN366"/>
    <mergeCell ref="AO366:AR366"/>
    <mergeCell ref="AS366:AV366"/>
    <mergeCell ref="AW366:AZ366"/>
    <mergeCell ref="BA366:BE366"/>
    <mergeCell ref="B365:D365"/>
    <mergeCell ref="E365:AN365"/>
    <mergeCell ref="AO365:AR365"/>
    <mergeCell ref="AS365:AV365"/>
    <mergeCell ref="AW365:AZ365"/>
    <mergeCell ref="BA365:BE365"/>
    <mergeCell ref="B364:D364"/>
    <mergeCell ref="E364:AN364"/>
    <mergeCell ref="AO364:AR364"/>
    <mergeCell ref="AS364:AV364"/>
    <mergeCell ref="AW364:AZ364"/>
    <mergeCell ref="BA364:BE364"/>
    <mergeCell ref="B369:D369"/>
    <mergeCell ref="E369:AN369"/>
    <mergeCell ref="AO369:AR369"/>
    <mergeCell ref="AS369:AV369"/>
    <mergeCell ref="AW369:AZ369"/>
    <mergeCell ref="BA369:BE369"/>
    <mergeCell ref="B368:D368"/>
    <mergeCell ref="E368:AN368"/>
    <mergeCell ref="AO368:AR368"/>
    <mergeCell ref="AS368:AV368"/>
    <mergeCell ref="AW368:AZ368"/>
    <mergeCell ref="BA368:BE368"/>
    <mergeCell ref="B367:D367"/>
    <mergeCell ref="E367:AN367"/>
    <mergeCell ref="AO367:AR367"/>
    <mergeCell ref="AS367:AV367"/>
    <mergeCell ref="AW367:AZ367"/>
    <mergeCell ref="BA367:BE367"/>
    <mergeCell ref="B372:D372"/>
    <mergeCell ref="E372:AN372"/>
    <mergeCell ref="AO372:AR372"/>
    <mergeCell ref="AS372:AV372"/>
    <mergeCell ref="AW372:AZ372"/>
    <mergeCell ref="BA372:BE372"/>
    <mergeCell ref="B371:D371"/>
    <mergeCell ref="E371:AN371"/>
    <mergeCell ref="AO371:AR371"/>
    <mergeCell ref="AS371:AV371"/>
    <mergeCell ref="AW371:AZ371"/>
    <mergeCell ref="BA371:BE371"/>
    <mergeCell ref="B370:D370"/>
    <mergeCell ref="E370:AN370"/>
    <mergeCell ref="AO370:AR370"/>
    <mergeCell ref="AS370:AV370"/>
    <mergeCell ref="AW370:AZ370"/>
    <mergeCell ref="BA370:BE370"/>
    <mergeCell ref="B375:D375"/>
    <mergeCell ref="E375:AN375"/>
    <mergeCell ref="AO375:AR375"/>
    <mergeCell ref="AS375:AV375"/>
    <mergeCell ref="AW375:AZ375"/>
    <mergeCell ref="BA375:BE375"/>
    <mergeCell ref="B374:D374"/>
    <mergeCell ref="E374:AN374"/>
    <mergeCell ref="AO374:AR374"/>
    <mergeCell ref="AS374:AV374"/>
    <mergeCell ref="AW374:AZ374"/>
    <mergeCell ref="BA374:BE374"/>
    <mergeCell ref="B373:D373"/>
    <mergeCell ref="E373:AN373"/>
    <mergeCell ref="AO373:AR373"/>
    <mergeCell ref="AS373:AV373"/>
    <mergeCell ref="AW373:AZ373"/>
    <mergeCell ref="BA373:BE373"/>
    <mergeCell ref="B378:D378"/>
    <mergeCell ref="E378:AN378"/>
    <mergeCell ref="AO378:AR378"/>
    <mergeCell ref="AS378:AV378"/>
    <mergeCell ref="AW378:AZ378"/>
    <mergeCell ref="BA378:BE378"/>
    <mergeCell ref="B377:D377"/>
    <mergeCell ref="E377:AN377"/>
    <mergeCell ref="AO377:AR377"/>
    <mergeCell ref="AS377:AV377"/>
    <mergeCell ref="AW377:AZ377"/>
    <mergeCell ref="BA377:BE377"/>
    <mergeCell ref="B376:D376"/>
    <mergeCell ref="E376:AN376"/>
    <mergeCell ref="AO376:AR376"/>
    <mergeCell ref="AS376:AV376"/>
    <mergeCell ref="AW376:AZ376"/>
    <mergeCell ref="BA376:BE376"/>
    <mergeCell ref="B381:D381"/>
    <mergeCell ref="E381:AN381"/>
    <mergeCell ref="AO381:AR381"/>
    <mergeCell ref="AS381:AV381"/>
    <mergeCell ref="AW381:AZ381"/>
    <mergeCell ref="BA381:BE381"/>
    <mergeCell ref="B380:D380"/>
    <mergeCell ref="E380:AN380"/>
    <mergeCell ref="AO380:AR380"/>
    <mergeCell ref="AS380:AV380"/>
    <mergeCell ref="AW380:AZ380"/>
    <mergeCell ref="BA380:BE380"/>
    <mergeCell ref="B379:D379"/>
    <mergeCell ref="E379:AN379"/>
    <mergeCell ref="AO379:AR379"/>
    <mergeCell ref="AS379:AV379"/>
    <mergeCell ref="AW379:AZ379"/>
    <mergeCell ref="BA379:BE379"/>
    <mergeCell ref="B384:D384"/>
    <mergeCell ref="E384:AN384"/>
    <mergeCell ref="AO384:AR384"/>
    <mergeCell ref="AS384:AV384"/>
    <mergeCell ref="AW384:AZ384"/>
    <mergeCell ref="BA384:BE384"/>
    <mergeCell ref="B383:D383"/>
    <mergeCell ref="E383:AN383"/>
    <mergeCell ref="AO383:AR383"/>
    <mergeCell ref="AS383:AV383"/>
    <mergeCell ref="AW383:AZ383"/>
    <mergeCell ref="BA383:BE383"/>
    <mergeCell ref="B382:D382"/>
    <mergeCell ref="E382:AN382"/>
    <mergeCell ref="AO382:AR382"/>
    <mergeCell ref="AS382:AV382"/>
    <mergeCell ref="AW382:AZ382"/>
    <mergeCell ref="BA382:BE382"/>
    <mergeCell ref="B387:D387"/>
    <mergeCell ref="E387:AN387"/>
    <mergeCell ref="AO387:AR387"/>
    <mergeCell ref="AS387:AV387"/>
    <mergeCell ref="AW387:AZ387"/>
    <mergeCell ref="BA387:BE387"/>
    <mergeCell ref="B386:D386"/>
    <mergeCell ref="E386:AN386"/>
    <mergeCell ref="AO386:AR386"/>
    <mergeCell ref="AS386:AV386"/>
    <mergeCell ref="AW386:AZ386"/>
    <mergeCell ref="BA386:BE386"/>
    <mergeCell ref="B385:D385"/>
    <mergeCell ref="E385:AN385"/>
    <mergeCell ref="AO385:AR385"/>
    <mergeCell ref="AS385:AV385"/>
    <mergeCell ref="AW385:AZ385"/>
    <mergeCell ref="BA385:BE385"/>
    <mergeCell ref="B390:D390"/>
    <mergeCell ref="E390:AN390"/>
    <mergeCell ref="AO390:AR390"/>
    <mergeCell ref="AS390:AV390"/>
    <mergeCell ref="AW390:AZ390"/>
    <mergeCell ref="BA390:BE390"/>
    <mergeCell ref="B389:D389"/>
    <mergeCell ref="E389:AN389"/>
    <mergeCell ref="AO389:AR389"/>
    <mergeCell ref="AS389:AV389"/>
    <mergeCell ref="AW389:AZ389"/>
    <mergeCell ref="BA389:BE389"/>
    <mergeCell ref="B388:D388"/>
    <mergeCell ref="E388:AN388"/>
    <mergeCell ref="AO388:AR388"/>
    <mergeCell ref="AS388:AV388"/>
    <mergeCell ref="AW388:AZ388"/>
    <mergeCell ref="BA388:BE388"/>
    <mergeCell ref="B393:D393"/>
    <mergeCell ref="E393:AN393"/>
    <mergeCell ref="AO393:AR393"/>
    <mergeCell ref="AS393:AV393"/>
    <mergeCell ref="AW393:AZ393"/>
    <mergeCell ref="BA393:BE393"/>
    <mergeCell ref="B392:D392"/>
    <mergeCell ref="E392:AN392"/>
    <mergeCell ref="AO392:AR392"/>
    <mergeCell ref="AS392:AV392"/>
    <mergeCell ref="AW392:AZ392"/>
    <mergeCell ref="BA392:BE392"/>
    <mergeCell ref="B391:D391"/>
    <mergeCell ref="E391:AN391"/>
    <mergeCell ref="AO391:AR391"/>
    <mergeCell ref="AS391:AV391"/>
    <mergeCell ref="AW391:AZ391"/>
    <mergeCell ref="BA391:BE391"/>
    <mergeCell ref="B396:D396"/>
    <mergeCell ref="E396:AN396"/>
    <mergeCell ref="AO396:AR396"/>
    <mergeCell ref="AS396:AV396"/>
    <mergeCell ref="AW396:AZ396"/>
    <mergeCell ref="BA396:BE396"/>
    <mergeCell ref="B395:D395"/>
    <mergeCell ref="E395:AN395"/>
    <mergeCell ref="AO395:AR395"/>
    <mergeCell ref="AS395:AV395"/>
    <mergeCell ref="AW395:AZ395"/>
    <mergeCell ref="BA395:BE395"/>
    <mergeCell ref="B394:D394"/>
    <mergeCell ref="E394:AN394"/>
    <mergeCell ref="AO394:AR394"/>
    <mergeCell ref="AS394:AV394"/>
    <mergeCell ref="AW394:AZ394"/>
    <mergeCell ref="BA394:BE394"/>
    <mergeCell ref="B399:D399"/>
    <mergeCell ref="E399:AN399"/>
    <mergeCell ref="AO399:AR399"/>
    <mergeCell ref="AS399:AV399"/>
    <mergeCell ref="AW399:AZ399"/>
    <mergeCell ref="BA399:BE399"/>
    <mergeCell ref="B398:D398"/>
    <mergeCell ref="E398:AN398"/>
    <mergeCell ref="AO398:AR398"/>
    <mergeCell ref="AS398:AV398"/>
    <mergeCell ref="AW398:AZ398"/>
    <mergeCell ref="BA398:BE398"/>
    <mergeCell ref="B397:D397"/>
    <mergeCell ref="E397:AN397"/>
    <mergeCell ref="AO397:AR397"/>
    <mergeCell ref="AS397:AV397"/>
    <mergeCell ref="AW397:AZ397"/>
    <mergeCell ref="BA397:BE397"/>
    <mergeCell ref="B402:D402"/>
    <mergeCell ref="E402:AN402"/>
    <mergeCell ref="AO402:AR402"/>
    <mergeCell ref="AS402:AV402"/>
    <mergeCell ref="AW402:AZ402"/>
    <mergeCell ref="BA402:BE402"/>
    <mergeCell ref="B401:D401"/>
    <mergeCell ref="E401:AN401"/>
    <mergeCell ref="AO401:AR401"/>
    <mergeCell ref="AS401:AV401"/>
    <mergeCell ref="AW401:AZ401"/>
    <mergeCell ref="BA401:BE401"/>
    <mergeCell ref="B400:D400"/>
    <mergeCell ref="E400:AN400"/>
    <mergeCell ref="AO400:AR400"/>
    <mergeCell ref="AS400:AV400"/>
    <mergeCell ref="AW400:AZ400"/>
    <mergeCell ref="BA400:BE400"/>
    <mergeCell ref="B405:D405"/>
    <mergeCell ref="E405:AN405"/>
    <mergeCell ref="AO405:AR405"/>
    <mergeCell ref="AS405:AV405"/>
    <mergeCell ref="AW405:AZ405"/>
    <mergeCell ref="BA405:BE405"/>
    <mergeCell ref="B404:D404"/>
    <mergeCell ref="E404:AN404"/>
    <mergeCell ref="AO404:AR404"/>
    <mergeCell ref="AS404:AV404"/>
    <mergeCell ref="AW404:AZ404"/>
    <mergeCell ref="BA404:BE404"/>
    <mergeCell ref="B403:D403"/>
    <mergeCell ref="E403:AN403"/>
    <mergeCell ref="AO403:AR403"/>
    <mergeCell ref="AS403:AV403"/>
    <mergeCell ref="AW403:AZ403"/>
    <mergeCell ref="BA403:BE403"/>
    <mergeCell ref="B408:D408"/>
    <mergeCell ref="E408:AN408"/>
    <mergeCell ref="AO408:AR408"/>
    <mergeCell ref="AS408:AV408"/>
    <mergeCell ref="AW408:AZ408"/>
    <mergeCell ref="BA408:BE408"/>
    <mergeCell ref="B407:D407"/>
    <mergeCell ref="E407:AN407"/>
    <mergeCell ref="AO407:AR407"/>
    <mergeCell ref="AS407:AV407"/>
    <mergeCell ref="AW407:AZ407"/>
    <mergeCell ref="BA407:BE407"/>
    <mergeCell ref="B406:D406"/>
    <mergeCell ref="E406:AN406"/>
    <mergeCell ref="AO406:AR406"/>
    <mergeCell ref="AS406:AV406"/>
    <mergeCell ref="AW406:AZ406"/>
    <mergeCell ref="BA406:BE406"/>
    <mergeCell ref="B411:D411"/>
    <mergeCell ref="E411:AN411"/>
    <mergeCell ref="AO411:AR411"/>
    <mergeCell ref="AS411:AV411"/>
    <mergeCell ref="AW411:AZ411"/>
    <mergeCell ref="BA411:BE411"/>
    <mergeCell ref="B410:D410"/>
    <mergeCell ref="E410:AN410"/>
    <mergeCell ref="AO410:AR410"/>
    <mergeCell ref="AS410:AV410"/>
    <mergeCell ref="AW410:AZ410"/>
    <mergeCell ref="BA410:BE410"/>
    <mergeCell ref="B409:D409"/>
    <mergeCell ref="E409:AN409"/>
    <mergeCell ref="AO409:AR409"/>
    <mergeCell ref="AS409:AV409"/>
    <mergeCell ref="AW409:AZ409"/>
    <mergeCell ref="BA409:BE409"/>
    <mergeCell ref="B414:D414"/>
    <mergeCell ref="E414:AN414"/>
    <mergeCell ref="AO414:AR414"/>
    <mergeCell ref="AS414:AV414"/>
    <mergeCell ref="AW414:AZ414"/>
    <mergeCell ref="BA414:BE414"/>
    <mergeCell ref="B413:D413"/>
    <mergeCell ref="E413:AN413"/>
    <mergeCell ref="AO413:AR413"/>
    <mergeCell ref="AS413:AV413"/>
    <mergeCell ref="AW413:AZ413"/>
    <mergeCell ref="BA413:BE413"/>
    <mergeCell ref="B412:D412"/>
    <mergeCell ref="E412:AN412"/>
    <mergeCell ref="AO412:AR412"/>
    <mergeCell ref="AS412:AV412"/>
    <mergeCell ref="AW412:AZ412"/>
    <mergeCell ref="BA412:BE412"/>
    <mergeCell ref="B417:D417"/>
    <mergeCell ref="E417:AN417"/>
    <mergeCell ref="AO417:AR417"/>
    <mergeCell ref="AS417:AV417"/>
    <mergeCell ref="AW417:AZ417"/>
    <mergeCell ref="BA417:BE417"/>
    <mergeCell ref="B416:D416"/>
    <mergeCell ref="E416:AN416"/>
    <mergeCell ref="AO416:AR416"/>
    <mergeCell ref="AS416:AV416"/>
    <mergeCell ref="AW416:AZ416"/>
    <mergeCell ref="BA416:BE416"/>
    <mergeCell ref="B415:D415"/>
    <mergeCell ref="E415:AN415"/>
    <mergeCell ref="AO415:AR415"/>
    <mergeCell ref="AS415:AV415"/>
    <mergeCell ref="AW415:AZ415"/>
    <mergeCell ref="BA415:BE415"/>
    <mergeCell ref="B420:D420"/>
    <mergeCell ref="E420:AN420"/>
    <mergeCell ref="AO420:AR420"/>
    <mergeCell ref="AS420:AV420"/>
    <mergeCell ref="AW420:AZ420"/>
    <mergeCell ref="BA420:BE420"/>
    <mergeCell ref="B419:D419"/>
    <mergeCell ref="E419:AN419"/>
    <mergeCell ref="AO419:AR419"/>
    <mergeCell ref="AS419:AV419"/>
    <mergeCell ref="AW419:AZ419"/>
    <mergeCell ref="BA419:BE419"/>
    <mergeCell ref="B418:D418"/>
    <mergeCell ref="E418:AN418"/>
    <mergeCell ref="AO418:AR418"/>
    <mergeCell ref="AS418:AV418"/>
    <mergeCell ref="AW418:AZ418"/>
    <mergeCell ref="BA418:BE418"/>
    <mergeCell ref="B423:D423"/>
    <mergeCell ref="E423:AN423"/>
    <mergeCell ref="AO423:AR423"/>
    <mergeCell ref="AS423:AV423"/>
    <mergeCell ref="AW423:AZ423"/>
    <mergeCell ref="BA423:BE423"/>
    <mergeCell ref="B422:D422"/>
    <mergeCell ref="E422:AN422"/>
    <mergeCell ref="AO422:AR422"/>
    <mergeCell ref="AS422:AV422"/>
    <mergeCell ref="AW422:AZ422"/>
    <mergeCell ref="BA422:BE422"/>
    <mergeCell ref="B421:D421"/>
    <mergeCell ref="E421:AN421"/>
    <mergeCell ref="AO421:AR421"/>
    <mergeCell ref="AS421:AV421"/>
    <mergeCell ref="AW421:AZ421"/>
    <mergeCell ref="BA421:BE421"/>
    <mergeCell ref="B426:D426"/>
    <mergeCell ref="E426:AN426"/>
    <mergeCell ref="AO426:AR426"/>
    <mergeCell ref="AS426:AV426"/>
    <mergeCell ref="AW426:AZ426"/>
    <mergeCell ref="BA426:BE426"/>
    <mergeCell ref="B425:D425"/>
    <mergeCell ref="E425:AN425"/>
    <mergeCell ref="AO425:AR425"/>
    <mergeCell ref="AS425:AV425"/>
    <mergeCell ref="AW425:AZ425"/>
    <mergeCell ref="BA425:BE425"/>
    <mergeCell ref="B424:D424"/>
    <mergeCell ref="E424:AN424"/>
    <mergeCell ref="AO424:AR424"/>
    <mergeCell ref="AS424:AV424"/>
    <mergeCell ref="AW424:AZ424"/>
    <mergeCell ref="BA424:BE424"/>
    <mergeCell ref="B429:D429"/>
    <mergeCell ref="E429:AN429"/>
    <mergeCell ref="AO429:AR429"/>
    <mergeCell ref="AS429:AV429"/>
    <mergeCell ref="AW429:AZ429"/>
    <mergeCell ref="BA429:BE429"/>
    <mergeCell ref="B428:D428"/>
    <mergeCell ref="E428:AN428"/>
    <mergeCell ref="AO428:AR428"/>
    <mergeCell ref="AS428:AV428"/>
    <mergeCell ref="AW428:AZ428"/>
    <mergeCell ref="BA428:BE428"/>
    <mergeCell ref="B427:D427"/>
    <mergeCell ref="E427:AN427"/>
    <mergeCell ref="AO427:AR427"/>
    <mergeCell ref="AS427:AV427"/>
    <mergeCell ref="AW427:AZ427"/>
    <mergeCell ref="BA427:BE427"/>
    <mergeCell ref="B432:D432"/>
    <mergeCell ref="E432:AN432"/>
    <mergeCell ref="AO432:AR432"/>
    <mergeCell ref="AS432:AV432"/>
    <mergeCell ref="AW432:AZ432"/>
    <mergeCell ref="BA432:BE432"/>
    <mergeCell ref="B431:D431"/>
    <mergeCell ref="E431:AN431"/>
    <mergeCell ref="AO431:AR431"/>
    <mergeCell ref="AS431:AV431"/>
    <mergeCell ref="AW431:AZ431"/>
    <mergeCell ref="BA431:BE431"/>
    <mergeCell ref="B430:D430"/>
    <mergeCell ref="E430:AN430"/>
    <mergeCell ref="AO430:AR430"/>
    <mergeCell ref="AS430:AV430"/>
    <mergeCell ref="AW430:AZ430"/>
    <mergeCell ref="BA430:BE430"/>
    <mergeCell ref="B435:D435"/>
    <mergeCell ref="E435:AN435"/>
    <mergeCell ref="AO435:AR435"/>
    <mergeCell ref="AS435:AV435"/>
    <mergeCell ref="AW435:AZ435"/>
    <mergeCell ref="BA435:BE435"/>
    <mergeCell ref="B434:D434"/>
    <mergeCell ref="E434:AN434"/>
    <mergeCell ref="AO434:AR434"/>
    <mergeCell ref="AS434:AV434"/>
    <mergeCell ref="AW434:AZ434"/>
    <mergeCell ref="BA434:BE434"/>
    <mergeCell ref="B433:D433"/>
    <mergeCell ref="E433:AN433"/>
    <mergeCell ref="AO433:AR433"/>
    <mergeCell ref="AS433:AV433"/>
    <mergeCell ref="AW433:AZ433"/>
    <mergeCell ref="BA433:BE433"/>
    <mergeCell ref="B438:D438"/>
    <mergeCell ref="E438:AN438"/>
    <mergeCell ref="AO438:AR438"/>
    <mergeCell ref="AS438:AV438"/>
    <mergeCell ref="AW438:AZ438"/>
    <mergeCell ref="BA438:BE438"/>
    <mergeCell ref="B437:D437"/>
    <mergeCell ref="E437:AN437"/>
    <mergeCell ref="AO437:AR437"/>
    <mergeCell ref="AS437:AV437"/>
    <mergeCell ref="AW437:AZ437"/>
    <mergeCell ref="BA437:BE437"/>
    <mergeCell ref="B436:D436"/>
    <mergeCell ref="E436:AN436"/>
    <mergeCell ref="AO436:AR436"/>
    <mergeCell ref="AS436:AV436"/>
    <mergeCell ref="AW436:AZ436"/>
    <mergeCell ref="BA436:BE436"/>
    <mergeCell ref="B441:D441"/>
    <mergeCell ref="E441:AN441"/>
    <mergeCell ref="AO441:AR441"/>
    <mergeCell ref="AS441:AV441"/>
    <mergeCell ref="AW441:AZ441"/>
    <mergeCell ref="BA441:BE441"/>
    <mergeCell ref="B440:D440"/>
    <mergeCell ref="E440:AN440"/>
    <mergeCell ref="AO440:AR440"/>
    <mergeCell ref="AS440:AV440"/>
    <mergeCell ref="AW440:AZ440"/>
    <mergeCell ref="BA440:BE440"/>
    <mergeCell ref="B439:D439"/>
    <mergeCell ref="E439:AN439"/>
    <mergeCell ref="AO439:AR439"/>
    <mergeCell ref="AS439:AV439"/>
    <mergeCell ref="AW439:AZ439"/>
    <mergeCell ref="BA439:BE439"/>
    <mergeCell ref="B444:D444"/>
    <mergeCell ref="E444:AN444"/>
    <mergeCell ref="AO444:AR444"/>
    <mergeCell ref="AS444:AV444"/>
    <mergeCell ref="AW444:AZ444"/>
    <mergeCell ref="BA444:BE444"/>
    <mergeCell ref="B443:D443"/>
    <mergeCell ref="E443:AN443"/>
    <mergeCell ref="AO443:AR443"/>
    <mergeCell ref="AS443:AV443"/>
    <mergeCell ref="AW443:AZ443"/>
    <mergeCell ref="BA443:BE443"/>
    <mergeCell ref="B442:D442"/>
    <mergeCell ref="E442:AN442"/>
    <mergeCell ref="AO442:AR442"/>
    <mergeCell ref="AS442:AV442"/>
    <mergeCell ref="AW442:AZ442"/>
    <mergeCell ref="BA442:BE442"/>
    <mergeCell ref="B447:D447"/>
    <mergeCell ref="E447:AN447"/>
    <mergeCell ref="AO447:AR447"/>
    <mergeCell ref="AS447:AV447"/>
    <mergeCell ref="AW447:AZ447"/>
    <mergeCell ref="BA447:BE447"/>
    <mergeCell ref="B446:D446"/>
    <mergeCell ref="E446:AN446"/>
    <mergeCell ref="AO446:AR446"/>
    <mergeCell ref="AS446:AV446"/>
    <mergeCell ref="AW446:AZ446"/>
    <mergeCell ref="BA446:BE446"/>
    <mergeCell ref="B445:D445"/>
    <mergeCell ref="E445:AN445"/>
    <mergeCell ref="AO445:AR445"/>
    <mergeCell ref="AS445:AV445"/>
    <mergeCell ref="AW445:AZ445"/>
    <mergeCell ref="BA445:BE445"/>
    <mergeCell ref="B450:D450"/>
    <mergeCell ref="E450:AN450"/>
    <mergeCell ref="AO450:AR450"/>
    <mergeCell ref="AS450:AV450"/>
    <mergeCell ref="AW450:AZ450"/>
    <mergeCell ref="BA450:BE450"/>
    <mergeCell ref="B449:D449"/>
    <mergeCell ref="E449:AN449"/>
    <mergeCell ref="AO449:AR449"/>
    <mergeCell ref="AS449:AV449"/>
    <mergeCell ref="AW449:AZ449"/>
    <mergeCell ref="BA449:BE449"/>
    <mergeCell ref="B448:D448"/>
    <mergeCell ref="E448:AN448"/>
    <mergeCell ref="AO448:AR448"/>
    <mergeCell ref="AS448:AV448"/>
    <mergeCell ref="AW448:AZ448"/>
    <mergeCell ref="BA448:BE448"/>
    <mergeCell ref="B453:D453"/>
    <mergeCell ref="E453:AN453"/>
    <mergeCell ref="AO453:AR453"/>
    <mergeCell ref="AS453:AV453"/>
    <mergeCell ref="AW453:AZ453"/>
    <mergeCell ref="BA453:BE453"/>
    <mergeCell ref="B452:D452"/>
    <mergeCell ref="E452:AN452"/>
    <mergeCell ref="AO452:AR452"/>
    <mergeCell ref="AS452:AV452"/>
    <mergeCell ref="AW452:AZ452"/>
    <mergeCell ref="BA452:BE452"/>
    <mergeCell ref="B451:D451"/>
    <mergeCell ref="E451:AN451"/>
    <mergeCell ref="AO451:AR451"/>
    <mergeCell ref="AS451:AV451"/>
    <mergeCell ref="AW451:AZ451"/>
    <mergeCell ref="BA451:BE451"/>
    <mergeCell ref="B456:D456"/>
    <mergeCell ref="E456:AN456"/>
    <mergeCell ref="AO456:AR456"/>
    <mergeCell ref="AS456:AV456"/>
    <mergeCell ref="AW456:AZ456"/>
    <mergeCell ref="BA456:BE456"/>
    <mergeCell ref="B455:D455"/>
    <mergeCell ref="E455:AN455"/>
    <mergeCell ref="AO455:AR455"/>
    <mergeCell ref="AS455:AV455"/>
    <mergeCell ref="AW455:AZ455"/>
    <mergeCell ref="BA455:BE455"/>
    <mergeCell ref="B454:D454"/>
    <mergeCell ref="E454:AN454"/>
    <mergeCell ref="AO454:AR454"/>
    <mergeCell ref="AS454:AV454"/>
    <mergeCell ref="AW454:AZ454"/>
    <mergeCell ref="BA454:BE454"/>
    <mergeCell ref="B459:D459"/>
    <mergeCell ref="E459:AN459"/>
    <mergeCell ref="AO459:AR459"/>
    <mergeCell ref="AS459:AV459"/>
    <mergeCell ref="AW459:AZ459"/>
    <mergeCell ref="BA459:BE459"/>
    <mergeCell ref="B458:D458"/>
    <mergeCell ref="E458:AN458"/>
    <mergeCell ref="AO458:AR458"/>
    <mergeCell ref="AS458:AV458"/>
    <mergeCell ref="AW458:AZ458"/>
    <mergeCell ref="BA458:BE458"/>
    <mergeCell ref="B457:D457"/>
    <mergeCell ref="E457:AN457"/>
    <mergeCell ref="AO457:AR457"/>
    <mergeCell ref="AS457:AV457"/>
    <mergeCell ref="AW457:AZ457"/>
    <mergeCell ref="BA457:BE457"/>
    <mergeCell ref="B462:D462"/>
    <mergeCell ref="E462:AN462"/>
    <mergeCell ref="AO462:AR462"/>
    <mergeCell ref="AS462:AV462"/>
    <mergeCell ref="AW462:AZ462"/>
    <mergeCell ref="BA462:BE462"/>
    <mergeCell ref="B461:D461"/>
    <mergeCell ref="E461:AN461"/>
    <mergeCell ref="AO461:AR461"/>
    <mergeCell ref="AS461:AV461"/>
    <mergeCell ref="AW461:AZ461"/>
    <mergeCell ref="BA461:BE461"/>
    <mergeCell ref="B460:D460"/>
    <mergeCell ref="E460:AN460"/>
    <mergeCell ref="AO460:AR460"/>
    <mergeCell ref="AS460:AV460"/>
    <mergeCell ref="AW460:AZ460"/>
    <mergeCell ref="BA460:BE460"/>
    <mergeCell ref="B465:D465"/>
    <mergeCell ref="E465:AN465"/>
    <mergeCell ref="AO465:AR465"/>
    <mergeCell ref="AS465:AV465"/>
    <mergeCell ref="AW465:AZ465"/>
    <mergeCell ref="BA465:BE465"/>
    <mergeCell ref="B464:D464"/>
    <mergeCell ref="E464:AN464"/>
    <mergeCell ref="AO464:AR464"/>
    <mergeCell ref="AS464:AV464"/>
    <mergeCell ref="AW464:AZ464"/>
    <mergeCell ref="BA464:BE464"/>
    <mergeCell ref="B463:D463"/>
    <mergeCell ref="E463:AN463"/>
    <mergeCell ref="AO463:AR463"/>
    <mergeCell ref="AS463:AV463"/>
    <mergeCell ref="AW463:AZ463"/>
    <mergeCell ref="BA463:BE463"/>
    <mergeCell ref="B468:D468"/>
    <mergeCell ref="E468:AN468"/>
    <mergeCell ref="AO468:AR468"/>
    <mergeCell ref="AS468:AV468"/>
    <mergeCell ref="AW468:AZ468"/>
    <mergeCell ref="BA468:BE468"/>
    <mergeCell ref="B467:D467"/>
    <mergeCell ref="E467:AN467"/>
    <mergeCell ref="AO467:AR467"/>
    <mergeCell ref="AS467:AV467"/>
    <mergeCell ref="AW467:AZ467"/>
    <mergeCell ref="BA467:BE467"/>
    <mergeCell ref="B466:D466"/>
    <mergeCell ref="E466:AN466"/>
    <mergeCell ref="AO466:AR466"/>
    <mergeCell ref="AS466:AV466"/>
    <mergeCell ref="AW466:AZ466"/>
    <mergeCell ref="BA466:BE466"/>
    <mergeCell ref="B471:D471"/>
    <mergeCell ref="E471:AN471"/>
    <mergeCell ref="AO471:AR471"/>
    <mergeCell ref="AS471:AV471"/>
    <mergeCell ref="AW471:AZ471"/>
    <mergeCell ref="BA471:BE471"/>
    <mergeCell ref="B470:D470"/>
    <mergeCell ref="E470:AN470"/>
    <mergeCell ref="AO470:AR470"/>
    <mergeCell ref="AS470:AV470"/>
    <mergeCell ref="AW470:AZ470"/>
    <mergeCell ref="BA470:BE470"/>
    <mergeCell ref="B469:D469"/>
    <mergeCell ref="E469:AN469"/>
    <mergeCell ref="AO469:AR469"/>
    <mergeCell ref="AS469:AV469"/>
    <mergeCell ref="AW469:AZ469"/>
    <mergeCell ref="BA469:BE469"/>
    <mergeCell ref="B474:D474"/>
    <mergeCell ref="E474:AN474"/>
    <mergeCell ref="AO474:AR474"/>
    <mergeCell ref="AS474:AV474"/>
    <mergeCell ref="AW474:AZ474"/>
    <mergeCell ref="BA474:BE474"/>
    <mergeCell ref="B473:D473"/>
    <mergeCell ref="E473:AN473"/>
    <mergeCell ref="AO473:AR473"/>
    <mergeCell ref="AS473:AV473"/>
    <mergeCell ref="AW473:AZ473"/>
    <mergeCell ref="BA473:BE473"/>
    <mergeCell ref="B472:D472"/>
    <mergeCell ref="E472:AN472"/>
    <mergeCell ref="AO472:AR472"/>
    <mergeCell ref="AS472:AV472"/>
    <mergeCell ref="AW472:AZ472"/>
    <mergeCell ref="BA472:BE472"/>
    <mergeCell ref="B477:D477"/>
    <mergeCell ref="E477:AN477"/>
    <mergeCell ref="AO477:AR477"/>
    <mergeCell ref="AS477:AV477"/>
    <mergeCell ref="AW477:AZ477"/>
    <mergeCell ref="BA477:BE477"/>
    <mergeCell ref="B476:D476"/>
    <mergeCell ref="E476:AN476"/>
    <mergeCell ref="AO476:AR476"/>
    <mergeCell ref="AS476:AV476"/>
    <mergeCell ref="AW476:AZ476"/>
    <mergeCell ref="BA476:BE476"/>
    <mergeCell ref="B475:D475"/>
    <mergeCell ref="E475:AN475"/>
    <mergeCell ref="AO475:AR475"/>
    <mergeCell ref="AS475:AV475"/>
    <mergeCell ref="AW475:AZ475"/>
    <mergeCell ref="BA475:BE475"/>
    <mergeCell ref="B480:D480"/>
    <mergeCell ref="E480:AN480"/>
    <mergeCell ref="AO480:AR480"/>
    <mergeCell ref="AS480:AV480"/>
    <mergeCell ref="AW480:AZ480"/>
    <mergeCell ref="BA480:BE480"/>
    <mergeCell ref="B479:D479"/>
    <mergeCell ref="E479:AN479"/>
    <mergeCell ref="AO479:AR479"/>
    <mergeCell ref="AS479:AV479"/>
    <mergeCell ref="AW479:AZ479"/>
    <mergeCell ref="BA479:BE479"/>
    <mergeCell ref="B478:D478"/>
    <mergeCell ref="E478:AN478"/>
    <mergeCell ref="AO478:AR478"/>
    <mergeCell ref="AS478:AV478"/>
    <mergeCell ref="AW478:AZ478"/>
    <mergeCell ref="BA478:BE478"/>
    <mergeCell ref="B483:D483"/>
    <mergeCell ref="E483:AN483"/>
    <mergeCell ref="AO483:AR483"/>
    <mergeCell ref="AS483:AV483"/>
    <mergeCell ref="AW483:AZ483"/>
    <mergeCell ref="BA483:BE483"/>
    <mergeCell ref="B482:D482"/>
    <mergeCell ref="E482:AN482"/>
    <mergeCell ref="AO482:AR482"/>
    <mergeCell ref="AS482:AV482"/>
    <mergeCell ref="AW482:AZ482"/>
    <mergeCell ref="BA482:BE482"/>
    <mergeCell ref="B481:D481"/>
    <mergeCell ref="E481:AN481"/>
    <mergeCell ref="AO481:AR481"/>
    <mergeCell ref="AS481:AV481"/>
    <mergeCell ref="AW481:AZ481"/>
    <mergeCell ref="BA481:BE481"/>
    <mergeCell ref="B486:D486"/>
    <mergeCell ref="E486:AN486"/>
    <mergeCell ref="AO486:AR486"/>
    <mergeCell ref="AS486:AV486"/>
    <mergeCell ref="AW486:AZ486"/>
    <mergeCell ref="BA486:BE486"/>
    <mergeCell ref="B485:D485"/>
    <mergeCell ref="E485:AN485"/>
    <mergeCell ref="AO485:AR485"/>
    <mergeCell ref="AS485:AV485"/>
    <mergeCell ref="AW485:AZ485"/>
    <mergeCell ref="BA485:BE485"/>
    <mergeCell ref="B484:D484"/>
    <mergeCell ref="E484:AN484"/>
    <mergeCell ref="AO484:AR484"/>
    <mergeCell ref="AS484:AV484"/>
    <mergeCell ref="AW484:AZ484"/>
    <mergeCell ref="BA484:BE484"/>
    <mergeCell ref="B489:D489"/>
    <mergeCell ref="E489:AN489"/>
    <mergeCell ref="AO489:AR489"/>
    <mergeCell ref="AS489:AV489"/>
    <mergeCell ref="AW489:AZ489"/>
    <mergeCell ref="BA489:BE489"/>
    <mergeCell ref="B488:D488"/>
    <mergeCell ref="E488:AN488"/>
    <mergeCell ref="AO488:AR488"/>
    <mergeCell ref="AS488:AV488"/>
    <mergeCell ref="AW488:AZ488"/>
    <mergeCell ref="BA488:BE488"/>
    <mergeCell ref="B487:D487"/>
    <mergeCell ref="E487:AN487"/>
    <mergeCell ref="AO487:AR487"/>
    <mergeCell ref="AS487:AV487"/>
    <mergeCell ref="AW487:AZ487"/>
    <mergeCell ref="BA487:BE487"/>
    <mergeCell ref="B492:D492"/>
    <mergeCell ref="E492:AN492"/>
    <mergeCell ref="AO492:AR492"/>
    <mergeCell ref="AS492:AV492"/>
    <mergeCell ref="AW492:AZ492"/>
    <mergeCell ref="BA492:BE492"/>
    <mergeCell ref="B491:D491"/>
    <mergeCell ref="E491:AN491"/>
    <mergeCell ref="AO491:AR491"/>
    <mergeCell ref="AS491:AV491"/>
    <mergeCell ref="AW491:AZ491"/>
    <mergeCell ref="BA491:BE491"/>
    <mergeCell ref="B490:D490"/>
    <mergeCell ref="E490:AN490"/>
    <mergeCell ref="AO490:AR490"/>
    <mergeCell ref="AS490:AV490"/>
    <mergeCell ref="AW490:AZ490"/>
    <mergeCell ref="BA490:BE490"/>
    <mergeCell ref="B495:D495"/>
    <mergeCell ref="E495:AN495"/>
    <mergeCell ref="AO495:AR495"/>
    <mergeCell ref="AS495:AV495"/>
    <mergeCell ref="AW495:AZ495"/>
    <mergeCell ref="BA495:BE495"/>
    <mergeCell ref="B494:D494"/>
    <mergeCell ref="E494:AN494"/>
    <mergeCell ref="AO494:AR494"/>
    <mergeCell ref="AS494:AV494"/>
    <mergeCell ref="AW494:AZ494"/>
    <mergeCell ref="BA494:BE494"/>
    <mergeCell ref="B493:D493"/>
    <mergeCell ref="E493:AN493"/>
    <mergeCell ref="AO493:AR493"/>
    <mergeCell ref="AS493:AV493"/>
    <mergeCell ref="AW493:AZ493"/>
    <mergeCell ref="BA493:BE493"/>
    <mergeCell ref="B498:D498"/>
    <mergeCell ref="E498:AN498"/>
    <mergeCell ref="AO498:AR498"/>
    <mergeCell ref="AS498:AV498"/>
    <mergeCell ref="AW498:AZ498"/>
    <mergeCell ref="BA498:BE498"/>
    <mergeCell ref="B497:D497"/>
    <mergeCell ref="E497:AN497"/>
    <mergeCell ref="AO497:AR497"/>
    <mergeCell ref="AS497:AV497"/>
    <mergeCell ref="AW497:AZ497"/>
    <mergeCell ref="BA497:BE497"/>
    <mergeCell ref="B496:D496"/>
    <mergeCell ref="E496:AN496"/>
    <mergeCell ref="AO496:AR496"/>
    <mergeCell ref="AS496:AV496"/>
    <mergeCell ref="AW496:AZ496"/>
    <mergeCell ref="BA496:BE496"/>
    <mergeCell ref="B501:D501"/>
    <mergeCell ref="E501:AN501"/>
    <mergeCell ref="AO501:AR501"/>
    <mergeCell ref="AS501:AV501"/>
    <mergeCell ref="AW501:AZ501"/>
    <mergeCell ref="BA501:BE501"/>
    <mergeCell ref="B500:D500"/>
    <mergeCell ref="E500:AN500"/>
    <mergeCell ref="AO500:AR500"/>
    <mergeCell ref="AS500:AV500"/>
    <mergeCell ref="AW500:AZ500"/>
    <mergeCell ref="BA500:BE500"/>
    <mergeCell ref="B499:D499"/>
    <mergeCell ref="E499:AN499"/>
    <mergeCell ref="AO499:AR499"/>
    <mergeCell ref="AS499:AV499"/>
    <mergeCell ref="AW499:AZ499"/>
    <mergeCell ref="BA499:BE499"/>
    <mergeCell ref="B504:D504"/>
    <mergeCell ref="E504:AN504"/>
    <mergeCell ref="AO504:AR504"/>
    <mergeCell ref="AS504:AV504"/>
    <mergeCell ref="AW504:AZ504"/>
    <mergeCell ref="BA504:BE504"/>
    <mergeCell ref="B503:D503"/>
    <mergeCell ref="E503:AN503"/>
    <mergeCell ref="AO503:AR503"/>
    <mergeCell ref="AS503:AV503"/>
    <mergeCell ref="AW503:AZ503"/>
    <mergeCell ref="BA503:BE503"/>
    <mergeCell ref="B502:D502"/>
    <mergeCell ref="E502:AN502"/>
    <mergeCell ref="AO502:AR502"/>
    <mergeCell ref="AS502:AV502"/>
    <mergeCell ref="AW502:AZ502"/>
    <mergeCell ref="BA502:BE502"/>
    <mergeCell ref="B507:D507"/>
    <mergeCell ref="E507:AN507"/>
    <mergeCell ref="AO507:AR507"/>
    <mergeCell ref="AS507:AV507"/>
    <mergeCell ref="AW507:AZ507"/>
    <mergeCell ref="BA507:BE507"/>
    <mergeCell ref="B506:D506"/>
    <mergeCell ref="E506:AN506"/>
    <mergeCell ref="AO506:AR506"/>
    <mergeCell ref="AS506:AV506"/>
    <mergeCell ref="AW506:AZ506"/>
    <mergeCell ref="BA506:BE506"/>
    <mergeCell ref="B505:D505"/>
    <mergeCell ref="E505:AN505"/>
    <mergeCell ref="AO505:AR505"/>
    <mergeCell ref="AS505:AV505"/>
    <mergeCell ref="AW505:AZ505"/>
    <mergeCell ref="BA505:BE505"/>
    <mergeCell ref="B510:D510"/>
    <mergeCell ref="E510:AN510"/>
    <mergeCell ref="AO510:AR510"/>
    <mergeCell ref="AS510:AV510"/>
    <mergeCell ref="AW510:AZ510"/>
    <mergeCell ref="BA510:BE510"/>
    <mergeCell ref="B509:D509"/>
    <mergeCell ref="E509:AN509"/>
    <mergeCell ref="AO509:AR509"/>
    <mergeCell ref="AS509:AV509"/>
    <mergeCell ref="AW509:AZ509"/>
    <mergeCell ref="BA509:BE509"/>
    <mergeCell ref="B508:D508"/>
    <mergeCell ref="E508:AN508"/>
    <mergeCell ref="AO508:AR508"/>
    <mergeCell ref="AS508:AV508"/>
    <mergeCell ref="AW508:AZ508"/>
    <mergeCell ref="BA508:BE508"/>
    <mergeCell ref="B513:D513"/>
    <mergeCell ref="E513:AN513"/>
    <mergeCell ref="AO513:AR513"/>
    <mergeCell ref="AS513:AV513"/>
    <mergeCell ref="AW513:AZ513"/>
    <mergeCell ref="BA513:BE513"/>
    <mergeCell ref="B512:D512"/>
    <mergeCell ref="E512:AN512"/>
    <mergeCell ref="AO512:AR512"/>
    <mergeCell ref="AS512:AV512"/>
    <mergeCell ref="AW512:AZ512"/>
    <mergeCell ref="BA512:BE512"/>
    <mergeCell ref="B511:D511"/>
    <mergeCell ref="E511:AN511"/>
    <mergeCell ref="AO511:AR511"/>
    <mergeCell ref="AS511:AV511"/>
    <mergeCell ref="AW511:AZ511"/>
    <mergeCell ref="BA511:BE511"/>
    <mergeCell ref="B516:D516"/>
    <mergeCell ref="E516:AN516"/>
    <mergeCell ref="AO516:AR516"/>
    <mergeCell ref="AS516:AV516"/>
    <mergeCell ref="AW516:AZ516"/>
    <mergeCell ref="BA516:BE516"/>
    <mergeCell ref="B515:D515"/>
    <mergeCell ref="E515:AN515"/>
    <mergeCell ref="AO515:AR515"/>
    <mergeCell ref="AS515:AV515"/>
    <mergeCell ref="AW515:AZ515"/>
    <mergeCell ref="BA515:BE515"/>
    <mergeCell ref="B514:D514"/>
    <mergeCell ref="E514:AN514"/>
    <mergeCell ref="AO514:AR514"/>
    <mergeCell ref="AS514:AV514"/>
    <mergeCell ref="AW514:AZ514"/>
    <mergeCell ref="BA514:BE514"/>
    <mergeCell ref="B519:D519"/>
    <mergeCell ref="E519:AN519"/>
    <mergeCell ref="AO519:AR519"/>
    <mergeCell ref="AS519:AV519"/>
    <mergeCell ref="AW519:AZ519"/>
    <mergeCell ref="BA519:BE519"/>
    <mergeCell ref="B518:D518"/>
    <mergeCell ref="E518:AN518"/>
    <mergeCell ref="AO518:AR518"/>
    <mergeCell ref="AS518:AV518"/>
    <mergeCell ref="AW518:AZ518"/>
    <mergeCell ref="BA518:BE518"/>
    <mergeCell ref="B517:D517"/>
    <mergeCell ref="E517:AN517"/>
    <mergeCell ref="AO517:AR517"/>
    <mergeCell ref="AS517:AV517"/>
    <mergeCell ref="AW517:AZ517"/>
    <mergeCell ref="BA517:BE517"/>
    <mergeCell ref="B522:D522"/>
    <mergeCell ref="E522:AN522"/>
    <mergeCell ref="AO522:AR522"/>
    <mergeCell ref="AS522:AV522"/>
    <mergeCell ref="AW522:AZ522"/>
    <mergeCell ref="BA522:BE522"/>
    <mergeCell ref="B521:D521"/>
    <mergeCell ref="E521:AN521"/>
    <mergeCell ref="AO521:AR521"/>
    <mergeCell ref="AS521:AV521"/>
    <mergeCell ref="AW521:AZ521"/>
    <mergeCell ref="BA521:BE521"/>
    <mergeCell ref="B520:D520"/>
    <mergeCell ref="E520:AN520"/>
    <mergeCell ref="AO520:AR520"/>
    <mergeCell ref="AS520:AV520"/>
    <mergeCell ref="AW520:AZ520"/>
    <mergeCell ref="BA520:BE520"/>
    <mergeCell ref="B525:D525"/>
    <mergeCell ref="E525:AN525"/>
    <mergeCell ref="AO525:AR525"/>
    <mergeCell ref="AS525:AV525"/>
    <mergeCell ref="AW525:AZ525"/>
    <mergeCell ref="BA525:BE525"/>
    <mergeCell ref="B524:D524"/>
    <mergeCell ref="E524:AN524"/>
    <mergeCell ref="AO524:AR524"/>
    <mergeCell ref="AS524:AV524"/>
    <mergeCell ref="AW524:AZ524"/>
    <mergeCell ref="BA524:BE524"/>
    <mergeCell ref="B523:D523"/>
    <mergeCell ref="E523:AN523"/>
    <mergeCell ref="AO523:AR523"/>
    <mergeCell ref="AS523:AV523"/>
    <mergeCell ref="AW523:AZ523"/>
    <mergeCell ref="BA523:BE523"/>
    <mergeCell ref="B528:D528"/>
    <mergeCell ref="E528:AN528"/>
    <mergeCell ref="AO528:AR528"/>
    <mergeCell ref="AS528:AV528"/>
    <mergeCell ref="AW528:AZ528"/>
    <mergeCell ref="BA528:BE528"/>
    <mergeCell ref="B527:D527"/>
    <mergeCell ref="E527:AN527"/>
    <mergeCell ref="AO527:AR527"/>
    <mergeCell ref="AS527:AV527"/>
    <mergeCell ref="AW527:AZ527"/>
    <mergeCell ref="BA527:BE527"/>
    <mergeCell ref="B526:D526"/>
    <mergeCell ref="E526:AN526"/>
    <mergeCell ref="AO526:AR526"/>
    <mergeCell ref="AS526:AV526"/>
    <mergeCell ref="AW526:AZ526"/>
    <mergeCell ref="BA526:BE526"/>
    <mergeCell ref="B531:D531"/>
    <mergeCell ref="E531:AN531"/>
    <mergeCell ref="AO531:AR531"/>
    <mergeCell ref="AS531:AV531"/>
    <mergeCell ref="AW531:AZ531"/>
    <mergeCell ref="BA531:BE531"/>
    <mergeCell ref="B530:D530"/>
    <mergeCell ref="E530:AN530"/>
    <mergeCell ref="AO530:AR530"/>
    <mergeCell ref="AS530:AV530"/>
    <mergeCell ref="AW530:AZ530"/>
    <mergeCell ref="BA530:BE530"/>
    <mergeCell ref="B529:D529"/>
    <mergeCell ref="E529:AN529"/>
    <mergeCell ref="AO529:AR529"/>
    <mergeCell ref="AS529:AV529"/>
    <mergeCell ref="AW529:AZ529"/>
    <mergeCell ref="BA529:BE529"/>
    <mergeCell ref="B534:D534"/>
    <mergeCell ref="E534:AN534"/>
    <mergeCell ref="AO534:AR534"/>
    <mergeCell ref="AS534:AV534"/>
    <mergeCell ref="AW534:AZ534"/>
    <mergeCell ref="BA534:BE534"/>
    <mergeCell ref="B533:D533"/>
    <mergeCell ref="E533:AN533"/>
    <mergeCell ref="AO533:AR533"/>
    <mergeCell ref="AS533:AV533"/>
    <mergeCell ref="AW533:AZ533"/>
    <mergeCell ref="BA533:BE533"/>
    <mergeCell ref="B532:D532"/>
    <mergeCell ref="E532:AN532"/>
    <mergeCell ref="AO532:AR532"/>
    <mergeCell ref="AS532:AV532"/>
    <mergeCell ref="AW532:AZ532"/>
    <mergeCell ref="BA532:BE532"/>
    <mergeCell ref="B537:D537"/>
    <mergeCell ref="E537:AN537"/>
    <mergeCell ref="AO537:AR537"/>
    <mergeCell ref="AS537:AV537"/>
    <mergeCell ref="AW537:AZ537"/>
    <mergeCell ref="BA537:BE537"/>
    <mergeCell ref="B536:D536"/>
    <mergeCell ref="E536:AN536"/>
    <mergeCell ref="AO536:AR536"/>
    <mergeCell ref="AS536:AV536"/>
    <mergeCell ref="AW536:AZ536"/>
    <mergeCell ref="BA536:BE536"/>
    <mergeCell ref="B535:D535"/>
    <mergeCell ref="E535:AN535"/>
    <mergeCell ref="AO535:AR535"/>
    <mergeCell ref="AS535:AV535"/>
    <mergeCell ref="AW535:AZ535"/>
    <mergeCell ref="BA535:BE535"/>
    <mergeCell ref="B540:D540"/>
    <mergeCell ref="E540:AN540"/>
    <mergeCell ref="AO540:AR540"/>
    <mergeCell ref="AS540:AV540"/>
    <mergeCell ref="AW540:AZ540"/>
    <mergeCell ref="BA540:BE540"/>
    <mergeCell ref="B539:D539"/>
    <mergeCell ref="E539:AN539"/>
    <mergeCell ref="AO539:AR539"/>
    <mergeCell ref="AS539:AV539"/>
    <mergeCell ref="AW539:AZ539"/>
    <mergeCell ref="BA539:BE539"/>
    <mergeCell ref="B538:D538"/>
    <mergeCell ref="E538:AN538"/>
    <mergeCell ref="AO538:AR538"/>
    <mergeCell ref="AS538:AV538"/>
    <mergeCell ref="AW538:AZ538"/>
    <mergeCell ref="BA538:BE538"/>
    <mergeCell ref="B543:D543"/>
    <mergeCell ref="E543:AN543"/>
    <mergeCell ref="AO543:AR543"/>
    <mergeCell ref="AS543:AV543"/>
    <mergeCell ref="AW543:AZ543"/>
    <mergeCell ref="BA543:BE543"/>
    <mergeCell ref="B542:D542"/>
    <mergeCell ref="E542:AN542"/>
    <mergeCell ref="AO542:AR542"/>
    <mergeCell ref="AS542:AV542"/>
    <mergeCell ref="AW542:AZ542"/>
    <mergeCell ref="BA542:BE542"/>
    <mergeCell ref="B541:D541"/>
    <mergeCell ref="E541:AN541"/>
    <mergeCell ref="AO541:AR541"/>
    <mergeCell ref="AS541:AV541"/>
    <mergeCell ref="AW541:AZ541"/>
    <mergeCell ref="BA541:BE541"/>
    <mergeCell ref="B546:D546"/>
    <mergeCell ref="E546:AN546"/>
    <mergeCell ref="AO546:AR546"/>
    <mergeCell ref="AS546:AV546"/>
    <mergeCell ref="AW546:AZ546"/>
    <mergeCell ref="BA546:BE546"/>
    <mergeCell ref="B545:D545"/>
    <mergeCell ref="E545:AN545"/>
    <mergeCell ref="AO545:AR545"/>
    <mergeCell ref="AS545:AV545"/>
    <mergeCell ref="AW545:AZ545"/>
    <mergeCell ref="BA545:BE545"/>
    <mergeCell ref="B544:D544"/>
    <mergeCell ref="E544:AN544"/>
    <mergeCell ref="AO544:AR544"/>
    <mergeCell ref="AS544:AV544"/>
    <mergeCell ref="AW544:AZ544"/>
    <mergeCell ref="BA544:BE544"/>
    <mergeCell ref="B549:D549"/>
    <mergeCell ref="E549:AN549"/>
    <mergeCell ref="AO549:AR549"/>
    <mergeCell ref="AS549:AV549"/>
    <mergeCell ref="AW549:AZ549"/>
    <mergeCell ref="BA549:BE549"/>
    <mergeCell ref="B548:D548"/>
    <mergeCell ref="E548:AN548"/>
    <mergeCell ref="AO548:AR548"/>
    <mergeCell ref="AS548:AV548"/>
    <mergeCell ref="AW548:AZ548"/>
    <mergeCell ref="BA548:BE548"/>
    <mergeCell ref="B547:D547"/>
    <mergeCell ref="E547:AN547"/>
    <mergeCell ref="AO547:AR547"/>
    <mergeCell ref="AS547:AV547"/>
    <mergeCell ref="AW547:AZ547"/>
    <mergeCell ref="BA547:BE547"/>
    <mergeCell ref="B552:D552"/>
    <mergeCell ref="E552:AN552"/>
    <mergeCell ref="AO552:AR552"/>
    <mergeCell ref="AS552:AV552"/>
    <mergeCell ref="AW552:AZ552"/>
    <mergeCell ref="BA552:BE552"/>
    <mergeCell ref="B551:D551"/>
    <mergeCell ref="E551:AN551"/>
    <mergeCell ref="AO551:AR551"/>
    <mergeCell ref="AS551:AV551"/>
    <mergeCell ref="AW551:AZ551"/>
    <mergeCell ref="BA551:BE551"/>
    <mergeCell ref="B550:D550"/>
    <mergeCell ref="E550:AN550"/>
    <mergeCell ref="AO550:AR550"/>
    <mergeCell ref="AS550:AV550"/>
    <mergeCell ref="AW550:AZ550"/>
    <mergeCell ref="BA550:BE550"/>
    <mergeCell ref="B555:D555"/>
    <mergeCell ref="E555:AN555"/>
    <mergeCell ref="AO555:AR555"/>
    <mergeCell ref="AS555:AV555"/>
    <mergeCell ref="AW555:AZ555"/>
    <mergeCell ref="BA555:BE555"/>
    <mergeCell ref="B554:D554"/>
    <mergeCell ref="E554:AN554"/>
    <mergeCell ref="AO554:AR554"/>
    <mergeCell ref="AS554:AV554"/>
    <mergeCell ref="AW554:AZ554"/>
    <mergeCell ref="BA554:BE554"/>
    <mergeCell ref="B553:D553"/>
    <mergeCell ref="E553:AN553"/>
    <mergeCell ref="AO553:AR553"/>
    <mergeCell ref="AS553:AV553"/>
    <mergeCell ref="AW553:AZ553"/>
    <mergeCell ref="BA553:BE553"/>
    <mergeCell ref="B558:D558"/>
    <mergeCell ref="E558:AN558"/>
    <mergeCell ref="AO558:AR558"/>
    <mergeCell ref="AS558:AV558"/>
    <mergeCell ref="AW558:AZ558"/>
    <mergeCell ref="BA558:BE558"/>
    <mergeCell ref="B557:D557"/>
    <mergeCell ref="E557:AN557"/>
    <mergeCell ref="AO557:AR557"/>
    <mergeCell ref="AS557:AV557"/>
    <mergeCell ref="AW557:AZ557"/>
    <mergeCell ref="BA557:BE557"/>
    <mergeCell ref="B556:D556"/>
    <mergeCell ref="E556:AN556"/>
    <mergeCell ref="AO556:AR556"/>
    <mergeCell ref="AS556:AV556"/>
    <mergeCell ref="AW556:AZ556"/>
    <mergeCell ref="BA556:BE556"/>
    <mergeCell ref="B561:D561"/>
    <mergeCell ref="E561:AN561"/>
    <mergeCell ref="AO561:AR561"/>
    <mergeCell ref="AS561:AV561"/>
    <mergeCell ref="AW561:AZ561"/>
    <mergeCell ref="BA561:BE561"/>
    <mergeCell ref="B560:D560"/>
    <mergeCell ref="E560:AN560"/>
    <mergeCell ref="AO560:AR560"/>
    <mergeCell ref="AS560:AV560"/>
    <mergeCell ref="AW560:AZ560"/>
    <mergeCell ref="BA560:BE560"/>
    <mergeCell ref="B559:D559"/>
    <mergeCell ref="E559:AN559"/>
    <mergeCell ref="AO559:AR559"/>
    <mergeCell ref="AS559:AV559"/>
    <mergeCell ref="AW559:AZ559"/>
    <mergeCell ref="BA559:BE559"/>
    <mergeCell ref="B564:D564"/>
    <mergeCell ref="E564:AN564"/>
    <mergeCell ref="AO564:AR564"/>
    <mergeCell ref="AS564:AV564"/>
    <mergeCell ref="AW564:AZ564"/>
    <mergeCell ref="BA564:BE564"/>
    <mergeCell ref="B563:D563"/>
    <mergeCell ref="E563:AN563"/>
    <mergeCell ref="AO563:AR563"/>
    <mergeCell ref="AS563:AV563"/>
    <mergeCell ref="AW563:AZ563"/>
    <mergeCell ref="BA563:BE563"/>
    <mergeCell ref="B562:D562"/>
    <mergeCell ref="E562:AN562"/>
    <mergeCell ref="AO562:AR562"/>
    <mergeCell ref="AS562:AV562"/>
    <mergeCell ref="AW562:AZ562"/>
    <mergeCell ref="BA562:BE562"/>
    <mergeCell ref="B567:D567"/>
    <mergeCell ref="E567:AN567"/>
    <mergeCell ref="AO567:AR567"/>
    <mergeCell ref="AS567:AV567"/>
    <mergeCell ref="AW567:AZ567"/>
    <mergeCell ref="BA567:BE567"/>
    <mergeCell ref="B566:D566"/>
    <mergeCell ref="E566:AN566"/>
    <mergeCell ref="AO566:AR566"/>
    <mergeCell ref="AS566:AV566"/>
    <mergeCell ref="AW566:AZ566"/>
    <mergeCell ref="BA566:BE566"/>
    <mergeCell ref="B565:D565"/>
    <mergeCell ref="E565:AN565"/>
    <mergeCell ref="AO565:AR565"/>
    <mergeCell ref="AS565:AV565"/>
    <mergeCell ref="AW565:AZ565"/>
    <mergeCell ref="BA565:BE565"/>
    <mergeCell ref="B570:D570"/>
    <mergeCell ref="E570:AN570"/>
    <mergeCell ref="AO570:AR570"/>
    <mergeCell ref="AS570:AV570"/>
    <mergeCell ref="AW570:AZ570"/>
    <mergeCell ref="BA570:BE570"/>
    <mergeCell ref="B569:D569"/>
    <mergeCell ref="E569:AN569"/>
    <mergeCell ref="AO569:AR569"/>
    <mergeCell ref="AS569:AV569"/>
    <mergeCell ref="AW569:AZ569"/>
    <mergeCell ref="BA569:BE569"/>
    <mergeCell ref="B568:D568"/>
    <mergeCell ref="E568:AN568"/>
    <mergeCell ref="AO568:AR568"/>
    <mergeCell ref="AS568:AV568"/>
    <mergeCell ref="AW568:AZ568"/>
    <mergeCell ref="BA568:BE568"/>
    <mergeCell ref="B573:D573"/>
    <mergeCell ref="E573:AN573"/>
    <mergeCell ref="AO573:AR573"/>
    <mergeCell ref="AS573:AV573"/>
    <mergeCell ref="AW573:AZ573"/>
    <mergeCell ref="BA573:BE573"/>
    <mergeCell ref="B572:D572"/>
    <mergeCell ref="E572:AN572"/>
    <mergeCell ref="AO572:AR572"/>
    <mergeCell ref="AS572:AV572"/>
    <mergeCell ref="AW572:AZ572"/>
    <mergeCell ref="BA572:BE572"/>
    <mergeCell ref="B571:D571"/>
    <mergeCell ref="E571:AN571"/>
    <mergeCell ref="AO571:AR571"/>
    <mergeCell ref="AS571:AV571"/>
    <mergeCell ref="AW571:AZ571"/>
    <mergeCell ref="BA571:BE571"/>
    <mergeCell ref="B576:D576"/>
    <mergeCell ref="E576:AN576"/>
    <mergeCell ref="AO576:AR576"/>
    <mergeCell ref="AS576:AV576"/>
    <mergeCell ref="AW576:AZ576"/>
    <mergeCell ref="BA576:BE576"/>
    <mergeCell ref="B575:D575"/>
    <mergeCell ref="E575:AN575"/>
    <mergeCell ref="AO575:AR575"/>
    <mergeCell ref="AS575:AV575"/>
    <mergeCell ref="AW575:AZ575"/>
    <mergeCell ref="BA575:BE575"/>
    <mergeCell ref="B574:D574"/>
    <mergeCell ref="E574:AN574"/>
    <mergeCell ref="AO574:AR574"/>
    <mergeCell ref="AS574:AV574"/>
    <mergeCell ref="AW574:AZ574"/>
    <mergeCell ref="BA574:BE574"/>
    <mergeCell ref="B579:D579"/>
    <mergeCell ref="E579:AN579"/>
    <mergeCell ref="AO579:AR579"/>
    <mergeCell ref="AS579:AV579"/>
    <mergeCell ref="AW579:AZ579"/>
    <mergeCell ref="BA579:BE579"/>
    <mergeCell ref="B578:D578"/>
    <mergeCell ref="E578:AN578"/>
    <mergeCell ref="AO578:AR578"/>
    <mergeCell ref="AS578:AV578"/>
    <mergeCell ref="AW578:AZ578"/>
    <mergeCell ref="BA578:BE578"/>
    <mergeCell ref="B577:D577"/>
    <mergeCell ref="E577:AN577"/>
    <mergeCell ref="AO577:AR577"/>
    <mergeCell ref="AS577:AV577"/>
    <mergeCell ref="AW577:AZ577"/>
    <mergeCell ref="BA577:BE577"/>
    <mergeCell ref="B582:D582"/>
    <mergeCell ref="E582:AN582"/>
    <mergeCell ref="AO582:AR582"/>
    <mergeCell ref="AS582:AV582"/>
    <mergeCell ref="AW582:AZ582"/>
    <mergeCell ref="BA582:BE582"/>
    <mergeCell ref="B581:D581"/>
    <mergeCell ref="E581:AN581"/>
    <mergeCell ref="AO581:AR581"/>
    <mergeCell ref="AS581:AV581"/>
    <mergeCell ref="AW581:AZ581"/>
    <mergeCell ref="BA581:BE581"/>
    <mergeCell ref="B580:D580"/>
    <mergeCell ref="E580:AN580"/>
    <mergeCell ref="AO580:AR580"/>
    <mergeCell ref="AS580:AV580"/>
    <mergeCell ref="AW580:AZ580"/>
    <mergeCell ref="BA580:BE580"/>
    <mergeCell ref="B585:D585"/>
    <mergeCell ref="E585:AN585"/>
    <mergeCell ref="AO585:AR585"/>
    <mergeCell ref="AS585:AV585"/>
    <mergeCell ref="AW585:AZ585"/>
    <mergeCell ref="BA585:BE585"/>
    <mergeCell ref="B584:D584"/>
    <mergeCell ref="E584:AN584"/>
    <mergeCell ref="AO584:AR584"/>
    <mergeCell ref="AS584:AV584"/>
    <mergeCell ref="AW584:AZ584"/>
    <mergeCell ref="BA584:BE584"/>
    <mergeCell ref="B583:D583"/>
    <mergeCell ref="E583:AN583"/>
    <mergeCell ref="AO583:AR583"/>
    <mergeCell ref="AS583:AV583"/>
    <mergeCell ref="AW583:AZ583"/>
    <mergeCell ref="BA583:BE583"/>
    <mergeCell ref="B588:D588"/>
    <mergeCell ref="E588:AN588"/>
    <mergeCell ref="AO588:AR588"/>
    <mergeCell ref="AS588:AV588"/>
    <mergeCell ref="AW588:AZ588"/>
    <mergeCell ref="BA588:BE588"/>
    <mergeCell ref="B587:D587"/>
    <mergeCell ref="E587:AN587"/>
    <mergeCell ref="AO587:AR587"/>
    <mergeCell ref="AS587:AV587"/>
    <mergeCell ref="AW587:AZ587"/>
    <mergeCell ref="BA587:BE587"/>
    <mergeCell ref="B586:D586"/>
    <mergeCell ref="E586:AN586"/>
    <mergeCell ref="AO586:AR586"/>
    <mergeCell ref="AS586:AV586"/>
    <mergeCell ref="AW586:AZ586"/>
    <mergeCell ref="BA586:BE586"/>
    <mergeCell ref="B591:D591"/>
    <mergeCell ref="E591:AN591"/>
    <mergeCell ref="AO591:AR591"/>
    <mergeCell ref="AS591:AV591"/>
    <mergeCell ref="AW591:AZ591"/>
    <mergeCell ref="BA591:BE591"/>
    <mergeCell ref="B590:D590"/>
    <mergeCell ref="E590:AN590"/>
    <mergeCell ref="AO590:AR590"/>
    <mergeCell ref="AS590:AV590"/>
    <mergeCell ref="AW590:AZ590"/>
    <mergeCell ref="BA590:BE590"/>
    <mergeCell ref="B589:D589"/>
    <mergeCell ref="E589:AN589"/>
    <mergeCell ref="AO589:AR589"/>
    <mergeCell ref="AS589:AV589"/>
    <mergeCell ref="AW589:AZ589"/>
    <mergeCell ref="BA589:BE589"/>
    <mergeCell ref="B594:D594"/>
    <mergeCell ref="E594:AN594"/>
    <mergeCell ref="AO594:AR594"/>
    <mergeCell ref="AS594:AV594"/>
    <mergeCell ref="AW594:AZ594"/>
    <mergeCell ref="BA594:BE594"/>
    <mergeCell ref="B593:D593"/>
    <mergeCell ref="E593:AN593"/>
    <mergeCell ref="AO593:AR593"/>
    <mergeCell ref="AS593:AV593"/>
    <mergeCell ref="AW593:AZ593"/>
    <mergeCell ref="BA593:BE593"/>
    <mergeCell ref="B592:D592"/>
    <mergeCell ref="E592:AN592"/>
    <mergeCell ref="AO592:AR592"/>
    <mergeCell ref="AS592:AV592"/>
    <mergeCell ref="AW592:AZ592"/>
    <mergeCell ref="BA592:BE592"/>
    <mergeCell ref="B597:D597"/>
    <mergeCell ref="E597:AN597"/>
    <mergeCell ref="AO597:AR597"/>
    <mergeCell ref="AS597:AV597"/>
    <mergeCell ref="AW597:AZ597"/>
    <mergeCell ref="BA597:BE597"/>
    <mergeCell ref="B596:D596"/>
    <mergeCell ref="E596:AN596"/>
    <mergeCell ref="AO596:AR596"/>
    <mergeCell ref="AS596:AV596"/>
    <mergeCell ref="AW596:AZ596"/>
    <mergeCell ref="BA596:BE596"/>
    <mergeCell ref="B595:D595"/>
    <mergeCell ref="E595:AN595"/>
    <mergeCell ref="AO595:AR595"/>
    <mergeCell ref="AS595:AV595"/>
    <mergeCell ref="AW595:AZ595"/>
    <mergeCell ref="BA595:BE595"/>
    <mergeCell ref="B600:D600"/>
    <mergeCell ref="E600:AN600"/>
    <mergeCell ref="AO600:AR600"/>
    <mergeCell ref="AS600:AV600"/>
    <mergeCell ref="AW600:AZ600"/>
    <mergeCell ref="BA600:BE600"/>
    <mergeCell ref="B599:D599"/>
    <mergeCell ref="E599:AN599"/>
    <mergeCell ref="AO599:AR599"/>
    <mergeCell ref="AS599:AV599"/>
    <mergeCell ref="AW599:AZ599"/>
    <mergeCell ref="BA599:BE599"/>
    <mergeCell ref="B598:D598"/>
    <mergeCell ref="E598:AN598"/>
    <mergeCell ref="AO598:AR598"/>
    <mergeCell ref="AS598:AV598"/>
    <mergeCell ref="AW598:AZ598"/>
    <mergeCell ref="BA598:BE598"/>
    <mergeCell ref="B603:D603"/>
    <mergeCell ref="E603:AN603"/>
    <mergeCell ref="AO603:AR603"/>
    <mergeCell ref="AS603:AV603"/>
    <mergeCell ref="AW603:AZ603"/>
    <mergeCell ref="BA603:BE603"/>
    <mergeCell ref="B602:D602"/>
    <mergeCell ref="E602:AN602"/>
    <mergeCell ref="AO602:AR602"/>
    <mergeCell ref="AS602:AV602"/>
    <mergeCell ref="AW602:AZ602"/>
    <mergeCell ref="BA602:BE602"/>
    <mergeCell ref="B601:D601"/>
    <mergeCell ref="E601:AN601"/>
    <mergeCell ref="AO601:AR601"/>
    <mergeCell ref="AS601:AV601"/>
    <mergeCell ref="AW601:AZ601"/>
    <mergeCell ref="BA601:BE601"/>
    <mergeCell ref="B606:D606"/>
    <mergeCell ref="E606:AN606"/>
    <mergeCell ref="AO606:AR606"/>
    <mergeCell ref="AS606:AV606"/>
    <mergeCell ref="AW606:AZ606"/>
    <mergeCell ref="BA606:BE606"/>
    <mergeCell ref="B605:D605"/>
    <mergeCell ref="E605:AN605"/>
    <mergeCell ref="AO605:AR605"/>
    <mergeCell ref="AS605:AV605"/>
    <mergeCell ref="AW605:AZ605"/>
    <mergeCell ref="BA605:BE605"/>
    <mergeCell ref="B604:D604"/>
    <mergeCell ref="E604:AN604"/>
    <mergeCell ref="AO604:AR604"/>
    <mergeCell ref="AS604:AV604"/>
    <mergeCell ref="AW604:AZ604"/>
    <mergeCell ref="BA604:BE604"/>
    <mergeCell ref="B609:D609"/>
    <mergeCell ref="E609:AN609"/>
    <mergeCell ref="AO609:AR609"/>
    <mergeCell ref="AS609:AV609"/>
    <mergeCell ref="AW609:AZ609"/>
    <mergeCell ref="BA609:BE609"/>
    <mergeCell ref="B608:D608"/>
    <mergeCell ref="E608:AN608"/>
    <mergeCell ref="AO608:AR608"/>
    <mergeCell ref="AS608:AV608"/>
    <mergeCell ref="AW608:AZ608"/>
    <mergeCell ref="BA608:BE608"/>
    <mergeCell ref="B607:D607"/>
    <mergeCell ref="E607:AN607"/>
    <mergeCell ref="AO607:AR607"/>
    <mergeCell ref="AS607:AV607"/>
    <mergeCell ref="AW607:AZ607"/>
    <mergeCell ref="BA607:BE607"/>
    <mergeCell ref="B612:D612"/>
    <mergeCell ref="E612:AN612"/>
    <mergeCell ref="AO612:AR612"/>
    <mergeCell ref="AS612:AV612"/>
    <mergeCell ref="AW612:AZ612"/>
    <mergeCell ref="BA612:BE612"/>
    <mergeCell ref="B611:D611"/>
    <mergeCell ref="E611:AN611"/>
    <mergeCell ref="AO611:AR611"/>
    <mergeCell ref="AS611:AV611"/>
    <mergeCell ref="AW611:AZ611"/>
    <mergeCell ref="BA611:BE611"/>
    <mergeCell ref="B610:D610"/>
    <mergeCell ref="E610:AN610"/>
    <mergeCell ref="AO610:AR610"/>
    <mergeCell ref="AS610:AV610"/>
    <mergeCell ref="AW610:AZ610"/>
    <mergeCell ref="BA610:BE610"/>
    <mergeCell ref="B615:D615"/>
    <mergeCell ref="E615:AN615"/>
    <mergeCell ref="AO615:AR615"/>
    <mergeCell ref="AS615:AV615"/>
    <mergeCell ref="AW615:AZ615"/>
    <mergeCell ref="BA615:BE615"/>
    <mergeCell ref="B614:D614"/>
    <mergeCell ref="E614:AN614"/>
    <mergeCell ref="AO614:AR614"/>
    <mergeCell ref="AS614:AV614"/>
    <mergeCell ref="AW614:AZ614"/>
    <mergeCell ref="BA614:BE614"/>
    <mergeCell ref="B613:D613"/>
    <mergeCell ref="E613:AN613"/>
    <mergeCell ref="AO613:AR613"/>
    <mergeCell ref="AS613:AV613"/>
    <mergeCell ref="AW613:AZ613"/>
    <mergeCell ref="BA613:BE613"/>
    <mergeCell ref="B618:D618"/>
    <mergeCell ref="E618:AN618"/>
    <mergeCell ref="AO618:AR618"/>
    <mergeCell ref="AS618:AV618"/>
    <mergeCell ref="AW618:AZ618"/>
    <mergeCell ref="BA618:BE618"/>
    <mergeCell ref="B617:D617"/>
    <mergeCell ref="E617:AN617"/>
    <mergeCell ref="AO617:AR617"/>
    <mergeCell ref="AS617:AV617"/>
    <mergeCell ref="AW617:AZ617"/>
    <mergeCell ref="BA617:BE617"/>
    <mergeCell ref="B616:D616"/>
    <mergeCell ref="E616:AN616"/>
    <mergeCell ref="AO616:AR616"/>
    <mergeCell ref="AS616:AV616"/>
    <mergeCell ref="AW616:AZ616"/>
    <mergeCell ref="BA616:BE616"/>
    <mergeCell ref="B621:D621"/>
    <mergeCell ref="E621:AN621"/>
    <mergeCell ref="AO621:AR621"/>
    <mergeCell ref="AS621:AV621"/>
    <mergeCell ref="AW621:AZ621"/>
    <mergeCell ref="BA621:BE621"/>
    <mergeCell ref="B620:D620"/>
    <mergeCell ref="E620:AN620"/>
    <mergeCell ref="AO620:AR620"/>
    <mergeCell ref="AS620:AV620"/>
    <mergeCell ref="AW620:AZ620"/>
    <mergeCell ref="BA620:BE620"/>
    <mergeCell ref="B619:D619"/>
    <mergeCell ref="E619:AN619"/>
    <mergeCell ref="AO619:AR619"/>
    <mergeCell ref="AS619:AV619"/>
    <mergeCell ref="AW619:AZ619"/>
    <mergeCell ref="BA619:BE619"/>
    <mergeCell ref="B624:D624"/>
    <mergeCell ref="E624:AN624"/>
    <mergeCell ref="AO624:AR624"/>
    <mergeCell ref="AS624:AV624"/>
    <mergeCell ref="AW624:AZ624"/>
    <mergeCell ref="BA624:BE624"/>
    <mergeCell ref="B623:D623"/>
    <mergeCell ref="E623:AN623"/>
    <mergeCell ref="AO623:AR623"/>
    <mergeCell ref="AS623:AV623"/>
    <mergeCell ref="AW623:AZ623"/>
    <mergeCell ref="BA623:BE623"/>
    <mergeCell ref="B622:D622"/>
    <mergeCell ref="E622:AN622"/>
    <mergeCell ref="AO622:AR622"/>
    <mergeCell ref="AS622:AV622"/>
    <mergeCell ref="AW622:AZ622"/>
    <mergeCell ref="BA622:BE622"/>
    <mergeCell ref="B627:D627"/>
    <mergeCell ref="E627:AN627"/>
    <mergeCell ref="AO627:AR627"/>
    <mergeCell ref="AS627:AV627"/>
    <mergeCell ref="AW627:AZ627"/>
    <mergeCell ref="BA627:BE627"/>
    <mergeCell ref="B626:D626"/>
    <mergeCell ref="E626:AN626"/>
    <mergeCell ref="AO626:AR626"/>
    <mergeCell ref="AS626:AV626"/>
    <mergeCell ref="AW626:AZ626"/>
    <mergeCell ref="BA626:BE626"/>
    <mergeCell ref="B625:D625"/>
    <mergeCell ref="E625:AN625"/>
    <mergeCell ref="AO625:AR625"/>
    <mergeCell ref="AS625:AV625"/>
    <mergeCell ref="AW625:AZ625"/>
    <mergeCell ref="BA625:BE625"/>
    <mergeCell ref="B630:D630"/>
    <mergeCell ref="E630:AN630"/>
    <mergeCell ref="AO630:AR630"/>
    <mergeCell ref="AS630:AV630"/>
    <mergeCell ref="AW630:AZ630"/>
    <mergeCell ref="BA630:BE630"/>
    <mergeCell ref="B629:D629"/>
    <mergeCell ref="E629:AN629"/>
    <mergeCell ref="AO629:AR629"/>
    <mergeCell ref="AS629:AV629"/>
    <mergeCell ref="AW629:AZ629"/>
    <mergeCell ref="BA629:BE629"/>
    <mergeCell ref="B628:D628"/>
    <mergeCell ref="E628:AN628"/>
    <mergeCell ref="AO628:AR628"/>
    <mergeCell ref="AS628:AV628"/>
    <mergeCell ref="AW628:AZ628"/>
    <mergeCell ref="BA628:BE628"/>
    <mergeCell ref="B633:D633"/>
    <mergeCell ref="E633:AN633"/>
    <mergeCell ref="AO633:AR633"/>
    <mergeCell ref="AS633:AV633"/>
    <mergeCell ref="AW633:AZ633"/>
    <mergeCell ref="BA633:BE633"/>
    <mergeCell ref="B632:D632"/>
    <mergeCell ref="E632:AN632"/>
    <mergeCell ref="AO632:AR632"/>
    <mergeCell ref="AS632:AV632"/>
    <mergeCell ref="AW632:AZ632"/>
    <mergeCell ref="BA632:BE632"/>
    <mergeCell ref="B631:D631"/>
    <mergeCell ref="E631:AN631"/>
    <mergeCell ref="AO631:AR631"/>
    <mergeCell ref="AS631:AV631"/>
    <mergeCell ref="AW631:AZ631"/>
    <mergeCell ref="BA631:BE631"/>
    <mergeCell ref="B636:D636"/>
    <mergeCell ref="E636:AN636"/>
    <mergeCell ref="AO636:AR636"/>
    <mergeCell ref="AS636:AV636"/>
    <mergeCell ref="AW636:AZ636"/>
    <mergeCell ref="BA636:BE636"/>
    <mergeCell ref="B635:D635"/>
    <mergeCell ref="E635:AN635"/>
    <mergeCell ref="AO635:AR635"/>
    <mergeCell ref="AS635:AV635"/>
    <mergeCell ref="AW635:AZ635"/>
    <mergeCell ref="BA635:BE635"/>
    <mergeCell ref="B634:D634"/>
    <mergeCell ref="E634:AN634"/>
    <mergeCell ref="AO634:AR634"/>
    <mergeCell ref="AS634:AV634"/>
    <mergeCell ref="AW634:AZ634"/>
    <mergeCell ref="BA634:BE634"/>
    <mergeCell ref="B639:D639"/>
    <mergeCell ref="E639:AN639"/>
    <mergeCell ref="AO639:AR639"/>
    <mergeCell ref="AS639:AV639"/>
    <mergeCell ref="AW639:AZ639"/>
    <mergeCell ref="BA639:BE639"/>
    <mergeCell ref="B638:D638"/>
    <mergeCell ref="E638:AN638"/>
    <mergeCell ref="AO638:AR638"/>
    <mergeCell ref="AS638:AV638"/>
    <mergeCell ref="AW638:AZ638"/>
    <mergeCell ref="BA638:BE638"/>
    <mergeCell ref="B637:D637"/>
    <mergeCell ref="E637:AN637"/>
    <mergeCell ref="AO637:AR637"/>
    <mergeCell ref="AS637:AV637"/>
    <mergeCell ref="AW637:AZ637"/>
    <mergeCell ref="BA637:BE637"/>
    <mergeCell ref="B642:D642"/>
    <mergeCell ref="E642:AN642"/>
    <mergeCell ref="AO642:AR642"/>
    <mergeCell ref="AS642:AV642"/>
    <mergeCell ref="AW642:AZ642"/>
    <mergeCell ref="BA642:BE642"/>
    <mergeCell ref="B641:D641"/>
    <mergeCell ref="E641:AN641"/>
    <mergeCell ref="AO641:AR641"/>
    <mergeCell ref="AS641:AV641"/>
    <mergeCell ref="AW641:AZ641"/>
    <mergeCell ref="BA641:BE641"/>
    <mergeCell ref="B640:D640"/>
    <mergeCell ref="E640:AN640"/>
    <mergeCell ref="AO640:AR640"/>
    <mergeCell ref="AS640:AV640"/>
    <mergeCell ref="AW640:AZ640"/>
    <mergeCell ref="BA640:BE640"/>
    <mergeCell ref="B645:D645"/>
    <mergeCell ref="E645:AN645"/>
    <mergeCell ref="AO645:AR645"/>
    <mergeCell ref="AS645:AV645"/>
    <mergeCell ref="AW645:AZ645"/>
    <mergeCell ref="BA645:BE645"/>
    <mergeCell ref="B644:D644"/>
    <mergeCell ref="E644:AN644"/>
    <mergeCell ref="AO644:AR644"/>
    <mergeCell ref="AS644:AV644"/>
    <mergeCell ref="AW644:AZ644"/>
    <mergeCell ref="BA644:BE644"/>
    <mergeCell ref="B643:D643"/>
    <mergeCell ref="E643:AN643"/>
    <mergeCell ref="AO643:AR643"/>
    <mergeCell ref="AS643:AV643"/>
    <mergeCell ref="AW643:AZ643"/>
    <mergeCell ref="BA643:BE643"/>
    <mergeCell ref="B648:D648"/>
    <mergeCell ref="E648:AN648"/>
    <mergeCell ref="AO648:AR648"/>
    <mergeCell ref="AS648:AV648"/>
    <mergeCell ref="AW648:AZ648"/>
    <mergeCell ref="BA648:BE648"/>
    <mergeCell ref="B647:D647"/>
    <mergeCell ref="E647:AN647"/>
    <mergeCell ref="AO647:AR647"/>
    <mergeCell ref="AS647:AV647"/>
    <mergeCell ref="AW647:AZ647"/>
    <mergeCell ref="BA647:BE647"/>
    <mergeCell ref="B646:D646"/>
    <mergeCell ref="E646:AN646"/>
    <mergeCell ref="AO646:AR646"/>
    <mergeCell ref="AS646:AV646"/>
    <mergeCell ref="AW646:AZ646"/>
    <mergeCell ref="BA646:BE646"/>
    <mergeCell ref="B651:D651"/>
    <mergeCell ref="E651:AN651"/>
    <mergeCell ref="AO651:AR651"/>
    <mergeCell ref="AS651:AV651"/>
    <mergeCell ref="AW651:AZ651"/>
    <mergeCell ref="BA651:BE651"/>
    <mergeCell ref="B650:D650"/>
    <mergeCell ref="E650:AN650"/>
    <mergeCell ref="AO650:AR650"/>
    <mergeCell ref="AS650:AV650"/>
    <mergeCell ref="AW650:AZ650"/>
    <mergeCell ref="BA650:BE650"/>
    <mergeCell ref="B649:D649"/>
    <mergeCell ref="E649:AN649"/>
    <mergeCell ref="AO649:AR649"/>
    <mergeCell ref="AS649:AV649"/>
    <mergeCell ref="AW649:AZ649"/>
    <mergeCell ref="BA649:BE649"/>
    <mergeCell ref="B654:D654"/>
    <mergeCell ref="E654:AN654"/>
    <mergeCell ref="AO654:AR654"/>
    <mergeCell ref="AS654:AV654"/>
    <mergeCell ref="AW654:AZ654"/>
    <mergeCell ref="BA654:BE654"/>
    <mergeCell ref="B653:D653"/>
    <mergeCell ref="E653:AN653"/>
    <mergeCell ref="AO653:AR653"/>
    <mergeCell ref="AS653:AV653"/>
    <mergeCell ref="AW653:AZ653"/>
    <mergeCell ref="BA653:BE653"/>
    <mergeCell ref="B652:D652"/>
    <mergeCell ref="E652:AN652"/>
    <mergeCell ref="AO652:AR652"/>
    <mergeCell ref="AS652:AV652"/>
    <mergeCell ref="AW652:AZ652"/>
    <mergeCell ref="BA652:BE652"/>
    <mergeCell ref="B657:D657"/>
    <mergeCell ref="E657:AN657"/>
    <mergeCell ref="AO657:AR657"/>
    <mergeCell ref="AS657:AV657"/>
    <mergeCell ref="AW657:AZ657"/>
    <mergeCell ref="BA657:BE657"/>
    <mergeCell ref="B656:D656"/>
    <mergeCell ref="E656:AN656"/>
    <mergeCell ref="AO656:AR656"/>
    <mergeCell ref="AS656:AV656"/>
    <mergeCell ref="AW656:AZ656"/>
    <mergeCell ref="BA656:BE656"/>
    <mergeCell ref="B655:D655"/>
    <mergeCell ref="E655:AN655"/>
    <mergeCell ref="AO655:AR655"/>
    <mergeCell ref="AS655:AV655"/>
    <mergeCell ref="AW655:AZ655"/>
    <mergeCell ref="BA655:BE655"/>
    <mergeCell ref="B660:D660"/>
    <mergeCell ref="E660:AN660"/>
    <mergeCell ref="AO660:AR660"/>
    <mergeCell ref="AS660:AV660"/>
    <mergeCell ref="AW660:AZ660"/>
    <mergeCell ref="BA660:BE660"/>
    <mergeCell ref="B659:D659"/>
    <mergeCell ref="E659:AN659"/>
    <mergeCell ref="AO659:AR659"/>
    <mergeCell ref="AS659:AV659"/>
    <mergeCell ref="AW659:AZ659"/>
    <mergeCell ref="BA659:BE659"/>
    <mergeCell ref="B658:D658"/>
    <mergeCell ref="E658:AN658"/>
    <mergeCell ref="AO658:AR658"/>
    <mergeCell ref="AS658:AV658"/>
    <mergeCell ref="AW658:AZ658"/>
    <mergeCell ref="BA658:BE658"/>
    <mergeCell ref="B663:D663"/>
    <mergeCell ref="E663:AN663"/>
    <mergeCell ref="AO663:AR663"/>
    <mergeCell ref="AS663:AV663"/>
    <mergeCell ref="AW663:AZ663"/>
    <mergeCell ref="BA663:BE663"/>
    <mergeCell ref="B662:D662"/>
    <mergeCell ref="E662:AN662"/>
    <mergeCell ref="AO662:AR662"/>
    <mergeCell ref="AS662:AV662"/>
    <mergeCell ref="AW662:AZ662"/>
    <mergeCell ref="BA662:BE662"/>
    <mergeCell ref="B661:D661"/>
    <mergeCell ref="E661:AN661"/>
    <mergeCell ref="AO661:AR661"/>
    <mergeCell ref="AS661:AV661"/>
    <mergeCell ref="AW661:AZ661"/>
    <mergeCell ref="BA661:BE661"/>
    <mergeCell ref="B666:D666"/>
    <mergeCell ref="E666:AN666"/>
    <mergeCell ref="AO666:AR666"/>
    <mergeCell ref="AS666:AV666"/>
    <mergeCell ref="AW666:AZ666"/>
    <mergeCell ref="BA666:BE666"/>
    <mergeCell ref="B665:D665"/>
    <mergeCell ref="E665:AN665"/>
    <mergeCell ref="AO665:AR665"/>
    <mergeCell ref="AS665:AV665"/>
    <mergeCell ref="AW665:AZ665"/>
    <mergeCell ref="BA665:BE665"/>
    <mergeCell ref="B664:D664"/>
    <mergeCell ref="E664:AN664"/>
    <mergeCell ref="AO664:AR664"/>
    <mergeCell ref="AS664:AV664"/>
    <mergeCell ref="AW664:AZ664"/>
    <mergeCell ref="BA664:BE664"/>
    <mergeCell ref="B669:D669"/>
    <mergeCell ref="E669:AN669"/>
    <mergeCell ref="AO669:AR669"/>
    <mergeCell ref="AS669:AV669"/>
    <mergeCell ref="AW669:AZ669"/>
    <mergeCell ref="BA669:BE669"/>
    <mergeCell ref="B668:D668"/>
    <mergeCell ref="E668:AN668"/>
    <mergeCell ref="AO668:AR668"/>
    <mergeCell ref="AS668:AV668"/>
    <mergeCell ref="AW668:AZ668"/>
    <mergeCell ref="BA668:BE668"/>
    <mergeCell ref="B667:D667"/>
    <mergeCell ref="E667:AN667"/>
    <mergeCell ref="AO667:AR667"/>
    <mergeCell ref="AS667:AV667"/>
    <mergeCell ref="AW667:AZ667"/>
    <mergeCell ref="BA667:BE667"/>
    <mergeCell ref="B672:D672"/>
    <mergeCell ref="E672:AN672"/>
    <mergeCell ref="AO672:AR672"/>
    <mergeCell ref="AS672:AV672"/>
    <mergeCell ref="AW672:AZ672"/>
    <mergeCell ref="BA672:BE672"/>
    <mergeCell ref="B671:D671"/>
    <mergeCell ref="E671:AN671"/>
    <mergeCell ref="AO671:AR671"/>
    <mergeCell ref="AS671:AV671"/>
    <mergeCell ref="AW671:AZ671"/>
    <mergeCell ref="BA671:BE671"/>
    <mergeCell ref="B670:D670"/>
    <mergeCell ref="E670:AN670"/>
    <mergeCell ref="AO670:AR670"/>
    <mergeCell ref="AS670:AV670"/>
    <mergeCell ref="AW670:AZ670"/>
    <mergeCell ref="BA670:BE670"/>
    <mergeCell ref="B675:D675"/>
    <mergeCell ref="E675:AN675"/>
    <mergeCell ref="AO675:AR675"/>
    <mergeCell ref="AS675:AV675"/>
    <mergeCell ref="AW675:AZ675"/>
    <mergeCell ref="BA675:BE675"/>
    <mergeCell ref="B674:D674"/>
    <mergeCell ref="E674:AN674"/>
    <mergeCell ref="AO674:AR674"/>
    <mergeCell ref="AS674:AV674"/>
    <mergeCell ref="AW674:AZ674"/>
    <mergeCell ref="BA674:BE674"/>
    <mergeCell ref="B673:D673"/>
    <mergeCell ref="E673:AN673"/>
    <mergeCell ref="AO673:AR673"/>
    <mergeCell ref="AS673:AV673"/>
    <mergeCell ref="AW673:AZ673"/>
    <mergeCell ref="BA673:BE673"/>
    <mergeCell ref="B678:D678"/>
    <mergeCell ref="E678:AN678"/>
    <mergeCell ref="AO678:AR678"/>
    <mergeCell ref="AS678:AV678"/>
    <mergeCell ref="AW678:AZ678"/>
    <mergeCell ref="BA678:BE678"/>
    <mergeCell ref="B677:D677"/>
    <mergeCell ref="E677:AN677"/>
    <mergeCell ref="AO677:AR677"/>
    <mergeCell ref="AS677:AV677"/>
    <mergeCell ref="AW677:AZ677"/>
    <mergeCell ref="BA677:BE677"/>
    <mergeCell ref="B676:D676"/>
    <mergeCell ref="E676:AN676"/>
    <mergeCell ref="AO676:AR676"/>
    <mergeCell ref="AS676:AV676"/>
    <mergeCell ref="AW676:AZ676"/>
    <mergeCell ref="BA676:BE676"/>
    <mergeCell ref="B681:D681"/>
    <mergeCell ref="E681:AN681"/>
    <mergeCell ref="AO681:AR681"/>
    <mergeCell ref="AS681:AV681"/>
    <mergeCell ref="AW681:AZ681"/>
    <mergeCell ref="BA681:BE681"/>
    <mergeCell ref="B680:D680"/>
    <mergeCell ref="E680:AN680"/>
    <mergeCell ref="AO680:AR680"/>
    <mergeCell ref="AS680:AV680"/>
    <mergeCell ref="AW680:AZ680"/>
    <mergeCell ref="BA680:BE680"/>
    <mergeCell ref="B679:D679"/>
    <mergeCell ref="E679:AN679"/>
    <mergeCell ref="AO679:AR679"/>
    <mergeCell ref="AS679:AV679"/>
    <mergeCell ref="AW679:AZ679"/>
    <mergeCell ref="BA679:BE679"/>
    <mergeCell ref="B684:D684"/>
    <mergeCell ref="E684:AN684"/>
    <mergeCell ref="AO684:AR684"/>
    <mergeCell ref="AS684:AV684"/>
    <mergeCell ref="AW684:AZ684"/>
    <mergeCell ref="BA684:BE684"/>
    <mergeCell ref="B683:D683"/>
    <mergeCell ref="E683:AN683"/>
    <mergeCell ref="AO683:AR683"/>
    <mergeCell ref="AS683:AV683"/>
    <mergeCell ref="AW683:AZ683"/>
    <mergeCell ref="BA683:BE683"/>
    <mergeCell ref="B682:D682"/>
    <mergeCell ref="E682:AN682"/>
    <mergeCell ref="AO682:AR682"/>
    <mergeCell ref="AS682:AV682"/>
    <mergeCell ref="AW682:AZ682"/>
    <mergeCell ref="BA682:BE682"/>
    <mergeCell ref="B687:D687"/>
    <mergeCell ref="E687:AN687"/>
    <mergeCell ref="AO687:AR687"/>
    <mergeCell ref="AS687:AV687"/>
    <mergeCell ref="AW687:AZ687"/>
    <mergeCell ref="BA687:BE687"/>
    <mergeCell ref="B686:D686"/>
    <mergeCell ref="E686:AN686"/>
    <mergeCell ref="AO686:AR686"/>
    <mergeCell ref="AS686:AV686"/>
    <mergeCell ref="AW686:AZ686"/>
    <mergeCell ref="BA686:BE686"/>
    <mergeCell ref="B685:D685"/>
    <mergeCell ref="E685:AN685"/>
    <mergeCell ref="AO685:AR685"/>
    <mergeCell ref="AS685:AV685"/>
    <mergeCell ref="AW685:AZ685"/>
    <mergeCell ref="BA685:BE685"/>
    <mergeCell ref="B690:D690"/>
    <mergeCell ref="E690:AN690"/>
    <mergeCell ref="AO690:AR690"/>
    <mergeCell ref="AS690:AV690"/>
    <mergeCell ref="AW690:AZ690"/>
    <mergeCell ref="BA690:BE690"/>
    <mergeCell ref="B689:D689"/>
    <mergeCell ref="E689:AN689"/>
    <mergeCell ref="AO689:AR689"/>
    <mergeCell ref="AS689:AV689"/>
    <mergeCell ref="AW689:AZ689"/>
    <mergeCell ref="BA689:BE689"/>
    <mergeCell ref="B688:D688"/>
    <mergeCell ref="E688:AN688"/>
    <mergeCell ref="AO688:AR688"/>
    <mergeCell ref="AS688:AV688"/>
    <mergeCell ref="AW688:AZ688"/>
    <mergeCell ref="BA688:BE688"/>
    <mergeCell ref="B693:D693"/>
    <mergeCell ref="E693:AN693"/>
    <mergeCell ref="AO693:AR693"/>
    <mergeCell ref="AS693:AV693"/>
    <mergeCell ref="AW693:AZ693"/>
    <mergeCell ref="BA693:BE693"/>
    <mergeCell ref="B692:D692"/>
    <mergeCell ref="E692:AN692"/>
    <mergeCell ref="AO692:AR692"/>
    <mergeCell ref="AS692:AV692"/>
    <mergeCell ref="AW692:AZ692"/>
    <mergeCell ref="BA692:BE692"/>
    <mergeCell ref="B691:D691"/>
    <mergeCell ref="E691:AN691"/>
    <mergeCell ref="AO691:AR691"/>
    <mergeCell ref="AS691:AV691"/>
    <mergeCell ref="AW691:AZ691"/>
    <mergeCell ref="BA691:BE691"/>
    <mergeCell ref="B696:D696"/>
    <mergeCell ref="E696:AN696"/>
    <mergeCell ref="AO696:AR696"/>
    <mergeCell ref="AS696:AV696"/>
    <mergeCell ref="AW696:AZ696"/>
    <mergeCell ref="BA696:BE696"/>
    <mergeCell ref="B695:D695"/>
    <mergeCell ref="E695:AN695"/>
    <mergeCell ref="AO695:AR695"/>
    <mergeCell ref="AS695:AV695"/>
    <mergeCell ref="AW695:AZ695"/>
    <mergeCell ref="BA695:BE695"/>
    <mergeCell ref="B694:D694"/>
    <mergeCell ref="E694:AN694"/>
    <mergeCell ref="AO694:AR694"/>
    <mergeCell ref="AS694:AV694"/>
    <mergeCell ref="AW694:AZ694"/>
    <mergeCell ref="BA694:BE694"/>
    <mergeCell ref="B699:D699"/>
    <mergeCell ref="E699:AN699"/>
    <mergeCell ref="AO699:AR699"/>
    <mergeCell ref="AS699:AV699"/>
    <mergeCell ref="AW699:AZ699"/>
    <mergeCell ref="BA699:BE699"/>
    <mergeCell ref="B698:D698"/>
    <mergeCell ref="E698:AN698"/>
    <mergeCell ref="AO698:AR698"/>
    <mergeCell ref="AS698:AV698"/>
    <mergeCell ref="AW698:AZ698"/>
    <mergeCell ref="BA698:BE698"/>
    <mergeCell ref="B697:D697"/>
    <mergeCell ref="E697:AN697"/>
    <mergeCell ref="AO697:AR697"/>
    <mergeCell ref="AS697:AV697"/>
    <mergeCell ref="AW697:AZ697"/>
    <mergeCell ref="BA697:BE697"/>
    <mergeCell ref="B702:D702"/>
    <mergeCell ref="E702:AN702"/>
    <mergeCell ref="AO702:AR702"/>
    <mergeCell ref="AS702:AV702"/>
    <mergeCell ref="AW702:AZ702"/>
    <mergeCell ref="BA702:BE702"/>
    <mergeCell ref="B701:D701"/>
    <mergeCell ref="E701:AN701"/>
    <mergeCell ref="AO701:AR701"/>
    <mergeCell ref="AS701:AV701"/>
    <mergeCell ref="AW701:AZ701"/>
    <mergeCell ref="BA701:BE701"/>
    <mergeCell ref="B700:D700"/>
    <mergeCell ref="E700:AN700"/>
    <mergeCell ref="AO700:AR700"/>
    <mergeCell ref="AS700:AV700"/>
    <mergeCell ref="AW700:AZ700"/>
    <mergeCell ref="BA700:BE700"/>
    <mergeCell ref="B705:D705"/>
    <mergeCell ref="E705:AN705"/>
    <mergeCell ref="AO705:AR705"/>
    <mergeCell ref="AS705:AV705"/>
    <mergeCell ref="AW705:AZ705"/>
    <mergeCell ref="BA705:BE705"/>
    <mergeCell ref="B704:D704"/>
    <mergeCell ref="E704:AN704"/>
    <mergeCell ref="AO704:AR704"/>
    <mergeCell ref="AS704:AV704"/>
    <mergeCell ref="AW704:AZ704"/>
    <mergeCell ref="BA704:BE704"/>
    <mergeCell ref="B703:D703"/>
    <mergeCell ref="E703:AN703"/>
    <mergeCell ref="AO703:AR703"/>
    <mergeCell ref="AS703:AV703"/>
    <mergeCell ref="AW703:AZ703"/>
    <mergeCell ref="BA703:BE703"/>
    <mergeCell ref="B708:D708"/>
    <mergeCell ref="E708:AN708"/>
    <mergeCell ref="AO708:AR708"/>
    <mergeCell ref="AS708:AV708"/>
    <mergeCell ref="AW708:AZ708"/>
    <mergeCell ref="BA708:BE708"/>
    <mergeCell ref="B707:D707"/>
    <mergeCell ref="E707:AN707"/>
    <mergeCell ref="AO707:AR707"/>
    <mergeCell ref="AS707:AV707"/>
    <mergeCell ref="AW707:AZ707"/>
    <mergeCell ref="BA707:BE707"/>
    <mergeCell ref="B706:D706"/>
    <mergeCell ref="E706:AN706"/>
    <mergeCell ref="AO706:AR706"/>
    <mergeCell ref="AS706:AV706"/>
    <mergeCell ref="AW706:AZ706"/>
    <mergeCell ref="BA706:BE706"/>
    <mergeCell ref="B711:D711"/>
    <mergeCell ref="E711:AN711"/>
    <mergeCell ref="AO711:AR711"/>
    <mergeCell ref="AS711:AV711"/>
    <mergeCell ref="AW711:AZ711"/>
    <mergeCell ref="BA711:BE711"/>
    <mergeCell ref="B710:D710"/>
    <mergeCell ref="E710:AN710"/>
    <mergeCell ref="AO710:AR710"/>
    <mergeCell ref="AS710:AV710"/>
    <mergeCell ref="AW710:AZ710"/>
    <mergeCell ref="BA710:BE710"/>
    <mergeCell ref="B709:D709"/>
    <mergeCell ref="E709:AN709"/>
    <mergeCell ref="AO709:AR709"/>
    <mergeCell ref="AS709:AV709"/>
    <mergeCell ref="AW709:AZ709"/>
    <mergeCell ref="BA709:BE709"/>
    <mergeCell ref="B714:D714"/>
    <mergeCell ref="E714:AN714"/>
    <mergeCell ref="AO714:AR714"/>
    <mergeCell ref="AS714:AV714"/>
    <mergeCell ref="AW714:AZ714"/>
    <mergeCell ref="BA714:BE714"/>
    <mergeCell ref="B713:D713"/>
    <mergeCell ref="E713:AN713"/>
    <mergeCell ref="AO713:AR713"/>
    <mergeCell ref="AS713:AV713"/>
    <mergeCell ref="AW713:AZ713"/>
    <mergeCell ref="BA713:BE713"/>
    <mergeCell ref="B712:D712"/>
    <mergeCell ref="E712:AN712"/>
    <mergeCell ref="AO712:AR712"/>
    <mergeCell ref="AS712:AV712"/>
    <mergeCell ref="AW712:AZ712"/>
    <mergeCell ref="BA712:BE712"/>
    <mergeCell ref="B717:D717"/>
    <mergeCell ref="E717:AN717"/>
    <mergeCell ref="AO717:AR717"/>
    <mergeCell ref="AS717:AV717"/>
    <mergeCell ref="AW717:AZ717"/>
    <mergeCell ref="BA717:BE717"/>
    <mergeCell ref="B716:D716"/>
    <mergeCell ref="E716:AN716"/>
    <mergeCell ref="AO716:AR716"/>
    <mergeCell ref="AS716:AV716"/>
    <mergeCell ref="AW716:AZ716"/>
    <mergeCell ref="BA716:BE716"/>
    <mergeCell ref="B715:D715"/>
    <mergeCell ref="E715:AN715"/>
    <mergeCell ref="AO715:AR715"/>
    <mergeCell ref="AS715:AV715"/>
    <mergeCell ref="AW715:AZ715"/>
    <mergeCell ref="BA715:BE715"/>
    <mergeCell ref="B720:D720"/>
    <mergeCell ref="E720:AN720"/>
    <mergeCell ref="AO720:AR720"/>
    <mergeCell ref="AS720:AV720"/>
    <mergeCell ref="AW720:AZ720"/>
    <mergeCell ref="BA720:BE720"/>
    <mergeCell ref="B719:D719"/>
    <mergeCell ref="E719:AN719"/>
    <mergeCell ref="AO719:AR719"/>
    <mergeCell ref="AS719:AV719"/>
    <mergeCell ref="AW719:AZ719"/>
    <mergeCell ref="BA719:BE719"/>
    <mergeCell ref="B718:D718"/>
    <mergeCell ref="E718:AN718"/>
    <mergeCell ref="AO718:AR718"/>
    <mergeCell ref="AS718:AV718"/>
    <mergeCell ref="AW718:AZ718"/>
    <mergeCell ref="BA718:BE718"/>
    <mergeCell ref="B723:D723"/>
    <mergeCell ref="E723:AN723"/>
    <mergeCell ref="AO723:AR723"/>
    <mergeCell ref="AS723:AV723"/>
    <mergeCell ref="AW723:AZ723"/>
    <mergeCell ref="BA723:BE723"/>
    <mergeCell ref="B722:D722"/>
    <mergeCell ref="E722:AN722"/>
    <mergeCell ref="AO722:AR722"/>
    <mergeCell ref="AS722:AV722"/>
    <mergeCell ref="AW722:AZ722"/>
    <mergeCell ref="BA722:BE722"/>
    <mergeCell ref="B721:D721"/>
    <mergeCell ref="E721:AN721"/>
    <mergeCell ref="AO721:AR721"/>
    <mergeCell ref="AS721:AV721"/>
    <mergeCell ref="AW721:AZ721"/>
    <mergeCell ref="BA721:BE721"/>
    <mergeCell ref="B726:D726"/>
    <mergeCell ref="E726:AN726"/>
    <mergeCell ref="AO726:AR726"/>
    <mergeCell ref="AS726:AV726"/>
    <mergeCell ref="AW726:AZ726"/>
    <mergeCell ref="BA726:BE726"/>
    <mergeCell ref="B725:D725"/>
    <mergeCell ref="E725:AN725"/>
    <mergeCell ref="AO725:AR725"/>
    <mergeCell ref="AS725:AV725"/>
    <mergeCell ref="AW725:AZ725"/>
    <mergeCell ref="BA725:BE725"/>
    <mergeCell ref="B724:D724"/>
    <mergeCell ref="E724:AN724"/>
    <mergeCell ref="AO724:AR724"/>
    <mergeCell ref="AS724:AV724"/>
    <mergeCell ref="AW724:AZ724"/>
    <mergeCell ref="BA724:BE724"/>
    <mergeCell ref="B729:D729"/>
    <mergeCell ref="E729:AN729"/>
    <mergeCell ref="AO729:AR729"/>
    <mergeCell ref="AS729:AV729"/>
    <mergeCell ref="AW729:AZ729"/>
    <mergeCell ref="BA729:BE729"/>
    <mergeCell ref="B728:D728"/>
    <mergeCell ref="E728:AN728"/>
    <mergeCell ref="AO728:AR728"/>
    <mergeCell ref="AS728:AV728"/>
    <mergeCell ref="AW728:AZ728"/>
    <mergeCell ref="BA728:BE728"/>
    <mergeCell ref="B727:D727"/>
    <mergeCell ref="E727:AN727"/>
    <mergeCell ref="AO727:AR727"/>
    <mergeCell ref="AS727:AV727"/>
    <mergeCell ref="AW727:AZ727"/>
    <mergeCell ref="BA727:BE727"/>
    <mergeCell ref="B732:D732"/>
    <mergeCell ref="E732:AN732"/>
    <mergeCell ref="AO732:AR732"/>
    <mergeCell ref="AS732:AV732"/>
    <mergeCell ref="AW732:AZ732"/>
    <mergeCell ref="BA732:BE732"/>
    <mergeCell ref="B731:D731"/>
    <mergeCell ref="E731:AN731"/>
    <mergeCell ref="AO731:AR731"/>
    <mergeCell ref="AS731:AV731"/>
    <mergeCell ref="AW731:AZ731"/>
    <mergeCell ref="BA731:BE731"/>
    <mergeCell ref="B730:D730"/>
    <mergeCell ref="E730:AN730"/>
    <mergeCell ref="AO730:AR730"/>
    <mergeCell ref="AS730:AV730"/>
    <mergeCell ref="AW730:AZ730"/>
    <mergeCell ref="BA730:BE730"/>
    <mergeCell ref="B735:D735"/>
    <mergeCell ref="E735:AN735"/>
    <mergeCell ref="AO735:AR735"/>
    <mergeCell ref="AS735:AV735"/>
    <mergeCell ref="AW735:AZ735"/>
    <mergeCell ref="BA735:BE735"/>
    <mergeCell ref="B734:D734"/>
    <mergeCell ref="E734:AN734"/>
    <mergeCell ref="AO734:AR734"/>
    <mergeCell ref="AS734:AV734"/>
    <mergeCell ref="AW734:AZ734"/>
    <mergeCell ref="BA734:BE734"/>
    <mergeCell ref="B733:D733"/>
    <mergeCell ref="E733:AN733"/>
    <mergeCell ref="AO733:AR733"/>
    <mergeCell ref="AS733:AV733"/>
    <mergeCell ref="AW733:AZ733"/>
    <mergeCell ref="BA733:BE733"/>
    <mergeCell ref="B738:D738"/>
    <mergeCell ref="E738:AN738"/>
    <mergeCell ref="AO738:AR738"/>
    <mergeCell ref="AS738:AV738"/>
    <mergeCell ref="AW738:AZ738"/>
    <mergeCell ref="BA738:BE738"/>
    <mergeCell ref="B737:D737"/>
    <mergeCell ref="E737:AN737"/>
    <mergeCell ref="AO737:AR737"/>
    <mergeCell ref="AS737:AV737"/>
    <mergeCell ref="AW737:AZ737"/>
    <mergeCell ref="BA737:BE737"/>
    <mergeCell ref="B736:D736"/>
    <mergeCell ref="E736:AN736"/>
    <mergeCell ref="AO736:AR736"/>
    <mergeCell ref="AS736:AV736"/>
    <mergeCell ref="AW736:AZ736"/>
    <mergeCell ref="BA736:BE736"/>
    <mergeCell ref="B741:D741"/>
    <mergeCell ref="E741:AN741"/>
    <mergeCell ref="AO741:AR741"/>
    <mergeCell ref="AS741:AV741"/>
    <mergeCell ref="AW741:AZ741"/>
    <mergeCell ref="BA741:BE741"/>
    <mergeCell ref="B740:D740"/>
    <mergeCell ref="E740:AN740"/>
    <mergeCell ref="AO740:AR740"/>
    <mergeCell ref="AS740:AV740"/>
    <mergeCell ref="AW740:AZ740"/>
    <mergeCell ref="BA740:BE740"/>
    <mergeCell ref="B739:D739"/>
    <mergeCell ref="E739:AN739"/>
    <mergeCell ref="AO739:AR739"/>
    <mergeCell ref="AS739:AV739"/>
    <mergeCell ref="AW739:AZ739"/>
    <mergeCell ref="BA739:BE739"/>
    <mergeCell ref="B744:D744"/>
    <mergeCell ref="E744:AN744"/>
    <mergeCell ref="AO744:AR744"/>
    <mergeCell ref="AS744:AV744"/>
    <mergeCell ref="AW744:AZ744"/>
    <mergeCell ref="BA744:BE744"/>
    <mergeCell ref="B743:D743"/>
    <mergeCell ref="E743:AN743"/>
    <mergeCell ref="AO743:AR743"/>
    <mergeCell ref="AS743:AV743"/>
    <mergeCell ref="AW743:AZ743"/>
    <mergeCell ref="BA743:BE743"/>
    <mergeCell ref="B742:D742"/>
    <mergeCell ref="E742:AN742"/>
    <mergeCell ref="AO742:AR742"/>
    <mergeCell ref="AS742:AV742"/>
    <mergeCell ref="AW742:AZ742"/>
    <mergeCell ref="BA742:BE742"/>
    <mergeCell ref="B747:D747"/>
    <mergeCell ref="E747:AN747"/>
    <mergeCell ref="AO747:AR747"/>
    <mergeCell ref="AS747:AV747"/>
    <mergeCell ref="AW747:AZ747"/>
    <mergeCell ref="BA747:BE747"/>
    <mergeCell ref="B746:D746"/>
    <mergeCell ref="E746:AN746"/>
    <mergeCell ref="AO746:AR746"/>
    <mergeCell ref="AS746:AV746"/>
    <mergeCell ref="AW746:AZ746"/>
    <mergeCell ref="BA746:BE746"/>
    <mergeCell ref="B745:D745"/>
    <mergeCell ref="E745:AN745"/>
    <mergeCell ref="AO745:AR745"/>
    <mergeCell ref="AS745:AV745"/>
    <mergeCell ref="AW745:AZ745"/>
    <mergeCell ref="BA745:BE745"/>
    <mergeCell ref="B750:D750"/>
    <mergeCell ref="E750:AN750"/>
    <mergeCell ref="AO750:AR750"/>
    <mergeCell ref="AS750:AV750"/>
    <mergeCell ref="AW750:AZ750"/>
    <mergeCell ref="BA750:BE750"/>
    <mergeCell ref="B749:D749"/>
    <mergeCell ref="E749:AN749"/>
    <mergeCell ref="AO749:AR749"/>
    <mergeCell ref="AS749:AV749"/>
    <mergeCell ref="AW749:AZ749"/>
    <mergeCell ref="BA749:BE749"/>
    <mergeCell ref="B748:D748"/>
    <mergeCell ref="E748:AN748"/>
    <mergeCell ref="AO748:AR748"/>
    <mergeCell ref="AS748:AV748"/>
    <mergeCell ref="AW748:AZ748"/>
    <mergeCell ref="BA748:BE748"/>
    <mergeCell ref="B753:D753"/>
    <mergeCell ref="E753:AN753"/>
    <mergeCell ref="AO753:AR753"/>
    <mergeCell ref="AS753:AV753"/>
    <mergeCell ref="AW753:AZ753"/>
    <mergeCell ref="BA753:BE753"/>
    <mergeCell ref="B752:D752"/>
    <mergeCell ref="E752:AN752"/>
    <mergeCell ref="AO752:AR752"/>
    <mergeCell ref="AS752:AV752"/>
    <mergeCell ref="AW752:AZ752"/>
    <mergeCell ref="BA752:BE752"/>
    <mergeCell ref="B751:D751"/>
    <mergeCell ref="E751:AN751"/>
    <mergeCell ref="AO751:AR751"/>
    <mergeCell ref="AS751:AV751"/>
    <mergeCell ref="AW751:AZ751"/>
    <mergeCell ref="BA751:BE751"/>
    <mergeCell ref="B756:D756"/>
    <mergeCell ref="E756:AN756"/>
    <mergeCell ref="AO756:AR756"/>
    <mergeCell ref="AS756:AV756"/>
    <mergeCell ref="AW756:AZ756"/>
    <mergeCell ref="BA756:BE756"/>
    <mergeCell ref="B755:D755"/>
    <mergeCell ref="E755:AN755"/>
    <mergeCell ref="AO755:AR755"/>
    <mergeCell ref="AS755:AV755"/>
    <mergeCell ref="AW755:AZ755"/>
    <mergeCell ref="BA755:BE755"/>
    <mergeCell ref="B754:D754"/>
    <mergeCell ref="E754:AN754"/>
    <mergeCell ref="AO754:AR754"/>
    <mergeCell ref="AS754:AV754"/>
    <mergeCell ref="AW754:AZ754"/>
    <mergeCell ref="BA754:BE754"/>
    <mergeCell ref="B759:D759"/>
    <mergeCell ref="E759:AN759"/>
    <mergeCell ref="AO759:AR759"/>
    <mergeCell ref="AS759:AV759"/>
    <mergeCell ref="AW759:AZ759"/>
    <mergeCell ref="BA759:BE759"/>
    <mergeCell ref="B758:D758"/>
    <mergeCell ref="E758:AN758"/>
    <mergeCell ref="AO758:AR758"/>
    <mergeCell ref="AS758:AV758"/>
    <mergeCell ref="AW758:AZ758"/>
    <mergeCell ref="BA758:BE758"/>
    <mergeCell ref="B757:D757"/>
    <mergeCell ref="E757:AN757"/>
    <mergeCell ref="AO757:AR757"/>
    <mergeCell ref="AS757:AV757"/>
    <mergeCell ref="AW757:AZ757"/>
    <mergeCell ref="BA757:BE757"/>
    <mergeCell ref="B762:D762"/>
    <mergeCell ref="E762:AN762"/>
    <mergeCell ref="AO762:AR762"/>
    <mergeCell ref="AS762:AV762"/>
    <mergeCell ref="AW762:AZ762"/>
    <mergeCell ref="BA762:BE762"/>
    <mergeCell ref="B761:D761"/>
    <mergeCell ref="E761:AN761"/>
    <mergeCell ref="AO761:AR761"/>
    <mergeCell ref="AS761:AV761"/>
    <mergeCell ref="AW761:AZ761"/>
    <mergeCell ref="BA761:BE761"/>
    <mergeCell ref="B760:D760"/>
    <mergeCell ref="E760:AN760"/>
    <mergeCell ref="AO760:AR760"/>
    <mergeCell ref="AS760:AV760"/>
    <mergeCell ref="AW760:AZ760"/>
    <mergeCell ref="BA760:BE760"/>
    <mergeCell ref="B765:D765"/>
    <mergeCell ref="E765:AN765"/>
    <mergeCell ref="AO765:AR765"/>
    <mergeCell ref="AS765:AV765"/>
    <mergeCell ref="AW765:AZ765"/>
    <mergeCell ref="BA765:BE765"/>
    <mergeCell ref="B764:D764"/>
    <mergeCell ref="E764:AN764"/>
    <mergeCell ref="AO764:AR764"/>
    <mergeCell ref="AS764:AV764"/>
    <mergeCell ref="AW764:AZ764"/>
    <mergeCell ref="BA764:BE764"/>
    <mergeCell ref="B763:D763"/>
    <mergeCell ref="E763:AN763"/>
    <mergeCell ref="AO763:AR763"/>
    <mergeCell ref="AS763:AV763"/>
    <mergeCell ref="AW763:AZ763"/>
    <mergeCell ref="BA763:BE763"/>
    <mergeCell ref="B768:D768"/>
    <mergeCell ref="E768:AN768"/>
    <mergeCell ref="AO768:AR768"/>
    <mergeCell ref="AS768:AV768"/>
    <mergeCell ref="AW768:AZ768"/>
    <mergeCell ref="BA768:BE768"/>
    <mergeCell ref="B767:D767"/>
    <mergeCell ref="E767:AN767"/>
    <mergeCell ref="AO767:AR767"/>
    <mergeCell ref="AS767:AV767"/>
    <mergeCell ref="AW767:AZ767"/>
    <mergeCell ref="BA767:BE767"/>
    <mergeCell ref="B766:D766"/>
    <mergeCell ref="E766:AN766"/>
    <mergeCell ref="AO766:AR766"/>
    <mergeCell ref="AS766:AV766"/>
    <mergeCell ref="AW766:AZ766"/>
    <mergeCell ref="BA766:BE766"/>
    <mergeCell ref="B771:D771"/>
    <mergeCell ref="E771:AN771"/>
    <mergeCell ref="AO771:AR771"/>
    <mergeCell ref="AS771:AV771"/>
    <mergeCell ref="AW771:AZ771"/>
    <mergeCell ref="BA771:BE771"/>
    <mergeCell ref="B770:D770"/>
    <mergeCell ref="E770:AN770"/>
    <mergeCell ref="AO770:AR770"/>
    <mergeCell ref="AS770:AV770"/>
    <mergeCell ref="AW770:AZ770"/>
    <mergeCell ref="BA770:BE770"/>
    <mergeCell ref="B769:D769"/>
    <mergeCell ref="E769:AN769"/>
    <mergeCell ref="AO769:AR769"/>
    <mergeCell ref="AS769:AV769"/>
    <mergeCell ref="AW769:AZ769"/>
    <mergeCell ref="BA769:BE769"/>
    <mergeCell ref="B774:D774"/>
    <mergeCell ref="E774:AN774"/>
    <mergeCell ref="AO774:AR774"/>
    <mergeCell ref="AS774:AV774"/>
    <mergeCell ref="AW774:AZ774"/>
    <mergeCell ref="BA774:BE774"/>
    <mergeCell ref="B773:D773"/>
    <mergeCell ref="E773:AN773"/>
    <mergeCell ref="AO773:AR773"/>
    <mergeCell ref="AS773:AV773"/>
    <mergeCell ref="AW773:AZ773"/>
    <mergeCell ref="BA773:BE773"/>
    <mergeCell ref="B772:D772"/>
    <mergeCell ref="E772:AN772"/>
    <mergeCell ref="AO772:AR772"/>
    <mergeCell ref="AS772:AV772"/>
    <mergeCell ref="AW772:AZ772"/>
    <mergeCell ref="BA772:BE772"/>
    <mergeCell ref="B777:D777"/>
    <mergeCell ref="E777:AN777"/>
    <mergeCell ref="AO777:AR777"/>
    <mergeCell ref="AS777:AV777"/>
    <mergeCell ref="AW777:AZ777"/>
    <mergeCell ref="BA777:BE777"/>
    <mergeCell ref="B776:D776"/>
    <mergeCell ref="E776:AN776"/>
    <mergeCell ref="AO776:AR776"/>
    <mergeCell ref="AS776:AV776"/>
    <mergeCell ref="AW776:AZ776"/>
    <mergeCell ref="BA776:BE776"/>
    <mergeCell ref="B775:D775"/>
    <mergeCell ref="E775:AN775"/>
    <mergeCell ref="AO775:AR775"/>
    <mergeCell ref="AS775:AV775"/>
    <mergeCell ref="AW775:AZ775"/>
    <mergeCell ref="BA775:BE775"/>
    <mergeCell ref="B780:D780"/>
    <mergeCell ref="E780:AN780"/>
    <mergeCell ref="AO780:AR780"/>
    <mergeCell ref="AS780:AV780"/>
    <mergeCell ref="AW780:AZ780"/>
    <mergeCell ref="BA780:BE780"/>
    <mergeCell ref="B779:D779"/>
    <mergeCell ref="E779:AN779"/>
    <mergeCell ref="AO779:AR779"/>
    <mergeCell ref="AS779:AV779"/>
    <mergeCell ref="AW779:AZ779"/>
    <mergeCell ref="BA779:BE779"/>
    <mergeCell ref="B778:D778"/>
    <mergeCell ref="E778:AN778"/>
    <mergeCell ref="AO778:AR778"/>
    <mergeCell ref="AS778:AV778"/>
    <mergeCell ref="AW778:AZ778"/>
    <mergeCell ref="BA778:BE778"/>
    <mergeCell ref="B783:D783"/>
    <mergeCell ref="E783:AN783"/>
    <mergeCell ref="AO783:AR783"/>
    <mergeCell ref="AS783:AV783"/>
    <mergeCell ref="AW783:AZ783"/>
    <mergeCell ref="BA783:BE783"/>
    <mergeCell ref="B782:D782"/>
    <mergeCell ref="E782:AN782"/>
    <mergeCell ref="AO782:AR782"/>
    <mergeCell ref="AS782:AV782"/>
    <mergeCell ref="AW782:AZ782"/>
    <mergeCell ref="BA782:BE782"/>
    <mergeCell ref="B781:D781"/>
    <mergeCell ref="E781:AN781"/>
    <mergeCell ref="AO781:AR781"/>
    <mergeCell ref="AS781:AV781"/>
    <mergeCell ref="AW781:AZ781"/>
    <mergeCell ref="BA781:BE781"/>
    <mergeCell ref="B786:D786"/>
    <mergeCell ref="E786:AN786"/>
    <mergeCell ref="AO786:AR786"/>
    <mergeCell ref="AS786:AV786"/>
    <mergeCell ref="AW786:AZ786"/>
    <mergeCell ref="BA786:BE786"/>
    <mergeCell ref="B785:D785"/>
    <mergeCell ref="E785:AN785"/>
    <mergeCell ref="AO785:AR785"/>
    <mergeCell ref="AS785:AV785"/>
    <mergeCell ref="AW785:AZ785"/>
    <mergeCell ref="BA785:BE785"/>
    <mergeCell ref="B784:D784"/>
    <mergeCell ref="E784:AN784"/>
    <mergeCell ref="AO784:AR784"/>
    <mergeCell ref="AS784:AV784"/>
    <mergeCell ref="AW784:AZ784"/>
    <mergeCell ref="BA784:BE784"/>
    <mergeCell ref="B789:D789"/>
    <mergeCell ref="E789:AN789"/>
    <mergeCell ref="AO789:AR789"/>
    <mergeCell ref="AS789:AV789"/>
    <mergeCell ref="AW789:AZ789"/>
    <mergeCell ref="BA789:BE789"/>
    <mergeCell ref="B788:D788"/>
    <mergeCell ref="E788:AN788"/>
    <mergeCell ref="AO788:AR788"/>
    <mergeCell ref="AS788:AV788"/>
    <mergeCell ref="AW788:AZ788"/>
    <mergeCell ref="BA788:BE788"/>
    <mergeCell ref="B787:D787"/>
    <mergeCell ref="E787:AN787"/>
    <mergeCell ref="AO787:AR787"/>
    <mergeCell ref="AS787:AV787"/>
    <mergeCell ref="AW787:AZ787"/>
    <mergeCell ref="BA787:BE787"/>
    <mergeCell ref="B792:D792"/>
    <mergeCell ref="E792:AN792"/>
    <mergeCell ref="AO792:AR792"/>
    <mergeCell ref="AS792:AV792"/>
    <mergeCell ref="AW792:AZ792"/>
    <mergeCell ref="BA792:BE792"/>
    <mergeCell ref="B791:D791"/>
    <mergeCell ref="E791:AN791"/>
    <mergeCell ref="AO791:AR791"/>
    <mergeCell ref="AS791:AV791"/>
    <mergeCell ref="AW791:AZ791"/>
    <mergeCell ref="BA791:BE791"/>
    <mergeCell ref="B790:D790"/>
    <mergeCell ref="E790:AN790"/>
    <mergeCell ref="AO790:AR790"/>
    <mergeCell ref="AS790:AV790"/>
    <mergeCell ref="AW790:AZ790"/>
    <mergeCell ref="BA790:BE790"/>
    <mergeCell ref="B795:D795"/>
    <mergeCell ref="E795:AN795"/>
    <mergeCell ref="AO795:AR795"/>
    <mergeCell ref="AS795:AV795"/>
    <mergeCell ref="AW795:AZ795"/>
    <mergeCell ref="BA795:BE795"/>
    <mergeCell ref="B794:D794"/>
    <mergeCell ref="E794:AN794"/>
    <mergeCell ref="AO794:AR794"/>
    <mergeCell ref="AS794:AV794"/>
    <mergeCell ref="AW794:AZ794"/>
    <mergeCell ref="BA794:BE794"/>
    <mergeCell ref="B793:D793"/>
    <mergeCell ref="E793:AN793"/>
    <mergeCell ref="AO793:AR793"/>
    <mergeCell ref="AS793:AV793"/>
    <mergeCell ref="AW793:AZ793"/>
    <mergeCell ref="BA793:BE793"/>
    <mergeCell ref="B798:D798"/>
    <mergeCell ref="E798:AN798"/>
    <mergeCell ref="AO798:AR798"/>
    <mergeCell ref="AS798:AV798"/>
    <mergeCell ref="AW798:AZ798"/>
    <mergeCell ref="BA798:BE798"/>
    <mergeCell ref="B797:D797"/>
    <mergeCell ref="E797:AN797"/>
    <mergeCell ref="AO797:AR797"/>
    <mergeCell ref="AS797:AV797"/>
    <mergeCell ref="AW797:AZ797"/>
    <mergeCell ref="BA797:BE797"/>
    <mergeCell ref="B796:D796"/>
    <mergeCell ref="E796:AN796"/>
    <mergeCell ref="AO796:AR796"/>
    <mergeCell ref="AS796:AV796"/>
    <mergeCell ref="AW796:AZ796"/>
    <mergeCell ref="BA796:BE796"/>
    <mergeCell ref="B801:D801"/>
    <mergeCell ref="E801:AN801"/>
    <mergeCell ref="AO801:AR801"/>
    <mergeCell ref="AS801:AV801"/>
    <mergeCell ref="AW801:AZ801"/>
    <mergeCell ref="BA801:BE801"/>
    <mergeCell ref="B800:D800"/>
    <mergeCell ref="E800:AN800"/>
    <mergeCell ref="AO800:AR800"/>
    <mergeCell ref="AS800:AV800"/>
    <mergeCell ref="AW800:AZ800"/>
    <mergeCell ref="BA800:BE800"/>
    <mergeCell ref="B799:D799"/>
    <mergeCell ref="E799:AN799"/>
    <mergeCell ref="AO799:AR799"/>
    <mergeCell ref="AS799:AV799"/>
    <mergeCell ref="AW799:AZ799"/>
    <mergeCell ref="BA799:BE799"/>
    <mergeCell ref="B804:D804"/>
    <mergeCell ref="E804:AN804"/>
    <mergeCell ref="AO804:AR804"/>
    <mergeCell ref="AS804:AV804"/>
    <mergeCell ref="AW804:AZ804"/>
    <mergeCell ref="BA804:BE804"/>
    <mergeCell ref="B803:D803"/>
    <mergeCell ref="E803:AN803"/>
    <mergeCell ref="AO803:AR803"/>
    <mergeCell ref="AS803:AV803"/>
    <mergeCell ref="AW803:AZ803"/>
    <mergeCell ref="BA803:BE803"/>
    <mergeCell ref="B802:D802"/>
    <mergeCell ref="E802:AN802"/>
    <mergeCell ref="AO802:AR802"/>
    <mergeCell ref="AS802:AV802"/>
    <mergeCell ref="AW802:AZ802"/>
    <mergeCell ref="BA802:BE802"/>
    <mergeCell ref="B807:D807"/>
    <mergeCell ref="E807:AN807"/>
    <mergeCell ref="AO807:AR807"/>
    <mergeCell ref="AS807:AV807"/>
    <mergeCell ref="AW807:AZ807"/>
    <mergeCell ref="BA807:BE807"/>
    <mergeCell ref="B806:D806"/>
    <mergeCell ref="E806:AN806"/>
    <mergeCell ref="AO806:AR806"/>
    <mergeCell ref="AS806:AV806"/>
    <mergeCell ref="AW806:AZ806"/>
    <mergeCell ref="BA806:BE806"/>
    <mergeCell ref="B805:D805"/>
    <mergeCell ref="E805:AN805"/>
    <mergeCell ref="AO805:AR805"/>
    <mergeCell ref="AS805:AV805"/>
    <mergeCell ref="AW805:AZ805"/>
    <mergeCell ref="BA805:BE805"/>
    <mergeCell ref="B810:D810"/>
    <mergeCell ref="E810:AN810"/>
    <mergeCell ref="AO810:AR810"/>
    <mergeCell ref="AS810:AV810"/>
    <mergeCell ref="AW810:AZ810"/>
    <mergeCell ref="BA810:BE810"/>
    <mergeCell ref="B809:D809"/>
    <mergeCell ref="E809:AN809"/>
    <mergeCell ref="AO809:AR809"/>
    <mergeCell ref="AS809:AV809"/>
    <mergeCell ref="AW809:AZ809"/>
    <mergeCell ref="BA809:BE809"/>
    <mergeCell ref="B808:D808"/>
    <mergeCell ref="E808:AN808"/>
    <mergeCell ref="AO808:AR808"/>
    <mergeCell ref="AS808:AV808"/>
    <mergeCell ref="AW808:AZ808"/>
    <mergeCell ref="BA808:BE808"/>
    <mergeCell ref="B813:D813"/>
    <mergeCell ref="E813:AN813"/>
    <mergeCell ref="AO813:AR813"/>
    <mergeCell ref="AS813:AV813"/>
    <mergeCell ref="AW813:AZ813"/>
    <mergeCell ref="BA813:BE813"/>
    <mergeCell ref="B812:D812"/>
    <mergeCell ref="E812:AN812"/>
    <mergeCell ref="AO812:AR812"/>
    <mergeCell ref="AS812:AV812"/>
    <mergeCell ref="AW812:AZ812"/>
    <mergeCell ref="BA812:BE812"/>
    <mergeCell ref="B811:D811"/>
    <mergeCell ref="E811:AN811"/>
    <mergeCell ref="AO811:AR811"/>
    <mergeCell ref="AS811:AV811"/>
    <mergeCell ref="AW811:AZ811"/>
    <mergeCell ref="BA811:BE811"/>
    <mergeCell ref="B816:D816"/>
    <mergeCell ref="E816:AN816"/>
    <mergeCell ref="AO816:AR816"/>
    <mergeCell ref="AS816:AV816"/>
    <mergeCell ref="AW816:AZ816"/>
    <mergeCell ref="BA816:BE816"/>
    <mergeCell ref="B815:D815"/>
    <mergeCell ref="E815:AN815"/>
    <mergeCell ref="AO815:AR815"/>
    <mergeCell ref="AS815:AV815"/>
    <mergeCell ref="AW815:AZ815"/>
    <mergeCell ref="BA815:BE815"/>
    <mergeCell ref="B814:D814"/>
    <mergeCell ref="E814:AN814"/>
    <mergeCell ref="AO814:AR814"/>
    <mergeCell ref="AS814:AV814"/>
    <mergeCell ref="AW814:AZ814"/>
    <mergeCell ref="BA814:BE814"/>
    <mergeCell ref="B819:D819"/>
    <mergeCell ref="E819:AN819"/>
    <mergeCell ref="AO819:AR819"/>
    <mergeCell ref="AS819:AV819"/>
    <mergeCell ref="AW819:AZ819"/>
    <mergeCell ref="BA819:BE819"/>
    <mergeCell ref="B818:D818"/>
    <mergeCell ref="E818:AN818"/>
    <mergeCell ref="AO818:AR818"/>
    <mergeCell ref="AS818:AV818"/>
    <mergeCell ref="AW818:AZ818"/>
    <mergeCell ref="BA818:BE818"/>
    <mergeCell ref="B817:D817"/>
    <mergeCell ref="E817:AN817"/>
    <mergeCell ref="AO817:AR817"/>
    <mergeCell ref="AS817:AV817"/>
    <mergeCell ref="AW817:AZ817"/>
    <mergeCell ref="BA817:BE817"/>
    <mergeCell ref="B822:D822"/>
    <mergeCell ref="E822:AN822"/>
    <mergeCell ref="AO822:AR822"/>
    <mergeCell ref="AS822:AV822"/>
    <mergeCell ref="AW822:AZ822"/>
    <mergeCell ref="BA822:BE822"/>
    <mergeCell ref="B821:D821"/>
    <mergeCell ref="E821:AN821"/>
    <mergeCell ref="AO821:AR821"/>
    <mergeCell ref="AS821:AV821"/>
    <mergeCell ref="AW821:AZ821"/>
    <mergeCell ref="BA821:BE821"/>
    <mergeCell ref="B820:D820"/>
    <mergeCell ref="E820:AN820"/>
    <mergeCell ref="AO820:AR820"/>
    <mergeCell ref="AS820:AV820"/>
    <mergeCell ref="AW820:AZ820"/>
    <mergeCell ref="BA820:BE820"/>
    <mergeCell ref="B825:D825"/>
    <mergeCell ref="E825:AN825"/>
    <mergeCell ref="AO825:AR825"/>
    <mergeCell ref="AS825:AV825"/>
    <mergeCell ref="AW825:AZ825"/>
    <mergeCell ref="BA825:BE825"/>
    <mergeCell ref="B824:D824"/>
    <mergeCell ref="E824:AN824"/>
    <mergeCell ref="AO824:AR824"/>
    <mergeCell ref="AS824:AV824"/>
    <mergeCell ref="AW824:AZ824"/>
    <mergeCell ref="BA824:BE824"/>
    <mergeCell ref="B823:D823"/>
    <mergeCell ref="E823:AN823"/>
    <mergeCell ref="AO823:AR823"/>
    <mergeCell ref="AS823:AV823"/>
    <mergeCell ref="AW823:AZ823"/>
    <mergeCell ref="BA823:BE823"/>
    <mergeCell ref="B828:D828"/>
    <mergeCell ref="E828:AN828"/>
    <mergeCell ref="AO828:AR828"/>
    <mergeCell ref="AS828:AV828"/>
    <mergeCell ref="AW828:AZ828"/>
    <mergeCell ref="BA828:BE828"/>
    <mergeCell ref="B827:D827"/>
    <mergeCell ref="E827:AN827"/>
    <mergeCell ref="AO827:AR827"/>
    <mergeCell ref="AS827:AV827"/>
    <mergeCell ref="AW827:AZ827"/>
    <mergeCell ref="BA827:BE827"/>
    <mergeCell ref="B826:D826"/>
    <mergeCell ref="E826:AN826"/>
    <mergeCell ref="AO826:AR826"/>
    <mergeCell ref="AS826:AV826"/>
    <mergeCell ref="AW826:AZ826"/>
    <mergeCell ref="BA826:BE826"/>
    <mergeCell ref="B831:D831"/>
    <mergeCell ref="E831:AN831"/>
    <mergeCell ref="AO831:AR831"/>
    <mergeCell ref="AS831:AV831"/>
    <mergeCell ref="AW831:AZ831"/>
    <mergeCell ref="BA831:BE831"/>
    <mergeCell ref="B830:D830"/>
    <mergeCell ref="E830:AN830"/>
    <mergeCell ref="AO830:AR830"/>
    <mergeCell ref="AS830:AV830"/>
    <mergeCell ref="AW830:AZ830"/>
    <mergeCell ref="BA830:BE830"/>
    <mergeCell ref="B829:D829"/>
    <mergeCell ref="E829:AN829"/>
    <mergeCell ref="AO829:AR829"/>
    <mergeCell ref="AS829:AV829"/>
    <mergeCell ref="AW829:AZ829"/>
    <mergeCell ref="BA829:BE829"/>
    <mergeCell ref="B834:D834"/>
    <mergeCell ref="E834:AN834"/>
    <mergeCell ref="AO834:AR834"/>
    <mergeCell ref="AS834:AV834"/>
    <mergeCell ref="AW834:AZ834"/>
    <mergeCell ref="BA834:BE834"/>
    <mergeCell ref="B833:D833"/>
    <mergeCell ref="E833:AN833"/>
    <mergeCell ref="AO833:AR833"/>
    <mergeCell ref="AS833:AV833"/>
    <mergeCell ref="AW833:AZ833"/>
    <mergeCell ref="BA833:BE833"/>
    <mergeCell ref="B832:D832"/>
    <mergeCell ref="E832:AN832"/>
    <mergeCell ref="AO832:AR832"/>
    <mergeCell ref="AS832:AV832"/>
    <mergeCell ref="AW832:AZ832"/>
    <mergeCell ref="BA832:BE832"/>
    <mergeCell ref="B837:D837"/>
    <mergeCell ref="E837:AN837"/>
    <mergeCell ref="AO837:AR837"/>
    <mergeCell ref="AS837:AV837"/>
    <mergeCell ref="AW837:AZ837"/>
    <mergeCell ref="BA837:BE837"/>
    <mergeCell ref="B836:D836"/>
    <mergeCell ref="E836:AN836"/>
    <mergeCell ref="AO836:AR836"/>
    <mergeCell ref="AS836:AV836"/>
    <mergeCell ref="AW836:AZ836"/>
    <mergeCell ref="BA836:BE836"/>
    <mergeCell ref="B835:D835"/>
    <mergeCell ref="E835:AN835"/>
    <mergeCell ref="AO835:AR835"/>
    <mergeCell ref="AS835:AV835"/>
    <mergeCell ref="AW835:AZ835"/>
    <mergeCell ref="BA835:BE835"/>
    <mergeCell ref="B840:D840"/>
    <mergeCell ref="E840:AN840"/>
    <mergeCell ref="AO840:AR840"/>
    <mergeCell ref="AS840:AV840"/>
    <mergeCell ref="AW840:AZ840"/>
    <mergeCell ref="BA840:BE840"/>
    <mergeCell ref="B839:D839"/>
    <mergeCell ref="E839:AN839"/>
    <mergeCell ref="AO839:AR839"/>
    <mergeCell ref="AS839:AV839"/>
    <mergeCell ref="AW839:AZ839"/>
    <mergeCell ref="BA839:BE839"/>
    <mergeCell ref="B838:D838"/>
    <mergeCell ref="E838:AN838"/>
    <mergeCell ref="AO838:AR838"/>
    <mergeCell ref="AS838:AV838"/>
    <mergeCell ref="AW838:AZ838"/>
    <mergeCell ref="BA838:BE838"/>
    <mergeCell ref="B843:D843"/>
    <mergeCell ref="E843:AN843"/>
    <mergeCell ref="AO843:AR843"/>
    <mergeCell ref="AS843:AV843"/>
    <mergeCell ref="AW843:AZ843"/>
    <mergeCell ref="BA843:BE843"/>
    <mergeCell ref="B842:D842"/>
    <mergeCell ref="E842:AN842"/>
    <mergeCell ref="AO842:AR842"/>
    <mergeCell ref="AS842:AV842"/>
    <mergeCell ref="AW842:AZ842"/>
    <mergeCell ref="BA842:BE842"/>
    <mergeCell ref="AO846:AR846"/>
    <mergeCell ref="AS846:AV846"/>
    <mergeCell ref="AW846:AZ846"/>
    <mergeCell ref="B841:D841"/>
    <mergeCell ref="E841:AN841"/>
    <mergeCell ref="AO841:AR841"/>
    <mergeCell ref="AS841:AV841"/>
    <mergeCell ref="AW841:AZ841"/>
    <mergeCell ref="BA841:BE841"/>
    <mergeCell ref="E856:AN856"/>
    <mergeCell ref="AS845:AV845"/>
    <mergeCell ref="AW845:AZ845"/>
    <mergeCell ref="BA845:BE845"/>
    <mergeCell ref="B844:D844"/>
    <mergeCell ref="E844:AN844"/>
    <mergeCell ref="AO844:AR844"/>
    <mergeCell ref="AS844:AV844"/>
    <mergeCell ref="AW844:AZ844"/>
    <mergeCell ref="BA844:BE844"/>
    <mergeCell ref="AO856:AR856"/>
    <mergeCell ref="BA850:BE850"/>
    <mergeCell ref="B849:D849"/>
    <mergeCell ref="E849:AN849"/>
    <mergeCell ref="AO849:AR849"/>
    <mergeCell ref="AS849:AV849"/>
    <mergeCell ref="AW849:AZ849"/>
    <mergeCell ref="BA849:BE849"/>
    <mergeCell ref="AS856:AV856"/>
    <mergeCell ref="AW856:AZ856"/>
    <mergeCell ref="BA856:BE856"/>
    <mergeCell ref="B855:D855"/>
    <mergeCell ref="E855:AN855"/>
    <mergeCell ref="AO855:AR855"/>
    <mergeCell ref="BA854:BE854"/>
    <mergeCell ref="B853:D853"/>
    <mergeCell ref="E853:AN853"/>
    <mergeCell ref="AO853:AR853"/>
    <mergeCell ref="B864:D864"/>
    <mergeCell ref="E864:AN864"/>
    <mergeCell ref="AO864:AR864"/>
    <mergeCell ref="AS864:AV864"/>
    <mergeCell ref="AW864:AZ864"/>
    <mergeCell ref="BA864:BE864"/>
    <mergeCell ref="B863:D863"/>
    <mergeCell ref="E863:AN863"/>
    <mergeCell ref="AO863:AR863"/>
    <mergeCell ref="AS863:AV863"/>
    <mergeCell ref="AW863:AZ863"/>
    <mergeCell ref="BA863:BE863"/>
    <mergeCell ref="B861:D861"/>
    <mergeCell ref="E861:AN861"/>
    <mergeCell ref="AO861:AR861"/>
    <mergeCell ref="AS861:AV861"/>
    <mergeCell ref="BA859:BE859"/>
    <mergeCell ref="B860:D860"/>
    <mergeCell ref="E860:AN860"/>
    <mergeCell ref="AO860:AR860"/>
    <mergeCell ref="AS860:AV860"/>
    <mergeCell ref="AW860:AZ860"/>
    <mergeCell ref="BA860:BE860"/>
    <mergeCell ref="B859:D859"/>
    <mergeCell ref="E859:AN859"/>
    <mergeCell ref="AO859:AR859"/>
    <mergeCell ref="AS859:AV859"/>
    <mergeCell ref="AW859:AZ859"/>
    <mergeCell ref="B868:D868"/>
    <mergeCell ref="E868:AN868"/>
    <mergeCell ref="AO868:AR868"/>
    <mergeCell ref="AS868:AV868"/>
    <mergeCell ref="AW868:AZ868"/>
    <mergeCell ref="BA868:BE868"/>
    <mergeCell ref="B867:D867"/>
    <mergeCell ref="E867:AN867"/>
    <mergeCell ref="AO867:AR867"/>
    <mergeCell ref="AS867:AV867"/>
    <mergeCell ref="AW867:AZ867"/>
    <mergeCell ref="BA867:BE867"/>
    <mergeCell ref="B866:D866"/>
    <mergeCell ref="E866:AN866"/>
    <mergeCell ref="AO866:AR866"/>
    <mergeCell ref="AS866:AV866"/>
    <mergeCell ref="AW861:AZ861"/>
    <mergeCell ref="BA861:BE861"/>
    <mergeCell ref="B862:D862"/>
    <mergeCell ref="E862:AN862"/>
    <mergeCell ref="AO862:AR862"/>
    <mergeCell ref="AS862:AV862"/>
    <mergeCell ref="AW862:AZ862"/>
    <mergeCell ref="BA862:BE862"/>
    <mergeCell ref="AW866:AZ866"/>
    <mergeCell ref="BA866:BE866"/>
    <mergeCell ref="B865:D865"/>
    <mergeCell ref="E865:AN865"/>
    <mergeCell ref="AO865:AR865"/>
    <mergeCell ref="AS865:AV865"/>
    <mergeCell ref="AW865:AZ865"/>
    <mergeCell ref="BA865:BE865"/>
    <mergeCell ref="B858:D858"/>
    <mergeCell ref="E858:AN858"/>
    <mergeCell ref="AO858:AR858"/>
    <mergeCell ref="B845:D845"/>
    <mergeCell ref="E845:AN845"/>
    <mergeCell ref="AO845:AR845"/>
    <mergeCell ref="AS855:AV855"/>
    <mergeCell ref="AW855:AZ855"/>
    <mergeCell ref="BA855:BE855"/>
    <mergeCell ref="B854:D854"/>
    <mergeCell ref="E854:AN854"/>
    <mergeCell ref="AO854:AR854"/>
    <mergeCell ref="AS854:AV854"/>
    <mergeCell ref="AW854:AZ854"/>
    <mergeCell ref="AS853:AV853"/>
    <mergeCell ref="AW853:AZ853"/>
    <mergeCell ref="BA853:BE853"/>
    <mergeCell ref="BA846:BE846"/>
    <mergeCell ref="AW848:AZ848"/>
    <mergeCell ref="BA848:BE848"/>
    <mergeCell ref="B847:D847"/>
    <mergeCell ref="B848:D848"/>
    <mergeCell ref="AS858:AV858"/>
    <mergeCell ref="AW858:AZ858"/>
    <mergeCell ref="BA858:BE858"/>
    <mergeCell ref="B857:D857"/>
    <mergeCell ref="E857:AN857"/>
    <mergeCell ref="AO857:AR857"/>
    <mergeCell ref="AS857:AV857"/>
    <mergeCell ref="AW857:AZ857"/>
    <mergeCell ref="BA857:BE857"/>
    <mergeCell ref="B856:D856"/>
    <mergeCell ref="B10:AM10"/>
    <mergeCell ref="AO10:AV10"/>
    <mergeCell ref="AW10:BE10"/>
    <mergeCell ref="AW16:BE16"/>
    <mergeCell ref="AW17:BE17"/>
    <mergeCell ref="AS852:AV852"/>
    <mergeCell ref="AW852:AZ852"/>
    <mergeCell ref="BA852:BE852"/>
    <mergeCell ref="B851:D851"/>
    <mergeCell ref="E851:AN851"/>
    <mergeCell ref="AO851:AR851"/>
    <mergeCell ref="AS851:AV851"/>
    <mergeCell ref="AW851:AZ851"/>
    <mergeCell ref="BA851:BE851"/>
    <mergeCell ref="E848:AN848"/>
    <mergeCell ref="AO848:AR848"/>
    <mergeCell ref="AS848:AV848"/>
    <mergeCell ref="B850:D850"/>
    <mergeCell ref="E850:AN850"/>
    <mergeCell ref="AO850:AR850"/>
    <mergeCell ref="AS850:AV850"/>
    <mergeCell ref="AW850:AZ850"/>
    <mergeCell ref="B852:D852"/>
    <mergeCell ref="E852:AN852"/>
    <mergeCell ref="AO852:AR852"/>
    <mergeCell ref="E847:AN847"/>
    <mergeCell ref="AO847:AR847"/>
    <mergeCell ref="AS847:AV847"/>
    <mergeCell ref="AW847:AZ847"/>
    <mergeCell ref="BA847:BE847"/>
    <mergeCell ref="B846:D846"/>
    <mergeCell ref="E846:AN846"/>
  </mergeCells>
  <pageMargins left="0.39370078740157499" right="0.39370078740157499" top="1.25984251968504" bottom="0.59055118110236204" header="7.8740157480315001E-2" footer="0.118110236220472"/>
  <pageSetup paperSize="9" scale="60" fitToHeight="0" orientation="portrait" r:id="rId1"/>
  <headerFooter>
    <oddHeader>&amp;C&amp;"Aljazeera,Regular"&amp;16&amp;G</oddHeader>
    <oddFooter>&amp;C&amp;P OF &amp;N</oddFoot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tabColor rgb="FFFFC000"/>
    <pageSetUpPr fitToPage="1"/>
  </sheetPr>
  <dimension ref="A1:AP867"/>
  <sheetViews>
    <sheetView rightToLeft="1" view="pageBreakPreview" zoomScale="82" zoomScaleNormal="100" zoomScaleSheetLayoutView="82" workbookViewId="0">
      <selection activeCell="AA12" sqref="AA12"/>
    </sheetView>
  </sheetViews>
  <sheetFormatPr defaultColWidth="1.5546875" defaultRowHeight="15"/>
  <cols>
    <col min="1" max="1" width="3.44140625" style="10" customWidth="1"/>
    <col min="2" max="2" width="3.6640625" style="11" customWidth="1"/>
    <col min="3" max="5" width="3.6640625" style="10" customWidth="1"/>
    <col min="6" max="36" width="7.6640625" style="10" customWidth="1"/>
    <col min="37" max="40" width="3.6640625" style="10" customWidth="1"/>
    <col min="41" max="41" width="3.33203125" style="10" customWidth="1"/>
    <col min="42" max="42" width="11.6640625" style="10" bestFit="1" customWidth="1"/>
    <col min="43" max="43" width="11.5546875" style="10" bestFit="1" customWidth="1"/>
    <col min="44" max="98" width="1.5546875" style="10"/>
    <col min="99" max="99" width="5.5546875" style="10" bestFit="1" customWidth="1"/>
    <col min="100" max="16384" width="1.5546875" style="10"/>
  </cols>
  <sheetData>
    <row r="1" spans="1:42" ht="18" customHeight="1">
      <c r="B1" s="2530" t="s">
        <v>120</v>
      </c>
      <c r="C1" s="2530"/>
      <c r="D1" s="2530"/>
      <c r="E1" s="2530"/>
      <c r="F1" s="2530"/>
      <c r="G1" s="2532" t="str">
        <f>المدخلات!P3</f>
        <v>احمد ابراهيم النعيمي</v>
      </c>
      <c r="H1" s="2532"/>
      <c r="I1" s="2532"/>
      <c r="J1" s="2532"/>
      <c r="K1" s="2532"/>
      <c r="L1" s="2532"/>
      <c r="M1" s="2532"/>
      <c r="N1" s="2532"/>
      <c r="O1" s="2530" t="s">
        <v>118</v>
      </c>
      <c r="P1" s="2530"/>
      <c r="Q1" s="2530"/>
      <c r="R1" s="2530"/>
      <c r="S1" s="2530"/>
      <c r="T1" s="2534">
        <f>المدخلات!AR3</f>
        <v>0</v>
      </c>
      <c r="U1" s="2534"/>
      <c r="V1" s="2534"/>
      <c r="W1" s="2534"/>
      <c r="X1" s="2534"/>
      <c r="Y1" s="2534"/>
      <c r="Z1" s="2534"/>
      <c r="AA1" s="2534"/>
      <c r="AB1" s="2530" t="s">
        <v>119</v>
      </c>
      <c r="AC1" s="2530"/>
      <c r="AD1" s="2530"/>
      <c r="AE1" s="2530"/>
      <c r="AF1" s="2530"/>
      <c r="AG1" s="2532">
        <f>المدخلات!AR4</f>
        <v>0</v>
      </c>
      <c r="AH1" s="2532"/>
      <c r="AI1" s="2532"/>
      <c r="AJ1" s="2532"/>
      <c r="AK1" s="2532"/>
      <c r="AL1" s="2532"/>
      <c r="AM1" s="2532"/>
      <c r="AN1" s="2532"/>
    </row>
    <row r="2" spans="1:42" ht="14.25" customHeight="1">
      <c r="B2" s="2531"/>
      <c r="C2" s="2531"/>
      <c r="D2" s="2531"/>
      <c r="E2" s="2531"/>
      <c r="F2" s="2531"/>
      <c r="G2" s="2533"/>
      <c r="H2" s="2533"/>
      <c r="I2" s="2533"/>
      <c r="J2" s="2533"/>
      <c r="K2" s="2533"/>
      <c r="L2" s="2533"/>
      <c r="M2" s="2533"/>
      <c r="N2" s="2533"/>
      <c r="O2" s="2531"/>
      <c r="P2" s="2531"/>
      <c r="Q2" s="2531"/>
      <c r="R2" s="2531"/>
      <c r="S2" s="2531"/>
      <c r="T2" s="2535"/>
      <c r="U2" s="2535"/>
      <c r="V2" s="2535"/>
      <c r="W2" s="2535"/>
      <c r="X2" s="2535"/>
      <c r="Y2" s="2535"/>
      <c r="Z2" s="2535"/>
      <c r="AA2" s="2535"/>
      <c r="AB2" s="2531"/>
      <c r="AC2" s="2531"/>
      <c r="AD2" s="2531"/>
      <c r="AE2" s="2531"/>
      <c r="AF2" s="2531"/>
      <c r="AG2" s="2533"/>
      <c r="AH2" s="2533"/>
      <c r="AI2" s="2533"/>
      <c r="AJ2" s="2533"/>
      <c r="AK2" s="2533"/>
      <c r="AL2" s="2533"/>
      <c r="AM2" s="2533"/>
      <c r="AN2" s="2533"/>
    </row>
    <row r="3" spans="1:42" ht="13.5" customHeight="1">
      <c r="A3" s="1430"/>
      <c r="B3" s="1430"/>
      <c r="C3" s="1430"/>
      <c r="D3" s="1430"/>
      <c r="E3" s="1430"/>
      <c r="F3" s="1430"/>
      <c r="G3" s="1430"/>
      <c r="H3" s="1430"/>
      <c r="I3" s="1430"/>
      <c r="J3" s="1430"/>
      <c r="K3" s="1430"/>
      <c r="L3" s="1430"/>
      <c r="M3" s="1430"/>
      <c r="N3" s="1430"/>
      <c r="O3" s="1430"/>
      <c r="P3" s="1430"/>
      <c r="Q3" s="1430"/>
      <c r="R3" s="1430"/>
      <c r="S3" s="1430"/>
      <c r="T3" s="1430"/>
      <c r="U3" s="1430"/>
      <c r="V3" s="1430"/>
      <c r="W3" s="1430"/>
      <c r="X3" s="1430"/>
      <c r="Y3" s="1430"/>
      <c r="Z3" s="1430"/>
      <c r="AA3" s="1430"/>
      <c r="AB3" s="1430"/>
      <c r="AC3" s="1430"/>
      <c r="AD3" s="1430"/>
      <c r="AE3" s="1430"/>
      <c r="AF3" s="1430"/>
      <c r="AG3" s="1430"/>
      <c r="AH3" s="1430"/>
      <c r="AI3" s="1430"/>
      <c r="AJ3" s="1430"/>
      <c r="AK3" s="1430"/>
      <c r="AL3" s="1430"/>
      <c r="AM3" s="1430"/>
      <c r="AN3" s="1430"/>
    </row>
    <row r="4" spans="1:42" ht="29.25" customHeight="1">
      <c r="B4" s="2536" t="s">
        <v>775</v>
      </c>
      <c r="C4" s="2536"/>
      <c r="D4" s="2536"/>
      <c r="E4" s="2536"/>
      <c r="F4" s="2536"/>
      <c r="G4" s="2536"/>
      <c r="H4" s="2536"/>
      <c r="I4" s="2536"/>
      <c r="J4" s="2536"/>
      <c r="K4" s="2536"/>
      <c r="L4" s="2536"/>
      <c r="M4" s="2536"/>
      <c r="N4" s="2536"/>
      <c r="O4" s="2536"/>
      <c r="P4" s="2536"/>
      <c r="Q4" s="2536"/>
      <c r="R4" s="2536"/>
      <c r="S4" s="2536"/>
      <c r="T4" s="2536"/>
      <c r="U4" s="2536"/>
      <c r="V4" s="2536"/>
      <c r="W4" s="2536"/>
      <c r="X4" s="2536"/>
      <c r="Y4" s="2536"/>
      <c r="Z4" s="2536"/>
      <c r="AA4" s="2536"/>
      <c r="AB4" s="2536"/>
      <c r="AC4" s="2536"/>
      <c r="AD4" s="2536"/>
      <c r="AE4" s="2536"/>
      <c r="AF4" s="2536"/>
      <c r="AG4" s="2536"/>
      <c r="AH4" s="2536"/>
      <c r="AI4" s="2536"/>
      <c r="AJ4" s="2536"/>
      <c r="AK4" s="2536"/>
      <c r="AL4" s="2536"/>
      <c r="AM4" s="2536"/>
      <c r="AN4" s="2536"/>
    </row>
    <row r="5" spans="1:42" ht="13.5" customHeight="1">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c r="AI5" s="117"/>
      <c r="AJ5" s="117"/>
      <c r="AK5" s="117"/>
      <c r="AL5" s="117"/>
      <c r="AM5" s="117"/>
      <c r="AN5" s="117"/>
    </row>
    <row r="6" spans="1:42" ht="16.5" customHeight="1">
      <c r="B6" s="2540"/>
      <c r="C6" s="2541"/>
      <c r="D6" s="2541"/>
      <c r="E6" s="2541"/>
      <c r="F6" s="2541"/>
      <c r="G6" s="2541"/>
      <c r="H6" s="2541"/>
      <c r="I6" s="2541"/>
      <c r="J6" s="2541"/>
      <c r="K6" s="2541"/>
      <c r="L6" s="2541"/>
      <c r="M6" s="2541"/>
      <c r="N6" s="2541"/>
      <c r="O6" s="2541"/>
      <c r="P6" s="2541"/>
      <c r="Q6" s="2541"/>
      <c r="R6" s="2541"/>
      <c r="S6" s="2541"/>
      <c r="T6" s="2541"/>
      <c r="U6" s="2541"/>
      <c r="V6" s="2541"/>
      <c r="W6" s="2541"/>
      <c r="X6" s="2541"/>
      <c r="Y6" s="2541"/>
      <c r="Z6" s="2541"/>
      <c r="AA6" s="2541"/>
      <c r="AB6" s="2541"/>
      <c r="AC6" s="2541"/>
      <c r="AD6" s="2541"/>
      <c r="AE6" s="2541"/>
      <c r="AF6" s="2541"/>
      <c r="AG6" s="2541"/>
      <c r="AH6" s="2541"/>
      <c r="AI6" s="2541"/>
      <c r="AJ6" s="2541"/>
      <c r="AK6" s="2541"/>
      <c r="AL6" s="2541"/>
      <c r="AM6" s="2541"/>
      <c r="AN6" s="2542"/>
    </row>
    <row r="7" spans="1:42" ht="24" customHeight="1">
      <c r="B7" s="113"/>
      <c r="C7" s="114"/>
      <c r="D7" s="114"/>
      <c r="E7" s="115"/>
      <c r="F7" s="116">
        <v>1</v>
      </c>
      <c r="G7" s="116">
        <v>2</v>
      </c>
      <c r="H7" s="116">
        <v>3</v>
      </c>
      <c r="I7" s="116">
        <v>4</v>
      </c>
      <c r="J7" s="116">
        <v>5</v>
      </c>
      <c r="K7" s="116">
        <v>6</v>
      </c>
      <c r="L7" s="116">
        <v>7</v>
      </c>
      <c r="M7" s="116">
        <v>8</v>
      </c>
      <c r="N7" s="116">
        <v>9</v>
      </c>
      <c r="O7" s="116">
        <v>10</v>
      </c>
      <c r="P7" s="116">
        <v>11</v>
      </c>
      <c r="Q7" s="116">
        <v>12</v>
      </c>
      <c r="R7" s="116">
        <v>13</v>
      </c>
      <c r="S7" s="116">
        <v>14</v>
      </c>
      <c r="T7" s="116">
        <v>15</v>
      </c>
      <c r="U7" s="116">
        <v>16</v>
      </c>
      <c r="V7" s="116">
        <v>17</v>
      </c>
      <c r="W7" s="116">
        <v>18</v>
      </c>
      <c r="X7" s="116">
        <v>19</v>
      </c>
      <c r="Y7" s="116">
        <v>20</v>
      </c>
      <c r="Z7" s="116">
        <v>21</v>
      </c>
      <c r="AA7" s="116">
        <v>22</v>
      </c>
      <c r="AB7" s="116">
        <v>23</v>
      </c>
      <c r="AC7" s="116">
        <v>24</v>
      </c>
      <c r="AD7" s="116">
        <v>25</v>
      </c>
      <c r="AE7" s="116">
        <v>26</v>
      </c>
      <c r="AF7" s="116">
        <v>27</v>
      </c>
      <c r="AG7" s="116">
        <v>28</v>
      </c>
      <c r="AH7" s="116">
        <v>29</v>
      </c>
      <c r="AI7" s="116">
        <v>30</v>
      </c>
      <c r="AJ7" s="116">
        <v>31</v>
      </c>
      <c r="AK7" s="2537"/>
      <c r="AL7" s="2538"/>
      <c r="AM7" s="2538"/>
      <c r="AN7" s="2539"/>
    </row>
    <row r="8" spans="1:42" ht="41.25" customHeight="1">
      <c r="A8" s="120">
        <v>1</v>
      </c>
      <c r="B8" s="2518">
        <v>45524</v>
      </c>
      <c r="C8" s="2518"/>
      <c r="D8" s="2518"/>
      <c r="E8" s="2518"/>
      <c r="F8" s="94"/>
      <c r="G8" s="94"/>
      <c r="H8" s="94"/>
      <c r="I8" s="94"/>
      <c r="J8" s="94"/>
      <c r="K8" s="94"/>
      <c r="L8" s="94"/>
      <c r="M8" s="94"/>
      <c r="N8" s="94"/>
      <c r="O8" s="94"/>
      <c r="P8" s="94"/>
      <c r="Q8" s="94"/>
      <c r="R8" s="94"/>
      <c r="S8" s="94"/>
      <c r="T8" s="94"/>
      <c r="U8" s="94"/>
      <c r="V8" s="94"/>
      <c r="W8" s="94"/>
      <c r="X8" s="94"/>
      <c r="Y8" s="94"/>
      <c r="Z8" s="94"/>
      <c r="AA8" s="94"/>
      <c r="AB8" s="94"/>
      <c r="AC8" s="94"/>
      <c r="AD8" s="94"/>
      <c r="AE8" s="94"/>
      <c r="AF8" s="94"/>
      <c r="AG8" s="94"/>
      <c r="AH8" s="94"/>
      <c r="AI8" s="94"/>
      <c r="AJ8" s="95"/>
      <c r="AK8" s="2522">
        <f t="shared" ref="AK8:AK15" si="0">SUM(F8:AJ8)</f>
        <v>0</v>
      </c>
      <c r="AL8" s="2522"/>
      <c r="AM8" s="2522"/>
      <c r="AN8" s="2522"/>
    </row>
    <row r="9" spans="1:42" ht="41.25" customHeight="1">
      <c r="A9" s="120">
        <v>2</v>
      </c>
      <c r="B9" s="2517">
        <v>45556</v>
      </c>
      <c r="C9" s="2517"/>
      <c r="D9" s="2517"/>
      <c r="E9" s="2517"/>
      <c r="F9" s="97"/>
      <c r="G9" s="97"/>
      <c r="H9" s="97"/>
      <c r="I9" s="97"/>
      <c r="J9" s="97"/>
      <c r="K9" s="97"/>
      <c r="L9" s="97"/>
      <c r="M9" s="97"/>
      <c r="N9" s="97"/>
      <c r="O9" s="97"/>
      <c r="P9" s="97"/>
      <c r="Q9" s="97"/>
      <c r="R9" s="97"/>
      <c r="S9" s="97"/>
      <c r="T9" s="97"/>
      <c r="U9" s="97"/>
      <c r="V9" s="97"/>
      <c r="W9" s="97"/>
      <c r="X9" s="97"/>
      <c r="Y9" s="97"/>
      <c r="Z9" s="97"/>
      <c r="AA9" s="97"/>
      <c r="AB9" s="97"/>
      <c r="AC9" s="97"/>
      <c r="AD9" s="97"/>
      <c r="AE9" s="97"/>
      <c r="AF9" s="97"/>
      <c r="AG9" s="97"/>
      <c r="AH9" s="97"/>
      <c r="AI9" s="97"/>
      <c r="AJ9" s="98"/>
      <c r="AK9" s="2523">
        <f t="shared" si="0"/>
        <v>0</v>
      </c>
      <c r="AL9" s="2523"/>
      <c r="AM9" s="2523"/>
      <c r="AN9" s="2523"/>
    </row>
    <row r="10" spans="1:42" ht="41.25" customHeight="1">
      <c r="A10" s="120">
        <v>3</v>
      </c>
      <c r="B10" s="2518">
        <v>45588</v>
      </c>
      <c r="C10" s="2518"/>
      <c r="D10" s="2518"/>
      <c r="E10" s="2518"/>
      <c r="F10" s="94"/>
      <c r="G10" s="94"/>
      <c r="H10" s="94"/>
      <c r="I10" s="94"/>
      <c r="J10" s="94"/>
      <c r="K10" s="94"/>
      <c r="L10" s="94"/>
      <c r="M10" s="94"/>
      <c r="N10" s="94"/>
      <c r="O10" s="94"/>
      <c r="P10" s="94"/>
      <c r="Q10" s="94"/>
      <c r="R10" s="94"/>
      <c r="S10" s="94"/>
      <c r="T10" s="94"/>
      <c r="U10" s="94"/>
      <c r="V10" s="94"/>
      <c r="W10" s="94"/>
      <c r="X10" s="94"/>
      <c r="Y10" s="94"/>
      <c r="Z10" s="94"/>
      <c r="AA10" s="94"/>
      <c r="AB10" s="94"/>
      <c r="AC10" s="94"/>
      <c r="AD10" s="94"/>
      <c r="AE10" s="94"/>
      <c r="AF10" s="94"/>
      <c r="AG10" s="94"/>
      <c r="AH10" s="94"/>
      <c r="AI10" s="94"/>
      <c r="AJ10" s="95"/>
      <c r="AK10" s="2522">
        <f t="shared" si="0"/>
        <v>0</v>
      </c>
      <c r="AL10" s="2522"/>
      <c r="AM10" s="2522"/>
      <c r="AN10" s="2522"/>
    </row>
    <row r="11" spans="1:42" ht="41.25" customHeight="1">
      <c r="A11" s="120">
        <v>4</v>
      </c>
      <c r="B11" s="2517">
        <v>45620</v>
      </c>
      <c r="C11" s="2517"/>
      <c r="D11" s="2517"/>
      <c r="E11" s="2517"/>
      <c r="F11" s="97"/>
      <c r="G11" s="97"/>
      <c r="H11" s="97"/>
      <c r="I11" s="97"/>
      <c r="J11" s="97"/>
      <c r="K11" s="97"/>
      <c r="L11" s="97"/>
      <c r="M11" s="97"/>
      <c r="N11" s="97"/>
      <c r="O11" s="97"/>
      <c r="P11" s="97"/>
      <c r="Q11" s="97"/>
      <c r="R11" s="97"/>
      <c r="S11" s="97"/>
      <c r="T11" s="97"/>
      <c r="U11" s="97"/>
      <c r="V11" s="97"/>
      <c r="W11" s="97"/>
      <c r="X11" s="97"/>
      <c r="Y11" s="97"/>
      <c r="Z11" s="97"/>
      <c r="AA11" s="97"/>
      <c r="AB11" s="97"/>
      <c r="AC11" s="97"/>
      <c r="AD11" s="97"/>
      <c r="AE11" s="97"/>
      <c r="AF11" s="97"/>
      <c r="AG11" s="97"/>
      <c r="AH11" s="97"/>
      <c r="AI11" s="97"/>
      <c r="AJ11" s="98"/>
      <c r="AK11" s="2523">
        <f t="shared" si="0"/>
        <v>0</v>
      </c>
      <c r="AL11" s="2523"/>
      <c r="AM11" s="2523"/>
      <c r="AN11" s="2523"/>
      <c r="AP11" s="91"/>
    </row>
    <row r="12" spans="1:42" ht="41.25" customHeight="1">
      <c r="A12" s="120">
        <v>5</v>
      </c>
      <c r="B12" s="2518">
        <v>45652</v>
      </c>
      <c r="C12" s="2518"/>
      <c r="D12" s="2518"/>
      <c r="E12" s="2518"/>
      <c r="F12" s="94"/>
      <c r="G12" s="94"/>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4"/>
      <c r="AG12" s="94"/>
      <c r="AH12" s="94"/>
      <c r="AI12" s="94"/>
      <c r="AJ12" s="95"/>
      <c r="AK12" s="2522">
        <f t="shared" si="0"/>
        <v>0</v>
      </c>
      <c r="AL12" s="2522"/>
      <c r="AM12" s="2522"/>
      <c r="AN12" s="2522"/>
    </row>
    <row r="13" spans="1:42" ht="41.25" customHeight="1">
      <c r="A13" s="120">
        <v>6</v>
      </c>
      <c r="B13" s="2518">
        <v>45684</v>
      </c>
      <c r="C13" s="2518"/>
      <c r="D13" s="2518"/>
      <c r="E13" s="2518"/>
      <c r="F13" s="97"/>
      <c r="G13" s="97"/>
      <c r="H13" s="97"/>
      <c r="I13" s="97"/>
      <c r="J13" s="97"/>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8"/>
      <c r="AK13" s="2523">
        <f t="shared" si="0"/>
        <v>0</v>
      </c>
      <c r="AL13" s="2523"/>
      <c r="AM13" s="2523"/>
      <c r="AN13" s="2523"/>
    </row>
    <row r="14" spans="1:42" s="61" customFormat="1" ht="41.25" customHeight="1">
      <c r="A14" s="120">
        <v>7</v>
      </c>
      <c r="B14" s="2517">
        <v>45716</v>
      </c>
      <c r="C14" s="2517"/>
      <c r="D14" s="2517"/>
      <c r="E14" s="2517"/>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5"/>
      <c r="AK14" s="2522">
        <f t="shared" si="0"/>
        <v>0</v>
      </c>
      <c r="AL14" s="2522"/>
      <c r="AM14" s="2522"/>
      <c r="AN14" s="2522"/>
      <c r="AO14" s="92"/>
    </row>
    <row r="15" spans="1:42" ht="41.25" customHeight="1">
      <c r="A15" s="120">
        <v>8</v>
      </c>
      <c r="B15" s="2527">
        <v>45717</v>
      </c>
      <c r="C15" s="2528"/>
      <c r="D15" s="2528"/>
      <c r="E15" s="2529"/>
      <c r="F15" s="97"/>
      <c r="G15" s="97"/>
      <c r="H15" s="97"/>
      <c r="I15" s="97"/>
      <c r="J15" s="97"/>
      <c r="K15" s="97"/>
      <c r="L15" s="97"/>
      <c r="M15" s="97"/>
      <c r="N15" s="97"/>
      <c r="O15" s="97"/>
      <c r="P15" s="97"/>
      <c r="Q15" s="97"/>
      <c r="R15" s="97"/>
      <c r="S15" s="97"/>
      <c r="T15" s="97"/>
      <c r="U15" s="97"/>
      <c r="V15" s="97"/>
      <c r="W15" s="97"/>
      <c r="X15" s="97"/>
      <c r="Y15" s="97"/>
      <c r="Z15" s="97"/>
      <c r="AA15" s="97"/>
      <c r="AB15" s="97"/>
      <c r="AC15" s="97"/>
      <c r="AD15" s="97"/>
      <c r="AE15" s="97"/>
      <c r="AF15" s="97"/>
      <c r="AG15" s="97"/>
      <c r="AH15" s="97"/>
      <c r="AI15" s="97"/>
      <c r="AJ15" s="98"/>
      <c r="AK15" s="2523">
        <f t="shared" si="0"/>
        <v>0</v>
      </c>
      <c r="AL15" s="2523"/>
      <c r="AM15" s="2523"/>
      <c r="AN15" s="2523"/>
    </row>
    <row r="16" spans="1:42" ht="41.25" customHeight="1">
      <c r="A16" s="120">
        <v>9</v>
      </c>
      <c r="B16" s="2524">
        <v>45750</v>
      </c>
      <c r="C16" s="2525"/>
      <c r="D16" s="2525"/>
      <c r="E16" s="2526"/>
      <c r="F16" s="94"/>
      <c r="G16" s="94"/>
      <c r="H16" s="94"/>
      <c r="I16" s="94"/>
      <c r="J16" s="94"/>
      <c r="K16" s="94"/>
      <c r="L16" s="94"/>
      <c r="M16" s="94"/>
      <c r="N16" s="94"/>
      <c r="O16" s="94"/>
      <c r="P16" s="94"/>
      <c r="Q16" s="94"/>
      <c r="R16" s="94"/>
      <c r="S16" s="94"/>
      <c r="T16" s="94"/>
      <c r="U16" s="94"/>
      <c r="V16" s="94"/>
      <c r="W16" s="94"/>
      <c r="X16" s="94"/>
      <c r="Y16" s="94"/>
      <c r="Z16" s="94"/>
      <c r="AA16" s="94"/>
      <c r="AB16" s="94"/>
      <c r="AC16" s="94"/>
      <c r="AD16" s="94"/>
      <c r="AE16" s="94"/>
      <c r="AF16" s="94"/>
      <c r="AG16" s="94"/>
      <c r="AH16" s="94"/>
      <c r="AI16" s="94"/>
      <c r="AJ16" s="95"/>
      <c r="AK16" s="2522">
        <f t="shared" ref="AK16:AK26" si="1">SUM(F16:AJ16)</f>
        <v>0</v>
      </c>
      <c r="AL16" s="2522"/>
      <c r="AM16" s="2522"/>
      <c r="AN16" s="2522"/>
    </row>
    <row r="17" spans="1:40" ht="41.25" customHeight="1">
      <c r="A17" s="120">
        <v>10</v>
      </c>
      <c r="B17" s="2527">
        <v>45781</v>
      </c>
      <c r="C17" s="2528"/>
      <c r="D17" s="2528"/>
      <c r="E17" s="2529"/>
      <c r="F17" s="97"/>
      <c r="G17" s="97"/>
      <c r="H17" s="97"/>
      <c r="I17" s="97"/>
      <c r="J17" s="97"/>
      <c r="K17" s="97"/>
      <c r="L17" s="97"/>
      <c r="M17" s="97"/>
      <c r="N17" s="97"/>
      <c r="O17" s="97"/>
      <c r="P17" s="97"/>
      <c r="Q17" s="97"/>
      <c r="R17" s="97"/>
      <c r="S17" s="97"/>
      <c r="T17" s="97"/>
      <c r="U17" s="97"/>
      <c r="V17" s="97"/>
      <c r="W17" s="97"/>
      <c r="X17" s="97"/>
      <c r="Y17" s="97"/>
      <c r="Z17" s="97"/>
      <c r="AA17" s="97"/>
      <c r="AB17" s="97"/>
      <c r="AC17" s="97"/>
      <c r="AD17" s="97"/>
      <c r="AE17" s="97"/>
      <c r="AF17" s="97"/>
      <c r="AG17" s="97"/>
      <c r="AH17" s="97"/>
      <c r="AI17" s="97"/>
      <c r="AJ17" s="98"/>
      <c r="AK17" s="2523">
        <f t="shared" si="1"/>
        <v>0</v>
      </c>
      <c r="AL17" s="2523"/>
      <c r="AM17" s="2523"/>
      <c r="AN17" s="2523"/>
    </row>
    <row r="18" spans="1:40" ht="41.25" customHeight="1">
      <c r="A18" s="120">
        <v>11</v>
      </c>
      <c r="B18" s="2524">
        <v>45814</v>
      </c>
      <c r="C18" s="2525"/>
      <c r="D18" s="2525"/>
      <c r="E18" s="2526"/>
      <c r="F18" s="94"/>
      <c r="G18" s="94"/>
      <c r="H18" s="94"/>
      <c r="I18" s="94"/>
      <c r="J18" s="94"/>
      <c r="K18" s="94"/>
      <c r="L18" s="94"/>
      <c r="M18" s="94"/>
      <c r="N18" s="94"/>
      <c r="O18" s="94"/>
      <c r="P18" s="94"/>
      <c r="Q18" s="94"/>
      <c r="R18" s="94"/>
      <c r="S18" s="94"/>
      <c r="T18" s="94"/>
      <c r="U18" s="94"/>
      <c r="V18" s="94"/>
      <c r="W18" s="94"/>
      <c r="X18" s="94"/>
      <c r="Y18" s="94"/>
      <c r="Z18" s="94"/>
      <c r="AA18" s="94"/>
      <c r="AB18" s="94"/>
      <c r="AC18" s="94"/>
      <c r="AD18" s="94"/>
      <c r="AE18" s="94"/>
      <c r="AF18" s="94"/>
      <c r="AG18" s="94"/>
      <c r="AH18" s="94"/>
      <c r="AI18" s="94"/>
      <c r="AJ18" s="95"/>
      <c r="AK18" s="2522">
        <f t="shared" si="1"/>
        <v>0</v>
      </c>
      <c r="AL18" s="2522"/>
      <c r="AM18" s="2522"/>
      <c r="AN18" s="2522"/>
    </row>
    <row r="19" spans="1:40" ht="41.25" customHeight="1">
      <c r="A19" s="120">
        <v>12</v>
      </c>
      <c r="B19" s="2517">
        <v>45845</v>
      </c>
      <c r="C19" s="2517"/>
      <c r="D19" s="2517"/>
      <c r="E19" s="2517"/>
      <c r="F19" s="97"/>
      <c r="G19" s="97"/>
      <c r="H19" s="97"/>
      <c r="I19" s="97"/>
      <c r="J19" s="97"/>
      <c r="K19" s="97"/>
      <c r="L19" s="97"/>
      <c r="M19" s="97"/>
      <c r="N19" s="97"/>
      <c r="O19" s="97"/>
      <c r="P19" s="97"/>
      <c r="Q19" s="97"/>
      <c r="R19" s="97"/>
      <c r="S19" s="97"/>
      <c r="T19" s="97"/>
      <c r="U19" s="97"/>
      <c r="V19" s="97"/>
      <c r="W19" s="97"/>
      <c r="X19" s="97"/>
      <c r="Y19" s="97"/>
      <c r="Z19" s="97"/>
      <c r="AA19" s="97"/>
      <c r="AB19" s="97"/>
      <c r="AC19" s="97"/>
      <c r="AD19" s="97"/>
      <c r="AE19" s="97"/>
      <c r="AF19" s="97"/>
      <c r="AG19" s="97"/>
      <c r="AH19" s="97"/>
      <c r="AI19" s="97"/>
      <c r="AJ19" s="98"/>
      <c r="AK19" s="2523">
        <f t="shared" si="1"/>
        <v>0</v>
      </c>
      <c r="AL19" s="2523"/>
      <c r="AM19" s="2523"/>
      <c r="AN19" s="2523"/>
    </row>
    <row r="20" spans="1:40" ht="41.25" customHeight="1">
      <c r="A20" s="120">
        <v>13</v>
      </c>
      <c r="B20" s="2518">
        <v>45870</v>
      </c>
      <c r="C20" s="2518"/>
      <c r="D20" s="2518"/>
      <c r="E20" s="2518"/>
      <c r="F20" s="94"/>
      <c r="G20" s="94"/>
      <c r="H20" s="94"/>
      <c r="I20" s="94"/>
      <c r="J20" s="94"/>
      <c r="K20" s="94"/>
      <c r="L20" s="94"/>
      <c r="M20" s="94"/>
      <c r="N20" s="94"/>
      <c r="O20" s="94"/>
      <c r="P20" s="94"/>
      <c r="Q20" s="94"/>
      <c r="R20" s="94"/>
      <c r="S20" s="94"/>
      <c r="T20" s="94"/>
      <c r="U20" s="94"/>
      <c r="V20" s="94"/>
      <c r="W20" s="94"/>
      <c r="X20" s="94"/>
      <c r="Y20" s="94"/>
      <c r="Z20" s="94"/>
      <c r="AA20" s="94"/>
      <c r="AB20" s="94"/>
      <c r="AC20" s="94"/>
      <c r="AD20" s="94"/>
      <c r="AE20" s="94"/>
      <c r="AF20" s="94"/>
      <c r="AG20" s="94"/>
      <c r="AH20" s="94"/>
      <c r="AI20" s="94"/>
      <c r="AJ20" s="95"/>
      <c r="AK20" s="2522">
        <f t="shared" si="1"/>
        <v>0</v>
      </c>
      <c r="AL20" s="2522"/>
      <c r="AM20" s="2522"/>
      <c r="AN20" s="2522"/>
    </row>
    <row r="21" spans="1:40" ht="41.25" customHeight="1">
      <c r="A21" s="120">
        <v>14</v>
      </c>
      <c r="B21" s="2517">
        <v>45903</v>
      </c>
      <c r="C21" s="2517"/>
      <c r="D21" s="2517"/>
      <c r="E21" s="2517"/>
      <c r="F21" s="97"/>
      <c r="G21" s="97"/>
      <c r="H21" s="97"/>
      <c r="I21" s="97"/>
      <c r="J21" s="97"/>
      <c r="K21" s="97"/>
      <c r="L21" s="97"/>
      <c r="M21" s="97"/>
      <c r="N21" s="97"/>
      <c r="O21" s="97"/>
      <c r="P21" s="97"/>
      <c r="Q21" s="97"/>
      <c r="R21" s="97"/>
      <c r="S21" s="97"/>
      <c r="T21" s="97"/>
      <c r="U21" s="97"/>
      <c r="V21" s="97"/>
      <c r="W21" s="97"/>
      <c r="X21" s="97"/>
      <c r="Y21" s="97"/>
      <c r="Z21" s="97"/>
      <c r="AA21" s="97"/>
      <c r="AB21" s="97"/>
      <c r="AC21" s="97"/>
      <c r="AD21" s="97"/>
      <c r="AE21" s="97"/>
      <c r="AF21" s="97"/>
      <c r="AG21" s="97"/>
      <c r="AH21" s="97"/>
      <c r="AI21" s="97"/>
      <c r="AJ21" s="98"/>
      <c r="AK21" s="2523">
        <f t="shared" si="1"/>
        <v>0</v>
      </c>
      <c r="AL21" s="2523"/>
      <c r="AM21" s="2523"/>
      <c r="AN21" s="2523"/>
    </row>
    <row r="22" spans="1:40" ht="41.25" customHeight="1">
      <c r="A22" s="120">
        <v>15</v>
      </c>
      <c r="B22" s="2518">
        <v>45934</v>
      </c>
      <c r="C22" s="2518"/>
      <c r="D22" s="2518"/>
      <c r="E22" s="2518"/>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5"/>
      <c r="AK22" s="2522">
        <f t="shared" si="1"/>
        <v>0</v>
      </c>
      <c r="AL22" s="2522"/>
      <c r="AM22" s="2522"/>
      <c r="AN22" s="2522"/>
    </row>
    <row r="23" spans="1:40" ht="41.25" customHeight="1">
      <c r="A23" s="120">
        <v>16</v>
      </c>
      <c r="B23" s="2517">
        <v>45962</v>
      </c>
      <c r="C23" s="2517"/>
      <c r="D23" s="2517"/>
      <c r="E23" s="2517"/>
      <c r="F23" s="97"/>
      <c r="G23" s="97"/>
      <c r="H23" s="97"/>
      <c r="I23" s="97"/>
      <c r="J23" s="97"/>
      <c r="K23" s="97"/>
      <c r="L23" s="97"/>
      <c r="M23" s="97"/>
      <c r="N23" s="97"/>
      <c r="O23" s="97"/>
      <c r="P23" s="97"/>
      <c r="Q23" s="97"/>
      <c r="R23" s="97"/>
      <c r="S23" s="97"/>
      <c r="T23" s="97"/>
      <c r="U23" s="97"/>
      <c r="V23" s="97"/>
      <c r="W23" s="97"/>
      <c r="X23" s="97"/>
      <c r="Y23" s="97"/>
      <c r="Z23" s="97"/>
      <c r="AA23" s="97"/>
      <c r="AB23" s="97"/>
      <c r="AC23" s="97"/>
      <c r="AD23" s="97"/>
      <c r="AE23" s="97"/>
      <c r="AF23" s="97"/>
      <c r="AG23" s="97"/>
      <c r="AH23" s="97"/>
      <c r="AI23" s="97"/>
      <c r="AJ23" s="98"/>
      <c r="AK23" s="2523">
        <f t="shared" si="1"/>
        <v>0</v>
      </c>
      <c r="AL23" s="2523"/>
      <c r="AM23" s="2523"/>
      <c r="AN23" s="2523"/>
    </row>
    <row r="24" spans="1:40" ht="41.25" customHeight="1">
      <c r="A24" s="120">
        <v>17</v>
      </c>
      <c r="B24" s="2518">
        <v>45994</v>
      </c>
      <c r="C24" s="2518"/>
      <c r="D24" s="2518"/>
      <c r="E24" s="2518"/>
      <c r="F24" s="94"/>
      <c r="G24" s="94"/>
      <c r="H24" s="94"/>
      <c r="I24" s="94"/>
      <c r="J24" s="94"/>
      <c r="K24" s="94"/>
      <c r="L24" s="94"/>
      <c r="M24" s="94"/>
      <c r="N24" s="94"/>
      <c r="O24" s="94"/>
      <c r="P24" s="94"/>
      <c r="Q24" s="94"/>
      <c r="R24" s="94"/>
      <c r="S24" s="94"/>
      <c r="T24" s="94"/>
      <c r="U24" s="94"/>
      <c r="V24" s="94"/>
      <c r="W24" s="94"/>
      <c r="X24" s="94"/>
      <c r="Y24" s="94"/>
      <c r="Z24" s="94"/>
      <c r="AA24" s="94"/>
      <c r="AB24" s="94"/>
      <c r="AC24" s="94"/>
      <c r="AD24" s="94"/>
      <c r="AE24" s="94"/>
      <c r="AF24" s="94"/>
      <c r="AG24" s="94"/>
      <c r="AH24" s="94"/>
      <c r="AI24" s="94"/>
      <c r="AJ24" s="95"/>
      <c r="AK24" s="2522">
        <f>SUM(F24:AJ24)</f>
        <v>0</v>
      </c>
      <c r="AL24" s="2522"/>
      <c r="AM24" s="2522"/>
      <c r="AN24" s="2522"/>
    </row>
    <row r="25" spans="1:40" ht="41.25" customHeight="1">
      <c r="A25" s="120">
        <v>18</v>
      </c>
      <c r="B25" s="2519">
        <v>46052</v>
      </c>
      <c r="C25" s="2519"/>
      <c r="D25" s="2519"/>
      <c r="E25" s="2519"/>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c r="AE25" s="97"/>
      <c r="AF25" s="97"/>
      <c r="AG25" s="97"/>
      <c r="AH25" s="97"/>
      <c r="AI25" s="97"/>
      <c r="AJ25" s="98"/>
      <c r="AK25" s="2523">
        <f>SUM(F25:AJ25)</f>
        <v>0</v>
      </c>
      <c r="AL25" s="2523"/>
      <c r="AM25" s="2523"/>
      <c r="AN25" s="2523"/>
    </row>
    <row r="26" spans="1:40" ht="41.25" customHeight="1">
      <c r="A26" s="120">
        <v>19</v>
      </c>
      <c r="B26" s="2518">
        <v>46081</v>
      </c>
      <c r="C26" s="2518"/>
      <c r="D26" s="2518"/>
      <c r="E26" s="2518"/>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5"/>
      <c r="AK26" s="2522">
        <f t="shared" si="1"/>
        <v>0</v>
      </c>
      <c r="AL26" s="2522"/>
      <c r="AM26" s="2522"/>
      <c r="AN26" s="2522"/>
    </row>
    <row r="27" spans="1:40" ht="22.5" customHeight="1">
      <c r="A27" s="52"/>
      <c r="B27" s="2520">
        <f>SUM(AK8:AN26)</f>
        <v>0</v>
      </c>
      <c r="C27" s="2521"/>
      <c r="D27" s="2521"/>
      <c r="E27" s="2521"/>
      <c r="F27" s="2521"/>
      <c r="G27" s="2521"/>
      <c r="H27" s="2521"/>
      <c r="I27" s="2521"/>
      <c r="J27" s="2521"/>
      <c r="K27" s="2521"/>
      <c r="L27" s="2521"/>
      <c r="M27" s="2521"/>
      <c r="N27" s="2521"/>
      <c r="O27" s="2521"/>
      <c r="P27" s="2521"/>
      <c r="Q27" s="2521"/>
      <c r="R27" s="2521"/>
      <c r="S27" s="2521"/>
      <c r="T27" s="2521"/>
      <c r="U27" s="2521"/>
      <c r="V27" s="2521"/>
      <c r="W27" s="2521"/>
      <c r="X27" s="2521"/>
      <c r="Y27" s="2521"/>
      <c r="Z27" s="2521"/>
      <c r="AA27" s="2521"/>
      <c r="AB27" s="2521"/>
      <c r="AC27" s="2521"/>
      <c r="AD27" s="2521"/>
      <c r="AE27" s="2521"/>
      <c r="AF27" s="2521"/>
      <c r="AG27" s="2521"/>
      <c r="AH27" s="2521"/>
      <c r="AI27" s="2521"/>
      <c r="AJ27" s="2521"/>
      <c r="AK27" s="2521"/>
      <c r="AL27" s="2521"/>
      <c r="AM27" s="2521"/>
      <c r="AN27" s="2521"/>
    </row>
    <row r="28" spans="1:40" ht="45" customHeight="1">
      <c r="A28" s="52"/>
      <c r="B28" s="10"/>
    </row>
    <row r="29" spans="1:40" ht="45" customHeight="1">
      <c r="A29" s="52"/>
      <c r="B29" s="10"/>
    </row>
    <row r="30" spans="1:40" ht="45" customHeight="1">
      <c r="A30" s="52"/>
      <c r="B30" s="10"/>
    </row>
    <row r="31" spans="1:40" ht="45" customHeight="1">
      <c r="A31" s="52"/>
      <c r="B31" s="10"/>
    </row>
    <row r="32" spans="1:40" ht="45" customHeight="1">
      <c r="A32" s="52"/>
      <c r="B32" s="10"/>
    </row>
    <row r="33" spans="1:40" ht="45" customHeight="1">
      <c r="A33" s="52"/>
      <c r="B33" s="10"/>
    </row>
    <row r="34" spans="1:40" ht="24.75" customHeight="1">
      <c r="B34" s="10"/>
    </row>
    <row r="35" spans="1:40">
      <c r="B35" s="1430"/>
      <c r="C35" s="1430"/>
      <c r="D35" s="1430"/>
      <c r="E35" s="1430"/>
      <c r="F35" s="1430"/>
      <c r="G35" s="1430"/>
      <c r="H35" s="1430"/>
      <c r="I35" s="1430"/>
      <c r="J35" s="1430"/>
      <c r="K35" s="1430"/>
      <c r="L35" s="1430"/>
      <c r="M35" s="1430"/>
      <c r="N35" s="1430"/>
      <c r="O35" s="1430"/>
      <c r="P35" s="1430"/>
      <c r="Q35" s="1430"/>
      <c r="R35" s="1430"/>
      <c r="S35" s="1430"/>
      <c r="T35" s="1430"/>
      <c r="U35" s="1430"/>
      <c r="V35" s="1430"/>
      <c r="W35" s="1430"/>
      <c r="X35" s="1430"/>
      <c r="Y35" s="1430"/>
      <c r="Z35" s="1430"/>
      <c r="AA35" s="1430"/>
      <c r="AB35" s="1430"/>
      <c r="AC35" s="1430"/>
      <c r="AD35" s="1430"/>
      <c r="AE35" s="1430"/>
      <c r="AF35" s="1430"/>
      <c r="AG35" s="1430"/>
      <c r="AH35" s="1430"/>
      <c r="AI35" s="1430"/>
      <c r="AJ35" s="1430"/>
      <c r="AK35" s="93"/>
      <c r="AL35" s="93"/>
      <c r="AM35" s="93"/>
      <c r="AN35" s="93"/>
    </row>
    <row r="36" spans="1:40">
      <c r="B36" s="1430"/>
      <c r="C36" s="1430"/>
      <c r="D36" s="1430"/>
      <c r="E36" s="1430"/>
      <c r="F36" s="1430"/>
      <c r="G36" s="1430"/>
      <c r="H36" s="1430"/>
      <c r="I36" s="1430"/>
      <c r="J36" s="1430"/>
      <c r="K36" s="1430"/>
      <c r="L36" s="1430"/>
      <c r="M36" s="1430"/>
      <c r="N36" s="1430"/>
      <c r="O36" s="1430"/>
      <c r="P36" s="1430"/>
      <c r="Q36" s="1430"/>
      <c r="R36" s="1430"/>
      <c r="S36" s="1430"/>
      <c r="T36" s="1430"/>
      <c r="U36" s="1430"/>
      <c r="V36" s="1430"/>
      <c r="W36" s="1430"/>
      <c r="X36" s="1430"/>
      <c r="Y36" s="1430"/>
      <c r="Z36" s="1430"/>
      <c r="AA36" s="1430"/>
      <c r="AB36" s="1430"/>
      <c r="AC36" s="1430"/>
      <c r="AD36" s="1430"/>
      <c r="AE36" s="1430"/>
      <c r="AF36" s="1430"/>
      <c r="AG36" s="1430"/>
      <c r="AH36" s="1430"/>
      <c r="AI36" s="1430"/>
      <c r="AJ36" s="1430"/>
      <c r="AK36" s="93"/>
      <c r="AL36" s="93"/>
      <c r="AM36" s="93"/>
      <c r="AN36" s="93"/>
    </row>
    <row r="37" spans="1:40">
      <c r="B37" s="1430"/>
      <c r="C37" s="1430"/>
      <c r="D37" s="1430"/>
      <c r="E37" s="1430"/>
      <c r="F37" s="1430"/>
      <c r="G37" s="1430"/>
      <c r="H37" s="1430"/>
      <c r="I37" s="1430"/>
      <c r="J37" s="1430"/>
      <c r="K37" s="1430"/>
      <c r="L37" s="1430"/>
      <c r="M37" s="1430"/>
      <c r="N37" s="1430"/>
      <c r="O37" s="1430"/>
      <c r="P37" s="1430"/>
      <c r="Q37" s="1430"/>
      <c r="R37" s="1430"/>
      <c r="S37" s="1430"/>
      <c r="T37" s="1430"/>
      <c r="U37" s="1430"/>
      <c r="V37" s="1430"/>
      <c r="W37" s="1430"/>
      <c r="X37" s="1430"/>
      <c r="Y37" s="1430"/>
      <c r="Z37" s="1430"/>
      <c r="AA37" s="1430"/>
      <c r="AB37" s="1430"/>
      <c r="AC37" s="1430"/>
      <c r="AD37" s="1430"/>
      <c r="AE37" s="1430"/>
      <c r="AF37" s="1430"/>
      <c r="AG37" s="1430"/>
      <c r="AH37" s="1430"/>
      <c r="AI37" s="1430"/>
      <c r="AJ37" s="1430"/>
      <c r="AK37" s="93"/>
      <c r="AL37" s="93"/>
      <c r="AM37" s="93"/>
      <c r="AN37" s="93"/>
    </row>
    <row r="38" spans="1:40">
      <c r="B38" s="1430"/>
      <c r="C38" s="1430"/>
      <c r="D38" s="1430"/>
      <c r="E38" s="1430"/>
      <c r="F38" s="1430"/>
      <c r="G38" s="1430"/>
      <c r="H38" s="1430"/>
      <c r="I38" s="1430"/>
      <c r="J38" s="1430"/>
      <c r="K38" s="1430"/>
      <c r="L38" s="1430"/>
      <c r="M38" s="1430"/>
      <c r="N38" s="1430"/>
      <c r="O38" s="1430"/>
      <c r="P38" s="1430"/>
      <c r="Q38" s="1430"/>
      <c r="R38" s="1430"/>
      <c r="S38" s="1430"/>
      <c r="T38" s="1430"/>
      <c r="U38" s="1430"/>
      <c r="V38" s="1430"/>
      <c r="W38" s="1430"/>
      <c r="X38" s="1430"/>
      <c r="Y38" s="1430"/>
      <c r="Z38" s="1430"/>
      <c r="AA38" s="1430"/>
      <c r="AB38" s="1430"/>
      <c r="AC38" s="1430"/>
      <c r="AD38" s="1430"/>
      <c r="AE38" s="1430"/>
      <c r="AF38" s="1430"/>
      <c r="AG38" s="1430"/>
      <c r="AH38" s="1430"/>
      <c r="AI38" s="1430"/>
      <c r="AJ38" s="1430"/>
      <c r="AK38" s="93"/>
      <c r="AL38" s="93"/>
      <c r="AM38" s="93"/>
      <c r="AN38" s="93"/>
    </row>
    <row r="39" spans="1:40">
      <c r="B39" s="1430"/>
      <c r="C39" s="1430"/>
      <c r="D39" s="1430"/>
      <c r="E39" s="1430"/>
      <c r="F39" s="1430"/>
      <c r="G39" s="1430"/>
      <c r="H39" s="1430"/>
      <c r="I39" s="1430"/>
      <c r="J39" s="1430"/>
      <c r="K39" s="1430"/>
      <c r="L39" s="1430"/>
      <c r="M39" s="1430"/>
      <c r="N39" s="1430"/>
      <c r="O39" s="1430"/>
      <c r="P39" s="1430"/>
      <c r="Q39" s="1430"/>
      <c r="R39" s="1430"/>
      <c r="S39" s="1430"/>
      <c r="T39" s="1430"/>
      <c r="U39" s="1430"/>
      <c r="V39" s="1430"/>
      <c r="W39" s="1430"/>
      <c r="X39" s="1430"/>
      <c r="Y39" s="1430"/>
      <c r="Z39" s="1430"/>
      <c r="AA39" s="1430"/>
      <c r="AB39" s="1430"/>
      <c r="AC39" s="1430"/>
      <c r="AD39" s="1430"/>
      <c r="AE39" s="1430"/>
      <c r="AF39" s="1430"/>
      <c r="AG39" s="1430"/>
      <c r="AH39" s="1430"/>
      <c r="AI39" s="1430"/>
      <c r="AJ39" s="1430"/>
      <c r="AK39" s="93"/>
      <c r="AL39" s="93"/>
      <c r="AM39" s="93"/>
      <c r="AN39" s="93"/>
    </row>
    <row r="40" spans="1:40">
      <c r="B40" s="1430"/>
      <c r="C40" s="1430"/>
      <c r="D40" s="1430"/>
      <c r="E40" s="1430"/>
      <c r="F40" s="1430"/>
      <c r="G40" s="1430"/>
      <c r="H40" s="1430"/>
      <c r="I40" s="1430"/>
      <c r="J40" s="1430"/>
      <c r="K40" s="1430"/>
      <c r="L40" s="1430"/>
      <c r="M40" s="1430"/>
      <c r="N40" s="1430"/>
      <c r="O40" s="1430"/>
      <c r="P40" s="1430"/>
      <c r="Q40" s="1430"/>
      <c r="R40" s="1430"/>
      <c r="S40" s="1430"/>
      <c r="T40" s="1430"/>
      <c r="U40" s="1430"/>
      <c r="V40" s="1430"/>
      <c r="W40" s="1430"/>
      <c r="X40" s="1430"/>
      <c r="Y40" s="1430"/>
      <c r="Z40" s="1430"/>
      <c r="AA40" s="1430"/>
      <c r="AB40" s="1430"/>
      <c r="AC40" s="1430"/>
      <c r="AD40" s="1430"/>
      <c r="AE40" s="1430"/>
      <c r="AF40" s="1430"/>
      <c r="AG40" s="1430"/>
      <c r="AH40" s="1430"/>
      <c r="AI40" s="1430"/>
      <c r="AJ40" s="1430"/>
      <c r="AK40" s="93"/>
      <c r="AL40" s="93"/>
      <c r="AM40" s="93"/>
      <c r="AN40" s="93"/>
    </row>
    <row r="41" spans="1:40">
      <c r="B41" s="1430"/>
      <c r="C41" s="1430"/>
      <c r="D41" s="1430"/>
      <c r="E41" s="1430"/>
      <c r="F41" s="1430"/>
      <c r="G41" s="1430"/>
      <c r="H41" s="1430"/>
      <c r="I41" s="1430"/>
      <c r="J41" s="1430"/>
      <c r="K41" s="1430"/>
      <c r="L41" s="1430"/>
      <c r="M41" s="1430"/>
      <c r="N41" s="1430"/>
      <c r="O41" s="1430"/>
      <c r="P41" s="1430"/>
      <c r="Q41" s="1430"/>
      <c r="R41" s="1430"/>
      <c r="S41" s="1430"/>
      <c r="T41" s="1430"/>
      <c r="U41" s="1430"/>
      <c r="V41" s="1430"/>
      <c r="W41" s="1430"/>
      <c r="X41" s="1430"/>
      <c r="Y41" s="1430"/>
      <c r="Z41" s="1430"/>
      <c r="AA41" s="1430"/>
      <c r="AB41" s="1430"/>
      <c r="AC41" s="1430"/>
      <c r="AD41" s="1430"/>
      <c r="AE41" s="1430"/>
      <c r="AF41" s="1430"/>
      <c r="AG41" s="1430"/>
      <c r="AH41" s="1430"/>
      <c r="AI41" s="1430"/>
      <c r="AJ41" s="1430"/>
      <c r="AK41" s="93"/>
      <c r="AL41" s="93"/>
      <c r="AM41" s="93"/>
      <c r="AN41" s="93"/>
    </row>
    <row r="42" spans="1:40">
      <c r="B42" s="1430"/>
      <c r="C42" s="1430"/>
      <c r="D42" s="1430"/>
      <c r="E42" s="1430"/>
      <c r="F42" s="1430"/>
      <c r="G42" s="1430"/>
      <c r="H42" s="1430"/>
      <c r="I42" s="1430"/>
      <c r="J42" s="1430"/>
      <c r="K42" s="1430"/>
      <c r="L42" s="1430"/>
      <c r="M42" s="1430"/>
      <c r="N42" s="1430"/>
      <c r="O42" s="1430"/>
      <c r="P42" s="1430"/>
      <c r="Q42" s="1430"/>
      <c r="R42" s="1430"/>
      <c r="S42" s="1430"/>
      <c r="T42" s="1430"/>
      <c r="U42" s="1430"/>
      <c r="V42" s="1430"/>
      <c r="W42" s="1430"/>
      <c r="X42" s="1430"/>
      <c r="Y42" s="1430"/>
      <c r="Z42" s="1430"/>
      <c r="AA42" s="1430"/>
      <c r="AB42" s="1430"/>
      <c r="AC42" s="1430"/>
      <c r="AD42" s="1430"/>
      <c r="AE42" s="1430"/>
      <c r="AF42" s="1430"/>
      <c r="AG42" s="1430"/>
      <c r="AH42" s="1430"/>
      <c r="AI42" s="1430"/>
      <c r="AJ42" s="1430"/>
      <c r="AK42" s="93"/>
      <c r="AL42" s="93"/>
      <c r="AM42" s="93"/>
      <c r="AN42" s="93"/>
    </row>
    <row r="43" spans="1:40">
      <c r="B43" s="1430"/>
      <c r="C43" s="1430"/>
      <c r="D43" s="1430"/>
      <c r="E43" s="1430"/>
      <c r="F43" s="1430"/>
      <c r="G43" s="1430"/>
      <c r="H43" s="1430"/>
      <c r="I43" s="1430"/>
      <c r="J43" s="1430"/>
      <c r="K43" s="1430"/>
      <c r="L43" s="1430"/>
      <c r="M43" s="1430"/>
      <c r="N43" s="1430"/>
      <c r="O43" s="1430"/>
      <c r="P43" s="1430"/>
      <c r="Q43" s="1430"/>
      <c r="R43" s="1430"/>
      <c r="S43" s="1430"/>
      <c r="T43" s="1430"/>
      <c r="U43" s="1430"/>
      <c r="V43" s="1430"/>
      <c r="W43" s="1430"/>
      <c r="X43" s="1430"/>
      <c r="Y43" s="1430"/>
      <c r="Z43" s="1430"/>
      <c r="AA43" s="1430"/>
      <c r="AB43" s="1430"/>
      <c r="AC43" s="1430"/>
      <c r="AD43" s="1430"/>
      <c r="AE43" s="1430"/>
      <c r="AF43" s="1430"/>
      <c r="AG43" s="1430"/>
      <c r="AH43" s="1430"/>
      <c r="AI43" s="1430"/>
      <c r="AJ43" s="1430"/>
      <c r="AK43" s="93"/>
      <c r="AL43" s="93"/>
      <c r="AM43" s="93"/>
      <c r="AN43" s="93"/>
    </row>
    <row r="44" spans="1:40">
      <c r="B44" s="1430"/>
      <c r="C44" s="1430"/>
      <c r="D44" s="1430"/>
      <c r="E44" s="1430"/>
      <c r="F44" s="1430"/>
      <c r="G44" s="1430"/>
      <c r="H44" s="1430"/>
      <c r="I44" s="1430"/>
      <c r="J44" s="1430"/>
      <c r="K44" s="1430"/>
      <c r="L44" s="1430"/>
      <c r="M44" s="1430"/>
      <c r="N44" s="1430"/>
      <c r="O44" s="1430"/>
      <c r="P44" s="1430"/>
      <c r="Q44" s="1430"/>
      <c r="R44" s="1430"/>
      <c r="S44" s="1430"/>
      <c r="T44" s="1430"/>
      <c r="U44" s="1430"/>
      <c r="V44" s="1430"/>
      <c r="W44" s="1430"/>
      <c r="X44" s="1430"/>
      <c r="Y44" s="1430"/>
      <c r="Z44" s="1430"/>
      <c r="AA44" s="1430"/>
      <c r="AB44" s="1430"/>
      <c r="AC44" s="1430"/>
      <c r="AD44" s="1430"/>
      <c r="AE44" s="1430"/>
      <c r="AF44" s="1430"/>
      <c r="AG44" s="1430"/>
      <c r="AH44" s="1430"/>
      <c r="AI44" s="1430"/>
      <c r="AJ44" s="1430"/>
      <c r="AK44" s="93"/>
      <c r="AL44" s="93"/>
      <c r="AM44" s="93"/>
      <c r="AN44" s="93"/>
    </row>
    <row r="45" spans="1:40">
      <c r="B45" s="1430"/>
      <c r="C45" s="1430"/>
      <c r="D45" s="1430"/>
      <c r="E45" s="1430"/>
      <c r="F45" s="1430"/>
      <c r="G45" s="1430"/>
      <c r="H45" s="1430"/>
      <c r="I45" s="1430"/>
      <c r="J45" s="1430"/>
      <c r="K45" s="1430"/>
      <c r="L45" s="1430"/>
      <c r="M45" s="1430"/>
      <c r="N45" s="1430"/>
      <c r="O45" s="1430"/>
      <c r="P45" s="1430"/>
      <c r="Q45" s="1430"/>
      <c r="R45" s="1430"/>
      <c r="S45" s="1430"/>
      <c r="T45" s="1430"/>
      <c r="U45" s="1430"/>
      <c r="V45" s="1430"/>
      <c r="W45" s="1430"/>
      <c r="X45" s="1430"/>
      <c r="Y45" s="1430"/>
      <c r="Z45" s="1430"/>
      <c r="AA45" s="1430"/>
      <c r="AB45" s="1430"/>
      <c r="AC45" s="1430"/>
      <c r="AD45" s="1430"/>
      <c r="AE45" s="1430"/>
      <c r="AF45" s="1430"/>
      <c r="AG45" s="1430"/>
      <c r="AH45" s="1430"/>
      <c r="AI45" s="1430"/>
      <c r="AJ45" s="1430"/>
      <c r="AK45" s="93"/>
      <c r="AL45" s="93"/>
      <c r="AM45" s="93"/>
      <c r="AN45" s="93"/>
    </row>
    <row r="46" spans="1:40">
      <c r="B46" s="1430"/>
      <c r="C46" s="1430"/>
      <c r="D46" s="1430"/>
      <c r="E46" s="1430"/>
      <c r="F46" s="1430"/>
      <c r="G46" s="1430"/>
      <c r="H46" s="1430"/>
      <c r="I46" s="1430"/>
      <c r="J46" s="1430"/>
      <c r="K46" s="1430"/>
      <c r="L46" s="1430"/>
      <c r="M46" s="1430"/>
      <c r="N46" s="1430"/>
      <c r="O46" s="1430"/>
      <c r="P46" s="1430"/>
      <c r="Q46" s="1430"/>
      <c r="R46" s="1430"/>
      <c r="S46" s="1430"/>
      <c r="T46" s="1430"/>
      <c r="U46" s="1430"/>
      <c r="V46" s="1430"/>
      <c r="W46" s="1430"/>
      <c r="X46" s="1430"/>
      <c r="Y46" s="1430"/>
      <c r="Z46" s="1430"/>
      <c r="AA46" s="1430"/>
      <c r="AB46" s="1430"/>
      <c r="AC46" s="1430"/>
      <c r="AD46" s="1430"/>
      <c r="AE46" s="1430"/>
      <c r="AF46" s="1430"/>
      <c r="AG46" s="1430"/>
      <c r="AH46" s="1430"/>
      <c r="AI46" s="1430"/>
      <c r="AJ46" s="1430"/>
      <c r="AK46" s="93"/>
      <c r="AL46" s="93"/>
      <c r="AM46" s="93"/>
      <c r="AN46" s="93"/>
    </row>
    <row r="47" spans="1:40">
      <c r="B47" s="1430"/>
      <c r="C47" s="1430"/>
      <c r="D47" s="1430"/>
      <c r="E47" s="1430"/>
      <c r="F47" s="1430"/>
      <c r="G47" s="1430"/>
      <c r="H47" s="1430"/>
      <c r="I47" s="1430"/>
      <c r="J47" s="1430"/>
      <c r="K47" s="1430"/>
      <c r="L47" s="1430"/>
      <c r="M47" s="1430"/>
      <c r="N47" s="1430"/>
      <c r="O47" s="1430"/>
      <c r="P47" s="1430"/>
      <c r="Q47" s="1430"/>
      <c r="R47" s="1430"/>
      <c r="S47" s="1430"/>
      <c r="T47" s="1430"/>
      <c r="U47" s="1430"/>
      <c r="V47" s="1430"/>
      <c r="W47" s="1430"/>
      <c r="X47" s="1430"/>
      <c r="Y47" s="1430"/>
      <c r="Z47" s="1430"/>
      <c r="AA47" s="1430"/>
      <c r="AB47" s="1430"/>
      <c r="AC47" s="1430"/>
      <c r="AD47" s="1430"/>
      <c r="AE47" s="1430"/>
      <c r="AF47" s="1430"/>
      <c r="AG47" s="1430"/>
      <c r="AH47" s="1430"/>
      <c r="AI47" s="1430"/>
      <c r="AJ47" s="1430"/>
      <c r="AK47" s="93"/>
      <c r="AL47" s="93"/>
      <c r="AM47" s="93"/>
      <c r="AN47" s="93"/>
    </row>
    <row r="48" spans="1:40">
      <c r="B48" s="1430"/>
      <c r="C48" s="1430"/>
      <c r="D48" s="1430"/>
      <c r="E48" s="1430"/>
      <c r="F48" s="1430"/>
      <c r="G48" s="1430"/>
      <c r="H48" s="1430"/>
      <c r="I48" s="1430"/>
      <c r="J48" s="1430"/>
      <c r="K48" s="1430"/>
      <c r="L48" s="1430"/>
      <c r="M48" s="1430"/>
      <c r="N48" s="1430"/>
      <c r="O48" s="1430"/>
      <c r="P48" s="1430"/>
      <c r="Q48" s="1430"/>
      <c r="R48" s="1430"/>
      <c r="S48" s="1430"/>
      <c r="T48" s="1430"/>
      <c r="U48" s="1430"/>
      <c r="V48" s="1430"/>
      <c r="W48" s="1430"/>
      <c r="X48" s="1430"/>
      <c r="Y48" s="1430"/>
      <c r="Z48" s="1430"/>
      <c r="AA48" s="1430"/>
      <c r="AB48" s="1430"/>
      <c r="AC48" s="1430"/>
      <c r="AD48" s="1430"/>
      <c r="AE48" s="1430"/>
      <c r="AF48" s="1430"/>
      <c r="AG48" s="1430"/>
      <c r="AH48" s="1430"/>
      <c r="AI48" s="1430"/>
      <c r="AJ48" s="1430"/>
      <c r="AK48" s="93"/>
      <c r="AL48" s="93"/>
      <c r="AM48" s="93"/>
      <c r="AN48" s="93"/>
    </row>
    <row r="49" spans="2:40">
      <c r="B49" s="1430"/>
      <c r="C49" s="1430"/>
      <c r="D49" s="1430"/>
      <c r="E49" s="1430"/>
      <c r="F49" s="1430"/>
      <c r="G49" s="1430"/>
      <c r="H49" s="1430"/>
      <c r="I49" s="1430"/>
      <c r="J49" s="1430"/>
      <c r="K49" s="1430"/>
      <c r="L49" s="1430"/>
      <c r="M49" s="1430"/>
      <c r="N49" s="1430"/>
      <c r="O49" s="1430"/>
      <c r="P49" s="1430"/>
      <c r="Q49" s="1430"/>
      <c r="R49" s="1430"/>
      <c r="S49" s="1430"/>
      <c r="T49" s="1430"/>
      <c r="U49" s="1430"/>
      <c r="V49" s="1430"/>
      <c r="W49" s="1430"/>
      <c r="X49" s="1430"/>
      <c r="Y49" s="1430"/>
      <c r="Z49" s="1430"/>
      <c r="AA49" s="1430"/>
      <c r="AB49" s="1430"/>
      <c r="AC49" s="1430"/>
      <c r="AD49" s="1430"/>
      <c r="AE49" s="1430"/>
      <c r="AF49" s="1430"/>
      <c r="AG49" s="1430"/>
      <c r="AH49" s="1430"/>
      <c r="AI49" s="1430"/>
      <c r="AJ49" s="1430"/>
      <c r="AK49" s="93"/>
      <c r="AL49" s="93"/>
      <c r="AM49" s="93"/>
      <c r="AN49" s="93"/>
    </row>
    <row r="50" spans="2:40">
      <c r="B50" s="1430"/>
      <c r="C50" s="1430"/>
      <c r="D50" s="1430"/>
      <c r="E50" s="1430"/>
      <c r="F50" s="1430"/>
      <c r="G50" s="1430"/>
      <c r="H50" s="1430"/>
      <c r="I50" s="1430"/>
      <c r="J50" s="1430"/>
      <c r="K50" s="1430"/>
      <c r="L50" s="1430"/>
      <c r="M50" s="1430"/>
      <c r="N50" s="1430"/>
      <c r="O50" s="1430"/>
      <c r="P50" s="1430"/>
      <c r="Q50" s="1430"/>
      <c r="R50" s="1430"/>
      <c r="S50" s="1430"/>
      <c r="T50" s="1430"/>
      <c r="U50" s="1430"/>
      <c r="V50" s="1430"/>
      <c r="W50" s="1430"/>
      <c r="X50" s="1430"/>
      <c r="Y50" s="1430"/>
      <c r="Z50" s="1430"/>
      <c r="AA50" s="1430"/>
      <c r="AB50" s="1430"/>
      <c r="AC50" s="1430"/>
      <c r="AD50" s="1430"/>
      <c r="AE50" s="1430"/>
      <c r="AF50" s="1430"/>
      <c r="AG50" s="1430"/>
      <c r="AH50" s="1430"/>
      <c r="AI50" s="1430"/>
      <c r="AJ50" s="1430"/>
      <c r="AK50" s="93"/>
      <c r="AL50" s="93"/>
      <c r="AM50" s="93"/>
      <c r="AN50" s="93"/>
    </row>
    <row r="51" spans="2:40">
      <c r="B51" s="1430"/>
      <c r="C51" s="1430"/>
      <c r="D51" s="1430"/>
      <c r="E51" s="1430"/>
      <c r="F51" s="1430"/>
      <c r="G51" s="1430"/>
      <c r="H51" s="1430"/>
      <c r="I51" s="1430"/>
      <c r="J51" s="1430"/>
      <c r="K51" s="1430"/>
      <c r="L51" s="1430"/>
      <c r="M51" s="1430"/>
      <c r="N51" s="1430"/>
      <c r="O51" s="1430"/>
      <c r="P51" s="1430"/>
      <c r="Q51" s="1430"/>
      <c r="R51" s="1430"/>
      <c r="S51" s="1430"/>
      <c r="T51" s="1430"/>
      <c r="U51" s="1430"/>
      <c r="V51" s="1430"/>
      <c r="W51" s="1430"/>
      <c r="X51" s="1430"/>
      <c r="Y51" s="1430"/>
      <c r="Z51" s="1430"/>
      <c r="AA51" s="1430"/>
      <c r="AB51" s="1430"/>
      <c r="AC51" s="1430"/>
      <c r="AD51" s="1430"/>
      <c r="AE51" s="1430"/>
      <c r="AF51" s="1430"/>
      <c r="AG51" s="1430"/>
      <c r="AH51" s="1430"/>
      <c r="AI51" s="1430"/>
      <c r="AJ51" s="1430"/>
      <c r="AK51" s="93"/>
      <c r="AL51" s="93"/>
      <c r="AM51" s="93"/>
      <c r="AN51" s="93"/>
    </row>
    <row r="52" spans="2:40">
      <c r="B52" s="1430"/>
      <c r="C52" s="1430"/>
      <c r="D52" s="1430"/>
      <c r="E52" s="1430"/>
      <c r="F52" s="1430"/>
      <c r="G52" s="1430"/>
      <c r="H52" s="1430"/>
      <c r="I52" s="1430"/>
      <c r="J52" s="1430"/>
      <c r="K52" s="1430"/>
      <c r="L52" s="1430"/>
      <c r="M52" s="1430"/>
      <c r="N52" s="1430"/>
      <c r="O52" s="1430"/>
      <c r="P52" s="1430"/>
      <c r="Q52" s="1430"/>
      <c r="R52" s="1430"/>
      <c r="S52" s="1430"/>
      <c r="T52" s="1430"/>
      <c r="U52" s="1430"/>
      <c r="V52" s="1430"/>
      <c r="W52" s="1430"/>
      <c r="X52" s="1430"/>
      <c r="Y52" s="1430"/>
      <c r="Z52" s="1430"/>
      <c r="AA52" s="1430"/>
      <c r="AB52" s="1430"/>
      <c r="AC52" s="1430"/>
      <c r="AD52" s="1430"/>
      <c r="AE52" s="1430"/>
      <c r="AF52" s="1430"/>
      <c r="AG52" s="1430"/>
      <c r="AH52" s="1430"/>
      <c r="AI52" s="1430"/>
      <c r="AJ52" s="1430"/>
      <c r="AK52" s="93"/>
      <c r="AL52" s="93"/>
      <c r="AM52" s="93"/>
      <c r="AN52" s="93"/>
    </row>
    <row r="53" spans="2:40">
      <c r="B53" s="1430"/>
      <c r="C53" s="1430"/>
      <c r="D53" s="1430"/>
      <c r="E53" s="1430"/>
      <c r="F53" s="1430"/>
      <c r="G53" s="1430"/>
      <c r="H53" s="1430"/>
      <c r="I53" s="1430"/>
      <c r="J53" s="1430"/>
      <c r="K53" s="1430"/>
      <c r="L53" s="1430"/>
      <c r="M53" s="1430"/>
      <c r="N53" s="1430"/>
      <c r="O53" s="1430"/>
      <c r="P53" s="1430"/>
      <c r="Q53" s="1430"/>
      <c r="R53" s="1430"/>
      <c r="S53" s="1430"/>
      <c r="T53" s="1430"/>
      <c r="U53" s="1430"/>
      <c r="V53" s="1430"/>
      <c r="W53" s="1430"/>
      <c r="X53" s="1430"/>
      <c r="Y53" s="1430"/>
      <c r="Z53" s="1430"/>
      <c r="AA53" s="1430"/>
      <c r="AB53" s="1430"/>
      <c r="AC53" s="1430"/>
      <c r="AD53" s="1430"/>
      <c r="AE53" s="1430"/>
      <c r="AF53" s="1430"/>
      <c r="AG53" s="1430"/>
      <c r="AH53" s="1430"/>
      <c r="AI53" s="1430"/>
      <c r="AJ53" s="1430"/>
      <c r="AK53" s="93"/>
      <c r="AL53" s="93"/>
      <c r="AM53" s="93"/>
      <c r="AN53" s="93"/>
    </row>
    <row r="54" spans="2:40">
      <c r="B54" s="1430"/>
      <c r="C54" s="1430"/>
      <c r="D54" s="1430"/>
      <c r="E54" s="1430"/>
      <c r="F54" s="1430"/>
      <c r="G54" s="1430"/>
      <c r="H54" s="1430"/>
      <c r="I54" s="1430"/>
      <c r="J54" s="1430"/>
      <c r="K54" s="1430"/>
      <c r="L54" s="1430"/>
      <c r="M54" s="1430"/>
      <c r="N54" s="1430"/>
      <c r="O54" s="1430"/>
      <c r="P54" s="1430"/>
      <c r="Q54" s="1430"/>
      <c r="R54" s="1430"/>
      <c r="S54" s="1430"/>
      <c r="T54" s="1430"/>
      <c r="U54" s="1430"/>
      <c r="V54" s="1430"/>
      <c r="W54" s="1430"/>
      <c r="X54" s="1430"/>
      <c r="Y54" s="1430"/>
      <c r="Z54" s="1430"/>
      <c r="AA54" s="1430"/>
      <c r="AB54" s="1430"/>
      <c r="AC54" s="1430"/>
      <c r="AD54" s="1430"/>
      <c r="AE54" s="1430"/>
      <c r="AF54" s="1430"/>
      <c r="AG54" s="1430"/>
      <c r="AH54" s="1430"/>
      <c r="AI54" s="1430"/>
      <c r="AJ54" s="1430"/>
      <c r="AK54" s="93"/>
      <c r="AL54" s="93"/>
      <c r="AM54" s="93"/>
      <c r="AN54" s="93"/>
    </row>
    <row r="55" spans="2:40">
      <c r="B55" s="1430"/>
      <c r="C55" s="1430"/>
      <c r="D55" s="1430"/>
      <c r="E55" s="1430"/>
      <c r="F55" s="1430"/>
      <c r="G55" s="1430"/>
      <c r="H55" s="1430"/>
      <c r="I55" s="1430"/>
      <c r="J55" s="1430"/>
      <c r="K55" s="1430"/>
      <c r="L55" s="1430"/>
      <c r="M55" s="1430"/>
      <c r="N55" s="1430"/>
      <c r="O55" s="1430"/>
      <c r="P55" s="1430"/>
      <c r="Q55" s="1430"/>
      <c r="R55" s="1430"/>
      <c r="S55" s="1430"/>
      <c r="T55" s="1430"/>
      <c r="U55" s="1430"/>
      <c r="V55" s="1430"/>
      <c r="W55" s="1430"/>
      <c r="X55" s="1430"/>
      <c r="Y55" s="1430"/>
      <c r="Z55" s="1430"/>
      <c r="AA55" s="1430"/>
      <c r="AB55" s="1430"/>
      <c r="AC55" s="1430"/>
      <c r="AD55" s="1430"/>
      <c r="AE55" s="1430"/>
      <c r="AF55" s="1430"/>
      <c r="AG55" s="1430"/>
      <c r="AH55" s="1430"/>
      <c r="AI55" s="1430"/>
      <c r="AJ55" s="1430"/>
      <c r="AK55" s="93"/>
      <c r="AL55" s="93"/>
      <c r="AM55" s="93"/>
      <c r="AN55" s="93"/>
    </row>
    <row r="56" spans="2:40">
      <c r="B56" s="1430"/>
      <c r="C56" s="1430"/>
      <c r="D56" s="1430"/>
      <c r="E56" s="1430"/>
      <c r="F56" s="1430"/>
      <c r="G56" s="1430"/>
      <c r="H56" s="1430"/>
      <c r="I56" s="1430"/>
      <c r="J56" s="1430"/>
      <c r="K56" s="1430"/>
      <c r="L56" s="1430"/>
      <c r="M56" s="1430"/>
      <c r="N56" s="1430"/>
      <c r="O56" s="1430"/>
      <c r="P56" s="1430"/>
      <c r="Q56" s="1430"/>
      <c r="R56" s="1430"/>
      <c r="S56" s="1430"/>
      <c r="T56" s="1430"/>
      <c r="U56" s="1430"/>
      <c r="V56" s="1430"/>
      <c r="W56" s="1430"/>
      <c r="X56" s="1430"/>
      <c r="Y56" s="1430"/>
      <c r="Z56" s="1430"/>
      <c r="AA56" s="1430"/>
      <c r="AB56" s="1430"/>
      <c r="AC56" s="1430"/>
      <c r="AD56" s="1430"/>
      <c r="AE56" s="1430"/>
      <c r="AF56" s="1430"/>
      <c r="AG56" s="1430"/>
      <c r="AH56" s="1430"/>
      <c r="AI56" s="1430"/>
      <c r="AJ56" s="1430"/>
      <c r="AK56" s="93"/>
      <c r="AL56" s="93"/>
      <c r="AM56" s="93"/>
      <c r="AN56" s="93"/>
    </row>
    <row r="57" spans="2:40">
      <c r="B57" s="1430"/>
      <c r="C57" s="1430"/>
      <c r="D57" s="1430"/>
      <c r="E57" s="1430"/>
      <c r="F57" s="1430"/>
      <c r="G57" s="1430"/>
      <c r="H57" s="1430"/>
      <c r="I57" s="1430"/>
      <c r="J57" s="1430"/>
      <c r="K57" s="1430"/>
      <c r="L57" s="1430"/>
      <c r="M57" s="1430"/>
      <c r="N57" s="1430"/>
      <c r="O57" s="1430"/>
      <c r="P57" s="1430"/>
      <c r="Q57" s="1430"/>
      <c r="R57" s="1430"/>
      <c r="S57" s="1430"/>
      <c r="T57" s="1430"/>
      <c r="U57" s="1430"/>
      <c r="V57" s="1430"/>
      <c r="W57" s="1430"/>
      <c r="X57" s="1430"/>
      <c r="Y57" s="1430"/>
      <c r="Z57" s="1430"/>
      <c r="AA57" s="1430"/>
      <c r="AB57" s="1430"/>
      <c r="AC57" s="1430"/>
      <c r="AD57" s="1430"/>
      <c r="AE57" s="1430"/>
      <c r="AF57" s="1430"/>
      <c r="AG57" s="1430"/>
      <c r="AH57" s="1430"/>
      <c r="AI57" s="1430"/>
      <c r="AJ57" s="1430"/>
      <c r="AK57" s="93"/>
      <c r="AL57" s="93"/>
      <c r="AM57" s="93"/>
      <c r="AN57" s="93"/>
    </row>
    <row r="58" spans="2:40">
      <c r="B58" s="1430"/>
      <c r="C58" s="1430"/>
      <c r="D58" s="1430"/>
      <c r="E58" s="1430"/>
      <c r="F58" s="1430"/>
      <c r="G58" s="1430"/>
      <c r="H58" s="1430"/>
      <c r="I58" s="1430"/>
      <c r="J58" s="1430"/>
      <c r="K58" s="1430"/>
      <c r="L58" s="1430"/>
      <c r="M58" s="1430"/>
      <c r="N58" s="1430"/>
      <c r="O58" s="1430"/>
      <c r="P58" s="1430"/>
      <c r="Q58" s="1430"/>
      <c r="R58" s="1430"/>
      <c r="S58" s="1430"/>
      <c r="T58" s="1430"/>
      <c r="U58" s="1430"/>
      <c r="V58" s="1430"/>
      <c r="W58" s="1430"/>
      <c r="X58" s="1430"/>
      <c r="Y58" s="1430"/>
      <c r="Z58" s="1430"/>
      <c r="AA58" s="1430"/>
      <c r="AB58" s="1430"/>
      <c r="AC58" s="1430"/>
      <c r="AD58" s="1430"/>
      <c r="AE58" s="1430"/>
      <c r="AF58" s="1430"/>
      <c r="AG58" s="1430"/>
      <c r="AH58" s="1430"/>
      <c r="AI58" s="1430"/>
      <c r="AJ58" s="1430"/>
      <c r="AK58" s="93"/>
      <c r="AL58" s="93"/>
      <c r="AM58" s="93"/>
      <c r="AN58" s="93"/>
    </row>
    <row r="59" spans="2:40">
      <c r="B59" s="1430"/>
      <c r="C59" s="1430"/>
      <c r="D59" s="1430"/>
      <c r="E59" s="1430"/>
      <c r="F59" s="1430"/>
      <c r="G59" s="1430"/>
      <c r="H59" s="1430"/>
      <c r="I59" s="1430"/>
      <c r="J59" s="1430"/>
      <c r="K59" s="1430"/>
      <c r="L59" s="1430"/>
      <c r="M59" s="1430"/>
      <c r="N59" s="1430"/>
      <c r="O59" s="1430"/>
      <c r="P59" s="1430"/>
      <c r="Q59" s="1430"/>
      <c r="R59" s="1430"/>
      <c r="S59" s="1430"/>
      <c r="T59" s="1430"/>
      <c r="U59" s="1430"/>
      <c r="V59" s="1430"/>
      <c r="W59" s="1430"/>
      <c r="X59" s="1430"/>
      <c r="Y59" s="1430"/>
      <c r="Z59" s="1430"/>
      <c r="AA59" s="1430"/>
      <c r="AB59" s="1430"/>
      <c r="AC59" s="1430"/>
      <c r="AD59" s="1430"/>
      <c r="AE59" s="1430"/>
      <c r="AF59" s="1430"/>
      <c r="AG59" s="1430"/>
      <c r="AH59" s="1430"/>
      <c r="AI59" s="1430"/>
      <c r="AJ59" s="1430"/>
      <c r="AK59" s="93"/>
      <c r="AL59" s="93"/>
      <c r="AM59" s="93"/>
      <c r="AN59" s="93"/>
    </row>
    <row r="60" spans="2:40">
      <c r="B60" s="1430"/>
      <c r="C60" s="1430"/>
      <c r="D60" s="1430"/>
      <c r="E60" s="1430"/>
      <c r="F60" s="1430"/>
      <c r="G60" s="1430"/>
      <c r="H60" s="1430"/>
      <c r="I60" s="1430"/>
      <c r="J60" s="1430"/>
      <c r="K60" s="1430"/>
      <c r="L60" s="1430"/>
      <c r="M60" s="1430"/>
      <c r="N60" s="1430"/>
      <c r="O60" s="1430"/>
      <c r="P60" s="1430"/>
      <c r="Q60" s="1430"/>
      <c r="R60" s="1430"/>
      <c r="S60" s="1430"/>
      <c r="T60" s="1430"/>
      <c r="U60" s="1430"/>
      <c r="V60" s="1430"/>
      <c r="W60" s="1430"/>
      <c r="X60" s="1430"/>
      <c r="Y60" s="1430"/>
      <c r="Z60" s="1430"/>
      <c r="AA60" s="1430"/>
      <c r="AB60" s="1430"/>
      <c r="AC60" s="1430"/>
      <c r="AD60" s="1430"/>
      <c r="AE60" s="1430"/>
      <c r="AF60" s="1430"/>
      <c r="AG60" s="1430"/>
      <c r="AH60" s="1430"/>
      <c r="AI60" s="1430"/>
      <c r="AJ60" s="1430"/>
      <c r="AK60" s="93"/>
      <c r="AL60" s="93"/>
      <c r="AM60" s="93"/>
      <c r="AN60" s="93"/>
    </row>
    <row r="61" spans="2:40">
      <c r="B61" s="1430"/>
      <c r="C61" s="1430"/>
      <c r="D61" s="1430"/>
      <c r="E61" s="1430"/>
      <c r="F61" s="1430"/>
      <c r="G61" s="1430"/>
      <c r="H61" s="1430"/>
      <c r="I61" s="1430"/>
      <c r="J61" s="1430"/>
      <c r="K61" s="1430"/>
      <c r="L61" s="1430"/>
      <c r="M61" s="1430"/>
      <c r="N61" s="1430"/>
      <c r="O61" s="1430"/>
      <c r="P61" s="1430"/>
      <c r="Q61" s="1430"/>
      <c r="R61" s="1430"/>
      <c r="S61" s="1430"/>
      <c r="T61" s="1430"/>
      <c r="U61" s="1430"/>
      <c r="V61" s="1430"/>
      <c r="W61" s="1430"/>
      <c r="X61" s="1430"/>
      <c r="Y61" s="1430"/>
      <c r="Z61" s="1430"/>
      <c r="AA61" s="1430"/>
      <c r="AB61" s="1430"/>
      <c r="AC61" s="1430"/>
      <c r="AD61" s="1430"/>
      <c r="AE61" s="1430"/>
      <c r="AF61" s="1430"/>
      <c r="AG61" s="1430"/>
      <c r="AH61" s="1430"/>
      <c r="AI61" s="1430"/>
      <c r="AJ61" s="1430"/>
      <c r="AK61" s="93"/>
      <c r="AL61" s="93"/>
      <c r="AM61" s="93"/>
      <c r="AN61" s="93"/>
    </row>
    <row r="62" spans="2:40">
      <c r="B62" s="1430"/>
      <c r="C62" s="1430"/>
      <c r="D62" s="1430"/>
      <c r="E62" s="1430"/>
      <c r="F62" s="1430"/>
      <c r="G62" s="1430"/>
      <c r="H62" s="1430"/>
      <c r="I62" s="1430"/>
      <c r="J62" s="1430"/>
      <c r="K62" s="1430"/>
      <c r="L62" s="1430"/>
      <c r="M62" s="1430"/>
      <c r="N62" s="1430"/>
      <c r="O62" s="1430"/>
      <c r="P62" s="1430"/>
      <c r="Q62" s="1430"/>
      <c r="R62" s="1430"/>
      <c r="S62" s="1430"/>
      <c r="T62" s="1430"/>
      <c r="U62" s="1430"/>
      <c r="V62" s="1430"/>
      <c r="W62" s="1430"/>
      <c r="X62" s="1430"/>
      <c r="Y62" s="1430"/>
      <c r="Z62" s="1430"/>
      <c r="AA62" s="1430"/>
      <c r="AB62" s="1430"/>
      <c r="AC62" s="1430"/>
      <c r="AD62" s="1430"/>
      <c r="AE62" s="1430"/>
      <c r="AF62" s="1430"/>
      <c r="AG62" s="1430"/>
      <c r="AH62" s="1430"/>
      <c r="AI62" s="1430"/>
      <c r="AJ62" s="1430"/>
      <c r="AK62" s="93"/>
      <c r="AL62" s="93"/>
      <c r="AM62" s="93"/>
      <c r="AN62" s="93"/>
    </row>
    <row r="63" spans="2:40">
      <c r="B63" s="1430"/>
      <c r="C63" s="1430"/>
      <c r="D63" s="1430"/>
      <c r="E63" s="1430"/>
      <c r="F63" s="1430"/>
      <c r="G63" s="1430"/>
      <c r="H63" s="1430"/>
      <c r="I63" s="1430"/>
      <c r="J63" s="1430"/>
      <c r="K63" s="1430"/>
      <c r="L63" s="1430"/>
      <c r="M63" s="1430"/>
      <c r="N63" s="1430"/>
      <c r="O63" s="1430"/>
      <c r="P63" s="1430"/>
      <c r="Q63" s="1430"/>
      <c r="R63" s="1430"/>
      <c r="S63" s="1430"/>
      <c r="T63" s="1430"/>
      <c r="U63" s="1430"/>
      <c r="V63" s="1430"/>
      <c r="W63" s="1430"/>
      <c r="X63" s="1430"/>
      <c r="Y63" s="1430"/>
      <c r="Z63" s="1430"/>
      <c r="AA63" s="1430"/>
      <c r="AB63" s="1430"/>
      <c r="AC63" s="1430"/>
      <c r="AD63" s="1430"/>
      <c r="AE63" s="1430"/>
      <c r="AF63" s="1430"/>
      <c r="AG63" s="1430"/>
      <c r="AH63" s="1430"/>
      <c r="AI63" s="1430"/>
      <c r="AJ63" s="1430"/>
      <c r="AK63" s="93"/>
      <c r="AL63" s="93"/>
      <c r="AM63" s="93"/>
      <c r="AN63" s="93"/>
    </row>
    <row r="64" spans="2:40">
      <c r="B64" s="1430"/>
      <c r="C64" s="1430"/>
      <c r="D64" s="1430"/>
      <c r="E64" s="1430"/>
      <c r="F64" s="1430"/>
      <c r="G64" s="1430"/>
      <c r="H64" s="1430"/>
      <c r="I64" s="1430"/>
      <c r="J64" s="1430"/>
      <c r="K64" s="1430"/>
      <c r="L64" s="1430"/>
      <c r="M64" s="1430"/>
      <c r="N64" s="1430"/>
      <c r="O64" s="1430"/>
      <c r="P64" s="1430"/>
      <c r="Q64" s="1430"/>
      <c r="R64" s="1430"/>
      <c r="S64" s="1430"/>
      <c r="T64" s="1430"/>
      <c r="U64" s="1430"/>
      <c r="V64" s="1430"/>
      <c r="W64" s="1430"/>
      <c r="X64" s="1430"/>
      <c r="Y64" s="1430"/>
      <c r="Z64" s="1430"/>
      <c r="AA64" s="1430"/>
      <c r="AB64" s="1430"/>
      <c r="AC64" s="1430"/>
      <c r="AD64" s="1430"/>
      <c r="AE64" s="1430"/>
      <c r="AF64" s="1430"/>
      <c r="AG64" s="1430"/>
      <c r="AH64" s="1430"/>
      <c r="AI64" s="1430"/>
      <c r="AJ64" s="1430"/>
      <c r="AK64" s="93"/>
      <c r="AL64" s="93"/>
      <c r="AM64" s="93"/>
      <c r="AN64" s="93"/>
    </row>
    <row r="65" spans="2:40">
      <c r="B65" s="1430"/>
      <c r="C65" s="1430"/>
      <c r="D65" s="1430"/>
      <c r="E65" s="1430"/>
      <c r="F65" s="1430"/>
      <c r="G65" s="1430"/>
      <c r="H65" s="1430"/>
      <c r="I65" s="1430"/>
      <c r="J65" s="1430"/>
      <c r="K65" s="1430"/>
      <c r="L65" s="1430"/>
      <c r="M65" s="1430"/>
      <c r="N65" s="1430"/>
      <c r="O65" s="1430"/>
      <c r="P65" s="1430"/>
      <c r="Q65" s="1430"/>
      <c r="R65" s="1430"/>
      <c r="S65" s="1430"/>
      <c r="T65" s="1430"/>
      <c r="U65" s="1430"/>
      <c r="V65" s="1430"/>
      <c r="W65" s="1430"/>
      <c r="X65" s="1430"/>
      <c r="Y65" s="1430"/>
      <c r="Z65" s="1430"/>
      <c r="AA65" s="1430"/>
      <c r="AB65" s="1430"/>
      <c r="AC65" s="1430"/>
      <c r="AD65" s="1430"/>
      <c r="AE65" s="1430"/>
      <c r="AF65" s="1430"/>
      <c r="AG65" s="1430"/>
      <c r="AH65" s="1430"/>
      <c r="AI65" s="1430"/>
      <c r="AJ65" s="1430"/>
      <c r="AK65" s="93"/>
      <c r="AL65" s="93"/>
      <c r="AM65" s="93"/>
      <c r="AN65" s="93"/>
    </row>
    <row r="66" spans="2:40">
      <c r="B66" s="1430"/>
      <c r="C66" s="1430"/>
      <c r="D66" s="1430"/>
      <c r="E66" s="1430"/>
      <c r="F66" s="1430"/>
      <c r="G66" s="1430"/>
      <c r="H66" s="1430"/>
      <c r="I66" s="1430"/>
      <c r="J66" s="1430"/>
      <c r="K66" s="1430"/>
      <c r="L66" s="1430"/>
      <c r="M66" s="1430"/>
      <c r="N66" s="1430"/>
      <c r="O66" s="1430"/>
      <c r="P66" s="1430"/>
      <c r="Q66" s="1430"/>
      <c r="R66" s="1430"/>
      <c r="S66" s="1430"/>
      <c r="T66" s="1430"/>
      <c r="U66" s="1430"/>
      <c r="V66" s="1430"/>
      <c r="W66" s="1430"/>
      <c r="X66" s="1430"/>
      <c r="Y66" s="1430"/>
      <c r="Z66" s="1430"/>
      <c r="AA66" s="1430"/>
      <c r="AB66" s="1430"/>
      <c r="AC66" s="1430"/>
      <c r="AD66" s="1430"/>
      <c r="AE66" s="1430"/>
      <c r="AF66" s="1430"/>
      <c r="AG66" s="1430"/>
      <c r="AH66" s="1430"/>
      <c r="AI66" s="1430"/>
      <c r="AJ66" s="1430"/>
      <c r="AK66" s="93"/>
      <c r="AL66" s="93"/>
      <c r="AM66" s="93"/>
      <c r="AN66" s="93"/>
    </row>
    <row r="67" spans="2:40">
      <c r="B67" s="1430"/>
      <c r="C67" s="1430"/>
      <c r="D67" s="1430"/>
      <c r="E67" s="1430"/>
      <c r="F67" s="1430"/>
      <c r="G67" s="1430"/>
      <c r="H67" s="1430"/>
      <c r="I67" s="1430"/>
      <c r="J67" s="1430"/>
      <c r="K67" s="1430"/>
      <c r="L67" s="1430"/>
      <c r="M67" s="1430"/>
      <c r="N67" s="1430"/>
      <c r="O67" s="1430"/>
      <c r="P67" s="1430"/>
      <c r="Q67" s="1430"/>
      <c r="R67" s="1430"/>
      <c r="S67" s="1430"/>
      <c r="T67" s="1430"/>
      <c r="U67" s="1430"/>
      <c r="V67" s="1430"/>
      <c r="W67" s="1430"/>
      <c r="X67" s="1430"/>
      <c r="Y67" s="1430"/>
      <c r="Z67" s="1430"/>
      <c r="AA67" s="1430"/>
      <c r="AB67" s="1430"/>
      <c r="AC67" s="1430"/>
      <c r="AD67" s="1430"/>
      <c r="AE67" s="1430"/>
      <c r="AF67" s="1430"/>
      <c r="AG67" s="1430"/>
      <c r="AH67" s="1430"/>
      <c r="AI67" s="1430"/>
      <c r="AJ67" s="1430"/>
      <c r="AK67" s="93"/>
      <c r="AL67" s="93"/>
      <c r="AM67" s="93"/>
      <c r="AN67" s="93"/>
    </row>
    <row r="68" spans="2:40">
      <c r="B68" s="1430"/>
      <c r="C68" s="1430"/>
      <c r="D68" s="1430"/>
      <c r="E68" s="1430"/>
      <c r="F68" s="1430"/>
      <c r="G68" s="1430"/>
      <c r="H68" s="1430"/>
      <c r="I68" s="1430"/>
      <c r="J68" s="1430"/>
      <c r="K68" s="1430"/>
      <c r="L68" s="1430"/>
      <c r="M68" s="1430"/>
      <c r="N68" s="1430"/>
      <c r="O68" s="1430"/>
      <c r="P68" s="1430"/>
      <c r="Q68" s="1430"/>
      <c r="R68" s="1430"/>
      <c r="S68" s="1430"/>
      <c r="T68" s="1430"/>
      <c r="U68" s="1430"/>
      <c r="V68" s="1430"/>
      <c r="W68" s="1430"/>
      <c r="X68" s="1430"/>
      <c r="Y68" s="1430"/>
      <c r="Z68" s="1430"/>
      <c r="AA68" s="1430"/>
      <c r="AB68" s="1430"/>
      <c r="AC68" s="1430"/>
      <c r="AD68" s="1430"/>
      <c r="AE68" s="1430"/>
      <c r="AF68" s="1430"/>
      <c r="AG68" s="1430"/>
      <c r="AH68" s="1430"/>
      <c r="AI68" s="1430"/>
      <c r="AJ68" s="1430"/>
      <c r="AK68" s="93"/>
      <c r="AL68" s="93"/>
      <c r="AM68" s="93"/>
      <c r="AN68" s="93"/>
    </row>
    <row r="69" spans="2:40">
      <c r="B69" s="1430"/>
      <c r="C69" s="1430"/>
      <c r="D69" s="1430"/>
      <c r="E69" s="1430"/>
      <c r="F69" s="1430"/>
      <c r="G69" s="1430"/>
      <c r="H69" s="1430"/>
      <c r="I69" s="1430"/>
      <c r="J69" s="1430"/>
      <c r="K69" s="1430"/>
      <c r="L69" s="1430"/>
      <c r="M69" s="1430"/>
      <c r="N69" s="1430"/>
      <c r="O69" s="1430"/>
      <c r="P69" s="1430"/>
      <c r="Q69" s="1430"/>
      <c r="R69" s="1430"/>
      <c r="S69" s="1430"/>
      <c r="T69" s="1430"/>
      <c r="U69" s="1430"/>
      <c r="V69" s="1430"/>
      <c r="W69" s="1430"/>
      <c r="X69" s="1430"/>
      <c r="Y69" s="1430"/>
      <c r="Z69" s="1430"/>
      <c r="AA69" s="1430"/>
      <c r="AB69" s="1430"/>
      <c r="AC69" s="1430"/>
      <c r="AD69" s="1430"/>
      <c r="AE69" s="1430"/>
      <c r="AF69" s="1430"/>
      <c r="AG69" s="1430"/>
      <c r="AH69" s="1430"/>
      <c r="AI69" s="1430"/>
      <c r="AJ69" s="1430"/>
      <c r="AK69" s="93"/>
      <c r="AL69" s="93"/>
      <c r="AM69" s="93"/>
      <c r="AN69" s="93"/>
    </row>
    <row r="70" spans="2:40">
      <c r="B70" s="1430"/>
      <c r="C70" s="1430"/>
      <c r="D70" s="1430"/>
      <c r="E70" s="1430"/>
      <c r="F70" s="1430"/>
      <c r="G70" s="1430"/>
      <c r="H70" s="1430"/>
      <c r="I70" s="1430"/>
      <c r="J70" s="1430"/>
      <c r="K70" s="1430"/>
      <c r="L70" s="1430"/>
      <c r="M70" s="1430"/>
      <c r="N70" s="1430"/>
      <c r="O70" s="1430"/>
      <c r="P70" s="1430"/>
      <c r="Q70" s="1430"/>
      <c r="R70" s="1430"/>
      <c r="S70" s="1430"/>
      <c r="T70" s="1430"/>
      <c r="U70" s="1430"/>
      <c r="V70" s="1430"/>
      <c r="W70" s="1430"/>
      <c r="X70" s="1430"/>
      <c r="Y70" s="1430"/>
      <c r="Z70" s="1430"/>
      <c r="AA70" s="1430"/>
      <c r="AB70" s="1430"/>
      <c r="AC70" s="1430"/>
      <c r="AD70" s="1430"/>
      <c r="AE70" s="1430"/>
      <c r="AF70" s="1430"/>
      <c r="AG70" s="1430"/>
      <c r="AH70" s="1430"/>
      <c r="AI70" s="1430"/>
      <c r="AJ70" s="1430"/>
      <c r="AK70" s="93"/>
      <c r="AL70" s="93"/>
      <c r="AM70" s="93"/>
      <c r="AN70" s="93"/>
    </row>
    <row r="71" spans="2:40">
      <c r="B71" s="1430"/>
      <c r="C71" s="1430"/>
      <c r="D71" s="1430"/>
      <c r="E71" s="1430"/>
      <c r="F71" s="1430"/>
      <c r="G71" s="1430"/>
      <c r="H71" s="1430"/>
      <c r="I71" s="1430"/>
      <c r="J71" s="1430"/>
      <c r="K71" s="1430"/>
      <c r="L71" s="1430"/>
      <c r="M71" s="1430"/>
      <c r="N71" s="1430"/>
      <c r="O71" s="1430"/>
      <c r="P71" s="1430"/>
      <c r="Q71" s="1430"/>
      <c r="R71" s="1430"/>
      <c r="S71" s="1430"/>
      <c r="T71" s="1430"/>
      <c r="U71" s="1430"/>
      <c r="V71" s="1430"/>
      <c r="W71" s="1430"/>
      <c r="X71" s="1430"/>
      <c r="Y71" s="1430"/>
      <c r="Z71" s="1430"/>
      <c r="AA71" s="1430"/>
      <c r="AB71" s="1430"/>
      <c r="AC71" s="1430"/>
      <c r="AD71" s="1430"/>
      <c r="AE71" s="1430"/>
      <c r="AF71" s="1430"/>
      <c r="AG71" s="1430"/>
      <c r="AH71" s="1430"/>
      <c r="AI71" s="1430"/>
      <c r="AJ71" s="1430"/>
      <c r="AK71" s="93"/>
      <c r="AL71" s="93"/>
      <c r="AM71" s="93"/>
      <c r="AN71" s="93"/>
    </row>
    <row r="72" spans="2:40">
      <c r="B72" s="1430"/>
      <c r="C72" s="1430"/>
      <c r="D72" s="1430"/>
      <c r="E72" s="1430"/>
      <c r="F72" s="1430"/>
      <c r="G72" s="1430"/>
      <c r="H72" s="1430"/>
      <c r="I72" s="1430"/>
      <c r="J72" s="1430"/>
      <c r="K72" s="1430"/>
      <c r="L72" s="1430"/>
      <c r="M72" s="1430"/>
      <c r="N72" s="1430"/>
      <c r="O72" s="1430"/>
      <c r="P72" s="1430"/>
      <c r="Q72" s="1430"/>
      <c r="R72" s="1430"/>
      <c r="S72" s="1430"/>
      <c r="T72" s="1430"/>
      <c r="U72" s="1430"/>
      <c r="V72" s="1430"/>
      <c r="W72" s="1430"/>
      <c r="X72" s="1430"/>
      <c r="Y72" s="1430"/>
      <c r="Z72" s="1430"/>
      <c r="AA72" s="1430"/>
      <c r="AB72" s="1430"/>
      <c r="AC72" s="1430"/>
      <c r="AD72" s="1430"/>
      <c r="AE72" s="1430"/>
      <c r="AF72" s="1430"/>
      <c r="AG72" s="1430"/>
      <c r="AH72" s="1430"/>
      <c r="AI72" s="1430"/>
      <c r="AJ72" s="1430"/>
      <c r="AK72" s="93"/>
      <c r="AL72" s="93"/>
      <c r="AM72" s="93"/>
      <c r="AN72" s="93"/>
    </row>
    <row r="73" spans="2:40">
      <c r="B73" s="1430"/>
      <c r="C73" s="1430"/>
      <c r="D73" s="1430"/>
      <c r="E73" s="1430"/>
      <c r="F73" s="1430"/>
      <c r="G73" s="1430"/>
      <c r="H73" s="1430"/>
      <c r="I73" s="1430"/>
      <c r="J73" s="1430"/>
      <c r="K73" s="1430"/>
      <c r="L73" s="1430"/>
      <c r="M73" s="1430"/>
      <c r="N73" s="1430"/>
      <c r="O73" s="1430"/>
      <c r="P73" s="1430"/>
      <c r="Q73" s="1430"/>
      <c r="R73" s="1430"/>
      <c r="S73" s="1430"/>
      <c r="T73" s="1430"/>
      <c r="U73" s="1430"/>
      <c r="V73" s="1430"/>
      <c r="W73" s="1430"/>
      <c r="X73" s="1430"/>
      <c r="Y73" s="1430"/>
      <c r="Z73" s="1430"/>
      <c r="AA73" s="1430"/>
      <c r="AB73" s="1430"/>
      <c r="AC73" s="1430"/>
      <c r="AD73" s="1430"/>
      <c r="AE73" s="1430"/>
      <c r="AF73" s="1430"/>
      <c r="AG73" s="1430"/>
      <c r="AH73" s="1430"/>
      <c r="AI73" s="1430"/>
      <c r="AJ73" s="1430"/>
      <c r="AK73" s="93"/>
      <c r="AL73" s="93"/>
      <c r="AM73" s="93"/>
      <c r="AN73" s="93"/>
    </row>
    <row r="74" spans="2:40">
      <c r="B74" s="1430"/>
      <c r="C74" s="1430"/>
      <c r="D74" s="1430"/>
      <c r="E74" s="1430"/>
      <c r="F74" s="1430"/>
      <c r="G74" s="1430"/>
      <c r="H74" s="1430"/>
      <c r="I74" s="1430"/>
      <c r="J74" s="1430"/>
      <c r="K74" s="1430"/>
      <c r="L74" s="1430"/>
      <c r="M74" s="1430"/>
      <c r="N74" s="1430"/>
      <c r="O74" s="1430"/>
      <c r="P74" s="1430"/>
      <c r="Q74" s="1430"/>
      <c r="R74" s="1430"/>
      <c r="S74" s="1430"/>
      <c r="T74" s="1430"/>
      <c r="U74" s="1430"/>
      <c r="V74" s="1430"/>
      <c r="W74" s="1430"/>
      <c r="X74" s="1430"/>
      <c r="Y74" s="1430"/>
      <c r="Z74" s="1430"/>
      <c r="AA74" s="1430"/>
      <c r="AB74" s="1430"/>
      <c r="AC74" s="1430"/>
      <c r="AD74" s="1430"/>
      <c r="AE74" s="1430"/>
      <c r="AF74" s="1430"/>
      <c r="AG74" s="1430"/>
      <c r="AH74" s="1430"/>
      <c r="AI74" s="1430"/>
      <c r="AJ74" s="1430"/>
      <c r="AK74" s="93"/>
      <c r="AL74" s="93"/>
      <c r="AM74" s="93"/>
      <c r="AN74" s="93"/>
    </row>
    <row r="75" spans="2:40">
      <c r="B75" s="1430"/>
      <c r="C75" s="1430"/>
      <c r="D75" s="1430"/>
      <c r="E75" s="1430"/>
      <c r="F75" s="1430"/>
      <c r="G75" s="1430"/>
      <c r="H75" s="1430"/>
      <c r="I75" s="1430"/>
      <c r="J75" s="1430"/>
      <c r="K75" s="1430"/>
      <c r="L75" s="1430"/>
      <c r="M75" s="1430"/>
      <c r="N75" s="1430"/>
      <c r="O75" s="1430"/>
      <c r="P75" s="1430"/>
      <c r="Q75" s="1430"/>
      <c r="R75" s="1430"/>
      <c r="S75" s="1430"/>
      <c r="T75" s="1430"/>
      <c r="U75" s="1430"/>
      <c r="V75" s="1430"/>
      <c r="W75" s="1430"/>
      <c r="X75" s="1430"/>
      <c r="Y75" s="1430"/>
      <c r="Z75" s="1430"/>
      <c r="AA75" s="1430"/>
      <c r="AB75" s="1430"/>
      <c r="AC75" s="1430"/>
      <c r="AD75" s="1430"/>
      <c r="AE75" s="1430"/>
      <c r="AF75" s="1430"/>
      <c r="AG75" s="1430"/>
      <c r="AH75" s="1430"/>
      <c r="AI75" s="1430"/>
      <c r="AJ75" s="1430"/>
      <c r="AK75" s="93"/>
      <c r="AL75" s="93"/>
      <c r="AM75" s="93"/>
      <c r="AN75" s="93"/>
    </row>
    <row r="76" spans="2:40">
      <c r="B76" s="1430"/>
      <c r="C76" s="1430"/>
      <c r="D76" s="1430"/>
      <c r="E76" s="1430"/>
      <c r="F76" s="1430"/>
      <c r="G76" s="1430"/>
      <c r="H76" s="1430"/>
      <c r="I76" s="1430"/>
      <c r="J76" s="1430"/>
      <c r="K76" s="1430"/>
      <c r="L76" s="1430"/>
      <c r="M76" s="1430"/>
      <c r="N76" s="1430"/>
      <c r="O76" s="1430"/>
      <c r="P76" s="1430"/>
      <c r="Q76" s="1430"/>
      <c r="R76" s="1430"/>
      <c r="S76" s="1430"/>
      <c r="T76" s="1430"/>
      <c r="U76" s="1430"/>
      <c r="V76" s="1430"/>
      <c r="W76" s="1430"/>
      <c r="X76" s="1430"/>
      <c r="Y76" s="1430"/>
      <c r="Z76" s="1430"/>
      <c r="AA76" s="1430"/>
      <c r="AB76" s="1430"/>
      <c r="AC76" s="1430"/>
      <c r="AD76" s="1430"/>
      <c r="AE76" s="1430"/>
      <c r="AF76" s="1430"/>
      <c r="AG76" s="1430"/>
      <c r="AH76" s="1430"/>
      <c r="AI76" s="1430"/>
      <c r="AJ76" s="1430"/>
      <c r="AK76" s="93"/>
      <c r="AL76" s="93"/>
      <c r="AM76" s="93"/>
      <c r="AN76" s="93"/>
    </row>
    <row r="77" spans="2:40">
      <c r="B77" s="1430"/>
      <c r="C77" s="1430"/>
      <c r="D77" s="1430"/>
      <c r="E77" s="1430"/>
      <c r="F77" s="1430"/>
      <c r="G77" s="1430"/>
      <c r="H77" s="1430"/>
      <c r="I77" s="1430"/>
      <c r="J77" s="1430"/>
      <c r="K77" s="1430"/>
      <c r="L77" s="1430"/>
      <c r="M77" s="1430"/>
      <c r="N77" s="1430"/>
      <c r="O77" s="1430"/>
      <c r="P77" s="1430"/>
      <c r="Q77" s="1430"/>
      <c r="R77" s="1430"/>
      <c r="S77" s="1430"/>
      <c r="T77" s="1430"/>
      <c r="U77" s="1430"/>
      <c r="V77" s="1430"/>
      <c r="W77" s="1430"/>
      <c r="X77" s="1430"/>
      <c r="Y77" s="1430"/>
      <c r="Z77" s="1430"/>
      <c r="AA77" s="1430"/>
      <c r="AB77" s="1430"/>
      <c r="AC77" s="1430"/>
      <c r="AD77" s="1430"/>
      <c r="AE77" s="1430"/>
      <c r="AF77" s="1430"/>
      <c r="AG77" s="1430"/>
      <c r="AH77" s="1430"/>
      <c r="AI77" s="1430"/>
      <c r="AJ77" s="1430"/>
      <c r="AK77" s="93"/>
      <c r="AL77" s="93"/>
      <c r="AM77" s="93"/>
      <c r="AN77" s="93"/>
    </row>
    <row r="78" spans="2:40">
      <c r="B78" s="1430"/>
      <c r="C78" s="1430"/>
      <c r="D78" s="1430"/>
      <c r="E78" s="1430"/>
      <c r="F78" s="1430"/>
      <c r="G78" s="1430"/>
      <c r="H78" s="1430"/>
      <c r="I78" s="1430"/>
      <c r="J78" s="1430"/>
      <c r="K78" s="1430"/>
      <c r="L78" s="1430"/>
      <c r="M78" s="1430"/>
      <c r="N78" s="1430"/>
      <c r="O78" s="1430"/>
      <c r="P78" s="1430"/>
      <c r="Q78" s="1430"/>
      <c r="R78" s="1430"/>
      <c r="S78" s="1430"/>
      <c r="T78" s="1430"/>
      <c r="U78" s="1430"/>
      <c r="V78" s="1430"/>
      <c r="W78" s="1430"/>
      <c r="X78" s="1430"/>
      <c r="Y78" s="1430"/>
      <c r="Z78" s="1430"/>
      <c r="AA78" s="1430"/>
      <c r="AB78" s="1430"/>
      <c r="AC78" s="1430"/>
      <c r="AD78" s="1430"/>
      <c r="AE78" s="1430"/>
      <c r="AF78" s="1430"/>
      <c r="AG78" s="1430"/>
      <c r="AH78" s="1430"/>
      <c r="AI78" s="1430"/>
      <c r="AJ78" s="1430"/>
      <c r="AK78" s="93"/>
      <c r="AL78" s="93"/>
      <c r="AM78" s="93"/>
      <c r="AN78" s="93"/>
    </row>
    <row r="79" spans="2:40">
      <c r="B79" s="1430"/>
      <c r="C79" s="1430"/>
      <c r="D79" s="1430"/>
      <c r="E79" s="1430"/>
      <c r="F79" s="1430"/>
      <c r="G79" s="1430"/>
      <c r="H79" s="1430"/>
      <c r="I79" s="1430"/>
      <c r="J79" s="1430"/>
      <c r="K79" s="1430"/>
      <c r="L79" s="1430"/>
      <c r="M79" s="1430"/>
      <c r="N79" s="1430"/>
      <c r="O79" s="1430"/>
      <c r="P79" s="1430"/>
      <c r="Q79" s="1430"/>
      <c r="R79" s="1430"/>
      <c r="S79" s="1430"/>
      <c r="T79" s="1430"/>
      <c r="U79" s="1430"/>
      <c r="V79" s="1430"/>
      <c r="W79" s="1430"/>
      <c r="X79" s="1430"/>
      <c r="Y79" s="1430"/>
      <c r="Z79" s="1430"/>
      <c r="AA79" s="1430"/>
      <c r="AB79" s="1430"/>
      <c r="AC79" s="1430"/>
      <c r="AD79" s="1430"/>
      <c r="AE79" s="1430"/>
      <c r="AF79" s="1430"/>
      <c r="AG79" s="1430"/>
      <c r="AH79" s="1430"/>
      <c r="AI79" s="1430"/>
      <c r="AJ79" s="1430"/>
      <c r="AK79" s="93"/>
      <c r="AL79" s="93"/>
      <c r="AM79" s="93"/>
      <c r="AN79" s="93"/>
    </row>
    <row r="80" spans="2:40">
      <c r="B80" s="1430"/>
      <c r="C80" s="1430"/>
      <c r="D80" s="1430"/>
      <c r="E80" s="1430"/>
      <c r="F80" s="1430"/>
      <c r="G80" s="1430"/>
      <c r="H80" s="1430"/>
      <c r="I80" s="1430"/>
      <c r="J80" s="1430"/>
      <c r="K80" s="1430"/>
      <c r="L80" s="1430"/>
      <c r="M80" s="1430"/>
      <c r="N80" s="1430"/>
      <c r="O80" s="1430"/>
      <c r="P80" s="1430"/>
      <c r="Q80" s="1430"/>
      <c r="R80" s="1430"/>
      <c r="S80" s="1430"/>
      <c r="T80" s="1430"/>
      <c r="U80" s="1430"/>
      <c r="V80" s="1430"/>
      <c r="W80" s="1430"/>
      <c r="X80" s="1430"/>
      <c r="Y80" s="1430"/>
      <c r="Z80" s="1430"/>
      <c r="AA80" s="1430"/>
      <c r="AB80" s="1430"/>
      <c r="AC80" s="1430"/>
      <c r="AD80" s="1430"/>
      <c r="AE80" s="1430"/>
      <c r="AF80" s="1430"/>
      <c r="AG80" s="1430"/>
      <c r="AH80" s="1430"/>
      <c r="AI80" s="1430"/>
      <c r="AJ80" s="1430"/>
      <c r="AK80" s="93"/>
      <c r="AL80" s="93"/>
      <c r="AM80" s="93"/>
      <c r="AN80" s="93"/>
    </row>
    <row r="81" spans="2:40">
      <c r="B81" s="1430"/>
      <c r="C81" s="1430"/>
      <c r="D81" s="1430"/>
      <c r="E81" s="1430"/>
      <c r="F81" s="1430"/>
      <c r="G81" s="1430"/>
      <c r="H81" s="1430"/>
      <c r="I81" s="1430"/>
      <c r="J81" s="1430"/>
      <c r="K81" s="1430"/>
      <c r="L81" s="1430"/>
      <c r="M81" s="1430"/>
      <c r="N81" s="1430"/>
      <c r="O81" s="1430"/>
      <c r="P81" s="1430"/>
      <c r="Q81" s="1430"/>
      <c r="R81" s="1430"/>
      <c r="S81" s="1430"/>
      <c r="T81" s="1430"/>
      <c r="U81" s="1430"/>
      <c r="V81" s="1430"/>
      <c r="W81" s="1430"/>
      <c r="X81" s="1430"/>
      <c r="Y81" s="1430"/>
      <c r="Z81" s="1430"/>
      <c r="AA81" s="1430"/>
      <c r="AB81" s="1430"/>
      <c r="AC81" s="1430"/>
      <c r="AD81" s="1430"/>
      <c r="AE81" s="1430"/>
      <c r="AF81" s="1430"/>
      <c r="AG81" s="1430"/>
      <c r="AH81" s="1430"/>
      <c r="AI81" s="1430"/>
      <c r="AJ81" s="1430"/>
      <c r="AK81" s="93"/>
      <c r="AL81" s="93"/>
      <c r="AM81" s="93"/>
      <c r="AN81" s="93"/>
    </row>
    <row r="82" spans="2:40">
      <c r="B82" s="1430"/>
      <c r="C82" s="1430"/>
      <c r="D82" s="1430"/>
      <c r="E82" s="1430"/>
      <c r="F82" s="1430"/>
      <c r="G82" s="1430"/>
      <c r="H82" s="1430"/>
      <c r="I82" s="1430"/>
      <c r="J82" s="1430"/>
      <c r="K82" s="1430"/>
      <c r="L82" s="1430"/>
      <c r="M82" s="1430"/>
      <c r="N82" s="1430"/>
      <c r="O82" s="1430"/>
      <c r="P82" s="1430"/>
      <c r="Q82" s="1430"/>
      <c r="R82" s="1430"/>
      <c r="S82" s="1430"/>
      <c r="T82" s="1430"/>
      <c r="U82" s="1430"/>
      <c r="V82" s="1430"/>
      <c r="W82" s="1430"/>
      <c r="X82" s="1430"/>
      <c r="Y82" s="1430"/>
      <c r="Z82" s="1430"/>
      <c r="AA82" s="1430"/>
      <c r="AB82" s="1430"/>
      <c r="AC82" s="1430"/>
      <c r="AD82" s="1430"/>
      <c r="AE82" s="1430"/>
      <c r="AF82" s="1430"/>
      <c r="AG82" s="1430"/>
      <c r="AH82" s="1430"/>
      <c r="AI82" s="1430"/>
      <c r="AJ82" s="1430"/>
      <c r="AK82" s="93"/>
      <c r="AL82" s="93"/>
      <c r="AM82" s="93"/>
      <c r="AN82" s="93"/>
    </row>
    <row r="83" spans="2:40">
      <c r="B83" s="1430"/>
      <c r="C83" s="1430"/>
      <c r="D83" s="1430"/>
      <c r="E83" s="1430"/>
      <c r="F83" s="1430"/>
      <c r="G83" s="1430"/>
      <c r="H83" s="1430"/>
      <c r="I83" s="1430"/>
      <c r="J83" s="1430"/>
      <c r="K83" s="1430"/>
      <c r="L83" s="1430"/>
      <c r="M83" s="1430"/>
      <c r="N83" s="1430"/>
      <c r="O83" s="1430"/>
      <c r="P83" s="1430"/>
      <c r="Q83" s="1430"/>
      <c r="R83" s="1430"/>
      <c r="S83" s="1430"/>
      <c r="T83" s="1430"/>
      <c r="U83" s="1430"/>
      <c r="V83" s="1430"/>
      <c r="W83" s="1430"/>
      <c r="X83" s="1430"/>
      <c r="Y83" s="1430"/>
      <c r="Z83" s="1430"/>
      <c r="AA83" s="1430"/>
      <c r="AB83" s="1430"/>
      <c r="AC83" s="1430"/>
      <c r="AD83" s="1430"/>
      <c r="AE83" s="1430"/>
      <c r="AF83" s="1430"/>
      <c r="AG83" s="1430"/>
      <c r="AH83" s="1430"/>
      <c r="AI83" s="1430"/>
      <c r="AJ83" s="1430"/>
      <c r="AK83" s="93"/>
      <c r="AL83" s="93"/>
      <c r="AM83" s="93"/>
      <c r="AN83" s="93"/>
    </row>
    <row r="84" spans="2:40">
      <c r="B84" s="1430"/>
      <c r="C84" s="1430"/>
      <c r="D84" s="1430"/>
      <c r="E84" s="1430"/>
      <c r="F84" s="1430"/>
      <c r="G84" s="1430"/>
      <c r="H84" s="1430"/>
      <c r="I84" s="1430"/>
      <c r="J84" s="1430"/>
      <c r="K84" s="1430"/>
      <c r="L84" s="1430"/>
      <c r="M84" s="1430"/>
      <c r="N84" s="1430"/>
      <c r="O84" s="1430"/>
      <c r="P84" s="1430"/>
      <c r="Q84" s="1430"/>
      <c r="R84" s="1430"/>
      <c r="S84" s="1430"/>
      <c r="T84" s="1430"/>
      <c r="U84" s="1430"/>
      <c r="V84" s="1430"/>
      <c r="W84" s="1430"/>
      <c r="X84" s="1430"/>
      <c r="Y84" s="1430"/>
      <c r="Z84" s="1430"/>
      <c r="AA84" s="1430"/>
      <c r="AB84" s="1430"/>
      <c r="AC84" s="1430"/>
      <c r="AD84" s="1430"/>
      <c r="AE84" s="1430"/>
      <c r="AF84" s="1430"/>
      <c r="AG84" s="1430"/>
      <c r="AH84" s="1430"/>
      <c r="AI84" s="1430"/>
      <c r="AJ84" s="1430"/>
      <c r="AK84" s="93"/>
      <c r="AL84" s="93"/>
      <c r="AM84" s="93"/>
      <c r="AN84" s="93"/>
    </row>
    <row r="85" spans="2:40">
      <c r="B85" s="1430"/>
      <c r="C85" s="1430"/>
      <c r="D85" s="1430"/>
      <c r="E85" s="1430"/>
      <c r="F85" s="1430"/>
      <c r="G85" s="1430"/>
      <c r="H85" s="1430"/>
      <c r="I85" s="1430"/>
      <c r="J85" s="1430"/>
      <c r="K85" s="1430"/>
      <c r="L85" s="1430"/>
      <c r="M85" s="1430"/>
      <c r="N85" s="1430"/>
      <c r="O85" s="1430"/>
      <c r="P85" s="1430"/>
      <c r="Q85" s="1430"/>
      <c r="R85" s="1430"/>
      <c r="S85" s="1430"/>
      <c r="T85" s="1430"/>
      <c r="U85" s="1430"/>
      <c r="V85" s="1430"/>
      <c r="W85" s="1430"/>
      <c r="X85" s="1430"/>
      <c r="Y85" s="1430"/>
      <c r="Z85" s="1430"/>
      <c r="AA85" s="1430"/>
      <c r="AB85" s="1430"/>
      <c r="AC85" s="1430"/>
      <c r="AD85" s="1430"/>
      <c r="AE85" s="1430"/>
      <c r="AF85" s="1430"/>
      <c r="AG85" s="1430"/>
      <c r="AH85" s="1430"/>
      <c r="AI85" s="1430"/>
      <c r="AJ85" s="1430"/>
      <c r="AK85" s="93"/>
      <c r="AL85" s="93"/>
      <c r="AM85" s="93"/>
      <c r="AN85" s="93"/>
    </row>
    <row r="86" spans="2:40">
      <c r="B86" s="1430"/>
      <c r="C86" s="1430"/>
      <c r="D86" s="1430"/>
      <c r="E86" s="1430"/>
      <c r="F86" s="1430"/>
      <c r="G86" s="1430"/>
      <c r="H86" s="1430"/>
      <c r="I86" s="1430"/>
      <c r="J86" s="1430"/>
      <c r="K86" s="1430"/>
      <c r="L86" s="1430"/>
      <c r="M86" s="1430"/>
      <c r="N86" s="1430"/>
      <c r="O86" s="1430"/>
      <c r="P86" s="1430"/>
      <c r="Q86" s="1430"/>
      <c r="R86" s="1430"/>
      <c r="S86" s="1430"/>
      <c r="T86" s="1430"/>
      <c r="U86" s="1430"/>
      <c r="V86" s="1430"/>
      <c r="W86" s="1430"/>
      <c r="X86" s="1430"/>
      <c r="Y86" s="1430"/>
      <c r="Z86" s="1430"/>
      <c r="AA86" s="1430"/>
      <c r="AB86" s="1430"/>
      <c r="AC86" s="1430"/>
      <c r="AD86" s="1430"/>
      <c r="AE86" s="1430"/>
      <c r="AF86" s="1430"/>
      <c r="AG86" s="1430"/>
      <c r="AH86" s="1430"/>
      <c r="AI86" s="1430"/>
      <c r="AJ86" s="1430"/>
      <c r="AK86" s="93"/>
      <c r="AL86" s="93"/>
      <c r="AM86" s="93"/>
      <c r="AN86" s="93"/>
    </row>
    <row r="87" spans="2:40">
      <c r="B87" s="1430"/>
      <c r="C87" s="1430"/>
      <c r="D87" s="1430"/>
      <c r="E87" s="1430"/>
      <c r="F87" s="1430"/>
      <c r="G87" s="1430"/>
      <c r="H87" s="1430"/>
      <c r="I87" s="1430"/>
      <c r="J87" s="1430"/>
      <c r="K87" s="1430"/>
      <c r="L87" s="1430"/>
      <c r="M87" s="1430"/>
      <c r="N87" s="1430"/>
      <c r="O87" s="1430"/>
      <c r="P87" s="1430"/>
      <c r="Q87" s="1430"/>
      <c r="R87" s="1430"/>
      <c r="S87" s="1430"/>
      <c r="T87" s="1430"/>
      <c r="U87" s="1430"/>
      <c r="V87" s="1430"/>
      <c r="W87" s="1430"/>
      <c r="X87" s="1430"/>
      <c r="Y87" s="1430"/>
      <c r="Z87" s="1430"/>
      <c r="AA87" s="1430"/>
      <c r="AB87" s="1430"/>
      <c r="AC87" s="1430"/>
      <c r="AD87" s="1430"/>
      <c r="AE87" s="1430"/>
      <c r="AF87" s="1430"/>
      <c r="AG87" s="1430"/>
      <c r="AH87" s="1430"/>
      <c r="AI87" s="1430"/>
      <c r="AJ87" s="1430"/>
      <c r="AK87" s="93"/>
      <c r="AL87" s="93"/>
      <c r="AM87" s="93"/>
      <c r="AN87" s="93"/>
    </row>
    <row r="88" spans="2:40">
      <c r="B88" s="1430"/>
      <c r="C88" s="1430"/>
      <c r="D88" s="1430"/>
      <c r="E88" s="1430"/>
      <c r="F88" s="1430"/>
      <c r="G88" s="1430"/>
      <c r="H88" s="1430"/>
      <c r="I88" s="1430"/>
      <c r="J88" s="1430"/>
      <c r="K88" s="1430"/>
      <c r="L88" s="1430"/>
      <c r="M88" s="1430"/>
      <c r="N88" s="1430"/>
      <c r="O88" s="1430"/>
      <c r="P88" s="1430"/>
      <c r="Q88" s="1430"/>
      <c r="R88" s="1430"/>
      <c r="S88" s="1430"/>
      <c r="T88" s="1430"/>
      <c r="U88" s="1430"/>
      <c r="V88" s="1430"/>
      <c r="W88" s="1430"/>
      <c r="X88" s="1430"/>
      <c r="Y88" s="1430"/>
      <c r="Z88" s="1430"/>
      <c r="AA88" s="1430"/>
      <c r="AB88" s="1430"/>
      <c r="AC88" s="1430"/>
      <c r="AD88" s="1430"/>
      <c r="AE88" s="1430"/>
      <c r="AF88" s="1430"/>
      <c r="AG88" s="1430"/>
      <c r="AH88" s="1430"/>
      <c r="AI88" s="1430"/>
      <c r="AJ88" s="1430"/>
      <c r="AK88" s="93"/>
      <c r="AL88" s="93"/>
      <c r="AM88" s="93"/>
      <c r="AN88" s="93"/>
    </row>
    <row r="89" spans="2:40">
      <c r="B89" s="1430"/>
      <c r="C89" s="1430"/>
      <c r="D89" s="1430"/>
      <c r="E89" s="1430"/>
      <c r="F89" s="1430"/>
      <c r="G89" s="1430"/>
      <c r="H89" s="1430"/>
      <c r="I89" s="1430"/>
      <c r="J89" s="1430"/>
      <c r="K89" s="1430"/>
      <c r="L89" s="1430"/>
      <c r="M89" s="1430"/>
      <c r="N89" s="1430"/>
      <c r="O89" s="1430"/>
      <c r="P89" s="1430"/>
      <c r="Q89" s="1430"/>
      <c r="R89" s="1430"/>
      <c r="S89" s="1430"/>
      <c r="T89" s="1430"/>
      <c r="U89" s="1430"/>
      <c r="V89" s="1430"/>
      <c r="W89" s="1430"/>
      <c r="X89" s="1430"/>
      <c r="Y89" s="1430"/>
      <c r="Z89" s="1430"/>
      <c r="AA89" s="1430"/>
      <c r="AB89" s="1430"/>
      <c r="AC89" s="1430"/>
      <c r="AD89" s="1430"/>
      <c r="AE89" s="1430"/>
      <c r="AF89" s="1430"/>
      <c r="AG89" s="1430"/>
      <c r="AH89" s="1430"/>
      <c r="AI89" s="1430"/>
      <c r="AJ89" s="1430"/>
      <c r="AK89" s="93"/>
      <c r="AL89" s="93"/>
      <c r="AM89" s="93"/>
      <c r="AN89" s="93"/>
    </row>
    <row r="90" spans="2:40">
      <c r="B90" s="1430"/>
      <c r="C90" s="1430"/>
      <c r="D90" s="1430"/>
      <c r="E90" s="1430"/>
      <c r="F90" s="1430"/>
      <c r="G90" s="1430"/>
      <c r="H90" s="1430"/>
      <c r="I90" s="1430"/>
      <c r="J90" s="1430"/>
      <c r="K90" s="1430"/>
      <c r="L90" s="1430"/>
      <c r="M90" s="1430"/>
      <c r="N90" s="1430"/>
      <c r="O90" s="1430"/>
      <c r="P90" s="1430"/>
      <c r="Q90" s="1430"/>
      <c r="R90" s="1430"/>
      <c r="S90" s="1430"/>
      <c r="T90" s="1430"/>
      <c r="U90" s="1430"/>
      <c r="V90" s="1430"/>
      <c r="W90" s="1430"/>
      <c r="X90" s="1430"/>
      <c r="Y90" s="1430"/>
      <c r="Z90" s="1430"/>
      <c r="AA90" s="1430"/>
      <c r="AB90" s="1430"/>
      <c r="AC90" s="1430"/>
      <c r="AD90" s="1430"/>
      <c r="AE90" s="1430"/>
      <c r="AF90" s="1430"/>
      <c r="AG90" s="1430"/>
      <c r="AH90" s="1430"/>
      <c r="AI90" s="1430"/>
      <c r="AJ90" s="1430"/>
      <c r="AK90" s="93"/>
      <c r="AL90" s="93"/>
      <c r="AM90" s="93"/>
      <c r="AN90" s="93"/>
    </row>
    <row r="91" spans="2:40">
      <c r="B91" s="1430"/>
      <c r="C91" s="1430"/>
      <c r="D91" s="1430"/>
      <c r="E91" s="1430"/>
      <c r="F91" s="1430"/>
      <c r="G91" s="1430"/>
      <c r="H91" s="1430"/>
      <c r="I91" s="1430"/>
      <c r="J91" s="1430"/>
      <c r="K91" s="1430"/>
      <c r="L91" s="1430"/>
      <c r="M91" s="1430"/>
      <c r="N91" s="1430"/>
      <c r="O91" s="1430"/>
      <c r="P91" s="1430"/>
      <c r="Q91" s="1430"/>
      <c r="R91" s="1430"/>
      <c r="S91" s="1430"/>
      <c r="T91" s="1430"/>
      <c r="U91" s="1430"/>
      <c r="V91" s="1430"/>
      <c r="W91" s="1430"/>
      <c r="X91" s="1430"/>
      <c r="Y91" s="1430"/>
      <c r="Z91" s="1430"/>
      <c r="AA91" s="1430"/>
      <c r="AB91" s="1430"/>
      <c r="AC91" s="1430"/>
      <c r="AD91" s="1430"/>
      <c r="AE91" s="1430"/>
      <c r="AF91" s="1430"/>
      <c r="AG91" s="1430"/>
      <c r="AH91" s="1430"/>
      <c r="AI91" s="1430"/>
      <c r="AJ91" s="1430"/>
      <c r="AK91" s="93"/>
      <c r="AL91" s="93"/>
      <c r="AM91" s="93"/>
      <c r="AN91" s="93"/>
    </row>
    <row r="92" spans="2:40">
      <c r="B92" s="1430"/>
      <c r="C92" s="1430"/>
      <c r="D92" s="1430"/>
      <c r="E92" s="1430"/>
      <c r="F92" s="1430"/>
      <c r="G92" s="1430"/>
      <c r="H92" s="1430"/>
      <c r="I92" s="1430"/>
      <c r="J92" s="1430"/>
      <c r="K92" s="1430"/>
      <c r="L92" s="1430"/>
      <c r="M92" s="1430"/>
      <c r="N92" s="1430"/>
      <c r="O92" s="1430"/>
      <c r="P92" s="1430"/>
      <c r="Q92" s="1430"/>
      <c r="R92" s="1430"/>
      <c r="S92" s="1430"/>
      <c r="T92" s="1430"/>
      <c r="U92" s="1430"/>
      <c r="V92" s="1430"/>
      <c r="W92" s="1430"/>
      <c r="X92" s="1430"/>
      <c r="Y92" s="1430"/>
      <c r="Z92" s="1430"/>
      <c r="AA92" s="1430"/>
      <c r="AB92" s="1430"/>
      <c r="AC92" s="1430"/>
      <c r="AD92" s="1430"/>
      <c r="AE92" s="1430"/>
      <c r="AF92" s="1430"/>
      <c r="AG92" s="1430"/>
      <c r="AH92" s="1430"/>
      <c r="AI92" s="1430"/>
      <c r="AJ92" s="1430"/>
      <c r="AK92" s="93"/>
      <c r="AL92" s="93"/>
      <c r="AM92" s="93"/>
      <c r="AN92" s="93"/>
    </row>
    <row r="93" spans="2:40">
      <c r="B93" s="1430"/>
      <c r="C93" s="1430"/>
      <c r="D93" s="1430"/>
      <c r="E93" s="1430"/>
      <c r="F93" s="1430"/>
      <c r="G93" s="1430"/>
      <c r="H93" s="1430"/>
      <c r="I93" s="1430"/>
      <c r="J93" s="1430"/>
      <c r="K93" s="1430"/>
      <c r="L93" s="1430"/>
      <c r="M93" s="1430"/>
      <c r="N93" s="1430"/>
      <c r="O93" s="1430"/>
      <c r="P93" s="1430"/>
      <c r="Q93" s="1430"/>
      <c r="R93" s="1430"/>
      <c r="S93" s="1430"/>
      <c r="T93" s="1430"/>
      <c r="U93" s="1430"/>
      <c r="V93" s="1430"/>
      <c r="W93" s="1430"/>
      <c r="X93" s="1430"/>
      <c r="Y93" s="1430"/>
      <c r="Z93" s="1430"/>
      <c r="AA93" s="1430"/>
      <c r="AB93" s="1430"/>
      <c r="AC93" s="1430"/>
      <c r="AD93" s="1430"/>
      <c r="AE93" s="1430"/>
      <c r="AF93" s="1430"/>
      <c r="AG93" s="1430"/>
      <c r="AH93" s="1430"/>
      <c r="AI93" s="1430"/>
      <c r="AJ93" s="1430"/>
      <c r="AK93" s="93"/>
      <c r="AL93" s="93"/>
      <c r="AM93" s="93"/>
      <c r="AN93" s="93"/>
    </row>
    <row r="94" spans="2:40">
      <c r="B94" s="1430"/>
      <c r="C94" s="1430"/>
      <c r="D94" s="1430"/>
      <c r="E94" s="1430"/>
      <c r="F94" s="1430"/>
      <c r="G94" s="1430"/>
      <c r="H94" s="1430"/>
      <c r="I94" s="1430"/>
      <c r="J94" s="1430"/>
      <c r="K94" s="1430"/>
      <c r="L94" s="1430"/>
      <c r="M94" s="1430"/>
      <c r="N94" s="1430"/>
      <c r="O94" s="1430"/>
      <c r="P94" s="1430"/>
      <c r="Q94" s="1430"/>
      <c r="R94" s="1430"/>
      <c r="S94" s="1430"/>
      <c r="T94" s="1430"/>
      <c r="U94" s="1430"/>
      <c r="V94" s="1430"/>
      <c r="W94" s="1430"/>
      <c r="X94" s="1430"/>
      <c r="Y94" s="1430"/>
      <c r="Z94" s="1430"/>
      <c r="AA94" s="1430"/>
      <c r="AB94" s="1430"/>
      <c r="AC94" s="1430"/>
      <c r="AD94" s="1430"/>
      <c r="AE94" s="1430"/>
      <c r="AF94" s="1430"/>
      <c r="AG94" s="1430"/>
      <c r="AH94" s="1430"/>
      <c r="AI94" s="1430"/>
      <c r="AJ94" s="1430"/>
      <c r="AK94" s="93"/>
      <c r="AL94" s="93"/>
      <c r="AM94" s="93"/>
      <c r="AN94" s="93"/>
    </row>
    <row r="95" spans="2:40">
      <c r="B95" s="1430"/>
      <c r="C95" s="1430"/>
      <c r="D95" s="1430"/>
      <c r="E95" s="1430"/>
      <c r="F95" s="1430"/>
      <c r="G95" s="1430"/>
      <c r="H95" s="1430"/>
      <c r="I95" s="1430"/>
      <c r="J95" s="1430"/>
      <c r="K95" s="1430"/>
      <c r="L95" s="1430"/>
      <c r="M95" s="1430"/>
      <c r="N95" s="1430"/>
      <c r="O95" s="1430"/>
      <c r="P95" s="1430"/>
      <c r="Q95" s="1430"/>
      <c r="R95" s="1430"/>
      <c r="S95" s="1430"/>
      <c r="T95" s="1430"/>
      <c r="U95" s="1430"/>
      <c r="V95" s="1430"/>
      <c r="W95" s="1430"/>
      <c r="X95" s="1430"/>
      <c r="Y95" s="1430"/>
      <c r="Z95" s="1430"/>
      <c r="AA95" s="1430"/>
      <c r="AB95" s="1430"/>
      <c r="AC95" s="1430"/>
      <c r="AD95" s="1430"/>
      <c r="AE95" s="1430"/>
      <c r="AF95" s="1430"/>
      <c r="AG95" s="1430"/>
      <c r="AH95" s="1430"/>
      <c r="AI95" s="1430"/>
      <c r="AJ95" s="1430"/>
      <c r="AK95" s="93"/>
      <c r="AL95" s="93"/>
      <c r="AM95" s="93"/>
      <c r="AN95" s="93"/>
    </row>
    <row r="96" spans="2:40">
      <c r="B96" s="1430"/>
      <c r="C96" s="1430"/>
      <c r="D96" s="1430"/>
      <c r="E96" s="1430"/>
      <c r="F96" s="1430"/>
      <c r="G96" s="1430"/>
      <c r="H96" s="1430"/>
      <c r="I96" s="1430"/>
      <c r="J96" s="1430"/>
      <c r="K96" s="1430"/>
      <c r="L96" s="1430"/>
      <c r="M96" s="1430"/>
      <c r="N96" s="1430"/>
      <c r="O96" s="1430"/>
      <c r="P96" s="1430"/>
      <c r="Q96" s="1430"/>
      <c r="R96" s="1430"/>
      <c r="S96" s="1430"/>
      <c r="T96" s="1430"/>
      <c r="U96" s="1430"/>
      <c r="V96" s="1430"/>
      <c r="W96" s="1430"/>
      <c r="X96" s="1430"/>
      <c r="Y96" s="1430"/>
      <c r="Z96" s="1430"/>
      <c r="AA96" s="1430"/>
      <c r="AB96" s="1430"/>
      <c r="AC96" s="1430"/>
      <c r="AD96" s="1430"/>
      <c r="AE96" s="1430"/>
      <c r="AF96" s="1430"/>
      <c r="AG96" s="1430"/>
      <c r="AH96" s="1430"/>
      <c r="AI96" s="1430"/>
      <c r="AJ96" s="1430"/>
      <c r="AK96" s="93"/>
      <c r="AL96" s="93"/>
      <c r="AM96" s="93"/>
      <c r="AN96" s="93"/>
    </row>
    <row r="97" spans="2:40">
      <c r="B97" s="1430"/>
      <c r="C97" s="1430"/>
      <c r="D97" s="1430"/>
      <c r="E97" s="1430"/>
      <c r="F97" s="1430"/>
      <c r="G97" s="1430"/>
      <c r="H97" s="1430"/>
      <c r="I97" s="1430"/>
      <c r="J97" s="1430"/>
      <c r="K97" s="1430"/>
      <c r="L97" s="1430"/>
      <c r="M97" s="1430"/>
      <c r="N97" s="1430"/>
      <c r="O97" s="1430"/>
      <c r="P97" s="1430"/>
      <c r="Q97" s="1430"/>
      <c r="R97" s="1430"/>
      <c r="S97" s="1430"/>
      <c r="T97" s="1430"/>
      <c r="U97" s="1430"/>
      <c r="V97" s="1430"/>
      <c r="W97" s="1430"/>
      <c r="X97" s="1430"/>
      <c r="Y97" s="1430"/>
      <c r="Z97" s="1430"/>
      <c r="AA97" s="1430"/>
      <c r="AB97" s="1430"/>
      <c r="AC97" s="1430"/>
      <c r="AD97" s="1430"/>
      <c r="AE97" s="1430"/>
      <c r="AF97" s="1430"/>
      <c r="AG97" s="1430"/>
      <c r="AH97" s="1430"/>
      <c r="AI97" s="1430"/>
      <c r="AJ97" s="1430"/>
      <c r="AK97" s="93"/>
      <c r="AL97" s="93"/>
      <c r="AM97" s="93"/>
      <c r="AN97" s="93"/>
    </row>
    <row r="98" spans="2:40">
      <c r="B98" s="1430"/>
      <c r="C98" s="1430"/>
      <c r="D98" s="1430"/>
      <c r="E98" s="1430"/>
      <c r="F98" s="1430"/>
      <c r="G98" s="1430"/>
      <c r="H98" s="1430"/>
      <c r="I98" s="1430"/>
      <c r="J98" s="1430"/>
      <c r="K98" s="1430"/>
      <c r="L98" s="1430"/>
      <c r="M98" s="1430"/>
      <c r="N98" s="1430"/>
      <c r="O98" s="1430"/>
      <c r="P98" s="1430"/>
      <c r="Q98" s="1430"/>
      <c r="R98" s="1430"/>
      <c r="S98" s="1430"/>
      <c r="T98" s="1430"/>
      <c r="U98" s="1430"/>
      <c r="V98" s="1430"/>
      <c r="W98" s="1430"/>
      <c r="X98" s="1430"/>
      <c r="Y98" s="1430"/>
      <c r="Z98" s="1430"/>
      <c r="AA98" s="1430"/>
      <c r="AB98" s="1430"/>
      <c r="AC98" s="1430"/>
      <c r="AD98" s="1430"/>
      <c r="AE98" s="1430"/>
      <c r="AF98" s="1430"/>
      <c r="AG98" s="1430"/>
      <c r="AH98" s="1430"/>
      <c r="AI98" s="1430"/>
      <c r="AJ98" s="1430"/>
      <c r="AK98" s="93"/>
      <c r="AL98" s="93"/>
      <c r="AM98" s="93"/>
      <c r="AN98" s="93"/>
    </row>
    <row r="99" spans="2:40">
      <c r="B99" s="1430"/>
      <c r="C99" s="1430"/>
      <c r="D99" s="1430"/>
      <c r="E99" s="1430"/>
      <c r="F99" s="1430"/>
      <c r="G99" s="1430"/>
      <c r="H99" s="1430"/>
      <c r="I99" s="1430"/>
      <c r="J99" s="1430"/>
      <c r="K99" s="1430"/>
      <c r="L99" s="1430"/>
      <c r="M99" s="1430"/>
      <c r="N99" s="1430"/>
      <c r="O99" s="1430"/>
      <c r="P99" s="1430"/>
      <c r="Q99" s="1430"/>
      <c r="R99" s="1430"/>
      <c r="S99" s="1430"/>
      <c r="T99" s="1430"/>
      <c r="U99" s="1430"/>
      <c r="V99" s="1430"/>
      <c r="W99" s="1430"/>
      <c r="X99" s="1430"/>
      <c r="Y99" s="1430"/>
      <c r="Z99" s="1430"/>
      <c r="AA99" s="1430"/>
      <c r="AB99" s="1430"/>
      <c r="AC99" s="1430"/>
      <c r="AD99" s="1430"/>
      <c r="AE99" s="1430"/>
      <c r="AF99" s="1430"/>
      <c r="AG99" s="1430"/>
      <c r="AH99" s="1430"/>
      <c r="AI99" s="1430"/>
      <c r="AJ99" s="1430"/>
      <c r="AK99" s="93"/>
      <c r="AL99" s="93"/>
      <c r="AM99" s="93"/>
      <c r="AN99" s="93"/>
    </row>
    <row r="100" spans="2:40">
      <c r="B100" s="1430"/>
      <c r="C100" s="1430"/>
      <c r="D100" s="1430"/>
      <c r="E100" s="1430"/>
      <c r="F100" s="1430"/>
      <c r="G100" s="1430"/>
      <c r="H100" s="1430"/>
      <c r="I100" s="1430"/>
      <c r="J100" s="1430"/>
      <c r="K100" s="1430"/>
      <c r="L100" s="1430"/>
      <c r="M100" s="1430"/>
      <c r="N100" s="1430"/>
      <c r="O100" s="1430"/>
      <c r="P100" s="1430"/>
      <c r="Q100" s="1430"/>
      <c r="R100" s="1430"/>
      <c r="S100" s="1430"/>
      <c r="T100" s="1430"/>
      <c r="U100" s="1430"/>
      <c r="V100" s="1430"/>
      <c r="W100" s="1430"/>
      <c r="X100" s="1430"/>
      <c r="Y100" s="1430"/>
      <c r="Z100" s="1430"/>
      <c r="AA100" s="1430"/>
      <c r="AB100" s="1430"/>
      <c r="AC100" s="1430"/>
      <c r="AD100" s="1430"/>
      <c r="AE100" s="1430"/>
      <c r="AF100" s="1430"/>
      <c r="AG100" s="1430"/>
      <c r="AH100" s="1430"/>
      <c r="AI100" s="1430"/>
      <c r="AJ100" s="1430"/>
      <c r="AK100" s="93"/>
      <c r="AL100" s="93"/>
      <c r="AM100" s="93"/>
      <c r="AN100" s="93"/>
    </row>
    <row r="101" spans="2:40">
      <c r="B101" s="1430"/>
      <c r="C101" s="1430"/>
      <c r="D101" s="1430"/>
      <c r="E101" s="1430"/>
      <c r="F101" s="1430"/>
      <c r="G101" s="1430"/>
      <c r="H101" s="1430"/>
      <c r="I101" s="1430"/>
      <c r="J101" s="1430"/>
      <c r="K101" s="1430"/>
      <c r="L101" s="1430"/>
      <c r="M101" s="1430"/>
      <c r="N101" s="1430"/>
      <c r="O101" s="1430"/>
      <c r="P101" s="1430"/>
      <c r="Q101" s="1430"/>
      <c r="R101" s="1430"/>
      <c r="S101" s="1430"/>
      <c r="T101" s="1430"/>
      <c r="U101" s="1430"/>
      <c r="V101" s="1430"/>
      <c r="W101" s="1430"/>
      <c r="X101" s="1430"/>
      <c r="Y101" s="1430"/>
      <c r="Z101" s="1430"/>
      <c r="AA101" s="1430"/>
      <c r="AB101" s="1430"/>
      <c r="AC101" s="1430"/>
      <c r="AD101" s="1430"/>
      <c r="AE101" s="1430"/>
      <c r="AF101" s="1430"/>
      <c r="AG101" s="1430"/>
      <c r="AH101" s="1430"/>
      <c r="AI101" s="1430"/>
      <c r="AJ101" s="1430"/>
      <c r="AK101" s="93"/>
      <c r="AL101" s="93"/>
      <c r="AM101" s="93"/>
      <c r="AN101" s="93"/>
    </row>
    <row r="102" spans="2:40">
      <c r="B102" s="1430"/>
      <c r="C102" s="1430"/>
      <c r="D102" s="1430"/>
      <c r="E102" s="1430"/>
      <c r="F102" s="1430"/>
      <c r="G102" s="1430"/>
      <c r="H102" s="1430"/>
      <c r="I102" s="1430"/>
      <c r="J102" s="1430"/>
      <c r="K102" s="1430"/>
      <c r="L102" s="1430"/>
      <c r="M102" s="1430"/>
      <c r="N102" s="1430"/>
      <c r="O102" s="1430"/>
      <c r="P102" s="1430"/>
      <c r="Q102" s="1430"/>
      <c r="R102" s="1430"/>
      <c r="S102" s="1430"/>
      <c r="T102" s="1430"/>
      <c r="U102" s="1430"/>
      <c r="V102" s="1430"/>
      <c r="W102" s="1430"/>
      <c r="X102" s="1430"/>
      <c r="Y102" s="1430"/>
      <c r="Z102" s="1430"/>
      <c r="AA102" s="1430"/>
      <c r="AB102" s="1430"/>
      <c r="AC102" s="1430"/>
      <c r="AD102" s="1430"/>
      <c r="AE102" s="1430"/>
      <c r="AF102" s="1430"/>
      <c r="AG102" s="1430"/>
      <c r="AH102" s="1430"/>
      <c r="AI102" s="1430"/>
      <c r="AJ102" s="1430"/>
      <c r="AK102" s="93"/>
      <c r="AL102" s="93"/>
      <c r="AM102" s="93"/>
      <c r="AN102" s="93"/>
    </row>
    <row r="103" spans="2:40">
      <c r="B103" s="1430"/>
      <c r="C103" s="1430"/>
      <c r="D103" s="1430"/>
      <c r="E103" s="1430"/>
      <c r="F103" s="1430"/>
      <c r="G103" s="1430"/>
      <c r="H103" s="1430"/>
      <c r="I103" s="1430"/>
      <c r="J103" s="1430"/>
      <c r="K103" s="1430"/>
      <c r="L103" s="1430"/>
      <c r="M103" s="1430"/>
      <c r="N103" s="1430"/>
      <c r="O103" s="1430"/>
      <c r="P103" s="1430"/>
      <c r="Q103" s="1430"/>
      <c r="R103" s="1430"/>
      <c r="S103" s="1430"/>
      <c r="T103" s="1430"/>
      <c r="U103" s="1430"/>
      <c r="V103" s="1430"/>
      <c r="W103" s="1430"/>
      <c r="X103" s="1430"/>
      <c r="Y103" s="1430"/>
      <c r="Z103" s="1430"/>
      <c r="AA103" s="1430"/>
      <c r="AB103" s="1430"/>
      <c r="AC103" s="1430"/>
      <c r="AD103" s="1430"/>
      <c r="AE103" s="1430"/>
      <c r="AF103" s="1430"/>
      <c r="AG103" s="1430"/>
      <c r="AH103" s="1430"/>
      <c r="AI103" s="1430"/>
      <c r="AJ103" s="1430"/>
      <c r="AK103" s="93"/>
      <c r="AL103" s="93"/>
      <c r="AM103" s="93"/>
      <c r="AN103" s="93"/>
    </row>
    <row r="104" spans="2:40">
      <c r="B104" s="1430"/>
      <c r="C104" s="1430"/>
      <c r="D104" s="1430"/>
      <c r="E104" s="1430"/>
      <c r="F104" s="1430"/>
      <c r="G104" s="1430"/>
      <c r="H104" s="1430"/>
      <c r="I104" s="1430"/>
      <c r="J104" s="1430"/>
      <c r="K104" s="1430"/>
      <c r="L104" s="1430"/>
      <c r="M104" s="1430"/>
      <c r="N104" s="1430"/>
      <c r="O104" s="1430"/>
      <c r="P104" s="1430"/>
      <c r="Q104" s="1430"/>
      <c r="R104" s="1430"/>
      <c r="S104" s="1430"/>
      <c r="T104" s="1430"/>
      <c r="U104" s="1430"/>
      <c r="V104" s="1430"/>
      <c r="W104" s="1430"/>
      <c r="X104" s="1430"/>
      <c r="Y104" s="1430"/>
      <c r="Z104" s="1430"/>
      <c r="AA104" s="1430"/>
      <c r="AB104" s="1430"/>
      <c r="AC104" s="1430"/>
      <c r="AD104" s="1430"/>
      <c r="AE104" s="1430"/>
      <c r="AF104" s="1430"/>
      <c r="AG104" s="1430"/>
      <c r="AH104" s="1430"/>
      <c r="AI104" s="1430"/>
      <c r="AJ104" s="1430"/>
      <c r="AK104" s="93"/>
      <c r="AL104" s="93"/>
      <c r="AM104" s="93"/>
      <c r="AN104" s="93"/>
    </row>
    <row r="105" spans="2:40">
      <c r="B105" s="1430"/>
      <c r="C105" s="1430"/>
      <c r="D105" s="1430"/>
      <c r="E105" s="1430"/>
      <c r="F105" s="1430"/>
      <c r="G105" s="1430"/>
      <c r="H105" s="1430"/>
      <c r="I105" s="1430"/>
      <c r="J105" s="1430"/>
      <c r="K105" s="1430"/>
      <c r="L105" s="1430"/>
      <c r="M105" s="1430"/>
      <c r="N105" s="1430"/>
      <c r="O105" s="1430"/>
      <c r="P105" s="1430"/>
      <c r="Q105" s="1430"/>
      <c r="R105" s="1430"/>
      <c r="S105" s="1430"/>
      <c r="T105" s="1430"/>
      <c r="U105" s="1430"/>
      <c r="V105" s="1430"/>
      <c r="W105" s="1430"/>
      <c r="X105" s="1430"/>
      <c r="Y105" s="1430"/>
      <c r="Z105" s="1430"/>
      <c r="AA105" s="1430"/>
      <c r="AB105" s="1430"/>
      <c r="AC105" s="1430"/>
      <c r="AD105" s="1430"/>
      <c r="AE105" s="1430"/>
      <c r="AF105" s="1430"/>
      <c r="AG105" s="1430"/>
      <c r="AH105" s="1430"/>
      <c r="AI105" s="1430"/>
      <c r="AJ105" s="1430"/>
      <c r="AK105" s="93"/>
      <c r="AL105" s="93"/>
      <c r="AM105" s="93"/>
      <c r="AN105" s="93"/>
    </row>
    <row r="106" spans="2:40">
      <c r="B106" s="1430"/>
      <c r="C106" s="1430"/>
      <c r="D106" s="1430"/>
      <c r="E106" s="1430"/>
      <c r="F106" s="1430"/>
      <c r="G106" s="1430"/>
      <c r="H106" s="1430"/>
      <c r="I106" s="1430"/>
      <c r="J106" s="1430"/>
      <c r="K106" s="1430"/>
      <c r="L106" s="1430"/>
      <c r="M106" s="1430"/>
      <c r="N106" s="1430"/>
      <c r="O106" s="1430"/>
      <c r="P106" s="1430"/>
      <c r="Q106" s="1430"/>
      <c r="R106" s="1430"/>
      <c r="S106" s="1430"/>
      <c r="T106" s="1430"/>
      <c r="U106" s="1430"/>
      <c r="V106" s="1430"/>
      <c r="W106" s="1430"/>
      <c r="X106" s="1430"/>
      <c r="Y106" s="1430"/>
      <c r="Z106" s="1430"/>
      <c r="AA106" s="1430"/>
      <c r="AB106" s="1430"/>
      <c r="AC106" s="1430"/>
      <c r="AD106" s="1430"/>
      <c r="AE106" s="1430"/>
      <c r="AF106" s="1430"/>
      <c r="AG106" s="1430"/>
      <c r="AH106" s="1430"/>
      <c r="AI106" s="1430"/>
      <c r="AJ106" s="1430"/>
      <c r="AK106" s="93"/>
      <c r="AL106" s="93"/>
      <c r="AM106" s="93"/>
      <c r="AN106" s="93"/>
    </row>
    <row r="107" spans="2:40">
      <c r="B107" s="1430"/>
      <c r="C107" s="1430"/>
      <c r="D107" s="1430"/>
      <c r="E107" s="1430"/>
      <c r="F107" s="1430"/>
      <c r="G107" s="1430"/>
      <c r="H107" s="1430"/>
      <c r="I107" s="1430"/>
      <c r="J107" s="1430"/>
      <c r="K107" s="1430"/>
      <c r="L107" s="1430"/>
      <c r="M107" s="1430"/>
      <c r="N107" s="1430"/>
      <c r="O107" s="1430"/>
      <c r="P107" s="1430"/>
      <c r="Q107" s="1430"/>
      <c r="R107" s="1430"/>
      <c r="S107" s="1430"/>
      <c r="T107" s="1430"/>
      <c r="U107" s="1430"/>
      <c r="V107" s="1430"/>
      <c r="W107" s="1430"/>
      <c r="X107" s="1430"/>
      <c r="Y107" s="1430"/>
      <c r="Z107" s="1430"/>
      <c r="AA107" s="1430"/>
      <c r="AB107" s="1430"/>
      <c r="AC107" s="1430"/>
      <c r="AD107" s="1430"/>
      <c r="AE107" s="1430"/>
      <c r="AF107" s="1430"/>
      <c r="AG107" s="1430"/>
      <c r="AH107" s="1430"/>
      <c r="AI107" s="1430"/>
      <c r="AJ107" s="1430"/>
      <c r="AK107" s="93"/>
      <c r="AL107" s="93"/>
      <c r="AM107" s="93"/>
      <c r="AN107" s="93"/>
    </row>
    <row r="108" spans="2:40">
      <c r="B108" s="1430"/>
      <c r="C108" s="1430"/>
      <c r="D108" s="1430"/>
      <c r="E108" s="1430"/>
      <c r="F108" s="1430"/>
      <c r="G108" s="1430"/>
      <c r="H108" s="1430"/>
      <c r="I108" s="1430"/>
      <c r="J108" s="1430"/>
      <c r="K108" s="1430"/>
      <c r="L108" s="1430"/>
      <c r="M108" s="1430"/>
      <c r="N108" s="1430"/>
      <c r="O108" s="1430"/>
      <c r="P108" s="1430"/>
      <c r="Q108" s="1430"/>
      <c r="R108" s="1430"/>
      <c r="S108" s="1430"/>
      <c r="T108" s="1430"/>
      <c r="U108" s="1430"/>
      <c r="V108" s="1430"/>
      <c r="W108" s="1430"/>
      <c r="X108" s="1430"/>
      <c r="Y108" s="1430"/>
      <c r="Z108" s="1430"/>
      <c r="AA108" s="1430"/>
      <c r="AB108" s="1430"/>
      <c r="AC108" s="1430"/>
      <c r="AD108" s="1430"/>
      <c r="AE108" s="1430"/>
      <c r="AF108" s="1430"/>
      <c r="AG108" s="1430"/>
      <c r="AH108" s="1430"/>
      <c r="AI108" s="1430"/>
      <c r="AJ108" s="1430"/>
      <c r="AK108" s="93"/>
      <c r="AL108" s="93"/>
      <c r="AM108" s="93"/>
      <c r="AN108" s="93"/>
    </row>
    <row r="109" spans="2:40">
      <c r="B109" s="1430"/>
      <c r="C109" s="1430"/>
      <c r="D109" s="1430"/>
      <c r="E109" s="1430"/>
      <c r="F109" s="1430"/>
      <c r="G109" s="1430"/>
      <c r="H109" s="1430"/>
      <c r="I109" s="1430"/>
      <c r="J109" s="1430"/>
      <c r="K109" s="1430"/>
      <c r="L109" s="1430"/>
      <c r="M109" s="1430"/>
      <c r="N109" s="1430"/>
      <c r="O109" s="1430"/>
      <c r="P109" s="1430"/>
      <c r="Q109" s="1430"/>
      <c r="R109" s="1430"/>
      <c r="S109" s="1430"/>
      <c r="T109" s="1430"/>
      <c r="U109" s="1430"/>
      <c r="V109" s="1430"/>
      <c r="W109" s="1430"/>
      <c r="X109" s="1430"/>
      <c r="Y109" s="1430"/>
      <c r="Z109" s="1430"/>
      <c r="AA109" s="1430"/>
      <c r="AB109" s="1430"/>
      <c r="AC109" s="1430"/>
      <c r="AD109" s="1430"/>
      <c r="AE109" s="1430"/>
      <c r="AF109" s="1430"/>
      <c r="AG109" s="1430"/>
      <c r="AH109" s="1430"/>
      <c r="AI109" s="1430"/>
      <c r="AJ109" s="1430"/>
      <c r="AK109" s="93"/>
      <c r="AL109" s="93"/>
      <c r="AM109" s="93"/>
      <c r="AN109" s="93"/>
    </row>
    <row r="110" spans="2:40">
      <c r="B110" s="1430"/>
      <c r="C110" s="1430"/>
      <c r="D110" s="1430"/>
      <c r="E110" s="1430"/>
      <c r="F110" s="1430"/>
      <c r="G110" s="1430"/>
      <c r="H110" s="1430"/>
      <c r="I110" s="1430"/>
      <c r="J110" s="1430"/>
      <c r="K110" s="1430"/>
      <c r="L110" s="1430"/>
      <c r="M110" s="1430"/>
      <c r="N110" s="1430"/>
      <c r="O110" s="1430"/>
      <c r="P110" s="1430"/>
      <c r="Q110" s="1430"/>
      <c r="R110" s="1430"/>
      <c r="S110" s="1430"/>
      <c r="T110" s="1430"/>
      <c r="U110" s="1430"/>
      <c r="V110" s="1430"/>
      <c r="W110" s="1430"/>
      <c r="X110" s="1430"/>
      <c r="Y110" s="1430"/>
      <c r="Z110" s="1430"/>
      <c r="AA110" s="1430"/>
      <c r="AB110" s="1430"/>
      <c r="AC110" s="1430"/>
      <c r="AD110" s="1430"/>
      <c r="AE110" s="1430"/>
      <c r="AF110" s="1430"/>
      <c r="AG110" s="1430"/>
      <c r="AH110" s="1430"/>
      <c r="AI110" s="1430"/>
      <c r="AJ110" s="1430"/>
      <c r="AK110" s="93"/>
      <c r="AL110" s="93"/>
      <c r="AM110" s="93"/>
      <c r="AN110" s="93"/>
    </row>
    <row r="111" spans="2:40">
      <c r="B111" s="1430"/>
      <c r="C111" s="1430"/>
      <c r="D111" s="1430"/>
      <c r="E111" s="1430"/>
      <c r="F111" s="1430"/>
      <c r="G111" s="1430"/>
      <c r="H111" s="1430"/>
      <c r="I111" s="1430"/>
      <c r="J111" s="1430"/>
      <c r="K111" s="1430"/>
      <c r="L111" s="1430"/>
      <c r="M111" s="1430"/>
      <c r="N111" s="1430"/>
      <c r="O111" s="1430"/>
      <c r="P111" s="1430"/>
      <c r="Q111" s="1430"/>
      <c r="R111" s="1430"/>
      <c r="S111" s="1430"/>
      <c r="T111" s="1430"/>
      <c r="U111" s="1430"/>
      <c r="V111" s="1430"/>
      <c r="W111" s="1430"/>
      <c r="X111" s="1430"/>
      <c r="Y111" s="1430"/>
      <c r="Z111" s="1430"/>
      <c r="AA111" s="1430"/>
      <c r="AB111" s="1430"/>
      <c r="AC111" s="1430"/>
      <c r="AD111" s="1430"/>
      <c r="AE111" s="1430"/>
      <c r="AF111" s="1430"/>
      <c r="AG111" s="1430"/>
      <c r="AH111" s="1430"/>
      <c r="AI111" s="1430"/>
      <c r="AJ111" s="1430"/>
      <c r="AK111" s="93"/>
      <c r="AL111" s="93"/>
      <c r="AM111" s="93"/>
      <c r="AN111" s="93"/>
    </row>
    <row r="112" spans="2:40">
      <c r="B112" s="1430"/>
      <c r="C112" s="1430"/>
      <c r="D112" s="1430"/>
      <c r="E112" s="1430"/>
      <c r="F112" s="1430"/>
      <c r="G112" s="1430"/>
      <c r="H112" s="1430"/>
      <c r="I112" s="1430"/>
      <c r="J112" s="1430"/>
      <c r="K112" s="1430"/>
      <c r="L112" s="1430"/>
      <c r="M112" s="1430"/>
      <c r="N112" s="1430"/>
      <c r="O112" s="1430"/>
      <c r="P112" s="1430"/>
      <c r="Q112" s="1430"/>
      <c r="R112" s="1430"/>
      <c r="S112" s="1430"/>
      <c r="T112" s="1430"/>
      <c r="U112" s="1430"/>
      <c r="V112" s="1430"/>
      <c r="W112" s="1430"/>
      <c r="X112" s="1430"/>
      <c r="Y112" s="1430"/>
      <c r="Z112" s="1430"/>
      <c r="AA112" s="1430"/>
      <c r="AB112" s="1430"/>
      <c r="AC112" s="1430"/>
      <c r="AD112" s="1430"/>
      <c r="AE112" s="1430"/>
      <c r="AF112" s="1430"/>
      <c r="AG112" s="1430"/>
      <c r="AH112" s="1430"/>
      <c r="AI112" s="1430"/>
      <c r="AJ112" s="1430"/>
      <c r="AK112" s="93"/>
      <c r="AL112" s="93"/>
      <c r="AM112" s="93"/>
      <c r="AN112" s="93"/>
    </row>
    <row r="113" spans="2:40">
      <c r="B113" s="1430"/>
      <c r="C113" s="1430"/>
      <c r="D113" s="1430"/>
      <c r="E113" s="1430"/>
      <c r="F113" s="1430"/>
      <c r="G113" s="1430"/>
      <c r="H113" s="1430"/>
      <c r="I113" s="1430"/>
      <c r="J113" s="1430"/>
      <c r="K113" s="1430"/>
      <c r="L113" s="1430"/>
      <c r="M113" s="1430"/>
      <c r="N113" s="1430"/>
      <c r="O113" s="1430"/>
      <c r="P113" s="1430"/>
      <c r="Q113" s="1430"/>
      <c r="R113" s="1430"/>
      <c r="S113" s="1430"/>
      <c r="T113" s="1430"/>
      <c r="U113" s="1430"/>
      <c r="V113" s="1430"/>
      <c r="W113" s="1430"/>
      <c r="X113" s="1430"/>
      <c r="Y113" s="1430"/>
      <c r="Z113" s="1430"/>
      <c r="AA113" s="1430"/>
      <c r="AB113" s="1430"/>
      <c r="AC113" s="1430"/>
      <c r="AD113" s="1430"/>
      <c r="AE113" s="1430"/>
      <c r="AF113" s="1430"/>
      <c r="AG113" s="1430"/>
      <c r="AH113" s="1430"/>
      <c r="AI113" s="1430"/>
      <c r="AJ113" s="1430"/>
      <c r="AK113" s="93"/>
      <c r="AL113" s="93"/>
      <c r="AM113" s="93"/>
      <c r="AN113" s="93"/>
    </row>
    <row r="114" spans="2:40">
      <c r="B114" s="1430"/>
      <c r="C114" s="1430"/>
      <c r="D114" s="1430"/>
      <c r="E114" s="1430"/>
      <c r="F114" s="1430"/>
      <c r="G114" s="1430"/>
      <c r="H114" s="1430"/>
      <c r="I114" s="1430"/>
      <c r="J114" s="1430"/>
      <c r="K114" s="1430"/>
      <c r="L114" s="1430"/>
      <c r="M114" s="1430"/>
      <c r="N114" s="1430"/>
      <c r="O114" s="1430"/>
      <c r="P114" s="1430"/>
      <c r="Q114" s="1430"/>
      <c r="R114" s="1430"/>
      <c r="S114" s="1430"/>
      <c r="T114" s="1430"/>
      <c r="U114" s="1430"/>
      <c r="V114" s="1430"/>
      <c r="W114" s="1430"/>
      <c r="X114" s="1430"/>
      <c r="Y114" s="1430"/>
      <c r="Z114" s="1430"/>
      <c r="AA114" s="1430"/>
      <c r="AB114" s="1430"/>
      <c r="AC114" s="1430"/>
      <c r="AD114" s="1430"/>
      <c r="AE114" s="1430"/>
      <c r="AF114" s="1430"/>
      <c r="AG114" s="1430"/>
      <c r="AH114" s="1430"/>
      <c r="AI114" s="1430"/>
      <c r="AJ114" s="1430"/>
      <c r="AK114" s="93"/>
      <c r="AL114" s="93"/>
      <c r="AM114" s="93"/>
      <c r="AN114" s="93"/>
    </row>
    <row r="115" spans="2:40">
      <c r="B115" s="1430"/>
      <c r="C115" s="1430"/>
      <c r="D115" s="1430"/>
      <c r="E115" s="1430"/>
      <c r="F115" s="1430"/>
      <c r="G115" s="1430"/>
      <c r="H115" s="1430"/>
      <c r="I115" s="1430"/>
      <c r="J115" s="1430"/>
      <c r="K115" s="1430"/>
      <c r="L115" s="1430"/>
      <c r="M115" s="1430"/>
      <c r="N115" s="1430"/>
      <c r="O115" s="1430"/>
      <c r="P115" s="1430"/>
      <c r="Q115" s="1430"/>
      <c r="R115" s="1430"/>
      <c r="S115" s="1430"/>
      <c r="T115" s="1430"/>
      <c r="U115" s="1430"/>
      <c r="V115" s="1430"/>
      <c r="W115" s="1430"/>
      <c r="X115" s="1430"/>
      <c r="Y115" s="1430"/>
      <c r="Z115" s="1430"/>
      <c r="AA115" s="1430"/>
      <c r="AB115" s="1430"/>
      <c r="AC115" s="1430"/>
      <c r="AD115" s="1430"/>
      <c r="AE115" s="1430"/>
      <c r="AF115" s="1430"/>
      <c r="AG115" s="1430"/>
      <c r="AH115" s="1430"/>
      <c r="AI115" s="1430"/>
      <c r="AJ115" s="1430"/>
      <c r="AK115" s="93"/>
      <c r="AL115" s="93"/>
      <c r="AM115" s="93"/>
      <c r="AN115" s="93"/>
    </row>
    <row r="116" spans="2:40">
      <c r="B116" s="1430"/>
      <c r="C116" s="1430"/>
      <c r="D116" s="1430"/>
      <c r="E116" s="1430"/>
      <c r="F116" s="1430"/>
      <c r="G116" s="1430"/>
      <c r="H116" s="1430"/>
      <c r="I116" s="1430"/>
      <c r="J116" s="1430"/>
      <c r="K116" s="1430"/>
      <c r="L116" s="1430"/>
      <c r="M116" s="1430"/>
      <c r="N116" s="1430"/>
      <c r="O116" s="1430"/>
      <c r="P116" s="1430"/>
      <c r="Q116" s="1430"/>
      <c r="R116" s="1430"/>
      <c r="S116" s="1430"/>
      <c r="T116" s="1430"/>
      <c r="U116" s="1430"/>
      <c r="V116" s="1430"/>
      <c r="W116" s="1430"/>
      <c r="X116" s="1430"/>
      <c r="Y116" s="1430"/>
      <c r="Z116" s="1430"/>
      <c r="AA116" s="1430"/>
      <c r="AB116" s="1430"/>
      <c r="AC116" s="1430"/>
      <c r="AD116" s="1430"/>
      <c r="AE116" s="1430"/>
      <c r="AF116" s="1430"/>
      <c r="AG116" s="1430"/>
      <c r="AH116" s="1430"/>
      <c r="AI116" s="1430"/>
      <c r="AJ116" s="1430"/>
      <c r="AK116" s="93"/>
      <c r="AL116" s="93"/>
      <c r="AM116" s="93"/>
      <c r="AN116" s="93"/>
    </row>
    <row r="117" spans="2:40">
      <c r="B117" s="1430"/>
      <c r="C117" s="1430"/>
      <c r="D117" s="1430"/>
      <c r="E117" s="1430"/>
      <c r="F117" s="1430"/>
      <c r="G117" s="1430"/>
      <c r="H117" s="1430"/>
      <c r="I117" s="1430"/>
      <c r="J117" s="1430"/>
      <c r="K117" s="1430"/>
      <c r="L117" s="1430"/>
      <c r="M117" s="1430"/>
      <c r="N117" s="1430"/>
      <c r="O117" s="1430"/>
      <c r="P117" s="1430"/>
      <c r="Q117" s="1430"/>
      <c r="R117" s="1430"/>
      <c r="S117" s="1430"/>
      <c r="T117" s="1430"/>
      <c r="U117" s="1430"/>
      <c r="V117" s="1430"/>
      <c r="W117" s="1430"/>
      <c r="X117" s="1430"/>
      <c r="Y117" s="1430"/>
      <c r="Z117" s="1430"/>
      <c r="AA117" s="1430"/>
      <c r="AB117" s="1430"/>
      <c r="AC117" s="1430"/>
      <c r="AD117" s="1430"/>
      <c r="AE117" s="1430"/>
      <c r="AF117" s="1430"/>
      <c r="AG117" s="1430"/>
      <c r="AH117" s="1430"/>
      <c r="AI117" s="1430"/>
      <c r="AJ117" s="1430"/>
      <c r="AK117" s="93"/>
      <c r="AL117" s="93"/>
      <c r="AM117" s="93"/>
      <c r="AN117" s="93"/>
    </row>
    <row r="118" spans="2:40">
      <c r="B118" s="1430"/>
      <c r="C118" s="1430"/>
      <c r="D118" s="1430"/>
      <c r="E118" s="1430"/>
      <c r="F118" s="1430"/>
      <c r="G118" s="1430"/>
      <c r="H118" s="1430"/>
      <c r="I118" s="1430"/>
      <c r="J118" s="1430"/>
      <c r="K118" s="1430"/>
      <c r="L118" s="1430"/>
      <c r="M118" s="1430"/>
      <c r="N118" s="1430"/>
      <c r="O118" s="1430"/>
      <c r="P118" s="1430"/>
      <c r="Q118" s="1430"/>
      <c r="R118" s="1430"/>
      <c r="S118" s="1430"/>
      <c r="T118" s="1430"/>
      <c r="U118" s="1430"/>
      <c r="V118" s="1430"/>
      <c r="W118" s="1430"/>
      <c r="X118" s="1430"/>
      <c r="Y118" s="1430"/>
      <c r="Z118" s="1430"/>
      <c r="AA118" s="1430"/>
      <c r="AB118" s="1430"/>
      <c r="AC118" s="1430"/>
      <c r="AD118" s="1430"/>
      <c r="AE118" s="1430"/>
      <c r="AF118" s="1430"/>
      <c r="AG118" s="1430"/>
      <c r="AH118" s="1430"/>
      <c r="AI118" s="1430"/>
      <c r="AJ118" s="1430"/>
      <c r="AK118" s="93"/>
      <c r="AL118" s="93"/>
      <c r="AM118" s="93"/>
      <c r="AN118" s="93"/>
    </row>
    <row r="119" spans="2:40">
      <c r="B119" s="1430"/>
      <c r="C119" s="1430"/>
      <c r="D119" s="1430"/>
      <c r="E119" s="1430"/>
      <c r="F119" s="1430"/>
      <c r="G119" s="1430"/>
      <c r="H119" s="1430"/>
      <c r="I119" s="1430"/>
      <c r="J119" s="1430"/>
      <c r="K119" s="1430"/>
      <c r="L119" s="1430"/>
      <c r="M119" s="1430"/>
      <c r="N119" s="1430"/>
      <c r="O119" s="1430"/>
      <c r="P119" s="1430"/>
      <c r="Q119" s="1430"/>
      <c r="R119" s="1430"/>
      <c r="S119" s="1430"/>
      <c r="T119" s="1430"/>
      <c r="U119" s="1430"/>
      <c r="V119" s="1430"/>
      <c r="W119" s="1430"/>
      <c r="X119" s="1430"/>
      <c r="Y119" s="1430"/>
      <c r="Z119" s="1430"/>
      <c r="AA119" s="1430"/>
      <c r="AB119" s="1430"/>
      <c r="AC119" s="1430"/>
      <c r="AD119" s="1430"/>
      <c r="AE119" s="1430"/>
      <c r="AF119" s="1430"/>
      <c r="AG119" s="1430"/>
      <c r="AH119" s="1430"/>
      <c r="AI119" s="1430"/>
      <c r="AJ119" s="1430"/>
      <c r="AK119" s="93"/>
      <c r="AL119" s="93"/>
      <c r="AM119" s="93"/>
      <c r="AN119" s="93"/>
    </row>
    <row r="120" spans="2:40">
      <c r="B120" s="1430"/>
      <c r="C120" s="1430"/>
      <c r="D120" s="1430"/>
      <c r="E120" s="1430"/>
      <c r="F120" s="1430"/>
      <c r="G120" s="1430"/>
      <c r="H120" s="1430"/>
      <c r="I120" s="1430"/>
      <c r="J120" s="1430"/>
      <c r="K120" s="1430"/>
      <c r="L120" s="1430"/>
      <c r="M120" s="1430"/>
      <c r="N120" s="1430"/>
      <c r="O120" s="1430"/>
      <c r="P120" s="1430"/>
      <c r="Q120" s="1430"/>
      <c r="R120" s="1430"/>
      <c r="S120" s="1430"/>
      <c r="T120" s="1430"/>
      <c r="U120" s="1430"/>
      <c r="V120" s="1430"/>
      <c r="W120" s="1430"/>
      <c r="X120" s="1430"/>
      <c r="Y120" s="1430"/>
      <c r="Z120" s="1430"/>
      <c r="AA120" s="1430"/>
      <c r="AB120" s="1430"/>
      <c r="AC120" s="1430"/>
      <c r="AD120" s="1430"/>
      <c r="AE120" s="1430"/>
      <c r="AF120" s="1430"/>
      <c r="AG120" s="1430"/>
      <c r="AH120" s="1430"/>
      <c r="AI120" s="1430"/>
      <c r="AJ120" s="1430"/>
      <c r="AK120" s="93"/>
      <c r="AL120" s="93"/>
      <c r="AM120" s="93"/>
      <c r="AN120" s="93"/>
    </row>
    <row r="121" spans="2:40">
      <c r="B121" s="1430"/>
      <c r="C121" s="1430"/>
      <c r="D121" s="1430"/>
      <c r="E121" s="1430"/>
      <c r="F121" s="1430"/>
      <c r="G121" s="1430"/>
      <c r="H121" s="1430"/>
      <c r="I121" s="1430"/>
      <c r="J121" s="1430"/>
      <c r="K121" s="1430"/>
      <c r="L121" s="1430"/>
      <c r="M121" s="1430"/>
      <c r="N121" s="1430"/>
      <c r="O121" s="1430"/>
      <c r="P121" s="1430"/>
      <c r="Q121" s="1430"/>
      <c r="R121" s="1430"/>
      <c r="S121" s="1430"/>
      <c r="T121" s="1430"/>
      <c r="U121" s="1430"/>
      <c r="V121" s="1430"/>
      <c r="W121" s="1430"/>
      <c r="X121" s="1430"/>
      <c r="Y121" s="1430"/>
      <c r="Z121" s="1430"/>
      <c r="AA121" s="1430"/>
      <c r="AB121" s="1430"/>
      <c r="AC121" s="1430"/>
      <c r="AD121" s="1430"/>
      <c r="AE121" s="1430"/>
      <c r="AF121" s="1430"/>
      <c r="AG121" s="1430"/>
      <c r="AH121" s="1430"/>
      <c r="AI121" s="1430"/>
      <c r="AJ121" s="1430"/>
      <c r="AK121" s="93"/>
      <c r="AL121" s="93"/>
      <c r="AM121" s="93"/>
      <c r="AN121" s="93"/>
    </row>
    <row r="122" spans="2:40">
      <c r="B122" s="1430"/>
      <c r="C122" s="1430"/>
      <c r="D122" s="1430"/>
      <c r="E122" s="1430"/>
      <c r="F122" s="1430"/>
      <c r="G122" s="1430"/>
      <c r="H122" s="1430"/>
      <c r="I122" s="1430"/>
      <c r="J122" s="1430"/>
      <c r="K122" s="1430"/>
      <c r="L122" s="1430"/>
      <c r="M122" s="1430"/>
      <c r="N122" s="1430"/>
      <c r="O122" s="1430"/>
      <c r="P122" s="1430"/>
      <c r="Q122" s="1430"/>
      <c r="R122" s="1430"/>
      <c r="S122" s="1430"/>
      <c r="T122" s="1430"/>
      <c r="U122" s="1430"/>
      <c r="V122" s="1430"/>
      <c r="W122" s="1430"/>
      <c r="X122" s="1430"/>
      <c r="Y122" s="1430"/>
      <c r="Z122" s="1430"/>
      <c r="AA122" s="1430"/>
      <c r="AB122" s="1430"/>
      <c r="AC122" s="1430"/>
      <c r="AD122" s="1430"/>
      <c r="AE122" s="1430"/>
      <c r="AF122" s="1430"/>
      <c r="AG122" s="1430"/>
      <c r="AH122" s="1430"/>
      <c r="AI122" s="1430"/>
      <c r="AJ122" s="1430"/>
      <c r="AK122" s="93"/>
      <c r="AL122" s="93"/>
      <c r="AM122" s="93"/>
      <c r="AN122" s="93"/>
    </row>
    <row r="123" spans="2:40">
      <c r="B123" s="1430"/>
      <c r="C123" s="1430"/>
      <c r="D123" s="1430"/>
      <c r="E123" s="1430"/>
      <c r="F123" s="1430"/>
      <c r="G123" s="1430"/>
      <c r="H123" s="1430"/>
      <c r="I123" s="1430"/>
      <c r="J123" s="1430"/>
      <c r="K123" s="1430"/>
      <c r="L123" s="1430"/>
      <c r="M123" s="1430"/>
      <c r="N123" s="1430"/>
      <c r="O123" s="1430"/>
      <c r="P123" s="1430"/>
      <c r="Q123" s="1430"/>
      <c r="R123" s="1430"/>
      <c r="S123" s="1430"/>
      <c r="T123" s="1430"/>
      <c r="U123" s="1430"/>
      <c r="V123" s="1430"/>
      <c r="W123" s="1430"/>
      <c r="X123" s="1430"/>
      <c r="Y123" s="1430"/>
      <c r="Z123" s="1430"/>
      <c r="AA123" s="1430"/>
      <c r="AB123" s="1430"/>
      <c r="AC123" s="1430"/>
      <c r="AD123" s="1430"/>
      <c r="AE123" s="1430"/>
      <c r="AF123" s="1430"/>
      <c r="AG123" s="1430"/>
      <c r="AH123" s="1430"/>
      <c r="AI123" s="1430"/>
      <c r="AJ123" s="1430"/>
      <c r="AK123" s="93"/>
      <c r="AL123" s="93"/>
      <c r="AM123" s="93"/>
      <c r="AN123" s="93"/>
    </row>
    <row r="124" spans="2:40">
      <c r="B124" s="1430"/>
      <c r="C124" s="1430"/>
      <c r="D124" s="1430"/>
      <c r="E124" s="1430"/>
      <c r="F124" s="1430"/>
      <c r="G124" s="1430"/>
      <c r="H124" s="1430"/>
      <c r="I124" s="1430"/>
      <c r="J124" s="1430"/>
      <c r="K124" s="1430"/>
      <c r="L124" s="1430"/>
      <c r="M124" s="1430"/>
      <c r="N124" s="1430"/>
      <c r="O124" s="1430"/>
      <c r="P124" s="1430"/>
      <c r="Q124" s="1430"/>
      <c r="R124" s="1430"/>
      <c r="S124" s="1430"/>
      <c r="T124" s="1430"/>
      <c r="U124" s="1430"/>
      <c r="V124" s="1430"/>
      <c r="W124" s="1430"/>
      <c r="X124" s="1430"/>
      <c r="Y124" s="1430"/>
      <c r="Z124" s="1430"/>
      <c r="AA124" s="1430"/>
      <c r="AB124" s="1430"/>
      <c r="AC124" s="1430"/>
      <c r="AD124" s="1430"/>
      <c r="AE124" s="1430"/>
      <c r="AF124" s="1430"/>
      <c r="AG124" s="1430"/>
      <c r="AH124" s="1430"/>
      <c r="AI124" s="1430"/>
      <c r="AJ124" s="1430"/>
      <c r="AK124" s="93"/>
      <c r="AL124" s="93"/>
      <c r="AM124" s="93"/>
      <c r="AN124" s="93"/>
    </row>
    <row r="125" spans="2:40">
      <c r="B125" s="1430"/>
      <c r="C125" s="1430"/>
      <c r="D125" s="1430"/>
      <c r="E125" s="1430"/>
      <c r="F125" s="1430"/>
      <c r="G125" s="1430"/>
      <c r="H125" s="1430"/>
      <c r="I125" s="1430"/>
      <c r="J125" s="1430"/>
      <c r="K125" s="1430"/>
      <c r="L125" s="1430"/>
      <c r="M125" s="1430"/>
      <c r="N125" s="1430"/>
      <c r="O125" s="1430"/>
      <c r="P125" s="1430"/>
      <c r="Q125" s="1430"/>
      <c r="R125" s="1430"/>
      <c r="S125" s="1430"/>
      <c r="T125" s="1430"/>
      <c r="U125" s="1430"/>
      <c r="V125" s="1430"/>
      <c r="W125" s="1430"/>
      <c r="X125" s="1430"/>
      <c r="Y125" s="1430"/>
      <c r="Z125" s="1430"/>
      <c r="AA125" s="1430"/>
      <c r="AB125" s="1430"/>
      <c r="AC125" s="1430"/>
      <c r="AD125" s="1430"/>
      <c r="AE125" s="1430"/>
      <c r="AF125" s="1430"/>
      <c r="AG125" s="1430"/>
      <c r="AH125" s="1430"/>
      <c r="AI125" s="1430"/>
      <c r="AJ125" s="1430"/>
      <c r="AK125" s="93"/>
      <c r="AL125" s="93"/>
      <c r="AM125" s="93"/>
      <c r="AN125" s="93"/>
    </row>
    <row r="126" spans="2:40">
      <c r="B126" s="1430"/>
      <c r="C126" s="1430"/>
      <c r="D126" s="1430"/>
      <c r="E126" s="1430"/>
      <c r="F126" s="1430"/>
      <c r="G126" s="1430"/>
      <c r="H126" s="1430"/>
      <c r="I126" s="1430"/>
      <c r="J126" s="1430"/>
      <c r="K126" s="1430"/>
      <c r="L126" s="1430"/>
      <c r="M126" s="1430"/>
      <c r="N126" s="1430"/>
      <c r="O126" s="1430"/>
      <c r="P126" s="1430"/>
      <c r="Q126" s="1430"/>
      <c r="R126" s="1430"/>
      <c r="S126" s="1430"/>
      <c r="T126" s="1430"/>
      <c r="U126" s="1430"/>
      <c r="V126" s="1430"/>
      <c r="W126" s="1430"/>
      <c r="X126" s="1430"/>
      <c r="Y126" s="1430"/>
      <c r="Z126" s="1430"/>
      <c r="AA126" s="1430"/>
      <c r="AB126" s="1430"/>
      <c r="AC126" s="1430"/>
      <c r="AD126" s="1430"/>
      <c r="AE126" s="1430"/>
      <c r="AF126" s="1430"/>
      <c r="AG126" s="1430"/>
      <c r="AH126" s="1430"/>
      <c r="AI126" s="1430"/>
      <c r="AJ126" s="1430"/>
      <c r="AK126" s="93"/>
      <c r="AL126" s="93"/>
      <c r="AM126" s="93"/>
      <c r="AN126" s="93"/>
    </row>
    <row r="127" spans="2:40">
      <c r="B127" s="1430"/>
      <c r="C127" s="1430"/>
      <c r="D127" s="1430"/>
      <c r="E127" s="1430"/>
      <c r="F127" s="1430"/>
      <c r="G127" s="1430"/>
      <c r="H127" s="1430"/>
      <c r="I127" s="1430"/>
      <c r="J127" s="1430"/>
      <c r="K127" s="1430"/>
      <c r="L127" s="1430"/>
      <c r="M127" s="1430"/>
      <c r="N127" s="1430"/>
      <c r="O127" s="1430"/>
      <c r="P127" s="1430"/>
      <c r="Q127" s="1430"/>
      <c r="R127" s="1430"/>
      <c r="S127" s="1430"/>
      <c r="T127" s="1430"/>
      <c r="U127" s="1430"/>
      <c r="V127" s="1430"/>
      <c r="W127" s="1430"/>
      <c r="X127" s="1430"/>
      <c r="Y127" s="1430"/>
      <c r="Z127" s="1430"/>
      <c r="AA127" s="1430"/>
      <c r="AB127" s="1430"/>
      <c r="AC127" s="1430"/>
      <c r="AD127" s="1430"/>
      <c r="AE127" s="1430"/>
      <c r="AF127" s="1430"/>
      <c r="AG127" s="1430"/>
      <c r="AH127" s="1430"/>
      <c r="AI127" s="1430"/>
      <c r="AJ127" s="1430"/>
      <c r="AK127" s="93"/>
      <c r="AL127" s="93"/>
      <c r="AM127" s="93"/>
      <c r="AN127" s="93"/>
    </row>
    <row r="128" spans="2:40">
      <c r="B128" s="1430"/>
      <c r="C128" s="1430"/>
      <c r="D128" s="1430"/>
      <c r="E128" s="1430"/>
      <c r="F128" s="1430"/>
      <c r="G128" s="1430"/>
      <c r="H128" s="1430"/>
      <c r="I128" s="1430"/>
      <c r="J128" s="1430"/>
      <c r="K128" s="1430"/>
      <c r="L128" s="1430"/>
      <c r="M128" s="1430"/>
      <c r="N128" s="1430"/>
      <c r="O128" s="1430"/>
      <c r="P128" s="1430"/>
      <c r="Q128" s="1430"/>
      <c r="R128" s="1430"/>
      <c r="S128" s="1430"/>
      <c r="T128" s="1430"/>
      <c r="U128" s="1430"/>
      <c r="V128" s="1430"/>
      <c r="W128" s="1430"/>
      <c r="X128" s="1430"/>
      <c r="Y128" s="1430"/>
      <c r="Z128" s="1430"/>
      <c r="AA128" s="1430"/>
      <c r="AB128" s="1430"/>
      <c r="AC128" s="1430"/>
      <c r="AD128" s="1430"/>
      <c r="AE128" s="1430"/>
      <c r="AF128" s="1430"/>
      <c r="AG128" s="1430"/>
      <c r="AH128" s="1430"/>
      <c r="AI128" s="1430"/>
      <c r="AJ128" s="1430"/>
      <c r="AK128" s="93"/>
      <c r="AL128" s="93"/>
      <c r="AM128" s="93"/>
      <c r="AN128" s="93"/>
    </row>
    <row r="129" spans="2:40">
      <c r="B129" s="1430"/>
      <c r="C129" s="1430"/>
      <c r="D129" s="1430"/>
      <c r="E129" s="1430"/>
      <c r="F129" s="1430"/>
      <c r="G129" s="1430"/>
      <c r="H129" s="1430"/>
      <c r="I129" s="1430"/>
      <c r="J129" s="1430"/>
      <c r="K129" s="1430"/>
      <c r="L129" s="1430"/>
      <c r="M129" s="1430"/>
      <c r="N129" s="1430"/>
      <c r="O129" s="1430"/>
      <c r="P129" s="1430"/>
      <c r="Q129" s="1430"/>
      <c r="R129" s="1430"/>
      <c r="S129" s="1430"/>
      <c r="T129" s="1430"/>
      <c r="U129" s="1430"/>
      <c r="V129" s="1430"/>
      <c r="W129" s="1430"/>
      <c r="X129" s="1430"/>
      <c r="Y129" s="1430"/>
      <c r="Z129" s="1430"/>
      <c r="AA129" s="1430"/>
      <c r="AB129" s="1430"/>
      <c r="AC129" s="1430"/>
      <c r="AD129" s="1430"/>
      <c r="AE129" s="1430"/>
      <c r="AF129" s="1430"/>
      <c r="AG129" s="1430"/>
      <c r="AH129" s="1430"/>
      <c r="AI129" s="1430"/>
      <c r="AJ129" s="1430"/>
      <c r="AK129" s="93"/>
      <c r="AL129" s="93"/>
      <c r="AM129" s="93"/>
      <c r="AN129" s="93"/>
    </row>
    <row r="130" spans="2:40">
      <c r="B130" s="1430"/>
      <c r="C130" s="1430"/>
      <c r="D130" s="1430"/>
      <c r="E130" s="1430"/>
      <c r="F130" s="1430"/>
      <c r="G130" s="1430"/>
      <c r="H130" s="1430"/>
      <c r="I130" s="1430"/>
      <c r="J130" s="1430"/>
      <c r="K130" s="1430"/>
      <c r="L130" s="1430"/>
      <c r="M130" s="1430"/>
      <c r="N130" s="1430"/>
      <c r="O130" s="1430"/>
      <c r="P130" s="1430"/>
      <c r="Q130" s="1430"/>
      <c r="R130" s="1430"/>
      <c r="S130" s="1430"/>
      <c r="T130" s="1430"/>
      <c r="U130" s="1430"/>
      <c r="V130" s="1430"/>
      <c r="W130" s="1430"/>
      <c r="X130" s="1430"/>
      <c r="Y130" s="1430"/>
      <c r="Z130" s="1430"/>
      <c r="AA130" s="1430"/>
      <c r="AB130" s="1430"/>
      <c r="AC130" s="1430"/>
      <c r="AD130" s="1430"/>
      <c r="AE130" s="1430"/>
      <c r="AF130" s="1430"/>
      <c r="AG130" s="1430"/>
      <c r="AH130" s="1430"/>
      <c r="AI130" s="1430"/>
      <c r="AJ130" s="1430"/>
      <c r="AK130" s="93"/>
      <c r="AL130" s="93"/>
      <c r="AM130" s="93"/>
      <c r="AN130" s="93"/>
    </row>
    <row r="131" spans="2:40">
      <c r="B131" s="1430"/>
      <c r="C131" s="1430"/>
      <c r="D131" s="1430"/>
      <c r="E131" s="1430"/>
      <c r="F131" s="1430"/>
      <c r="G131" s="1430"/>
      <c r="H131" s="1430"/>
      <c r="I131" s="1430"/>
      <c r="J131" s="1430"/>
      <c r="K131" s="1430"/>
      <c r="L131" s="1430"/>
      <c r="M131" s="1430"/>
      <c r="N131" s="1430"/>
      <c r="O131" s="1430"/>
      <c r="P131" s="1430"/>
      <c r="Q131" s="1430"/>
      <c r="R131" s="1430"/>
      <c r="S131" s="1430"/>
      <c r="T131" s="1430"/>
      <c r="U131" s="1430"/>
      <c r="V131" s="1430"/>
      <c r="W131" s="1430"/>
      <c r="X131" s="1430"/>
      <c r="Y131" s="1430"/>
      <c r="Z131" s="1430"/>
      <c r="AA131" s="1430"/>
      <c r="AB131" s="1430"/>
      <c r="AC131" s="1430"/>
      <c r="AD131" s="1430"/>
      <c r="AE131" s="1430"/>
      <c r="AF131" s="1430"/>
      <c r="AG131" s="1430"/>
      <c r="AH131" s="1430"/>
      <c r="AI131" s="1430"/>
      <c r="AJ131" s="1430"/>
      <c r="AK131" s="93"/>
      <c r="AL131" s="93"/>
      <c r="AM131" s="93"/>
      <c r="AN131" s="93"/>
    </row>
    <row r="132" spans="2:40">
      <c r="B132" s="1430"/>
      <c r="C132" s="1430"/>
      <c r="D132" s="1430"/>
      <c r="E132" s="1430"/>
      <c r="F132" s="1430"/>
      <c r="G132" s="1430"/>
      <c r="H132" s="1430"/>
      <c r="I132" s="1430"/>
      <c r="J132" s="1430"/>
      <c r="K132" s="1430"/>
      <c r="L132" s="1430"/>
      <c r="M132" s="1430"/>
      <c r="N132" s="1430"/>
      <c r="O132" s="1430"/>
      <c r="P132" s="1430"/>
      <c r="Q132" s="1430"/>
      <c r="R132" s="1430"/>
      <c r="S132" s="1430"/>
      <c r="T132" s="1430"/>
      <c r="U132" s="1430"/>
      <c r="V132" s="1430"/>
      <c r="W132" s="1430"/>
      <c r="X132" s="1430"/>
      <c r="Y132" s="1430"/>
      <c r="Z132" s="1430"/>
      <c r="AA132" s="1430"/>
      <c r="AB132" s="1430"/>
      <c r="AC132" s="1430"/>
      <c r="AD132" s="1430"/>
      <c r="AE132" s="1430"/>
      <c r="AF132" s="1430"/>
      <c r="AG132" s="1430"/>
      <c r="AH132" s="1430"/>
      <c r="AI132" s="1430"/>
      <c r="AJ132" s="1430"/>
      <c r="AK132" s="93"/>
      <c r="AL132" s="93"/>
      <c r="AM132" s="93"/>
      <c r="AN132" s="93"/>
    </row>
    <row r="133" spans="2:40">
      <c r="B133" s="1430"/>
      <c r="C133" s="1430"/>
      <c r="D133" s="1430"/>
      <c r="E133" s="1430"/>
      <c r="F133" s="1430"/>
      <c r="G133" s="1430"/>
      <c r="H133" s="1430"/>
      <c r="I133" s="1430"/>
      <c r="J133" s="1430"/>
      <c r="K133" s="1430"/>
      <c r="L133" s="1430"/>
      <c r="M133" s="1430"/>
      <c r="N133" s="1430"/>
      <c r="O133" s="1430"/>
      <c r="P133" s="1430"/>
      <c r="Q133" s="1430"/>
      <c r="R133" s="1430"/>
      <c r="S133" s="1430"/>
      <c r="T133" s="1430"/>
      <c r="U133" s="1430"/>
      <c r="V133" s="1430"/>
      <c r="W133" s="1430"/>
      <c r="X133" s="1430"/>
      <c r="Y133" s="1430"/>
      <c r="Z133" s="1430"/>
      <c r="AA133" s="1430"/>
      <c r="AB133" s="1430"/>
      <c r="AC133" s="1430"/>
      <c r="AD133" s="1430"/>
      <c r="AE133" s="1430"/>
      <c r="AF133" s="1430"/>
      <c r="AG133" s="1430"/>
      <c r="AH133" s="1430"/>
      <c r="AI133" s="1430"/>
      <c r="AJ133" s="1430"/>
      <c r="AK133" s="93"/>
      <c r="AL133" s="93"/>
      <c r="AM133" s="93"/>
      <c r="AN133" s="93"/>
    </row>
    <row r="134" spans="2:40">
      <c r="B134" s="1430"/>
      <c r="C134" s="1430"/>
      <c r="D134" s="1430"/>
      <c r="E134" s="1430"/>
      <c r="F134" s="1430"/>
      <c r="G134" s="1430"/>
      <c r="H134" s="1430"/>
      <c r="I134" s="1430"/>
      <c r="J134" s="1430"/>
      <c r="K134" s="1430"/>
      <c r="L134" s="1430"/>
      <c r="M134" s="1430"/>
      <c r="N134" s="1430"/>
      <c r="O134" s="1430"/>
      <c r="P134" s="1430"/>
      <c r="Q134" s="1430"/>
      <c r="R134" s="1430"/>
      <c r="S134" s="1430"/>
      <c r="T134" s="1430"/>
      <c r="U134" s="1430"/>
      <c r="V134" s="1430"/>
      <c r="W134" s="1430"/>
      <c r="X134" s="1430"/>
      <c r="Y134" s="1430"/>
      <c r="Z134" s="1430"/>
      <c r="AA134" s="1430"/>
      <c r="AB134" s="1430"/>
      <c r="AC134" s="1430"/>
      <c r="AD134" s="1430"/>
      <c r="AE134" s="1430"/>
      <c r="AF134" s="1430"/>
      <c r="AG134" s="1430"/>
      <c r="AH134" s="1430"/>
      <c r="AI134" s="1430"/>
      <c r="AJ134" s="1430"/>
      <c r="AK134" s="93"/>
      <c r="AL134" s="93"/>
      <c r="AM134" s="93"/>
      <c r="AN134" s="93"/>
    </row>
    <row r="135" spans="2:40">
      <c r="B135" s="1430"/>
      <c r="C135" s="1430"/>
      <c r="D135" s="1430"/>
      <c r="E135" s="1430"/>
      <c r="F135" s="1430"/>
      <c r="G135" s="1430"/>
      <c r="H135" s="1430"/>
      <c r="I135" s="1430"/>
      <c r="J135" s="1430"/>
      <c r="K135" s="1430"/>
      <c r="L135" s="1430"/>
      <c r="M135" s="1430"/>
      <c r="N135" s="1430"/>
      <c r="O135" s="1430"/>
      <c r="P135" s="1430"/>
      <c r="Q135" s="1430"/>
      <c r="R135" s="1430"/>
      <c r="S135" s="1430"/>
      <c r="T135" s="1430"/>
      <c r="U135" s="1430"/>
      <c r="V135" s="1430"/>
      <c r="W135" s="1430"/>
      <c r="X135" s="1430"/>
      <c r="Y135" s="1430"/>
      <c r="Z135" s="1430"/>
      <c r="AA135" s="1430"/>
      <c r="AB135" s="1430"/>
      <c r="AC135" s="1430"/>
      <c r="AD135" s="1430"/>
      <c r="AE135" s="1430"/>
      <c r="AF135" s="1430"/>
      <c r="AG135" s="1430"/>
      <c r="AH135" s="1430"/>
      <c r="AI135" s="1430"/>
      <c r="AJ135" s="1430"/>
      <c r="AK135" s="93"/>
      <c r="AL135" s="93"/>
      <c r="AM135" s="93"/>
      <c r="AN135" s="93"/>
    </row>
    <row r="136" spans="2:40">
      <c r="B136" s="1430"/>
      <c r="C136" s="1430"/>
      <c r="D136" s="1430"/>
      <c r="E136" s="1430"/>
      <c r="F136" s="1430"/>
      <c r="G136" s="1430"/>
      <c r="H136" s="1430"/>
      <c r="I136" s="1430"/>
      <c r="J136" s="1430"/>
      <c r="K136" s="1430"/>
      <c r="L136" s="1430"/>
      <c r="M136" s="1430"/>
      <c r="N136" s="1430"/>
      <c r="O136" s="1430"/>
      <c r="P136" s="1430"/>
      <c r="Q136" s="1430"/>
      <c r="R136" s="1430"/>
      <c r="S136" s="1430"/>
      <c r="T136" s="1430"/>
      <c r="U136" s="1430"/>
      <c r="V136" s="1430"/>
      <c r="W136" s="1430"/>
      <c r="X136" s="1430"/>
      <c r="Y136" s="1430"/>
      <c r="Z136" s="1430"/>
      <c r="AA136" s="1430"/>
      <c r="AB136" s="1430"/>
      <c r="AC136" s="1430"/>
      <c r="AD136" s="1430"/>
      <c r="AE136" s="1430"/>
      <c r="AF136" s="1430"/>
      <c r="AG136" s="1430"/>
      <c r="AH136" s="1430"/>
      <c r="AI136" s="1430"/>
      <c r="AJ136" s="1430"/>
      <c r="AK136" s="93"/>
      <c r="AL136" s="93"/>
      <c r="AM136" s="93"/>
      <c r="AN136" s="93"/>
    </row>
    <row r="137" spans="2:40">
      <c r="B137" s="1430"/>
      <c r="C137" s="1430"/>
      <c r="D137" s="1430"/>
      <c r="E137" s="1430"/>
      <c r="F137" s="1430"/>
      <c r="G137" s="1430"/>
      <c r="H137" s="1430"/>
      <c r="I137" s="1430"/>
      <c r="J137" s="1430"/>
      <c r="K137" s="1430"/>
      <c r="L137" s="1430"/>
      <c r="M137" s="1430"/>
      <c r="N137" s="1430"/>
      <c r="O137" s="1430"/>
      <c r="P137" s="1430"/>
      <c r="Q137" s="1430"/>
      <c r="R137" s="1430"/>
      <c r="S137" s="1430"/>
      <c r="T137" s="1430"/>
      <c r="U137" s="1430"/>
      <c r="V137" s="1430"/>
      <c r="W137" s="1430"/>
      <c r="X137" s="1430"/>
      <c r="Y137" s="1430"/>
      <c r="Z137" s="1430"/>
      <c r="AA137" s="1430"/>
      <c r="AB137" s="1430"/>
      <c r="AC137" s="1430"/>
      <c r="AD137" s="1430"/>
      <c r="AE137" s="1430"/>
      <c r="AF137" s="1430"/>
      <c r="AG137" s="1430"/>
      <c r="AH137" s="1430"/>
      <c r="AI137" s="1430"/>
      <c r="AJ137" s="1430"/>
      <c r="AK137" s="93"/>
      <c r="AL137" s="93"/>
      <c r="AM137" s="93"/>
      <c r="AN137" s="93"/>
    </row>
    <row r="138" spans="2:40">
      <c r="B138" s="1430"/>
      <c r="C138" s="1430"/>
      <c r="D138" s="1430"/>
      <c r="E138" s="1430"/>
      <c r="F138" s="1430"/>
      <c r="G138" s="1430"/>
      <c r="H138" s="1430"/>
      <c r="I138" s="1430"/>
      <c r="J138" s="1430"/>
      <c r="K138" s="1430"/>
      <c r="L138" s="1430"/>
      <c r="M138" s="1430"/>
      <c r="N138" s="1430"/>
      <c r="O138" s="1430"/>
      <c r="P138" s="1430"/>
      <c r="Q138" s="1430"/>
      <c r="R138" s="1430"/>
      <c r="S138" s="1430"/>
      <c r="T138" s="1430"/>
      <c r="U138" s="1430"/>
      <c r="V138" s="1430"/>
      <c r="W138" s="1430"/>
      <c r="X138" s="1430"/>
      <c r="Y138" s="1430"/>
      <c r="Z138" s="1430"/>
      <c r="AA138" s="1430"/>
      <c r="AB138" s="1430"/>
      <c r="AC138" s="1430"/>
      <c r="AD138" s="1430"/>
      <c r="AE138" s="1430"/>
      <c r="AF138" s="1430"/>
      <c r="AG138" s="1430"/>
      <c r="AH138" s="1430"/>
      <c r="AI138" s="1430"/>
      <c r="AJ138" s="1430"/>
      <c r="AK138" s="93"/>
      <c r="AL138" s="93"/>
      <c r="AM138" s="93"/>
      <c r="AN138" s="93"/>
    </row>
    <row r="139" spans="2:40">
      <c r="B139" s="1430"/>
      <c r="C139" s="1430"/>
      <c r="D139" s="1430"/>
      <c r="E139" s="1430"/>
      <c r="F139" s="1430"/>
      <c r="G139" s="1430"/>
      <c r="H139" s="1430"/>
      <c r="I139" s="1430"/>
      <c r="J139" s="1430"/>
      <c r="K139" s="1430"/>
      <c r="L139" s="1430"/>
      <c r="M139" s="1430"/>
      <c r="N139" s="1430"/>
      <c r="O139" s="1430"/>
      <c r="P139" s="1430"/>
      <c r="Q139" s="1430"/>
      <c r="R139" s="1430"/>
      <c r="S139" s="1430"/>
      <c r="T139" s="1430"/>
      <c r="U139" s="1430"/>
      <c r="V139" s="1430"/>
      <c r="W139" s="1430"/>
      <c r="X139" s="1430"/>
      <c r="Y139" s="1430"/>
      <c r="Z139" s="1430"/>
      <c r="AA139" s="1430"/>
      <c r="AB139" s="1430"/>
      <c r="AC139" s="1430"/>
      <c r="AD139" s="1430"/>
      <c r="AE139" s="1430"/>
      <c r="AF139" s="1430"/>
      <c r="AG139" s="1430"/>
      <c r="AH139" s="1430"/>
      <c r="AI139" s="1430"/>
      <c r="AJ139" s="1430"/>
      <c r="AK139" s="93"/>
      <c r="AL139" s="93"/>
      <c r="AM139" s="93"/>
      <c r="AN139" s="93"/>
    </row>
    <row r="140" spans="2:40">
      <c r="B140" s="1430"/>
      <c r="C140" s="1430"/>
      <c r="D140" s="1430"/>
      <c r="E140" s="1430"/>
      <c r="F140" s="1430"/>
      <c r="G140" s="1430"/>
      <c r="H140" s="1430"/>
      <c r="I140" s="1430"/>
      <c r="J140" s="1430"/>
      <c r="K140" s="1430"/>
      <c r="L140" s="1430"/>
      <c r="M140" s="1430"/>
      <c r="N140" s="1430"/>
      <c r="O140" s="1430"/>
      <c r="P140" s="1430"/>
      <c r="Q140" s="1430"/>
      <c r="R140" s="1430"/>
      <c r="S140" s="1430"/>
      <c r="T140" s="1430"/>
      <c r="U140" s="1430"/>
      <c r="V140" s="1430"/>
      <c r="W140" s="1430"/>
      <c r="X140" s="1430"/>
      <c r="Y140" s="1430"/>
      <c r="Z140" s="1430"/>
      <c r="AA140" s="1430"/>
      <c r="AB140" s="1430"/>
      <c r="AC140" s="1430"/>
      <c r="AD140" s="1430"/>
      <c r="AE140" s="1430"/>
      <c r="AF140" s="1430"/>
      <c r="AG140" s="1430"/>
      <c r="AH140" s="1430"/>
      <c r="AI140" s="1430"/>
      <c r="AJ140" s="1430"/>
      <c r="AK140" s="93"/>
      <c r="AL140" s="93"/>
      <c r="AM140" s="93"/>
      <c r="AN140" s="93"/>
    </row>
    <row r="141" spans="2:40">
      <c r="B141" s="1430"/>
      <c r="C141" s="1430"/>
      <c r="D141" s="1430"/>
      <c r="E141" s="1430"/>
      <c r="F141" s="1430"/>
      <c r="G141" s="1430"/>
      <c r="H141" s="1430"/>
      <c r="I141" s="1430"/>
      <c r="J141" s="1430"/>
      <c r="K141" s="1430"/>
      <c r="L141" s="1430"/>
      <c r="M141" s="1430"/>
      <c r="N141" s="1430"/>
      <c r="O141" s="1430"/>
      <c r="P141" s="1430"/>
      <c r="Q141" s="1430"/>
      <c r="R141" s="1430"/>
      <c r="S141" s="1430"/>
      <c r="T141" s="1430"/>
      <c r="U141" s="1430"/>
      <c r="V141" s="1430"/>
      <c r="W141" s="1430"/>
      <c r="X141" s="1430"/>
      <c r="Y141" s="1430"/>
      <c r="Z141" s="1430"/>
      <c r="AA141" s="1430"/>
      <c r="AB141" s="1430"/>
      <c r="AC141" s="1430"/>
      <c r="AD141" s="1430"/>
      <c r="AE141" s="1430"/>
      <c r="AF141" s="1430"/>
      <c r="AG141" s="1430"/>
      <c r="AH141" s="1430"/>
      <c r="AI141" s="1430"/>
      <c r="AJ141" s="1430"/>
      <c r="AK141" s="93"/>
      <c r="AL141" s="93"/>
      <c r="AM141" s="93"/>
      <c r="AN141" s="93"/>
    </row>
    <row r="142" spans="2:40">
      <c r="B142" s="1430"/>
      <c r="C142" s="1430"/>
      <c r="D142" s="1430"/>
      <c r="E142" s="1430"/>
      <c r="F142" s="1430"/>
      <c r="G142" s="1430"/>
      <c r="H142" s="1430"/>
      <c r="I142" s="1430"/>
      <c r="J142" s="1430"/>
      <c r="K142" s="1430"/>
      <c r="L142" s="1430"/>
      <c r="M142" s="1430"/>
      <c r="N142" s="1430"/>
      <c r="O142" s="1430"/>
      <c r="P142" s="1430"/>
      <c r="Q142" s="1430"/>
      <c r="R142" s="1430"/>
      <c r="S142" s="1430"/>
      <c r="T142" s="1430"/>
      <c r="U142" s="1430"/>
      <c r="V142" s="1430"/>
      <c r="W142" s="1430"/>
      <c r="X142" s="1430"/>
      <c r="Y142" s="1430"/>
      <c r="Z142" s="1430"/>
      <c r="AA142" s="1430"/>
      <c r="AB142" s="1430"/>
      <c r="AC142" s="1430"/>
      <c r="AD142" s="1430"/>
      <c r="AE142" s="1430"/>
      <c r="AF142" s="1430"/>
      <c r="AG142" s="1430"/>
      <c r="AH142" s="1430"/>
      <c r="AI142" s="1430"/>
      <c r="AJ142" s="1430"/>
      <c r="AK142" s="93"/>
      <c r="AL142" s="93"/>
      <c r="AM142" s="93"/>
      <c r="AN142" s="93"/>
    </row>
    <row r="143" spans="2:40">
      <c r="B143" s="1430"/>
      <c r="C143" s="1430"/>
      <c r="D143" s="1430"/>
      <c r="E143" s="1430"/>
      <c r="F143" s="1430"/>
      <c r="G143" s="1430"/>
      <c r="H143" s="1430"/>
      <c r="I143" s="1430"/>
      <c r="J143" s="1430"/>
      <c r="K143" s="1430"/>
      <c r="L143" s="1430"/>
      <c r="M143" s="1430"/>
      <c r="N143" s="1430"/>
      <c r="O143" s="1430"/>
      <c r="P143" s="1430"/>
      <c r="Q143" s="1430"/>
      <c r="R143" s="1430"/>
      <c r="S143" s="1430"/>
      <c r="T143" s="1430"/>
      <c r="U143" s="1430"/>
      <c r="V143" s="1430"/>
      <c r="W143" s="1430"/>
      <c r="X143" s="1430"/>
      <c r="Y143" s="1430"/>
      <c r="Z143" s="1430"/>
      <c r="AA143" s="1430"/>
      <c r="AB143" s="1430"/>
      <c r="AC143" s="1430"/>
      <c r="AD143" s="1430"/>
      <c r="AE143" s="1430"/>
      <c r="AF143" s="1430"/>
      <c r="AG143" s="1430"/>
      <c r="AH143" s="1430"/>
      <c r="AI143" s="1430"/>
      <c r="AJ143" s="1430"/>
      <c r="AK143" s="93"/>
      <c r="AL143" s="93"/>
      <c r="AM143" s="93"/>
      <c r="AN143" s="93"/>
    </row>
    <row r="144" spans="2:40">
      <c r="B144" s="1430"/>
      <c r="C144" s="1430"/>
      <c r="D144" s="1430"/>
      <c r="E144" s="1430"/>
      <c r="F144" s="1430"/>
      <c r="G144" s="1430"/>
      <c r="H144" s="1430"/>
      <c r="I144" s="1430"/>
      <c r="J144" s="1430"/>
      <c r="K144" s="1430"/>
      <c r="L144" s="1430"/>
      <c r="M144" s="1430"/>
      <c r="N144" s="1430"/>
      <c r="O144" s="1430"/>
      <c r="P144" s="1430"/>
      <c r="Q144" s="1430"/>
      <c r="R144" s="1430"/>
      <c r="S144" s="1430"/>
      <c r="T144" s="1430"/>
      <c r="U144" s="1430"/>
      <c r="V144" s="1430"/>
      <c r="W144" s="1430"/>
      <c r="X144" s="1430"/>
      <c r="Y144" s="1430"/>
      <c r="Z144" s="1430"/>
      <c r="AA144" s="1430"/>
      <c r="AB144" s="1430"/>
      <c r="AC144" s="1430"/>
      <c r="AD144" s="1430"/>
      <c r="AE144" s="1430"/>
      <c r="AF144" s="1430"/>
      <c r="AG144" s="1430"/>
      <c r="AH144" s="1430"/>
      <c r="AI144" s="1430"/>
      <c r="AJ144" s="1430"/>
      <c r="AK144" s="93"/>
      <c r="AL144" s="93"/>
      <c r="AM144" s="93"/>
      <c r="AN144" s="93"/>
    </row>
    <row r="145" spans="2:40">
      <c r="B145" s="1430"/>
      <c r="C145" s="1430"/>
      <c r="D145" s="1430"/>
      <c r="E145" s="1430"/>
      <c r="F145" s="1430"/>
      <c r="G145" s="1430"/>
      <c r="H145" s="1430"/>
      <c r="I145" s="1430"/>
      <c r="J145" s="1430"/>
      <c r="K145" s="1430"/>
      <c r="L145" s="1430"/>
      <c r="M145" s="1430"/>
      <c r="N145" s="1430"/>
      <c r="O145" s="1430"/>
      <c r="P145" s="1430"/>
      <c r="Q145" s="1430"/>
      <c r="R145" s="1430"/>
      <c r="S145" s="1430"/>
      <c r="T145" s="1430"/>
      <c r="U145" s="1430"/>
      <c r="V145" s="1430"/>
      <c r="W145" s="1430"/>
      <c r="X145" s="1430"/>
      <c r="Y145" s="1430"/>
      <c r="Z145" s="1430"/>
      <c r="AA145" s="1430"/>
      <c r="AB145" s="1430"/>
      <c r="AC145" s="1430"/>
      <c r="AD145" s="1430"/>
      <c r="AE145" s="1430"/>
      <c r="AF145" s="1430"/>
      <c r="AG145" s="1430"/>
      <c r="AH145" s="1430"/>
      <c r="AI145" s="1430"/>
      <c r="AJ145" s="1430"/>
      <c r="AK145" s="93"/>
      <c r="AL145" s="93"/>
      <c r="AM145" s="93"/>
      <c r="AN145" s="93"/>
    </row>
    <row r="146" spans="2:40">
      <c r="B146" s="1430"/>
      <c r="C146" s="1430"/>
      <c r="D146" s="1430"/>
      <c r="E146" s="1430"/>
      <c r="F146" s="1430"/>
      <c r="G146" s="1430"/>
      <c r="H146" s="1430"/>
      <c r="I146" s="1430"/>
      <c r="J146" s="1430"/>
      <c r="K146" s="1430"/>
      <c r="L146" s="1430"/>
      <c r="M146" s="1430"/>
      <c r="N146" s="1430"/>
      <c r="O146" s="1430"/>
      <c r="P146" s="1430"/>
      <c r="Q146" s="1430"/>
      <c r="R146" s="1430"/>
      <c r="S146" s="1430"/>
      <c r="T146" s="1430"/>
      <c r="U146" s="1430"/>
      <c r="V146" s="1430"/>
      <c r="W146" s="1430"/>
      <c r="X146" s="1430"/>
      <c r="Y146" s="1430"/>
      <c r="Z146" s="1430"/>
      <c r="AA146" s="1430"/>
      <c r="AB146" s="1430"/>
      <c r="AC146" s="1430"/>
      <c r="AD146" s="1430"/>
      <c r="AE146" s="1430"/>
      <c r="AF146" s="1430"/>
      <c r="AG146" s="1430"/>
      <c r="AH146" s="1430"/>
      <c r="AI146" s="1430"/>
      <c r="AJ146" s="1430"/>
      <c r="AK146" s="93"/>
      <c r="AL146" s="93"/>
      <c r="AM146" s="93"/>
      <c r="AN146" s="93"/>
    </row>
    <row r="147" spans="2:40">
      <c r="B147" s="1430"/>
      <c r="C147" s="1430"/>
      <c r="D147" s="1430"/>
      <c r="E147" s="1430"/>
      <c r="F147" s="1430"/>
      <c r="G147" s="1430"/>
      <c r="H147" s="1430"/>
      <c r="I147" s="1430"/>
      <c r="J147" s="1430"/>
      <c r="K147" s="1430"/>
      <c r="L147" s="1430"/>
      <c r="M147" s="1430"/>
      <c r="N147" s="1430"/>
      <c r="O147" s="1430"/>
      <c r="P147" s="1430"/>
      <c r="Q147" s="1430"/>
      <c r="R147" s="1430"/>
      <c r="S147" s="1430"/>
      <c r="T147" s="1430"/>
      <c r="U147" s="1430"/>
      <c r="V147" s="1430"/>
      <c r="W147" s="1430"/>
      <c r="X147" s="1430"/>
      <c r="Y147" s="1430"/>
      <c r="Z147" s="1430"/>
      <c r="AA147" s="1430"/>
      <c r="AB147" s="1430"/>
      <c r="AC147" s="1430"/>
      <c r="AD147" s="1430"/>
      <c r="AE147" s="1430"/>
      <c r="AF147" s="1430"/>
      <c r="AG147" s="1430"/>
      <c r="AH147" s="1430"/>
      <c r="AI147" s="1430"/>
      <c r="AJ147" s="1430"/>
      <c r="AK147" s="93"/>
      <c r="AL147" s="93"/>
      <c r="AM147" s="93"/>
      <c r="AN147" s="93"/>
    </row>
    <row r="148" spans="2:40">
      <c r="B148" s="1430"/>
      <c r="C148" s="1430"/>
      <c r="D148" s="1430"/>
      <c r="E148" s="1430"/>
      <c r="F148" s="1430"/>
      <c r="G148" s="1430"/>
      <c r="H148" s="1430"/>
      <c r="I148" s="1430"/>
      <c r="J148" s="1430"/>
      <c r="K148" s="1430"/>
      <c r="L148" s="1430"/>
      <c r="M148" s="1430"/>
      <c r="N148" s="1430"/>
      <c r="O148" s="1430"/>
      <c r="P148" s="1430"/>
      <c r="Q148" s="1430"/>
      <c r="R148" s="1430"/>
      <c r="S148" s="1430"/>
      <c r="T148" s="1430"/>
      <c r="U148" s="1430"/>
      <c r="V148" s="1430"/>
      <c r="W148" s="1430"/>
      <c r="X148" s="1430"/>
      <c r="Y148" s="1430"/>
      <c r="Z148" s="1430"/>
      <c r="AA148" s="1430"/>
      <c r="AB148" s="1430"/>
      <c r="AC148" s="1430"/>
      <c r="AD148" s="1430"/>
      <c r="AE148" s="1430"/>
      <c r="AF148" s="1430"/>
      <c r="AG148" s="1430"/>
      <c r="AH148" s="1430"/>
      <c r="AI148" s="1430"/>
      <c r="AJ148" s="1430"/>
      <c r="AK148" s="93"/>
      <c r="AL148" s="93"/>
      <c r="AM148" s="93"/>
      <c r="AN148" s="93"/>
    </row>
    <row r="149" spans="2:40">
      <c r="B149" s="1430"/>
      <c r="C149" s="1430"/>
      <c r="D149" s="1430"/>
      <c r="E149" s="1430"/>
      <c r="F149" s="1430"/>
      <c r="G149" s="1430"/>
      <c r="H149" s="1430"/>
      <c r="I149" s="1430"/>
      <c r="J149" s="1430"/>
      <c r="K149" s="1430"/>
      <c r="L149" s="1430"/>
      <c r="M149" s="1430"/>
      <c r="N149" s="1430"/>
      <c r="O149" s="1430"/>
      <c r="P149" s="1430"/>
      <c r="Q149" s="1430"/>
      <c r="R149" s="1430"/>
      <c r="S149" s="1430"/>
      <c r="T149" s="1430"/>
      <c r="U149" s="1430"/>
      <c r="V149" s="1430"/>
      <c r="W149" s="1430"/>
      <c r="X149" s="1430"/>
      <c r="Y149" s="1430"/>
      <c r="Z149" s="1430"/>
      <c r="AA149" s="1430"/>
      <c r="AB149" s="1430"/>
      <c r="AC149" s="1430"/>
      <c r="AD149" s="1430"/>
      <c r="AE149" s="1430"/>
      <c r="AF149" s="1430"/>
      <c r="AG149" s="1430"/>
      <c r="AH149" s="1430"/>
      <c r="AI149" s="1430"/>
      <c r="AJ149" s="1430"/>
      <c r="AK149" s="93"/>
      <c r="AL149" s="93"/>
      <c r="AM149" s="93"/>
      <c r="AN149" s="93"/>
    </row>
    <row r="150" spans="2:40">
      <c r="B150" s="1430"/>
      <c r="C150" s="1430"/>
      <c r="D150" s="1430"/>
      <c r="E150" s="1430"/>
      <c r="F150" s="1430"/>
      <c r="G150" s="1430"/>
      <c r="H150" s="1430"/>
      <c r="I150" s="1430"/>
      <c r="J150" s="1430"/>
      <c r="K150" s="1430"/>
      <c r="L150" s="1430"/>
      <c r="M150" s="1430"/>
      <c r="N150" s="1430"/>
      <c r="O150" s="1430"/>
      <c r="P150" s="1430"/>
      <c r="Q150" s="1430"/>
      <c r="R150" s="1430"/>
      <c r="S150" s="1430"/>
      <c r="T150" s="1430"/>
      <c r="U150" s="1430"/>
      <c r="V150" s="1430"/>
      <c r="W150" s="1430"/>
      <c r="X150" s="1430"/>
      <c r="Y150" s="1430"/>
      <c r="Z150" s="1430"/>
      <c r="AA150" s="1430"/>
      <c r="AB150" s="1430"/>
      <c r="AC150" s="1430"/>
      <c r="AD150" s="1430"/>
      <c r="AE150" s="1430"/>
      <c r="AF150" s="1430"/>
      <c r="AG150" s="1430"/>
      <c r="AH150" s="1430"/>
      <c r="AI150" s="1430"/>
      <c r="AJ150" s="1430"/>
      <c r="AK150" s="93"/>
      <c r="AL150" s="93"/>
      <c r="AM150" s="93"/>
      <c r="AN150" s="93"/>
    </row>
    <row r="151" spans="2:40">
      <c r="B151" s="1430"/>
      <c r="C151" s="1430"/>
      <c r="D151" s="1430"/>
      <c r="E151" s="1430"/>
      <c r="F151" s="1430"/>
      <c r="G151" s="1430"/>
      <c r="H151" s="1430"/>
      <c r="I151" s="1430"/>
      <c r="J151" s="1430"/>
      <c r="K151" s="1430"/>
      <c r="L151" s="1430"/>
      <c r="M151" s="1430"/>
      <c r="N151" s="1430"/>
      <c r="O151" s="1430"/>
      <c r="P151" s="1430"/>
      <c r="Q151" s="1430"/>
      <c r="R151" s="1430"/>
      <c r="S151" s="1430"/>
      <c r="T151" s="1430"/>
      <c r="U151" s="1430"/>
      <c r="V151" s="1430"/>
      <c r="W151" s="1430"/>
      <c r="X151" s="1430"/>
      <c r="Y151" s="1430"/>
      <c r="Z151" s="1430"/>
      <c r="AA151" s="1430"/>
      <c r="AB151" s="1430"/>
      <c r="AC151" s="1430"/>
      <c r="AD151" s="1430"/>
      <c r="AE151" s="1430"/>
      <c r="AF151" s="1430"/>
      <c r="AG151" s="1430"/>
      <c r="AH151" s="1430"/>
      <c r="AI151" s="1430"/>
      <c r="AJ151" s="1430"/>
      <c r="AK151" s="93"/>
      <c r="AL151" s="93"/>
      <c r="AM151" s="93"/>
      <c r="AN151" s="93"/>
    </row>
    <row r="152" spans="2:40">
      <c r="B152" s="1430"/>
      <c r="C152" s="1430"/>
      <c r="D152" s="1430"/>
      <c r="E152" s="1430"/>
      <c r="F152" s="1430"/>
      <c r="G152" s="1430"/>
      <c r="H152" s="1430"/>
      <c r="I152" s="1430"/>
      <c r="J152" s="1430"/>
      <c r="K152" s="1430"/>
      <c r="L152" s="1430"/>
      <c r="M152" s="1430"/>
      <c r="N152" s="1430"/>
      <c r="O152" s="1430"/>
      <c r="P152" s="1430"/>
      <c r="Q152" s="1430"/>
      <c r="R152" s="1430"/>
      <c r="S152" s="1430"/>
      <c r="T152" s="1430"/>
      <c r="U152" s="1430"/>
      <c r="V152" s="1430"/>
      <c r="W152" s="1430"/>
      <c r="X152" s="1430"/>
      <c r="Y152" s="1430"/>
      <c r="Z152" s="1430"/>
      <c r="AA152" s="1430"/>
      <c r="AB152" s="1430"/>
      <c r="AC152" s="1430"/>
      <c r="AD152" s="1430"/>
      <c r="AE152" s="1430"/>
      <c r="AF152" s="1430"/>
      <c r="AG152" s="1430"/>
      <c r="AH152" s="1430"/>
      <c r="AI152" s="1430"/>
      <c r="AJ152" s="1430"/>
      <c r="AK152" s="93"/>
      <c r="AL152" s="93"/>
      <c r="AM152" s="93"/>
      <c r="AN152" s="93"/>
    </row>
    <row r="153" spans="2:40">
      <c r="B153" s="1430"/>
      <c r="C153" s="1430"/>
      <c r="D153" s="1430"/>
      <c r="E153" s="1430"/>
      <c r="F153" s="1430"/>
      <c r="G153" s="1430"/>
      <c r="H153" s="1430"/>
      <c r="I153" s="1430"/>
      <c r="J153" s="1430"/>
      <c r="K153" s="1430"/>
      <c r="L153" s="1430"/>
      <c r="M153" s="1430"/>
      <c r="N153" s="1430"/>
      <c r="O153" s="1430"/>
      <c r="P153" s="1430"/>
      <c r="Q153" s="1430"/>
      <c r="R153" s="1430"/>
      <c r="S153" s="1430"/>
      <c r="T153" s="1430"/>
      <c r="U153" s="1430"/>
      <c r="V153" s="1430"/>
      <c r="W153" s="1430"/>
      <c r="X153" s="1430"/>
      <c r="Y153" s="1430"/>
      <c r="Z153" s="1430"/>
      <c r="AA153" s="1430"/>
      <c r="AB153" s="1430"/>
      <c r="AC153" s="1430"/>
      <c r="AD153" s="1430"/>
      <c r="AE153" s="1430"/>
      <c r="AF153" s="1430"/>
      <c r="AG153" s="1430"/>
      <c r="AH153" s="1430"/>
      <c r="AI153" s="1430"/>
      <c r="AJ153" s="1430"/>
      <c r="AK153" s="93"/>
      <c r="AL153" s="93"/>
      <c r="AM153" s="93"/>
      <c r="AN153" s="93"/>
    </row>
    <row r="154" spans="2:40">
      <c r="B154" s="1430"/>
      <c r="C154" s="1430"/>
      <c r="D154" s="1430"/>
      <c r="E154" s="1430"/>
      <c r="F154" s="1430"/>
      <c r="G154" s="1430"/>
      <c r="H154" s="1430"/>
      <c r="I154" s="1430"/>
      <c r="J154" s="1430"/>
      <c r="K154" s="1430"/>
      <c r="L154" s="1430"/>
      <c r="M154" s="1430"/>
      <c r="N154" s="1430"/>
      <c r="O154" s="1430"/>
      <c r="P154" s="1430"/>
      <c r="Q154" s="1430"/>
      <c r="R154" s="1430"/>
      <c r="S154" s="1430"/>
      <c r="T154" s="1430"/>
      <c r="U154" s="1430"/>
      <c r="V154" s="1430"/>
      <c r="W154" s="1430"/>
      <c r="X154" s="1430"/>
      <c r="Y154" s="1430"/>
      <c r="Z154" s="1430"/>
      <c r="AA154" s="1430"/>
      <c r="AB154" s="1430"/>
      <c r="AC154" s="1430"/>
      <c r="AD154" s="1430"/>
      <c r="AE154" s="1430"/>
      <c r="AF154" s="1430"/>
      <c r="AG154" s="1430"/>
      <c r="AH154" s="1430"/>
      <c r="AI154" s="1430"/>
      <c r="AJ154" s="1430"/>
      <c r="AK154" s="93"/>
      <c r="AL154" s="93"/>
      <c r="AM154" s="93"/>
      <c r="AN154" s="93"/>
    </row>
    <row r="155" spans="2:40">
      <c r="B155" s="1430"/>
      <c r="C155" s="1430"/>
      <c r="D155" s="1430"/>
      <c r="E155" s="1430"/>
      <c r="F155" s="1430"/>
      <c r="G155" s="1430"/>
      <c r="H155" s="1430"/>
      <c r="I155" s="1430"/>
      <c r="J155" s="1430"/>
      <c r="K155" s="1430"/>
      <c r="L155" s="1430"/>
      <c r="M155" s="1430"/>
      <c r="N155" s="1430"/>
      <c r="O155" s="1430"/>
      <c r="P155" s="1430"/>
      <c r="Q155" s="1430"/>
      <c r="R155" s="1430"/>
      <c r="S155" s="1430"/>
      <c r="T155" s="1430"/>
      <c r="U155" s="1430"/>
      <c r="V155" s="1430"/>
      <c r="W155" s="1430"/>
      <c r="X155" s="1430"/>
      <c r="Y155" s="1430"/>
      <c r="Z155" s="1430"/>
      <c r="AA155" s="1430"/>
      <c r="AB155" s="1430"/>
      <c r="AC155" s="1430"/>
      <c r="AD155" s="1430"/>
      <c r="AE155" s="1430"/>
      <c r="AF155" s="1430"/>
      <c r="AG155" s="1430"/>
      <c r="AH155" s="1430"/>
      <c r="AI155" s="1430"/>
      <c r="AJ155" s="1430"/>
      <c r="AK155" s="93"/>
      <c r="AL155" s="93"/>
      <c r="AM155" s="93"/>
      <c r="AN155" s="93"/>
    </row>
    <row r="156" spans="2:40">
      <c r="B156" s="1430"/>
      <c r="C156" s="1430"/>
      <c r="D156" s="1430"/>
      <c r="E156" s="1430"/>
      <c r="F156" s="1430"/>
      <c r="G156" s="1430"/>
      <c r="H156" s="1430"/>
      <c r="I156" s="1430"/>
      <c r="J156" s="1430"/>
      <c r="K156" s="1430"/>
      <c r="L156" s="1430"/>
      <c r="M156" s="1430"/>
      <c r="N156" s="1430"/>
      <c r="O156" s="1430"/>
      <c r="P156" s="1430"/>
      <c r="Q156" s="1430"/>
      <c r="R156" s="1430"/>
      <c r="S156" s="1430"/>
      <c r="T156" s="1430"/>
      <c r="U156" s="1430"/>
      <c r="V156" s="1430"/>
      <c r="W156" s="1430"/>
      <c r="X156" s="1430"/>
      <c r="Y156" s="1430"/>
      <c r="Z156" s="1430"/>
      <c r="AA156" s="1430"/>
      <c r="AB156" s="1430"/>
      <c r="AC156" s="1430"/>
      <c r="AD156" s="1430"/>
      <c r="AE156" s="1430"/>
      <c r="AF156" s="1430"/>
      <c r="AG156" s="1430"/>
      <c r="AH156" s="1430"/>
      <c r="AI156" s="1430"/>
      <c r="AJ156" s="1430"/>
      <c r="AK156" s="93"/>
      <c r="AL156" s="93"/>
      <c r="AM156" s="93"/>
      <c r="AN156" s="93"/>
    </row>
    <row r="157" spans="2:40">
      <c r="B157" s="1430"/>
      <c r="C157" s="1430"/>
      <c r="D157" s="1430"/>
      <c r="E157" s="1430"/>
      <c r="F157" s="1430"/>
      <c r="G157" s="1430"/>
      <c r="H157" s="1430"/>
      <c r="I157" s="1430"/>
      <c r="J157" s="1430"/>
      <c r="K157" s="1430"/>
      <c r="L157" s="1430"/>
      <c r="M157" s="1430"/>
      <c r="N157" s="1430"/>
      <c r="O157" s="1430"/>
      <c r="P157" s="1430"/>
      <c r="Q157" s="1430"/>
      <c r="R157" s="1430"/>
      <c r="S157" s="1430"/>
      <c r="T157" s="1430"/>
      <c r="U157" s="1430"/>
      <c r="V157" s="1430"/>
      <c r="W157" s="1430"/>
      <c r="X157" s="1430"/>
      <c r="Y157" s="1430"/>
      <c r="Z157" s="1430"/>
      <c r="AA157" s="1430"/>
      <c r="AB157" s="1430"/>
      <c r="AC157" s="1430"/>
      <c r="AD157" s="1430"/>
      <c r="AE157" s="1430"/>
      <c r="AF157" s="1430"/>
      <c r="AG157" s="1430"/>
      <c r="AH157" s="1430"/>
      <c r="AI157" s="1430"/>
      <c r="AJ157" s="1430"/>
      <c r="AK157" s="93"/>
      <c r="AL157" s="93"/>
      <c r="AM157" s="93"/>
      <c r="AN157" s="93"/>
    </row>
    <row r="158" spans="2:40">
      <c r="B158" s="1430"/>
      <c r="C158" s="1430"/>
      <c r="D158" s="1430"/>
      <c r="E158" s="1430"/>
      <c r="F158" s="1430"/>
      <c r="G158" s="1430"/>
      <c r="H158" s="1430"/>
      <c r="I158" s="1430"/>
      <c r="J158" s="1430"/>
      <c r="K158" s="1430"/>
      <c r="L158" s="1430"/>
      <c r="M158" s="1430"/>
      <c r="N158" s="1430"/>
      <c r="O158" s="1430"/>
      <c r="P158" s="1430"/>
      <c r="Q158" s="1430"/>
      <c r="R158" s="1430"/>
      <c r="S158" s="1430"/>
      <c r="T158" s="1430"/>
      <c r="U158" s="1430"/>
      <c r="V158" s="1430"/>
      <c r="W158" s="1430"/>
      <c r="X158" s="1430"/>
      <c r="Y158" s="1430"/>
      <c r="Z158" s="1430"/>
      <c r="AA158" s="1430"/>
      <c r="AB158" s="1430"/>
      <c r="AC158" s="1430"/>
      <c r="AD158" s="1430"/>
      <c r="AE158" s="1430"/>
      <c r="AF158" s="1430"/>
      <c r="AG158" s="1430"/>
      <c r="AH158" s="1430"/>
      <c r="AI158" s="1430"/>
      <c r="AJ158" s="1430"/>
      <c r="AK158" s="93"/>
      <c r="AL158" s="93"/>
      <c r="AM158" s="93"/>
      <c r="AN158" s="93"/>
    </row>
    <row r="159" spans="2:40">
      <c r="B159" s="1430"/>
      <c r="C159" s="1430"/>
      <c r="D159" s="1430"/>
      <c r="E159" s="1430"/>
      <c r="F159" s="1430"/>
      <c r="G159" s="1430"/>
      <c r="H159" s="1430"/>
      <c r="I159" s="1430"/>
      <c r="J159" s="1430"/>
      <c r="K159" s="1430"/>
      <c r="L159" s="1430"/>
      <c r="M159" s="1430"/>
      <c r="N159" s="1430"/>
      <c r="O159" s="1430"/>
      <c r="P159" s="1430"/>
      <c r="Q159" s="1430"/>
      <c r="R159" s="1430"/>
      <c r="S159" s="1430"/>
      <c r="T159" s="1430"/>
      <c r="U159" s="1430"/>
      <c r="V159" s="1430"/>
      <c r="W159" s="1430"/>
      <c r="X159" s="1430"/>
      <c r="Y159" s="1430"/>
      <c r="Z159" s="1430"/>
      <c r="AA159" s="1430"/>
      <c r="AB159" s="1430"/>
      <c r="AC159" s="1430"/>
      <c r="AD159" s="1430"/>
      <c r="AE159" s="1430"/>
      <c r="AF159" s="1430"/>
      <c r="AG159" s="1430"/>
      <c r="AH159" s="1430"/>
      <c r="AI159" s="1430"/>
      <c r="AJ159" s="1430"/>
      <c r="AK159" s="93"/>
      <c r="AL159" s="93"/>
      <c r="AM159" s="93"/>
      <c r="AN159" s="93"/>
    </row>
    <row r="160" spans="2:40">
      <c r="B160" s="1430"/>
      <c r="C160" s="1430"/>
      <c r="D160" s="1430"/>
      <c r="E160" s="1430"/>
      <c r="F160" s="1430"/>
      <c r="G160" s="1430"/>
      <c r="H160" s="1430"/>
      <c r="I160" s="1430"/>
      <c r="J160" s="1430"/>
      <c r="K160" s="1430"/>
      <c r="L160" s="1430"/>
      <c r="M160" s="1430"/>
      <c r="N160" s="1430"/>
      <c r="O160" s="1430"/>
      <c r="P160" s="1430"/>
      <c r="Q160" s="1430"/>
      <c r="R160" s="1430"/>
      <c r="S160" s="1430"/>
      <c r="T160" s="1430"/>
      <c r="U160" s="1430"/>
      <c r="V160" s="1430"/>
      <c r="W160" s="1430"/>
      <c r="X160" s="1430"/>
      <c r="Y160" s="1430"/>
      <c r="Z160" s="1430"/>
      <c r="AA160" s="1430"/>
      <c r="AB160" s="1430"/>
      <c r="AC160" s="1430"/>
      <c r="AD160" s="1430"/>
      <c r="AE160" s="1430"/>
      <c r="AF160" s="1430"/>
      <c r="AG160" s="1430"/>
      <c r="AH160" s="1430"/>
      <c r="AI160" s="1430"/>
      <c r="AJ160" s="1430"/>
      <c r="AK160" s="93"/>
      <c r="AL160" s="93"/>
      <c r="AM160" s="93"/>
      <c r="AN160" s="93"/>
    </row>
    <row r="161" spans="2:40">
      <c r="B161" s="1430"/>
      <c r="C161" s="1430"/>
      <c r="D161" s="1430"/>
      <c r="E161" s="1430"/>
      <c r="F161" s="1430"/>
      <c r="G161" s="1430"/>
      <c r="H161" s="1430"/>
      <c r="I161" s="1430"/>
      <c r="J161" s="1430"/>
      <c r="K161" s="1430"/>
      <c r="L161" s="1430"/>
      <c r="M161" s="1430"/>
      <c r="N161" s="1430"/>
      <c r="O161" s="1430"/>
      <c r="P161" s="1430"/>
      <c r="Q161" s="1430"/>
      <c r="R161" s="1430"/>
      <c r="S161" s="1430"/>
      <c r="T161" s="1430"/>
      <c r="U161" s="1430"/>
      <c r="V161" s="1430"/>
      <c r="W161" s="1430"/>
      <c r="X161" s="1430"/>
      <c r="Y161" s="1430"/>
      <c r="Z161" s="1430"/>
      <c r="AA161" s="1430"/>
      <c r="AB161" s="1430"/>
      <c r="AC161" s="1430"/>
      <c r="AD161" s="1430"/>
      <c r="AE161" s="1430"/>
      <c r="AF161" s="1430"/>
      <c r="AG161" s="1430"/>
      <c r="AH161" s="1430"/>
      <c r="AI161" s="1430"/>
      <c r="AJ161" s="1430"/>
      <c r="AK161" s="93"/>
      <c r="AL161" s="93"/>
      <c r="AM161" s="93"/>
      <c r="AN161" s="93"/>
    </row>
    <row r="162" spans="2:40">
      <c r="B162" s="1430"/>
      <c r="C162" s="1430"/>
      <c r="D162" s="1430"/>
      <c r="E162" s="1430"/>
      <c r="F162" s="1430"/>
      <c r="G162" s="1430"/>
      <c r="H162" s="1430"/>
      <c r="I162" s="1430"/>
      <c r="J162" s="1430"/>
      <c r="K162" s="1430"/>
      <c r="L162" s="1430"/>
      <c r="M162" s="1430"/>
      <c r="N162" s="1430"/>
      <c r="O162" s="1430"/>
      <c r="P162" s="1430"/>
      <c r="Q162" s="1430"/>
      <c r="R162" s="1430"/>
      <c r="S162" s="1430"/>
      <c r="T162" s="1430"/>
      <c r="U162" s="1430"/>
      <c r="V162" s="1430"/>
      <c r="W162" s="1430"/>
      <c r="X162" s="1430"/>
      <c r="Y162" s="1430"/>
      <c r="Z162" s="1430"/>
      <c r="AA162" s="1430"/>
      <c r="AB162" s="1430"/>
      <c r="AC162" s="1430"/>
      <c r="AD162" s="1430"/>
      <c r="AE162" s="1430"/>
      <c r="AF162" s="1430"/>
      <c r="AG162" s="1430"/>
      <c r="AH162" s="1430"/>
      <c r="AI162" s="1430"/>
      <c r="AJ162" s="1430"/>
      <c r="AK162" s="93"/>
      <c r="AL162" s="93"/>
      <c r="AM162" s="93"/>
      <c r="AN162" s="93"/>
    </row>
    <row r="163" spans="2:40">
      <c r="B163" s="1430"/>
      <c r="C163" s="1430"/>
      <c r="D163" s="1430"/>
      <c r="E163" s="1430"/>
      <c r="F163" s="1430"/>
      <c r="G163" s="1430"/>
      <c r="H163" s="1430"/>
      <c r="I163" s="1430"/>
      <c r="J163" s="1430"/>
      <c r="K163" s="1430"/>
      <c r="L163" s="1430"/>
      <c r="M163" s="1430"/>
      <c r="N163" s="1430"/>
      <c r="O163" s="1430"/>
      <c r="P163" s="1430"/>
      <c r="Q163" s="1430"/>
      <c r="R163" s="1430"/>
      <c r="S163" s="1430"/>
      <c r="T163" s="1430"/>
      <c r="U163" s="1430"/>
      <c r="V163" s="1430"/>
      <c r="W163" s="1430"/>
      <c r="X163" s="1430"/>
      <c r="Y163" s="1430"/>
      <c r="Z163" s="1430"/>
      <c r="AA163" s="1430"/>
      <c r="AB163" s="1430"/>
      <c r="AC163" s="1430"/>
      <c r="AD163" s="1430"/>
      <c r="AE163" s="1430"/>
      <c r="AF163" s="1430"/>
      <c r="AG163" s="1430"/>
      <c r="AH163" s="1430"/>
      <c r="AI163" s="1430"/>
      <c r="AJ163" s="1430"/>
      <c r="AK163" s="93"/>
      <c r="AL163" s="93"/>
      <c r="AM163" s="93"/>
      <c r="AN163" s="93"/>
    </row>
    <row r="164" spans="2:40">
      <c r="B164" s="1430"/>
      <c r="C164" s="1430"/>
      <c r="D164" s="1430"/>
      <c r="E164" s="1430"/>
      <c r="F164" s="1430"/>
      <c r="G164" s="1430"/>
      <c r="H164" s="1430"/>
      <c r="I164" s="1430"/>
      <c r="J164" s="1430"/>
      <c r="K164" s="1430"/>
      <c r="L164" s="1430"/>
      <c r="M164" s="1430"/>
      <c r="N164" s="1430"/>
      <c r="O164" s="1430"/>
      <c r="P164" s="1430"/>
      <c r="Q164" s="1430"/>
      <c r="R164" s="1430"/>
      <c r="S164" s="1430"/>
      <c r="T164" s="1430"/>
      <c r="U164" s="1430"/>
      <c r="V164" s="1430"/>
      <c r="W164" s="1430"/>
      <c r="X164" s="1430"/>
      <c r="Y164" s="1430"/>
      <c r="Z164" s="1430"/>
      <c r="AA164" s="1430"/>
      <c r="AB164" s="1430"/>
      <c r="AC164" s="1430"/>
      <c r="AD164" s="1430"/>
      <c r="AE164" s="1430"/>
      <c r="AF164" s="1430"/>
      <c r="AG164" s="1430"/>
      <c r="AH164" s="1430"/>
      <c r="AI164" s="1430"/>
      <c r="AJ164" s="1430"/>
      <c r="AK164" s="93"/>
      <c r="AL164" s="93"/>
      <c r="AM164" s="93"/>
      <c r="AN164" s="93"/>
    </row>
    <row r="165" spans="2:40">
      <c r="B165" s="1430"/>
      <c r="C165" s="1430"/>
      <c r="D165" s="1430"/>
      <c r="E165" s="1430"/>
      <c r="F165" s="1430"/>
      <c r="G165" s="1430"/>
      <c r="H165" s="1430"/>
      <c r="I165" s="1430"/>
      <c r="J165" s="1430"/>
      <c r="K165" s="1430"/>
      <c r="L165" s="1430"/>
      <c r="M165" s="1430"/>
      <c r="N165" s="1430"/>
      <c r="O165" s="1430"/>
      <c r="P165" s="1430"/>
      <c r="Q165" s="1430"/>
      <c r="R165" s="1430"/>
      <c r="S165" s="1430"/>
      <c r="T165" s="1430"/>
      <c r="U165" s="1430"/>
      <c r="V165" s="1430"/>
      <c r="W165" s="1430"/>
      <c r="X165" s="1430"/>
      <c r="Y165" s="1430"/>
      <c r="Z165" s="1430"/>
      <c r="AA165" s="1430"/>
      <c r="AB165" s="1430"/>
      <c r="AC165" s="1430"/>
      <c r="AD165" s="1430"/>
      <c r="AE165" s="1430"/>
      <c r="AF165" s="1430"/>
      <c r="AG165" s="1430"/>
      <c r="AH165" s="1430"/>
      <c r="AI165" s="1430"/>
      <c r="AJ165" s="1430"/>
      <c r="AK165" s="93"/>
      <c r="AL165" s="93"/>
      <c r="AM165" s="93"/>
      <c r="AN165" s="93"/>
    </row>
    <row r="166" spans="2:40">
      <c r="B166" s="1430"/>
      <c r="C166" s="1430"/>
      <c r="D166" s="1430"/>
      <c r="E166" s="1430"/>
      <c r="F166" s="1430"/>
      <c r="G166" s="1430"/>
      <c r="H166" s="1430"/>
      <c r="I166" s="1430"/>
      <c r="J166" s="1430"/>
      <c r="K166" s="1430"/>
      <c r="L166" s="1430"/>
      <c r="M166" s="1430"/>
      <c r="N166" s="1430"/>
      <c r="O166" s="1430"/>
      <c r="P166" s="1430"/>
      <c r="Q166" s="1430"/>
      <c r="R166" s="1430"/>
      <c r="S166" s="1430"/>
      <c r="T166" s="1430"/>
      <c r="U166" s="1430"/>
      <c r="V166" s="1430"/>
      <c r="W166" s="1430"/>
      <c r="X166" s="1430"/>
      <c r="Y166" s="1430"/>
      <c r="Z166" s="1430"/>
      <c r="AA166" s="1430"/>
      <c r="AB166" s="1430"/>
      <c r="AC166" s="1430"/>
      <c r="AD166" s="1430"/>
      <c r="AE166" s="1430"/>
      <c r="AF166" s="1430"/>
      <c r="AG166" s="1430"/>
      <c r="AH166" s="1430"/>
      <c r="AI166" s="1430"/>
      <c r="AJ166" s="1430"/>
      <c r="AK166" s="93"/>
      <c r="AL166" s="93"/>
      <c r="AM166" s="93"/>
      <c r="AN166" s="93"/>
    </row>
    <row r="167" spans="2:40">
      <c r="B167" s="1430"/>
      <c r="C167" s="1430"/>
      <c r="D167" s="1430"/>
      <c r="E167" s="1430"/>
      <c r="F167" s="1430"/>
      <c r="G167" s="1430"/>
      <c r="H167" s="1430"/>
      <c r="I167" s="1430"/>
      <c r="J167" s="1430"/>
      <c r="K167" s="1430"/>
      <c r="L167" s="1430"/>
      <c r="M167" s="1430"/>
      <c r="N167" s="1430"/>
      <c r="O167" s="1430"/>
      <c r="P167" s="1430"/>
      <c r="Q167" s="1430"/>
      <c r="R167" s="1430"/>
      <c r="S167" s="1430"/>
      <c r="T167" s="1430"/>
      <c r="U167" s="1430"/>
      <c r="V167" s="1430"/>
      <c r="W167" s="1430"/>
      <c r="X167" s="1430"/>
      <c r="Y167" s="1430"/>
      <c r="Z167" s="1430"/>
      <c r="AA167" s="1430"/>
      <c r="AB167" s="1430"/>
      <c r="AC167" s="1430"/>
      <c r="AD167" s="1430"/>
      <c r="AE167" s="1430"/>
      <c r="AF167" s="1430"/>
      <c r="AG167" s="1430"/>
      <c r="AH167" s="1430"/>
      <c r="AI167" s="1430"/>
      <c r="AJ167" s="1430"/>
      <c r="AK167" s="93"/>
      <c r="AL167" s="93"/>
      <c r="AM167" s="93"/>
      <c r="AN167" s="93"/>
    </row>
    <row r="168" spans="2:40">
      <c r="B168" s="1430"/>
      <c r="C168" s="1430"/>
      <c r="D168" s="1430"/>
      <c r="E168" s="1430"/>
      <c r="F168" s="1430"/>
      <c r="G168" s="1430"/>
      <c r="H168" s="1430"/>
      <c r="I168" s="1430"/>
      <c r="J168" s="1430"/>
      <c r="K168" s="1430"/>
      <c r="L168" s="1430"/>
      <c r="M168" s="1430"/>
      <c r="N168" s="1430"/>
      <c r="O168" s="1430"/>
      <c r="P168" s="1430"/>
      <c r="Q168" s="1430"/>
      <c r="R168" s="1430"/>
      <c r="S168" s="1430"/>
      <c r="T168" s="1430"/>
      <c r="U168" s="1430"/>
      <c r="V168" s="1430"/>
      <c r="W168" s="1430"/>
      <c r="X168" s="1430"/>
      <c r="Y168" s="1430"/>
      <c r="Z168" s="1430"/>
      <c r="AA168" s="1430"/>
      <c r="AB168" s="1430"/>
      <c r="AC168" s="1430"/>
      <c r="AD168" s="1430"/>
      <c r="AE168" s="1430"/>
      <c r="AF168" s="1430"/>
      <c r="AG168" s="1430"/>
      <c r="AH168" s="1430"/>
      <c r="AI168" s="1430"/>
      <c r="AJ168" s="1430"/>
      <c r="AK168" s="93"/>
      <c r="AL168" s="93"/>
      <c r="AM168" s="93"/>
      <c r="AN168" s="93"/>
    </row>
    <row r="169" spans="2:40">
      <c r="B169" s="1430"/>
      <c r="C169" s="1430"/>
      <c r="D169" s="1430"/>
      <c r="E169" s="1430"/>
      <c r="F169" s="1430"/>
      <c r="G169" s="1430"/>
      <c r="H169" s="1430"/>
      <c r="I169" s="1430"/>
      <c r="J169" s="1430"/>
      <c r="K169" s="1430"/>
      <c r="L169" s="1430"/>
      <c r="M169" s="1430"/>
      <c r="N169" s="1430"/>
      <c r="O169" s="1430"/>
      <c r="P169" s="1430"/>
      <c r="Q169" s="1430"/>
      <c r="R169" s="1430"/>
      <c r="S169" s="1430"/>
      <c r="T169" s="1430"/>
      <c r="U169" s="1430"/>
      <c r="V169" s="1430"/>
      <c r="W169" s="1430"/>
      <c r="X169" s="1430"/>
      <c r="Y169" s="1430"/>
      <c r="Z169" s="1430"/>
      <c r="AA169" s="1430"/>
      <c r="AB169" s="1430"/>
      <c r="AC169" s="1430"/>
      <c r="AD169" s="1430"/>
      <c r="AE169" s="1430"/>
      <c r="AF169" s="1430"/>
      <c r="AG169" s="1430"/>
      <c r="AH169" s="1430"/>
      <c r="AI169" s="1430"/>
      <c r="AJ169" s="1430"/>
      <c r="AK169" s="93"/>
      <c r="AL169" s="93"/>
      <c r="AM169" s="93"/>
      <c r="AN169" s="93"/>
    </row>
    <row r="170" spans="2:40">
      <c r="B170" s="1430"/>
      <c r="C170" s="1430"/>
      <c r="D170" s="1430"/>
      <c r="E170" s="1430"/>
      <c r="F170" s="1430"/>
      <c r="G170" s="1430"/>
      <c r="H170" s="1430"/>
      <c r="I170" s="1430"/>
      <c r="J170" s="1430"/>
      <c r="K170" s="1430"/>
      <c r="L170" s="1430"/>
      <c r="M170" s="1430"/>
      <c r="N170" s="1430"/>
      <c r="O170" s="1430"/>
      <c r="P170" s="1430"/>
      <c r="Q170" s="1430"/>
      <c r="R170" s="1430"/>
      <c r="S170" s="1430"/>
      <c r="T170" s="1430"/>
      <c r="U170" s="1430"/>
      <c r="V170" s="1430"/>
      <c r="W170" s="1430"/>
      <c r="X170" s="1430"/>
      <c r="Y170" s="1430"/>
      <c r="Z170" s="1430"/>
      <c r="AA170" s="1430"/>
      <c r="AB170" s="1430"/>
      <c r="AC170" s="1430"/>
      <c r="AD170" s="1430"/>
      <c r="AE170" s="1430"/>
      <c r="AF170" s="1430"/>
      <c r="AG170" s="1430"/>
      <c r="AH170" s="1430"/>
      <c r="AI170" s="1430"/>
      <c r="AJ170" s="1430"/>
      <c r="AK170" s="93"/>
      <c r="AL170" s="93"/>
      <c r="AM170" s="93"/>
      <c r="AN170" s="93"/>
    </row>
    <row r="171" spans="2:40">
      <c r="B171" s="1430"/>
      <c r="C171" s="1430"/>
      <c r="D171" s="1430"/>
      <c r="E171" s="1430"/>
      <c r="F171" s="1430"/>
      <c r="G171" s="1430"/>
      <c r="H171" s="1430"/>
      <c r="I171" s="1430"/>
      <c r="J171" s="1430"/>
      <c r="K171" s="1430"/>
      <c r="L171" s="1430"/>
      <c r="M171" s="1430"/>
      <c r="N171" s="1430"/>
      <c r="O171" s="1430"/>
      <c r="P171" s="1430"/>
      <c r="Q171" s="1430"/>
      <c r="R171" s="1430"/>
      <c r="S171" s="1430"/>
      <c r="T171" s="1430"/>
      <c r="U171" s="1430"/>
      <c r="V171" s="1430"/>
      <c r="W171" s="1430"/>
      <c r="X171" s="1430"/>
      <c r="Y171" s="1430"/>
      <c r="Z171" s="1430"/>
      <c r="AA171" s="1430"/>
      <c r="AB171" s="1430"/>
      <c r="AC171" s="1430"/>
      <c r="AD171" s="1430"/>
      <c r="AE171" s="1430"/>
      <c r="AF171" s="1430"/>
      <c r="AG171" s="1430"/>
      <c r="AH171" s="1430"/>
      <c r="AI171" s="1430"/>
      <c r="AJ171" s="1430"/>
      <c r="AK171" s="93"/>
      <c r="AL171" s="93"/>
      <c r="AM171" s="93"/>
      <c r="AN171" s="93"/>
    </row>
    <row r="172" spans="2:40">
      <c r="B172" s="1430"/>
      <c r="C172" s="1430"/>
      <c r="D172" s="1430"/>
      <c r="E172" s="1430"/>
      <c r="F172" s="1430"/>
      <c r="G172" s="1430"/>
      <c r="H172" s="1430"/>
      <c r="I172" s="1430"/>
      <c r="J172" s="1430"/>
      <c r="K172" s="1430"/>
      <c r="L172" s="1430"/>
      <c r="M172" s="1430"/>
      <c r="N172" s="1430"/>
      <c r="O172" s="1430"/>
      <c r="P172" s="1430"/>
      <c r="Q172" s="1430"/>
      <c r="R172" s="1430"/>
      <c r="S172" s="1430"/>
      <c r="T172" s="1430"/>
      <c r="U172" s="1430"/>
      <c r="V172" s="1430"/>
      <c r="W172" s="1430"/>
      <c r="X172" s="1430"/>
      <c r="Y172" s="1430"/>
      <c r="Z172" s="1430"/>
      <c r="AA172" s="1430"/>
      <c r="AB172" s="1430"/>
      <c r="AC172" s="1430"/>
      <c r="AD172" s="1430"/>
      <c r="AE172" s="1430"/>
      <c r="AF172" s="1430"/>
      <c r="AG172" s="1430"/>
      <c r="AH172" s="1430"/>
      <c r="AI172" s="1430"/>
      <c r="AJ172" s="1430"/>
      <c r="AK172" s="93"/>
      <c r="AL172" s="93"/>
      <c r="AM172" s="93"/>
      <c r="AN172" s="93"/>
    </row>
    <row r="173" spans="2:40">
      <c r="B173" s="1430"/>
      <c r="C173" s="1430"/>
      <c r="D173" s="1430"/>
      <c r="E173" s="1430"/>
      <c r="F173" s="1430"/>
      <c r="G173" s="1430"/>
      <c r="H173" s="1430"/>
      <c r="I173" s="1430"/>
      <c r="J173" s="1430"/>
      <c r="K173" s="1430"/>
      <c r="L173" s="1430"/>
      <c r="M173" s="1430"/>
      <c r="N173" s="1430"/>
      <c r="O173" s="1430"/>
      <c r="P173" s="1430"/>
      <c r="Q173" s="1430"/>
      <c r="R173" s="1430"/>
      <c r="S173" s="1430"/>
      <c r="T173" s="1430"/>
      <c r="U173" s="1430"/>
      <c r="V173" s="1430"/>
      <c r="W173" s="1430"/>
      <c r="X173" s="1430"/>
      <c r="Y173" s="1430"/>
      <c r="Z173" s="1430"/>
      <c r="AA173" s="1430"/>
      <c r="AB173" s="1430"/>
      <c r="AC173" s="1430"/>
      <c r="AD173" s="1430"/>
      <c r="AE173" s="1430"/>
      <c r="AF173" s="1430"/>
      <c r="AG173" s="1430"/>
      <c r="AH173" s="1430"/>
      <c r="AI173" s="1430"/>
      <c r="AJ173" s="1430"/>
      <c r="AK173" s="93"/>
      <c r="AL173" s="93"/>
      <c r="AM173" s="93"/>
      <c r="AN173" s="93"/>
    </row>
    <row r="174" spans="2:40">
      <c r="B174" s="1430"/>
      <c r="C174" s="1430"/>
      <c r="D174" s="1430"/>
      <c r="E174" s="1430"/>
      <c r="F174" s="1430"/>
      <c r="G174" s="1430"/>
      <c r="H174" s="1430"/>
      <c r="I174" s="1430"/>
      <c r="J174" s="1430"/>
      <c r="K174" s="1430"/>
      <c r="L174" s="1430"/>
      <c r="M174" s="1430"/>
      <c r="N174" s="1430"/>
      <c r="O174" s="1430"/>
      <c r="P174" s="1430"/>
      <c r="Q174" s="1430"/>
      <c r="R174" s="1430"/>
      <c r="S174" s="1430"/>
      <c r="T174" s="1430"/>
      <c r="U174" s="1430"/>
      <c r="V174" s="1430"/>
      <c r="W174" s="1430"/>
      <c r="X174" s="1430"/>
      <c r="Y174" s="1430"/>
      <c r="Z174" s="1430"/>
      <c r="AA174" s="1430"/>
      <c r="AB174" s="1430"/>
      <c r="AC174" s="1430"/>
      <c r="AD174" s="1430"/>
      <c r="AE174" s="1430"/>
      <c r="AF174" s="1430"/>
      <c r="AG174" s="1430"/>
      <c r="AH174" s="1430"/>
      <c r="AI174" s="1430"/>
      <c r="AJ174" s="1430"/>
      <c r="AK174" s="93"/>
      <c r="AL174" s="93"/>
      <c r="AM174" s="93"/>
      <c r="AN174" s="93"/>
    </row>
    <row r="175" spans="2:40">
      <c r="B175" s="1430"/>
      <c r="C175" s="1430"/>
      <c r="D175" s="1430"/>
      <c r="E175" s="1430"/>
      <c r="F175" s="1430"/>
      <c r="G175" s="1430"/>
      <c r="H175" s="1430"/>
      <c r="I175" s="1430"/>
      <c r="J175" s="1430"/>
      <c r="K175" s="1430"/>
      <c r="L175" s="1430"/>
      <c r="M175" s="1430"/>
      <c r="N175" s="1430"/>
      <c r="O175" s="1430"/>
      <c r="P175" s="1430"/>
      <c r="Q175" s="1430"/>
      <c r="R175" s="1430"/>
      <c r="S175" s="1430"/>
      <c r="T175" s="1430"/>
      <c r="U175" s="1430"/>
      <c r="V175" s="1430"/>
      <c r="W175" s="1430"/>
      <c r="X175" s="1430"/>
      <c r="Y175" s="1430"/>
      <c r="Z175" s="1430"/>
      <c r="AA175" s="1430"/>
      <c r="AB175" s="1430"/>
      <c r="AC175" s="1430"/>
      <c r="AD175" s="1430"/>
      <c r="AE175" s="1430"/>
      <c r="AF175" s="1430"/>
      <c r="AG175" s="1430"/>
      <c r="AH175" s="1430"/>
      <c r="AI175" s="1430"/>
      <c r="AJ175" s="1430"/>
      <c r="AK175" s="93"/>
      <c r="AL175" s="93"/>
      <c r="AM175" s="93"/>
      <c r="AN175" s="93"/>
    </row>
    <row r="176" spans="2:40">
      <c r="B176" s="1430"/>
      <c r="C176" s="1430"/>
      <c r="D176" s="1430"/>
      <c r="E176" s="1430"/>
      <c r="F176" s="1430"/>
      <c r="G176" s="1430"/>
      <c r="H176" s="1430"/>
      <c r="I176" s="1430"/>
      <c r="J176" s="1430"/>
      <c r="K176" s="1430"/>
      <c r="L176" s="1430"/>
      <c r="M176" s="1430"/>
      <c r="N176" s="1430"/>
      <c r="O176" s="1430"/>
      <c r="P176" s="1430"/>
      <c r="Q176" s="1430"/>
      <c r="R176" s="1430"/>
      <c r="S176" s="1430"/>
      <c r="T176" s="1430"/>
      <c r="U176" s="1430"/>
      <c r="V176" s="1430"/>
      <c r="W176" s="1430"/>
      <c r="X176" s="1430"/>
      <c r="Y176" s="1430"/>
      <c r="Z176" s="1430"/>
      <c r="AA176" s="1430"/>
      <c r="AB176" s="1430"/>
      <c r="AC176" s="1430"/>
      <c r="AD176" s="1430"/>
      <c r="AE176" s="1430"/>
      <c r="AF176" s="1430"/>
      <c r="AG176" s="1430"/>
      <c r="AH176" s="1430"/>
      <c r="AI176" s="1430"/>
      <c r="AJ176" s="1430"/>
      <c r="AK176" s="93"/>
      <c r="AL176" s="93"/>
      <c r="AM176" s="93"/>
      <c r="AN176" s="93"/>
    </row>
    <row r="177" spans="2:40">
      <c r="B177" s="1430"/>
      <c r="C177" s="1430"/>
      <c r="D177" s="1430"/>
      <c r="E177" s="1430"/>
      <c r="F177" s="1430"/>
      <c r="G177" s="1430"/>
      <c r="H177" s="1430"/>
      <c r="I177" s="1430"/>
      <c r="J177" s="1430"/>
      <c r="K177" s="1430"/>
      <c r="L177" s="1430"/>
      <c r="M177" s="1430"/>
      <c r="N177" s="1430"/>
      <c r="O177" s="1430"/>
      <c r="P177" s="1430"/>
      <c r="Q177" s="1430"/>
      <c r="R177" s="1430"/>
      <c r="S177" s="1430"/>
      <c r="T177" s="1430"/>
      <c r="U177" s="1430"/>
      <c r="V177" s="1430"/>
      <c r="W177" s="1430"/>
      <c r="X177" s="1430"/>
      <c r="Y177" s="1430"/>
      <c r="Z177" s="1430"/>
      <c r="AA177" s="1430"/>
      <c r="AB177" s="1430"/>
      <c r="AC177" s="1430"/>
      <c r="AD177" s="1430"/>
      <c r="AE177" s="1430"/>
      <c r="AF177" s="1430"/>
      <c r="AG177" s="1430"/>
      <c r="AH177" s="1430"/>
      <c r="AI177" s="1430"/>
      <c r="AJ177" s="1430"/>
      <c r="AK177" s="93"/>
      <c r="AL177" s="93"/>
      <c r="AM177" s="93"/>
      <c r="AN177" s="93"/>
    </row>
    <row r="178" spans="2:40">
      <c r="B178" s="1430"/>
      <c r="C178" s="1430"/>
      <c r="D178" s="1430"/>
      <c r="E178" s="1430"/>
      <c r="F178" s="1430"/>
      <c r="G178" s="1430"/>
      <c r="H178" s="1430"/>
      <c r="I178" s="1430"/>
      <c r="J178" s="1430"/>
      <c r="K178" s="1430"/>
      <c r="L178" s="1430"/>
      <c r="M178" s="1430"/>
      <c r="N178" s="1430"/>
      <c r="O178" s="1430"/>
      <c r="P178" s="1430"/>
      <c r="Q178" s="1430"/>
      <c r="R178" s="1430"/>
      <c r="S178" s="1430"/>
      <c r="T178" s="1430"/>
      <c r="U178" s="1430"/>
      <c r="V178" s="1430"/>
      <c r="W178" s="1430"/>
      <c r="X178" s="1430"/>
      <c r="Y178" s="1430"/>
      <c r="Z178" s="1430"/>
      <c r="AA178" s="1430"/>
      <c r="AB178" s="1430"/>
      <c r="AC178" s="1430"/>
      <c r="AD178" s="1430"/>
      <c r="AE178" s="1430"/>
      <c r="AF178" s="1430"/>
      <c r="AG178" s="1430"/>
      <c r="AH178" s="1430"/>
      <c r="AI178" s="1430"/>
      <c r="AJ178" s="1430"/>
      <c r="AK178" s="93"/>
      <c r="AL178" s="93"/>
      <c r="AM178" s="93"/>
      <c r="AN178" s="93"/>
    </row>
    <row r="179" spans="2:40">
      <c r="B179" s="1430"/>
      <c r="C179" s="1430"/>
      <c r="D179" s="1430"/>
      <c r="E179" s="1430"/>
      <c r="F179" s="1430"/>
      <c r="G179" s="1430"/>
      <c r="H179" s="1430"/>
      <c r="I179" s="1430"/>
      <c r="J179" s="1430"/>
      <c r="K179" s="1430"/>
      <c r="L179" s="1430"/>
      <c r="M179" s="1430"/>
      <c r="N179" s="1430"/>
      <c r="O179" s="1430"/>
      <c r="P179" s="1430"/>
      <c r="Q179" s="1430"/>
      <c r="R179" s="1430"/>
      <c r="S179" s="1430"/>
      <c r="T179" s="1430"/>
      <c r="U179" s="1430"/>
      <c r="V179" s="1430"/>
      <c r="W179" s="1430"/>
      <c r="X179" s="1430"/>
      <c r="Y179" s="1430"/>
      <c r="Z179" s="1430"/>
      <c r="AA179" s="1430"/>
      <c r="AB179" s="1430"/>
      <c r="AC179" s="1430"/>
      <c r="AD179" s="1430"/>
      <c r="AE179" s="1430"/>
      <c r="AF179" s="1430"/>
      <c r="AG179" s="1430"/>
      <c r="AH179" s="1430"/>
      <c r="AI179" s="1430"/>
      <c r="AJ179" s="1430"/>
      <c r="AK179" s="93"/>
      <c r="AL179" s="93"/>
      <c r="AM179" s="93"/>
      <c r="AN179" s="93"/>
    </row>
    <row r="180" spans="2:40">
      <c r="B180" s="1430"/>
      <c r="C180" s="1430"/>
      <c r="D180" s="1430"/>
      <c r="E180" s="1430"/>
      <c r="F180" s="1430"/>
      <c r="G180" s="1430"/>
      <c r="H180" s="1430"/>
      <c r="I180" s="1430"/>
      <c r="J180" s="1430"/>
      <c r="K180" s="1430"/>
      <c r="L180" s="1430"/>
      <c r="M180" s="1430"/>
      <c r="N180" s="1430"/>
      <c r="O180" s="1430"/>
      <c r="P180" s="1430"/>
      <c r="Q180" s="1430"/>
      <c r="R180" s="1430"/>
      <c r="S180" s="1430"/>
      <c r="T180" s="1430"/>
      <c r="U180" s="1430"/>
      <c r="V180" s="1430"/>
      <c r="W180" s="1430"/>
      <c r="X180" s="1430"/>
      <c r="Y180" s="1430"/>
      <c r="Z180" s="1430"/>
      <c r="AA180" s="1430"/>
      <c r="AB180" s="1430"/>
      <c r="AC180" s="1430"/>
      <c r="AD180" s="1430"/>
      <c r="AE180" s="1430"/>
      <c r="AF180" s="1430"/>
      <c r="AG180" s="1430"/>
      <c r="AH180" s="1430"/>
      <c r="AI180" s="1430"/>
      <c r="AJ180" s="1430"/>
      <c r="AK180" s="93"/>
      <c r="AL180" s="93"/>
      <c r="AM180" s="93"/>
      <c r="AN180" s="93"/>
    </row>
    <row r="181" spans="2:40">
      <c r="B181" s="1430"/>
      <c r="C181" s="1430"/>
      <c r="D181" s="1430"/>
      <c r="E181" s="1430"/>
      <c r="F181" s="1430"/>
      <c r="G181" s="1430"/>
      <c r="H181" s="1430"/>
      <c r="I181" s="1430"/>
      <c r="J181" s="1430"/>
      <c r="K181" s="1430"/>
      <c r="L181" s="1430"/>
      <c r="M181" s="1430"/>
      <c r="N181" s="1430"/>
      <c r="O181" s="1430"/>
      <c r="P181" s="1430"/>
      <c r="Q181" s="1430"/>
      <c r="R181" s="1430"/>
      <c r="S181" s="1430"/>
      <c r="T181" s="1430"/>
      <c r="U181" s="1430"/>
      <c r="V181" s="1430"/>
      <c r="W181" s="1430"/>
      <c r="X181" s="1430"/>
      <c r="Y181" s="1430"/>
      <c r="Z181" s="1430"/>
      <c r="AA181" s="1430"/>
      <c r="AB181" s="1430"/>
      <c r="AC181" s="1430"/>
      <c r="AD181" s="1430"/>
      <c r="AE181" s="1430"/>
      <c r="AF181" s="1430"/>
      <c r="AG181" s="1430"/>
      <c r="AH181" s="1430"/>
      <c r="AI181" s="1430"/>
      <c r="AJ181" s="1430"/>
      <c r="AK181" s="93"/>
      <c r="AL181" s="93"/>
      <c r="AM181" s="93"/>
      <c r="AN181" s="93"/>
    </row>
    <row r="182" spans="2:40">
      <c r="B182" s="1430"/>
      <c r="C182" s="1430"/>
      <c r="D182" s="1430"/>
      <c r="E182" s="1430"/>
      <c r="F182" s="1430"/>
      <c r="G182" s="1430"/>
      <c r="H182" s="1430"/>
      <c r="I182" s="1430"/>
      <c r="J182" s="1430"/>
      <c r="K182" s="1430"/>
      <c r="L182" s="1430"/>
      <c r="M182" s="1430"/>
      <c r="N182" s="1430"/>
      <c r="O182" s="1430"/>
      <c r="P182" s="1430"/>
      <c r="Q182" s="1430"/>
      <c r="R182" s="1430"/>
      <c r="S182" s="1430"/>
      <c r="T182" s="1430"/>
      <c r="U182" s="1430"/>
      <c r="V182" s="1430"/>
      <c r="W182" s="1430"/>
      <c r="X182" s="1430"/>
      <c r="Y182" s="1430"/>
      <c r="Z182" s="1430"/>
      <c r="AA182" s="1430"/>
      <c r="AB182" s="1430"/>
      <c r="AC182" s="1430"/>
      <c r="AD182" s="1430"/>
      <c r="AE182" s="1430"/>
      <c r="AF182" s="1430"/>
      <c r="AG182" s="1430"/>
      <c r="AH182" s="1430"/>
      <c r="AI182" s="1430"/>
      <c r="AJ182" s="1430"/>
      <c r="AK182" s="93"/>
      <c r="AL182" s="93"/>
      <c r="AM182" s="93"/>
      <c r="AN182" s="93"/>
    </row>
    <row r="183" spans="2:40">
      <c r="B183" s="1430"/>
      <c r="C183" s="1430"/>
      <c r="D183" s="1430"/>
      <c r="E183" s="1430"/>
      <c r="F183" s="1430"/>
      <c r="G183" s="1430"/>
      <c r="H183" s="1430"/>
      <c r="I183" s="1430"/>
      <c r="J183" s="1430"/>
      <c r="K183" s="1430"/>
      <c r="L183" s="1430"/>
      <c r="M183" s="1430"/>
      <c r="N183" s="1430"/>
      <c r="O183" s="1430"/>
      <c r="P183" s="1430"/>
      <c r="Q183" s="1430"/>
      <c r="R183" s="1430"/>
      <c r="S183" s="1430"/>
      <c r="T183" s="1430"/>
      <c r="U183" s="1430"/>
      <c r="V183" s="1430"/>
      <c r="W183" s="1430"/>
      <c r="X183" s="1430"/>
      <c r="Y183" s="1430"/>
      <c r="Z183" s="1430"/>
      <c r="AA183" s="1430"/>
      <c r="AB183" s="1430"/>
      <c r="AC183" s="1430"/>
      <c r="AD183" s="1430"/>
      <c r="AE183" s="1430"/>
      <c r="AF183" s="1430"/>
      <c r="AG183" s="1430"/>
      <c r="AH183" s="1430"/>
      <c r="AI183" s="1430"/>
      <c r="AJ183" s="1430"/>
      <c r="AK183" s="93"/>
      <c r="AL183" s="93"/>
      <c r="AM183" s="93"/>
      <c r="AN183" s="93"/>
    </row>
    <row r="184" spans="2:40">
      <c r="B184" s="1430"/>
      <c r="C184" s="1430"/>
      <c r="D184" s="1430"/>
      <c r="E184" s="1430"/>
      <c r="F184" s="1430"/>
      <c r="G184" s="1430"/>
      <c r="H184" s="1430"/>
      <c r="I184" s="1430"/>
      <c r="J184" s="1430"/>
      <c r="K184" s="1430"/>
      <c r="L184" s="1430"/>
      <c r="M184" s="1430"/>
      <c r="N184" s="1430"/>
      <c r="O184" s="1430"/>
      <c r="P184" s="1430"/>
      <c r="Q184" s="1430"/>
      <c r="R184" s="1430"/>
      <c r="S184" s="1430"/>
      <c r="T184" s="1430"/>
      <c r="U184" s="1430"/>
      <c r="V184" s="1430"/>
      <c r="W184" s="1430"/>
      <c r="X184" s="1430"/>
      <c r="Y184" s="1430"/>
      <c r="Z184" s="1430"/>
      <c r="AA184" s="1430"/>
      <c r="AB184" s="1430"/>
      <c r="AC184" s="1430"/>
      <c r="AD184" s="1430"/>
      <c r="AE184" s="1430"/>
      <c r="AF184" s="1430"/>
      <c r="AG184" s="1430"/>
      <c r="AH184" s="1430"/>
      <c r="AI184" s="1430"/>
      <c r="AJ184" s="1430"/>
      <c r="AK184" s="93"/>
      <c r="AL184" s="93"/>
      <c r="AM184" s="93"/>
      <c r="AN184" s="93"/>
    </row>
    <row r="185" spans="2:40">
      <c r="B185" s="1430"/>
      <c r="C185" s="1430"/>
      <c r="D185" s="1430"/>
      <c r="E185" s="1430"/>
      <c r="F185" s="1430"/>
      <c r="G185" s="1430"/>
      <c r="H185" s="1430"/>
      <c r="I185" s="1430"/>
      <c r="J185" s="1430"/>
      <c r="K185" s="1430"/>
      <c r="L185" s="1430"/>
      <c r="M185" s="1430"/>
      <c r="N185" s="1430"/>
      <c r="O185" s="1430"/>
      <c r="P185" s="1430"/>
      <c r="Q185" s="1430"/>
      <c r="R185" s="1430"/>
      <c r="S185" s="1430"/>
      <c r="T185" s="1430"/>
      <c r="U185" s="1430"/>
      <c r="V185" s="1430"/>
      <c r="W185" s="1430"/>
      <c r="X185" s="1430"/>
      <c r="Y185" s="1430"/>
      <c r="Z185" s="1430"/>
      <c r="AA185" s="1430"/>
      <c r="AB185" s="1430"/>
      <c r="AC185" s="1430"/>
      <c r="AD185" s="1430"/>
      <c r="AE185" s="1430"/>
      <c r="AF185" s="1430"/>
      <c r="AG185" s="1430"/>
      <c r="AH185" s="1430"/>
      <c r="AI185" s="1430"/>
      <c r="AJ185" s="1430"/>
      <c r="AK185" s="93"/>
      <c r="AL185" s="93"/>
      <c r="AM185" s="93"/>
      <c r="AN185" s="93"/>
    </row>
    <row r="186" spans="2:40">
      <c r="B186" s="1430"/>
      <c r="C186" s="1430"/>
      <c r="D186" s="1430"/>
      <c r="E186" s="1430"/>
      <c r="F186" s="1430"/>
      <c r="G186" s="1430"/>
      <c r="H186" s="1430"/>
      <c r="I186" s="1430"/>
      <c r="J186" s="1430"/>
      <c r="K186" s="1430"/>
      <c r="L186" s="1430"/>
      <c r="M186" s="1430"/>
      <c r="N186" s="1430"/>
      <c r="O186" s="1430"/>
      <c r="P186" s="1430"/>
      <c r="Q186" s="1430"/>
      <c r="R186" s="1430"/>
      <c r="S186" s="1430"/>
      <c r="T186" s="1430"/>
      <c r="U186" s="1430"/>
      <c r="V186" s="1430"/>
      <c r="W186" s="1430"/>
      <c r="X186" s="1430"/>
      <c r="Y186" s="1430"/>
      <c r="Z186" s="1430"/>
      <c r="AA186" s="1430"/>
      <c r="AB186" s="1430"/>
      <c r="AC186" s="1430"/>
      <c r="AD186" s="1430"/>
      <c r="AE186" s="1430"/>
      <c r="AF186" s="1430"/>
      <c r="AG186" s="1430"/>
      <c r="AH186" s="1430"/>
      <c r="AI186" s="1430"/>
      <c r="AJ186" s="1430"/>
      <c r="AK186" s="93"/>
      <c r="AL186" s="93"/>
      <c r="AM186" s="93"/>
      <c r="AN186" s="93"/>
    </row>
    <row r="187" spans="2:40">
      <c r="B187" s="1430"/>
      <c r="C187" s="1430"/>
      <c r="D187" s="1430"/>
      <c r="E187" s="1430"/>
      <c r="F187" s="1430"/>
      <c r="G187" s="1430"/>
      <c r="H187" s="1430"/>
      <c r="I187" s="1430"/>
      <c r="J187" s="1430"/>
      <c r="K187" s="1430"/>
      <c r="L187" s="1430"/>
      <c r="M187" s="1430"/>
      <c r="N187" s="1430"/>
      <c r="O187" s="1430"/>
      <c r="P187" s="1430"/>
      <c r="Q187" s="1430"/>
      <c r="R187" s="1430"/>
      <c r="S187" s="1430"/>
      <c r="T187" s="1430"/>
      <c r="U187" s="1430"/>
      <c r="V187" s="1430"/>
      <c r="W187" s="1430"/>
      <c r="X187" s="1430"/>
      <c r="Y187" s="1430"/>
      <c r="Z187" s="1430"/>
      <c r="AA187" s="1430"/>
      <c r="AB187" s="1430"/>
      <c r="AC187" s="1430"/>
      <c r="AD187" s="1430"/>
      <c r="AE187" s="1430"/>
      <c r="AF187" s="1430"/>
      <c r="AG187" s="1430"/>
      <c r="AH187" s="1430"/>
      <c r="AI187" s="1430"/>
      <c r="AJ187" s="1430"/>
      <c r="AK187" s="93"/>
      <c r="AL187" s="93"/>
      <c r="AM187" s="93"/>
      <c r="AN187" s="93"/>
    </row>
    <row r="188" spans="2:40">
      <c r="B188" s="1430"/>
      <c r="C188" s="1430"/>
      <c r="D188" s="1430"/>
      <c r="E188" s="1430"/>
      <c r="F188" s="1430"/>
      <c r="G188" s="1430"/>
      <c r="H188" s="1430"/>
      <c r="I188" s="1430"/>
      <c r="J188" s="1430"/>
      <c r="K188" s="1430"/>
      <c r="L188" s="1430"/>
      <c r="M188" s="1430"/>
      <c r="N188" s="1430"/>
      <c r="O188" s="1430"/>
      <c r="P188" s="1430"/>
      <c r="Q188" s="1430"/>
      <c r="R188" s="1430"/>
      <c r="S188" s="1430"/>
      <c r="T188" s="1430"/>
      <c r="U188" s="1430"/>
      <c r="V188" s="1430"/>
      <c r="W188" s="1430"/>
      <c r="X188" s="1430"/>
      <c r="Y188" s="1430"/>
      <c r="Z188" s="1430"/>
      <c r="AA188" s="1430"/>
      <c r="AB188" s="1430"/>
      <c r="AC188" s="1430"/>
      <c r="AD188" s="1430"/>
      <c r="AE188" s="1430"/>
      <c r="AF188" s="1430"/>
      <c r="AG188" s="1430"/>
      <c r="AH188" s="1430"/>
      <c r="AI188" s="1430"/>
      <c r="AJ188" s="1430"/>
      <c r="AK188" s="93"/>
      <c r="AL188" s="93"/>
      <c r="AM188" s="93"/>
      <c r="AN188" s="93"/>
    </row>
    <row r="189" spans="2:40">
      <c r="B189" s="1430"/>
      <c r="C189" s="1430"/>
      <c r="D189" s="1430"/>
      <c r="E189" s="1430"/>
      <c r="F189" s="1430"/>
      <c r="G189" s="1430"/>
      <c r="H189" s="1430"/>
      <c r="I189" s="1430"/>
      <c r="J189" s="1430"/>
      <c r="K189" s="1430"/>
      <c r="L189" s="1430"/>
      <c r="M189" s="1430"/>
      <c r="N189" s="1430"/>
      <c r="O189" s="1430"/>
      <c r="P189" s="1430"/>
      <c r="Q189" s="1430"/>
      <c r="R189" s="1430"/>
      <c r="S189" s="1430"/>
      <c r="T189" s="1430"/>
      <c r="U189" s="1430"/>
      <c r="V189" s="1430"/>
      <c r="W189" s="1430"/>
      <c r="X189" s="1430"/>
      <c r="Y189" s="1430"/>
      <c r="Z189" s="1430"/>
      <c r="AA189" s="1430"/>
      <c r="AB189" s="1430"/>
      <c r="AC189" s="1430"/>
      <c r="AD189" s="1430"/>
      <c r="AE189" s="1430"/>
      <c r="AF189" s="1430"/>
      <c r="AG189" s="1430"/>
      <c r="AH189" s="1430"/>
      <c r="AI189" s="1430"/>
      <c r="AJ189" s="1430"/>
      <c r="AK189" s="93"/>
      <c r="AL189" s="93"/>
      <c r="AM189" s="93"/>
      <c r="AN189" s="93"/>
    </row>
    <row r="190" spans="2:40">
      <c r="B190" s="1430"/>
      <c r="C190" s="1430"/>
      <c r="D190" s="1430"/>
      <c r="E190" s="1430"/>
      <c r="F190" s="1430"/>
      <c r="G190" s="1430"/>
      <c r="H190" s="1430"/>
      <c r="I190" s="1430"/>
      <c r="J190" s="1430"/>
      <c r="K190" s="1430"/>
      <c r="L190" s="1430"/>
      <c r="M190" s="1430"/>
      <c r="N190" s="1430"/>
      <c r="O190" s="1430"/>
      <c r="P190" s="1430"/>
      <c r="Q190" s="1430"/>
      <c r="R190" s="1430"/>
      <c r="S190" s="1430"/>
      <c r="T190" s="1430"/>
      <c r="U190" s="1430"/>
      <c r="V190" s="1430"/>
      <c r="W190" s="1430"/>
      <c r="X190" s="1430"/>
      <c r="Y190" s="1430"/>
      <c r="Z190" s="1430"/>
      <c r="AA190" s="1430"/>
      <c r="AB190" s="1430"/>
      <c r="AC190" s="1430"/>
      <c r="AD190" s="1430"/>
      <c r="AE190" s="1430"/>
      <c r="AF190" s="1430"/>
      <c r="AG190" s="1430"/>
      <c r="AH190" s="1430"/>
      <c r="AI190" s="1430"/>
      <c r="AJ190" s="1430"/>
      <c r="AK190" s="93"/>
      <c r="AL190" s="93"/>
      <c r="AM190" s="93"/>
      <c r="AN190" s="93"/>
    </row>
    <row r="191" spans="2:40">
      <c r="B191" s="1430"/>
      <c r="C191" s="1430"/>
      <c r="D191" s="1430"/>
      <c r="E191" s="1430"/>
      <c r="F191" s="1430"/>
      <c r="G191" s="1430"/>
      <c r="H191" s="1430"/>
      <c r="I191" s="1430"/>
      <c r="J191" s="1430"/>
      <c r="K191" s="1430"/>
      <c r="L191" s="1430"/>
      <c r="M191" s="1430"/>
      <c r="N191" s="1430"/>
      <c r="O191" s="1430"/>
      <c r="P191" s="1430"/>
      <c r="Q191" s="1430"/>
      <c r="R191" s="1430"/>
      <c r="S191" s="1430"/>
      <c r="T191" s="1430"/>
      <c r="U191" s="1430"/>
      <c r="V191" s="1430"/>
      <c r="W191" s="1430"/>
      <c r="X191" s="1430"/>
      <c r="Y191" s="1430"/>
      <c r="Z191" s="1430"/>
      <c r="AA191" s="1430"/>
      <c r="AB191" s="1430"/>
      <c r="AC191" s="1430"/>
      <c r="AD191" s="1430"/>
      <c r="AE191" s="1430"/>
      <c r="AF191" s="1430"/>
      <c r="AG191" s="1430"/>
      <c r="AH191" s="1430"/>
      <c r="AI191" s="1430"/>
      <c r="AJ191" s="1430"/>
      <c r="AK191" s="93"/>
      <c r="AL191" s="93"/>
      <c r="AM191" s="93"/>
      <c r="AN191" s="93"/>
    </row>
    <row r="192" spans="2:40">
      <c r="B192" s="1430"/>
      <c r="C192" s="1430"/>
      <c r="D192" s="1430"/>
      <c r="E192" s="1430"/>
      <c r="F192" s="1430"/>
      <c r="G192" s="1430"/>
      <c r="H192" s="1430"/>
      <c r="I192" s="1430"/>
      <c r="J192" s="1430"/>
      <c r="K192" s="1430"/>
      <c r="L192" s="1430"/>
      <c r="M192" s="1430"/>
      <c r="N192" s="1430"/>
      <c r="O192" s="1430"/>
      <c r="P192" s="1430"/>
      <c r="Q192" s="1430"/>
      <c r="R192" s="1430"/>
      <c r="S192" s="1430"/>
      <c r="T192" s="1430"/>
      <c r="U192" s="1430"/>
      <c r="V192" s="1430"/>
      <c r="W192" s="1430"/>
      <c r="X192" s="1430"/>
      <c r="Y192" s="1430"/>
      <c r="Z192" s="1430"/>
      <c r="AA192" s="1430"/>
      <c r="AB192" s="1430"/>
      <c r="AC192" s="1430"/>
      <c r="AD192" s="1430"/>
      <c r="AE192" s="1430"/>
      <c r="AF192" s="1430"/>
      <c r="AG192" s="1430"/>
      <c r="AH192" s="1430"/>
      <c r="AI192" s="1430"/>
      <c r="AJ192" s="1430"/>
      <c r="AK192" s="93"/>
      <c r="AL192" s="93"/>
      <c r="AM192" s="93"/>
      <c r="AN192" s="93"/>
    </row>
    <row r="193" spans="2:40">
      <c r="B193" s="1430"/>
      <c r="C193" s="1430"/>
      <c r="D193" s="1430"/>
      <c r="E193" s="1430"/>
      <c r="F193" s="1430"/>
      <c r="G193" s="1430"/>
      <c r="H193" s="1430"/>
      <c r="I193" s="1430"/>
      <c r="J193" s="1430"/>
      <c r="K193" s="1430"/>
      <c r="L193" s="1430"/>
      <c r="M193" s="1430"/>
      <c r="N193" s="1430"/>
      <c r="O193" s="1430"/>
      <c r="P193" s="1430"/>
      <c r="Q193" s="1430"/>
      <c r="R193" s="1430"/>
      <c r="S193" s="1430"/>
      <c r="T193" s="1430"/>
      <c r="U193" s="1430"/>
      <c r="V193" s="1430"/>
      <c r="W193" s="1430"/>
      <c r="X193" s="1430"/>
      <c r="Y193" s="1430"/>
      <c r="Z193" s="1430"/>
      <c r="AA193" s="1430"/>
      <c r="AB193" s="1430"/>
      <c r="AC193" s="1430"/>
      <c r="AD193" s="1430"/>
      <c r="AE193" s="1430"/>
      <c r="AF193" s="1430"/>
      <c r="AG193" s="1430"/>
      <c r="AH193" s="1430"/>
      <c r="AI193" s="1430"/>
      <c r="AJ193" s="1430"/>
      <c r="AK193" s="93"/>
      <c r="AL193" s="93"/>
      <c r="AM193" s="93"/>
      <c r="AN193" s="93"/>
    </row>
    <row r="194" spans="2:40">
      <c r="B194" s="1430"/>
      <c r="C194" s="1430"/>
      <c r="D194" s="1430"/>
      <c r="E194" s="1430"/>
      <c r="F194" s="1430"/>
      <c r="G194" s="1430"/>
      <c r="H194" s="1430"/>
      <c r="I194" s="1430"/>
      <c r="J194" s="1430"/>
      <c r="K194" s="1430"/>
      <c r="L194" s="1430"/>
      <c r="M194" s="1430"/>
      <c r="N194" s="1430"/>
      <c r="O194" s="1430"/>
      <c r="P194" s="1430"/>
      <c r="Q194" s="1430"/>
      <c r="R194" s="1430"/>
      <c r="S194" s="1430"/>
      <c r="T194" s="1430"/>
      <c r="U194" s="1430"/>
      <c r="V194" s="1430"/>
      <c r="W194" s="1430"/>
      <c r="X194" s="1430"/>
      <c r="Y194" s="1430"/>
      <c r="Z194" s="1430"/>
      <c r="AA194" s="1430"/>
      <c r="AB194" s="1430"/>
      <c r="AC194" s="1430"/>
      <c r="AD194" s="1430"/>
      <c r="AE194" s="1430"/>
      <c r="AF194" s="1430"/>
      <c r="AG194" s="1430"/>
      <c r="AH194" s="1430"/>
      <c r="AI194" s="1430"/>
      <c r="AJ194" s="1430"/>
      <c r="AK194" s="93"/>
      <c r="AL194" s="93"/>
      <c r="AM194" s="93"/>
      <c r="AN194" s="93"/>
    </row>
    <row r="195" spans="2:40">
      <c r="B195" s="1430"/>
      <c r="C195" s="1430"/>
      <c r="D195" s="1430"/>
      <c r="E195" s="1430"/>
      <c r="F195" s="1430"/>
      <c r="G195" s="1430"/>
      <c r="H195" s="1430"/>
      <c r="I195" s="1430"/>
      <c r="J195" s="1430"/>
      <c r="K195" s="1430"/>
      <c r="L195" s="1430"/>
      <c r="M195" s="1430"/>
      <c r="N195" s="1430"/>
      <c r="O195" s="1430"/>
      <c r="P195" s="1430"/>
      <c r="Q195" s="1430"/>
      <c r="R195" s="1430"/>
      <c r="S195" s="1430"/>
      <c r="T195" s="1430"/>
      <c r="U195" s="1430"/>
      <c r="V195" s="1430"/>
      <c r="W195" s="1430"/>
      <c r="X195" s="1430"/>
      <c r="Y195" s="1430"/>
      <c r="Z195" s="1430"/>
      <c r="AA195" s="1430"/>
      <c r="AB195" s="1430"/>
      <c r="AC195" s="1430"/>
      <c r="AD195" s="1430"/>
      <c r="AE195" s="1430"/>
      <c r="AF195" s="1430"/>
      <c r="AG195" s="1430"/>
      <c r="AH195" s="1430"/>
      <c r="AI195" s="1430"/>
      <c r="AJ195" s="1430"/>
      <c r="AK195" s="93"/>
      <c r="AL195" s="93"/>
      <c r="AM195" s="93"/>
      <c r="AN195" s="93"/>
    </row>
    <row r="196" spans="2:40">
      <c r="B196" s="1430"/>
      <c r="C196" s="1430"/>
      <c r="D196" s="1430"/>
      <c r="E196" s="1430"/>
      <c r="F196" s="1430"/>
      <c r="G196" s="1430"/>
      <c r="H196" s="1430"/>
      <c r="I196" s="1430"/>
      <c r="J196" s="1430"/>
      <c r="K196" s="1430"/>
      <c r="L196" s="1430"/>
      <c r="M196" s="1430"/>
      <c r="N196" s="1430"/>
      <c r="O196" s="1430"/>
      <c r="P196" s="1430"/>
      <c r="Q196" s="1430"/>
      <c r="R196" s="1430"/>
      <c r="S196" s="1430"/>
      <c r="T196" s="1430"/>
      <c r="U196" s="1430"/>
      <c r="V196" s="1430"/>
      <c r="W196" s="1430"/>
      <c r="X196" s="1430"/>
      <c r="Y196" s="1430"/>
      <c r="Z196" s="1430"/>
      <c r="AA196" s="1430"/>
      <c r="AB196" s="1430"/>
      <c r="AC196" s="1430"/>
      <c r="AD196" s="1430"/>
      <c r="AE196" s="1430"/>
      <c r="AF196" s="1430"/>
      <c r="AG196" s="1430"/>
      <c r="AH196" s="1430"/>
      <c r="AI196" s="1430"/>
      <c r="AJ196" s="1430"/>
      <c r="AK196" s="93"/>
      <c r="AL196" s="93"/>
      <c r="AM196" s="93"/>
      <c r="AN196" s="93"/>
    </row>
    <row r="197" spans="2:40">
      <c r="B197" s="1430"/>
      <c r="C197" s="1430"/>
      <c r="D197" s="1430"/>
      <c r="E197" s="1430"/>
      <c r="F197" s="1430"/>
      <c r="G197" s="1430"/>
      <c r="H197" s="1430"/>
      <c r="I197" s="1430"/>
      <c r="J197" s="1430"/>
      <c r="K197" s="1430"/>
      <c r="L197" s="1430"/>
      <c r="M197" s="1430"/>
      <c r="N197" s="1430"/>
      <c r="O197" s="1430"/>
      <c r="P197" s="1430"/>
      <c r="Q197" s="1430"/>
      <c r="R197" s="1430"/>
      <c r="S197" s="1430"/>
      <c r="T197" s="1430"/>
      <c r="U197" s="1430"/>
      <c r="V197" s="1430"/>
      <c r="W197" s="1430"/>
      <c r="X197" s="1430"/>
      <c r="Y197" s="1430"/>
      <c r="Z197" s="1430"/>
      <c r="AA197" s="1430"/>
      <c r="AB197" s="1430"/>
      <c r="AC197" s="1430"/>
      <c r="AD197" s="1430"/>
      <c r="AE197" s="1430"/>
      <c r="AF197" s="1430"/>
      <c r="AG197" s="1430"/>
      <c r="AH197" s="1430"/>
      <c r="AI197" s="1430"/>
      <c r="AJ197" s="1430"/>
      <c r="AK197" s="93"/>
      <c r="AL197" s="93"/>
      <c r="AM197" s="93"/>
      <c r="AN197" s="93"/>
    </row>
    <row r="198" spans="2:40">
      <c r="B198" s="1430"/>
      <c r="C198" s="1430"/>
      <c r="D198" s="1430"/>
      <c r="E198" s="1430"/>
      <c r="F198" s="1430"/>
      <c r="G198" s="1430"/>
      <c r="H198" s="1430"/>
      <c r="I198" s="1430"/>
      <c r="J198" s="1430"/>
      <c r="K198" s="1430"/>
      <c r="L198" s="1430"/>
      <c r="M198" s="1430"/>
      <c r="N198" s="1430"/>
      <c r="O198" s="1430"/>
      <c r="P198" s="1430"/>
      <c r="Q198" s="1430"/>
      <c r="R198" s="1430"/>
      <c r="S198" s="1430"/>
      <c r="T198" s="1430"/>
      <c r="U198" s="1430"/>
      <c r="V198" s="1430"/>
      <c r="W198" s="1430"/>
      <c r="X198" s="1430"/>
      <c r="Y198" s="1430"/>
      <c r="Z198" s="1430"/>
      <c r="AA198" s="1430"/>
      <c r="AB198" s="1430"/>
      <c r="AC198" s="1430"/>
      <c r="AD198" s="1430"/>
      <c r="AE198" s="1430"/>
      <c r="AF198" s="1430"/>
      <c r="AG198" s="1430"/>
      <c r="AH198" s="1430"/>
      <c r="AI198" s="1430"/>
      <c r="AJ198" s="1430"/>
      <c r="AK198" s="93"/>
      <c r="AL198" s="93"/>
      <c r="AM198" s="93"/>
      <c r="AN198" s="93"/>
    </row>
    <row r="199" spans="2:40">
      <c r="B199" s="1430"/>
      <c r="C199" s="1430"/>
      <c r="D199" s="1430"/>
      <c r="E199" s="1430"/>
      <c r="F199" s="1430"/>
      <c r="G199" s="1430"/>
      <c r="H199" s="1430"/>
      <c r="I199" s="1430"/>
      <c r="J199" s="1430"/>
      <c r="K199" s="1430"/>
      <c r="L199" s="1430"/>
      <c r="M199" s="1430"/>
      <c r="N199" s="1430"/>
      <c r="O199" s="1430"/>
      <c r="P199" s="1430"/>
      <c r="Q199" s="1430"/>
      <c r="R199" s="1430"/>
      <c r="S199" s="1430"/>
      <c r="T199" s="1430"/>
      <c r="U199" s="1430"/>
      <c r="V199" s="1430"/>
      <c r="W199" s="1430"/>
      <c r="X199" s="1430"/>
      <c r="Y199" s="1430"/>
      <c r="Z199" s="1430"/>
      <c r="AA199" s="1430"/>
      <c r="AB199" s="1430"/>
      <c r="AC199" s="1430"/>
      <c r="AD199" s="1430"/>
      <c r="AE199" s="1430"/>
      <c r="AF199" s="1430"/>
      <c r="AG199" s="1430"/>
      <c r="AH199" s="1430"/>
      <c r="AI199" s="1430"/>
      <c r="AJ199" s="1430"/>
      <c r="AK199" s="93"/>
      <c r="AL199" s="93"/>
      <c r="AM199" s="93"/>
      <c r="AN199" s="93"/>
    </row>
    <row r="200" spans="2:40">
      <c r="B200" s="1430"/>
      <c r="C200" s="1430"/>
      <c r="D200" s="1430"/>
      <c r="E200" s="1430"/>
      <c r="F200" s="1430"/>
      <c r="G200" s="1430"/>
      <c r="H200" s="1430"/>
      <c r="I200" s="1430"/>
      <c r="J200" s="1430"/>
      <c r="K200" s="1430"/>
      <c r="L200" s="1430"/>
      <c r="M200" s="1430"/>
      <c r="N200" s="1430"/>
      <c r="O200" s="1430"/>
      <c r="P200" s="1430"/>
      <c r="Q200" s="1430"/>
      <c r="R200" s="1430"/>
      <c r="S200" s="1430"/>
      <c r="T200" s="1430"/>
      <c r="U200" s="1430"/>
      <c r="V200" s="1430"/>
      <c r="W200" s="1430"/>
      <c r="X200" s="1430"/>
      <c r="Y200" s="1430"/>
      <c r="Z200" s="1430"/>
      <c r="AA200" s="1430"/>
      <c r="AB200" s="1430"/>
      <c r="AC200" s="1430"/>
      <c r="AD200" s="1430"/>
      <c r="AE200" s="1430"/>
      <c r="AF200" s="1430"/>
      <c r="AG200" s="1430"/>
      <c r="AH200" s="1430"/>
      <c r="AI200" s="1430"/>
      <c r="AJ200" s="1430"/>
      <c r="AK200" s="93"/>
      <c r="AL200" s="93"/>
      <c r="AM200" s="93"/>
      <c r="AN200" s="93"/>
    </row>
    <row r="201" spans="2:40">
      <c r="B201" s="1430"/>
      <c r="C201" s="1430"/>
      <c r="D201" s="1430"/>
      <c r="E201" s="1430"/>
      <c r="F201" s="1430"/>
      <c r="G201" s="1430"/>
      <c r="H201" s="1430"/>
      <c r="I201" s="1430"/>
      <c r="J201" s="1430"/>
      <c r="K201" s="1430"/>
      <c r="L201" s="1430"/>
      <c r="M201" s="1430"/>
      <c r="N201" s="1430"/>
      <c r="O201" s="1430"/>
      <c r="P201" s="1430"/>
      <c r="Q201" s="1430"/>
      <c r="R201" s="1430"/>
      <c r="S201" s="1430"/>
      <c r="T201" s="1430"/>
      <c r="U201" s="1430"/>
      <c r="V201" s="1430"/>
      <c r="W201" s="1430"/>
      <c r="X201" s="1430"/>
      <c r="Y201" s="1430"/>
      <c r="Z201" s="1430"/>
      <c r="AA201" s="1430"/>
      <c r="AB201" s="1430"/>
      <c r="AC201" s="1430"/>
      <c r="AD201" s="1430"/>
      <c r="AE201" s="1430"/>
      <c r="AF201" s="1430"/>
      <c r="AG201" s="1430"/>
      <c r="AH201" s="1430"/>
      <c r="AI201" s="1430"/>
      <c r="AJ201" s="1430"/>
      <c r="AK201" s="93"/>
      <c r="AL201" s="93"/>
      <c r="AM201" s="93"/>
      <c r="AN201" s="93"/>
    </row>
    <row r="202" spans="2:40">
      <c r="B202" s="1430"/>
      <c r="C202" s="1430"/>
      <c r="D202" s="1430"/>
      <c r="E202" s="1430"/>
      <c r="F202" s="1430"/>
      <c r="G202" s="1430"/>
      <c r="H202" s="1430"/>
      <c r="I202" s="1430"/>
      <c r="J202" s="1430"/>
      <c r="K202" s="1430"/>
      <c r="L202" s="1430"/>
      <c r="M202" s="1430"/>
      <c r="N202" s="1430"/>
      <c r="O202" s="1430"/>
      <c r="P202" s="1430"/>
      <c r="Q202" s="1430"/>
      <c r="R202" s="1430"/>
      <c r="S202" s="1430"/>
      <c r="T202" s="1430"/>
      <c r="U202" s="1430"/>
      <c r="V202" s="1430"/>
      <c r="W202" s="1430"/>
      <c r="X202" s="1430"/>
      <c r="Y202" s="1430"/>
      <c r="Z202" s="1430"/>
      <c r="AA202" s="1430"/>
      <c r="AB202" s="1430"/>
      <c r="AC202" s="1430"/>
      <c r="AD202" s="1430"/>
      <c r="AE202" s="1430"/>
      <c r="AF202" s="1430"/>
      <c r="AG202" s="1430"/>
      <c r="AH202" s="1430"/>
      <c r="AI202" s="1430"/>
      <c r="AJ202" s="1430"/>
      <c r="AK202" s="93"/>
      <c r="AL202" s="93"/>
      <c r="AM202" s="93"/>
      <c r="AN202" s="93"/>
    </row>
    <row r="203" spans="2:40">
      <c r="B203" s="1430"/>
      <c r="C203" s="1430"/>
      <c r="D203" s="1430"/>
      <c r="E203" s="1430"/>
      <c r="F203" s="1430"/>
      <c r="G203" s="1430"/>
      <c r="H203" s="1430"/>
      <c r="I203" s="1430"/>
      <c r="J203" s="1430"/>
      <c r="K203" s="1430"/>
      <c r="L203" s="1430"/>
      <c r="M203" s="1430"/>
      <c r="N203" s="1430"/>
      <c r="O203" s="1430"/>
      <c r="P203" s="1430"/>
      <c r="Q203" s="1430"/>
      <c r="R203" s="1430"/>
      <c r="S203" s="1430"/>
      <c r="T203" s="1430"/>
      <c r="U203" s="1430"/>
      <c r="V203" s="1430"/>
      <c r="W203" s="1430"/>
      <c r="X203" s="1430"/>
      <c r="Y203" s="1430"/>
      <c r="Z203" s="1430"/>
      <c r="AA203" s="1430"/>
      <c r="AB203" s="1430"/>
      <c r="AC203" s="1430"/>
      <c r="AD203" s="1430"/>
      <c r="AE203" s="1430"/>
      <c r="AF203" s="1430"/>
      <c r="AG203" s="1430"/>
      <c r="AH203" s="1430"/>
      <c r="AI203" s="1430"/>
      <c r="AJ203" s="1430"/>
      <c r="AK203" s="93"/>
      <c r="AL203" s="93"/>
      <c r="AM203" s="93"/>
      <c r="AN203" s="93"/>
    </row>
    <row r="204" spans="2:40">
      <c r="B204" s="1430"/>
      <c r="C204" s="1430"/>
      <c r="D204" s="1430"/>
      <c r="E204" s="1430"/>
      <c r="F204" s="1430"/>
      <c r="G204" s="1430"/>
      <c r="H204" s="1430"/>
      <c r="I204" s="1430"/>
      <c r="J204" s="1430"/>
      <c r="K204" s="1430"/>
      <c r="L204" s="1430"/>
      <c r="M204" s="1430"/>
      <c r="N204" s="1430"/>
      <c r="O204" s="1430"/>
      <c r="P204" s="1430"/>
      <c r="Q204" s="1430"/>
      <c r="R204" s="1430"/>
      <c r="S204" s="1430"/>
      <c r="T204" s="1430"/>
      <c r="U204" s="1430"/>
      <c r="V204" s="1430"/>
      <c r="W204" s="1430"/>
      <c r="X204" s="1430"/>
      <c r="Y204" s="1430"/>
      <c r="Z204" s="1430"/>
      <c r="AA204" s="1430"/>
      <c r="AB204" s="1430"/>
      <c r="AC204" s="1430"/>
      <c r="AD204" s="1430"/>
      <c r="AE204" s="1430"/>
      <c r="AF204" s="1430"/>
      <c r="AG204" s="1430"/>
      <c r="AH204" s="1430"/>
      <c r="AI204" s="1430"/>
      <c r="AJ204" s="1430"/>
      <c r="AK204" s="93"/>
      <c r="AL204" s="93"/>
      <c r="AM204" s="93"/>
      <c r="AN204" s="93"/>
    </row>
    <row r="205" spans="2:40">
      <c r="B205" s="1430"/>
      <c r="C205" s="1430"/>
      <c r="D205" s="1430"/>
      <c r="E205" s="1430"/>
      <c r="F205" s="1430"/>
      <c r="G205" s="1430"/>
      <c r="H205" s="1430"/>
      <c r="I205" s="1430"/>
      <c r="J205" s="1430"/>
      <c r="K205" s="1430"/>
      <c r="L205" s="1430"/>
      <c r="M205" s="1430"/>
      <c r="N205" s="1430"/>
      <c r="O205" s="1430"/>
      <c r="P205" s="1430"/>
      <c r="Q205" s="1430"/>
      <c r="R205" s="1430"/>
      <c r="S205" s="1430"/>
      <c r="T205" s="1430"/>
      <c r="U205" s="1430"/>
      <c r="V205" s="1430"/>
      <c r="W205" s="1430"/>
      <c r="X205" s="1430"/>
      <c r="Y205" s="1430"/>
      <c r="Z205" s="1430"/>
      <c r="AA205" s="1430"/>
      <c r="AB205" s="1430"/>
      <c r="AC205" s="1430"/>
      <c r="AD205" s="1430"/>
      <c r="AE205" s="1430"/>
      <c r="AF205" s="1430"/>
      <c r="AG205" s="1430"/>
      <c r="AH205" s="1430"/>
      <c r="AI205" s="1430"/>
      <c r="AJ205" s="1430"/>
      <c r="AK205" s="93"/>
      <c r="AL205" s="93"/>
      <c r="AM205" s="93"/>
      <c r="AN205" s="93"/>
    </row>
    <row r="206" spans="2:40">
      <c r="B206" s="1430"/>
      <c r="C206" s="1430"/>
      <c r="D206" s="1430"/>
      <c r="E206" s="1430"/>
      <c r="F206" s="1430"/>
      <c r="G206" s="1430"/>
      <c r="H206" s="1430"/>
      <c r="I206" s="1430"/>
      <c r="J206" s="1430"/>
      <c r="K206" s="1430"/>
      <c r="L206" s="1430"/>
      <c r="M206" s="1430"/>
      <c r="N206" s="1430"/>
      <c r="O206" s="1430"/>
      <c r="P206" s="1430"/>
      <c r="Q206" s="1430"/>
      <c r="R206" s="1430"/>
      <c r="S206" s="1430"/>
      <c r="T206" s="1430"/>
      <c r="U206" s="1430"/>
      <c r="V206" s="1430"/>
      <c r="W206" s="1430"/>
      <c r="X206" s="1430"/>
      <c r="Y206" s="1430"/>
      <c r="Z206" s="1430"/>
      <c r="AA206" s="1430"/>
      <c r="AB206" s="1430"/>
      <c r="AC206" s="1430"/>
      <c r="AD206" s="1430"/>
      <c r="AE206" s="1430"/>
      <c r="AF206" s="1430"/>
      <c r="AG206" s="1430"/>
      <c r="AH206" s="1430"/>
      <c r="AI206" s="1430"/>
      <c r="AJ206" s="1430"/>
      <c r="AK206" s="93"/>
      <c r="AL206" s="93"/>
      <c r="AM206" s="93"/>
      <c r="AN206" s="93"/>
    </row>
    <row r="207" spans="2:40">
      <c r="B207" s="1430"/>
      <c r="C207" s="1430"/>
      <c r="D207" s="1430"/>
      <c r="E207" s="1430"/>
      <c r="F207" s="1430"/>
      <c r="G207" s="1430"/>
      <c r="H207" s="1430"/>
      <c r="I207" s="1430"/>
      <c r="J207" s="1430"/>
      <c r="K207" s="1430"/>
      <c r="L207" s="1430"/>
      <c r="M207" s="1430"/>
      <c r="N207" s="1430"/>
      <c r="O207" s="1430"/>
      <c r="P207" s="1430"/>
      <c r="Q207" s="1430"/>
      <c r="R207" s="1430"/>
      <c r="S207" s="1430"/>
      <c r="T207" s="1430"/>
      <c r="U207" s="1430"/>
      <c r="V207" s="1430"/>
      <c r="W207" s="1430"/>
      <c r="X207" s="1430"/>
      <c r="Y207" s="1430"/>
      <c r="Z207" s="1430"/>
      <c r="AA207" s="1430"/>
      <c r="AB207" s="1430"/>
      <c r="AC207" s="1430"/>
      <c r="AD207" s="1430"/>
      <c r="AE207" s="1430"/>
      <c r="AF207" s="1430"/>
      <c r="AG207" s="1430"/>
      <c r="AH207" s="1430"/>
      <c r="AI207" s="1430"/>
      <c r="AJ207" s="1430"/>
      <c r="AK207" s="93"/>
      <c r="AL207" s="93"/>
      <c r="AM207" s="93"/>
      <c r="AN207" s="93"/>
    </row>
    <row r="208" spans="2:40">
      <c r="B208" s="1430"/>
      <c r="C208" s="1430"/>
      <c r="D208" s="1430"/>
      <c r="E208" s="1430"/>
      <c r="F208" s="1430"/>
      <c r="G208" s="1430"/>
      <c r="H208" s="1430"/>
      <c r="I208" s="1430"/>
      <c r="J208" s="1430"/>
      <c r="K208" s="1430"/>
      <c r="L208" s="1430"/>
      <c r="M208" s="1430"/>
      <c r="N208" s="1430"/>
      <c r="O208" s="1430"/>
      <c r="P208" s="1430"/>
      <c r="Q208" s="1430"/>
      <c r="R208" s="1430"/>
      <c r="S208" s="1430"/>
      <c r="T208" s="1430"/>
      <c r="U208" s="1430"/>
      <c r="V208" s="1430"/>
      <c r="W208" s="1430"/>
      <c r="X208" s="1430"/>
      <c r="Y208" s="1430"/>
      <c r="Z208" s="1430"/>
      <c r="AA208" s="1430"/>
      <c r="AB208" s="1430"/>
      <c r="AC208" s="1430"/>
      <c r="AD208" s="1430"/>
      <c r="AE208" s="1430"/>
      <c r="AF208" s="1430"/>
      <c r="AG208" s="1430"/>
      <c r="AH208" s="1430"/>
      <c r="AI208" s="1430"/>
      <c r="AJ208" s="1430"/>
      <c r="AK208" s="93"/>
      <c r="AL208" s="93"/>
      <c r="AM208" s="93"/>
      <c r="AN208" s="93"/>
    </row>
    <row r="209" spans="2:40">
      <c r="B209" s="1430"/>
      <c r="C209" s="1430"/>
      <c r="D209" s="1430"/>
      <c r="E209" s="1430"/>
      <c r="F209" s="1430"/>
      <c r="G209" s="1430"/>
      <c r="H209" s="1430"/>
      <c r="I209" s="1430"/>
      <c r="J209" s="1430"/>
      <c r="K209" s="1430"/>
      <c r="L209" s="1430"/>
      <c r="M209" s="1430"/>
      <c r="N209" s="1430"/>
      <c r="O209" s="1430"/>
      <c r="P209" s="1430"/>
      <c r="Q209" s="1430"/>
      <c r="R209" s="1430"/>
      <c r="S209" s="1430"/>
      <c r="T209" s="1430"/>
      <c r="U209" s="1430"/>
      <c r="V209" s="1430"/>
      <c r="W209" s="1430"/>
      <c r="X209" s="1430"/>
      <c r="Y209" s="1430"/>
      <c r="Z209" s="1430"/>
      <c r="AA209" s="1430"/>
      <c r="AB209" s="1430"/>
      <c r="AC209" s="1430"/>
      <c r="AD209" s="1430"/>
      <c r="AE209" s="1430"/>
      <c r="AF209" s="1430"/>
      <c r="AG209" s="1430"/>
      <c r="AH209" s="1430"/>
      <c r="AI209" s="1430"/>
      <c r="AJ209" s="1430"/>
      <c r="AK209" s="93"/>
      <c r="AL209" s="93"/>
      <c r="AM209" s="93"/>
      <c r="AN209" s="93"/>
    </row>
    <row r="210" spans="2:40">
      <c r="B210" s="1430"/>
      <c r="C210" s="1430"/>
      <c r="D210" s="1430"/>
      <c r="E210" s="1430"/>
      <c r="F210" s="1430"/>
      <c r="G210" s="1430"/>
      <c r="H210" s="1430"/>
      <c r="I210" s="1430"/>
      <c r="J210" s="1430"/>
      <c r="K210" s="1430"/>
      <c r="L210" s="1430"/>
      <c r="M210" s="1430"/>
      <c r="N210" s="1430"/>
      <c r="O210" s="1430"/>
      <c r="P210" s="1430"/>
      <c r="Q210" s="1430"/>
      <c r="R210" s="1430"/>
      <c r="S210" s="1430"/>
      <c r="T210" s="1430"/>
      <c r="U210" s="1430"/>
      <c r="V210" s="1430"/>
      <c r="W210" s="1430"/>
      <c r="X210" s="1430"/>
      <c r="Y210" s="1430"/>
      <c r="Z210" s="1430"/>
      <c r="AA210" s="1430"/>
      <c r="AB210" s="1430"/>
      <c r="AC210" s="1430"/>
      <c r="AD210" s="1430"/>
      <c r="AE210" s="1430"/>
      <c r="AF210" s="1430"/>
      <c r="AG210" s="1430"/>
      <c r="AH210" s="1430"/>
      <c r="AI210" s="1430"/>
      <c r="AJ210" s="1430"/>
      <c r="AK210" s="93"/>
      <c r="AL210" s="93"/>
      <c r="AM210" s="93"/>
      <c r="AN210" s="93"/>
    </row>
    <row r="211" spans="2:40">
      <c r="B211" s="1430"/>
      <c r="C211" s="1430"/>
      <c r="D211" s="1430"/>
      <c r="E211" s="1430"/>
      <c r="F211" s="1430"/>
      <c r="G211" s="1430"/>
      <c r="H211" s="1430"/>
      <c r="I211" s="1430"/>
      <c r="J211" s="1430"/>
      <c r="K211" s="1430"/>
      <c r="L211" s="1430"/>
      <c r="M211" s="1430"/>
      <c r="N211" s="1430"/>
      <c r="O211" s="1430"/>
      <c r="P211" s="1430"/>
      <c r="Q211" s="1430"/>
      <c r="R211" s="1430"/>
      <c r="S211" s="1430"/>
      <c r="T211" s="1430"/>
      <c r="U211" s="1430"/>
      <c r="V211" s="1430"/>
      <c r="W211" s="1430"/>
      <c r="X211" s="1430"/>
      <c r="Y211" s="1430"/>
      <c r="Z211" s="1430"/>
      <c r="AA211" s="1430"/>
      <c r="AB211" s="1430"/>
      <c r="AC211" s="1430"/>
      <c r="AD211" s="1430"/>
      <c r="AE211" s="1430"/>
      <c r="AF211" s="1430"/>
      <c r="AG211" s="1430"/>
      <c r="AH211" s="1430"/>
      <c r="AI211" s="1430"/>
      <c r="AJ211" s="1430"/>
      <c r="AK211" s="93"/>
      <c r="AL211" s="93"/>
      <c r="AM211" s="93"/>
      <c r="AN211" s="93"/>
    </row>
    <row r="212" spans="2:40">
      <c r="B212" s="1430"/>
      <c r="C212" s="1430"/>
      <c r="D212" s="1430"/>
      <c r="E212" s="1430"/>
      <c r="F212" s="1430"/>
      <c r="G212" s="1430"/>
      <c r="H212" s="1430"/>
      <c r="I212" s="1430"/>
      <c r="J212" s="1430"/>
      <c r="K212" s="1430"/>
      <c r="L212" s="1430"/>
      <c r="M212" s="1430"/>
      <c r="N212" s="1430"/>
      <c r="O212" s="1430"/>
      <c r="P212" s="1430"/>
      <c r="Q212" s="1430"/>
      <c r="R212" s="1430"/>
      <c r="S212" s="1430"/>
      <c r="T212" s="1430"/>
      <c r="U212" s="1430"/>
      <c r="V212" s="1430"/>
      <c r="W212" s="1430"/>
      <c r="X212" s="1430"/>
      <c r="Y212" s="1430"/>
      <c r="Z212" s="1430"/>
      <c r="AA212" s="1430"/>
      <c r="AB212" s="1430"/>
      <c r="AC212" s="1430"/>
      <c r="AD212" s="1430"/>
      <c r="AE212" s="1430"/>
      <c r="AF212" s="1430"/>
      <c r="AG212" s="1430"/>
      <c r="AH212" s="1430"/>
      <c r="AI212" s="1430"/>
      <c r="AJ212" s="1430"/>
      <c r="AK212" s="93"/>
      <c r="AL212" s="93"/>
      <c r="AM212" s="93"/>
      <c r="AN212" s="93"/>
    </row>
    <row r="213" spans="2:40">
      <c r="B213" s="1430"/>
      <c r="C213" s="1430"/>
      <c r="D213" s="1430"/>
      <c r="E213" s="1430"/>
      <c r="F213" s="1430"/>
      <c r="G213" s="1430"/>
      <c r="H213" s="1430"/>
      <c r="I213" s="1430"/>
      <c r="J213" s="1430"/>
      <c r="K213" s="1430"/>
      <c r="L213" s="1430"/>
      <c r="M213" s="1430"/>
      <c r="N213" s="1430"/>
      <c r="O213" s="1430"/>
      <c r="P213" s="1430"/>
      <c r="Q213" s="1430"/>
      <c r="R213" s="1430"/>
      <c r="S213" s="1430"/>
      <c r="T213" s="1430"/>
      <c r="U213" s="1430"/>
      <c r="V213" s="1430"/>
      <c r="W213" s="1430"/>
      <c r="X213" s="1430"/>
      <c r="Y213" s="1430"/>
      <c r="Z213" s="1430"/>
      <c r="AA213" s="1430"/>
      <c r="AB213" s="1430"/>
      <c r="AC213" s="1430"/>
      <c r="AD213" s="1430"/>
      <c r="AE213" s="1430"/>
      <c r="AF213" s="1430"/>
      <c r="AG213" s="1430"/>
      <c r="AH213" s="1430"/>
      <c r="AI213" s="1430"/>
      <c r="AJ213" s="1430"/>
      <c r="AK213" s="93"/>
      <c r="AL213" s="93"/>
      <c r="AM213" s="93"/>
      <c r="AN213" s="93"/>
    </row>
    <row r="214" spans="2:40">
      <c r="B214" s="1430"/>
      <c r="C214" s="1430"/>
      <c r="D214" s="1430"/>
      <c r="E214" s="1430"/>
      <c r="F214" s="1430"/>
      <c r="G214" s="1430"/>
      <c r="H214" s="1430"/>
      <c r="I214" s="1430"/>
      <c r="J214" s="1430"/>
      <c r="K214" s="1430"/>
      <c r="L214" s="1430"/>
      <c r="M214" s="1430"/>
      <c r="N214" s="1430"/>
      <c r="O214" s="1430"/>
      <c r="P214" s="1430"/>
      <c r="Q214" s="1430"/>
      <c r="R214" s="1430"/>
      <c r="S214" s="1430"/>
      <c r="T214" s="1430"/>
      <c r="U214" s="1430"/>
      <c r="V214" s="1430"/>
      <c r="W214" s="1430"/>
      <c r="X214" s="1430"/>
      <c r="Y214" s="1430"/>
      <c r="Z214" s="1430"/>
      <c r="AA214" s="1430"/>
      <c r="AB214" s="1430"/>
      <c r="AC214" s="1430"/>
      <c r="AD214" s="1430"/>
      <c r="AE214" s="1430"/>
      <c r="AF214" s="1430"/>
      <c r="AG214" s="1430"/>
      <c r="AH214" s="1430"/>
      <c r="AI214" s="1430"/>
      <c r="AJ214" s="1430"/>
      <c r="AK214" s="93"/>
      <c r="AL214" s="93"/>
      <c r="AM214" s="93"/>
      <c r="AN214" s="93"/>
    </row>
    <row r="215" spans="2:40">
      <c r="B215" s="1430"/>
      <c r="C215" s="1430"/>
      <c r="D215" s="1430"/>
      <c r="E215" s="1430"/>
      <c r="F215" s="1430"/>
      <c r="G215" s="1430"/>
      <c r="H215" s="1430"/>
      <c r="I215" s="1430"/>
      <c r="J215" s="1430"/>
      <c r="K215" s="1430"/>
      <c r="L215" s="1430"/>
      <c r="M215" s="1430"/>
      <c r="N215" s="1430"/>
      <c r="O215" s="1430"/>
      <c r="P215" s="1430"/>
      <c r="Q215" s="1430"/>
      <c r="R215" s="1430"/>
      <c r="S215" s="1430"/>
      <c r="T215" s="1430"/>
      <c r="U215" s="1430"/>
      <c r="V215" s="1430"/>
      <c r="W215" s="1430"/>
      <c r="X215" s="1430"/>
      <c r="Y215" s="1430"/>
      <c r="Z215" s="1430"/>
      <c r="AA215" s="1430"/>
      <c r="AB215" s="1430"/>
      <c r="AC215" s="1430"/>
      <c r="AD215" s="1430"/>
      <c r="AE215" s="1430"/>
      <c r="AF215" s="1430"/>
      <c r="AG215" s="1430"/>
      <c r="AH215" s="1430"/>
      <c r="AI215" s="1430"/>
      <c r="AJ215" s="1430"/>
      <c r="AK215" s="93"/>
      <c r="AL215" s="93"/>
      <c r="AM215" s="93"/>
      <c r="AN215" s="93"/>
    </row>
    <row r="216" spans="2:40">
      <c r="B216" s="1430"/>
      <c r="C216" s="1430"/>
      <c r="D216" s="1430"/>
      <c r="E216" s="1430"/>
      <c r="F216" s="1430"/>
      <c r="G216" s="1430"/>
      <c r="H216" s="1430"/>
      <c r="I216" s="1430"/>
      <c r="J216" s="1430"/>
      <c r="K216" s="1430"/>
      <c r="L216" s="1430"/>
      <c r="M216" s="1430"/>
      <c r="N216" s="1430"/>
      <c r="O216" s="1430"/>
      <c r="P216" s="1430"/>
      <c r="Q216" s="1430"/>
      <c r="R216" s="1430"/>
      <c r="S216" s="1430"/>
      <c r="T216" s="1430"/>
      <c r="U216" s="1430"/>
      <c r="V216" s="1430"/>
      <c r="W216" s="1430"/>
      <c r="X216" s="1430"/>
      <c r="Y216" s="1430"/>
      <c r="Z216" s="1430"/>
      <c r="AA216" s="1430"/>
      <c r="AB216" s="1430"/>
      <c r="AC216" s="1430"/>
      <c r="AD216" s="1430"/>
      <c r="AE216" s="1430"/>
      <c r="AF216" s="1430"/>
      <c r="AG216" s="1430"/>
      <c r="AH216" s="1430"/>
      <c r="AI216" s="1430"/>
      <c r="AJ216" s="1430"/>
      <c r="AK216" s="93"/>
      <c r="AL216" s="93"/>
      <c r="AM216" s="93"/>
      <c r="AN216" s="93"/>
    </row>
    <row r="217" spans="2:40">
      <c r="B217" s="1430"/>
      <c r="C217" s="1430"/>
      <c r="D217" s="1430"/>
      <c r="E217" s="1430"/>
      <c r="F217" s="1430"/>
      <c r="G217" s="1430"/>
      <c r="H217" s="1430"/>
      <c r="I217" s="1430"/>
      <c r="J217" s="1430"/>
      <c r="K217" s="1430"/>
      <c r="L217" s="1430"/>
      <c r="M217" s="1430"/>
      <c r="N217" s="1430"/>
      <c r="O217" s="1430"/>
      <c r="P217" s="1430"/>
      <c r="Q217" s="1430"/>
      <c r="R217" s="1430"/>
      <c r="S217" s="1430"/>
      <c r="T217" s="1430"/>
      <c r="U217" s="1430"/>
      <c r="V217" s="1430"/>
      <c r="W217" s="1430"/>
      <c r="X217" s="1430"/>
      <c r="Y217" s="1430"/>
      <c r="Z217" s="1430"/>
      <c r="AA217" s="1430"/>
      <c r="AB217" s="1430"/>
      <c r="AC217" s="1430"/>
      <c r="AD217" s="1430"/>
      <c r="AE217" s="1430"/>
      <c r="AF217" s="1430"/>
      <c r="AG217" s="1430"/>
      <c r="AH217" s="1430"/>
      <c r="AI217" s="1430"/>
      <c r="AJ217" s="1430"/>
      <c r="AK217" s="93"/>
      <c r="AL217" s="93"/>
      <c r="AM217" s="93"/>
      <c r="AN217" s="93"/>
    </row>
    <row r="218" spans="2:40">
      <c r="B218" s="1430"/>
      <c r="C218" s="1430"/>
      <c r="D218" s="1430"/>
      <c r="E218" s="1430"/>
      <c r="F218" s="1430"/>
      <c r="G218" s="1430"/>
      <c r="H218" s="1430"/>
      <c r="I218" s="1430"/>
      <c r="J218" s="1430"/>
      <c r="K218" s="1430"/>
      <c r="L218" s="1430"/>
      <c r="M218" s="1430"/>
      <c r="N218" s="1430"/>
      <c r="O218" s="1430"/>
      <c r="P218" s="1430"/>
      <c r="Q218" s="1430"/>
      <c r="R218" s="1430"/>
      <c r="S218" s="1430"/>
      <c r="T218" s="1430"/>
      <c r="U218" s="1430"/>
      <c r="V218" s="1430"/>
      <c r="W218" s="1430"/>
      <c r="X218" s="1430"/>
      <c r="Y218" s="1430"/>
      <c r="Z218" s="1430"/>
      <c r="AA218" s="1430"/>
      <c r="AB218" s="1430"/>
      <c r="AC218" s="1430"/>
      <c r="AD218" s="1430"/>
      <c r="AE218" s="1430"/>
      <c r="AF218" s="1430"/>
      <c r="AG218" s="1430"/>
      <c r="AH218" s="1430"/>
      <c r="AI218" s="1430"/>
      <c r="AJ218" s="1430"/>
      <c r="AK218" s="93"/>
      <c r="AL218" s="93"/>
      <c r="AM218" s="93"/>
      <c r="AN218" s="93"/>
    </row>
    <row r="219" spans="2:40">
      <c r="B219" s="1430"/>
      <c r="C219" s="1430"/>
      <c r="D219" s="1430"/>
      <c r="E219" s="1430"/>
      <c r="F219" s="1430"/>
      <c r="G219" s="1430"/>
      <c r="H219" s="1430"/>
      <c r="I219" s="1430"/>
      <c r="J219" s="1430"/>
      <c r="K219" s="1430"/>
      <c r="L219" s="1430"/>
      <c r="M219" s="1430"/>
      <c r="N219" s="1430"/>
      <c r="O219" s="1430"/>
      <c r="P219" s="1430"/>
      <c r="Q219" s="1430"/>
      <c r="R219" s="1430"/>
      <c r="S219" s="1430"/>
      <c r="T219" s="1430"/>
      <c r="U219" s="1430"/>
      <c r="V219" s="1430"/>
      <c r="W219" s="1430"/>
      <c r="X219" s="1430"/>
      <c r="Y219" s="1430"/>
      <c r="Z219" s="1430"/>
      <c r="AA219" s="1430"/>
      <c r="AB219" s="1430"/>
      <c r="AC219" s="1430"/>
      <c r="AD219" s="1430"/>
      <c r="AE219" s="1430"/>
      <c r="AF219" s="1430"/>
      <c r="AG219" s="1430"/>
      <c r="AH219" s="1430"/>
      <c r="AI219" s="1430"/>
      <c r="AJ219" s="1430"/>
      <c r="AK219" s="93"/>
      <c r="AL219" s="93"/>
      <c r="AM219" s="93"/>
      <c r="AN219" s="93"/>
    </row>
    <row r="220" spans="2:40">
      <c r="B220" s="1430"/>
      <c r="C220" s="1430"/>
      <c r="D220" s="1430"/>
      <c r="E220" s="1430"/>
      <c r="F220" s="1430"/>
      <c r="G220" s="1430"/>
      <c r="H220" s="1430"/>
      <c r="I220" s="1430"/>
      <c r="J220" s="1430"/>
      <c r="K220" s="1430"/>
      <c r="L220" s="1430"/>
      <c r="M220" s="1430"/>
      <c r="N220" s="1430"/>
      <c r="O220" s="1430"/>
      <c r="P220" s="1430"/>
      <c r="Q220" s="1430"/>
      <c r="R220" s="1430"/>
      <c r="S220" s="1430"/>
      <c r="T220" s="1430"/>
      <c r="U220" s="1430"/>
      <c r="V220" s="1430"/>
      <c r="W220" s="1430"/>
      <c r="X220" s="1430"/>
      <c r="Y220" s="1430"/>
      <c r="Z220" s="1430"/>
      <c r="AA220" s="1430"/>
      <c r="AB220" s="1430"/>
      <c r="AC220" s="1430"/>
      <c r="AD220" s="1430"/>
      <c r="AE220" s="1430"/>
      <c r="AF220" s="1430"/>
      <c r="AG220" s="1430"/>
      <c r="AH220" s="1430"/>
      <c r="AI220" s="1430"/>
      <c r="AJ220" s="1430"/>
      <c r="AK220" s="93"/>
      <c r="AL220" s="93"/>
      <c r="AM220" s="93"/>
      <c r="AN220" s="93"/>
    </row>
    <row r="221" spans="2:40">
      <c r="B221" s="1430"/>
      <c r="C221" s="1430"/>
      <c r="D221" s="1430"/>
      <c r="E221" s="1430"/>
      <c r="F221" s="1430"/>
      <c r="G221" s="1430"/>
      <c r="H221" s="1430"/>
      <c r="I221" s="1430"/>
      <c r="J221" s="1430"/>
      <c r="K221" s="1430"/>
      <c r="L221" s="1430"/>
      <c r="M221" s="1430"/>
      <c r="N221" s="1430"/>
      <c r="O221" s="1430"/>
      <c r="P221" s="1430"/>
      <c r="Q221" s="1430"/>
      <c r="R221" s="1430"/>
      <c r="S221" s="1430"/>
      <c r="T221" s="1430"/>
      <c r="U221" s="1430"/>
      <c r="V221" s="1430"/>
      <c r="W221" s="1430"/>
      <c r="X221" s="1430"/>
      <c r="Y221" s="1430"/>
      <c r="Z221" s="1430"/>
      <c r="AA221" s="1430"/>
      <c r="AB221" s="1430"/>
      <c r="AC221" s="1430"/>
      <c r="AD221" s="1430"/>
      <c r="AE221" s="1430"/>
      <c r="AF221" s="1430"/>
      <c r="AG221" s="1430"/>
      <c r="AH221" s="1430"/>
      <c r="AI221" s="1430"/>
      <c r="AJ221" s="1430"/>
      <c r="AK221" s="93"/>
      <c r="AL221" s="93"/>
      <c r="AM221" s="93"/>
      <c r="AN221" s="93"/>
    </row>
    <row r="222" spans="2:40">
      <c r="B222" s="1430"/>
      <c r="C222" s="1430"/>
      <c r="D222" s="1430"/>
      <c r="E222" s="1430"/>
      <c r="F222" s="1430"/>
      <c r="G222" s="1430"/>
      <c r="H222" s="1430"/>
      <c r="I222" s="1430"/>
      <c r="J222" s="1430"/>
      <c r="K222" s="1430"/>
      <c r="L222" s="1430"/>
      <c r="M222" s="1430"/>
      <c r="N222" s="1430"/>
      <c r="O222" s="1430"/>
      <c r="P222" s="1430"/>
      <c r="Q222" s="1430"/>
      <c r="R222" s="1430"/>
      <c r="S222" s="1430"/>
      <c r="T222" s="1430"/>
      <c r="U222" s="1430"/>
      <c r="V222" s="1430"/>
      <c r="W222" s="1430"/>
      <c r="X222" s="1430"/>
      <c r="Y222" s="1430"/>
      <c r="Z222" s="1430"/>
      <c r="AA222" s="1430"/>
      <c r="AB222" s="1430"/>
      <c r="AC222" s="1430"/>
      <c r="AD222" s="1430"/>
      <c r="AE222" s="1430"/>
      <c r="AF222" s="1430"/>
      <c r="AG222" s="1430"/>
      <c r="AH222" s="1430"/>
      <c r="AI222" s="1430"/>
      <c r="AJ222" s="1430"/>
      <c r="AK222" s="93"/>
      <c r="AL222" s="93"/>
      <c r="AM222" s="93"/>
      <c r="AN222" s="93"/>
    </row>
    <row r="223" spans="2:40">
      <c r="B223" s="1430"/>
      <c r="C223" s="1430"/>
      <c r="D223" s="1430"/>
      <c r="E223" s="1430"/>
      <c r="F223" s="1430"/>
      <c r="G223" s="1430"/>
      <c r="H223" s="1430"/>
      <c r="I223" s="1430"/>
      <c r="J223" s="1430"/>
      <c r="K223" s="1430"/>
      <c r="L223" s="1430"/>
      <c r="M223" s="1430"/>
      <c r="N223" s="1430"/>
      <c r="O223" s="1430"/>
      <c r="P223" s="1430"/>
      <c r="Q223" s="1430"/>
      <c r="R223" s="1430"/>
      <c r="S223" s="1430"/>
      <c r="T223" s="1430"/>
      <c r="U223" s="1430"/>
      <c r="V223" s="1430"/>
      <c r="W223" s="1430"/>
      <c r="X223" s="1430"/>
      <c r="Y223" s="1430"/>
      <c r="Z223" s="1430"/>
      <c r="AA223" s="1430"/>
      <c r="AB223" s="1430"/>
      <c r="AC223" s="1430"/>
      <c r="AD223" s="1430"/>
      <c r="AE223" s="1430"/>
      <c r="AF223" s="1430"/>
      <c r="AG223" s="1430"/>
      <c r="AH223" s="1430"/>
      <c r="AI223" s="1430"/>
      <c r="AJ223" s="1430"/>
      <c r="AK223" s="93"/>
      <c r="AL223" s="93"/>
      <c r="AM223" s="93"/>
      <c r="AN223" s="93"/>
    </row>
    <row r="224" spans="2:40">
      <c r="B224" s="1430"/>
      <c r="C224" s="1430"/>
      <c r="D224" s="1430"/>
      <c r="E224" s="1430"/>
      <c r="F224" s="1430"/>
      <c r="G224" s="1430"/>
      <c r="H224" s="1430"/>
      <c r="I224" s="1430"/>
      <c r="J224" s="1430"/>
      <c r="K224" s="1430"/>
      <c r="L224" s="1430"/>
      <c r="M224" s="1430"/>
      <c r="N224" s="1430"/>
      <c r="O224" s="1430"/>
      <c r="P224" s="1430"/>
      <c r="Q224" s="1430"/>
      <c r="R224" s="1430"/>
      <c r="S224" s="1430"/>
      <c r="T224" s="1430"/>
      <c r="U224" s="1430"/>
      <c r="V224" s="1430"/>
      <c r="W224" s="1430"/>
      <c r="X224" s="1430"/>
      <c r="Y224" s="1430"/>
      <c r="Z224" s="1430"/>
      <c r="AA224" s="1430"/>
      <c r="AB224" s="1430"/>
      <c r="AC224" s="1430"/>
      <c r="AD224" s="1430"/>
      <c r="AE224" s="1430"/>
      <c r="AF224" s="1430"/>
      <c r="AG224" s="1430"/>
      <c r="AH224" s="1430"/>
      <c r="AI224" s="1430"/>
      <c r="AJ224" s="1430"/>
      <c r="AK224" s="93"/>
      <c r="AL224" s="93"/>
      <c r="AM224" s="93"/>
      <c r="AN224" s="93"/>
    </row>
    <row r="225" spans="2:40">
      <c r="B225" s="1430"/>
      <c r="C225" s="1430"/>
      <c r="D225" s="1430"/>
      <c r="E225" s="1430"/>
      <c r="F225" s="1430"/>
      <c r="G225" s="1430"/>
      <c r="H225" s="1430"/>
      <c r="I225" s="1430"/>
      <c r="J225" s="1430"/>
      <c r="K225" s="1430"/>
      <c r="L225" s="1430"/>
      <c r="M225" s="1430"/>
      <c r="N225" s="1430"/>
      <c r="O225" s="1430"/>
      <c r="P225" s="1430"/>
      <c r="Q225" s="1430"/>
      <c r="R225" s="1430"/>
      <c r="S225" s="1430"/>
      <c r="T225" s="1430"/>
      <c r="U225" s="1430"/>
      <c r="V225" s="1430"/>
      <c r="W225" s="1430"/>
      <c r="X225" s="1430"/>
      <c r="Y225" s="1430"/>
      <c r="Z225" s="1430"/>
      <c r="AA225" s="1430"/>
      <c r="AB225" s="1430"/>
      <c r="AC225" s="1430"/>
      <c r="AD225" s="1430"/>
      <c r="AE225" s="1430"/>
      <c r="AF225" s="1430"/>
      <c r="AG225" s="1430"/>
      <c r="AH225" s="1430"/>
      <c r="AI225" s="1430"/>
      <c r="AJ225" s="1430"/>
      <c r="AK225" s="93"/>
      <c r="AL225" s="93"/>
      <c r="AM225" s="93"/>
      <c r="AN225" s="93"/>
    </row>
    <row r="226" spans="2:40">
      <c r="B226" s="1430"/>
      <c r="C226" s="1430"/>
      <c r="D226" s="1430"/>
      <c r="E226" s="1430"/>
      <c r="F226" s="1430"/>
      <c r="G226" s="1430"/>
      <c r="H226" s="1430"/>
      <c r="I226" s="1430"/>
      <c r="J226" s="1430"/>
      <c r="K226" s="1430"/>
      <c r="L226" s="1430"/>
      <c r="M226" s="1430"/>
      <c r="N226" s="1430"/>
      <c r="O226" s="1430"/>
      <c r="P226" s="1430"/>
      <c r="Q226" s="1430"/>
      <c r="R226" s="1430"/>
      <c r="S226" s="1430"/>
      <c r="T226" s="1430"/>
      <c r="U226" s="1430"/>
      <c r="V226" s="1430"/>
      <c r="W226" s="1430"/>
      <c r="X226" s="1430"/>
      <c r="Y226" s="1430"/>
      <c r="Z226" s="1430"/>
      <c r="AA226" s="1430"/>
      <c r="AB226" s="1430"/>
      <c r="AC226" s="1430"/>
      <c r="AD226" s="1430"/>
      <c r="AE226" s="1430"/>
      <c r="AF226" s="1430"/>
      <c r="AG226" s="1430"/>
      <c r="AH226" s="1430"/>
      <c r="AI226" s="1430"/>
      <c r="AJ226" s="1430"/>
      <c r="AK226" s="93"/>
      <c r="AL226" s="93"/>
      <c r="AM226" s="93"/>
      <c r="AN226" s="93"/>
    </row>
    <row r="227" spans="2:40">
      <c r="B227" s="1430"/>
      <c r="C227" s="1430"/>
      <c r="D227" s="1430"/>
      <c r="E227" s="1430"/>
      <c r="F227" s="1430"/>
      <c r="G227" s="1430"/>
      <c r="H227" s="1430"/>
      <c r="I227" s="1430"/>
      <c r="J227" s="1430"/>
      <c r="K227" s="1430"/>
      <c r="L227" s="1430"/>
      <c r="M227" s="1430"/>
      <c r="N227" s="1430"/>
      <c r="O227" s="1430"/>
      <c r="P227" s="1430"/>
      <c r="Q227" s="1430"/>
      <c r="R227" s="1430"/>
      <c r="S227" s="1430"/>
      <c r="T227" s="1430"/>
      <c r="U227" s="1430"/>
      <c r="V227" s="1430"/>
      <c r="W227" s="1430"/>
      <c r="X227" s="1430"/>
      <c r="Y227" s="1430"/>
      <c r="Z227" s="1430"/>
      <c r="AA227" s="1430"/>
      <c r="AB227" s="1430"/>
      <c r="AC227" s="1430"/>
      <c r="AD227" s="1430"/>
      <c r="AE227" s="1430"/>
      <c r="AF227" s="1430"/>
      <c r="AG227" s="1430"/>
      <c r="AH227" s="1430"/>
      <c r="AI227" s="1430"/>
      <c r="AJ227" s="1430"/>
      <c r="AK227" s="93"/>
      <c r="AL227" s="93"/>
      <c r="AM227" s="93"/>
      <c r="AN227" s="93"/>
    </row>
    <row r="228" spans="2:40">
      <c r="B228" s="1430"/>
      <c r="C228" s="1430"/>
      <c r="D228" s="1430"/>
      <c r="E228" s="1430"/>
      <c r="F228" s="1430"/>
      <c r="G228" s="1430"/>
      <c r="H228" s="1430"/>
      <c r="I228" s="1430"/>
      <c r="J228" s="1430"/>
      <c r="K228" s="1430"/>
      <c r="L228" s="1430"/>
      <c r="M228" s="1430"/>
      <c r="N228" s="1430"/>
      <c r="O228" s="1430"/>
      <c r="P228" s="1430"/>
      <c r="Q228" s="1430"/>
      <c r="R228" s="1430"/>
      <c r="S228" s="1430"/>
      <c r="T228" s="1430"/>
      <c r="U228" s="1430"/>
      <c r="V228" s="1430"/>
      <c r="W228" s="1430"/>
      <c r="X228" s="1430"/>
      <c r="Y228" s="1430"/>
      <c r="Z228" s="1430"/>
      <c r="AA228" s="1430"/>
      <c r="AB228" s="1430"/>
      <c r="AC228" s="1430"/>
      <c r="AD228" s="1430"/>
      <c r="AE228" s="1430"/>
      <c r="AF228" s="1430"/>
      <c r="AG228" s="1430"/>
      <c r="AH228" s="1430"/>
      <c r="AI228" s="1430"/>
      <c r="AJ228" s="1430"/>
      <c r="AK228" s="93"/>
      <c r="AL228" s="93"/>
      <c r="AM228" s="93"/>
      <c r="AN228" s="93"/>
    </row>
    <row r="229" spans="2:40">
      <c r="B229" s="1430"/>
      <c r="C229" s="1430"/>
      <c r="D229" s="1430"/>
      <c r="E229" s="1430"/>
      <c r="F229" s="1430"/>
      <c r="G229" s="1430"/>
      <c r="H229" s="1430"/>
      <c r="I229" s="1430"/>
      <c r="J229" s="1430"/>
      <c r="K229" s="1430"/>
      <c r="L229" s="1430"/>
      <c r="M229" s="1430"/>
      <c r="N229" s="1430"/>
      <c r="O229" s="1430"/>
      <c r="P229" s="1430"/>
      <c r="Q229" s="1430"/>
      <c r="R229" s="1430"/>
      <c r="S229" s="1430"/>
      <c r="T229" s="1430"/>
      <c r="U229" s="1430"/>
      <c r="V229" s="1430"/>
      <c r="W229" s="1430"/>
      <c r="X229" s="1430"/>
      <c r="Y229" s="1430"/>
      <c r="Z229" s="1430"/>
      <c r="AA229" s="1430"/>
      <c r="AB229" s="1430"/>
      <c r="AC229" s="1430"/>
      <c r="AD229" s="1430"/>
      <c r="AE229" s="1430"/>
      <c r="AF229" s="1430"/>
      <c r="AG229" s="1430"/>
      <c r="AH229" s="1430"/>
      <c r="AI229" s="1430"/>
      <c r="AJ229" s="1430"/>
      <c r="AK229" s="93"/>
      <c r="AL229" s="93"/>
      <c r="AM229" s="93"/>
      <c r="AN229" s="93"/>
    </row>
    <row r="230" spans="2:40">
      <c r="B230" s="1430"/>
      <c r="C230" s="1430"/>
      <c r="D230" s="1430"/>
      <c r="E230" s="1430"/>
      <c r="F230" s="1430"/>
      <c r="G230" s="1430"/>
      <c r="H230" s="1430"/>
      <c r="I230" s="1430"/>
      <c r="J230" s="1430"/>
      <c r="K230" s="1430"/>
      <c r="L230" s="1430"/>
      <c r="M230" s="1430"/>
      <c r="N230" s="1430"/>
      <c r="O230" s="1430"/>
      <c r="P230" s="1430"/>
      <c r="Q230" s="1430"/>
      <c r="R230" s="1430"/>
      <c r="S230" s="1430"/>
      <c r="T230" s="1430"/>
      <c r="U230" s="1430"/>
      <c r="V230" s="1430"/>
      <c r="W230" s="1430"/>
      <c r="X230" s="1430"/>
      <c r="Y230" s="1430"/>
      <c r="Z230" s="1430"/>
      <c r="AA230" s="1430"/>
      <c r="AB230" s="1430"/>
      <c r="AC230" s="1430"/>
      <c r="AD230" s="1430"/>
      <c r="AE230" s="1430"/>
      <c r="AF230" s="1430"/>
      <c r="AG230" s="1430"/>
      <c r="AH230" s="1430"/>
      <c r="AI230" s="1430"/>
      <c r="AJ230" s="1430"/>
      <c r="AK230" s="93"/>
      <c r="AL230" s="93"/>
      <c r="AM230" s="93"/>
      <c r="AN230" s="93"/>
    </row>
    <row r="231" spans="2:40">
      <c r="B231" s="1430"/>
      <c r="C231" s="1430"/>
      <c r="D231" s="1430"/>
      <c r="E231" s="1430"/>
      <c r="F231" s="1430"/>
      <c r="G231" s="1430"/>
      <c r="H231" s="1430"/>
      <c r="I231" s="1430"/>
      <c r="J231" s="1430"/>
      <c r="K231" s="1430"/>
      <c r="L231" s="1430"/>
      <c r="M231" s="1430"/>
      <c r="N231" s="1430"/>
      <c r="O231" s="1430"/>
      <c r="P231" s="1430"/>
      <c r="Q231" s="1430"/>
      <c r="R231" s="1430"/>
      <c r="S231" s="1430"/>
      <c r="T231" s="1430"/>
      <c r="U231" s="1430"/>
      <c r="V231" s="1430"/>
      <c r="W231" s="1430"/>
      <c r="X231" s="1430"/>
      <c r="Y231" s="1430"/>
      <c r="Z231" s="1430"/>
      <c r="AA231" s="1430"/>
      <c r="AB231" s="1430"/>
      <c r="AC231" s="1430"/>
      <c r="AD231" s="1430"/>
      <c r="AE231" s="1430"/>
      <c r="AF231" s="1430"/>
      <c r="AG231" s="1430"/>
      <c r="AH231" s="1430"/>
      <c r="AI231" s="1430"/>
      <c r="AJ231" s="1430"/>
      <c r="AK231" s="93"/>
      <c r="AL231" s="93"/>
      <c r="AM231" s="93"/>
      <c r="AN231" s="93"/>
    </row>
    <row r="232" spans="2:40">
      <c r="B232" s="1430"/>
      <c r="C232" s="1430"/>
      <c r="D232" s="1430"/>
      <c r="E232" s="1430"/>
      <c r="F232" s="1430"/>
      <c r="G232" s="1430"/>
      <c r="H232" s="1430"/>
      <c r="I232" s="1430"/>
      <c r="J232" s="1430"/>
      <c r="K232" s="1430"/>
      <c r="L232" s="1430"/>
      <c r="M232" s="1430"/>
      <c r="N232" s="1430"/>
      <c r="O232" s="1430"/>
      <c r="P232" s="1430"/>
      <c r="Q232" s="1430"/>
      <c r="R232" s="1430"/>
      <c r="S232" s="1430"/>
      <c r="T232" s="1430"/>
      <c r="U232" s="1430"/>
      <c r="V232" s="1430"/>
      <c r="W232" s="1430"/>
      <c r="X232" s="1430"/>
      <c r="Y232" s="1430"/>
      <c r="Z232" s="1430"/>
      <c r="AA232" s="1430"/>
      <c r="AB232" s="1430"/>
      <c r="AC232" s="1430"/>
      <c r="AD232" s="1430"/>
      <c r="AE232" s="1430"/>
      <c r="AF232" s="1430"/>
      <c r="AG232" s="1430"/>
      <c r="AH232" s="1430"/>
      <c r="AI232" s="1430"/>
      <c r="AJ232" s="1430"/>
      <c r="AK232" s="93"/>
      <c r="AL232" s="93"/>
      <c r="AM232" s="93"/>
      <c r="AN232" s="93"/>
    </row>
    <row r="233" spans="2:40">
      <c r="B233" s="1430"/>
      <c r="C233" s="1430"/>
      <c r="D233" s="1430"/>
      <c r="E233" s="1430"/>
      <c r="F233" s="1430"/>
      <c r="G233" s="1430"/>
      <c r="H233" s="1430"/>
      <c r="I233" s="1430"/>
      <c r="J233" s="1430"/>
      <c r="K233" s="1430"/>
      <c r="L233" s="1430"/>
      <c r="M233" s="1430"/>
      <c r="N233" s="1430"/>
      <c r="O233" s="1430"/>
      <c r="P233" s="1430"/>
      <c r="Q233" s="1430"/>
      <c r="R233" s="1430"/>
      <c r="S233" s="1430"/>
      <c r="T233" s="1430"/>
      <c r="U233" s="1430"/>
      <c r="V233" s="1430"/>
      <c r="W233" s="1430"/>
      <c r="X233" s="1430"/>
      <c r="Y233" s="1430"/>
      <c r="Z233" s="1430"/>
      <c r="AA233" s="1430"/>
      <c r="AB233" s="1430"/>
      <c r="AC233" s="1430"/>
      <c r="AD233" s="1430"/>
      <c r="AE233" s="1430"/>
      <c r="AF233" s="1430"/>
      <c r="AG233" s="1430"/>
      <c r="AH233" s="1430"/>
      <c r="AI233" s="1430"/>
      <c r="AJ233" s="1430"/>
      <c r="AK233" s="93"/>
      <c r="AL233" s="93"/>
      <c r="AM233" s="93"/>
      <c r="AN233" s="93"/>
    </row>
    <row r="234" spans="2:40">
      <c r="B234" s="1430"/>
      <c r="C234" s="1430"/>
      <c r="D234" s="1430"/>
      <c r="E234" s="1430"/>
      <c r="F234" s="1430"/>
      <c r="G234" s="1430"/>
      <c r="H234" s="1430"/>
      <c r="I234" s="1430"/>
      <c r="J234" s="1430"/>
      <c r="K234" s="1430"/>
      <c r="L234" s="1430"/>
      <c r="M234" s="1430"/>
      <c r="N234" s="1430"/>
      <c r="O234" s="1430"/>
      <c r="P234" s="1430"/>
      <c r="Q234" s="1430"/>
      <c r="R234" s="1430"/>
      <c r="S234" s="1430"/>
      <c r="T234" s="1430"/>
      <c r="U234" s="1430"/>
      <c r="V234" s="1430"/>
      <c r="W234" s="1430"/>
      <c r="X234" s="1430"/>
      <c r="Y234" s="1430"/>
      <c r="Z234" s="1430"/>
      <c r="AA234" s="1430"/>
      <c r="AB234" s="1430"/>
      <c r="AC234" s="1430"/>
      <c r="AD234" s="1430"/>
      <c r="AE234" s="1430"/>
      <c r="AF234" s="1430"/>
      <c r="AG234" s="1430"/>
      <c r="AH234" s="1430"/>
      <c r="AI234" s="1430"/>
      <c r="AJ234" s="1430"/>
      <c r="AK234" s="93"/>
      <c r="AL234" s="93"/>
      <c r="AM234" s="93"/>
      <c r="AN234" s="93"/>
    </row>
    <row r="235" spans="2:40">
      <c r="B235" s="1430"/>
      <c r="C235" s="1430"/>
      <c r="D235" s="1430"/>
      <c r="E235" s="1430"/>
      <c r="F235" s="1430"/>
      <c r="G235" s="1430"/>
      <c r="H235" s="1430"/>
      <c r="I235" s="1430"/>
      <c r="J235" s="1430"/>
      <c r="K235" s="1430"/>
      <c r="L235" s="1430"/>
      <c r="M235" s="1430"/>
      <c r="N235" s="1430"/>
      <c r="O235" s="1430"/>
      <c r="P235" s="1430"/>
      <c r="Q235" s="1430"/>
      <c r="R235" s="1430"/>
      <c r="S235" s="1430"/>
      <c r="T235" s="1430"/>
      <c r="U235" s="1430"/>
      <c r="V235" s="1430"/>
      <c r="W235" s="1430"/>
      <c r="X235" s="1430"/>
      <c r="Y235" s="1430"/>
      <c r="Z235" s="1430"/>
      <c r="AA235" s="1430"/>
      <c r="AB235" s="1430"/>
      <c r="AC235" s="1430"/>
      <c r="AD235" s="1430"/>
      <c r="AE235" s="1430"/>
      <c r="AF235" s="1430"/>
      <c r="AG235" s="1430"/>
      <c r="AH235" s="1430"/>
      <c r="AI235" s="1430"/>
      <c r="AJ235" s="1430"/>
      <c r="AK235" s="93"/>
      <c r="AL235" s="93"/>
      <c r="AM235" s="93"/>
      <c r="AN235" s="93"/>
    </row>
    <row r="236" spans="2:40">
      <c r="B236" s="1430"/>
      <c r="C236" s="1430"/>
      <c r="D236" s="1430"/>
      <c r="E236" s="1430"/>
      <c r="F236" s="1430"/>
      <c r="G236" s="1430"/>
      <c r="H236" s="1430"/>
      <c r="I236" s="1430"/>
      <c r="J236" s="1430"/>
      <c r="K236" s="1430"/>
      <c r="L236" s="1430"/>
      <c r="M236" s="1430"/>
      <c r="N236" s="1430"/>
      <c r="O236" s="1430"/>
      <c r="P236" s="1430"/>
      <c r="Q236" s="1430"/>
      <c r="R236" s="1430"/>
      <c r="S236" s="1430"/>
      <c r="T236" s="1430"/>
      <c r="U236" s="1430"/>
      <c r="V236" s="1430"/>
      <c r="W236" s="1430"/>
      <c r="X236" s="1430"/>
      <c r="Y236" s="1430"/>
      <c r="Z236" s="1430"/>
      <c r="AA236" s="1430"/>
      <c r="AB236" s="1430"/>
      <c r="AC236" s="1430"/>
      <c r="AD236" s="1430"/>
      <c r="AE236" s="1430"/>
      <c r="AF236" s="1430"/>
      <c r="AG236" s="1430"/>
      <c r="AH236" s="1430"/>
      <c r="AI236" s="1430"/>
      <c r="AJ236" s="1430"/>
      <c r="AK236" s="93"/>
      <c r="AL236" s="93"/>
      <c r="AM236" s="93"/>
      <c r="AN236" s="93"/>
    </row>
    <row r="237" spans="2:40">
      <c r="B237" s="1430"/>
      <c r="C237" s="1430"/>
      <c r="D237" s="1430"/>
      <c r="E237" s="1430"/>
      <c r="F237" s="1430"/>
      <c r="G237" s="1430"/>
      <c r="H237" s="1430"/>
      <c r="I237" s="1430"/>
      <c r="J237" s="1430"/>
      <c r="K237" s="1430"/>
      <c r="L237" s="1430"/>
      <c r="M237" s="1430"/>
      <c r="N237" s="1430"/>
      <c r="O237" s="1430"/>
      <c r="P237" s="1430"/>
      <c r="Q237" s="1430"/>
      <c r="R237" s="1430"/>
      <c r="S237" s="1430"/>
      <c r="T237" s="1430"/>
      <c r="U237" s="1430"/>
      <c r="V237" s="1430"/>
      <c r="W237" s="1430"/>
      <c r="X237" s="1430"/>
      <c r="Y237" s="1430"/>
      <c r="Z237" s="1430"/>
      <c r="AA237" s="1430"/>
      <c r="AB237" s="1430"/>
      <c r="AC237" s="1430"/>
      <c r="AD237" s="1430"/>
      <c r="AE237" s="1430"/>
      <c r="AF237" s="1430"/>
      <c r="AG237" s="1430"/>
      <c r="AH237" s="1430"/>
      <c r="AI237" s="1430"/>
      <c r="AJ237" s="1430"/>
      <c r="AK237" s="93"/>
      <c r="AL237" s="93"/>
      <c r="AM237" s="93"/>
      <c r="AN237" s="93"/>
    </row>
    <row r="238" spans="2:40">
      <c r="B238" s="1430"/>
      <c r="C238" s="1430"/>
      <c r="D238" s="1430"/>
      <c r="E238" s="1430"/>
      <c r="F238" s="1430"/>
      <c r="G238" s="1430"/>
      <c r="H238" s="1430"/>
      <c r="I238" s="1430"/>
      <c r="J238" s="1430"/>
      <c r="K238" s="1430"/>
      <c r="L238" s="1430"/>
      <c r="M238" s="1430"/>
      <c r="N238" s="1430"/>
      <c r="O238" s="1430"/>
      <c r="P238" s="1430"/>
      <c r="Q238" s="1430"/>
      <c r="R238" s="1430"/>
      <c r="S238" s="1430"/>
      <c r="T238" s="1430"/>
      <c r="U238" s="1430"/>
      <c r="V238" s="1430"/>
      <c r="W238" s="1430"/>
      <c r="X238" s="1430"/>
      <c r="Y238" s="1430"/>
      <c r="Z238" s="1430"/>
      <c r="AA238" s="1430"/>
      <c r="AB238" s="1430"/>
      <c r="AC238" s="1430"/>
      <c r="AD238" s="1430"/>
      <c r="AE238" s="1430"/>
      <c r="AF238" s="1430"/>
      <c r="AG238" s="1430"/>
      <c r="AH238" s="1430"/>
      <c r="AI238" s="1430"/>
      <c r="AJ238" s="1430"/>
      <c r="AK238" s="93"/>
      <c r="AL238" s="93"/>
      <c r="AM238" s="93"/>
      <c r="AN238" s="93"/>
    </row>
    <row r="239" spans="2:40">
      <c r="B239" s="1430"/>
      <c r="C239" s="1430"/>
      <c r="D239" s="1430"/>
      <c r="E239" s="1430"/>
      <c r="F239" s="1430"/>
      <c r="G239" s="1430"/>
      <c r="H239" s="1430"/>
      <c r="I239" s="1430"/>
      <c r="J239" s="1430"/>
      <c r="K239" s="1430"/>
      <c r="L239" s="1430"/>
      <c r="M239" s="1430"/>
      <c r="N239" s="1430"/>
      <c r="O239" s="1430"/>
      <c r="P239" s="1430"/>
      <c r="Q239" s="1430"/>
      <c r="R239" s="1430"/>
      <c r="S239" s="1430"/>
      <c r="T239" s="1430"/>
      <c r="U239" s="1430"/>
      <c r="V239" s="1430"/>
      <c r="W239" s="1430"/>
      <c r="X239" s="1430"/>
      <c r="Y239" s="1430"/>
      <c r="Z239" s="1430"/>
      <c r="AA239" s="1430"/>
      <c r="AB239" s="1430"/>
      <c r="AC239" s="1430"/>
      <c r="AD239" s="1430"/>
      <c r="AE239" s="1430"/>
      <c r="AF239" s="1430"/>
      <c r="AG239" s="1430"/>
      <c r="AH239" s="1430"/>
      <c r="AI239" s="1430"/>
      <c r="AJ239" s="1430"/>
      <c r="AK239" s="93"/>
      <c r="AL239" s="93"/>
      <c r="AM239" s="93"/>
      <c r="AN239" s="93"/>
    </row>
    <row r="240" spans="2:40">
      <c r="B240" s="1430"/>
      <c r="C240" s="1430"/>
      <c r="D240" s="1430"/>
      <c r="E240" s="1430"/>
      <c r="F240" s="1430"/>
      <c r="G240" s="1430"/>
      <c r="H240" s="1430"/>
      <c r="I240" s="1430"/>
      <c r="J240" s="1430"/>
      <c r="K240" s="1430"/>
      <c r="L240" s="1430"/>
      <c r="M240" s="1430"/>
      <c r="N240" s="1430"/>
      <c r="O240" s="1430"/>
      <c r="P240" s="1430"/>
      <c r="Q240" s="1430"/>
      <c r="R240" s="1430"/>
      <c r="S240" s="1430"/>
      <c r="T240" s="1430"/>
      <c r="U240" s="1430"/>
      <c r="V240" s="1430"/>
      <c r="W240" s="1430"/>
      <c r="X240" s="1430"/>
      <c r="Y240" s="1430"/>
      <c r="Z240" s="1430"/>
      <c r="AA240" s="1430"/>
      <c r="AB240" s="1430"/>
      <c r="AC240" s="1430"/>
      <c r="AD240" s="1430"/>
      <c r="AE240" s="1430"/>
      <c r="AF240" s="1430"/>
      <c r="AG240" s="1430"/>
      <c r="AH240" s="1430"/>
      <c r="AI240" s="1430"/>
      <c r="AJ240" s="1430"/>
      <c r="AK240" s="93"/>
      <c r="AL240" s="93"/>
      <c r="AM240" s="93"/>
      <c r="AN240" s="93"/>
    </row>
    <row r="241" spans="2:40">
      <c r="B241" s="1430"/>
      <c r="C241" s="1430"/>
      <c r="D241" s="1430"/>
      <c r="E241" s="1430"/>
      <c r="F241" s="1430"/>
      <c r="G241" s="1430"/>
      <c r="H241" s="1430"/>
      <c r="I241" s="1430"/>
      <c r="J241" s="1430"/>
      <c r="K241" s="1430"/>
      <c r="L241" s="1430"/>
      <c r="M241" s="1430"/>
      <c r="N241" s="1430"/>
      <c r="O241" s="1430"/>
      <c r="P241" s="1430"/>
      <c r="Q241" s="1430"/>
      <c r="R241" s="1430"/>
      <c r="S241" s="1430"/>
      <c r="T241" s="1430"/>
      <c r="U241" s="1430"/>
      <c r="V241" s="1430"/>
      <c r="W241" s="1430"/>
      <c r="X241" s="1430"/>
      <c r="Y241" s="1430"/>
      <c r="Z241" s="1430"/>
      <c r="AA241" s="1430"/>
      <c r="AB241" s="1430"/>
      <c r="AC241" s="1430"/>
      <c r="AD241" s="1430"/>
      <c r="AE241" s="1430"/>
      <c r="AF241" s="1430"/>
      <c r="AG241" s="1430"/>
      <c r="AH241" s="1430"/>
      <c r="AI241" s="1430"/>
      <c r="AJ241" s="1430"/>
      <c r="AK241" s="93"/>
      <c r="AL241" s="93"/>
      <c r="AM241" s="93"/>
      <c r="AN241" s="93"/>
    </row>
    <row r="242" spans="2:40">
      <c r="B242" s="1430"/>
      <c r="C242" s="1430"/>
      <c r="D242" s="1430"/>
      <c r="E242" s="1430"/>
      <c r="F242" s="1430"/>
      <c r="G242" s="1430"/>
      <c r="H242" s="1430"/>
      <c r="I242" s="1430"/>
      <c r="J242" s="1430"/>
      <c r="K242" s="1430"/>
      <c r="L242" s="1430"/>
      <c r="M242" s="1430"/>
      <c r="N242" s="1430"/>
      <c r="O242" s="1430"/>
      <c r="P242" s="1430"/>
      <c r="Q242" s="1430"/>
      <c r="R242" s="1430"/>
      <c r="S242" s="1430"/>
      <c r="T242" s="1430"/>
      <c r="U242" s="1430"/>
      <c r="V242" s="1430"/>
      <c r="W242" s="1430"/>
      <c r="X242" s="1430"/>
      <c r="Y242" s="1430"/>
      <c r="Z242" s="1430"/>
      <c r="AA242" s="1430"/>
      <c r="AB242" s="1430"/>
      <c r="AC242" s="1430"/>
      <c r="AD242" s="1430"/>
      <c r="AE242" s="1430"/>
      <c r="AF242" s="1430"/>
      <c r="AG242" s="1430"/>
      <c r="AH242" s="1430"/>
      <c r="AI242" s="1430"/>
      <c r="AJ242" s="1430"/>
      <c r="AK242" s="93"/>
      <c r="AL242" s="93"/>
      <c r="AM242" s="93"/>
      <c r="AN242" s="93"/>
    </row>
    <row r="243" spans="2:40">
      <c r="B243" s="1430"/>
      <c r="C243" s="1430"/>
      <c r="D243" s="1430"/>
      <c r="E243" s="1430"/>
      <c r="F243" s="1430"/>
      <c r="G243" s="1430"/>
      <c r="H243" s="1430"/>
      <c r="I243" s="1430"/>
      <c r="J243" s="1430"/>
      <c r="K243" s="1430"/>
      <c r="L243" s="1430"/>
      <c r="M243" s="1430"/>
      <c r="N243" s="1430"/>
      <c r="O243" s="1430"/>
      <c r="P243" s="1430"/>
      <c r="Q243" s="1430"/>
      <c r="R243" s="1430"/>
      <c r="S243" s="1430"/>
      <c r="T243" s="1430"/>
      <c r="U243" s="1430"/>
      <c r="V243" s="1430"/>
      <c r="W243" s="1430"/>
      <c r="X243" s="1430"/>
      <c r="Y243" s="1430"/>
      <c r="Z243" s="1430"/>
      <c r="AA243" s="1430"/>
      <c r="AB243" s="1430"/>
      <c r="AC243" s="1430"/>
      <c r="AD243" s="1430"/>
      <c r="AE243" s="1430"/>
      <c r="AF243" s="1430"/>
      <c r="AG243" s="1430"/>
      <c r="AH243" s="1430"/>
      <c r="AI243" s="1430"/>
      <c r="AJ243" s="1430"/>
      <c r="AK243" s="93"/>
      <c r="AL243" s="93"/>
      <c r="AM243" s="93"/>
      <c r="AN243" s="93"/>
    </row>
    <row r="244" spans="2:40">
      <c r="B244" s="1430"/>
      <c r="C244" s="1430"/>
      <c r="D244" s="1430"/>
      <c r="E244" s="1430"/>
      <c r="F244" s="1430"/>
      <c r="G244" s="1430"/>
      <c r="H244" s="1430"/>
      <c r="I244" s="1430"/>
      <c r="J244" s="1430"/>
      <c r="K244" s="1430"/>
      <c r="L244" s="1430"/>
      <c r="M244" s="1430"/>
      <c r="N244" s="1430"/>
      <c r="O244" s="1430"/>
      <c r="P244" s="1430"/>
      <c r="Q244" s="1430"/>
      <c r="R244" s="1430"/>
      <c r="S244" s="1430"/>
      <c r="T244" s="1430"/>
      <c r="U244" s="1430"/>
      <c r="V244" s="1430"/>
      <c r="W244" s="1430"/>
      <c r="X244" s="1430"/>
      <c r="Y244" s="1430"/>
      <c r="Z244" s="1430"/>
      <c r="AA244" s="1430"/>
      <c r="AB244" s="1430"/>
      <c r="AC244" s="1430"/>
      <c r="AD244" s="1430"/>
      <c r="AE244" s="1430"/>
      <c r="AF244" s="1430"/>
      <c r="AG244" s="1430"/>
      <c r="AH244" s="1430"/>
      <c r="AI244" s="1430"/>
      <c r="AJ244" s="1430"/>
      <c r="AK244" s="93"/>
      <c r="AL244" s="93"/>
      <c r="AM244" s="93"/>
      <c r="AN244" s="93"/>
    </row>
    <row r="245" spans="2:40">
      <c r="B245" s="1430"/>
      <c r="C245" s="1430"/>
      <c r="D245" s="1430"/>
      <c r="E245" s="1430"/>
      <c r="F245" s="1430"/>
      <c r="G245" s="1430"/>
      <c r="H245" s="1430"/>
      <c r="I245" s="1430"/>
      <c r="J245" s="1430"/>
      <c r="K245" s="1430"/>
      <c r="L245" s="1430"/>
      <c r="M245" s="1430"/>
      <c r="N245" s="1430"/>
      <c r="O245" s="1430"/>
      <c r="P245" s="1430"/>
      <c r="Q245" s="1430"/>
      <c r="R245" s="1430"/>
      <c r="S245" s="1430"/>
      <c r="T245" s="1430"/>
      <c r="U245" s="1430"/>
      <c r="V245" s="1430"/>
      <c r="W245" s="1430"/>
      <c r="X245" s="1430"/>
      <c r="Y245" s="1430"/>
      <c r="Z245" s="1430"/>
      <c r="AA245" s="1430"/>
      <c r="AB245" s="1430"/>
      <c r="AC245" s="1430"/>
      <c r="AD245" s="1430"/>
      <c r="AE245" s="1430"/>
      <c r="AF245" s="1430"/>
      <c r="AG245" s="1430"/>
      <c r="AH245" s="1430"/>
      <c r="AI245" s="1430"/>
      <c r="AJ245" s="1430"/>
      <c r="AK245" s="93"/>
      <c r="AL245" s="93"/>
      <c r="AM245" s="93"/>
      <c r="AN245" s="93"/>
    </row>
    <row r="246" spans="2:40">
      <c r="B246" s="1430"/>
      <c r="C246" s="1430"/>
      <c r="D246" s="1430"/>
      <c r="E246" s="1430"/>
      <c r="F246" s="1430"/>
      <c r="G246" s="1430"/>
      <c r="H246" s="1430"/>
      <c r="I246" s="1430"/>
      <c r="J246" s="1430"/>
      <c r="K246" s="1430"/>
      <c r="L246" s="1430"/>
      <c r="M246" s="1430"/>
      <c r="N246" s="1430"/>
      <c r="O246" s="1430"/>
      <c r="P246" s="1430"/>
      <c r="Q246" s="1430"/>
      <c r="R246" s="1430"/>
      <c r="S246" s="1430"/>
      <c r="T246" s="1430"/>
      <c r="U246" s="1430"/>
      <c r="V246" s="1430"/>
      <c r="W246" s="1430"/>
      <c r="X246" s="1430"/>
      <c r="Y246" s="1430"/>
      <c r="Z246" s="1430"/>
      <c r="AA246" s="1430"/>
      <c r="AB246" s="1430"/>
      <c r="AC246" s="1430"/>
      <c r="AD246" s="1430"/>
      <c r="AE246" s="1430"/>
      <c r="AF246" s="1430"/>
      <c r="AG246" s="1430"/>
      <c r="AH246" s="1430"/>
      <c r="AI246" s="1430"/>
      <c r="AJ246" s="1430"/>
      <c r="AK246" s="93"/>
      <c r="AL246" s="93"/>
      <c r="AM246" s="93"/>
      <c r="AN246" s="93"/>
    </row>
    <row r="247" spans="2:40">
      <c r="B247" s="1430"/>
      <c r="C247" s="1430"/>
      <c r="D247" s="1430"/>
      <c r="E247" s="1430"/>
      <c r="F247" s="1430"/>
      <c r="G247" s="1430"/>
      <c r="H247" s="1430"/>
      <c r="I247" s="1430"/>
      <c r="J247" s="1430"/>
      <c r="K247" s="1430"/>
      <c r="L247" s="1430"/>
      <c r="M247" s="1430"/>
      <c r="N247" s="1430"/>
      <c r="O247" s="1430"/>
      <c r="P247" s="1430"/>
      <c r="Q247" s="1430"/>
      <c r="R247" s="1430"/>
      <c r="S247" s="1430"/>
      <c r="T247" s="1430"/>
      <c r="U247" s="1430"/>
      <c r="V247" s="1430"/>
      <c r="W247" s="1430"/>
      <c r="X247" s="1430"/>
      <c r="Y247" s="1430"/>
      <c r="Z247" s="1430"/>
      <c r="AA247" s="1430"/>
      <c r="AB247" s="1430"/>
      <c r="AC247" s="1430"/>
      <c r="AD247" s="1430"/>
      <c r="AE247" s="1430"/>
      <c r="AF247" s="1430"/>
      <c r="AG247" s="1430"/>
      <c r="AH247" s="1430"/>
      <c r="AI247" s="1430"/>
      <c r="AJ247" s="1430"/>
      <c r="AK247" s="93"/>
      <c r="AL247" s="93"/>
      <c r="AM247" s="93"/>
      <c r="AN247" s="93"/>
    </row>
    <row r="248" spans="2:40">
      <c r="B248" s="1430"/>
      <c r="C248" s="1430"/>
      <c r="D248" s="1430"/>
      <c r="E248" s="1430"/>
      <c r="F248" s="1430"/>
      <c r="G248" s="1430"/>
      <c r="H248" s="1430"/>
      <c r="I248" s="1430"/>
      <c r="J248" s="1430"/>
      <c r="K248" s="1430"/>
      <c r="L248" s="1430"/>
      <c r="M248" s="1430"/>
      <c r="N248" s="1430"/>
      <c r="O248" s="1430"/>
      <c r="P248" s="1430"/>
      <c r="Q248" s="1430"/>
      <c r="R248" s="1430"/>
      <c r="S248" s="1430"/>
      <c r="T248" s="1430"/>
      <c r="U248" s="1430"/>
      <c r="V248" s="1430"/>
      <c r="W248" s="1430"/>
      <c r="X248" s="1430"/>
      <c r="Y248" s="1430"/>
      <c r="Z248" s="1430"/>
      <c r="AA248" s="1430"/>
      <c r="AB248" s="1430"/>
      <c r="AC248" s="1430"/>
      <c r="AD248" s="1430"/>
      <c r="AE248" s="1430"/>
      <c r="AF248" s="1430"/>
      <c r="AG248" s="1430"/>
      <c r="AH248" s="1430"/>
      <c r="AI248" s="1430"/>
      <c r="AJ248" s="1430"/>
      <c r="AK248" s="93"/>
      <c r="AL248" s="93"/>
      <c r="AM248" s="93"/>
      <c r="AN248" s="93"/>
    </row>
    <row r="249" spans="2:40">
      <c r="B249" s="1430"/>
      <c r="C249" s="1430"/>
      <c r="D249" s="1430"/>
      <c r="E249" s="1430"/>
      <c r="F249" s="1430"/>
      <c r="G249" s="1430"/>
      <c r="H249" s="1430"/>
      <c r="I249" s="1430"/>
      <c r="J249" s="1430"/>
      <c r="K249" s="1430"/>
      <c r="L249" s="1430"/>
      <c r="M249" s="1430"/>
      <c r="N249" s="1430"/>
      <c r="O249" s="1430"/>
      <c r="P249" s="1430"/>
      <c r="Q249" s="1430"/>
      <c r="R249" s="1430"/>
      <c r="S249" s="1430"/>
      <c r="T249" s="1430"/>
      <c r="U249" s="1430"/>
      <c r="V249" s="1430"/>
      <c r="W249" s="1430"/>
      <c r="X249" s="1430"/>
      <c r="Y249" s="1430"/>
      <c r="Z249" s="1430"/>
      <c r="AA249" s="1430"/>
      <c r="AB249" s="1430"/>
      <c r="AC249" s="1430"/>
      <c r="AD249" s="1430"/>
      <c r="AE249" s="1430"/>
      <c r="AF249" s="1430"/>
      <c r="AG249" s="1430"/>
      <c r="AH249" s="1430"/>
      <c r="AI249" s="1430"/>
      <c r="AJ249" s="1430"/>
      <c r="AK249" s="93"/>
      <c r="AL249" s="93"/>
      <c r="AM249" s="93"/>
      <c r="AN249" s="93"/>
    </row>
    <row r="250" spans="2:40">
      <c r="B250" s="1430"/>
      <c r="C250" s="1430"/>
      <c r="D250" s="1430"/>
      <c r="E250" s="1430"/>
      <c r="F250" s="1430"/>
      <c r="G250" s="1430"/>
      <c r="H250" s="1430"/>
      <c r="I250" s="1430"/>
      <c r="J250" s="1430"/>
      <c r="K250" s="1430"/>
      <c r="L250" s="1430"/>
      <c r="M250" s="1430"/>
      <c r="N250" s="1430"/>
      <c r="O250" s="1430"/>
      <c r="P250" s="1430"/>
      <c r="Q250" s="1430"/>
      <c r="R250" s="1430"/>
      <c r="S250" s="1430"/>
      <c r="T250" s="1430"/>
      <c r="U250" s="1430"/>
      <c r="V250" s="1430"/>
      <c r="W250" s="1430"/>
      <c r="X250" s="1430"/>
      <c r="Y250" s="1430"/>
      <c r="Z250" s="1430"/>
      <c r="AA250" s="1430"/>
      <c r="AB250" s="1430"/>
      <c r="AC250" s="1430"/>
      <c r="AD250" s="1430"/>
      <c r="AE250" s="1430"/>
      <c r="AF250" s="1430"/>
      <c r="AG250" s="1430"/>
      <c r="AH250" s="1430"/>
      <c r="AI250" s="1430"/>
      <c r="AJ250" s="1430"/>
      <c r="AK250" s="93"/>
      <c r="AL250" s="93"/>
      <c r="AM250" s="93"/>
      <c r="AN250" s="93"/>
    </row>
    <row r="251" spans="2:40">
      <c r="B251" s="1430"/>
      <c r="C251" s="1430"/>
      <c r="D251" s="1430"/>
      <c r="E251" s="1430"/>
      <c r="F251" s="1430"/>
      <c r="G251" s="1430"/>
      <c r="H251" s="1430"/>
      <c r="I251" s="1430"/>
      <c r="J251" s="1430"/>
      <c r="K251" s="1430"/>
      <c r="L251" s="1430"/>
      <c r="M251" s="1430"/>
      <c r="N251" s="1430"/>
      <c r="O251" s="1430"/>
      <c r="P251" s="1430"/>
      <c r="Q251" s="1430"/>
      <c r="R251" s="1430"/>
      <c r="S251" s="1430"/>
      <c r="T251" s="1430"/>
      <c r="U251" s="1430"/>
      <c r="V251" s="1430"/>
      <c r="W251" s="1430"/>
      <c r="X251" s="1430"/>
      <c r="Y251" s="1430"/>
      <c r="Z251" s="1430"/>
      <c r="AA251" s="1430"/>
      <c r="AB251" s="1430"/>
      <c r="AC251" s="1430"/>
      <c r="AD251" s="1430"/>
      <c r="AE251" s="1430"/>
      <c r="AF251" s="1430"/>
      <c r="AG251" s="1430"/>
      <c r="AH251" s="1430"/>
      <c r="AI251" s="1430"/>
      <c r="AJ251" s="1430"/>
      <c r="AK251" s="93"/>
      <c r="AL251" s="93"/>
      <c r="AM251" s="93"/>
      <c r="AN251" s="93"/>
    </row>
    <row r="252" spans="2:40">
      <c r="B252" s="1430"/>
      <c r="C252" s="1430"/>
      <c r="D252" s="1430"/>
      <c r="E252" s="1430"/>
      <c r="F252" s="1430"/>
      <c r="G252" s="1430"/>
      <c r="H252" s="1430"/>
      <c r="I252" s="1430"/>
      <c r="J252" s="1430"/>
      <c r="K252" s="1430"/>
      <c r="L252" s="1430"/>
      <c r="M252" s="1430"/>
      <c r="N252" s="1430"/>
      <c r="O252" s="1430"/>
      <c r="P252" s="1430"/>
      <c r="Q252" s="1430"/>
      <c r="R252" s="1430"/>
      <c r="S252" s="1430"/>
      <c r="T252" s="1430"/>
      <c r="U252" s="1430"/>
      <c r="V252" s="1430"/>
      <c r="W252" s="1430"/>
      <c r="X252" s="1430"/>
      <c r="Y252" s="1430"/>
      <c r="Z252" s="1430"/>
      <c r="AA252" s="1430"/>
      <c r="AB252" s="1430"/>
      <c r="AC252" s="1430"/>
      <c r="AD252" s="1430"/>
      <c r="AE252" s="1430"/>
      <c r="AF252" s="1430"/>
      <c r="AG252" s="1430"/>
      <c r="AH252" s="1430"/>
      <c r="AI252" s="1430"/>
      <c r="AJ252" s="1430"/>
      <c r="AK252" s="93"/>
      <c r="AL252" s="93"/>
      <c r="AM252" s="93"/>
      <c r="AN252" s="93"/>
    </row>
    <row r="253" spans="2:40">
      <c r="B253" s="1430"/>
      <c r="C253" s="1430"/>
      <c r="D253" s="1430"/>
      <c r="E253" s="1430"/>
      <c r="F253" s="1430"/>
      <c r="G253" s="1430"/>
      <c r="H253" s="1430"/>
      <c r="I253" s="1430"/>
      <c r="J253" s="1430"/>
      <c r="K253" s="1430"/>
      <c r="L253" s="1430"/>
      <c r="M253" s="1430"/>
      <c r="N253" s="1430"/>
      <c r="O253" s="1430"/>
      <c r="P253" s="1430"/>
      <c r="Q253" s="1430"/>
      <c r="R253" s="1430"/>
      <c r="S253" s="1430"/>
      <c r="T253" s="1430"/>
      <c r="U253" s="1430"/>
      <c r="V253" s="1430"/>
      <c r="W253" s="1430"/>
      <c r="X253" s="1430"/>
      <c r="Y253" s="1430"/>
      <c r="Z253" s="1430"/>
      <c r="AA253" s="1430"/>
      <c r="AB253" s="1430"/>
      <c r="AC253" s="1430"/>
      <c r="AD253" s="1430"/>
      <c r="AE253" s="1430"/>
      <c r="AF253" s="1430"/>
      <c r="AG253" s="1430"/>
      <c r="AH253" s="1430"/>
      <c r="AI253" s="1430"/>
      <c r="AJ253" s="1430"/>
      <c r="AK253" s="93"/>
      <c r="AL253" s="93"/>
      <c r="AM253" s="93"/>
      <c r="AN253" s="93"/>
    </row>
    <row r="254" spans="2:40">
      <c r="B254" s="1430"/>
      <c r="C254" s="1430"/>
      <c r="D254" s="1430"/>
      <c r="E254" s="1430"/>
      <c r="F254" s="1430"/>
      <c r="G254" s="1430"/>
      <c r="H254" s="1430"/>
      <c r="I254" s="1430"/>
      <c r="J254" s="1430"/>
      <c r="K254" s="1430"/>
      <c r="L254" s="1430"/>
      <c r="M254" s="1430"/>
      <c r="N254" s="1430"/>
      <c r="O254" s="1430"/>
      <c r="P254" s="1430"/>
      <c r="Q254" s="1430"/>
      <c r="R254" s="1430"/>
      <c r="S254" s="1430"/>
      <c r="T254" s="1430"/>
      <c r="U254" s="1430"/>
      <c r="V254" s="1430"/>
      <c r="W254" s="1430"/>
      <c r="X254" s="1430"/>
      <c r="Y254" s="1430"/>
      <c r="Z254" s="1430"/>
      <c r="AA254" s="1430"/>
      <c r="AB254" s="1430"/>
      <c r="AC254" s="1430"/>
      <c r="AD254" s="1430"/>
      <c r="AE254" s="1430"/>
      <c r="AF254" s="1430"/>
      <c r="AG254" s="1430"/>
      <c r="AH254" s="1430"/>
      <c r="AI254" s="1430"/>
      <c r="AJ254" s="1430"/>
      <c r="AK254" s="93"/>
      <c r="AL254" s="93"/>
      <c r="AM254" s="93"/>
      <c r="AN254" s="93"/>
    </row>
    <row r="255" spans="2:40">
      <c r="B255" s="1430"/>
      <c r="C255" s="1430"/>
      <c r="D255" s="1430"/>
      <c r="E255" s="1430"/>
      <c r="F255" s="1430"/>
      <c r="G255" s="1430"/>
      <c r="H255" s="1430"/>
      <c r="I255" s="1430"/>
      <c r="J255" s="1430"/>
      <c r="K255" s="1430"/>
      <c r="L255" s="1430"/>
      <c r="M255" s="1430"/>
      <c r="N255" s="1430"/>
      <c r="O255" s="1430"/>
      <c r="P255" s="1430"/>
      <c r="Q255" s="1430"/>
      <c r="R255" s="1430"/>
      <c r="S255" s="1430"/>
      <c r="T255" s="1430"/>
      <c r="U255" s="1430"/>
      <c r="V255" s="1430"/>
      <c r="W255" s="1430"/>
      <c r="X255" s="1430"/>
      <c r="Y255" s="1430"/>
      <c r="Z255" s="1430"/>
      <c r="AA255" s="1430"/>
      <c r="AB255" s="1430"/>
      <c r="AC255" s="1430"/>
      <c r="AD255" s="1430"/>
      <c r="AE255" s="1430"/>
      <c r="AF255" s="1430"/>
      <c r="AG255" s="1430"/>
      <c r="AH255" s="1430"/>
      <c r="AI255" s="1430"/>
      <c r="AJ255" s="1430"/>
      <c r="AK255" s="93"/>
      <c r="AL255" s="93"/>
      <c r="AM255" s="93"/>
      <c r="AN255" s="93"/>
    </row>
    <row r="256" spans="2:40">
      <c r="B256" s="1430"/>
      <c r="C256" s="1430"/>
      <c r="D256" s="1430"/>
      <c r="E256" s="1430"/>
      <c r="F256" s="1430"/>
      <c r="G256" s="1430"/>
      <c r="H256" s="1430"/>
      <c r="I256" s="1430"/>
      <c r="J256" s="1430"/>
      <c r="K256" s="1430"/>
      <c r="L256" s="1430"/>
      <c r="M256" s="1430"/>
      <c r="N256" s="1430"/>
      <c r="O256" s="1430"/>
      <c r="P256" s="1430"/>
      <c r="Q256" s="1430"/>
      <c r="R256" s="1430"/>
      <c r="S256" s="1430"/>
      <c r="T256" s="1430"/>
      <c r="U256" s="1430"/>
      <c r="V256" s="1430"/>
      <c r="W256" s="1430"/>
      <c r="X256" s="1430"/>
      <c r="Y256" s="1430"/>
      <c r="Z256" s="1430"/>
      <c r="AA256" s="1430"/>
      <c r="AB256" s="1430"/>
      <c r="AC256" s="1430"/>
      <c r="AD256" s="1430"/>
      <c r="AE256" s="1430"/>
      <c r="AF256" s="1430"/>
      <c r="AG256" s="1430"/>
      <c r="AH256" s="1430"/>
      <c r="AI256" s="1430"/>
      <c r="AJ256" s="1430"/>
      <c r="AK256" s="93"/>
      <c r="AL256" s="93"/>
      <c r="AM256" s="93"/>
      <c r="AN256" s="93"/>
    </row>
    <row r="257" spans="2:40">
      <c r="B257" s="1430"/>
      <c r="C257" s="1430"/>
      <c r="D257" s="1430"/>
      <c r="E257" s="1430"/>
      <c r="F257" s="1430"/>
      <c r="G257" s="1430"/>
      <c r="H257" s="1430"/>
      <c r="I257" s="1430"/>
      <c r="J257" s="1430"/>
      <c r="K257" s="1430"/>
      <c r="L257" s="1430"/>
      <c r="M257" s="1430"/>
      <c r="N257" s="1430"/>
      <c r="O257" s="1430"/>
      <c r="P257" s="1430"/>
      <c r="Q257" s="1430"/>
      <c r="R257" s="1430"/>
      <c r="S257" s="1430"/>
      <c r="T257" s="1430"/>
      <c r="U257" s="1430"/>
      <c r="V257" s="1430"/>
      <c r="W257" s="1430"/>
      <c r="X257" s="1430"/>
      <c r="Y257" s="1430"/>
      <c r="Z257" s="1430"/>
      <c r="AA257" s="1430"/>
      <c r="AB257" s="1430"/>
      <c r="AC257" s="1430"/>
      <c r="AD257" s="1430"/>
      <c r="AE257" s="1430"/>
      <c r="AF257" s="1430"/>
      <c r="AG257" s="1430"/>
      <c r="AH257" s="1430"/>
      <c r="AI257" s="1430"/>
      <c r="AJ257" s="1430"/>
      <c r="AK257" s="93"/>
      <c r="AL257" s="93"/>
      <c r="AM257" s="93"/>
      <c r="AN257" s="93"/>
    </row>
    <row r="258" spans="2:40">
      <c r="B258" s="1430"/>
      <c r="C258" s="1430"/>
      <c r="D258" s="1430"/>
      <c r="E258" s="1430"/>
      <c r="F258" s="1430"/>
      <c r="G258" s="1430"/>
      <c r="H258" s="1430"/>
      <c r="I258" s="1430"/>
      <c r="J258" s="1430"/>
      <c r="K258" s="1430"/>
      <c r="L258" s="1430"/>
      <c r="M258" s="1430"/>
      <c r="N258" s="1430"/>
      <c r="O258" s="1430"/>
      <c r="P258" s="1430"/>
      <c r="Q258" s="1430"/>
      <c r="R258" s="1430"/>
      <c r="S258" s="1430"/>
      <c r="T258" s="1430"/>
      <c r="U258" s="1430"/>
      <c r="V258" s="1430"/>
      <c r="W258" s="1430"/>
      <c r="X258" s="1430"/>
      <c r="Y258" s="1430"/>
      <c r="Z258" s="1430"/>
      <c r="AA258" s="1430"/>
      <c r="AB258" s="1430"/>
      <c r="AC258" s="1430"/>
      <c r="AD258" s="1430"/>
      <c r="AE258" s="1430"/>
      <c r="AF258" s="1430"/>
      <c r="AG258" s="1430"/>
      <c r="AH258" s="1430"/>
      <c r="AI258" s="1430"/>
      <c r="AJ258" s="1430"/>
      <c r="AK258" s="93"/>
      <c r="AL258" s="93"/>
      <c r="AM258" s="93"/>
      <c r="AN258" s="93"/>
    </row>
    <row r="259" spans="2:40">
      <c r="B259" s="1430"/>
      <c r="C259" s="1430"/>
      <c r="D259" s="1430"/>
      <c r="E259" s="1430"/>
      <c r="F259" s="1430"/>
      <c r="G259" s="1430"/>
      <c r="H259" s="1430"/>
      <c r="I259" s="1430"/>
      <c r="J259" s="1430"/>
      <c r="K259" s="1430"/>
      <c r="L259" s="1430"/>
      <c r="M259" s="1430"/>
      <c r="N259" s="1430"/>
      <c r="O259" s="1430"/>
      <c r="P259" s="1430"/>
      <c r="Q259" s="1430"/>
      <c r="R259" s="1430"/>
      <c r="S259" s="1430"/>
      <c r="T259" s="1430"/>
      <c r="U259" s="1430"/>
      <c r="V259" s="1430"/>
      <c r="W259" s="1430"/>
      <c r="X259" s="1430"/>
      <c r="Y259" s="1430"/>
      <c r="Z259" s="1430"/>
      <c r="AA259" s="1430"/>
      <c r="AB259" s="1430"/>
      <c r="AC259" s="1430"/>
      <c r="AD259" s="1430"/>
      <c r="AE259" s="1430"/>
      <c r="AF259" s="1430"/>
      <c r="AG259" s="1430"/>
      <c r="AH259" s="1430"/>
      <c r="AI259" s="1430"/>
      <c r="AJ259" s="1430"/>
      <c r="AK259" s="93"/>
      <c r="AL259" s="93"/>
      <c r="AM259" s="93"/>
      <c r="AN259" s="93"/>
    </row>
    <row r="260" spans="2:40">
      <c r="B260" s="1430"/>
      <c r="C260" s="1430"/>
      <c r="D260" s="1430"/>
      <c r="E260" s="1430"/>
      <c r="F260" s="1430"/>
      <c r="G260" s="1430"/>
      <c r="H260" s="1430"/>
      <c r="I260" s="1430"/>
      <c r="J260" s="1430"/>
      <c r="K260" s="1430"/>
      <c r="L260" s="1430"/>
      <c r="M260" s="1430"/>
      <c r="N260" s="1430"/>
      <c r="O260" s="1430"/>
      <c r="P260" s="1430"/>
      <c r="Q260" s="1430"/>
      <c r="R260" s="1430"/>
      <c r="S260" s="1430"/>
      <c r="T260" s="1430"/>
      <c r="U260" s="1430"/>
      <c r="V260" s="1430"/>
      <c r="W260" s="1430"/>
      <c r="X260" s="1430"/>
      <c r="Y260" s="1430"/>
      <c r="Z260" s="1430"/>
      <c r="AA260" s="1430"/>
      <c r="AB260" s="1430"/>
      <c r="AC260" s="1430"/>
      <c r="AD260" s="1430"/>
      <c r="AE260" s="1430"/>
      <c r="AF260" s="1430"/>
      <c r="AG260" s="1430"/>
      <c r="AH260" s="1430"/>
      <c r="AI260" s="1430"/>
      <c r="AJ260" s="1430"/>
      <c r="AK260" s="93"/>
      <c r="AL260" s="93"/>
      <c r="AM260" s="93"/>
      <c r="AN260" s="93"/>
    </row>
    <row r="261" spans="2:40">
      <c r="B261" s="1430"/>
      <c r="C261" s="1430"/>
      <c r="D261" s="1430"/>
      <c r="E261" s="1430"/>
      <c r="F261" s="1430"/>
      <c r="G261" s="1430"/>
      <c r="H261" s="1430"/>
      <c r="I261" s="1430"/>
      <c r="J261" s="1430"/>
      <c r="K261" s="1430"/>
      <c r="L261" s="1430"/>
      <c r="M261" s="1430"/>
      <c r="N261" s="1430"/>
      <c r="O261" s="1430"/>
      <c r="P261" s="1430"/>
      <c r="Q261" s="1430"/>
      <c r="R261" s="1430"/>
      <c r="S261" s="1430"/>
      <c r="T261" s="1430"/>
      <c r="U261" s="1430"/>
      <c r="V261" s="1430"/>
      <c r="W261" s="1430"/>
      <c r="X261" s="1430"/>
      <c r="Y261" s="1430"/>
      <c r="Z261" s="1430"/>
      <c r="AA261" s="1430"/>
      <c r="AB261" s="1430"/>
      <c r="AC261" s="1430"/>
      <c r="AD261" s="1430"/>
      <c r="AE261" s="1430"/>
      <c r="AF261" s="1430"/>
      <c r="AG261" s="1430"/>
      <c r="AH261" s="1430"/>
      <c r="AI261" s="1430"/>
      <c r="AJ261" s="1430"/>
      <c r="AK261" s="93"/>
      <c r="AL261" s="93"/>
      <c r="AM261" s="93"/>
      <c r="AN261" s="93"/>
    </row>
    <row r="262" spans="2:40">
      <c r="B262" s="1430"/>
      <c r="C262" s="1430"/>
      <c r="D262" s="1430"/>
      <c r="E262" s="1430"/>
      <c r="F262" s="1430"/>
      <c r="G262" s="1430"/>
      <c r="H262" s="1430"/>
      <c r="I262" s="1430"/>
      <c r="J262" s="1430"/>
      <c r="K262" s="1430"/>
      <c r="L262" s="1430"/>
      <c r="M262" s="1430"/>
      <c r="N262" s="1430"/>
      <c r="O262" s="1430"/>
      <c r="P262" s="1430"/>
      <c r="Q262" s="1430"/>
      <c r="R262" s="1430"/>
      <c r="S262" s="1430"/>
      <c r="T262" s="1430"/>
      <c r="U262" s="1430"/>
      <c r="V262" s="1430"/>
      <c r="W262" s="1430"/>
      <c r="X262" s="1430"/>
      <c r="Y262" s="1430"/>
      <c r="Z262" s="1430"/>
      <c r="AA262" s="1430"/>
      <c r="AB262" s="1430"/>
      <c r="AC262" s="1430"/>
      <c r="AD262" s="1430"/>
      <c r="AE262" s="1430"/>
      <c r="AF262" s="1430"/>
      <c r="AG262" s="1430"/>
      <c r="AH262" s="1430"/>
      <c r="AI262" s="1430"/>
      <c r="AJ262" s="1430"/>
      <c r="AK262" s="93"/>
      <c r="AL262" s="93"/>
      <c r="AM262" s="93"/>
      <c r="AN262" s="93"/>
    </row>
    <row r="263" spans="2:40">
      <c r="B263" s="1430"/>
      <c r="C263" s="1430"/>
      <c r="D263" s="1430"/>
      <c r="E263" s="1430"/>
      <c r="F263" s="1430"/>
      <c r="G263" s="1430"/>
      <c r="H263" s="1430"/>
      <c r="I263" s="1430"/>
      <c r="J263" s="1430"/>
      <c r="K263" s="1430"/>
      <c r="L263" s="1430"/>
      <c r="M263" s="1430"/>
      <c r="N263" s="1430"/>
      <c r="O263" s="1430"/>
      <c r="P263" s="1430"/>
      <c r="Q263" s="1430"/>
      <c r="R263" s="1430"/>
      <c r="S263" s="1430"/>
      <c r="T263" s="1430"/>
      <c r="U263" s="1430"/>
      <c r="V263" s="1430"/>
      <c r="W263" s="1430"/>
      <c r="X263" s="1430"/>
      <c r="Y263" s="1430"/>
      <c r="Z263" s="1430"/>
      <c r="AA263" s="1430"/>
      <c r="AB263" s="1430"/>
      <c r="AC263" s="1430"/>
      <c r="AD263" s="1430"/>
      <c r="AE263" s="1430"/>
      <c r="AF263" s="1430"/>
      <c r="AG263" s="1430"/>
      <c r="AH263" s="1430"/>
      <c r="AI263" s="1430"/>
      <c r="AJ263" s="1430"/>
      <c r="AK263" s="93"/>
      <c r="AL263" s="93"/>
      <c r="AM263" s="93"/>
      <c r="AN263" s="93"/>
    </row>
    <row r="264" spans="2:40">
      <c r="B264" s="1430"/>
      <c r="C264" s="1430"/>
      <c r="D264" s="1430"/>
      <c r="E264" s="1430"/>
      <c r="F264" s="1430"/>
      <c r="G264" s="1430"/>
      <c r="H264" s="1430"/>
      <c r="I264" s="1430"/>
      <c r="J264" s="1430"/>
      <c r="K264" s="1430"/>
      <c r="L264" s="1430"/>
      <c r="M264" s="1430"/>
      <c r="N264" s="1430"/>
      <c r="O264" s="1430"/>
      <c r="P264" s="1430"/>
      <c r="Q264" s="1430"/>
      <c r="R264" s="1430"/>
      <c r="S264" s="1430"/>
      <c r="T264" s="1430"/>
      <c r="U264" s="1430"/>
      <c r="V264" s="1430"/>
      <c r="W264" s="1430"/>
      <c r="X264" s="1430"/>
      <c r="Y264" s="1430"/>
      <c r="Z264" s="1430"/>
      <c r="AA264" s="1430"/>
      <c r="AB264" s="1430"/>
      <c r="AC264" s="1430"/>
      <c r="AD264" s="1430"/>
      <c r="AE264" s="1430"/>
      <c r="AF264" s="1430"/>
      <c r="AG264" s="1430"/>
      <c r="AH264" s="1430"/>
      <c r="AI264" s="1430"/>
      <c r="AJ264" s="1430"/>
      <c r="AK264" s="93"/>
      <c r="AL264" s="93"/>
      <c r="AM264" s="93"/>
      <c r="AN264" s="93"/>
    </row>
    <row r="265" spans="2:40">
      <c r="B265" s="1430"/>
      <c r="C265" s="1430"/>
      <c r="D265" s="1430"/>
      <c r="E265" s="1430"/>
      <c r="F265" s="1430"/>
      <c r="G265" s="1430"/>
      <c r="H265" s="1430"/>
      <c r="I265" s="1430"/>
      <c r="J265" s="1430"/>
      <c r="K265" s="1430"/>
      <c r="L265" s="1430"/>
      <c r="M265" s="1430"/>
      <c r="N265" s="1430"/>
      <c r="O265" s="1430"/>
      <c r="P265" s="1430"/>
      <c r="Q265" s="1430"/>
      <c r="R265" s="1430"/>
      <c r="S265" s="1430"/>
      <c r="T265" s="1430"/>
      <c r="U265" s="1430"/>
      <c r="V265" s="1430"/>
      <c r="W265" s="1430"/>
      <c r="X265" s="1430"/>
      <c r="Y265" s="1430"/>
      <c r="Z265" s="1430"/>
      <c r="AA265" s="1430"/>
      <c r="AB265" s="1430"/>
      <c r="AC265" s="1430"/>
      <c r="AD265" s="1430"/>
      <c r="AE265" s="1430"/>
      <c r="AF265" s="1430"/>
      <c r="AG265" s="1430"/>
      <c r="AH265" s="1430"/>
      <c r="AI265" s="1430"/>
      <c r="AJ265" s="1430"/>
      <c r="AK265" s="93"/>
      <c r="AL265" s="93"/>
      <c r="AM265" s="93"/>
      <c r="AN265" s="93"/>
    </row>
    <row r="266" spans="2:40">
      <c r="B266" s="1430"/>
      <c r="C266" s="1430"/>
      <c r="D266" s="1430"/>
      <c r="E266" s="1430"/>
      <c r="F266" s="1430"/>
      <c r="G266" s="1430"/>
      <c r="H266" s="1430"/>
      <c r="I266" s="1430"/>
      <c r="J266" s="1430"/>
      <c r="K266" s="1430"/>
      <c r="L266" s="1430"/>
      <c r="M266" s="1430"/>
      <c r="N266" s="1430"/>
      <c r="O266" s="1430"/>
      <c r="P266" s="1430"/>
      <c r="Q266" s="1430"/>
      <c r="R266" s="1430"/>
      <c r="S266" s="1430"/>
      <c r="T266" s="1430"/>
      <c r="U266" s="1430"/>
      <c r="V266" s="1430"/>
      <c r="W266" s="1430"/>
      <c r="X266" s="1430"/>
      <c r="Y266" s="1430"/>
      <c r="Z266" s="1430"/>
      <c r="AA266" s="1430"/>
      <c r="AB266" s="1430"/>
      <c r="AC266" s="1430"/>
      <c r="AD266" s="1430"/>
      <c r="AE266" s="1430"/>
      <c r="AF266" s="1430"/>
      <c r="AG266" s="1430"/>
      <c r="AH266" s="1430"/>
      <c r="AI266" s="1430"/>
      <c r="AJ266" s="1430"/>
      <c r="AK266" s="93"/>
      <c r="AL266" s="93"/>
      <c r="AM266" s="93"/>
      <c r="AN266" s="93"/>
    </row>
    <row r="267" spans="2:40">
      <c r="B267" s="1430"/>
      <c r="C267" s="1430"/>
      <c r="D267" s="1430"/>
      <c r="E267" s="1430"/>
      <c r="F267" s="1430"/>
      <c r="G267" s="1430"/>
      <c r="H267" s="1430"/>
      <c r="I267" s="1430"/>
      <c r="J267" s="1430"/>
      <c r="K267" s="1430"/>
      <c r="L267" s="1430"/>
      <c r="M267" s="1430"/>
      <c r="N267" s="1430"/>
      <c r="O267" s="1430"/>
      <c r="P267" s="1430"/>
      <c r="Q267" s="1430"/>
      <c r="R267" s="1430"/>
      <c r="S267" s="1430"/>
      <c r="T267" s="1430"/>
      <c r="U267" s="1430"/>
      <c r="V267" s="1430"/>
      <c r="W267" s="1430"/>
      <c r="X267" s="1430"/>
      <c r="Y267" s="1430"/>
      <c r="Z267" s="1430"/>
      <c r="AA267" s="1430"/>
      <c r="AB267" s="1430"/>
      <c r="AC267" s="1430"/>
      <c r="AD267" s="1430"/>
      <c r="AE267" s="1430"/>
      <c r="AF267" s="1430"/>
      <c r="AG267" s="1430"/>
      <c r="AH267" s="1430"/>
      <c r="AI267" s="1430"/>
      <c r="AJ267" s="1430"/>
      <c r="AK267" s="93"/>
      <c r="AL267" s="93"/>
      <c r="AM267" s="93"/>
      <c r="AN267" s="93"/>
    </row>
    <row r="268" spans="2:40">
      <c r="B268" s="1430"/>
      <c r="C268" s="1430"/>
      <c r="D268" s="1430"/>
      <c r="E268" s="1430"/>
      <c r="F268" s="1430"/>
      <c r="G268" s="1430"/>
      <c r="H268" s="1430"/>
      <c r="I268" s="1430"/>
      <c r="J268" s="1430"/>
      <c r="K268" s="1430"/>
      <c r="L268" s="1430"/>
      <c r="M268" s="1430"/>
      <c r="N268" s="1430"/>
      <c r="O268" s="1430"/>
      <c r="P268" s="1430"/>
      <c r="Q268" s="1430"/>
      <c r="R268" s="1430"/>
      <c r="S268" s="1430"/>
      <c r="T268" s="1430"/>
      <c r="U268" s="1430"/>
      <c r="V268" s="1430"/>
      <c r="W268" s="1430"/>
      <c r="X268" s="1430"/>
      <c r="Y268" s="1430"/>
      <c r="Z268" s="1430"/>
      <c r="AA268" s="1430"/>
      <c r="AB268" s="1430"/>
      <c r="AC268" s="1430"/>
      <c r="AD268" s="1430"/>
      <c r="AE268" s="1430"/>
      <c r="AF268" s="1430"/>
      <c r="AG268" s="1430"/>
      <c r="AH268" s="1430"/>
      <c r="AI268" s="1430"/>
      <c r="AJ268" s="1430"/>
      <c r="AK268" s="93"/>
      <c r="AL268" s="93"/>
      <c r="AM268" s="93"/>
      <c r="AN268" s="93"/>
    </row>
    <row r="269" spans="2:40">
      <c r="B269" s="1430"/>
      <c r="C269" s="1430"/>
      <c r="D269" s="1430"/>
      <c r="E269" s="1430"/>
      <c r="F269" s="1430"/>
      <c r="G269" s="1430"/>
      <c r="H269" s="1430"/>
      <c r="I269" s="1430"/>
      <c r="J269" s="1430"/>
      <c r="K269" s="1430"/>
      <c r="L269" s="1430"/>
      <c r="M269" s="1430"/>
      <c r="N269" s="1430"/>
      <c r="O269" s="1430"/>
      <c r="P269" s="1430"/>
      <c r="Q269" s="1430"/>
      <c r="R269" s="1430"/>
      <c r="S269" s="1430"/>
      <c r="T269" s="1430"/>
      <c r="U269" s="1430"/>
      <c r="V269" s="1430"/>
      <c r="W269" s="1430"/>
      <c r="X269" s="1430"/>
      <c r="Y269" s="1430"/>
      <c r="Z269" s="1430"/>
      <c r="AA269" s="1430"/>
      <c r="AB269" s="1430"/>
      <c r="AC269" s="1430"/>
      <c r="AD269" s="1430"/>
      <c r="AE269" s="1430"/>
      <c r="AF269" s="1430"/>
      <c r="AG269" s="1430"/>
      <c r="AH269" s="1430"/>
      <c r="AI269" s="1430"/>
      <c r="AJ269" s="1430"/>
      <c r="AK269" s="93"/>
      <c r="AL269" s="93"/>
      <c r="AM269" s="93"/>
      <c r="AN269" s="93"/>
    </row>
    <row r="270" spans="2:40">
      <c r="B270" s="1430"/>
      <c r="C270" s="1430"/>
      <c r="D270" s="1430"/>
      <c r="E270" s="1430"/>
      <c r="F270" s="1430"/>
      <c r="G270" s="1430"/>
      <c r="H270" s="1430"/>
      <c r="I270" s="1430"/>
      <c r="J270" s="1430"/>
      <c r="K270" s="1430"/>
      <c r="L270" s="1430"/>
      <c r="M270" s="1430"/>
      <c r="N270" s="1430"/>
      <c r="O270" s="1430"/>
      <c r="P270" s="1430"/>
      <c r="Q270" s="1430"/>
      <c r="R270" s="1430"/>
      <c r="S270" s="1430"/>
      <c r="T270" s="1430"/>
      <c r="U270" s="1430"/>
      <c r="V270" s="1430"/>
      <c r="W270" s="1430"/>
      <c r="X270" s="1430"/>
      <c r="Y270" s="1430"/>
      <c r="Z270" s="1430"/>
      <c r="AA270" s="1430"/>
      <c r="AB270" s="1430"/>
      <c r="AC270" s="1430"/>
      <c r="AD270" s="1430"/>
      <c r="AE270" s="1430"/>
      <c r="AF270" s="1430"/>
      <c r="AG270" s="1430"/>
      <c r="AH270" s="1430"/>
      <c r="AI270" s="1430"/>
      <c r="AJ270" s="1430"/>
      <c r="AK270" s="93"/>
      <c r="AL270" s="93"/>
      <c r="AM270" s="93"/>
      <c r="AN270" s="93"/>
    </row>
    <row r="271" spans="2:40">
      <c r="B271" s="1430"/>
      <c r="C271" s="1430"/>
      <c r="D271" s="1430"/>
      <c r="E271" s="1430"/>
      <c r="F271" s="1430"/>
      <c r="G271" s="1430"/>
      <c r="H271" s="1430"/>
      <c r="I271" s="1430"/>
      <c r="J271" s="1430"/>
      <c r="K271" s="1430"/>
      <c r="L271" s="1430"/>
      <c r="M271" s="1430"/>
      <c r="N271" s="1430"/>
      <c r="O271" s="1430"/>
      <c r="P271" s="1430"/>
      <c r="Q271" s="1430"/>
      <c r="R271" s="1430"/>
      <c r="S271" s="1430"/>
      <c r="T271" s="1430"/>
      <c r="U271" s="1430"/>
      <c r="V271" s="1430"/>
      <c r="W271" s="1430"/>
      <c r="X271" s="1430"/>
      <c r="Y271" s="1430"/>
      <c r="Z271" s="1430"/>
      <c r="AA271" s="1430"/>
      <c r="AB271" s="1430"/>
      <c r="AC271" s="1430"/>
      <c r="AD271" s="1430"/>
      <c r="AE271" s="1430"/>
      <c r="AF271" s="1430"/>
      <c r="AG271" s="1430"/>
      <c r="AH271" s="1430"/>
      <c r="AI271" s="1430"/>
      <c r="AJ271" s="1430"/>
      <c r="AK271" s="93"/>
      <c r="AL271" s="93"/>
      <c r="AM271" s="93"/>
      <c r="AN271" s="93"/>
    </row>
    <row r="272" spans="2:40">
      <c r="B272" s="1430"/>
      <c r="C272" s="1430"/>
      <c r="D272" s="1430"/>
      <c r="E272" s="1430"/>
      <c r="F272" s="1430"/>
      <c r="G272" s="1430"/>
      <c r="H272" s="1430"/>
      <c r="I272" s="1430"/>
      <c r="J272" s="1430"/>
      <c r="K272" s="1430"/>
      <c r="L272" s="1430"/>
      <c r="M272" s="1430"/>
      <c r="N272" s="1430"/>
      <c r="O272" s="1430"/>
      <c r="P272" s="1430"/>
      <c r="Q272" s="1430"/>
      <c r="R272" s="1430"/>
      <c r="S272" s="1430"/>
      <c r="T272" s="1430"/>
      <c r="U272" s="1430"/>
      <c r="V272" s="1430"/>
      <c r="W272" s="1430"/>
      <c r="X272" s="1430"/>
      <c r="Y272" s="1430"/>
      <c r="Z272" s="1430"/>
      <c r="AA272" s="1430"/>
      <c r="AB272" s="1430"/>
      <c r="AC272" s="1430"/>
      <c r="AD272" s="1430"/>
      <c r="AE272" s="1430"/>
      <c r="AF272" s="1430"/>
      <c r="AG272" s="1430"/>
      <c r="AH272" s="1430"/>
      <c r="AI272" s="1430"/>
      <c r="AJ272" s="1430"/>
      <c r="AK272" s="93"/>
      <c r="AL272" s="93"/>
      <c r="AM272" s="93"/>
      <c r="AN272" s="93"/>
    </row>
    <row r="273" spans="2:40">
      <c r="B273" s="1430"/>
      <c r="C273" s="1430"/>
      <c r="D273" s="1430"/>
      <c r="E273" s="1430"/>
      <c r="F273" s="1430"/>
      <c r="G273" s="1430"/>
      <c r="H273" s="1430"/>
      <c r="I273" s="1430"/>
      <c r="J273" s="1430"/>
      <c r="K273" s="1430"/>
      <c r="L273" s="1430"/>
      <c r="M273" s="1430"/>
      <c r="N273" s="1430"/>
      <c r="O273" s="1430"/>
      <c r="P273" s="1430"/>
      <c r="Q273" s="1430"/>
      <c r="R273" s="1430"/>
      <c r="S273" s="1430"/>
      <c r="T273" s="1430"/>
      <c r="U273" s="1430"/>
      <c r="V273" s="1430"/>
      <c r="W273" s="1430"/>
      <c r="X273" s="1430"/>
      <c r="Y273" s="1430"/>
      <c r="Z273" s="1430"/>
      <c r="AA273" s="1430"/>
      <c r="AB273" s="1430"/>
      <c r="AC273" s="1430"/>
      <c r="AD273" s="1430"/>
      <c r="AE273" s="1430"/>
      <c r="AF273" s="1430"/>
      <c r="AG273" s="1430"/>
      <c r="AH273" s="1430"/>
      <c r="AI273" s="1430"/>
      <c r="AJ273" s="1430"/>
      <c r="AK273" s="93"/>
      <c r="AL273" s="93"/>
      <c r="AM273" s="93"/>
      <c r="AN273" s="93"/>
    </row>
    <row r="274" spans="2:40">
      <c r="B274" s="1430"/>
      <c r="C274" s="1430"/>
      <c r="D274" s="1430"/>
      <c r="E274" s="1430"/>
      <c r="F274" s="1430"/>
      <c r="G274" s="1430"/>
      <c r="H274" s="1430"/>
      <c r="I274" s="1430"/>
      <c r="J274" s="1430"/>
      <c r="K274" s="1430"/>
      <c r="L274" s="1430"/>
      <c r="M274" s="1430"/>
      <c r="N274" s="1430"/>
      <c r="O274" s="1430"/>
      <c r="P274" s="1430"/>
      <c r="Q274" s="1430"/>
      <c r="R274" s="1430"/>
      <c r="S274" s="1430"/>
      <c r="T274" s="1430"/>
      <c r="U274" s="1430"/>
      <c r="V274" s="1430"/>
      <c r="W274" s="1430"/>
      <c r="X274" s="1430"/>
      <c r="Y274" s="1430"/>
      <c r="Z274" s="1430"/>
      <c r="AA274" s="1430"/>
      <c r="AB274" s="1430"/>
      <c r="AC274" s="1430"/>
      <c r="AD274" s="1430"/>
      <c r="AE274" s="1430"/>
      <c r="AF274" s="1430"/>
      <c r="AG274" s="1430"/>
      <c r="AH274" s="1430"/>
      <c r="AI274" s="1430"/>
      <c r="AJ274" s="1430"/>
      <c r="AK274" s="93"/>
      <c r="AL274" s="93"/>
      <c r="AM274" s="93"/>
      <c r="AN274" s="93"/>
    </row>
    <row r="275" spans="2:40">
      <c r="B275" s="1430"/>
      <c r="C275" s="1430"/>
      <c r="D275" s="1430"/>
      <c r="E275" s="1430"/>
      <c r="F275" s="1430"/>
      <c r="G275" s="1430"/>
      <c r="H275" s="1430"/>
      <c r="I275" s="1430"/>
      <c r="J275" s="1430"/>
      <c r="K275" s="1430"/>
      <c r="L275" s="1430"/>
      <c r="M275" s="1430"/>
      <c r="N275" s="1430"/>
      <c r="O275" s="1430"/>
      <c r="P275" s="1430"/>
      <c r="Q275" s="1430"/>
      <c r="R275" s="1430"/>
      <c r="S275" s="1430"/>
      <c r="T275" s="1430"/>
      <c r="U275" s="1430"/>
      <c r="V275" s="1430"/>
      <c r="W275" s="1430"/>
      <c r="X275" s="1430"/>
      <c r="Y275" s="1430"/>
      <c r="Z275" s="1430"/>
      <c r="AA275" s="1430"/>
      <c r="AB275" s="1430"/>
      <c r="AC275" s="1430"/>
      <c r="AD275" s="1430"/>
      <c r="AE275" s="1430"/>
      <c r="AF275" s="1430"/>
      <c r="AG275" s="1430"/>
      <c r="AH275" s="1430"/>
      <c r="AI275" s="1430"/>
      <c r="AJ275" s="1430"/>
      <c r="AK275" s="93"/>
      <c r="AL275" s="93"/>
      <c r="AM275" s="93"/>
      <c r="AN275" s="93"/>
    </row>
    <row r="276" spans="2:40">
      <c r="B276" s="1430"/>
      <c r="C276" s="1430"/>
      <c r="D276" s="1430"/>
      <c r="E276" s="1430"/>
      <c r="F276" s="1430"/>
      <c r="G276" s="1430"/>
      <c r="H276" s="1430"/>
      <c r="I276" s="1430"/>
      <c r="J276" s="1430"/>
      <c r="K276" s="1430"/>
      <c r="L276" s="1430"/>
      <c r="M276" s="1430"/>
      <c r="N276" s="1430"/>
      <c r="O276" s="1430"/>
      <c r="P276" s="1430"/>
      <c r="Q276" s="1430"/>
      <c r="R276" s="1430"/>
      <c r="S276" s="1430"/>
      <c r="T276" s="1430"/>
      <c r="U276" s="1430"/>
      <c r="V276" s="1430"/>
      <c r="W276" s="1430"/>
      <c r="X276" s="1430"/>
      <c r="Y276" s="1430"/>
      <c r="Z276" s="1430"/>
      <c r="AA276" s="1430"/>
      <c r="AB276" s="1430"/>
      <c r="AC276" s="1430"/>
      <c r="AD276" s="1430"/>
      <c r="AE276" s="1430"/>
      <c r="AF276" s="1430"/>
      <c r="AG276" s="1430"/>
      <c r="AH276" s="1430"/>
      <c r="AI276" s="1430"/>
      <c r="AJ276" s="1430"/>
      <c r="AK276" s="93"/>
      <c r="AL276" s="93"/>
      <c r="AM276" s="93"/>
      <c r="AN276" s="93"/>
    </row>
    <row r="277" spans="2:40">
      <c r="B277" s="1430"/>
      <c r="C277" s="1430"/>
      <c r="D277" s="1430"/>
      <c r="E277" s="1430"/>
      <c r="F277" s="1430"/>
      <c r="G277" s="1430"/>
      <c r="H277" s="1430"/>
      <c r="I277" s="1430"/>
      <c r="J277" s="1430"/>
      <c r="K277" s="1430"/>
      <c r="L277" s="1430"/>
      <c r="M277" s="1430"/>
      <c r="N277" s="1430"/>
      <c r="O277" s="1430"/>
      <c r="P277" s="1430"/>
      <c r="Q277" s="1430"/>
      <c r="R277" s="1430"/>
      <c r="S277" s="1430"/>
      <c r="T277" s="1430"/>
      <c r="U277" s="1430"/>
      <c r="V277" s="1430"/>
      <c r="W277" s="1430"/>
      <c r="X277" s="1430"/>
      <c r="Y277" s="1430"/>
      <c r="Z277" s="1430"/>
      <c r="AA277" s="1430"/>
      <c r="AB277" s="1430"/>
      <c r="AC277" s="1430"/>
      <c r="AD277" s="1430"/>
      <c r="AE277" s="1430"/>
      <c r="AF277" s="1430"/>
      <c r="AG277" s="1430"/>
      <c r="AH277" s="1430"/>
      <c r="AI277" s="1430"/>
      <c r="AJ277" s="1430"/>
      <c r="AK277" s="93"/>
      <c r="AL277" s="93"/>
      <c r="AM277" s="93"/>
      <c r="AN277" s="93"/>
    </row>
    <row r="278" spans="2:40">
      <c r="B278" s="1430"/>
      <c r="C278" s="1430"/>
      <c r="D278" s="1430"/>
      <c r="E278" s="1430"/>
      <c r="F278" s="1430"/>
      <c r="G278" s="1430"/>
      <c r="H278" s="1430"/>
      <c r="I278" s="1430"/>
      <c r="J278" s="1430"/>
      <c r="K278" s="1430"/>
      <c r="L278" s="1430"/>
      <c r="M278" s="1430"/>
      <c r="N278" s="1430"/>
      <c r="O278" s="1430"/>
      <c r="P278" s="1430"/>
      <c r="Q278" s="1430"/>
      <c r="R278" s="1430"/>
      <c r="S278" s="1430"/>
      <c r="T278" s="1430"/>
      <c r="U278" s="1430"/>
      <c r="V278" s="1430"/>
      <c r="W278" s="1430"/>
      <c r="X278" s="1430"/>
      <c r="Y278" s="1430"/>
      <c r="Z278" s="1430"/>
      <c r="AA278" s="1430"/>
      <c r="AB278" s="1430"/>
      <c r="AC278" s="1430"/>
      <c r="AD278" s="1430"/>
      <c r="AE278" s="1430"/>
      <c r="AF278" s="1430"/>
      <c r="AG278" s="1430"/>
      <c r="AH278" s="1430"/>
      <c r="AI278" s="1430"/>
      <c r="AJ278" s="1430"/>
      <c r="AK278" s="93"/>
      <c r="AL278" s="93"/>
      <c r="AM278" s="93"/>
      <c r="AN278" s="93"/>
    </row>
    <row r="279" spans="2:40">
      <c r="B279" s="1430"/>
      <c r="C279" s="1430"/>
      <c r="D279" s="1430"/>
      <c r="E279" s="1430"/>
      <c r="F279" s="1430"/>
      <c r="G279" s="1430"/>
      <c r="H279" s="1430"/>
      <c r="I279" s="1430"/>
      <c r="J279" s="1430"/>
      <c r="K279" s="1430"/>
      <c r="L279" s="1430"/>
      <c r="M279" s="1430"/>
      <c r="N279" s="1430"/>
      <c r="O279" s="1430"/>
      <c r="P279" s="1430"/>
      <c r="Q279" s="1430"/>
      <c r="R279" s="1430"/>
      <c r="S279" s="1430"/>
      <c r="T279" s="1430"/>
      <c r="U279" s="1430"/>
      <c r="V279" s="1430"/>
      <c r="W279" s="1430"/>
      <c r="X279" s="1430"/>
      <c r="Y279" s="1430"/>
      <c r="Z279" s="1430"/>
      <c r="AA279" s="1430"/>
      <c r="AB279" s="1430"/>
      <c r="AC279" s="1430"/>
      <c r="AD279" s="1430"/>
      <c r="AE279" s="1430"/>
      <c r="AF279" s="1430"/>
      <c r="AG279" s="1430"/>
      <c r="AH279" s="1430"/>
      <c r="AI279" s="1430"/>
      <c r="AJ279" s="1430"/>
      <c r="AK279" s="93"/>
      <c r="AL279" s="93"/>
      <c r="AM279" s="93"/>
      <c r="AN279" s="93"/>
    </row>
    <row r="280" spans="2:40">
      <c r="B280" s="1430"/>
      <c r="C280" s="1430"/>
      <c r="D280" s="1430"/>
      <c r="E280" s="1430"/>
      <c r="F280" s="1430"/>
      <c r="G280" s="1430"/>
      <c r="H280" s="1430"/>
      <c r="I280" s="1430"/>
      <c r="J280" s="1430"/>
      <c r="K280" s="1430"/>
      <c r="L280" s="1430"/>
      <c r="M280" s="1430"/>
      <c r="N280" s="1430"/>
      <c r="O280" s="1430"/>
      <c r="P280" s="1430"/>
      <c r="Q280" s="1430"/>
      <c r="R280" s="1430"/>
      <c r="S280" s="1430"/>
      <c r="T280" s="1430"/>
      <c r="U280" s="1430"/>
      <c r="V280" s="1430"/>
      <c r="W280" s="1430"/>
      <c r="X280" s="1430"/>
      <c r="Y280" s="1430"/>
      <c r="Z280" s="1430"/>
      <c r="AA280" s="1430"/>
      <c r="AB280" s="1430"/>
      <c r="AC280" s="1430"/>
      <c r="AD280" s="1430"/>
      <c r="AE280" s="1430"/>
      <c r="AF280" s="1430"/>
      <c r="AG280" s="1430"/>
      <c r="AH280" s="1430"/>
      <c r="AI280" s="1430"/>
      <c r="AJ280" s="1430"/>
      <c r="AK280" s="93"/>
      <c r="AL280" s="93"/>
      <c r="AM280" s="93"/>
      <c r="AN280" s="93"/>
    </row>
    <row r="281" spans="2:40">
      <c r="B281" s="1430"/>
      <c r="C281" s="1430"/>
      <c r="D281" s="1430"/>
      <c r="E281" s="1430"/>
      <c r="F281" s="1430"/>
      <c r="G281" s="1430"/>
      <c r="H281" s="1430"/>
      <c r="I281" s="1430"/>
      <c r="J281" s="1430"/>
      <c r="K281" s="1430"/>
      <c r="L281" s="1430"/>
      <c r="M281" s="1430"/>
      <c r="N281" s="1430"/>
      <c r="O281" s="1430"/>
      <c r="P281" s="1430"/>
      <c r="Q281" s="1430"/>
      <c r="R281" s="1430"/>
      <c r="S281" s="1430"/>
      <c r="T281" s="1430"/>
      <c r="U281" s="1430"/>
      <c r="V281" s="1430"/>
      <c r="W281" s="1430"/>
      <c r="X281" s="1430"/>
      <c r="Y281" s="1430"/>
      <c r="Z281" s="1430"/>
      <c r="AA281" s="1430"/>
      <c r="AB281" s="1430"/>
      <c r="AC281" s="1430"/>
      <c r="AD281" s="1430"/>
      <c r="AE281" s="1430"/>
      <c r="AF281" s="1430"/>
      <c r="AG281" s="1430"/>
      <c r="AH281" s="1430"/>
      <c r="AI281" s="1430"/>
      <c r="AJ281" s="1430"/>
      <c r="AK281" s="93"/>
      <c r="AL281" s="93"/>
      <c r="AM281" s="93"/>
      <c r="AN281" s="93"/>
    </row>
    <row r="282" spans="2:40">
      <c r="B282" s="1430"/>
      <c r="C282" s="1430"/>
      <c r="D282" s="1430"/>
      <c r="E282" s="1430"/>
      <c r="F282" s="1430"/>
      <c r="G282" s="1430"/>
      <c r="H282" s="1430"/>
      <c r="I282" s="1430"/>
      <c r="J282" s="1430"/>
      <c r="K282" s="1430"/>
      <c r="L282" s="1430"/>
      <c r="M282" s="1430"/>
      <c r="N282" s="1430"/>
      <c r="O282" s="1430"/>
      <c r="P282" s="1430"/>
      <c r="Q282" s="1430"/>
      <c r="R282" s="1430"/>
      <c r="S282" s="1430"/>
      <c r="T282" s="1430"/>
      <c r="U282" s="1430"/>
      <c r="V282" s="1430"/>
      <c r="W282" s="1430"/>
      <c r="X282" s="1430"/>
      <c r="Y282" s="1430"/>
      <c r="Z282" s="1430"/>
      <c r="AA282" s="1430"/>
      <c r="AB282" s="1430"/>
      <c r="AC282" s="1430"/>
      <c r="AD282" s="1430"/>
      <c r="AE282" s="1430"/>
      <c r="AF282" s="1430"/>
      <c r="AG282" s="1430"/>
      <c r="AH282" s="1430"/>
      <c r="AI282" s="1430"/>
      <c r="AJ282" s="1430"/>
      <c r="AK282" s="93"/>
      <c r="AL282" s="93"/>
      <c r="AM282" s="93"/>
      <c r="AN282" s="93"/>
    </row>
    <row r="283" spans="2:40">
      <c r="B283" s="1430"/>
      <c r="C283" s="1430"/>
      <c r="D283" s="1430"/>
      <c r="E283" s="1430"/>
      <c r="F283" s="1430"/>
      <c r="G283" s="1430"/>
      <c r="H283" s="1430"/>
      <c r="I283" s="1430"/>
      <c r="J283" s="1430"/>
      <c r="K283" s="1430"/>
      <c r="L283" s="1430"/>
      <c r="M283" s="1430"/>
      <c r="N283" s="1430"/>
      <c r="O283" s="1430"/>
      <c r="P283" s="1430"/>
      <c r="Q283" s="1430"/>
      <c r="R283" s="1430"/>
      <c r="S283" s="1430"/>
      <c r="T283" s="1430"/>
      <c r="U283" s="1430"/>
      <c r="V283" s="1430"/>
      <c r="W283" s="1430"/>
      <c r="X283" s="1430"/>
      <c r="Y283" s="1430"/>
      <c r="Z283" s="1430"/>
      <c r="AA283" s="1430"/>
      <c r="AB283" s="1430"/>
      <c r="AC283" s="1430"/>
      <c r="AD283" s="1430"/>
      <c r="AE283" s="1430"/>
      <c r="AF283" s="1430"/>
      <c r="AG283" s="1430"/>
      <c r="AH283" s="1430"/>
      <c r="AI283" s="1430"/>
      <c r="AJ283" s="1430"/>
      <c r="AK283" s="93"/>
      <c r="AL283" s="93"/>
      <c r="AM283" s="93"/>
      <c r="AN283" s="93"/>
    </row>
    <row r="284" spans="2:40">
      <c r="B284" s="1430"/>
      <c r="C284" s="1430"/>
      <c r="D284" s="1430"/>
      <c r="E284" s="1430"/>
      <c r="F284" s="1430"/>
      <c r="G284" s="1430"/>
      <c r="H284" s="1430"/>
      <c r="I284" s="1430"/>
      <c r="J284" s="1430"/>
      <c r="K284" s="1430"/>
      <c r="L284" s="1430"/>
      <c r="M284" s="1430"/>
      <c r="N284" s="1430"/>
      <c r="O284" s="1430"/>
      <c r="P284" s="1430"/>
      <c r="Q284" s="1430"/>
      <c r="R284" s="1430"/>
      <c r="S284" s="1430"/>
      <c r="T284" s="1430"/>
      <c r="U284" s="1430"/>
      <c r="V284" s="1430"/>
      <c r="W284" s="1430"/>
      <c r="X284" s="1430"/>
      <c r="Y284" s="1430"/>
      <c r="Z284" s="1430"/>
      <c r="AA284" s="1430"/>
      <c r="AB284" s="1430"/>
      <c r="AC284" s="1430"/>
      <c r="AD284" s="1430"/>
      <c r="AE284" s="1430"/>
      <c r="AF284" s="1430"/>
      <c r="AG284" s="1430"/>
      <c r="AH284" s="1430"/>
      <c r="AI284" s="1430"/>
      <c r="AJ284" s="1430"/>
      <c r="AK284" s="93"/>
      <c r="AL284" s="93"/>
      <c r="AM284" s="93"/>
      <c r="AN284" s="93"/>
    </row>
    <row r="285" spans="2:40">
      <c r="B285" s="1430"/>
      <c r="C285" s="1430"/>
      <c r="D285" s="1430"/>
      <c r="E285" s="1430"/>
      <c r="F285" s="1430"/>
      <c r="G285" s="1430"/>
      <c r="H285" s="1430"/>
      <c r="I285" s="1430"/>
      <c r="J285" s="1430"/>
      <c r="K285" s="1430"/>
      <c r="L285" s="1430"/>
      <c r="M285" s="1430"/>
      <c r="N285" s="1430"/>
      <c r="O285" s="1430"/>
      <c r="P285" s="1430"/>
      <c r="Q285" s="1430"/>
      <c r="R285" s="1430"/>
      <c r="S285" s="1430"/>
      <c r="T285" s="1430"/>
      <c r="U285" s="1430"/>
      <c r="V285" s="1430"/>
      <c r="W285" s="1430"/>
      <c r="X285" s="1430"/>
      <c r="Y285" s="1430"/>
      <c r="Z285" s="1430"/>
      <c r="AA285" s="1430"/>
      <c r="AB285" s="1430"/>
      <c r="AC285" s="1430"/>
      <c r="AD285" s="1430"/>
      <c r="AE285" s="1430"/>
      <c r="AF285" s="1430"/>
      <c r="AG285" s="1430"/>
      <c r="AH285" s="1430"/>
      <c r="AI285" s="1430"/>
      <c r="AJ285" s="1430"/>
      <c r="AK285" s="93"/>
      <c r="AL285" s="93"/>
      <c r="AM285" s="93"/>
      <c r="AN285" s="93"/>
    </row>
    <row r="286" spans="2:40">
      <c r="B286" s="1430"/>
      <c r="C286" s="1430"/>
      <c r="D286" s="1430"/>
      <c r="E286" s="1430"/>
      <c r="F286" s="1430"/>
      <c r="G286" s="1430"/>
      <c r="H286" s="1430"/>
      <c r="I286" s="1430"/>
      <c r="J286" s="1430"/>
      <c r="K286" s="1430"/>
      <c r="L286" s="1430"/>
      <c r="M286" s="1430"/>
      <c r="N286" s="1430"/>
      <c r="O286" s="1430"/>
      <c r="P286" s="1430"/>
      <c r="Q286" s="1430"/>
      <c r="R286" s="1430"/>
      <c r="S286" s="1430"/>
      <c r="T286" s="1430"/>
      <c r="U286" s="1430"/>
      <c r="V286" s="1430"/>
      <c r="W286" s="1430"/>
      <c r="X286" s="1430"/>
      <c r="Y286" s="1430"/>
      <c r="Z286" s="1430"/>
      <c r="AA286" s="1430"/>
      <c r="AB286" s="1430"/>
      <c r="AC286" s="1430"/>
      <c r="AD286" s="1430"/>
      <c r="AE286" s="1430"/>
      <c r="AF286" s="1430"/>
      <c r="AG286" s="1430"/>
      <c r="AH286" s="1430"/>
      <c r="AI286" s="1430"/>
      <c r="AJ286" s="1430"/>
      <c r="AK286" s="93"/>
      <c r="AL286" s="93"/>
      <c r="AM286" s="93"/>
      <c r="AN286" s="93"/>
    </row>
    <row r="287" spans="2:40">
      <c r="B287" s="1430"/>
      <c r="C287" s="1430"/>
      <c r="D287" s="1430"/>
      <c r="E287" s="1430"/>
      <c r="F287" s="1430"/>
      <c r="G287" s="1430"/>
      <c r="H287" s="1430"/>
      <c r="I287" s="1430"/>
      <c r="J287" s="1430"/>
      <c r="K287" s="1430"/>
      <c r="L287" s="1430"/>
      <c r="M287" s="1430"/>
      <c r="N287" s="1430"/>
      <c r="O287" s="1430"/>
      <c r="P287" s="1430"/>
      <c r="Q287" s="1430"/>
      <c r="R287" s="1430"/>
      <c r="S287" s="1430"/>
      <c r="T287" s="1430"/>
      <c r="U287" s="1430"/>
      <c r="V287" s="1430"/>
      <c r="W287" s="1430"/>
      <c r="X287" s="1430"/>
      <c r="Y287" s="1430"/>
      <c r="Z287" s="1430"/>
      <c r="AA287" s="1430"/>
      <c r="AB287" s="1430"/>
      <c r="AC287" s="1430"/>
      <c r="AD287" s="1430"/>
      <c r="AE287" s="1430"/>
      <c r="AF287" s="1430"/>
      <c r="AG287" s="1430"/>
      <c r="AH287" s="1430"/>
      <c r="AI287" s="1430"/>
      <c r="AJ287" s="1430"/>
      <c r="AK287" s="93"/>
      <c r="AL287" s="93"/>
      <c r="AM287" s="93"/>
      <c r="AN287" s="93"/>
    </row>
    <row r="288" spans="2:40">
      <c r="B288" s="1430"/>
      <c r="C288" s="1430"/>
      <c r="D288" s="1430"/>
      <c r="E288" s="1430"/>
      <c r="F288" s="1430"/>
      <c r="G288" s="1430"/>
      <c r="H288" s="1430"/>
      <c r="I288" s="1430"/>
      <c r="J288" s="1430"/>
      <c r="K288" s="1430"/>
      <c r="L288" s="1430"/>
      <c r="M288" s="1430"/>
      <c r="N288" s="1430"/>
      <c r="O288" s="1430"/>
      <c r="P288" s="1430"/>
      <c r="Q288" s="1430"/>
      <c r="R288" s="1430"/>
      <c r="S288" s="1430"/>
      <c r="T288" s="1430"/>
      <c r="U288" s="1430"/>
      <c r="V288" s="1430"/>
      <c r="W288" s="1430"/>
      <c r="X288" s="1430"/>
      <c r="Y288" s="1430"/>
      <c r="Z288" s="1430"/>
      <c r="AA288" s="1430"/>
      <c r="AB288" s="1430"/>
      <c r="AC288" s="1430"/>
      <c r="AD288" s="1430"/>
      <c r="AE288" s="1430"/>
      <c r="AF288" s="1430"/>
      <c r="AG288" s="1430"/>
      <c r="AH288" s="1430"/>
      <c r="AI288" s="1430"/>
      <c r="AJ288" s="1430"/>
      <c r="AK288" s="93"/>
      <c r="AL288" s="93"/>
      <c r="AM288" s="93"/>
      <c r="AN288" s="93"/>
    </row>
    <row r="289" spans="2:40">
      <c r="B289" s="1430"/>
      <c r="C289" s="1430"/>
      <c r="D289" s="1430"/>
      <c r="E289" s="1430"/>
      <c r="F289" s="1430"/>
      <c r="G289" s="1430"/>
      <c r="H289" s="1430"/>
      <c r="I289" s="1430"/>
      <c r="J289" s="1430"/>
      <c r="K289" s="1430"/>
      <c r="L289" s="1430"/>
      <c r="M289" s="1430"/>
      <c r="N289" s="1430"/>
      <c r="O289" s="1430"/>
      <c r="P289" s="1430"/>
      <c r="Q289" s="1430"/>
      <c r="R289" s="1430"/>
      <c r="S289" s="1430"/>
      <c r="T289" s="1430"/>
      <c r="U289" s="1430"/>
      <c r="V289" s="1430"/>
      <c r="W289" s="1430"/>
      <c r="X289" s="1430"/>
      <c r="Y289" s="1430"/>
      <c r="Z289" s="1430"/>
      <c r="AA289" s="1430"/>
      <c r="AB289" s="1430"/>
      <c r="AC289" s="1430"/>
      <c r="AD289" s="1430"/>
      <c r="AE289" s="1430"/>
      <c r="AF289" s="1430"/>
      <c r="AG289" s="1430"/>
      <c r="AH289" s="1430"/>
      <c r="AI289" s="1430"/>
      <c r="AJ289" s="1430"/>
      <c r="AK289" s="93"/>
      <c r="AL289" s="93"/>
      <c r="AM289" s="93"/>
      <c r="AN289" s="93"/>
    </row>
    <row r="290" spans="2:40">
      <c r="B290" s="1430"/>
      <c r="C290" s="1430"/>
      <c r="D290" s="1430"/>
      <c r="E290" s="1430"/>
      <c r="F290" s="1430"/>
      <c r="G290" s="1430"/>
      <c r="H290" s="1430"/>
      <c r="I290" s="1430"/>
      <c r="J290" s="1430"/>
      <c r="K290" s="1430"/>
      <c r="L290" s="1430"/>
      <c r="M290" s="1430"/>
      <c r="N290" s="1430"/>
      <c r="O290" s="1430"/>
      <c r="P290" s="1430"/>
      <c r="Q290" s="1430"/>
      <c r="R290" s="1430"/>
      <c r="S290" s="1430"/>
      <c r="T290" s="1430"/>
      <c r="U290" s="1430"/>
      <c r="V290" s="1430"/>
      <c r="W290" s="1430"/>
      <c r="X290" s="1430"/>
      <c r="Y290" s="1430"/>
      <c r="Z290" s="1430"/>
      <c r="AA290" s="1430"/>
      <c r="AB290" s="1430"/>
      <c r="AC290" s="1430"/>
      <c r="AD290" s="1430"/>
      <c r="AE290" s="1430"/>
      <c r="AF290" s="1430"/>
      <c r="AG290" s="1430"/>
      <c r="AH290" s="1430"/>
      <c r="AI290" s="1430"/>
      <c r="AJ290" s="1430"/>
      <c r="AK290" s="93"/>
      <c r="AL290" s="93"/>
      <c r="AM290" s="93"/>
      <c r="AN290" s="93"/>
    </row>
    <row r="291" spans="2:40">
      <c r="B291" s="1430"/>
      <c r="C291" s="1430"/>
      <c r="D291" s="1430"/>
      <c r="E291" s="1430"/>
      <c r="F291" s="1430"/>
      <c r="G291" s="1430"/>
      <c r="H291" s="1430"/>
      <c r="I291" s="1430"/>
      <c r="J291" s="1430"/>
      <c r="K291" s="1430"/>
      <c r="L291" s="1430"/>
      <c r="M291" s="1430"/>
      <c r="N291" s="1430"/>
      <c r="O291" s="1430"/>
      <c r="P291" s="1430"/>
      <c r="Q291" s="1430"/>
      <c r="R291" s="1430"/>
      <c r="S291" s="1430"/>
      <c r="T291" s="1430"/>
      <c r="U291" s="1430"/>
      <c r="V291" s="1430"/>
      <c r="W291" s="1430"/>
      <c r="X291" s="1430"/>
      <c r="Y291" s="1430"/>
      <c r="Z291" s="1430"/>
      <c r="AA291" s="1430"/>
      <c r="AB291" s="1430"/>
      <c r="AC291" s="1430"/>
      <c r="AD291" s="1430"/>
      <c r="AE291" s="1430"/>
      <c r="AF291" s="1430"/>
      <c r="AG291" s="1430"/>
      <c r="AH291" s="1430"/>
      <c r="AI291" s="1430"/>
      <c r="AJ291" s="1430"/>
      <c r="AK291" s="93"/>
      <c r="AL291" s="93"/>
      <c r="AM291" s="93"/>
      <c r="AN291" s="93"/>
    </row>
    <row r="292" spans="2:40">
      <c r="B292" s="1430"/>
      <c r="C292" s="1430"/>
      <c r="D292" s="1430"/>
      <c r="E292" s="1430"/>
      <c r="F292" s="1430"/>
      <c r="G292" s="1430"/>
      <c r="H292" s="1430"/>
      <c r="I292" s="1430"/>
      <c r="J292" s="1430"/>
      <c r="K292" s="1430"/>
      <c r="L292" s="1430"/>
      <c r="M292" s="1430"/>
      <c r="N292" s="1430"/>
      <c r="O292" s="1430"/>
      <c r="P292" s="1430"/>
      <c r="Q292" s="1430"/>
      <c r="R292" s="1430"/>
      <c r="S292" s="1430"/>
      <c r="T292" s="1430"/>
      <c r="U292" s="1430"/>
      <c r="V292" s="1430"/>
      <c r="W292" s="1430"/>
      <c r="X292" s="1430"/>
      <c r="Y292" s="1430"/>
      <c r="Z292" s="1430"/>
      <c r="AA292" s="1430"/>
      <c r="AB292" s="1430"/>
      <c r="AC292" s="1430"/>
      <c r="AD292" s="1430"/>
      <c r="AE292" s="1430"/>
      <c r="AF292" s="1430"/>
      <c r="AG292" s="1430"/>
      <c r="AH292" s="1430"/>
      <c r="AI292" s="1430"/>
      <c r="AJ292" s="1430"/>
      <c r="AK292" s="93"/>
      <c r="AL292" s="93"/>
      <c r="AM292" s="93"/>
      <c r="AN292" s="93"/>
    </row>
    <row r="293" spans="2:40">
      <c r="B293" s="1430"/>
      <c r="C293" s="1430"/>
      <c r="D293" s="1430"/>
      <c r="E293" s="1430"/>
      <c r="F293" s="1430"/>
      <c r="G293" s="1430"/>
      <c r="H293" s="1430"/>
      <c r="I293" s="1430"/>
      <c r="J293" s="1430"/>
      <c r="K293" s="1430"/>
      <c r="L293" s="1430"/>
      <c r="M293" s="1430"/>
      <c r="N293" s="1430"/>
      <c r="O293" s="1430"/>
      <c r="P293" s="1430"/>
      <c r="Q293" s="1430"/>
      <c r="R293" s="1430"/>
      <c r="S293" s="1430"/>
      <c r="T293" s="1430"/>
      <c r="U293" s="1430"/>
      <c r="V293" s="1430"/>
      <c r="W293" s="1430"/>
      <c r="X293" s="1430"/>
      <c r="Y293" s="1430"/>
      <c r="Z293" s="1430"/>
      <c r="AA293" s="1430"/>
      <c r="AB293" s="1430"/>
      <c r="AC293" s="1430"/>
      <c r="AD293" s="1430"/>
      <c r="AE293" s="1430"/>
      <c r="AF293" s="1430"/>
      <c r="AG293" s="1430"/>
      <c r="AH293" s="1430"/>
      <c r="AI293" s="1430"/>
      <c r="AJ293" s="1430"/>
      <c r="AK293" s="93"/>
      <c r="AL293" s="93"/>
      <c r="AM293" s="93"/>
      <c r="AN293" s="93"/>
    </row>
    <row r="294" spans="2:40">
      <c r="B294" s="1430"/>
      <c r="C294" s="1430"/>
      <c r="D294" s="1430"/>
      <c r="E294" s="1430"/>
      <c r="F294" s="1430"/>
      <c r="G294" s="1430"/>
      <c r="H294" s="1430"/>
      <c r="I294" s="1430"/>
      <c r="J294" s="1430"/>
      <c r="K294" s="1430"/>
      <c r="L294" s="1430"/>
      <c r="M294" s="1430"/>
      <c r="N294" s="1430"/>
      <c r="O294" s="1430"/>
      <c r="P294" s="1430"/>
      <c r="Q294" s="1430"/>
      <c r="R294" s="1430"/>
      <c r="S294" s="1430"/>
      <c r="T294" s="1430"/>
      <c r="U294" s="1430"/>
      <c r="V294" s="1430"/>
      <c r="W294" s="1430"/>
      <c r="X294" s="1430"/>
      <c r="Y294" s="1430"/>
      <c r="Z294" s="1430"/>
      <c r="AA294" s="1430"/>
      <c r="AB294" s="1430"/>
      <c r="AC294" s="1430"/>
      <c r="AD294" s="1430"/>
      <c r="AE294" s="1430"/>
      <c r="AF294" s="1430"/>
      <c r="AG294" s="1430"/>
      <c r="AH294" s="1430"/>
      <c r="AI294" s="1430"/>
      <c r="AJ294" s="1430"/>
      <c r="AK294" s="93"/>
      <c r="AL294" s="93"/>
      <c r="AM294" s="93"/>
      <c r="AN294" s="93"/>
    </row>
    <row r="295" spans="2:40">
      <c r="B295" s="1430"/>
      <c r="C295" s="1430"/>
      <c r="D295" s="1430"/>
      <c r="E295" s="1430"/>
      <c r="F295" s="1430"/>
      <c r="G295" s="1430"/>
      <c r="H295" s="1430"/>
      <c r="I295" s="1430"/>
      <c r="J295" s="1430"/>
      <c r="K295" s="1430"/>
      <c r="L295" s="1430"/>
      <c r="M295" s="1430"/>
      <c r="N295" s="1430"/>
      <c r="O295" s="1430"/>
      <c r="P295" s="1430"/>
      <c r="Q295" s="1430"/>
      <c r="R295" s="1430"/>
      <c r="S295" s="1430"/>
      <c r="T295" s="1430"/>
      <c r="U295" s="1430"/>
      <c r="V295" s="1430"/>
      <c r="W295" s="1430"/>
      <c r="X295" s="1430"/>
      <c r="Y295" s="1430"/>
      <c r="Z295" s="1430"/>
      <c r="AA295" s="1430"/>
      <c r="AB295" s="1430"/>
      <c r="AC295" s="1430"/>
      <c r="AD295" s="1430"/>
      <c r="AE295" s="1430"/>
      <c r="AF295" s="1430"/>
      <c r="AG295" s="1430"/>
      <c r="AH295" s="1430"/>
      <c r="AI295" s="1430"/>
      <c r="AJ295" s="1430"/>
      <c r="AK295" s="93"/>
      <c r="AL295" s="93"/>
      <c r="AM295" s="93"/>
      <c r="AN295" s="93"/>
    </row>
    <row r="296" spans="2:40">
      <c r="B296" s="1430"/>
      <c r="C296" s="1430"/>
      <c r="D296" s="1430"/>
      <c r="E296" s="1430"/>
      <c r="F296" s="1430"/>
      <c r="G296" s="1430"/>
      <c r="H296" s="1430"/>
      <c r="I296" s="1430"/>
      <c r="J296" s="1430"/>
      <c r="K296" s="1430"/>
      <c r="L296" s="1430"/>
      <c r="M296" s="1430"/>
      <c r="N296" s="1430"/>
      <c r="O296" s="1430"/>
      <c r="P296" s="1430"/>
      <c r="Q296" s="1430"/>
      <c r="R296" s="1430"/>
      <c r="S296" s="1430"/>
      <c r="T296" s="1430"/>
      <c r="U296" s="1430"/>
      <c r="V296" s="1430"/>
      <c r="W296" s="1430"/>
      <c r="X296" s="1430"/>
      <c r="Y296" s="1430"/>
      <c r="Z296" s="1430"/>
      <c r="AA296" s="1430"/>
      <c r="AB296" s="1430"/>
      <c r="AC296" s="1430"/>
      <c r="AD296" s="1430"/>
      <c r="AE296" s="1430"/>
      <c r="AF296" s="1430"/>
      <c r="AG296" s="1430"/>
      <c r="AH296" s="1430"/>
      <c r="AI296" s="1430"/>
      <c r="AJ296" s="1430"/>
      <c r="AK296" s="93"/>
      <c r="AL296" s="93"/>
      <c r="AM296" s="93"/>
      <c r="AN296" s="93"/>
    </row>
    <row r="297" spans="2:40">
      <c r="B297" s="1430"/>
      <c r="C297" s="1430"/>
      <c r="D297" s="1430"/>
      <c r="E297" s="1430"/>
      <c r="F297" s="1430"/>
      <c r="G297" s="1430"/>
      <c r="H297" s="1430"/>
      <c r="I297" s="1430"/>
      <c r="J297" s="1430"/>
      <c r="K297" s="1430"/>
      <c r="L297" s="1430"/>
      <c r="M297" s="1430"/>
      <c r="N297" s="1430"/>
      <c r="O297" s="1430"/>
      <c r="P297" s="1430"/>
      <c r="Q297" s="1430"/>
      <c r="R297" s="1430"/>
      <c r="S297" s="1430"/>
      <c r="T297" s="1430"/>
      <c r="U297" s="1430"/>
      <c r="V297" s="1430"/>
      <c r="W297" s="1430"/>
      <c r="X297" s="1430"/>
      <c r="Y297" s="1430"/>
      <c r="Z297" s="1430"/>
      <c r="AA297" s="1430"/>
      <c r="AB297" s="1430"/>
      <c r="AC297" s="1430"/>
      <c r="AD297" s="1430"/>
      <c r="AE297" s="1430"/>
      <c r="AF297" s="1430"/>
      <c r="AG297" s="1430"/>
      <c r="AH297" s="1430"/>
      <c r="AI297" s="1430"/>
      <c r="AJ297" s="1430"/>
      <c r="AK297" s="93"/>
      <c r="AL297" s="93"/>
      <c r="AM297" s="93"/>
      <c r="AN297" s="93"/>
    </row>
    <row r="298" spans="2:40">
      <c r="B298" s="1430"/>
      <c r="C298" s="1430"/>
      <c r="D298" s="1430"/>
      <c r="E298" s="1430"/>
      <c r="F298" s="1430"/>
      <c r="G298" s="1430"/>
      <c r="H298" s="1430"/>
      <c r="I298" s="1430"/>
      <c r="J298" s="1430"/>
      <c r="K298" s="1430"/>
      <c r="L298" s="1430"/>
      <c r="M298" s="1430"/>
      <c r="N298" s="1430"/>
      <c r="O298" s="1430"/>
      <c r="P298" s="1430"/>
      <c r="Q298" s="1430"/>
      <c r="R298" s="1430"/>
      <c r="S298" s="1430"/>
      <c r="T298" s="1430"/>
      <c r="U298" s="1430"/>
      <c r="V298" s="1430"/>
      <c r="W298" s="1430"/>
      <c r="X298" s="1430"/>
      <c r="Y298" s="1430"/>
      <c r="Z298" s="1430"/>
      <c r="AA298" s="1430"/>
      <c r="AB298" s="1430"/>
      <c r="AC298" s="1430"/>
      <c r="AD298" s="1430"/>
      <c r="AE298" s="1430"/>
      <c r="AF298" s="1430"/>
      <c r="AG298" s="1430"/>
      <c r="AH298" s="1430"/>
      <c r="AI298" s="1430"/>
      <c r="AJ298" s="1430"/>
      <c r="AK298" s="93"/>
      <c r="AL298" s="93"/>
      <c r="AM298" s="93"/>
      <c r="AN298" s="93"/>
    </row>
    <row r="299" spans="2:40">
      <c r="B299" s="1430"/>
      <c r="C299" s="1430"/>
      <c r="D299" s="1430"/>
      <c r="E299" s="1430"/>
      <c r="F299" s="1430"/>
      <c r="G299" s="1430"/>
      <c r="H299" s="1430"/>
      <c r="I299" s="1430"/>
      <c r="J299" s="1430"/>
      <c r="K299" s="1430"/>
      <c r="L299" s="1430"/>
      <c r="M299" s="1430"/>
      <c r="N299" s="1430"/>
      <c r="O299" s="1430"/>
      <c r="P299" s="1430"/>
      <c r="Q299" s="1430"/>
      <c r="R299" s="1430"/>
      <c r="S299" s="1430"/>
      <c r="T299" s="1430"/>
      <c r="U299" s="1430"/>
      <c r="V299" s="1430"/>
      <c r="W299" s="1430"/>
      <c r="X299" s="1430"/>
      <c r="Y299" s="1430"/>
      <c r="Z299" s="1430"/>
      <c r="AA299" s="1430"/>
      <c r="AB299" s="1430"/>
      <c r="AC299" s="1430"/>
      <c r="AD299" s="1430"/>
      <c r="AE299" s="1430"/>
      <c r="AF299" s="1430"/>
      <c r="AG299" s="1430"/>
      <c r="AH299" s="1430"/>
      <c r="AI299" s="1430"/>
      <c r="AJ299" s="1430"/>
      <c r="AK299" s="93"/>
      <c r="AL299" s="93"/>
      <c r="AM299" s="93"/>
      <c r="AN299" s="93"/>
    </row>
    <row r="300" spans="2:40">
      <c r="B300" s="1430"/>
      <c r="C300" s="1430"/>
      <c r="D300" s="1430"/>
      <c r="E300" s="1430"/>
      <c r="F300" s="1430"/>
      <c r="G300" s="1430"/>
      <c r="H300" s="1430"/>
      <c r="I300" s="1430"/>
      <c r="J300" s="1430"/>
      <c r="K300" s="1430"/>
      <c r="L300" s="1430"/>
      <c r="M300" s="1430"/>
      <c r="N300" s="1430"/>
      <c r="O300" s="1430"/>
      <c r="P300" s="1430"/>
      <c r="Q300" s="1430"/>
      <c r="R300" s="1430"/>
      <c r="S300" s="1430"/>
      <c r="T300" s="1430"/>
      <c r="U300" s="1430"/>
      <c r="V300" s="1430"/>
      <c r="W300" s="1430"/>
      <c r="X300" s="1430"/>
      <c r="Y300" s="1430"/>
      <c r="Z300" s="1430"/>
      <c r="AA300" s="1430"/>
      <c r="AB300" s="1430"/>
      <c r="AC300" s="1430"/>
      <c r="AD300" s="1430"/>
      <c r="AE300" s="1430"/>
      <c r="AF300" s="1430"/>
      <c r="AG300" s="1430"/>
      <c r="AH300" s="1430"/>
      <c r="AI300" s="1430"/>
      <c r="AJ300" s="1430"/>
      <c r="AK300" s="93"/>
      <c r="AL300" s="93"/>
      <c r="AM300" s="93"/>
      <c r="AN300" s="93"/>
    </row>
    <row r="301" spans="2:40">
      <c r="B301" s="1430"/>
      <c r="C301" s="1430"/>
      <c r="D301" s="1430"/>
      <c r="E301" s="1430"/>
      <c r="F301" s="1430"/>
      <c r="G301" s="1430"/>
      <c r="H301" s="1430"/>
      <c r="I301" s="1430"/>
      <c r="J301" s="1430"/>
      <c r="K301" s="1430"/>
      <c r="L301" s="1430"/>
      <c r="M301" s="1430"/>
      <c r="N301" s="1430"/>
      <c r="O301" s="1430"/>
      <c r="P301" s="1430"/>
      <c r="Q301" s="1430"/>
      <c r="R301" s="1430"/>
      <c r="S301" s="1430"/>
      <c r="T301" s="1430"/>
      <c r="U301" s="1430"/>
      <c r="V301" s="1430"/>
      <c r="W301" s="1430"/>
      <c r="X301" s="1430"/>
      <c r="Y301" s="1430"/>
      <c r="Z301" s="1430"/>
      <c r="AA301" s="1430"/>
      <c r="AB301" s="1430"/>
      <c r="AC301" s="1430"/>
      <c r="AD301" s="1430"/>
      <c r="AE301" s="1430"/>
      <c r="AF301" s="1430"/>
      <c r="AG301" s="1430"/>
      <c r="AH301" s="1430"/>
      <c r="AI301" s="1430"/>
      <c r="AJ301" s="1430"/>
      <c r="AK301" s="93"/>
      <c r="AL301" s="93"/>
      <c r="AM301" s="93"/>
      <c r="AN301" s="93"/>
    </row>
    <row r="302" spans="2:40">
      <c r="B302" s="1430"/>
      <c r="C302" s="1430"/>
      <c r="D302" s="1430"/>
      <c r="E302" s="1430"/>
      <c r="F302" s="1430"/>
      <c r="G302" s="1430"/>
      <c r="H302" s="1430"/>
      <c r="I302" s="1430"/>
      <c r="J302" s="1430"/>
      <c r="K302" s="1430"/>
      <c r="L302" s="1430"/>
      <c r="M302" s="1430"/>
      <c r="N302" s="1430"/>
      <c r="O302" s="1430"/>
      <c r="P302" s="1430"/>
      <c r="Q302" s="1430"/>
      <c r="R302" s="1430"/>
      <c r="S302" s="1430"/>
      <c r="T302" s="1430"/>
      <c r="U302" s="1430"/>
      <c r="V302" s="1430"/>
      <c r="W302" s="1430"/>
      <c r="X302" s="1430"/>
      <c r="Y302" s="1430"/>
      <c r="Z302" s="1430"/>
      <c r="AA302" s="1430"/>
      <c r="AB302" s="1430"/>
      <c r="AC302" s="1430"/>
      <c r="AD302" s="1430"/>
      <c r="AE302" s="1430"/>
      <c r="AF302" s="1430"/>
      <c r="AG302" s="1430"/>
      <c r="AH302" s="1430"/>
      <c r="AI302" s="1430"/>
      <c r="AJ302" s="1430"/>
      <c r="AK302" s="93"/>
      <c r="AL302" s="93"/>
      <c r="AM302" s="93"/>
      <c r="AN302" s="93"/>
    </row>
    <row r="303" spans="2:40">
      <c r="B303" s="1430"/>
      <c r="C303" s="1430"/>
      <c r="D303" s="1430"/>
      <c r="E303" s="1430"/>
      <c r="F303" s="1430"/>
      <c r="G303" s="1430"/>
      <c r="H303" s="1430"/>
      <c r="I303" s="1430"/>
      <c r="J303" s="1430"/>
      <c r="K303" s="1430"/>
      <c r="L303" s="1430"/>
      <c r="M303" s="1430"/>
      <c r="N303" s="1430"/>
      <c r="O303" s="1430"/>
      <c r="P303" s="1430"/>
      <c r="Q303" s="1430"/>
      <c r="R303" s="1430"/>
      <c r="S303" s="1430"/>
      <c r="T303" s="1430"/>
      <c r="U303" s="1430"/>
      <c r="V303" s="1430"/>
      <c r="W303" s="1430"/>
      <c r="X303" s="1430"/>
      <c r="Y303" s="1430"/>
      <c r="Z303" s="1430"/>
      <c r="AA303" s="1430"/>
      <c r="AB303" s="1430"/>
      <c r="AC303" s="1430"/>
      <c r="AD303" s="1430"/>
      <c r="AE303" s="1430"/>
      <c r="AF303" s="1430"/>
      <c r="AG303" s="1430"/>
      <c r="AH303" s="1430"/>
      <c r="AI303" s="1430"/>
      <c r="AJ303" s="1430"/>
      <c r="AK303" s="93"/>
      <c r="AL303" s="93"/>
      <c r="AM303" s="93"/>
      <c r="AN303" s="93"/>
    </row>
    <row r="304" spans="2:40">
      <c r="B304" s="1430"/>
      <c r="C304" s="1430"/>
      <c r="D304" s="1430"/>
      <c r="E304" s="1430"/>
      <c r="F304" s="1430"/>
      <c r="G304" s="1430"/>
      <c r="H304" s="1430"/>
      <c r="I304" s="1430"/>
      <c r="J304" s="1430"/>
      <c r="K304" s="1430"/>
      <c r="L304" s="1430"/>
      <c r="M304" s="1430"/>
      <c r="N304" s="1430"/>
      <c r="O304" s="1430"/>
      <c r="P304" s="1430"/>
      <c r="Q304" s="1430"/>
      <c r="R304" s="1430"/>
      <c r="S304" s="1430"/>
      <c r="T304" s="1430"/>
      <c r="U304" s="1430"/>
      <c r="V304" s="1430"/>
      <c r="W304" s="1430"/>
      <c r="X304" s="1430"/>
      <c r="Y304" s="1430"/>
      <c r="Z304" s="1430"/>
      <c r="AA304" s="1430"/>
      <c r="AB304" s="1430"/>
      <c r="AC304" s="1430"/>
      <c r="AD304" s="1430"/>
      <c r="AE304" s="1430"/>
      <c r="AF304" s="1430"/>
      <c r="AG304" s="1430"/>
      <c r="AH304" s="1430"/>
      <c r="AI304" s="1430"/>
      <c r="AJ304" s="1430"/>
      <c r="AK304" s="93"/>
      <c r="AL304" s="93"/>
      <c r="AM304" s="93"/>
      <c r="AN304" s="93"/>
    </row>
    <row r="305" spans="2:40">
      <c r="B305" s="1430"/>
      <c r="C305" s="1430"/>
      <c r="D305" s="1430"/>
      <c r="E305" s="1430"/>
      <c r="F305" s="1430"/>
      <c r="G305" s="1430"/>
      <c r="H305" s="1430"/>
      <c r="I305" s="1430"/>
      <c r="J305" s="1430"/>
      <c r="K305" s="1430"/>
      <c r="L305" s="1430"/>
      <c r="M305" s="1430"/>
      <c r="N305" s="1430"/>
      <c r="O305" s="1430"/>
      <c r="P305" s="1430"/>
      <c r="Q305" s="1430"/>
      <c r="R305" s="1430"/>
      <c r="S305" s="1430"/>
      <c r="T305" s="1430"/>
      <c r="U305" s="1430"/>
      <c r="V305" s="1430"/>
      <c r="W305" s="1430"/>
      <c r="X305" s="1430"/>
      <c r="Y305" s="1430"/>
      <c r="Z305" s="1430"/>
      <c r="AA305" s="1430"/>
      <c r="AB305" s="1430"/>
      <c r="AC305" s="1430"/>
      <c r="AD305" s="1430"/>
      <c r="AE305" s="1430"/>
      <c r="AF305" s="1430"/>
      <c r="AG305" s="1430"/>
      <c r="AH305" s="1430"/>
      <c r="AI305" s="1430"/>
      <c r="AJ305" s="1430"/>
      <c r="AK305" s="93"/>
      <c r="AL305" s="93"/>
      <c r="AM305" s="93"/>
      <c r="AN305" s="93"/>
    </row>
    <row r="306" spans="2:40">
      <c r="B306" s="1430"/>
      <c r="C306" s="1430"/>
      <c r="D306" s="1430"/>
      <c r="E306" s="1430"/>
      <c r="F306" s="1430"/>
      <c r="G306" s="1430"/>
      <c r="H306" s="1430"/>
      <c r="I306" s="1430"/>
      <c r="J306" s="1430"/>
      <c r="K306" s="1430"/>
      <c r="L306" s="1430"/>
      <c r="M306" s="1430"/>
      <c r="N306" s="1430"/>
      <c r="O306" s="1430"/>
      <c r="P306" s="1430"/>
      <c r="Q306" s="1430"/>
      <c r="R306" s="1430"/>
      <c r="S306" s="1430"/>
      <c r="T306" s="1430"/>
      <c r="U306" s="1430"/>
      <c r="V306" s="1430"/>
      <c r="W306" s="1430"/>
      <c r="X306" s="1430"/>
      <c r="Y306" s="1430"/>
      <c r="Z306" s="1430"/>
      <c r="AA306" s="1430"/>
      <c r="AB306" s="1430"/>
      <c r="AC306" s="1430"/>
      <c r="AD306" s="1430"/>
      <c r="AE306" s="1430"/>
      <c r="AF306" s="1430"/>
      <c r="AG306" s="1430"/>
      <c r="AH306" s="1430"/>
      <c r="AI306" s="1430"/>
      <c r="AJ306" s="1430"/>
      <c r="AK306" s="93"/>
      <c r="AL306" s="93"/>
      <c r="AM306" s="93"/>
      <c r="AN306" s="93"/>
    </row>
    <row r="307" spans="2:40">
      <c r="B307" s="1430"/>
      <c r="C307" s="1430"/>
      <c r="D307" s="1430"/>
      <c r="E307" s="1430"/>
      <c r="F307" s="1430"/>
      <c r="G307" s="1430"/>
      <c r="H307" s="1430"/>
      <c r="I307" s="1430"/>
      <c r="J307" s="1430"/>
      <c r="K307" s="1430"/>
      <c r="L307" s="1430"/>
      <c r="M307" s="1430"/>
      <c r="N307" s="1430"/>
      <c r="O307" s="1430"/>
      <c r="P307" s="1430"/>
      <c r="Q307" s="1430"/>
      <c r="R307" s="1430"/>
      <c r="S307" s="1430"/>
      <c r="T307" s="1430"/>
      <c r="U307" s="1430"/>
      <c r="V307" s="1430"/>
      <c r="W307" s="1430"/>
      <c r="X307" s="1430"/>
      <c r="Y307" s="1430"/>
      <c r="Z307" s="1430"/>
      <c r="AA307" s="1430"/>
      <c r="AB307" s="1430"/>
      <c r="AC307" s="1430"/>
      <c r="AD307" s="1430"/>
      <c r="AE307" s="1430"/>
      <c r="AF307" s="1430"/>
      <c r="AG307" s="1430"/>
      <c r="AH307" s="1430"/>
      <c r="AI307" s="1430"/>
      <c r="AJ307" s="1430"/>
      <c r="AK307" s="93"/>
      <c r="AL307" s="93"/>
      <c r="AM307" s="93"/>
      <c r="AN307" s="93"/>
    </row>
    <row r="308" spans="2:40">
      <c r="B308" s="1430"/>
      <c r="C308" s="1430"/>
      <c r="D308" s="1430"/>
      <c r="E308" s="1430"/>
      <c r="F308" s="1430"/>
      <c r="G308" s="1430"/>
      <c r="H308" s="1430"/>
      <c r="I308" s="1430"/>
      <c r="J308" s="1430"/>
      <c r="K308" s="1430"/>
      <c r="L308" s="1430"/>
      <c r="M308" s="1430"/>
      <c r="N308" s="1430"/>
      <c r="O308" s="1430"/>
      <c r="P308" s="1430"/>
      <c r="Q308" s="1430"/>
      <c r="R308" s="1430"/>
      <c r="S308" s="1430"/>
      <c r="T308" s="1430"/>
      <c r="U308" s="1430"/>
      <c r="V308" s="1430"/>
      <c r="W308" s="1430"/>
      <c r="X308" s="1430"/>
      <c r="Y308" s="1430"/>
      <c r="Z308" s="1430"/>
      <c r="AA308" s="1430"/>
      <c r="AB308" s="1430"/>
      <c r="AC308" s="1430"/>
      <c r="AD308" s="1430"/>
      <c r="AE308" s="1430"/>
      <c r="AF308" s="1430"/>
      <c r="AG308" s="1430"/>
      <c r="AH308" s="1430"/>
      <c r="AI308" s="1430"/>
      <c r="AJ308" s="1430"/>
      <c r="AK308" s="93"/>
      <c r="AL308" s="93"/>
      <c r="AM308" s="93"/>
      <c r="AN308" s="93"/>
    </row>
    <row r="309" spans="2:40">
      <c r="B309" s="1430"/>
      <c r="C309" s="1430"/>
      <c r="D309" s="1430"/>
      <c r="E309" s="1430"/>
      <c r="F309" s="1430"/>
      <c r="G309" s="1430"/>
      <c r="H309" s="1430"/>
      <c r="I309" s="1430"/>
      <c r="J309" s="1430"/>
      <c r="K309" s="1430"/>
      <c r="L309" s="1430"/>
      <c r="M309" s="1430"/>
      <c r="N309" s="1430"/>
      <c r="O309" s="1430"/>
      <c r="P309" s="1430"/>
      <c r="Q309" s="1430"/>
      <c r="R309" s="1430"/>
      <c r="S309" s="1430"/>
      <c r="T309" s="1430"/>
      <c r="U309" s="1430"/>
      <c r="V309" s="1430"/>
      <c r="W309" s="1430"/>
      <c r="X309" s="1430"/>
      <c r="Y309" s="1430"/>
      <c r="Z309" s="1430"/>
      <c r="AA309" s="1430"/>
      <c r="AB309" s="1430"/>
      <c r="AC309" s="1430"/>
      <c r="AD309" s="1430"/>
      <c r="AE309" s="1430"/>
      <c r="AF309" s="1430"/>
      <c r="AG309" s="1430"/>
      <c r="AH309" s="1430"/>
      <c r="AI309" s="1430"/>
      <c r="AJ309" s="1430"/>
      <c r="AK309" s="93"/>
      <c r="AL309" s="93"/>
      <c r="AM309" s="93"/>
      <c r="AN309" s="93"/>
    </row>
    <row r="310" spans="2:40">
      <c r="B310" s="1430"/>
      <c r="C310" s="1430"/>
      <c r="D310" s="1430"/>
      <c r="E310" s="1430"/>
      <c r="F310" s="1430"/>
      <c r="G310" s="1430"/>
      <c r="H310" s="1430"/>
      <c r="I310" s="1430"/>
      <c r="J310" s="1430"/>
      <c r="K310" s="1430"/>
      <c r="L310" s="1430"/>
      <c r="M310" s="1430"/>
      <c r="N310" s="1430"/>
      <c r="O310" s="1430"/>
      <c r="P310" s="1430"/>
      <c r="Q310" s="1430"/>
      <c r="R310" s="1430"/>
      <c r="S310" s="1430"/>
      <c r="T310" s="1430"/>
      <c r="U310" s="1430"/>
      <c r="V310" s="1430"/>
      <c r="W310" s="1430"/>
      <c r="X310" s="1430"/>
      <c r="Y310" s="1430"/>
      <c r="Z310" s="1430"/>
      <c r="AA310" s="1430"/>
      <c r="AB310" s="1430"/>
      <c r="AC310" s="1430"/>
      <c r="AD310" s="1430"/>
      <c r="AE310" s="1430"/>
      <c r="AF310" s="1430"/>
      <c r="AG310" s="1430"/>
      <c r="AH310" s="1430"/>
      <c r="AI310" s="1430"/>
      <c r="AJ310" s="1430"/>
      <c r="AK310" s="93"/>
      <c r="AL310" s="93"/>
      <c r="AM310" s="93"/>
      <c r="AN310" s="93"/>
    </row>
    <row r="311" spans="2:40">
      <c r="B311" s="1430"/>
      <c r="C311" s="1430"/>
      <c r="D311" s="1430"/>
      <c r="E311" s="1430"/>
      <c r="F311" s="1430"/>
      <c r="G311" s="1430"/>
      <c r="H311" s="1430"/>
      <c r="I311" s="1430"/>
      <c r="J311" s="1430"/>
      <c r="K311" s="1430"/>
      <c r="L311" s="1430"/>
      <c r="M311" s="1430"/>
      <c r="N311" s="1430"/>
      <c r="O311" s="1430"/>
      <c r="P311" s="1430"/>
      <c r="Q311" s="1430"/>
      <c r="R311" s="1430"/>
      <c r="S311" s="1430"/>
      <c r="T311" s="1430"/>
      <c r="U311" s="1430"/>
      <c r="V311" s="1430"/>
      <c r="W311" s="1430"/>
      <c r="X311" s="1430"/>
      <c r="Y311" s="1430"/>
      <c r="Z311" s="1430"/>
      <c r="AA311" s="1430"/>
      <c r="AB311" s="1430"/>
      <c r="AC311" s="1430"/>
      <c r="AD311" s="1430"/>
      <c r="AE311" s="1430"/>
      <c r="AF311" s="1430"/>
      <c r="AG311" s="1430"/>
      <c r="AH311" s="1430"/>
      <c r="AI311" s="1430"/>
      <c r="AJ311" s="1430"/>
      <c r="AK311" s="93"/>
      <c r="AL311" s="93"/>
      <c r="AM311" s="93"/>
      <c r="AN311" s="93"/>
    </row>
    <row r="312" spans="2:40">
      <c r="B312" s="1430"/>
      <c r="C312" s="1430"/>
      <c r="D312" s="1430"/>
      <c r="E312" s="1430"/>
      <c r="F312" s="1430"/>
      <c r="G312" s="1430"/>
      <c r="H312" s="1430"/>
      <c r="I312" s="1430"/>
      <c r="J312" s="1430"/>
      <c r="K312" s="1430"/>
      <c r="L312" s="1430"/>
      <c r="M312" s="1430"/>
      <c r="N312" s="1430"/>
      <c r="O312" s="1430"/>
      <c r="P312" s="1430"/>
      <c r="Q312" s="1430"/>
      <c r="R312" s="1430"/>
      <c r="S312" s="1430"/>
      <c r="T312" s="1430"/>
      <c r="U312" s="1430"/>
      <c r="V312" s="1430"/>
      <c r="W312" s="1430"/>
      <c r="X312" s="1430"/>
      <c r="Y312" s="1430"/>
      <c r="Z312" s="1430"/>
      <c r="AA312" s="1430"/>
      <c r="AB312" s="1430"/>
      <c r="AC312" s="1430"/>
      <c r="AD312" s="1430"/>
      <c r="AE312" s="1430"/>
      <c r="AF312" s="1430"/>
      <c r="AG312" s="1430"/>
      <c r="AH312" s="1430"/>
      <c r="AI312" s="1430"/>
      <c r="AJ312" s="1430"/>
      <c r="AK312" s="93"/>
      <c r="AL312" s="93"/>
      <c r="AM312" s="93"/>
      <c r="AN312" s="93"/>
    </row>
    <row r="313" spans="2:40">
      <c r="B313" s="1430"/>
      <c r="C313" s="1430"/>
      <c r="D313" s="1430"/>
      <c r="E313" s="1430"/>
      <c r="F313" s="1430"/>
      <c r="G313" s="1430"/>
      <c r="H313" s="1430"/>
      <c r="I313" s="1430"/>
      <c r="J313" s="1430"/>
      <c r="K313" s="1430"/>
      <c r="L313" s="1430"/>
      <c r="M313" s="1430"/>
      <c r="N313" s="1430"/>
      <c r="O313" s="1430"/>
      <c r="P313" s="1430"/>
      <c r="Q313" s="1430"/>
      <c r="R313" s="1430"/>
      <c r="S313" s="1430"/>
      <c r="T313" s="1430"/>
      <c r="U313" s="1430"/>
      <c r="V313" s="1430"/>
      <c r="W313" s="1430"/>
      <c r="X313" s="1430"/>
      <c r="Y313" s="1430"/>
      <c r="Z313" s="1430"/>
      <c r="AA313" s="1430"/>
      <c r="AB313" s="1430"/>
      <c r="AC313" s="1430"/>
      <c r="AD313" s="1430"/>
      <c r="AE313" s="1430"/>
      <c r="AF313" s="1430"/>
      <c r="AG313" s="1430"/>
      <c r="AH313" s="1430"/>
      <c r="AI313" s="1430"/>
      <c r="AJ313" s="1430"/>
      <c r="AK313" s="93"/>
      <c r="AL313" s="93"/>
      <c r="AM313" s="93"/>
      <c r="AN313" s="93"/>
    </row>
    <row r="314" spans="2:40">
      <c r="B314" s="1430"/>
      <c r="C314" s="1430"/>
      <c r="D314" s="1430"/>
      <c r="E314" s="1430"/>
      <c r="F314" s="1430"/>
      <c r="G314" s="1430"/>
      <c r="H314" s="1430"/>
      <c r="I314" s="1430"/>
      <c r="J314" s="1430"/>
      <c r="K314" s="1430"/>
      <c r="L314" s="1430"/>
      <c r="M314" s="1430"/>
      <c r="N314" s="1430"/>
      <c r="O314" s="1430"/>
      <c r="P314" s="1430"/>
      <c r="Q314" s="1430"/>
      <c r="R314" s="1430"/>
      <c r="S314" s="1430"/>
      <c r="T314" s="1430"/>
      <c r="U314" s="1430"/>
      <c r="V314" s="1430"/>
      <c r="W314" s="1430"/>
      <c r="X314" s="1430"/>
      <c r="Y314" s="1430"/>
      <c r="Z314" s="1430"/>
      <c r="AA314" s="1430"/>
      <c r="AB314" s="1430"/>
      <c r="AC314" s="1430"/>
      <c r="AD314" s="1430"/>
      <c r="AE314" s="1430"/>
      <c r="AF314" s="1430"/>
      <c r="AG314" s="1430"/>
      <c r="AH314" s="1430"/>
      <c r="AI314" s="1430"/>
      <c r="AJ314" s="1430"/>
      <c r="AK314" s="93"/>
      <c r="AL314" s="93"/>
      <c r="AM314" s="93"/>
      <c r="AN314" s="93"/>
    </row>
    <row r="315" spans="2:40">
      <c r="B315" s="1430"/>
      <c r="C315" s="1430"/>
      <c r="D315" s="1430"/>
      <c r="E315" s="1430"/>
      <c r="F315" s="1430"/>
      <c r="G315" s="1430"/>
      <c r="H315" s="1430"/>
      <c r="I315" s="1430"/>
      <c r="J315" s="1430"/>
      <c r="K315" s="1430"/>
      <c r="L315" s="1430"/>
      <c r="M315" s="1430"/>
      <c r="N315" s="1430"/>
      <c r="O315" s="1430"/>
      <c r="P315" s="1430"/>
      <c r="Q315" s="1430"/>
      <c r="R315" s="1430"/>
      <c r="S315" s="1430"/>
      <c r="T315" s="1430"/>
      <c r="U315" s="1430"/>
      <c r="V315" s="1430"/>
      <c r="W315" s="1430"/>
      <c r="X315" s="1430"/>
      <c r="Y315" s="1430"/>
      <c r="Z315" s="1430"/>
      <c r="AA315" s="1430"/>
      <c r="AB315" s="1430"/>
      <c r="AC315" s="1430"/>
      <c r="AD315" s="1430"/>
      <c r="AE315" s="1430"/>
      <c r="AF315" s="1430"/>
      <c r="AG315" s="1430"/>
      <c r="AH315" s="1430"/>
      <c r="AI315" s="1430"/>
      <c r="AJ315" s="1430"/>
      <c r="AK315" s="93"/>
      <c r="AL315" s="93"/>
      <c r="AM315" s="93"/>
      <c r="AN315" s="93"/>
    </row>
    <row r="316" spans="2:40">
      <c r="B316" s="1430"/>
      <c r="C316" s="1430"/>
      <c r="D316" s="1430"/>
      <c r="E316" s="1430"/>
      <c r="F316" s="1430"/>
      <c r="G316" s="1430"/>
      <c r="H316" s="1430"/>
      <c r="I316" s="1430"/>
      <c r="J316" s="1430"/>
      <c r="K316" s="1430"/>
      <c r="L316" s="1430"/>
      <c r="M316" s="1430"/>
      <c r="N316" s="1430"/>
      <c r="O316" s="1430"/>
      <c r="P316" s="1430"/>
      <c r="Q316" s="1430"/>
      <c r="R316" s="1430"/>
      <c r="S316" s="1430"/>
      <c r="T316" s="1430"/>
      <c r="U316" s="1430"/>
      <c r="V316" s="1430"/>
      <c r="W316" s="1430"/>
      <c r="X316" s="1430"/>
      <c r="Y316" s="1430"/>
      <c r="Z316" s="1430"/>
      <c r="AA316" s="1430"/>
      <c r="AB316" s="1430"/>
      <c r="AC316" s="1430"/>
      <c r="AD316" s="1430"/>
      <c r="AE316" s="1430"/>
      <c r="AF316" s="1430"/>
      <c r="AG316" s="1430"/>
      <c r="AH316" s="1430"/>
      <c r="AI316" s="1430"/>
      <c r="AJ316" s="1430"/>
      <c r="AK316" s="93"/>
      <c r="AL316" s="93"/>
      <c r="AM316" s="93"/>
      <c r="AN316" s="93"/>
    </row>
    <row r="317" spans="2:40">
      <c r="B317" s="1430"/>
      <c r="C317" s="1430"/>
      <c r="D317" s="1430"/>
      <c r="E317" s="1430"/>
      <c r="F317" s="1430"/>
      <c r="G317" s="1430"/>
      <c r="H317" s="1430"/>
      <c r="I317" s="1430"/>
      <c r="J317" s="1430"/>
      <c r="K317" s="1430"/>
      <c r="L317" s="1430"/>
      <c r="M317" s="1430"/>
      <c r="N317" s="1430"/>
      <c r="O317" s="1430"/>
      <c r="P317" s="1430"/>
      <c r="Q317" s="1430"/>
      <c r="R317" s="1430"/>
      <c r="S317" s="1430"/>
      <c r="T317" s="1430"/>
      <c r="U317" s="1430"/>
      <c r="V317" s="1430"/>
      <c r="W317" s="1430"/>
      <c r="X317" s="1430"/>
      <c r="Y317" s="1430"/>
      <c r="Z317" s="1430"/>
      <c r="AA317" s="1430"/>
      <c r="AB317" s="1430"/>
      <c r="AC317" s="1430"/>
      <c r="AD317" s="1430"/>
      <c r="AE317" s="1430"/>
      <c r="AF317" s="1430"/>
      <c r="AG317" s="1430"/>
      <c r="AH317" s="1430"/>
      <c r="AI317" s="1430"/>
      <c r="AJ317" s="1430"/>
      <c r="AK317" s="93"/>
      <c r="AL317" s="93"/>
      <c r="AM317" s="93"/>
      <c r="AN317" s="93"/>
    </row>
    <row r="318" spans="2:40">
      <c r="B318" s="1430"/>
      <c r="C318" s="1430"/>
      <c r="D318" s="1430"/>
      <c r="E318" s="1430"/>
      <c r="F318" s="1430"/>
      <c r="G318" s="1430"/>
      <c r="H318" s="1430"/>
      <c r="I318" s="1430"/>
      <c r="J318" s="1430"/>
      <c r="K318" s="1430"/>
      <c r="L318" s="1430"/>
      <c r="M318" s="1430"/>
      <c r="N318" s="1430"/>
      <c r="O318" s="1430"/>
      <c r="P318" s="1430"/>
      <c r="Q318" s="1430"/>
      <c r="R318" s="1430"/>
      <c r="S318" s="1430"/>
      <c r="T318" s="1430"/>
      <c r="U318" s="1430"/>
      <c r="V318" s="1430"/>
      <c r="W318" s="1430"/>
      <c r="X318" s="1430"/>
      <c r="Y318" s="1430"/>
      <c r="Z318" s="1430"/>
      <c r="AA318" s="1430"/>
      <c r="AB318" s="1430"/>
      <c r="AC318" s="1430"/>
      <c r="AD318" s="1430"/>
      <c r="AE318" s="1430"/>
      <c r="AF318" s="1430"/>
      <c r="AG318" s="1430"/>
      <c r="AH318" s="1430"/>
      <c r="AI318" s="1430"/>
      <c r="AJ318" s="1430"/>
      <c r="AK318" s="93"/>
      <c r="AL318" s="93"/>
      <c r="AM318" s="93"/>
      <c r="AN318" s="93"/>
    </row>
    <row r="319" spans="2:40">
      <c r="B319" s="1430"/>
      <c r="C319" s="1430"/>
      <c r="D319" s="1430"/>
      <c r="E319" s="1430"/>
      <c r="F319" s="1430"/>
      <c r="G319" s="1430"/>
      <c r="H319" s="1430"/>
      <c r="I319" s="1430"/>
      <c r="J319" s="1430"/>
      <c r="K319" s="1430"/>
      <c r="L319" s="1430"/>
      <c r="M319" s="1430"/>
      <c r="N319" s="1430"/>
      <c r="O319" s="1430"/>
      <c r="P319" s="1430"/>
      <c r="Q319" s="1430"/>
      <c r="R319" s="1430"/>
      <c r="S319" s="1430"/>
      <c r="T319" s="1430"/>
      <c r="U319" s="1430"/>
      <c r="V319" s="1430"/>
      <c r="W319" s="1430"/>
      <c r="X319" s="1430"/>
      <c r="Y319" s="1430"/>
      <c r="Z319" s="1430"/>
      <c r="AA319" s="1430"/>
      <c r="AB319" s="1430"/>
      <c r="AC319" s="1430"/>
      <c r="AD319" s="1430"/>
      <c r="AE319" s="1430"/>
      <c r="AF319" s="1430"/>
      <c r="AG319" s="1430"/>
      <c r="AH319" s="1430"/>
      <c r="AI319" s="1430"/>
      <c r="AJ319" s="1430"/>
      <c r="AK319" s="93"/>
      <c r="AL319" s="93"/>
      <c r="AM319" s="93"/>
      <c r="AN319" s="93"/>
    </row>
    <row r="320" spans="2:40">
      <c r="B320" s="1430"/>
      <c r="C320" s="1430"/>
      <c r="D320" s="1430"/>
      <c r="E320" s="1430"/>
      <c r="F320" s="1430"/>
      <c r="G320" s="1430"/>
      <c r="H320" s="1430"/>
      <c r="I320" s="1430"/>
      <c r="J320" s="1430"/>
      <c r="K320" s="1430"/>
      <c r="L320" s="1430"/>
      <c r="M320" s="1430"/>
      <c r="N320" s="1430"/>
      <c r="O320" s="1430"/>
      <c r="P320" s="1430"/>
      <c r="Q320" s="1430"/>
      <c r="R320" s="1430"/>
      <c r="S320" s="1430"/>
      <c r="T320" s="1430"/>
      <c r="U320" s="1430"/>
      <c r="V320" s="1430"/>
      <c r="W320" s="1430"/>
      <c r="X320" s="1430"/>
      <c r="Y320" s="1430"/>
      <c r="Z320" s="1430"/>
      <c r="AA320" s="1430"/>
      <c r="AB320" s="1430"/>
      <c r="AC320" s="1430"/>
      <c r="AD320" s="1430"/>
      <c r="AE320" s="1430"/>
      <c r="AF320" s="1430"/>
      <c r="AG320" s="1430"/>
      <c r="AH320" s="1430"/>
      <c r="AI320" s="1430"/>
      <c r="AJ320" s="1430"/>
      <c r="AK320" s="93"/>
      <c r="AL320" s="93"/>
      <c r="AM320" s="93"/>
      <c r="AN320" s="93"/>
    </row>
    <row r="321" spans="2:40">
      <c r="B321" s="1430"/>
      <c r="C321" s="1430"/>
      <c r="D321" s="1430"/>
      <c r="E321" s="1430"/>
      <c r="F321" s="1430"/>
      <c r="G321" s="1430"/>
      <c r="H321" s="1430"/>
      <c r="I321" s="1430"/>
      <c r="J321" s="1430"/>
      <c r="K321" s="1430"/>
      <c r="L321" s="1430"/>
      <c r="M321" s="1430"/>
      <c r="N321" s="1430"/>
      <c r="O321" s="1430"/>
      <c r="P321" s="1430"/>
      <c r="Q321" s="1430"/>
      <c r="R321" s="1430"/>
      <c r="S321" s="1430"/>
      <c r="T321" s="1430"/>
      <c r="U321" s="1430"/>
      <c r="V321" s="1430"/>
      <c r="W321" s="1430"/>
      <c r="X321" s="1430"/>
      <c r="Y321" s="1430"/>
      <c r="Z321" s="1430"/>
      <c r="AA321" s="1430"/>
      <c r="AB321" s="1430"/>
      <c r="AC321" s="1430"/>
      <c r="AD321" s="1430"/>
      <c r="AE321" s="1430"/>
      <c r="AF321" s="1430"/>
      <c r="AG321" s="1430"/>
      <c r="AH321" s="1430"/>
      <c r="AI321" s="1430"/>
      <c r="AJ321" s="1430"/>
      <c r="AK321" s="93"/>
      <c r="AL321" s="93"/>
      <c r="AM321" s="93"/>
      <c r="AN321" s="93"/>
    </row>
    <row r="322" spans="2:40">
      <c r="B322" s="1430"/>
      <c r="C322" s="1430"/>
      <c r="D322" s="1430"/>
      <c r="E322" s="1430"/>
      <c r="F322" s="1430"/>
      <c r="G322" s="1430"/>
      <c r="H322" s="1430"/>
      <c r="I322" s="1430"/>
      <c r="J322" s="1430"/>
      <c r="K322" s="1430"/>
      <c r="L322" s="1430"/>
      <c r="M322" s="1430"/>
      <c r="N322" s="1430"/>
      <c r="O322" s="1430"/>
      <c r="P322" s="1430"/>
      <c r="Q322" s="1430"/>
      <c r="R322" s="1430"/>
      <c r="S322" s="1430"/>
      <c r="T322" s="1430"/>
      <c r="U322" s="1430"/>
      <c r="V322" s="1430"/>
      <c r="W322" s="1430"/>
      <c r="X322" s="1430"/>
      <c r="Y322" s="1430"/>
      <c r="Z322" s="1430"/>
      <c r="AA322" s="1430"/>
      <c r="AB322" s="1430"/>
      <c r="AC322" s="1430"/>
      <c r="AD322" s="1430"/>
      <c r="AE322" s="1430"/>
      <c r="AF322" s="1430"/>
      <c r="AG322" s="1430"/>
      <c r="AH322" s="1430"/>
      <c r="AI322" s="1430"/>
      <c r="AJ322" s="1430"/>
      <c r="AK322" s="93"/>
      <c r="AL322" s="93"/>
      <c r="AM322" s="93"/>
      <c r="AN322" s="93"/>
    </row>
    <row r="323" spans="2:40">
      <c r="B323" s="1430"/>
      <c r="C323" s="1430"/>
      <c r="D323" s="1430"/>
      <c r="E323" s="1430"/>
      <c r="F323" s="1430"/>
      <c r="G323" s="1430"/>
      <c r="H323" s="1430"/>
      <c r="I323" s="1430"/>
      <c r="J323" s="1430"/>
      <c r="K323" s="1430"/>
      <c r="L323" s="1430"/>
      <c r="M323" s="1430"/>
      <c r="N323" s="1430"/>
      <c r="O323" s="1430"/>
      <c r="P323" s="1430"/>
      <c r="Q323" s="1430"/>
      <c r="R323" s="1430"/>
      <c r="S323" s="1430"/>
      <c r="T323" s="1430"/>
      <c r="U323" s="1430"/>
      <c r="V323" s="1430"/>
      <c r="W323" s="1430"/>
      <c r="X323" s="1430"/>
      <c r="Y323" s="1430"/>
      <c r="Z323" s="1430"/>
      <c r="AA323" s="1430"/>
      <c r="AB323" s="1430"/>
      <c r="AC323" s="1430"/>
      <c r="AD323" s="1430"/>
      <c r="AE323" s="1430"/>
      <c r="AF323" s="1430"/>
      <c r="AG323" s="1430"/>
      <c r="AH323" s="1430"/>
      <c r="AI323" s="1430"/>
      <c r="AJ323" s="1430"/>
      <c r="AK323" s="93"/>
      <c r="AL323" s="93"/>
      <c r="AM323" s="93"/>
      <c r="AN323" s="93"/>
    </row>
    <row r="324" spans="2:40">
      <c r="B324" s="1430"/>
      <c r="C324" s="1430"/>
      <c r="D324" s="1430"/>
      <c r="E324" s="1430"/>
      <c r="F324" s="1430"/>
      <c r="G324" s="1430"/>
      <c r="H324" s="1430"/>
      <c r="I324" s="1430"/>
      <c r="J324" s="1430"/>
      <c r="K324" s="1430"/>
      <c r="L324" s="1430"/>
      <c r="M324" s="1430"/>
      <c r="N324" s="1430"/>
      <c r="O324" s="1430"/>
      <c r="P324" s="1430"/>
      <c r="Q324" s="1430"/>
      <c r="R324" s="1430"/>
      <c r="S324" s="1430"/>
      <c r="T324" s="1430"/>
      <c r="U324" s="1430"/>
      <c r="V324" s="1430"/>
      <c r="W324" s="1430"/>
      <c r="X324" s="1430"/>
      <c r="Y324" s="1430"/>
      <c r="Z324" s="1430"/>
      <c r="AA324" s="1430"/>
      <c r="AB324" s="1430"/>
      <c r="AC324" s="1430"/>
      <c r="AD324" s="1430"/>
      <c r="AE324" s="1430"/>
      <c r="AF324" s="1430"/>
      <c r="AG324" s="1430"/>
      <c r="AH324" s="1430"/>
      <c r="AI324" s="1430"/>
      <c r="AJ324" s="1430"/>
      <c r="AK324" s="93"/>
      <c r="AL324" s="93"/>
      <c r="AM324" s="93"/>
      <c r="AN324" s="93"/>
    </row>
    <row r="325" spans="2:40">
      <c r="B325" s="1430"/>
      <c r="C325" s="1430"/>
      <c r="D325" s="1430"/>
      <c r="E325" s="1430"/>
      <c r="F325" s="1430"/>
      <c r="G325" s="1430"/>
      <c r="H325" s="1430"/>
      <c r="I325" s="1430"/>
      <c r="J325" s="1430"/>
      <c r="K325" s="1430"/>
      <c r="L325" s="1430"/>
      <c r="M325" s="1430"/>
      <c r="N325" s="1430"/>
      <c r="O325" s="1430"/>
      <c r="P325" s="1430"/>
      <c r="Q325" s="1430"/>
      <c r="R325" s="1430"/>
      <c r="S325" s="1430"/>
      <c r="T325" s="1430"/>
      <c r="U325" s="1430"/>
      <c r="V325" s="1430"/>
      <c r="W325" s="1430"/>
      <c r="X325" s="1430"/>
      <c r="Y325" s="1430"/>
      <c r="Z325" s="1430"/>
      <c r="AA325" s="1430"/>
      <c r="AB325" s="1430"/>
      <c r="AC325" s="1430"/>
      <c r="AD325" s="1430"/>
      <c r="AE325" s="1430"/>
      <c r="AF325" s="1430"/>
      <c r="AG325" s="1430"/>
      <c r="AH325" s="1430"/>
      <c r="AI325" s="1430"/>
      <c r="AJ325" s="1430"/>
      <c r="AK325" s="93"/>
      <c r="AL325" s="93"/>
      <c r="AM325" s="93"/>
      <c r="AN325" s="93"/>
    </row>
    <row r="326" spans="2:40">
      <c r="B326" s="1430"/>
      <c r="C326" s="1430"/>
      <c r="D326" s="1430"/>
      <c r="E326" s="1430"/>
      <c r="F326" s="1430"/>
      <c r="G326" s="1430"/>
      <c r="H326" s="1430"/>
      <c r="I326" s="1430"/>
      <c r="J326" s="1430"/>
      <c r="K326" s="1430"/>
      <c r="L326" s="1430"/>
      <c r="M326" s="1430"/>
      <c r="N326" s="1430"/>
      <c r="O326" s="1430"/>
      <c r="P326" s="1430"/>
      <c r="Q326" s="1430"/>
      <c r="R326" s="1430"/>
      <c r="S326" s="1430"/>
      <c r="T326" s="1430"/>
      <c r="U326" s="1430"/>
      <c r="V326" s="1430"/>
      <c r="W326" s="1430"/>
      <c r="X326" s="1430"/>
      <c r="Y326" s="1430"/>
      <c r="Z326" s="1430"/>
      <c r="AA326" s="1430"/>
      <c r="AB326" s="1430"/>
      <c r="AC326" s="1430"/>
      <c r="AD326" s="1430"/>
      <c r="AE326" s="1430"/>
      <c r="AF326" s="1430"/>
      <c r="AG326" s="1430"/>
      <c r="AH326" s="1430"/>
      <c r="AI326" s="1430"/>
      <c r="AJ326" s="1430"/>
      <c r="AK326" s="93"/>
      <c r="AL326" s="93"/>
      <c r="AM326" s="93"/>
      <c r="AN326" s="93"/>
    </row>
    <row r="327" spans="2:40">
      <c r="B327" s="1430"/>
      <c r="C327" s="1430"/>
      <c r="D327" s="1430"/>
      <c r="E327" s="1430"/>
      <c r="F327" s="1430"/>
      <c r="G327" s="1430"/>
      <c r="H327" s="1430"/>
      <c r="I327" s="1430"/>
      <c r="J327" s="1430"/>
      <c r="K327" s="1430"/>
      <c r="L327" s="1430"/>
      <c r="M327" s="1430"/>
      <c r="N327" s="1430"/>
      <c r="O327" s="1430"/>
      <c r="P327" s="1430"/>
      <c r="Q327" s="1430"/>
      <c r="R327" s="1430"/>
      <c r="S327" s="1430"/>
      <c r="T327" s="1430"/>
      <c r="U327" s="1430"/>
      <c r="V327" s="1430"/>
      <c r="W327" s="1430"/>
      <c r="X327" s="1430"/>
      <c r="Y327" s="1430"/>
      <c r="Z327" s="1430"/>
      <c r="AA327" s="1430"/>
      <c r="AB327" s="1430"/>
      <c r="AC327" s="1430"/>
      <c r="AD327" s="1430"/>
      <c r="AE327" s="1430"/>
      <c r="AF327" s="1430"/>
      <c r="AG327" s="1430"/>
      <c r="AH327" s="1430"/>
      <c r="AI327" s="1430"/>
      <c r="AJ327" s="1430"/>
      <c r="AK327" s="93"/>
      <c r="AL327" s="93"/>
      <c r="AM327" s="93"/>
      <c r="AN327" s="93"/>
    </row>
    <row r="328" spans="2:40">
      <c r="B328" s="1430"/>
      <c r="C328" s="1430"/>
      <c r="D328" s="1430"/>
      <c r="E328" s="1430"/>
      <c r="F328" s="1430"/>
      <c r="G328" s="1430"/>
      <c r="H328" s="1430"/>
      <c r="I328" s="1430"/>
      <c r="J328" s="1430"/>
      <c r="K328" s="1430"/>
      <c r="L328" s="1430"/>
      <c r="M328" s="1430"/>
      <c r="N328" s="1430"/>
      <c r="O328" s="1430"/>
      <c r="P328" s="1430"/>
      <c r="Q328" s="1430"/>
      <c r="R328" s="1430"/>
      <c r="S328" s="1430"/>
      <c r="T328" s="1430"/>
      <c r="U328" s="1430"/>
      <c r="V328" s="1430"/>
      <c r="W328" s="1430"/>
      <c r="X328" s="1430"/>
      <c r="Y328" s="1430"/>
      <c r="Z328" s="1430"/>
      <c r="AA328" s="1430"/>
      <c r="AB328" s="1430"/>
      <c r="AC328" s="1430"/>
      <c r="AD328" s="1430"/>
      <c r="AE328" s="1430"/>
      <c r="AF328" s="1430"/>
      <c r="AG328" s="1430"/>
      <c r="AH328" s="1430"/>
      <c r="AI328" s="1430"/>
      <c r="AJ328" s="1430"/>
      <c r="AK328" s="93"/>
      <c r="AL328" s="93"/>
      <c r="AM328" s="93"/>
      <c r="AN328" s="93"/>
    </row>
    <row r="329" spans="2:40">
      <c r="B329" s="1430"/>
      <c r="C329" s="1430"/>
      <c r="D329" s="1430"/>
      <c r="E329" s="1430"/>
      <c r="F329" s="1430"/>
      <c r="G329" s="1430"/>
      <c r="H329" s="1430"/>
      <c r="I329" s="1430"/>
      <c r="J329" s="1430"/>
      <c r="K329" s="1430"/>
      <c r="L329" s="1430"/>
      <c r="M329" s="1430"/>
      <c r="N329" s="1430"/>
      <c r="O329" s="1430"/>
      <c r="P329" s="1430"/>
      <c r="Q329" s="1430"/>
      <c r="R329" s="1430"/>
      <c r="S329" s="1430"/>
      <c r="T329" s="1430"/>
      <c r="U329" s="1430"/>
      <c r="V329" s="1430"/>
      <c r="W329" s="1430"/>
      <c r="X329" s="1430"/>
      <c r="Y329" s="1430"/>
      <c r="Z329" s="1430"/>
      <c r="AA329" s="1430"/>
      <c r="AB329" s="1430"/>
      <c r="AC329" s="1430"/>
      <c r="AD329" s="1430"/>
      <c r="AE329" s="1430"/>
      <c r="AF329" s="1430"/>
      <c r="AG329" s="1430"/>
      <c r="AH329" s="1430"/>
      <c r="AI329" s="1430"/>
      <c r="AJ329" s="1430"/>
      <c r="AK329" s="93"/>
      <c r="AL329" s="93"/>
      <c r="AM329" s="93"/>
      <c r="AN329" s="93"/>
    </row>
    <row r="330" spans="2:40">
      <c r="B330" s="1430"/>
      <c r="C330" s="1430"/>
      <c r="D330" s="1430"/>
      <c r="E330" s="1430"/>
      <c r="F330" s="1430"/>
      <c r="G330" s="1430"/>
      <c r="H330" s="1430"/>
      <c r="I330" s="1430"/>
      <c r="J330" s="1430"/>
      <c r="K330" s="1430"/>
      <c r="L330" s="1430"/>
      <c r="M330" s="1430"/>
      <c r="N330" s="1430"/>
      <c r="O330" s="1430"/>
      <c r="P330" s="1430"/>
      <c r="Q330" s="1430"/>
      <c r="R330" s="1430"/>
      <c r="S330" s="1430"/>
      <c r="T330" s="1430"/>
      <c r="U330" s="1430"/>
      <c r="V330" s="1430"/>
      <c r="W330" s="1430"/>
      <c r="X330" s="1430"/>
      <c r="Y330" s="1430"/>
      <c r="Z330" s="1430"/>
      <c r="AA330" s="1430"/>
      <c r="AB330" s="1430"/>
      <c r="AC330" s="1430"/>
      <c r="AD330" s="1430"/>
      <c r="AE330" s="1430"/>
      <c r="AF330" s="1430"/>
      <c r="AG330" s="1430"/>
      <c r="AH330" s="1430"/>
      <c r="AI330" s="1430"/>
      <c r="AJ330" s="1430"/>
      <c r="AK330" s="93"/>
      <c r="AL330" s="93"/>
      <c r="AM330" s="93"/>
      <c r="AN330" s="93"/>
    </row>
    <row r="331" spans="2:40">
      <c r="B331" s="1430"/>
      <c r="C331" s="1430"/>
      <c r="D331" s="1430"/>
      <c r="E331" s="1430"/>
      <c r="F331" s="1430"/>
      <c r="G331" s="1430"/>
      <c r="H331" s="1430"/>
      <c r="I331" s="1430"/>
      <c r="J331" s="1430"/>
      <c r="K331" s="1430"/>
      <c r="L331" s="1430"/>
      <c r="M331" s="1430"/>
      <c r="N331" s="1430"/>
      <c r="O331" s="1430"/>
      <c r="P331" s="1430"/>
      <c r="Q331" s="1430"/>
      <c r="R331" s="1430"/>
      <c r="S331" s="1430"/>
      <c r="T331" s="1430"/>
      <c r="U331" s="1430"/>
      <c r="V331" s="1430"/>
      <c r="W331" s="1430"/>
      <c r="X331" s="1430"/>
      <c r="Y331" s="1430"/>
      <c r="Z331" s="1430"/>
      <c r="AA331" s="1430"/>
      <c r="AB331" s="1430"/>
      <c r="AC331" s="1430"/>
      <c r="AD331" s="1430"/>
      <c r="AE331" s="1430"/>
      <c r="AF331" s="1430"/>
      <c r="AG331" s="1430"/>
      <c r="AH331" s="1430"/>
      <c r="AI331" s="1430"/>
      <c r="AJ331" s="1430"/>
      <c r="AK331" s="93"/>
      <c r="AL331" s="93"/>
      <c r="AM331" s="93"/>
      <c r="AN331" s="93"/>
    </row>
    <row r="332" spans="2:40">
      <c r="B332" s="1430"/>
      <c r="C332" s="1430"/>
      <c r="D332" s="1430"/>
      <c r="E332" s="1430"/>
      <c r="F332" s="1430"/>
      <c r="G332" s="1430"/>
      <c r="H332" s="1430"/>
      <c r="I332" s="1430"/>
      <c r="J332" s="1430"/>
      <c r="K332" s="1430"/>
      <c r="L332" s="1430"/>
      <c r="M332" s="1430"/>
      <c r="N332" s="1430"/>
      <c r="O332" s="1430"/>
      <c r="P332" s="1430"/>
      <c r="Q332" s="1430"/>
      <c r="R332" s="1430"/>
      <c r="S332" s="1430"/>
      <c r="T332" s="1430"/>
      <c r="U332" s="1430"/>
      <c r="V332" s="1430"/>
      <c r="W332" s="1430"/>
      <c r="X332" s="1430"/>
      <c r="Y332" s="1430"/>
      <c r="Z332" s="1430"/>
      <c r="AA332" s="1430"/>
      <c r="AB332" s="1430"/>
      <c r="AC332" s="1430"/>
      <c r="AD332" s="1430"/>
      <c r="AE332" s="1430"/>
      <c r="AF332" s="1430"/>
      <c r="AG332" s="1430"/>
      <c r="AH332" s="1430"/>
      <c r="AI332" s="1430"/>
      <c r="AJ332" s="1430"/>
      <c r="AK332" s="93"/>
      <c r="AL332" s="93"/>
      <c r="AM332" s="93"/>
      <c r="AN332" s="93"/>
    </row>
    <row r="333" spans="2:40">
      <c r="B333" s="1430"/>
      <c r="C333" s="1430"/>
      <c r="D333" s="1430"/>
      <c r="E333" s="1430"/>
      <c r="F333" s="1430"/>
      <c r="G333" s="1430"/>
      <c r="H333" s="1430"/>
      <c r="I333" s="1430"/>
      <c r="J333" s="1430"/>
      <c r="K333" s="1430"/>
      <c r="L333" s="1430"/>
      <c r="M333" s="1430"/>
      <c r="N333" s="1430"/>
      <c r="O333" s="1430"/>
      <c r="P333" s="1430"/>
      <c r="Q333" s="1430"/>
      <c r="R333" s="1430"/>
      <c r="S333" s="1430"/>
      <c r="T333" s="1430"/>
      <c r="U333" s="1430"/>
      <c r="V333" s="1430"/>
      <c r="W333" s="1430"/>
      <c r="X333" s="1430"/>
      <c r="Y333" s="1430"/>
      <c r="Z333" s="1430"/>
      <c r="AA333" s="1430"/>
      <c r="AB333" s="1430"/>
      <c r="AC333" s="1430"/>
      <c r="AD333" s="1430"/>
      <c r="AE333" s="1430"/>
      <c r="AF333" s="1430"/>
      <c r="AG333" s="1430"/>
      <c r="AH333" s="1430"/>
      <c r="AI333" s="1430"/>
      <c r="AJ333" s="1430"/>
      <c r="AK333" s="93"/>
      <c r="AL333" s="93"/>
      <c r="AM333" s="93"/>
      <c r="AN333" s="93"/>
    </row>
    <row r="334" spans="2:40">
      <c r="B334" s="1430"/>
      <c r="C334" s="1430"/>
      <c r="D334" s="1430"/>
      <c r="E334" s="1430"/>
      <c r="F334" s="1430"/>
      <c r="G334" s="1430"/>
      <c r="H334" s="1430"/>
      <c r="I334" s="1430"/>
      <c r="J334" s="1430"/>
      <c r="K334" s="1430"/>
      <c r="L334" s="1430"/>
      <c r="M334" s="1430"/>
      <c r="N334" s="1430"/>
      <c r="O334" s="1430"/>
      <c r="P334" s="1430"/>
      <c r="Q334" s="1430"/>
      <c r="R334" s="1430"/>
      <c r="S334" s="1430"/>
      <c r="T334" s="1430"/>
      <c r="U334" s="1430"/>
      <c r="V334" s="1430"/>
      <c r="W334" s="1430"/>
      <c r="X334" s="1430"/>
      <c r="Y334" s="1430"/>
      <c r="Z334" s="1430"/>
      <c r="AA334" s="1430"/>
      <c r="AB334" s="1430"/>
      <c r="AC334" s="1430"/>
      <c r="AD334" s="1430"/>
      <c r="AE334" s="1430"/>
      <c r="AF334" s="1430"/>
      <c r="AG334" s="1430"/>
      <c r="AH334" s="1430"/>
      <c r="AI334" s="1430"/>
      <c r="AJ334" s="1430"/>
      <c r="AK334" s="93"/>
      <c r="AL334" s="93"/>
      <c r="AM334" s="93"/>
      <c r="AN334" s="93"/>
    </row>
    <row r="335" spans="2:40">
      <c r="B335" s="1430"/>
      <c r="C335" s="1430"/>
      <c r="D335" s="1430"/>
      <c r="E335" s="1430"/>
      <c r="F335" s="1430"/>
      <c r="G335" s="1430"/>
      <c r="H335" s="1430"/>
      <c r="I335" s="1430"/>
      <c r="J335" s="1430"/>
      <c r="K335" s="1430"/>
      <c r="L335" s="1430"/>
      <c r="M335" s="1430"/>
      <c r="N335" s="1430"/>
      <c r="O335" s="1430"/>
      <c r="P335" s="1430"/>
      <c r="Q335" s="1430"/>
      <c r="R335" s="1430"/>
      <c r="S335" s="1430"/>
      <c r="T335" s="1430"/>
      <c r="U335" s="1430"/>
      <c r="V335" s="1430"/>
      <c r="W335" s="1430"/>
      <c r="X335" s="1430"/>
      <c r="Y335" s="1430"/>
      <c r="Z335" s="1430"/>
      <c r="AA335" s="1430"/>
      <c r="AB335" s="1430"/>
      <c r="AC335" s="1430"/>
      <c r="AD335" s="1430"/>
      <c r="AE335" s="1430"/>
      <c r="AF335" s="1430"/>
      <c r="AG335" s="1430"/>
      <c r="AH335" s="1430"/>
      <c r="AI335" s="1430"/>
      <c r="AJ335" s="1430"/>
      <c r="AK335" s="93"/>
      <c r="AL335" s="93"/>
      <c r="AM335" s="93"/>
      <c r="AN335" s="93"/>
    </row>
    <row r="336" spans="2:40">
      <c r="B336" s="1430"/>
      <c r="C336" s="1430"/>
      <c r="D336" s="1430"/>
      <c r="E336" s="1430"/>
      <c r="F336" s="1430"/>
      <c r="G336" s="1430"/>
      <c r="H336" s="1430"/>
      <c r="I336" s="1430"/>
      <c r="J336" s="1430"/>
      <c r="K336" s="1430"/>
      <c r="L336" s="1430"/>
      <c r="M336" s="1430"/>
      <c r="N336" s="1430"/>
      <c r="O336" s="1430"/>
      <c r="P336" s="1430"/>
      <c r="Q336" s="1430"/>
      <c r="R336" s="1430"/>
      <c r="S336" s="1430"/>
      <c r="T336" s="1430"/>
      <c r="U336" s="1430"/>
      <c r="V336" s="1430"/>
      <c r="W336" s="1430"/>
      <c r="X336" s="1430"/>
      <c r="Y336" s="1430"/>
      <c r="Z336" s="1430"/>
      <c r="AA336" s="1430"/>
      <c r="AB336" s="1430"/>
      <c r="AC336" s="1430"/>
      <c r="AD336" s="1430"/>
      <c r="AE336" s="1430"/>
      <c r="AF336" s="1430"/>
      <c r="AG336" s="1430"/>
      <c r="AH336" s="1430"/>
      <c r="AI336" s="1430"/>
      <c r="AJ336" s="1430"/>
      <c r="AK336" s="93"/>
      <c r="AL336" s="93"/>
      <c r="AM336" s="93"/>
      <c r="AN336" s="93"/>
    </row>
    <row r="337" spans="2:40">
      <c r="B337" s="1430"/>
      <c r="C337" s="1430"/>
      <c r="D337" s="1430"/>
      <c r="E337" s="1430"/>
      <c r="F337" s="1430"/>
      <c r="G337" s="1430"/>
      <c r="H337" s="1430"/>
      <c r="I337" s="1430"/>
      <c r="J337" s="1430"/>
      <c r="K337" s="1430"/>
      <c r="L337" s="1430"/>
      <c r="M337" s="1430"/>
      <c r="N337" s="1430"/>
      <c r="O337" s="1430"/>
      <c r="P337" s="1430"/>
      <c r="Q337" s="1430"/>
      <c r="R337" s="1430"/>
      <c r="S337" s="1430"/>
      <c r="T337" s="1430"/>
      <c r="U337" s="1430"/>
      <c r="V337" s="1430"/>
      <c r="W337" s="1430"/>
      <c r="X337" s="1430"/>
      <c r="Y337" s="1430"/>
      <c r="Z337" s="1430"/>
      <c r="AA337" s="1430"/>
      <c r="AB337" s="1430"/>
      <c r="AC337" s="1430"/>
      <c r="AD337" s="1430"/>
      <c r="AE337" s="1430"/>
      <c r="AF337" s="1430"/>
      <c r="AG337" s="1430"/>
      <c r="AH337" s="1430"/>
      <c r="AI337" s="1430"/>
      <c r="AJ337" s="1430"/>
      <c r="AK337" s="93"/>
      <c r="AL337" s="93"/>
      <c r="AM337" s="93"/>
      <c r="AN337" s="93"/>
    </row>
    <row r="338" spans="2:40">
      <c r="B338" s="1430"/>
      <c r="C338" s="1430"/>
      <c r="D338" s="1430"/>
      <c r="E338" s="1430"/>
      <c r="F338" s="1430"/>
      <c r="G338" s="1430"/>
      <c r="H338" s="1430"/>
      <c r="I338" s="1430"/>
      <c r="J338" s="1430"/>
      <c r="K338" s="1430"/>
      <c r="L338" s="1430"/>
      <c r="M338" s="1430"/>
      <c r="N338" s="1430"/>
      <c r="O338" s="1430"/>
      <c r="P338" s="1430"/>
      <c r="Q338" s="1430"/>
      <c r="R338" s="1430"/>
      <c r="S338" s="1430"/>
      <c r="T338" s="1430"/>
      <c r="U338" s="1430"/>
      <c r="V338" s="1430"/>
      <c r="W338" s="1430"/>
      <c r="X338" s="1430"/>
      <c r="Y338" s="1430"/>
      <c r="Z338" s="1430"/>
      <c r="AA338" s="1430"/>
      <c r="AB338" s="1430"/>
      <c r="AC338" s="1430"/>
      <c r="AD338" s="1430"/>
      <c r="AE338" s="1430"/>
      <c r="AF338" s="1430"/>
      <c r="AG338" s="1430"/>
      <c r="AH338" s="1430"/>
      <c r="AI338" s="1430"/>
      <c r="AJ338" s="1430"/>
      <c r="AK338" s="93"/>
      <c r="AL338" s="93"/>
      <c r="AM338" s="93"/>
      <c r="AN338" s="93"/>
    </row>
    <row r="339" spans="2:40">
      <c r="B339" s="1430"/>
      <c r="C339" s="1430"/>
      <c r="D339" s="1430"/>
      <c r="E339" s="1430"/>
      <c r="F339" s="1430"/>
      <c r="G339" s="1430"/>
      <c r="H339" s="1430"/>
      <c r="I339" s="1430"/>
      <c r="J339" s="1430"/>
      <c r="K339" s="1430"/>
      <c r="L339" s="1430"/>
      <c r="M339" s="1430"/>
      <c r="N339" s="1430"/>
      <c r="O339" s="1430"/>
      <c r="P339" s="1430"/>
      <c r="Q339" s="1430"/>
      <c r="R339" s="1430"/>
      <c r="S339" s="1430"/>
      <c r="T339" s="1430"/>
      <c r="U339" s="1430"/>
      <c r="V339" s="1430"/>
      <c r="W339" s="1430"/>
      <c r="X339" s="1430"/>
      <c r="Y339" s="1430"/>
      <c r="Z339" s="1430"/>
      <c r="AA339" s="1430"/>
      <c r="AB339" s="1430"/>
      <c r="AC339" s="1430"/>
      <c r="AD339" s="1430"/>
      <c r="AE339" s="1430"/>
      <c r="AF339" s="1430"/>
      <c r="AG339" s="1430"/>
      <c r="AH339" s="1430"/>
      <c r="AI339" s="1430"/>
      <c r="AJ339" s="1430"/>
      <c r="AK339" s="93"/>
      <c r="AL339" s="93"/>
      <c r="AM339" s="93"/>
      <c r="AN339" s="93"/>
    </row>
    <row r="340" spans="2:40">
      <c r="B340" s="1430"/>
      <c r="C340" s="1430"/>
      <c r="D340" s="1430"/>
      <c r="E340" s="1430"/>
      <c r="F340" s="1430"/>
      <c r="G340" s="1430"/>
      <c r="H340" s="1430"/>
      <c r="I340" s="1430"/>
      <c r="J340" s="1430"/>
      <c r="K340" s="1430"/>
      <c r="L340" s="1430"/>
      <c r="M340" s="1430"/>
      <c r="N340" s="1430"/>
      <c r="O340" s="1430"/>
      <c r="P340" s="1430"/>
      <c r="Q340" s="1430"/>
      <c r="R340" s="1430"/>
      <c r="S340" s="1430"/>
      <c r="T340" s="1430"/>
      <c r="U340" s="1430"/>
      <c r="V340" s="1430"/>
      <c r="W340" s="1430"/>
      <c r="X340" s="1430"/>
      <c r="Y340" s="1430"/>
      <c r="Z340" s="1430"/>
      <c r="AA340" s="1430"/>
      <c r="AB340" s="1430"/>
      <c r="AC340" s="1430"/>
      <c r="AD340" s="1430"/>
      <c r="AE340" s="1430"/>
      <c r="AF340" s="1430"/>
      <c r="AG340" s="1430"/>
      <c r="AH340" s="1430"/>
      <c r="AI340" s="1430"/>
      <c r="AJ340" s="1430"/>
      <c r="AK340" s="93"/>
      <c r="AL340" s="93"/>
      <c r="AM340" s="93"/>
      <c r="AN340" s="93"/>
    </row>
    <row r="341" spans="2:40">
      <c r="B341" s="1430"/>
      <c r="C341" s="1430"/>
      <c r="D341" s="1430"/>
      <c r="E341" s="1430"/>
      <c r="F341" s="1430"/>
      <c r="G341" s="1430"/>
      <c r="H341" s="1430"/>
      <c r="I341" s="1430"/>
      <c r="J341" s="1430"/>
      <c r="K341" s="1430"/>
      <c r="L341" s="1430"/>
      <c r="M341" s="1430"/>
      <c r="N341" s="1430"/>
      <c r="O341" s="1430"/>
      <c r="P341" s="1430"/>
      <c r="Q341" s="1430"/>
      <c r="R341" s="1430"/>
      <c r="S341" s="1430"/>
      <c r="T341" s="1430"/>
      <c r="U341" s="1430"/>
      <c r="V341" s="1430"/>
      <c r="W341" s="1430"/>
      <c r="X341" s="1430"/>
      <c r="Y341" s="1430"/>
      <c r="Z341" s="1430"/>
      <c r="AA341" s="1430"/>
      <c r="AB341" s="1430"/>
      <c r="AC341" s="1430"/>
      <c r="AD341" s="1430"/>
      <c r="AE341" s="1430"/>
      <c r="AF341" s="1430"/>
      <c r="AG341" s="1430"/>
      <c r="AH341" s="1430"/>
      <c r="AI341" s="1430"/>
      <c r="AJ341" s="1430"/>
      <c r="AK341" s="93"/>
      <c r="AL341" s="93"/>
      <c r="AM341" s="93"/>
      <c r="AN341" s="93"/>
    </row>
    <row r="342" spans="2:40">
      <c r="B342" s="1430"/>
      <c r="C342" s="1430"/>
      <c r="D342" s="1430"/>
      <c r="E342" s="1430"/>
      <c r="F342" s="1430"/>
      <c r="G342" s="1430"/>
      <c r="H342" s="1430"/>
      <c r="I342" s="1430"/>
      <c r="J342" s="1430"/>
      <c r="K342" s="1430"/>
      <c r="L342" s="1430"/>
      <c r="M342" s="1430"/>
      <c r="N342" s="1430"/>
      <c r="O342" s="1430"/>
      <c r="P342" s="1430"/>
      <c r="Q342" s="1430"/>
      <c r="R342" s="1430"/>
      <c r="S342" s="1430"/>
      <c r="T342" s="1430"/>
      <c r="U342" s="1430"/>
      <c r="V342" s="1430"/>
      <c r="W342" s="1430"/>
      <c r="X342" s="1430"/>
      <c r="Y342" s="1430"/>
      <c r="Z342" s="1430"/>
      <c r="AA342" s="1430"/>
      <c r="AB342" s="1430"/>
      <c r="AC342" s="1430"/>
      <c r="AD342" s="1430"/>
      <c r="AE342" s="1430"/>
      <c r="AF342" s="1430"/>
      <c r="AG342" s="1430"/>
      <c r="AH342" s="1430"/>
      <c r="AI342" s="1430"/>
      <c r="AJ342" s="1430"/>
      <c r="AK342" s="93"/>
      <c r="AL342" s="93"/>
      <c r="AM342" s="93"/>
      <c r="AN342" s="93"/>
    </row>
    <row r="343" spans="2:40">
      <c r="B343" s="1430"/>
      <c r="C343" s="1430"/>
      <c r="D343" s="1430"/>
      <c r="E343" s="1430"/>
      <c r="F343" s="1430"/>
      <c r="G343" s="1430"/>
      <c r="H343" s="1430"/>
      <c r="I343" s="1430"/>
      <c r="J343" s="1430"/>
      <c r="K343" s="1430"/>
      <c r="L343" s="1430"/>
      <c r="M343" s="1430"/>
      <c r="N343" s="1430"/>
      <c r="O343" s="1430"/>
      <c r="P343" s="1430"/>
      <c r="Q343" s="1430"/>
      <c r="R343" s="1430"/>
      <c r="S343" s="1430"/>
      <c r="T343" s="1430"/>
      <c r="U343" s="1430"/>
      <c r="V343" s="1430"/>
      <c r="W343" s="1430"/>
      <c r="X343" s="1430"/>
      <c r="Y343" s="1430"/>
      <c r="Z343" s="1430"/>
      <c r="AA343" s="1430"/>
      <c r="AB343" s="1430"/>
      <c r="AC343" s="1430"/>
      <c r="AD343" s="1430"/>
      <c r="AE343" s="1430"/>
      <c r="AF343" s="1430"/>
      <c r="AG343" s="1430"/>
      <c r="AH343" s="1430"/>
      <c r="AI343" s="1430"/>
      <c r="AJ343" s="1430"/>
      <c r="AK343" s="93"/>
      <c r="AL343" s="93"/>
      <c r="AM343" s="93"/>
      <c r="AN343" s="93"/>
    </row>
    <row r="344" spans="2:40">
      <c r="B344" s="1430"/>
      <c r="C344" s="1430"/>
      <c r="D344" s="1430"/>
      <c r="E344" s="1430"/>
      <c r="F344" s="1430"/>
      <c r="G344" s="1430"/>
      <c r="H344" s="1430"/>
      <c r="I344" s="1430"/>
      <c r="J344" s="1430"/>
      <c r="K344" s="1430"/>
      <c r="L344" s="1430"/>
      <c r="M344" s="1430"/>
      <c r="N344" s="1430"/>
      <c r="O344" s="1430"/>
      <c r="P344" s="1430"/>
      <c r="Q344" s="1430"/>
      <c r="R344" s="1430"/>
      <c r="S344" s="1430"/>
      <c r="T344" s="1430"/>
      <c r="U344" s="1430"/>
      <c r="V344" s="1430"/>
      <c r="W344" s="1430"/>
      <c r="X344" s="1430"/>
      <c r="Y344" s="1430"/>
      <c r="Z344" s="1430"/>
      <c r="AA344" s="1430"/>
      <c r="AB344" s="1430"/>
      <c r="AC344" s="1430"/>
      <c r="AD344" s="1430"/>
      <c r="AE344" s="1430"/>
      <c r="AF344" s="1430"/>
      <c r="AG344" s="1430"/>
      <c r="AH344" s="1430"/>
      <c r="AI344" s="1430"/>
      <c r="AJ344" s="1430"/>
      <c r="AK344" s="93"/>
      <c r="AL344" s="93"/>
      <c r="AM344" s="93"/>
      <c r="AN344" s="93"/>
    </row>
    <row r="345" spans="2:40">
      <c r="B345" s="1430"/>
      <c r="C345" s="1430"/>
      <c r="D345" s="1430"/>
      <c r="E345" s="1430"/>
      <c r="F345" s="1430"/>
      <c r="G345" s="1430"/>
      <c r="H345" s="1430"/>
      <c r="I345" s="1430"/>
      <c r="J345" s="1430"/>
      <c r="K345" s="1430"/>
      <c r="L345" s="1430"/>
      <c r="M345" s="1430"/>
      <c r="N345" s="1430"/>
      <c r="O345" s="1430"/>
      <c r="P345" s="1430"/>
      <c r="Q345" s="1430"/>
      <c r="R345" s="1430"/>
      <c r="S345" s="1430"/>
      <c r="T345" s="1430"/>
      <c r="U345" s="1430"/>
      <c r="V345" s="1430"/>
      <c r="W345" s="1430"/>
      <c r="X345" s="1430"/>
      <c r="Y345" s="1430"/>
      <c r="Z345" s="1430"/>
      <c r="AA345" s="1430"/>
      <c r="AB345" s="1430"/>
      <c r="AC345" s="1430"/>
      <c r="AD345" s="1430"/>
      <c r="AE345" s="1430"/>
      <c r="AF345" s="1430"/>
      <c r="AG345" s="1430"/>
      <c r="AH345" s="1430"/>
      <c r="AI345" s="1430"/>
      <c r="AJ345" s="1430"/>
      <c r="AK345" s="93"/>
      <c r="AL345" s="93"/>
      <c r="AM345" s="93"/>
      <c r="AN345" s="93"/>
    </row>
    <row r="346" spans="2:40">
      <c r="B346" s="1430"/>
      <c r="C346" s="1430"/>
      <c r="D346" s="1430"/>
      <c r="E346" s="1430"/>
      <c r="F346" s="1430"/>
      <c r="G346" s="1430"/>
      <c r="H346" s="1430"/>
      <c r="I346" s="1430"/>
      <c r="J346" s="1430"/>
      <c r="K346" s="1430"/>
      <c r="L346" s="1430"/>
      <c r="M346" s="1430"/>
      <c r="N346" s="1430"/>
      <c r="O346" s="1430"/>
      <c r="P346" s="1430"/>
      <c r="Q346" s="1430"/>
      <c r="R346" s="1430"/>
      <c r="S346" s="1430"/>
      <c r="T346" s="1430"/>
      <c r="U346" s="1430"/>
      <c r="V346" s="1430"/>
      <c r="W346" s="1430"/>
      <c r="X346" s="1430"/>
      <c r="Y346" s="1430"/>
      <c r="Z346" s="1430"/>
      <c r="AA346" s="1430"/>
      <c r="AB346" s="1430"/>
      <c r="AC346" s="1430"/>
      <c r="AD346" s="1430"/>
      <c r="AE346" s="1430"/>
      <c r="AF346" s="1430"/>
      <c r="AG346" s="1430"/>
      <c r="AH346" s="1430"/>
      <c r="AI346" s="1430"/>
      <c r="AJ346" s="1430"/>
      <c r="AK346" s="93"/>
      <c r="AL346" s="93"/>
      <c r="AM346" s="93"/>
      <c r="AN346" s="93"/>
    </row>
    <row r="347" spans="2:40">
      <c r="B347" s="1430"/>
      <c r="C347" s="1430"/>
      <c r="D347" s="1430"/>
      <c r="E347" s="1430"/>
      <c r="F347" s="1430"/>
      <c r="G347" s="1430"/>
      <c r="H347" s="1430"/>
      <c r="I347" s="1430"/>
      <c r="J347" s="1430"/>
      <c r="K347" s="1430"/>
      <c r="L347" s="1430"/>
      <c r="M347" s="1430"/>
      <c r="N347" s="1430"/>
      <c r="O347" s="1430"/>
      <c r="P347" s="1430"/>
      <c r="Q347" s="1430"/>
      <c r="R347" s="1430"/>
      <c r="S347" s="1430"/>
      <c r="T347" s="1430"/>
      <c r="U347" s="1430"/>
      <c r="V347" s="1430"/>
      <c r="W347" s="1430"/>
      <c r="X347" s="1430"/>
      <c r="Y347" s="1430"/>
      <c r="Z347" s="1430"/>
      <c r="AA347" s="1430"/>
      <c r="AB347" s="1430"/>
      <c r="AC347" s="1430"/>
      <c r="AD347" s="1430"/>
      <c r="AE347" s="1430"/>
      <c r="AF347" s="1430"/>
      <c r="AG347" s="1430"/>
      <c r="AH347" s="1430"/>
      <c r="AI347" s="1430"/>
      <c r="AJ347" s="1430"/>
      <c r="AK347" s="93"/>
      <c r="AL347" s="93"/>
      <c r="AM347" s="93"/>
      <c r="AN347" s="93"/>
    </row>
    <row r="348" spans="2:40">
      <c r="B348" s="1430"/>
      <c r="C348" s="1430"/>
      <c r="D348" s="1430"/>
      <c r="E348" s="1430"/>
      <c r="F348" s="1430"/>
      <c r="G348" s="1430"/>
      <c r="H348" s="1430"/>
      <c r="I348" s="1430"/>
      <c r="J348" s="1430"/>
      <c r="K348" s="1430"/>
      <c r="L348" s="1430"/>
      <c r="M348" s="1430"/>
      <c r="N348" s="1430"/>
      <c r="O348" s="1430"/>
      <c r="P348" s="1430"/>
      <c r="Q348" s="1430"/>
      <c r="R348" s="1430"/>
      <c r="S348" s="1430"/>
      <c r="T348" s="1430"/>
      <c r="U348" s="1430"/>
      <c r="V348" s="1430"/>
      <c r="W348" s="1430"/>
      <c r="X348" s="1430"/>
      <c r="Y348" s="1430"/>
      <c r="Z348" s="1430"/>
      <c r="AA348" s="1430"/>
      <c r="AB348" s="1430"/>
      <c r="AC348" s="1430"/>
      <c r="AD348" s="1430"/>
      <c r="AE348" s="1430"/>
      <c r="AF348" s="1430"/>
      <c r="AG348" s="1430"/>
      <c r="AH348" s="1430"/>
      <c r="AI348" s="1430"/>
      <c r="AJ348" s="1430"/>
      <c r="AK348" s="93"/>
      <c r="AL348" s="93"/>
      <c r="AM348" s="93"/>
      <c r="AN348" s="93"/>
    </row>
    <row r="349" spans="2:40">
      <c r="B349" s="1430"/>
      <c r="C349" s="1430"/>
      <c r="D349" s="1430"/>
      <c r="E349" s="1430"/>
      <c r="F349" s="1430"/>
      <c r="G349" s="1430"/>
      <c r="H349" s="1430"/>
      <c r="I349" s="1430"/>
      <c r="J349" s="1430"/>
      <c r="K349" s="1430"/>
      <c r="L349" s="1430"/>
      <c r="M349" s="1430"/>
      <c r="N349" s="1430"/>
      <c r="O349" s="1430"/>
      <c r="P349" s="1430"/>
      <c r="Q349" s="1430"/>
      <c r="R349" s="1430"/>
      <c r="S349" s="1430"/>
      <c r="T349" s="1430"/>
      <c r="U349" s="1430"/>
      <c r="V349" s="1430"/>
      <c r="W349" s="1430"/>
      <c r="X349" s="1430"/>
      <c r="Y349" s="1430"/>
      <c r="Z349" s="1430"/>
      <c r="AA349" s="1430"/>
      <c r="AB349" s="1430"/>
      <c r="AC349" s="1430"/>
      <c r="AD349" s="1430"/>
      <c r="AE349" s="1430"/>
      <c r="AF349" s="1430"/>
      <c r="AG349" s="1430"/>
      <c r="AH349" s="1430"/>
      <c r="AI349" s="1430"/>
      <c r="AJ349" s="1430"/>
      <c r="AK349" s="93"/>
      <c r="AL349" s="93"/>
      <c r="AM349" s="93"/>
      <c r="AN349" s="93"/>
    </row>
    <row r="350" spans="2:40">
      <c r="B350" s="1430"/>
      <c r="C350" s="1430"/>
      <c r="D350" s="1430"/>
      <c r="E350" s="1430"/>
      <c r="F350" s="1430"/>
      <c r="G350" s="1430"/>
      <c r="H350" s="1430"/>
      <c r="I350" s="1430"/>
      <c r="J350" s="1430"/>
      <c r="K350" s="1430"/>
      <c r="L350" s="1430"/>
      <c r="M350" s="1430"/>
      <c r="N350" s="1430"/>
      <c r="O350" s="1430"/>
      <c r="P350" s="1430"/>
      <c r="Q350" s="1430"/>
      <c r="R350" s="1430"/>
      <c r="S350" s="1430"/>
      <c r="T350" s="1430"/>
      <c r="U350" s="1430"/>
      <c r="V350" s="1430"/>
      <c r="W350" s="1430"/>
      <c r="X350" s="1430"/>
      <c r="Y350" s="1430"/>
      <c r="Z350" s="1430"/>
      <c r="AA350" s="1430"/>
      <c r="AB350" s="1430"/>
      <c r="AC350" s="1430"/>
      <c r="AD350" s="1430"/>
      <c r="AE350" s="1430"/>
      <c r="AF350" s="1430"/>
      <c r="AG350" s="1430"/>
      <c r="AH350" s="1430"/>
      <c r="AI350" s="1430"/>
      <c r="AJ350" s="1430"/>
      <c r="AK350" s="93"/>
      <c r="AL350" s="93"/>
      <c r="AM350" s="93"/>
      <c r="AN350" s="93"/>
    </row>
    <row r="351" spans="2:40">
      <c r="B351" s="1430"/>
      <c r="C351" s="1430"/>
      <c r="D351" s="1430"/>
      <c r="E351" s="1430"/>
      <c r="F351" s="1430"/>
      <c r="G351" s="1430"/>
      <c r="H351" s="1430"/>
      <c r="I351" s="1430"/>
      <c r="J351" s="1430"/>
      <c r="K351" s="1430"/>
      <c r="L351" s="1430"/>
      <c r="M351" s="1430"/>
      <c r="N351" s="1430"/>
      <c r="O351" s="1430"/>
      <c r="P351" s="1430"/>
      <c r="Q351" s="1430"/>
      <c r="R351" s="1430"/>
      <c r="S351" s="1430"/>
      <c r="T351" s="1430"/>
      <c r="U351" s="1430"/>
      <c r="V351" s="1430"/>
      <c r="W351" s="1430"/>
      <c r="X351" s="1430"/>
      <c r="Y351" s="1430"/>
      <c r="Z351" s="1430"/>
      <c r="AA351" s="1430"/>
      <c r="AB351" s="1430"/>
      <c r="AC351" s="1430"/>
      <c r="AD351" s="1430"/>
      <c r="AE351" s="1430"/>
      <c r="AF351" s="1430"/>
      <c r="AG351" s="1430"/>
      <c r="AH351" s="1430"/>
      <c r="AI351" s="1430"/>
      <c r="AJ351" s="1430"/>
      <c r="AK351" s="93"/>
      <c r="AL351" s="93"/>
      <c r="AM351" s="93"/>
      <c r="AN351" s="93"/>
    </row>
    <row r="352" spans="2:40">
      <c r="B352" s="1430"/>
      <c r="C352" s="1430"/>
      <c r="D352" s="1430"/>
      <c r="E352" s="1430"/>
      <c r="F352" s="1430"/>
      <c r="G352" s="1430"/>
      <c r="H352" s="1430"/>
      <c r="I352" s="1430"/>
      <c r="J352" s="1430"/>
      <c r="K352" s="1430"/>
      <c r="L352" s="1430"/>
      <c r="M352" s="1430"/>
      <c r="N352" s="1430"/>
      <c r="O352" s="1430"/>
      <c r="P352" s="1430"/>
      <c r="Q352" s="1430"/>
      <c r="R352" s="1430"/>
      <c r="S352" s="1430"/>
      <c r="T352" s="1430"/>
      <c r="U352" s="1430"/>
      <c r="V352" s="1430"/>
      <c r="W352" s="1430"/>
      <c r="X352" s="1430"/>
      <c r="Y352" s="1430"/>
      <c r="Z352" s="1430"/>
      <c r="AA352" s="1430"/>
      <c r="AB352" s="1430"/>
      <c r="AC352" s="1430"/>
      <c r="AD352" s="1430"/>
      <c r="AE352" s="1430"/>
      <c r="AF352" s="1430"/>
      <c r="AG352" s="1430"/>
      <c r="AH352" s="1430"/>
      <c r="AI352" s="1430"/>
      <c r="AJ352" s="1430"/>
      <c r="AK352" s="93"/>
      <c r="AL352" s="93"/>
      <c r="AM352" s="93"/>
      <c r="AN352" s="93"/>
    </row>
    <row r="353" spans="2:40">
      <c r="B353" s="1430"/>
      <c r="C353" s="1430"/>
      <c r="D353" s="1430"/>
      <c r="E353" s="1430"/>
      <c r="F353" s="1430"/>
      <c r="G353" s="1430"/>
      <c r="H353" s="1430"/>
      <c r="I353" s="1430"/>
      <c r="J353" s="1430"/>
      <c r="K353" s="1430"/>
      <c r="L353" s="1430"/>
      <c r="M353" s="1430"/>
      <c r="N353" s="1430"/>
      <c r="O353" s="1430"/>
      <c r="P353" s="1430"/>
      <c r="Q353" s="1430"/>
      <c r="R353" s="1430"/>
      <c r="S353" s="1430"/>
      <c r="T353" s="1430"/>
      <c r="U353" s="1430"/>
      <c r="V353" s="1430"/>
      <c r="W353" s="1430"/>
      <c r="X353" s="1430"/>
      <c r="Y353" s="1430"/>
      <c r="Z353" s="1430"/>
      <c r="AA353" s="1430"/>
      <c r="AB353" s="1430"/>
      <c r="AC353" s="1430"/>
      <c r="AD353" s="1430"/>
      <c r="AE353" s="1430"/>
      <c r="AF353" s="1430"/>
      <c r="AG353" s="1430"/>
      <c r="AH353" s="1430"/>
      <c r="AI353" s="1430"/>
      <c r="AJ353" s="1430"/>
      <c r="AK353" s="93"/>
      <c r="AL353" s="93"/>
      <c r="AM353" s="93"/>
      <c r="AN353" s="93"/>
    </row>
    <row r="354" spans="2:40">
      <c r="B354" s="1430"/>
      <c r="C354" s="1430"/>
      <c r="D354" s="1430"/>
      <c r="E354" s="1430"/>
      <c r="F354" s="1430"/>
      <c r="G354" s="1430"/>
      <c r="H354" s="1430"/>
      <c r="I354" s="1430"/>
      <c r="J354" s="1430"/>
      <c r="K354" s="1430"/>
      <c r="L354" s="1430"/>
      <c r="M354" s="1430"/>
      <c r="N354" s="1430"/>
      <c r="O354" s="1430"/>
      <c r="P354" s="1430"/>
      <c r="Q354" s="1430"/>
      <c r="R354" s="1430"/>
      <c r="S354" s="1430"/>
      <c r="T354" s="1430"/>
      <c r="U354" s="1430"/>
      <c r="V354" s="1430"/>
      <c r="W354" s="1430"/>
      <c r="X354" s="1430"/>
      <c r="Y354" s="1430"/>
      <c r="Z354" s="1430"/>
      <c r="AA354" s="1430"/>
      <c r="AB354" s="1430"/>
      <c r="AC354" s="1430"/>
      <c r="AD354" s="1430"/>
      <c r="AE354" s="1430"/>
      <c r="AF354" s="1430"/>
      <c r="AG354" s="1430"/>
      <c r="AH354" s="1430"/>
      <c r="AI354" s="1430"/>
      <c r="AJ354" s="1430"/>
      <c r="AK354" s="93"/>
      <c r="AL354" s="93"/>
      <c r="AM354" s="93"/>
      <c r="AN354" s="93"/>
    </row>
    <row r="355" spans="2:40">
      <c r="B355" s="1430"/>
      <c r="C355" s="1430"/>
      <c r="D355" s="1430"/>
      <c r="E355" s="1430"/>
      <c r="F355" s="1430"/>
      <c r="G355" s="1430"/>
      <c r="H355" s="1430"/>
      <c r="I355" s="1430"/>
      <c r="J355" s="1430"/>
      <c r="K355" s="1430"/>
      <c r="L355" s="1430"/>
      <c r="M355" s="1430"/>
      <c r="N355" s="1430"/>
      <c r="O355" s="1430"/>
      <c r="P355" s="1430"/>
      <c r="Q355" s="1430"/>
      <c r="R355" s="1430"/>
      <c r="S355" s="1430"/>
      <c r="T355" s="1430"/>
      <c r="U355" s="1430"/>
      <c r="V355" s="1430"/>
      <c r="W355" s="1430"/>
      <c r="X355" s="1430"/>
      <c r="Y355" s="1430"/>
      <c r="Z355" s="1430"/>
      <c r="AA355" s="1430"/>
      <c r="AB355" s="1430"/>
      <c r="AC355" s="1430"/>
      <c r="AD355" s="1430"/>
      <c r="AE355" s="1430"/>
      <c r="AF355" s="1430"/>
      <c r="AG355" s="1430"/>
      <c r="AH355" s="1430"/>
      <c r="AI355" s="1430"/>
      <c r="AJ355" s="1430"/>
      <c r="AK355" s="93"/>
      <c r="AL355" s="93"/>
      <c r="AM355" s="93"/>
      <c r="AN355" s="93"/>
    </row>
    <row r="356" spans="2:40">
      <c r="B356" s="1430"/>
      <c r="C356" s="1430"/>
      <c r="D356" s="1430"/>
      <c r="E356" s="1430"/>
      <c r="F356" s="1430"/>
      <c r="G356" s="1430"/>
      <c r="H356" s="1430"/>
      <c r="I356" s="1430"/>
      <c r="J356" s="1430"/>
      <c r="K356" s="1430"/>
      <c r="L356" s="1430"/>
      <c r="M356" s="1430"/>
      <c r="N356" s="1430"/>
      <c r="O356" s="1430"/>
      <c r="P356" s="1430"/>
      <c r="Q356" s="1430"/>
      <c r="R356" s="1430"/>
      <c r="S356" s="1430"/>
      <c r="T356" s="1430"/>
      <c r="U356" s="1430"/>
      <c r="V356" s="1430"/>
      <c r="W356" s="1430"/>
      <c r="X356" s="1430"/>
      <c r="Y356" s="1430"/>
      <c r="Z356" s="1430"/>
      <c r="AA356" s="1430"/>
      <c r="AB356" s="1430"/>
      <c r="AC356" s="1430"/>
      <c r="AD356" s="1430"/>
      <c r="AE356" s="1430"/>
      <c r="AF356" s="1430"/>
      <c r="AG356" s="1430"/>
      <c r="AH356" s="1430"/>
      <c r="AI356" s="1430"/>
      <c r="AJ356" s="1430"/>
      <c r="AK356" s="93"/>
      <c r="AL356" s="93"/>
      <c r="AM356" s="93"/>
      <c r="AN356" s="93"/>
    </row>
    <row r="357" spans="2:40">
      <c r="B357" s="1430"/>
      <c r="C357" s="1430"/>
      <c r="D357" s="1430"/>
      <c r="E357" s="1430"/>
      <c r="F357" s="1430"/>
      <c r="G357" s="1430"/>
      <c r="H357" s="1430"/>
      <c r="I357" s="1430"/>
      <c r="J357" s="1430"/>
      <c r="K357" s="1430"/>
      <c r="L357" s="1430"/>
      <c r="M357" s="1430"/>
      <c r="N357" s="1430"/>
      <c r="O357" s="1430"/>
      <c r="P357" s="1430"/>
      <c r="Q357" s="1430"/>
      <c r="R357" s="1430"/>
      <c r="S357" s="1430"/>
      <c r="T357" s="1430"/>
      <c r="U357" s="1430"/>
      <c r="V357" s="1430"/>
      <c r="W357" s="1430"/>
      <c r="X357" s="1430"/>
      <c r="Y357" s="1430"/>
      <c r="Z357" s="1430"/>
      <c r="AA357" s="1430"/>
      <c r="AB357" s="1430"/>
      <c r="AC357" s="1430"/>
      <c r="AD357" s="1430"/>
      <c r="AE357" s="1430"/>
      <c r="AF357" s="1430"/>
      <c r="AG357" s="1430"/>
      <c r="AH357" s="1430"/>
      <c r="AI357" s="1430"/>
      <c r="AJ357" s="1430"/>
      <c r="AK357" s="93"/>
      <c r="AL357" s="93"/>
      <c r="AM357" s="93"/>
      <c r="AN357" s="93"/>
    </row>
    <row r="358" spans="2:40">
      <c r="B358" s="1430"/>
      <c r="C358" s="1430"/>
      <c r="D358" s="1430"/>
      <c r="E358" s="1430"/>
      <c r="F358" s="1430"/>
      <c r="G358" s="1430"/>
      <c r="H358" s="1430"/>
      <c r="I358" s="1430"/>
      <c r="J358" s="1430"/>
      <c r="K358" s="1430"/>
      <c r="L358" s="1430"/>
      <c r="M358" s="1430"/>
      <c r="N358" s="1430"/>
      <c r="O358" s="1430"/>
      <c r="P358" s="1430"/>
      <c r="Q358" s="1430"/>
      <c r="R358" s="1430"/>
      <c r="S358" s="1430"/>
      <c r="T358" s="1430"/>
      <c r="U358" s="1430"/>
      <c r="V358" s="1430"/>
      <c r="W358" s="1430"/>
      <c r="X358" s="1430"/>
      <c r="Y358" s="1430"/>
      <c r="Z358" s="1430"/>
      <c r="AA358" s="1430"/>
      <c r="AB358" s="1430"/>
      <c r="AC358" s="1430"/>
      <c r="AD358" s="1430"/>
      <c r="AE358" s="1430"/>
      <c r="AF358" s="1430"/>
      <c r="AG358" s="1430"/>
      <c r="AH358" s="1430"/>
      <c r="AI358" s="1430"/>
      <c r="AJ358" s="1430"/>
      <c r="AK358" s="93"/>
      <c r="AL358" s="93"/>
      <c r="AM358" s="93"/>
      <c r="AN358" s="93"/>
    </row>
    <row r="359" spans="2:40">
      <c r="B359" s="1430"/>
      <c r="C359" s="1430"/>
      <c r="D359" s="1430"/>
      <c r="E359" s="1430"/>
      <c r="F359" s="1430"/>
      <c r="G359" s="1430"/>
      <c r="H359" s="1430"/>
      <c r="I359" s="1430"/>
      <c r="J359" s="1430"/>
      <c r="K359" s="1430"/>
      <c r="L359" s="1430"/>
      <c r="M359" s="1430"/>
      <c r="N359" s="1430"/>
      <c r="O359" s="1430"/>
      <c r="P359" s="1430"/>
      <c r="Q359" s="1430"/>
      <c r="R359" s="1430"/>
      <c r="S359" s="1430"/>
      <c r="T359" s="1430"/>
      <c r="U359" s="1430"/>
      <c r="V359" s="1430"/>
      <c r="W359" s="1430"/>
      <c r="X359" s="1430"/>
      <c r="Y359" s="1430"/>
      <c r="Z359" s="1430"/>
      <c r="AA359" s="1430"/>
      <c r="AB359" s="1430"/>
      <c r="AC359" s="1430"/>
      <c r="AD359" s="1430"/>
      <c r="AE359" s="1430"/>
      <c r="AF359" s="1430"/>
      <c r="AG359" s="1430"/>
      <c r="AH359" s="1430"/>
      <c r="AI359" s="1430"/>
      <c r="AJ359" s="1430"/>
      <c r="AK359" s="93"/>
      <c r="AL359" s="93"/>
      <c r="AM359" s="93"/>
      <c r="AN359" s="93"/>
    </row>
    <row r="360" spans="2:40">
      <c r="B360" s="1430"/>
      <c r="C360" s="1430"/>
      <c r="D360" s="1430"/>
      <c r="E360" s="1430"/>
      <c r="F360" s="1430"/>
      <c r="G360" s="1430"/>
      <c r="H360" s="1430"/>
      <c r="I360" s="1430"/>
      <c r="J360" s="1430"/>
      <c r="K360" s="1430"/>
      <c r="L360" s="1430"/>
      <c r="M360" s="1430"/>
      <c r="N360" s="1430"/>
      <c r="O360" s="1430"/>
      <c r="P360" s="1430"/>
      <c r="Q360" s="1430"/>
      <c r="R360" s="1430"/>
      <c r="S360" s="1430"/>
      <c r="T360" s="1430"/>
      <c r="U360" s="1430"/>
      <c r="V360" s="1430"/>
      <c r="W360" s="1430"/>
      <c r="X360" s="1430"/>
      <c r="Y360" s="1430"/>
      <c r="Z360" s="1430"/>
      <c r="AA360" s="1430"/>
      <c r="AB360" s="1430"/>
      <c r="AC360" s="1430"/>
      <c r="AD360" s="1430"/>
      <c r="AE360" s="1430"/>
      <c r="AF360" s="1430"/>
      <c r="AG360" s="1430"/>
      <c r="AH360" s="1430"/>
      <c r="AI360" s="1430"/>
      <c r="AJ360" s="1430"/>
      <c r="AK360" s="93"/>
      <c r="AL360" s="93"/>
      <c r="AM360" s="93"/>
      <c r="AN360" s="93"/>
    </row>
    <row r="361" spans="2:40">
      <c r="B361" s="1430"/>
      <c r="C361" s="1430"/>
      <c r="D361" s="1430"/>
      <c r="E361" s="1430"/>
      <c r="F361" s="1430"/>
      <c r="G361" s="1430"/>
      <c r="H361" s="1430"/>
      <c r="I361" s="1430"/>
      <c r="J361" s="1430"/>
      <c r="K361" s="1430"/>
      <c r="L361" s="1430"/>
      <c r="M361" s="1430"/>
      <c r="N361" s="1430"/>
      <c r="O361" s="1430"/>
      <c r="P361" s="1430"/>
      <c r="Q361" s="1430"/>
      <c r="R361" s="1430"/>
      <c r="S361" s="1430"/>
      <c r="T361" s="1430"/>
      <c r="U361" s="1430"/>
      <c r="V361" s="1430"/>
      <c r="W361" s="1430"/>
      <c r="X361" s="1430"/>
      <c r="Y361" s="1430"/>
      <c r="Z361" s="1430"/>
      <c r="AA361" s="1430"/>
      <c r="AB361" s="1430"/>
      <c r="AC361" s="1430"/>
      <c r="AD361" s="1430"/>
      <c r="AE361" s="1430"/>
      <c r="AF361" s="1430"/>
      <c r="AG361" s="1430"/>
      <c r="AH361" s="1430"/>
      <c r="AI361" s="1430"/>
      <c r="AJ361" s="1430"/>
      <c r="AK361" s="93"/>
      <c r="AL361" s="93"/>
      <c r="AM361" s="93"/>
      <c r="AN361" s="93"/>
    </row>
    <row r="362" spans="2:40">
      <c r="B362" s="1430"/>
      <c r="C362" s="1430"/>
      <c r="D362" s="1430"/>
      <c r="E362" s="1430"/>
      <c r="F362" s="1430"/>
      <c r="G362" s="1430"/>
      <c r="H362" s="1430"/>
      <c r="I362" s="1430"/>
      <c r="J362" s="1430"/>
      <c r="K362" s="1430"/>
      <c r="L362" s="1430"/>
      <c r="M362" s="1430"/>
      <c r="N362" s="1430"/>
      <c r="O362" s="1430"/>
      <c r="P362" s="1430"/>
      <c r="Q362" s="1430"/>
      <c r="R362" s="1430"/>
      <c r="S362" s="1430"/>
      <c r="T362" s="1430"/>
      <c r="U362" s="1430"/>
      <c r="V362" s="1430"/>
      <c r="W362" s="1430"/>
      <c r="X362" s="1430"/>
      <c r="Y362" s="1430"/>
      <c r="Z362" s="1430"/>
      <c r="AA362" s="1430"/>
      <c r="AB362" s="1430"/>
      <c r="AC362" s="1430"/>
      <c r="AD362" s="1430"/>
      <c r="AE362" s="1430"/>
      <c r="AF362" s="1430"/>
      <c r="AG362" s="1430"/>
      <c r="AH362" s="1430"/>
      <c r="AI362" s="1430"/>
      <c r="AJ362" s="1430"/>
      <c r="AK362" s="93"/>
      <c r="AL362" s="93"/>
      <c r="AM362" s="93"/>
      <c r="AN362" s="93"/>
    </row>
    <row r="363" spans="2:40">
      <c r="B363" s="1430"/>
      <c r="C363" s="1430"/>
      <c r="D363" s="1430"/>
      <c r="E363" s="1430"/>
      <c r="F363" s="1430"/>
      <c r="G363" s="1430"/>
      <c r="H363" s="1430"/>
      <c r="I363" s="1430"/>
      <c r="J363" s="1430"/>
      <c r="K363" s="1430"/>
      <c r="L363" s="1430"/>
      <c r="M363" s="1430"/>
      <c r="N363" s="1430"/>
      <c r="O363" s="1430"/>
      <c r="P363" s="1430"/>
      <c r="Q363" s="1430"/>
      <c r="R363" s="1430"/>
      <c r="S363" s="1430"/>
      <c r="T363" s="1430"/>
      <c r="U363" s="1430"/>
      <c r="V363" s="1430"/>
      <c r="W363" s="1430"/>
      <c r="X363" s="1430"/>
      <c r="Y363" s="1430"/>
      <c r="Z363" s="1430"/>
      <c r="AA363" s="1430"/>
      <c r="AB363" s="1430"/>
      <c r="AC363" s="1430"/>
      <c r="AD363" s="1430"/>
      <c r="AE363" s="1430"/>
      <c r="AF363" s="1430"/>
      <c r="AG363" s="1430"/>
      <c r="AH363" s="1430"/>
      <c r="AI363" s="1430"/>
      <c r="AJ363" s="1430"/>
      <c r="AK363" s="93"/>
      <c r="AL363" s="93"/>
      <c r="AM363" s="93"/>
      <c r="AN363" s="93"/>
    </row>
    <row r="364" spans="2:40">
      <c r="B364" s="1430"/>
      <c r="C364" s="1430"/>
      <c r="D364" s="1430"/>
      <c r="E364" s="1430"/>
      <c r="F364" s="1430"/>
      <c r="G364" s="1430"/>
      <c r="H364" s="1430"/>
      <c r="I364" s="1430"/>
      <c r="J364" s="1430"/>
      <c r="K364" s="1430"/>
      <c r="L364" s="1430"/>
      <c r="M364" s="1430"/>
      <c r="N364" s="1430"/>
      <c r="O364" s="1430"/>
      <c r="P364" s="1430"/>
      <c r="Q364" s="1430"/>
      <c r="R364" s="1430"/>
      <c r="S364" s="1430"/>
      <c r="T364" s="1430"/>
      <c r="U364" s="1430"/>
      <c r="V364" s="1430"/>
      <c r="W364" s="1430"/>
      <c r="X364" s="1430"/>
      <c r="Y364" s="1430"/>
      <c r="Z364" s="1430"/>
      <c r="AA364" s="1430"/>
      <c r="AB364" s="1430"/>
      <c r="AC364" s="1430"/>
      <c r="AD364" s="1430"/>
      <c r="AE364" s="1430"/>
      <c r="AF364" s="1430"/>
      <c r="AG364" s="1430"/>
      <c r="AH364" s="1430"/>
      <c r="AI364" s="1430"/>
      <c r="AJ364" s="1430"/>
      <c r="AK364" s="93"/>
      <c r="AL364" s="93"/>
      <c r="AM364" s="93"/>
      <c r="AN364" s="93"/>
    </row>
    <row r="365" spans="2:40">
      <c r="B365" s="1430"/>
      <c r="C365" s="1430"/>
      <c r="D365" s="1430"/>
      <c r="E365" s="1430"/>
      <c r="F365" s="1430"/>
      <c r="G365" s="1430"/>
      <c r="H365" s="1430"/>
      <c r="I365" s="1430"/>
      <c r="J365" s="1430"/>
      <c r="K365" s="1430"/>
      <c r="L365" s="1430"/>
      <c r="M365" s="1430"/>
      <c r="N365" s="1430"/>
      <c r="O365" s="1430"/>
      <c r="P365" s="1430"/>
      <c r="Q365" s="1430"/>
      <c r="R365" s="1430"/>
      <c r="S365" s="1430"/>
      <c r="T365" s="1430"/>
      <c r="U365" s="1430"/>
      <c r="V365" s="1430"/>
      <c r="W365" s="1430"/>
      <c r="X365" s="1430"/>
      <c r="Y365" s="1430"/>
      <c r="Z365" s="1430"/>
      <c r="AA365" s="1430"/>
      <c r="AB365" s="1430"/>
      <c r="AC365" s="1430"/>
      <c r="AD365" s="1430"/>
      <c r="AE365" s="1430"/>
      <c r="AF365" s="1430"/>
      <c r="AG365" s="1430"/>
      <c r="AH365" s="1430"/>
      <c r="AI365" s="1430"/>
      <c r="AJ365" s="1430"/>
      <c r="AK365" s="93"/>
      <c r="AL365" s="93"/>
      <c r="AM365" s="93"/>
      <c r="AN365" s="93"/>
    </row>
    <row r="366" spans="2:40">
      <c r="B366" s="1430"/>
      <c r="C366" s="1430"/>
      <c r="D366" s="1430"/>
      <c r="E366" s="1430"/>
      <c r="F366" s="1430"/>
      <c r="G366" s="1430"/>
      <c r="H366" s="1430"/>
      <c r="I366" s="1430"/>
      <c r="J366" s="1430"/>
      <c r="K366" s="1430"/>
      <c r="L366" s="1430"/>
      <c r="M366" s="1430"/>
      <c r="N366" s="1430"/>
      <c r="O366" s="1430"/>
      <c r="P366" s="1430"/>
      <c r="Q366" s="1430"/>
      <c r="R366" s="1430"/>
      <c r="S366" s="1430"/>
      <c r="T366" s="1430"/>
      <c r="U366" s="1430"/>
      <c r="V366" s="1430"/>
      <c r="W366" s="1430"/>
      <c r="X366" s="1430"/>
      <c r="Y366" s="1430"/>
      <c r="Z366" s="1430"/>
      <c r="AA366" s="1430"/>
      <c r="AB366" s="1430"/>
      <c r="AC366" s="1430"/>
      <c r="AD366" s="1430"/>
      <c r="AE366" s="1430"/>
      <c r="AF366" s="1430"/>
      <c r="AG366" s="1430"/>
      <c r="AH366" s="1430"/>
      <c r="AI366" s="1430"/>
      <c r="AJ366" s="1430"/>
      <c r="AK366" s="93"/>
      <c r="AL366" s="93"/>
      <c r="AM366" s="93"/>
      <c r="AN366" s="93"/>
    </row>
    <row r="367" spans="2:40">
      <c r="B367" s="1430"/>
      <c r="C367" s="1430"/>
      <c r="D367" s="1430"/>
      <c r="E367" s="1430"/>
      <c r="F367" s="1430"/>
      <c r="G367" s="1430"/>
      <c r="H367" s="1430"/>
      <c r="I367" s="1430"/>
      <c r="J367" s="1430"/>
      <c r="K367" s="1430"/>
      <c r="L367" s="1430"/>
      <c r="M367" s="1430"/>
      <c r="N367" s="1430"/>
      <c r="O367" s="1430"/>
      <c r="P367" s="1430"/>
      <c r="Q367" s="1430"/>
      <c r="R367" s="1430"/>
      <c r="S367" s="1430"/>
      <c r="T367" s="1430"/>
      <c r="U367" s="1430"/>
      <c r="V367" s="1430"/>
      <c r="W367" s="1430"/>
      <c r="X367" s="1430"/>
      <c r="Y367" s="1430"/>
      <c r="Z367" s="1430"/>
      <c r="AA367" s="1430"/>
      <c r="AB367" s="1430"/>
      <c r="AC367" s="1430"/>
      <c r="AD367" s="1430"/>
      <c r="AE367" s="1430"/>
      <c r="AF367" s="1430"/>
      <c r="AG367" s="1430"/>
      <c r="AH367" s="1430"/>
      <c r="AI367" s="1430"/>
      <c r="AJ367" s="1430"/>
      <c r="AK367" s="93"/>
      <c r="AL367" s="93"/>
      <c r="AM367" s="93"/>
      <c r="AN367" s="93"/>
    </row>
    <row r="368" spans="2:40">
      <c r="B368" s="1430"/>
      <c r="C368" s="1430"/>
      <c r="D368" s="1430"/>
      <c r="E368" s="1430"/>
      <c r="F368" s="1430"/>
      <c r="G368" s="1430"/>
      <c r="H368" s="1430"/>
      <c r="I368" s="1430"/>
      <c r="J368" s="1430"/>
      <c r="K368" s="1430"/>
      <c r="L368" s="1430"/>
      <c r="M368" s="1430"/>
      <c r="N368" s="1430"/>
      <c r="O368" s="1430"/>
      <c r="P368" s="1430"/>
      <c r="Q368" s="1430"/>
      <c r="R368" s="1430"/>
      <c r="S368" s="1430"/>
      <c r="T368" s="1430"/>
      <c r="U368" s="1430"/>
      <c r="V368" s="1430"/>
      <c r="W368" s="1430"/>
      <c r="X368" s="1430"/>
      <c r="Y368" s="1430"/>
      <c r="Z368" s="1430"/>
      <c r="AA368" s="1430"/>
      <c r="AB368" s="1430"/>
      <c r="AC368" s="1430"/>
      <c r="AD368" s="1430"/>
      <c r="AE368" s="1430"/>
      <c r="AF368" s="1430"/>
      <c r="AG368" s="1430"/>
      <c r="AH368" s="1430"/>
      <c r="AI368" s="1430"/>
      <c r="AJ368" s="1430"/>
      <c r="AK368" s="93"/>
      <c r="AL368" s="93"/>
      <c r="AM368" s="93"/>
      <c r="AN368" s="93"/>
    </row>
    <row r="369" spans="2:40">
      <c r="B369" s="1430"/>
      <c r="C369" s="1430"/>
      <c r="D369" s="1430"/>
      <c r="E369" s="1430"/>
      <c r="F369" s="1430"/>
      <c r="G369" s="1430"/>
      <c r="H369" s="1430"/>
      <c r="I369" s="1430"/>
      <c r="J369" s="1430"/>
      <c r="K369" s="1430"/>
      <c r="L369" s="1430"/>
      <c r="M369" s="1430"/>
      <c r="N369" s="1430"/>
      <c r="O369" s="1430"/>
      <c r="P369" s="1430"/>
      <c r="Q369" s="1430"/>
      <c r="R369" s="1430"/>
      <c r="S369" s="1430"/>
      <c r="T369" s="1430"/>
      <c r="U369" s="1430"/>
      <c r="V369" s="1430"/>
      <c r="W369" s="1430"/>
      <c r="X369" s="1430"/>
      <c r="Y369" s="1430"/>
      <c r="Z369" s="1430"/>
      <c r="AA369" s="1430"/>
      <c r="AB369" s="1430"/>
      <c r="AC369" s="1430"/>
      <c r="AD369" s="1430"/>
      <c r="AE369" s="1430"/>
      <c r="AF369" s="1430"/>
      <c r="AG369" s="1430"/>
      <c r="AH369" s="1430"/>
      <c r="AI369" s="1430"/>
      <c r="AJ369" s="1430"/>
      <c r="AK369" s="93"/>
      <c r="AL369" s="93"/>
      <c r="AM369" s="93"/>
      <c r="AN369" s="93"/>
    </row>
    <row r="370" spans="2:40">
      <c r="B370" s="1430"/>
      <c r="C370" s="1430"/>
      <c r="D370" s="1430"/>
      <c r="E370" s="1430"/>
      <c r="F370" s="1430"/>
      <c r="G370" s="1430"/>
      <c r="H370" s="1430"/>
      <c r="I370" s="1430"/>
      <c r="J370" s="1430"/>
      <c r="K370" s="1430"/>
      <c r="L370" s="1430"/>
      <c r="M370" s="1430"/>
      <c r="N370" s="1430"/>
      <c r="O370" s="1430"/>
      <c r="P370" s="1430"/>
      <c r="Q370" s="1430"/>
      <c r="R370" s="1430"/>
      <c r="S370" s="1430"/>
      <c r="T370" s="1430"/>
      <c r="U370" s="1430"/>
      <c r="V370" s="1430"/>
      <c r="W370" s="1430"/>
      <c r="X370" s="1430"/>
      <c r="Y370" s="1430"/>
      <c r="Z370" s="1430"/>
      <c r="AA370" s="1430"/>
      <c r="AB370" s="1430"/>
      <c r="AC370" s="1430"/>
      <c r="AD370" s="1430"/>
      <c r="AE370" s="1430"/>
      <c r="AF370" s="1430"/>
      <c r="AG370" s="1430"/>
      <c r="AH370" s="1430"/>
      <c r="AI370" s="1430"/>
      <c r="AJ370" s="1430"/>
      <c r="AK370" s="93"/>
      <c r="AL370" s="93"/>
      <c r="AM370" s="93"/>
      <c r="AN370" s="93"/>
    </row>
    <row r="371" spans="2:40">
      <c r="B371" s="1430"/>
      <c r="C371" s="1430"/>
      <c r="D371" s="1430"/>
      <c r="E371" s="1430"/>
      <c r="F371" s="1430"/>
      <c r="G371" s="1430"/>
      <c r="H371" s="1430"/>
      <c r="I371" s="1430"/>
      <c r="J371" s="1430"/>
      <c r="K371" s="1430"/>
      <c r="L371" s="1430"/>
      <c r="M371" s="1430"/>
      <c r="N371" s="1430"/>
      <c r="O371" s="1430"/>
      <c r="P371" s="1430"/>
      <c r="Q371" s="1430"/>
      <c r="R371" s="1430"/>
      <c r="S371" s="1430"/>
      <c r="T371" s="1430"/>
      <c r="U371" s="1430"/>
      <c r="V371" s="1430"/>
      <c r="W371" s="1430"/>
      <c r="X371" s="1430"/>
      <c r="Y371" s="1430"/>
      <c r="Z371" s="1430"/>
      <c r="AA371" s="1430"/>
      <c r="AB371" s="1430"/>
      <c r="AC371" s="1430"/>
      <c r="AD371" s="1430"/>
      <c r="AE371" s="1430"/>
      <c r="AF371" s="1430"/>
      <c r="AG371" s="1430"/>
      <c r="AH371" s="1430"/>
      <c r="AI371" s="1430"/>
      <c r="AJ371" s="1430"/>
      <c r="AK371" s="93"/>
      <c r="AL371" s="93"/>
      <c r="AM371" s="93"/>
      <c r="AN371" s="93"/>
    </row>
    <row r="372" spans="2:40">
      <c r="B372" s="1430"/>
      <c r="C372" s="1430"/>
      <c r="D372" s="1430"/>
      <c r="E372" s="1430"/>
      <c r="F372" s="1430"/>
      <c r="G372" s="1430"/>
      <c r="H372" s="1430"/>
      <c r="I372" s="1430"/>
      <c r="J372" s="1430"/>
      <c r="K372" s="1430"/>
      <c r="L372" s="1430"/>
      <c r="M372" s="1430"/>
      <c r="N372" s="1430"/>
      <c r="O372" s="1430"/>
      <c r="P372" s="1430"/>
      <c r="Q372" s="1430"/>
      <c r="R372" s="1430"/>
      <c r="S372" s="1430"/>
      <c r="T372" s="1430"/>
      <c r="U372" s="1430"/>
      <c r="V372" s="1430"/>
      <c r="W372" s="1430"/>
      <c r="X372" s="1430"/>
      <c r="Y372" s="1430"/>
      <c r="Z372" s="1430"/>
      <c r="AA372" s="1430"/>
      <c r="AB372" s="1430"/>
      <c r="AC372" s="1430"/>
      <c r="AD372" s="1430"/>
      <c r="AE372" s="1430"/>
      <c r="AF372" s="1430"/>
      <c r="AG372" s="1430"/>
      <c r="AH372" s="1430"/>
      <c r="AI372" s="1430"/>
      <c r="AJ372" s="1430"/>
      <c r="AK372" s="93"/>
      <c r="AL372" s="93"/>
      <c r="AM372" s="93"/>
      <c r="AN372" s="93"/>
    </row>
    <row r="373" spans="2:40">
      <c r="B373" s="1430"/>
      <c r="C373" s="1430"/>
      <c r="D373" s="1430"/>
      <c r="E373" s="1430"/>
      <c r="F373" s="1430"/>
      <c r="G373" s="1430"/>
      <c r="H373" s="1430"/>
      <c r="I373" s="1430"/>
      <c r="J373" s="1430"/>
      <c r="K373" s="1430"/>
      <c r="L373" s="1430"/>
      <c r="M373" s="1430"/>
      <c r="N373" s="1430"/>
      <c r="O373" s="1430"/>
      <c r="P373" s="1430"/>
      <c r="Q373" s="1430"/>
      <c r="R373" s="1430"/>
      <c r="S373" s="1430"/>
      <c r="T373" s="1430"/>
      <c r="U373" s="1430"/>
      <c r="V373" s="1430"/>
      <c r="W373" s="1430"/>
      <c r="X373" s="1430"/>
      <c r="Y373" s="1430"/>
      <c r="Z373" s="1430"/>
      <c r="AA373" s="1430"/>
      <c r="AB373" s="1430"/>
      <c r="AC373" s="1430"/>
      <c r="AD373" s="1430"/>
      <c r="AE373" s="1430"/>
      <c r="AF373" s="1430"/>
      <c r="AG373" s="1430"/>
      <c r="AH373" s="1430"/>
      <c r="AI373" s="1430"/>
      <c r="AJ373" s="1430"/>
      <c r="AK373" s="93"/>
      <c r="AL373" s="93"/>
      <c r="AM373" s="93"/>
      <c r="AN373" s="93"/>
    </row>
    <row r="374" spans="2:40">
      <c r="B374" s="1430"/>
      <c r="C374" s="1430"/>
      <c r="D374" s="1430"/>
      <c r="E374" s="1430"/>
      <c r="F374" s="1430"/>
      <c r="G374" s="1430"/>
      <c r="H374" s="1430"/>
      <c r="I374" s="1430"/>
      <c r="J374" s="1430"/>
      <c r="K374" s="1430"/>
      <c r="L374" s="1430"/>
      <c r="M374" s="1430"/>
      <c r="N374" s="1430"/>
      <c r="O374" s="1430"/>
      <c r="P374" s="1430"/>
      <c r="Q374" s="1430"/>
      <c r="R374" s="1430"/>
      <c r="S374" s="1430"/>
      <c r="T374" s="1430"/>
      <c r="U374" s="1430"/>
      <c r="V374" s="1430"/>
      <c r="W374" s="1430"/>
      <c r="X374" s="1430"/>
      <c r="Y374" s="1430"/>
      <c r="Z374" s="1430"/>
      <c r="AA374" s="1430"/>
      <c r="AB374" s="1430"/>
      <c r="AC374" s="1430"/>
      <c r="AD374" s="1430"/>
      <c r="AE374" s="1430"/>
      <c r="AF374" s="1430"/>
      <c r="AG374" s="1430"/>
      <c r="AH374" s="1430"/>
      <c r="AI374" s="1430"/>
      <c r="AJ374" s="1430"/>
      <c r="AK374" s="93"/>
      <c r="AL374" s="93"/>
      <c r="AM374" s="93"/>
      <c r="AN374" s="93"/>
    </row>
    <row r="375" spans="2:40">
      <c r="B375" s="1430"/>
      <c r="C375" s="1430"/>
      <c r="D375" s="1430"/>
      <c r="E375" s="1430"/>
      <c r="F375" s="1430"/>
      <c r="G375" s="1430"/>
      <c r="H375" s="1430"/>
      <c r="I375" s="1430"/>
      <c r="J375" s="1430"/>
      <c r="K375" s="1430"/>
      <c r="L375" s="1430"/>
      <c r="M375" s="1430"/>
      <c r="N375" s="1430"/>
      <c r="O375" s="1430"/>
      <c r="P375" s="1430"/>
      <c r="Q375" s="1430"/>
      <c r="R375" s="1430"/>
      <c r="S375" s="1430"/>
      <c r="T375" s="1430"/>
      <c r="U375" s="1430"/>
      <c r="V375" s="1430"/>
      <c r="W375" s="1430"/>
      <c r="X375" s="1430"/>
      <c r="Y375" s="1430"/>
      <c r="Z375" s="1430"/>
      <c r="AA375" s="1430"/>
      <c r="AB375" s="1430"/>
      <c r="AC375" s="1430"/>
      <c r="AD375" s="1430"/>
      <c r="AE375" s="1430"/>
      <c r="AF375" s="1430"/>
      <c r="AG375" s="1430"/>
      <c r="AH375" s="1430"/>
      <c r="AI375" s="1430"/>
      <c r="AJ375" s="1430"/>
      <c r="AK375" s="93"/>
      <c r="AL375" s="93"/>
      <c r="AM375" s="93"/>
      <c r="AN375" s="93"/>
    </row>
    <row r="376" spans="2:40">
      <c r="B376" s="1430"/>
      <c r="C376" s="1430"/>
      <c r="D376" s="1430"/>
      <c r="E376" s="1430"/>
      <c r="F376" s="1430"/>
      <c r="G376" s="1430"/>
      <c r="H376" s="1430"/>
      <c r="I376" s="1430"/>
      <c r="J376" s="1430"/>
      <c r="K376" s="1430"/>
      <c r="L376" s="1430"/>
      <c r="M376" s="1430"/>
      <c r="N376" s="1430"/>
      <c r="O376" s="1430"/>
      <c r="P376" s="1430"/>
      <c r="Q376" s="1430"/>
      <c r="R376" s="1430"/>
      <c r="S376" s="1430"/>
      <c r="T376" s="1430"/>
      <c r="U376" s="1430"/>
      <c r="V376" s="1430"/>
      <c r="W376" s="1430"/>
      <c r="X376" s="1430"/>
      <c r="Y376" s="1430"/>
      <c r="Z376" s="1430"/>
      <c r="AA376" s="1430"/>
      <c r="AB376" s="1430"/>
      <c r="AC376" s="1430"/>
      <c r="AD376" s="1430"/>
      <c r="AE376" s="1430"/>
      <c r="AF376" s="1430"/>
      <c r="AG376" s="1430"/>
      <c r="AH376" s="1430"/>
      <c r="AI376" s="1430"/>
      <c r="AJ376" s="1430"/>
      <c r="AK376" s="93"/>
      <c r="AL376" s="93"/>
      <c r="AM376" s="93"/>
      <c r="AN376" s="93"/>
    </row>
    <row r="377" spans="2:40">
      <c r="B377" s="1430"/>
      <c r="C377" s="1430"/>
      <c r="D377" s="1430"/>
      <c r="E377" s="1430"/>
      <c r="F377" s="1430"/>
      <c r="G377" s="1430"/>
      <c r="H377" s="1430"/>
      <c r="I377" s="1430"/>
      <c r="J377" s="1430"/>
      <c r="K377" s="1430"/>
      <c r="L377" s="1430"/>
      <c r="M377" s="1430"/>
      <c r="N377" s="1430"/>
      <c r="O377" s="1430"/>
      <c r="P377" s="1430"/>
      <c r="Q377" s="1430"/>
      <c r="R377" s="1430"/>
      <c r="S377" s="1430"/>
      <c r="T377" s="1430"/>
      <c r="U377" s="1430"/>
      <c r="V377" s="1430"/>
      <c r="W377" s="1430"/>
      <c r="X377" s="1430"/>
      <c r="Y377" s="1430"/>
      <c r="Z377" s="1430"/>
      <c r="AA377" s="1430"/>
      <c r="AB377" s="1430"/>
      <c r="AC377" s="1430"/>
      <c r="AD377" s="1430"/>
      <c r="AE377" s="1430"/>
      <c r="AF377" s="1430"/>
      <c r="AG377" s="1430"/>
      <c r="AH377" s="1430"/>
      <c r="AI377" s="1430"/>
      <c r="AJ377" s="1430"/>
      <c r="AK377" s="93"/>
      <c r="AL377" s="93"/>
      <c r="AM377" s="93"/>
      <c r="AN377" s="93"/>
    </row>
    <row r="378" spans="2:40">
      <c r="B378" s="1430"/>
      <c r="C378" s="1430"/>
      <c r="D378" s="1430"/>
      <c r="E378" s="1430"/>
      <c r="F378" s="1430"/>
      <c r="G378" s="1430"/>
      <c r="H378" s="1430"/>
      <c r="I378" s="1430"/>
      <c r="J378" s="1430"/>
      <c r="K378" s="1430"/>
      <c r="L378" s="1430"/>
      <c r="M378" s="1430"/>
      <c r="N378" s="1430"/>
      <c r="O378" s="1430"/>
      <c r="P378" s="1430"/>
      <c r="Q378" s="1430"/>
      <c r="R378" s="1430"/>
      <c r="S378" s="1430"/>
      <c r="T378" s="1430"/>
      <c r="U378" s="1430"/>
      <c r="V378" s="1430"/>
      <c r="W378" s="1430"/>
      <c r="X378" s="1430"/>
      <c r="Y378" s="1430"/>
      <c r="Z378" s="1430"/>
      <c r="AA378" s="1430"/>
      <c r="AB378" s="1430"/>
      <c r="AC378" s="1430"/>
      <c r="AD378" s="1430"/>
      <c r="AE378" s="1430"/>
      <c r="AF378" s="1430"/>
      <c r="AG378" s="1430"/>
      <c r="AH378" s="1430"/>
      <c r="AI378" s="1430"/>
      <c r="AJ378" s="1430"/>
      <c r="AK378" s="93"/>
      <c r="AL378" s="93"/>
      <c r="AM378" s="93"/>
      <c r="AN378" s="93"/>
    </row>
    <row r="379" spans="2:40">
      <c r="B379" s="1430"/>
      <c r="C379" s="1430"/>
      <c r="D379" s="1430"/>
      <c r="E379" s="1430"/>
      <c r="F379" s="1430"/>
      <c r="G379" s="1430"/>
      <c r="H379" s="1430"/>
      <c r="I379" s="1430"/>
      <c r="J379" s="1430"/>
      <c r="K379" s="1430"/>
      <c r="L379" s="1430"/>
      <c r="M379" s="1430"/>
      <c r="N379" s="1430"/>
      <c r="O379" s="1430"/>
      <c r="P379" s="1430"/>
      <c r="Q379" s="1430"/>
      <c r="R379" s="1430"/>
      <c r="S379" s="1430"/>
      <c r="T379" s="1430"/>
      <c r="U379" s="1430"/>
      <c r="V379" s="1430"/>
      <c r="W379" s="1430"/>
      <c r="X379" s="1430"/>
      <c r="Y379" s="1430"/>
      <c r="Z379" s="1430"/>
      <c r="AA379" s="1430"/>
      <c r="AB379" s="1430"/>
      <c r="AC379" s="1430"/>
      <c r="AD379" s="1430"/>
      <c r="AE379" s="1430"/>
      <c r="AF379" s="1430"/>
      <c r="AG379" s="1430"/>
      <c r="AH379" s="1430"/>
      <c r="AI379" s="1430"/>
      <c r="AJ379" s="1430"/>
      <c r="AK379" s="93"/>
      <c r="AL379" s="93"/>
      <c r="AM379" s="93"/>
      <c r="AN379" s="93"/>
    </row>
    <row r="380" spans="2:40">
      <c r="B380" s="1430"/>
      <c r="C380" s="1430"/>
      <c r="D380" s="1430"/>
      <c r="E380" s="1430"/>
      <c r="F380" s="1430"/>
      <c r="G380" s="1430"/>
      <c r="H380" s="1430"/>
      <c r="I380" s="1430"/>
      <c r="J380" s="1430"/>
      <c r="K380" s="1430"/>
      <c r="L380" s="1430"/>
      <c r="M380" s="1430"/>
      <c r="N380" s="1430"/>
      <c r="O380" s="1430"/>
      <c r="P380" s="1430"/>
      <c r="Q380" s="1430"/>
      <c r="R380" s="1430"/>
      <c r="S380" s="1430"/>
      <c r="T380" s="1430"/>
      <c r="U380" s="1430"/>
      <c r="V380" s="1430"/>
      <c r="W380" s="1430"/>
      <c r="X380" s="1430"/>
      <c r="Y380" s="1430"/>
      <c r="Z380" s="1430"/>
      <c r="AA380" s="1430"/>
      <c r="AB380" s="1430"/>
      <c r="AC380" s="1430"/>
      <c r="AD380" s="1430"/>
      <c r="AE380" s="1430"/>
      <c r="AF380" s="1430"/>
      <c r="AG380" s="1430"/>
      <c r="AH380" s="1430"/>
      <c r="AI380" s="1430"/>
      <c r="AJ380" s="1430"/>
      <c r="AK380" s="93"/>
      <c r="AL380" s="93"/>
      <c r="AM380" s="93"/>
      <c r="AN380" s="93"/>
    </row>
    <row r="381" spans="2:40">
      <c r="B381" s="1430"/>
      <c r="C381" s="1430"/>
      <c r="D381" s="1430"/>
      <c r="E381" s="1430"/>
      <c r="F381" s="1430"/>
      <c r="G381" s="1430"/>
      <c r="H381" s="1430"/>
      <c r="I381" s="1430"/>
      <c r="J381" s="1430"/>
      <c r="K381" s="1430"/>
      <c r="L381" s="1430"/>
      <c r="M381" s="1430"/>
      <c r="N381" s="1430"/>
      <c r="O381" s="1430"/>
      <c r="P381" s="1430"/>
      <c r="Q381" s="1430"/>
      <c r="R381" s="1430"/>
      <c r="S381" s="1430"/>
      <c r="T381" s="1430"/>
      <c r="U381" s="1430"/>
      <c r="V381" s="1430"/>
      <c r="W381" s="1430"/>
      <c r="X381" s="1430"/>
      <c r="Y381" s="1430"/>
      <c r="Z381" s="1430"/>
      <c r="AA381" s="1430"/>
      <c r="AB381" s="1430"/>
      <c r="AC381" s="1430"/>
      <c r="AD381" s="1430"/>
      <c r="AE381" s="1430"/>
      <c r="AF381" s="1430"/>
      <c r="AG381" s="1430"/>
      <c r="AH381" s="1430"/>
      <c r="AI381" s="1430"/>
      <c r="AJ381" s="1430"/>
      <c r="AK381" s="93"/>
      <c r="AL381" s="93"/>
      <c r="AM381" s="93"/>
      <c r="AN381" s="93"/>
    </row>
    <row r="382" spans="2:40">
      <c r="B382" s="1430"/>
      <c r="C382" s="1430"/>
      <c r="D382" s="1430"/>
      <c r="E382" s="1430"/>
      <c r="F382" s="1430"/>
      <c r="G382" s="1430"/>
      <c r="H382" s="1430"/>
      <c r="I382" s="1430"/>
      <c r="J382" s="1430"/>
      <c r="K382" s="1430"/>
      <c r="L382" s="1430"/>
      <c r="M382" s="1430"/>
      <c r="N382" s="1430"/>
      <c r="O382" s="1430"/>
      <c r="P382" s="1430"/>
      <c r="Q382" s="1430"/>
      <c r="R382" s="1430"/>
      <c r="S382" s="1430"/>
      <c r="T382" s="1430"/>
      <c r="U382" s="1430"/>
      <c r="V382" s="1430"/>
      <c r="W382" s="1430"/>
      <c r="X382" s="1430"/>
      <c r="Y382" s="1430"/>
      <c r="Z382" s="1430"/>
      <c r="AA382" s="1430"/>
      <c r="AB382" s="1430"/>
      <c r="AC382" s="1430"/>
      <c r="AD382" s="1430"/>
      <c r="AE382" s="1430"/>
      <c r="AF382" s="1430"/>
      <c r="AG382" s="1430"/>
      <c r="AH382" s="1430"/>
      <c r="AI382" s="1430"/>
      <c r="AJ382" s="1430"/>
      <c r="AK382" s="93"/>
      <c r="AL382" s="93"/>
      <c r="AM382" s="93"/>
      <c r="AN382" s="93"/>
    </row>
    <row r="383" spans="2:40">
      <c r="B383" s="1430"/>
      <c r="C383" s="1430"/>
      <c r="D383" s="1430"/>
      <c r="E383" s="1430"/>
      <c r="F383" s="1430"/>
      <c r="G383" s="1430"/>
      <c r="H383" s="1430"/>
      <c r="I383" s="1430"/>
      <c r="J383" s="1430"/>
      <c r="K383" s="1430"/>
      <c r="L383" s="1430"/>
      <c r="M383" s="1430"/>
      <c r="N383" s="1430"/>
      <c r="O383" s="1430"/>
      <c r="P383" s="1430"/>
      <c r="Q383" s="1430"/>
      <c r="R383" s="1430"/>
      <c r="S383" s="1430"/>
      <c r="T383" s="1430"/>
      <c r="U383" s="1430"/>
      <c r="V383" s="1430"/>
      <c r="W383" s="1430"/>
      <c r="X383" s="1430"/>
      <c r="Y383" s="1430"/>
      <c r="Z383" s="1430"/>
      <c r="AA383" s="1430"/>
      <c r="AB383" s="1430"/>
      <c r="AC383" s="1430"/>
      <c r="AD383" s="1430"/>
      <c r="AE383" s="1430"/>
      <c r="AF383" s="1430"/>
      <c r="AG383" s="1430"/>
      <c r="AH383" s="1430"/>
      <c r="AI383" s="1430"/>
      <c r="AJ383" s="1430"/>
      <c r="AK383" s="93"/>
      <c r="AL383" s="93"/>
      <c r="AM383" s="93"/>
      <c r="AN383" s="93"/>
    </row>
    <row r="384" spans="2:40">
      <c r="B384" s="1430"/>
      <c r="C384" s="1430"/>
      <c r="D384" s="1430"/>
      <c r="E384" s="1430"/>
      <c r="F384" s="1430"/>
      <c r="G384" s="1430"/>
      <c r="H384" s="1430"/>
      <c r="I384" s="1430"/>
      <c r="J384" s="1430"/>
      <c r="K384" s="1430"/>
      <c r="L384" s="1430"/>
      <c r="M384" s="1430"/>
      <c r="N384" s="1430"/>
      <c r="O384" s="1430"/>
      <c r="P384" s="1430"/>
      <c r="Q384" s="1430"/>
      <c r="R384" s="1430"/>
      <c r="S384" s="1430"/>
      <c r="T384" s="1430"/>
      <c r="U384" s="1430"/>
      <c r="V384" s="1430"/>
      <c r="W384" s="1430"/>
      <c r="X384" s="1430"/>
      <c r="Y384" s="1430"/>
      <c r="Z384" s="1430"/>
      <c r="AA384" s="1430"/>
      <c r="AB384" s="1430"/>
      <c r="AC384" s="1430"/>
      <c r="AD384" s="1430"/>
      <c r="AE384" s="1430"/>
      <c r="AF384" s="1430"/>
      <c r="AG384" s="1430"/>
      <c r="AH384" s="1430"/>
      <c r="AI384" s="1430"/>
      <c r="AJ384" s="1430"/>
      <c r="AK384" s="93"/>
      <c r="AL384" s="93"/>
      <c r="AM384" s="93"/>
      <c r="AN384" s="93"/>
    </row>
    <row r="385" spans="2:40">
      <c r="B385" s="1430"/>
      <c r="C385" s="1430"/>
      <c r="D385" s="1430"/>
      <c r="E385" s="1430"/>
      <c r="F385" s="1430"/>
      <c r="G385" s="1430"/>
      <c r="H385" s="1430"/>
      <c r="I385" s="1430"/>
      <c r="J385" s="1430"/>
      <c r="K385" s="1430"/>
      <c r="L385" s="1430"/>
      <c r="M385" s="1430"/>
      <c r="N385" s="1430"/>
      <c r="O385" s="1430"/>
      <c r="P385" s="1430"/>
      <c r="Q385" s="1430"/>
      <c r="R385" s="1430"/>
      <c r="S385" s="1430"/>
      <c r="T385" s="1430"/>
      <c r="U385" s="1430"/>
      <c r="V385" s="1430"/>
      <c r="W385" s="1430"/>
      <c r="X385" s="1430"/>
      <c r="Y385" s="1430"/>
      <c r="Z385" s="1430"/>
      <c r="AA385" s="1430"/>
      <c r="AB385" s="1430"/>
      <c r="AC385" s="1430"/>
      <c r="AD385" s="1430"/>
      <c r="AE385" s="1430"/>
      <c r="AF385" s="1430"/>
      <c r="AG385" s="1430"/>
      <c r="AH385" s="1430"/>
      <c r="AI385" s="1430"/>
      <c r="AJ385" s="1430"/>
      <c r="AK385" s="93"/>
      <c r="AL385" s="93"/>
      <c r="AM385" s="93"/>
      <c r="AN385" s="93"/>
    </row>
    <row r="386" spans="2:40">
      <c r="B386" s="1430"/>
      <c r="C386" s="1430"/>
      <c r="D386" s="1430"/>
      <c r="E386" s="1430"/>
      <c r="F386" s="1430"/>
      <c r="G386" s="1430"/>
      <c r="H386" s="1430"/>
      <c r="I386" s="1430"/>
      <c r="J386" s="1430"/>
      <c r="K386" s="1430"/>
      <c r="L386" s="1430"/>
      <c r="M386" s="1430"/>
      <c r="N386" s="1430"/>
      <c r="O386" s="1430"/>
      <c r="P386" s="1430"/>
      <c r="Q386" s="1430"/>
      <c r="R386" s="1430"/>
      <c r="S386" s="1430"/>
      <c r="T386" s="1430"/>
      <c r="U386" s="1430"/>
      <c r="V386" s="1430"/>
      <c r="W386" s="1430"/>
      <c r="X386" s="1430"/>
      <c r="Y386" s="1430"/>
      <c r="Z386" s="1430"/>
      <c r="AA386" s="1430"/>
      <c r="AB386" s="1430"/>
      <c r="AC386" s="1430"/>
      <c r="AD386" s="1430"/>
      <c r="AE386" s="1430"/>
      <c r="AF386" s="1430"/>
      <c r="AG386" s="1430"/>
      <c r="AH386" s="1430"/>
      <c r="AI386" s="1430"/>
      <c r="AJ386" s="1430"/>
      <c r="AK386" s="93"/>
      <c r="AL386" s="93"/>
      <c r="AM386" s="93"/>
      <c r="AN386" s="93"/>
    </row>
    <row r="387" spans="2:40">
      <c r="B387" s="1430"/>
      <c r="C387" s="1430"/>
      <c r="D387" s="1430"/>
      <c r="E387" s="1430"/>
      <c r="F387" s="1430"/>
      <c r="G387" s="1430"/>
      <c r="H387" s="1430"/>
      <c r="I387" s="1430"/>
      <c r="J387" s="1430"/>
      <c r="K387" s="1430"/>
      <c r="L387" s="1430"/>
      <c r="M387" s="1430"/>
      <c r="N387" s="1430"/>
      <c r="O387" s="1430"/>
      <c r="P387" s="1430"/>
      <c r="Q387" s="1430"/>
      <c r="R387" s="1430"/>
      <c r="S387" s="1430"/>
      <c r="T387" s="1430"/>
      <c r="U387" s="1430"/>
      <c r="V387" s="1430"/>
      <c r="W387" s="1430"/>
      <c r="X387" s="1430"/>
      <c r="Y387" s="1430"/>
      <c r="Z387" s="1430"/>
      <c r="AA387" s="1430"/>
      <c r="AB387" s="1430"/>
      <c r="AC387" s="1430"/>
      <c r="AD387" s="1430"/>
      <c r="AE387" s="1430"/>
      <c r="AF387" s="1430"/>
      <c r="AG387" s="1430"/>
      <c r="AH387" s="1430"/>
      <c r="AI387" s="1430"/>
      <c r="AJ387" s="1430"/>
      <c r="AK387" s="93"/>
      <c r="AL387" s="93"/>
      <c r="AM387" s="93"/>
      <c r="AN387" s="93"/>
    </row>
    <row r="388" spans="2:40">
      <c r="B388" s="1430"/>
      <c r="C388" s="1430"/>
      <c r="D388" s="1430"/>
      <c r="E388" s="1430"/>
      <c r="F388" s="1430"/>
      <c r="G388" s="1430"/>
      <c r="H388" s="1430"/>
      <c r="I388" s="1430"/>
      <c r="J388" s="1430"/>
      <c r="K388" s="1430"/>
      <c r="L388" s="1430"/>
      <c r="M388" s="1430"/>
      <c r="N388" s="1430"/>
      <c r="O388" s="1430"/>
      <c r="P388" s="1430"/>
      <c r="Q388" s="1430"/>
      <c r="R388" s="1430"/>
      <c r="S388" s="1430"/>
      <c r="T388" s="1430"/>
      <c r="U388" s="1430"/>
      <c r="V388" s="1430"/>
      <c r="W388" s="1430"/>
      <c r="X388" s="1430"/>
      <c r="Y388" s="1430"/>
      <c r="Z388" s="1430"/>
      <c r="AA388" s="1430"/>
      <c r="AB388" s="1430"/>
      <c r="AC388" s="1430"/>
      <c r="AD388" s="1430"/>
      <c r="AE388" s="1430"/>
      <c r="AF388" s="1430"/>
      <c r="AG388" s="1430"/>
      <c r="AH388" s="1430"/>
      <c r="AI388" s="1430"/>
      <c r="AJ388" s="1430"/>
      <c r="AK388" s="93"/>
      <c r="AL388" s="93"/>
      <c r="AM388" s="93"/>
      <c r="AN388" s="93"/>
    </row>
    <row r="389" spans="2:40">
      <c r="B389" s="1430"/>
      <c r="C389" s="1430"/>
      <c r="D389" s="1430"/>
      <c r="E389" s="1430"/>
      <c r="F389" s="1430"/>
      <c r="G389" s="1430"/>
      <c r="H389" s="1430"/>
      <c r="I389" s="1430"/>
      <c r="J389" s="1430"/>
      <c r="K389" s="1430"/>
      <c r="L389" s="1430"/>
      <c r="M389" s="1430"/>
      <c r="N389" s="1430"/>
      <c r="O389" s="1430"/>
      <c r="P389" s="1430"/>
      <c r="Q389" s="1430"/>
      <c r="R389" s="1430"/>
      <c r="S389" s="1430"/>
      <c r="T389" s="1430"/>
      <c r="U389" s="1430"/>
      <c r="V389" s="1430"/>
      <c r="W389" s="1430"/>
      <c r="X389" s="1430"/>
      <c r="Y389" s="1430"/>
      <c r="Z389" s="1430"/>
      <c r="AA389" s="1430"/>
      <c r="AB389" s="1430"/>
      <c r="AC389" s="1430"/>
      <c r="AD389" s="1430"/>
      <c r="AE389" s="1430"/>
      <c r="AF389" s="1430"/>
      <c r="AG389" s="1430"/>
      <c r="AH389" s="1430"/>
      <c r="AI389" s="1430"/>
      <c r="AJ389" s="1430"/>
      <c r="AK389" s="93"/>
      <c r="AL389" s="93"/>
      <c r="AM389" s="93"/>
      <c r="AN389" s="93"/>
    </row>
    <row r="390" spans="2:40">
      <c r="B390" s="1430"/>
      <c r="C390" s="1430"/>
      <c r="D390" s="1430"/>
      <c r="E390" s="1430"/>
      <c r="F390" s="1430"/>
      <c r="G390" s="1430"/>
      <c r="H390" s="1430"/>
      <c r="I390" s="1430"/>
      <c r="J390" s="1430"/>
      <c r="K390" s="1430"/>
      <c r="L390" s="1430"/>
      <c r="M390" s="1430"/>
      <c r="N390" s="1430"/>
      <c r="O390" s="1430"/>
      <c r="P390" s="1430"/>
      <c r="Q390" s="1430"/>
      <c r="R390" s="1430"/>
      <c r="S390" s="1430"/>
      <c r="T390" s="1430"/>
      <c r="U390" s="1430"/>
      <c r="V390" s="1430"/>
      <c r="W390" s="1430"/>
      <c r="X390" s="1430"/>
      <c r="Y390" s="1430"/>
      <c r="Z390" s="1430"/>
      <c r="AA390" s="1430"/>
      <c r="AB390" s="1430"/>
      <c r="AC390" s="1430"/>
      <c r="AD390" s="1430"/>
      <c r="AE390" s="1430"/>
      <c r="AF390" s="1430"/>
      <c r="AG390" s="1430"/>
      <c r="AH390" s="1430"/>
      <c r="AI390" s="1430"/>
      <c r="AJ390" s="1430"/>
      <c r="AK390" s="93"/>
      <c r="AL390" s="93"/>
      <c r="AM390" s="93"/>
      <c r="AN390" s="93"/>
    </row>
    <row r="391" spans="2:40">
      <c r="B391" s="1430"/>
      <c r="C391" s="1430"/>
      <c r="D391" s="1430"/>
      <c r="E391" s="1430"/>
      <c r="F391" s="1430"/>
      <c r="G391" s="1430"/>
      <c r="H391" s="1430"/>
      <c r="I391" s="1430"/>
      <c r="J391" s="1430"/>
      <c r="K391" s="1430"/>
      <c r="L391" s="1430"/>
      <c r="M391" s="1430"/>
      <c r="N391" s="1430"/>
      <c r="O391" s="1430"/>
      <c r="P391" s="1430"/>
      <c r="Q391" s="1430"/>
      <c r="R391" s="1430"/>
      <c r="S391" s="1430"/>
      <c r="T391" s="1430"/>
      <c r="U391" s="1430"/>
      <c r="V391" s="1430"/>
      <c r="W391" s="1430"/>
      <c r="X391" s="1430"/>
      <c r="Y391" s="1430"/>
      <c r="Z391" s="1430"/>
      <c r="AA391" s="1430"/>
      <c r="AB391" s="1430"/>
      <c r="AC391" s="1430"/>
      <c r="AD391" s="1430"/>
      <c r="AE391" s="1430"/>
      <c r="AF391" s="1430"/>
      <c r="AG391" s="1430"/>
      <c r="AH391" s="1430"/>
      <c r="AI391" s="1430"/>
      <c r="AJ391" s="1430"/>
      <c r="AK391" s="93"/>
      <c r="AL391" s="93"/>
      <c r="AM391" s="93"/>
      <c r="AN391" s="93"/>
    </row>
    <row r="392" spans="2:40">
      <c r="B392" s="1430"/>
      <c r="C392" s="1430"/>
      <c r="D392" s="1430"/>
      <c r="E392" s="1430"/>
      <c r="F392" s="1430"/>
      <c r="G392" s="1430"/>
      <c r="H392" s="1430"/>
      <c r="I392" s="1430"/>
      <c r="J392" s="1430"/>
      <c r="K392" s="1430"/>
      <c r="L392" s="1430"/>
      <c r="M392" s="1430"/>
      <c r="N392" s="1430"/>
      <c r="O392" s="1430"/>
      <c r="P392" s="1430"/>
      <c r="Q392" s="1430"/>
      <c r="R392" s="1430"/>
      <c r="S392" s="1430"/>
      <c r="T392" s="1430"/>
      <c r="U392" s="1430"/>
      <c r="V392" s="1430"/>
      <c r="W392" s="1430"/>
      <c r="X392" s="1430"/>
      <c r="Y392" s="1430"/>
      <c r="Z392" s="1430"/>
      <c r="AA392" s="1430"/>
      <c r="AB392" s="1430"/>
      <c r="AC392" s="1430"/>
      <c r="AD392" s="1430"/>
      <c r="AE392" s="1430"/>
      <c r="AF392" s="1430"/>
      <c r="AG392" s="1430"/>
      <c r="AH392" s="1430"/>
      <c r="AI392" s="1430"/>
      <c r="AJ392" s="1430"/>
      <c r="AK392" s="93"/>
      <c r="AL392" s="93"/>
      <c r="AM392" s="93"/>
      <c r="AN392" s="93"/>
    </row>
    <row r="393" spans="2:40">
      <c r="B393" s="1430"/>
      <c r="C393" s="1430"/>
      <c r="D393" s="1430"/>
      <c r="E393" s="1430"/>
      <c r="F393" s="1430"/>
      <c r="G393" s="1430"/>
      <c r="H393" s="1430"/>
      <c r="I393" s="1430"/>
      <c r="J393" s="1430"/>
      <c r="K393" s="1430"/>
      <c r="L393" s="1430"/>
      <c r="M393" s="1430"/>
      <c r="N393" s="1430"/>
      <c r="O393" s="1430"/>
      <c r="P393" s="1430"/>
      <c r="Q393" s="1430"/>
      <c r="R393" s="1430"/>
      <c r="S393" s="1430"/>
      <c r="T393" s="1430"/>
      <c r="U393" s="1430"/>
      <c r="V393" s="1430"/>
      <c r="W393" s="1430"/>
      <c r="X393" s="1430"/>
      <c r="Y393" s="1430"/>
      <c r="Z393" s="1430"/>
      <c r="AA393" s="1430"/>
      <c r="AB393" s="1430"/>
      <c r="AC393" s="1430"/>
      <c r="AD393" s="1430"/>
      <c r="AE393" s="1430"/>
      <c r="AF393" s="1430"/>
      <c r="AG393" s="1430"/>
      <c r="AH393" s="1430"/>
      <c r="AI393" s="1430"/>
      <c r="AJ393" s="1430"/>
      <c r="AK393" s="93"/>
      <c r="AL393" s="93"/>
      <c r="AM393" s="93"/>
      <c r="AN393" s="93"/>
    </row>
    <row r="394" spans="2:40">
      <c r="B394" s="1430"/>
      <c r="C394" s="1430"/>
      <c r="D394" s="1430"/>
      <c r="E394" s="1430"/>
      <c r="F394" s="1430"/>
      <c r="G394" s="1430"/>
      <c r="H394" s="1430"/>
      <c r="I394" s="1430"/>
      <c r="J394" s="1430"/>
      <c r="K394" s="1430"/>
      <c r="L394" s="1430"/>
      <c r="M394" s="1430"/>
      <c r="N394" s="1430"/>
      <c r="O394" s="1430"/>
      <c r="P394" s="1430"/>
      <c r="Q394" s="1430"/>
      <c r="R394" s="1430"/>
      <c r="S394" s="1430"/>
      <c r="T394" s="1430"/>
      <c r="U394" s="1430"/>
      <c r="V394" s="1430"/>
      <c r="W394" s="1430"/>
      <c r="X394" s="1430"/>
      <c r="Y394" s="1430"/>
      <c r="Z394" s="1430"/>
      <c r="AA394" s="1430"/>
      <c r="AB394" s="1430"/>
      <c r="AC394" s="1430"/>
      <c r="AD394" s="1430"/>
      <c r="AE394" s="1430"/>
      <c r="AF394" s="1430"/>
      <c r="AG394" s="1430"/>
      <c r="AH394" s="1430"/>
      <c r="AI394" s="1430"/>
      <c r="AJ394" s="1430"/>
      <c r="AK394" s="93"/>
      <c r="AL394" s="93"/>
      <c r="AM394" s="93"/>
      <c r="AN394" s="93"/>
    </row>
    <row r="395" spans="2:40">
      <c r="B395" s="1430"/>
      <c r="C395" s="1430"/>
      <c r="D395" s="1430"/>
      <c r="E395" s="1430"/>
      <c r="F395" s="1430"/>
      <c r="G395" s="1430"/>
      <c r="H395" s="1430"/>
      <c r="I395" s="1430"/>
      <c r="J395" s="1430"/>
      <c r="K395" s="1430"/>
      <c r="L395" s="1430"/>
      <c r="M395" s="1430"/>
      <c r="N395" s="1430"/>
      <c r="O395" s="1430"/>
      <c r="P395" s="1430"/>
      <c r="Q395" s="1430"/>
      <c r="R395" s="1430"/>
      <c r="S395" s="1430"/>
      <c r="T395" s="1430"/>
      <c r="U395" s="1430"/>
      <c r="V395" s="1430"/>
      <c r="W395" s="1430"/>
      <c r="X395" s="1430"/>
      <c r="Y395" s="1430"/>
      <c r="Z395" s="1430"/>
      <c r="AA395" s="1430"/>
      <c r="AB395" s="1430"/>
      <c r="AC395" s="1430"/>
      <c r="AD395" s="1430"/>
      <c r="AE395" s="1430"/>
      <c r="AF395" s="1430"/>
      <c r="AG395" s="1430"/>
      <c r="AH395" s="1430"/>
      <c r="AI395" s="1430"/>
      <c r="AJ395" s="1430"/>
      <c r="AK395" s="93"/>
      <c r="AL395" s="93"/>
      <c r="AM395" s="93"/>
      <c r="AN395" s="93"/>
    </row>
    <row r="396" spans="2:40">
      <c r="B396" s="1430"/>
      <c r="C396" s="1430"/>
      <c r="D396" s="1430"/>
      <c r="E396" s="1430"/>
      <c r="F396" s="1430"/>
      <c r="G396" s="1430"/>
      <c r="H396" s="1430"/>
      <c r="I396" s="1430"/>
      <c r="J396" s="1430"/>
      <c r="K396" s="1430"/>
      <c r="L396" s="1430"/>
      <c r="M396" s="1430"/>
      <c r="N396" s="1430"/>
      <c r="O396" s="1430"/>
      <c r="P396" s="1430"/>
      <c r="Q396" s="1430"/>
      <c r="R396" s="1430"/>
      <c r="S396" s="1430"/>
      <c r="T396" s="1430"/>
      <c r="U396" s="1430"/>
      <c r="V396" s="1430"/>
      <c r="W396" s="1430"/>
      <c r="X396" s="1430"/>
      <c r="Y396" s="1430"/>
      <c r="Z396" s="1430"/>
      <c r="AA396" s="1430"/>
      <c r="AB396" s="1430"/>
      <c r="AC396" s="1430"/>
      <c r="AD396" s="1430"/>
      <c r="AE396" s="1430"/>
      <c r="AF396" s="1430"/>
      <c r="AG396" s="1430"/>
      <c r="AH396" s="1430"/>
      <c r="AI396" s="1430"/>
      <c r="AJ396" s="1430"/>
      <c r="AK396" s="93"/>
      <c r="AL396" s="93"/>
      <c r="AM396" s="93"/>
      <c r="AN396" s="93"/>
    </row>
    <row r="397" spans="2:40">
      <c r="B397" s="1430"/>
      <c r="C397" s="1430"/>
      <c r="D397" s="1430"/>
      <c r="E397" s="1430"/>
      <c r="F397" s="1430"/>
      <c r="G397" s="1430"/>
      <c r="H397" s="1430"/>
      <c r="I397" s="1430"/>
      <c r="J397" s="1430"/>
      <c r="K397" s="1430"/>
      <c r="L397" s="1430"/>
      <c r="M397" s="1430"/>
      <c r="N397" s="1430"/>
      <c r="O397" s="1430"/>
      <c r="P397" s="1430"/>
      <c r="Q397" s="1430"/>
      <c r="R397" s="1430"/>
      <c r="S397" s="1430"/>
      <c r="T397" s="1430"/>
      <c r="U397" s="1430"/>
      <c r="V397" s="1430"/>
      <c r="W397" s="1430"/>
      <c r="X397" s="1430"/>
      <c r="Y397" s="1430"/>
      <c r="Z397" s="1430"/>
      <c r="AA397" s="1430"/>
      <c r="AB397" s="1430"/>
      <c r="AC397" s="1430"/>
      <c r="AD397" s="1430"/>
      <c r="AE397" s="1430"/>
      <c r="AF397" s="1430"/>
      <c r="AG397" s="1430"/>
      <c r="AH397" s="1430"/>
      <c r="AI397" s="1430"/>
      <c r="AJ397" s="1430"/>
      <c r="AK397" s="93"/>
      <c r="AL397" s="93"/>
      <c r="AM397" s="93"/>
      <c r="AN397" s="93"/>
    </row>
    <row r="398" spans="2:40">
      <c r="B398" s="1430"/>
      <c r="C398" s="1430"/>
      <c r="D398" s="1430"/>
      <c r="E398" s="1430"/>
      <c r="F398" s="1430"/>
      <c r="G398" s="1430"/>
      <c r="H398" s="1430"/>
      <c r="I398" s="1430"/>
      <c r="J398" s="1430"/>
      <c r="K398" s="1430"/>
      <c r="L398" s="1430"/>
      <c r="M398" s="1430"/>
      <c r="N398" s="1430"/>
      <c r="O398" s="1430"/>
      <c r="P398" s="1430"/>
      <c r="Q398" s="1430"/>
      <c r="R398" s="1430"/>
      <c r="S398" s="1430"/>
      <c r="T398" s="1430"/>
      <c r="U398" s="1430"/>
      <c r="V398" s="1430"/>
      <c r="W398" s="1430"/>
      <c r="X398" s="1430"/>
      <c r="Y398" s="1430"/>
      <c r="Z398" s="1430"/>
      <c r="AA398" s="1430"/>
      <c r="AB398" s="1430"/>
      <c r="AC398" s="1430"/>
      <c r="AD398" s="1430"/>
      <c r="AE398" s="1430"/>
      <c r="AF398" s="1430"/>
      <c r="AG398" s="1430"/>
      <c r="AH398" s="1430"/>
      <c r="AI398" s="1430"/>
      <c r="AJ398" s="1430"/>
      <c r="AK398" s="93"/>
      <c r="AL398" s="93"/>
      <c r="AM398" s="93"/>
      <c r="AN398" s="93"/>
    </row>
    <row r="399" spans="2:40">
      <c r="B399" s="1430"/>
      <c r="C399" s="1430"/>
      <c r="D399" s="1430"/>
      <c r="E399" s="1430"/>
      <c r="F399" s="1430"/>
      <c r="G399" s="1430"/>
      <c r="H399" s="1430"/>
      <c r="I399" s="1430"/>
      <c r="J399" s="1430"/>
      <c r="K399" s="1430"/>
      <c r="L399" s="1430"/>
      <c r="M399" s="1430"/>
      <c r="N399" s="1430"/>
      <c r="O399" s="1430"/>
      <c r="P399" s="1430"/>
      <c r="Q399" s="1430"/>
      <c r="R399" s="1430"/>
      <c r="S399" s="1430"/>
      <c r="T399" s="1430"/>
      <c r="U399" s="1430"/>
      <c r="V399" s="1430"/>
      <c r="W399" s="1430"/>
      <c r="X399" s="1430"/>
      <c r="Y399" s="1430"/>
      <c r="Z399" s="1430"/>
      <c r="AA399" s="1430"/>
      <c r="AB399" s="1430"/>
      <c r="AC399" s="1430"/>
      <c r="AD399" s="1430"/>
      <c r="AE399" s="1430"/>
      <c r="AF399" s="1430"/>
      <c r="AG399" s="1430"/>
      <c r="AH399" s="1430"/>
      <c r="AI399" s="1430"/>
      <c r="AJ399" s="1430"/>
      <c r="AK399" s="93"/>
      <c r="AL399" s="93"/>
      <c r="AM399" s="93"/>
      <c r="AN399" s="93"/>
    </row>
    <row r="400" spans="2:40">
      <c r="B400" s="1430"/>
      <c r="C400" s="1430"/>
      <c r="D400" s="1430"/>
      <c r="E400" s="1430"/>
      <c r="F400" s="1430"/>
      <c r="G400" s="1430"/>
      <c r="H400" s="1430"/>
      <c r="I400" s="1430"/>
      <c r="J400" s="1430"/>
      <c r="K400" s="1430"/>
      <c r="L400" s="1430"/>
      <c r="M400" s="1430"/>
      <c r="N400" s="1430"/>
      <c r="O400" s="1430"/>
      <c r="P400" s="1430"/>
      <c r="Q400" s="1430"/>
      <c r="R400" s="1430"/>
      <c r="S400" s="1430"/>
      <c r="T400" s="1430"/>
      <c r="U400" s="1430"/>
      <c r="V400" s="1430"/>
      <c r="W400" s="1430"/>
      <c r="X400" s="1430"/>
      <c r="Y400" s="1430"/>
      <c r="Z400" s="1430"/>
      <c r="AA400" s="1430"/>
      <c r="AB400" s="1430"/>
      <c r="AC400" s="1430"/>
      <c r="AD400" s="1430"/>
      <c r="AE400" s="1430"/>
      <c r="AF400" s="1430"/>
      <c r="AG400" s="1430"/>
      <c r="AH400" s="1430"/>
      <c r="AI400" s="1430"/>
      <c r="AJ400" s="1430"/>
      <c r="AK400" s="93"/>
      <c r="AL400" s="93"/>
      <c r="AM400" s="93"/>
      <c r="AN400" s="93"/>
    </row>
    <row r="401" spans="2:40">
      <c r="B401" s="1430"/>
      <c r="C401" s="1430"/>
      <c r="D401" s="1430"/>
      <c r="E401" s="1430"/>
      <c r="F401" s="1430"/>
      <c r="G401" s="1430"/>
      <c r="H401" s="1430"/>
      <c r="I401" s="1430"/>
      <c r="J401" s="1430"/>
      <c r="K401" s="1430"/>
      <c r="L401" s="1430"/>
      <c r="M401" s="1430"/>
      <c r="N401" s="1430"/>
      <c r="O401" s="1430"/>
      <c r="P401" s="1430"/>
      <c r="Q401" s="1430"/>
      <c r="R401" s="1430"/>
      <c r="S401" s="1430"/>
      <c r="T401" s="1430"/>
      <c r="U401" s="1430"/>
      <c r="V401" s="1430"/>
      <c r="W401" s="1430"/>
      <c r="X401" s="1430"/>
      <c r="Y401" s="1430"/>
      <c r="Z401" s="1430"/>
      <c r="AA401" s="1430"/>
      <c r="AB401" s="1430"/>
      <c r="AC401" s="1430"/>
      <c r="AD401" s="1430"/>
      <c r="AE401" s="1430"/>
      <c r="AF401" s="1430"/>
      <c r="AG401" s="1430"/>
      <c r="AH401" s="1430"/>
      <c r="AI401" s="1430"/>
      <c r="AJ401" s="1430"/>
      <c r="AK401" s="93"/>
      <c r="AL401" s="93"/>
      <c r="AM401" s="93"/>
      <c r="AN401" s="93"/>
    </row>
    <row r="402" spans="2:40">
      <c r="B402" s="1430"/>
      <c r="C402" s="1430"/>
      <c r="D402" s="1430"/>
      <c r="E402" s="1430"/>
      <c r="F402" s="1430"/>
      <c r="G402" s="1430"/>
      <c r="H402" s="1430"/>
      <c r="I402" s="1430"/>
      <c r="J402" s="1430"/>
      <c r="K402" s="1430"/>
      <c r="L402" s="1430"/>
      <c r="M402" s="1430"/>
      <c r="N402" s="1430"/>
      <c r="O402" s="1430"/>
      <c r="P402" s="1430"/>
      <c r="Q402" s="1430"/>
      <c r="R402" s="1430"/>
      <c r="S402" s="1430"/>
      <c r="T402" s="1430"/>
      <c r="U402" s="1430"/>
      <c r="V402" s="1430"/>
      <c r="W402" s="1430"/>
      <c r="X402" s="1430"/>
      <c r="Y402" s="1430"/>
      <c r="Z402" s="1430"/>
      <c r="AA402" s="1430"/>
      <c r="AB402" s="1430"/>
      <c r="AC402" s="1430"/>
      <c r="AD402" s="1430"/>
      <c r="AE402" s="1430"/>
      <c r="AF402" s="1430"/>
      <c r="AG402" s="1430"/>
      <c r="AH402" s="1430"/>
      <c r="AI402" s="1430"/>
      <c r="AJ402" s="1430"/>
      <c r="AK402" s="93"/>
      <c r="AL402" s="93"/>
      <c r="AM402" s="93"/>
      <c r="AN402" s="93"/>
    </row>
    <row r="403" spans="2:40">
      <c r="B403" s="1430"/>
      <c r="C403" s="1430"/>
      <c r="D403" s="1430"/>
      <c r="E403" s="1430"/>
      <c r="F403" s="1430"/>
      <c r="G403" s="1430"/>
      <c r="H403" s="1430"/>
      <c r="I403" s="1430"/>
      <c r="J403" s="1430"/>
      <c r="K403" s="1430"/>
      <c r="L403" s="1430"/>
      <c r="M403" s="1430"/>
      <c r="N403" s="1430"/>
      <c r="O403" s="1430"/>
      <c r="P403" s="1430"/>
      <c r="Q403" s="1430"/>
      <c r="R403" s="1430"/>
      <c r="S403" s="1430"/>
      <c r="T403" s="1430"/>
      <c r="U403" s="1430"/>
      <c r="V403" s="1430"/>
      <c r="W403" s="1430"/>
      <c r="X403" s="1430"/>
      <c r="Y403" s="1430"/>
      <c r="Z403" s="1430"/>
      <c r="AA403" s="1430"/>
      <c r="AB403" s="1430"/>
      <c r="AC403" s="1430"/>
      <c r="AD403" s="1430"/>
      <c r="AE403" s="1430"/>
      <c r="AF403" s="1430"/>
      <c r="AG403" s="1430"/>
      <c r="AH403" s="1430"/>
      <c r="AI403" s="1430"/>
      <c r="AJ403" s="1430"/>
      <c r="AK403" s="93"/>
      <c r="AL403" s="93"/>
      <c r="AM403" s="93"/>
      <c r="AN403" s="93"/>
    </row>
    <row r="404" spans="2:40">
      <c r="B404" s="1430"/>
      <c r="C404" s="1430"/>
      <c r="D404" s="1430"/>
      <c r="E404" s="1430"/>
      <c r="F404" s="1430"/>
      <c r="G404" s="1430"/>
      <c r="H404" s="1430"/>
      <c r="I404" s="1430"/>
      <c r="J404" s="1430"/>
      <c r="K404" s="1430"/>
      <c r="L404" s="1430"/>
      <c r="M404" s="1430"/>
      <c r="N404" s="1430"/>
      <c r="O404" s="1430"/>
      <c r="P404" s="1430"/>
      <c r="Q404" s="1430"/>
      <c r="R404" s="1430"/>
      <c r="S404" s="1430"/>
      <c r="T404" s="1430"/>
      <c r="U404" s="1430"/>
      <c r="V404" s="1430"/>
      <c r="W404" s="1430"/>
      <c r="X404" s="1430"/>
      <c r="Y404" s="1430"/>
      <c r="Z404" s="1430"/>
      <c r="AA404" s="1430"/>
      <c r="AB404" s="1430"/>
      <c r="AC404" s="1430"/>
      <c r="AD404" s="1430"/>
      <c r="AE404" s="1430"/>
      <c r="AF404" s="1430"/>
      <c r="AG404" s="1430"/>
      <c r="AH404" s="1430"/>
      <c r="AI404" s="1430"/>
      <c r="AJ404" s="1430"/>
      <c r="AK404" s="93"/>
      <c r="AL404" s="93"/>
      <c r="AM404" s="93"/>
      <c r="AN404" s="93"/>
    </row>
    <row r="405" spans="2:40">
      <c r="B405" s="1430"/>
      <c r="C405" s="1430"/>
      <c r="D405" s="1430"/>
      <c r="E405" s="1430"/>
      <c r="F405" s="1430"/>
      <c r="G405" s="1430"/>
      <c r="H405" s="1430"/>
      <c r="I405" s="1430"/>
      <c r="J405" s="1430"/>
      <c r="K405" s="1430"/>
      <c r="L405" s="1430"/>
      <c r="M405" s="1430"/>
      <c r="N405" s="1430"/>
      <c r="O405" s="1430"/>
      <c r="P405" s="1430"/>
      <c r="Q405" s="1430"/>
      <c r="R405" s="1430"/>
      <c r="S405" s="1430"/>
      <c r="T405" s="1430"/>
      <c r="U405" s="1430"/>
      <c r="V405" s="1430"/>
      <c r="W405" s="1430"/>
      <c r="X405" s="1430"/>
      <c r="Y405" s="1430"/>
      <c r="Z405" s="1430"/>
      <c r="AA405" s="1430"/>
      <c r="AB405" s="1430"/>
      <c r="AC405" s="1430"/>
      <c r="AD405" s="1430"/>
      <c r="AE405" s="1430"/>
      <c r="AF405" s="1430"/>
      <c r="AG405" s="1430"/>
      <c r="AH405" s="1430"/>
      <c r="AI405" s="1430"/>
      <c r="AJ405" s="1430"/>
      <c r="AK405" s="93"/>
      <c r="AL405" s="93"/>
      <c r="AM405" s="93"/>
      <c r="AN405" s="93"/>
    </row>
    <row r="406" spans="2:40">
      <c r="B406" s="1430"/>
      <c r="C406" s="1430"/>
      <c r="D406" s="1430"/>
      <c r="E406" s="1430"/>
      <c r="F406" s="1430"/>
      <c r="G406" s="1430"/>
      <c r="H406" s="1430"/>
      <c r="I406" s="1430"/>
      <c r="J406" s="1430"/>
      <c r="K406" s="1430"/>
      <c r="L406" s="1430"/>
      <c r="M406" s="1430"/>
      <c r="N406" s="1430"/>
      <c r="O406" s="1430"/>
      <c r="P406" s="1430"/>
      <c r="Q406" s="1430"/>
      <c r="R406" s="1430"/>
      <c r="S406" s="1430"/>
      <c r="T406" s="1430"/>
      <c r="U406" s="1430"/>
      <c r="V406" s="1430"/>
      <c r="W406" s="1430"/>
      <c r="X406" s="1430"/>
      <c r="Y406" s="1430"/>
      <c r="Z406" s="1430"/>
      <c r="AA406" s="1430"/>
      <c r="AB406" s="1430"/>
      <c r="AC406" s="1430"/>
      <c r="AD406" s="1430"/>
      <c r="AE406" s="1430"/>
      <c r="AF406" s="1430"/>
      <c r="AG406" s="1430"/>
      <c r="AH406" s="1430"/>
      <c r="AI406" s="1430"/>
      <c r="AJ406" s="1430"/>
      <c r="AK406" s="93"/>
      <c r="AL406" s="93"/>
      <c r="AM406" s="93"/>
      <c r="AN406" s="93"/>
    </row>
    <row r="407" spans="2:40">
      <c r="B407" s="1430"/>
      <c r="C407" s="1430"/>
      <c r="D407" s="1430"/>
      <c r="E407" s="1430"/>
      <c r="F407" s="1430"/>
      <c r="G407" s="1430"/>
      <c r="H407" s="1430"/>
      <c r="I407" s="1430"/>
      <c r="J407" s="1430"/>
      <c r="K407" s="1430"/>
      <c r="L407" s="1430"/>
      <c r="M407" s="1430"/>
      <c r="N407" s="1430"/>
      <c r="O407" s="1430"/>
      <c r="P407" s="1430"/>
      <c r="Q407" s="1430"/>
      <c r="R407" s="1430"/>
      <c r="S407" s="1430"/>
      <c r="T407" s="1430"/>
      <c r="U407" s="1430"/>
      <c r="V407" s="1430"/>
      <c r="W407" s="1430"/>
      <c r="X407" s="1430"/>
      <c r="Y407" s="1430"/>
      <c r="Z407" s="1430"/>
      <c r="AA407" s="1430"/>
      <c r="AB407" s="1430"/>
      <c r="AC407" s="1430"/>
      <c r="AD407" s="1430"/>
      <c r="AE407" s="1430"/>
      <c r="AF407" s="1430"/>
      <c r="AG407" s="1430"/>
      <c r="AH407" s="1430"/>
      <c r="AI407" s="1430"/>
      <c r="AJ407" s="1430"/>
      <c r="AK407" s="93"/>
      <c r="AL407" s="93"/>
      <c r="AM407" s="93"/>
      <c r="AN407" s="93"/>
    </row>
    <row r="408" spans="2:40">
      <c r="B408" s="1430"/>
      <c r="C408" s="1430"/>
      <c r="D408" s="1430"/>
      <c r="E408" s="1430"/>
      <c r="F408" s="1430"/>
      <c r="G408" s="1430"/>
      <c r="H408" s="1430"/>
      <c r="I408" s="1430"/>
      <c r="J408" s="1430"/>
      <c r="K408" s="1430"/>
      <c r="L408" s="1430"/>
      <c r="M408" s="1430"/>
      <c r="N408" s="1430"/>
      <c r="O408" s="1430"/>
      <c r="P408" s="1430"/>
      <c r="Q408" s="1430"/>
      <c r="R408" s="1430"/>
      <c r="S408" s="1430"/>
      <c r="T408" s="1430"/>
      <c r="U408" s="1430"/>
      <c r="V408" s="1430"/>
      <c r="W408" s="1430"/>
      <c r="X408" s="1430"/>
      <c r="Y408" s="1430"/>
      <c r="Z408" s="1430"/>
      <c r="AA408" s="1430"/>
      <c r="AB408" s="1430"/>
      <c r="AC408" s="1430"/>
      <c r="AD408" s="1430"/>
      <c r="AE408" s="1430"/>
      <c r="AF408" s="1430"/>
      <c r="AG408" s="1430"/>
      <c r="AH408" s="1430"/>
      <c r="AI408" s="1430"/>
      <c r="AJ408" s="1430"/>
      <c r="AK408" s="93"/>
      <c r="AL408" s="93"/>
      <c r="AM408" s="93"/>
      <c r="AN408" s="93"/>
    </row>
    <row r="409" spans="2:40">
      <c r="B409" s="1430"/>
      <c r="C409" s="1430"/>
      <c r="D409" s="1430"/>
      <c r="E409" s="1430"/>
      <c r="F409" s="1430"/>
      <c r="G409" s="1430"/>
      <c r="H409" s="1430"/>
      <c r="I409" s="1430"/>
      <c r="J409" s="1430"/>
      <c r="K409" s="1430"/>
      <c r="L409" s="1430"/>
      <c r="M409" s="1430"/>
      <c r="N409" s="1430"/>
      <c r="O409" s="1430"/>
      <c r="P409" s="1430"/>
      <c r="Q409" s="1430"/>
      <c r="R409" s="1430"/>
      <c r="S409" s="1430"/>
      <c r="T409" s="1430"/>
      <c r="U409" s="1430"/>
      <c r="V409" s="1430"/>
      <c r="W409" s="1430"/>
      <c r="X409" s="1430"/>
      <c r="Y409" s="1430"/>
      <c r="Z409" s="1430"/>
      <c r="AA409" s="1430"/>
      <c r="AB409" s="1430"/>
      <c r="AC409" s="1430"/>
      <c r="AD409" s="1430"/>
      <c r="AE409" s="1430"/>
      <c r="AF409" s="1430"/>
      <c r="AG409" s="1430"/>
      <c r="AH409" s="1430"/>
      <c r="AI409" s="1430"/>
      <c r="AJ409" s="1430"/>
      <c r="AK409" s="93"/>
      <c r="AL409" s="93"/>
      <c r="AM409" s="93"/>
      <c r="AN409" s="93"/>
    </row>
    <row r="410" spans="2:40">
      <c r="B410" s="1430"/>
      <c r="C410" s="1430"/>
      <c r="D410" s="1430"/>
      <c r="E410" s="1430"/>
      <c r="F410" s="1430"/>
      <c r="G410" s="1430"/>
      <c r="H410" s="1430"/>
      <c r="I410" s="1430"/>
      <c r="J410" s="1430"/>
      <c r="K410" s="1430"/>
      <c r="L410" s="1430"/>
      <c r="M410" s="1430"/>
      <c r="N410" s="1430"/>
      <c r="O410" s="1430"/>
      <c r="P410" s="1430"/>
      <c r="Q410" s="1430"/>
      <c r="R410" s="1430"/>
      <c r="S410" s="1430"/>
      <c r="T410" s="1430"/>
      <c r="U410" s="1430"/>
      <c r="V410" s="1430"/>
      <c r="W410" s="1430"/>
      <c r="X410" s="1430"/>
      <c r="Y410" s="1430"/>
      <c r="Z410" s="1430"/>
      <c r="AA410" s="1430"/>
      <c r="AB410" s="1430"/>
      <c r="AC410" s="1430"/>
      <c r="AD410" s="1430"/>
      <c r="AE410" s="1430"/>
      <c r="AF410" s="1430"/>
      <c r="AG410" s="1430"/>
      <c r="AH410" s="1430"/>
      <c r="AI410" s="1430"/>
      <c r="AJ410" s="1430"/>
      <c r="AK410" s="93"/>
      <c r="AL410" s="93"/>
      <c r="AM410" s="93"/>
      <c r="AN410" s="93"/>
    </row>
    <row r="411" spans="2:40">
      <c r="B411" s="1430"/>
      <c r="C411" s="1430"/>
      <c r="D411" s="1430"/>
      <c r="E411" s="1430"/>
      <c r="F411" s="1430"/>
      <c r="G411" s="1430"/>
      <c r="H411" s="1430"/>
      <c r="I411" s="1430"/>
      <c r="J411" s="1430"/>
      <c r="K411" s="1430"/>
      <c r="L411" s="1430"/>
      <c r="M411" s="1430"/>
      <c r="N411" s="1430"/>
      <c r="O411" s="1430"/>
      <c r="P411" s="1430"/>
      <c r="Q411" s="1430"/>
      <c r="R411" s="1430"/>
      <c r="S411" s="1430"/>
      <c r="T411" s="1430"/>
      <c r="U411" s="1430"/>
      <c r="V411" s="1430"/>
      <c r="W411" s="1430"/>
      <c r="X411" s="1430"/>
      <c r="Y411" s="1430"/>
      <c r="Z411" s="1430"/>
      <c r="AA411" s="1430"/>
      <c r="AB411" s="1430"/>
      <c r="AC411" s="1430"/>
      <c r="AD411" s="1430"/>
      <c r="AE411" s="1430"/>
      <c r="AF411" s="1430"/>
      <c r="AG411" s="1430"/>
      <c r="AH411" s="1430"/>
      <c r="AI411" s="1430"/>
      <c r="AJ411" s="1430"/>
      <c r="AK411" s="93"/>
      <c r="AL411" s="93"/>
      <c r="AM411" s="93"/>
      <c r="AN411" s="93"/>
    </row>
    <row r="412" spans="2:40">
      <c r="B412" s="1430"/>
      <c r="C412" s="1430"/>
      <c r="D412" s="1430"/>
      <c r="E412" s="1430"/>
      <c r="F412" s="1430"/>
      <c r="G412" s="1430"/>
      <c r="H412" s="1430"/>
      <c r="I412" s="1430"/>
      <c r="J412" s="1430"/>
      <c r="K412" s="1430"/>
      <c r="L412" s="1430"/>
      <c r="M412" s="1430"/>
      <c r="N412" s="1430"/>
      <c r="O412" s="1430"/>
      <c r="P412" s="1430"/>
      <c r="Q412" s="1430"/>
      <c r="R412" s="1430"/>
      <c r="S412" s="1430"/>
      <c r="T412" s="1430"/>
      <c r="U412" s="1430"/>
      <c r="V412" s="1430"/>
      <c r="W412" s="1430"/>
      <c r="X412" s="1430"/>
      <c r="Y412" s="1430"/>
      <c r="Z412" s="1430"/>
      <c r="AA412" s="1430"/>
      <c r="AB412" s="1430"/>
      <c r="AC412" s="1430"/>
      <c r="AD412" s="1430"/>
      <c r="AE412" s="1430"/>
      <c r="AF412" s="1430"/>
      <c r="AG412" s="1430"/>
      <c r="AH412" s="1430"/>
      <c r="AI412" s="1430"/>
      <c r="AJ412" s="1430"/>
      <c r="AK412" s="93"/>
      <c r="AL412" s="93"/>
      <c r="AM412" s="93"/>
      <c r="AN412" s="93"/>
    </row>
    <row r="413" spans="2:40">
      <c r="B413" s="1430"/>
      <c r="C413" s="1430"/>
      <c r="D413" s="1430"/>
      <c r="E413" s="1430"/>
      <c r="F413" s="1430"/>
      <c r="G413" s="1430"/>
      <c r="H413" s="1430"/>
      <c r="I413" s="1430"/>
      <c r="J413" s="1430"/>
      <c r="K413" s="1430"/>
      <c r="L413" s="1430"/>
      <c r="M413" s="1430"/>
      <c r="N413" s="1430"/>
      <c r="O413" s="1430"/>
      <c r="P413" s="1430"/>
      <c r="Q413" s="1430"/>
      <c r="R413" s="1430"/>
      <c r="S413" s="1430"/>
      <c r="T413" s="1430"/>
      <c r="U413" s="1430"/>
      <c r="V413" s="1430"/>
      <c r="W413" s="1430"/>
      <c r="X413" s="1430"/>
      <c r="Y413" s="1430"/>
      <c r="Z413" s="1430"/>
      <c r="AA413" s="1430"/>
      <c r="AB413" s="1430"/>
      <c r="AC413" s="1430"/>
      <c r="AD413" s="1430"/>
      <c r="AE413" s="1430"/>
      <c r="AF413" s="1430"/>
      <c r="AG413" s="1430"/>
      <c r="AH413" s="1430"/>
      <c r="AI413" s="1430"/>
      <c r="AJ413" s="1430"/>
      <c r="AK413" s="93"/>
      <c r="AL413" s="93"/>
      <c r="AM413" s="93"/>
      <c r="AN413" s="93"/>
    </row>
    <row r="414" spans="2:40">
      <c r="B414" s="1430"/>
      <c r="C414" s="1430"/>
      <c r="D414" s="1430"/>
      <c r="E414" s="1430"/>
      <c r="F414" s="1430"/>
      <c r="G414" s="1430"/>
      <c r="H414" s="1430"/>
      <c r="I414" s="1430"/>
      <c r="J414" s="1430"/>
      <c r="K414" s="1430"/>
      <c r="L414" s="1430"/>
      <c r="M414" s="1430"/>
      <c r="N414" s="1430"/>
      <c r="O414" s="1430"/>
      <c r="P414" s="1430"/>
      <c r="Q414" s="1430"/>
      <c r="R414" s="1430"/>
      <c r="S414" s="1430"/>
      <c r="T414" s="1430"/>
      <c r="U414" s="1430"/>
      <c r="V414" s="1430"/>
      <c r="W414" s="1430"/>
      <c r="X414" s="1430"/>
      <c r="Y414" s="1430"/>
      <c r="Z414" s="1430"/>
      <c r="AA414" s="1430"/>
      <c r="AB414" s="1430"/>
      <c r="AC414" s="1430"/>
      <c r="AD414" s="1430"/>
      <c r="AE414" s="1430"/>
      <c r="AF414" s="1430"/>
      <c r="AG414" s="1430"/>
      <c r="AH414" s="1430"/>
      <c r="AI414" s="1430"/>
      <c r="AJ414" s="1430"/>
      <c r="AK414" s="93"/>
      <c r="AL414" s="93"/>
      <c r="AM414" s="93"/>
      <c r="AN414" s="93"/>
    </row>
    <row r="415" spans="2:40">
      <c r="B415" s="1430"/>
      <c r="C415" s="1430"/>
      <c r="D415" s="1430"/>
      <c r="E415" s="1430"/>
      <c r="F415" s="1430"/>
      <c r="G415" s="1430"/>
      <c r="H415" s="1430"/>
      <c r="I415" s="1430"/>
      <c r="J415" s="1430"/>
      <c r="K415" s="1430"/>
      <c r="L415" s="1430"/>
      <c r="M415" s="1430"/>
      <c r="N415" s="1430"/>
      <c r="O415" s="1430"/>
      <c r="P415" s="1430"/>
      <c r="Q415" s="1430"/>
      <c r="R415" s="1430"/>
      <c r="S415" s="1430"/>
      <c r="T415" s="1430"/>
      <c r="U415" s="1430"/>
      <c r="V415" s="1430"/>
      <c r="W415" s="1430"/>
      <c r="X415" s="1430"/>
      <c r="Y415" s="1430"/>
      <c r="Z415" s="1430"/>
      <c r="AA415" s="1430"/>
      <c r="AB415" s="1430"/>
      <c r="AC415" s="1430"/>
      <c r="AD415" s="1430"/>
      <c r="AE415" s="1430"/>
      <c r="AF415" s="1430"/>
      <c r="AG415" s="1430"/>
      <c r="AH415" s="1430"/>
      <c r="AI415" s="1430"/>
      <c r="AJ415" s="1430"/>
      <c r="AK415" s="93"/>
      <c r="AL415" s="93"/>
      <c r="AM415" s="93"/>
      <c r="AN415" s="93"/>
    </row>
    <row r="416" spans="2:40">
      <c r="B416" s="1430"/>
      <c r="C416" s="1430"/>
      <c r="D416" s="1430"/>
      <c r="E416" s="1430"/>
      <c r="F416" s="1430"/>
      <c r="G416" s="1430"/>
      <c r="H416" s="1430"/>
      <c r="I416" s="1430"/>
      <c r="J416" s="1430"/>
      <c r="K416" s="1430"/>
      <c r="L416" s="1430"/>
      <c r="M416" s="1430"/>
      <c r="N416" s="1430"/>
      <c r="O416" s="1430"/>
      <c r="P416" s="1430"/>
      <c r="Q416" s="1430"/>
      <c r="R416" s="1430"/>
      <c r="S416" s="1430"/>
      <c r="T416" s="1430"/>
      <c r="U416" s="1430"/>
      <c r="V416" s="1430"/>
      <c r="W416" s="1430"/>
      <c r="X416" s="1430"/>
      <c r="Y416" s="1430"/>
      <c r="Z416" s="1430"/>
      <c r="AA416" s="1430"/>
      <c r="AB416" s="1430"/>
      <c r="AC416" s="1430"/>
      <c r="AD416" s="1430"/>
      <c r="AE416" s="1430"/>
      <c r="AF416" s="1430"/>
      <c r="AG416" s="1430"/>
      <c r="AH416" s="1430"/>
      <c r="AI416" s="1430"/>
      <c r="AJ416" s="1430"/>
      <c r="AK416" s="93"/>
      <c r="AL416" s="93"/>
      <c r="AM416" s="93"/>
      <c r="AN416" s="93"/>
    </row>
    <row r="417" spans="2:40">
      <c r="B417" s="1430"/>
      <c r="C417" s="1430"/>
      <c r="D417" s="1430"/>
      <c r="E417" s="1430"/>
      <c r="F417" s="1430"/>
      <c r="G417" s="1430"/>
      <c r="H417" s="1430"/>
      <c r="I417" s="1430"/>
      <c r="J417" s="1430"/>
      <c r="K417" s="1430"/>
      <c r="L417" s="1430"/>
      <c r="M417" s="1430"/>
      <c r="N417" s="1430"/>
      <c r="O417" s="1430"/>
      <c r="P417" s="1430"/>
      <c r="Q417" s="1430"/>
      <c r="R417" s="1430"/>
      <c r="S417" s="1430"/>
      <c r="T417" s="1430"/>
      <c r="U417" s="1430"/>
      <c r="V417" s="1430"/>
      <c r="W417" s="1430"/>
      <c r="X417" s="1430"/>
      <c r="Y417" s="1430"/>
      <c r="Z417" s="1430"/>
      <c r="AA417" s="1430"/>
      <c r="AB417" s="1430"/>
      <c r="AC417" s="1430"/>
      <c r="AD417" s="1430"/>
      <c r="AE417" s="1430"/>
      <c r="AF417" s="1430"/>
      <c r="AG417" s="1430"/>
      <c r="AH417" s="1430"/>
      <c r="AI417" s="1430"/>
      <c r="AJ417" s="1430"/>
      <c r="AK417" s="93"/>
      <c r="AL417" s="93"/>
      <c r="AM417" s="93"/>
      <c r="AN417" s="93"/>
    </row>
    <row r="418" spans="2:40">
      <c r="B418" s="1430"/>
      <c r="C418" s="1430"/>
      <c r="D418" s="1430"/>
      <c r="E418" s="1430"/>
      <c r="F418" s="1430"/>
      <c r="G418" s="1430"/>
      <c r="H418" s="1430"/>
      <c r="I418" s="1430"/>
      <c r="J418" s="1430"/>
      <c r="K418" s="1430"/>
      <c r="L418" s="1430"/>
      <c r="M418" s="1430"/>
      <c r="N418" s="1430"/>
      <c r="O418" s="1430"/>
      <c r="P418" s="1430"/>
      <c r="Q418" s="1430"/>
      <c r="R418" s="1430"/>
      <c r="S418" s="1430"/>
      <c r="T418" s="1430"/>
      <c r="U418" s="1430"/>
      <c r="V418" s="1430"/>
      <c r="W418" s="1430"/>
      <c r="X418" s="1430"/>
      <c r="Y418" s="1430"/>
      <c r="Z418" s="1430"/>
      <c r="AA418" s="1430"/>
      <c r="AB418" s="1430"/>
      <c r="AC418" s="1430"/>
      <c r="AD418" s="1430"/>
      <c r="AE418" s="1430"/>
      <c r="AF418" s="1430"/>
      <c r="AG418" s="1430"/>
      <c r="AH418" s="1430"/>
      <c r="AI418" s="1430"/>
      <c r="AJ418" s="1430"/>
      <c r="AK418" s="93"/>
      <c r="AL418" s="93"/>
      <c r="AM418" s="93"/>
      <c r="AN418" s="93"/>
    </row>
    <row r="419" spans="2:40">
      <c r="B419" s="1430"/>
      <c r="C419" s="1430"/>
      <c r="D419" s="1430"/>
      <c r="E419" s="1430"/>
      <c r="F419" s="1430"/>
      <c r="G419" s="1430"/>
      <c r="H419" s="1430"/>
      <c r="I419" s="1430"/>
      <c r="J419" s="1430"/>
      <c r="K419" s="1430"/>
      <c r="L419" s="1430"/>
      <c r="M419" s="1430"/>
      <c r="N419" s="1430"/>
      <c r="O419" s="1430"/>
      <c r="P419" s="1430"/>
      <c r="Q419" s="1430"/>
      <c r="R419" s="1430"/>
      <c r="S419" s="1430"/>
      <c r="T419" s="1430"/>
      <c r="U419" s="1430"/>
      <c r="V419" s="1430"/>
      <c r="W419" s="1430"/>
      <c r="X419" s="1430"/>
      <c r="Y419" s="1430"/>
      <c r="Z419" s="1430"/>
      <c r="AA419" s="1430"/>
      <c r="AB419" s="1430"/>
      <c r="AC419" s="1430"/>
      <c r="AD419" s="1430"/>
      <c r="AE419" s="1430"/>
      <c r="AF419" s="1430"/>
      <c r="AG419" s="1430"/>
      <c r="AH419" s="1430"/>
      <c r="AI419" s="1430"/>
      <c r="AJ419" s="1430"/>
      <c r="AK419" s="93"/>
      <c r="AL419" s="93"/>
      <c r="AM419" s="93"/>
      <c r="AN419" s="93"/>
    </row>
    <row r="420" spans="2:40">
      <c r="B420" s="1430"/>
      <c r="C420" s="1430"/>
      <c r="D420" s="1430"/>
      <c r="E420" s="1430"/>
      <c r="F420" s="1430"/>
      <c r="G420" s="1430"/>
      <c r="H420" s="1430"/>
      <c r="I420" s="1430"/>
      <c r="J420" s="1430"/>
      <c r="K420" s="1430"/>
      <c r="L420" s="1430"/>
      <c r="M420" s="1430"/>
      <c r="N420" s="1430"/>
      <c r="O420" s="1430"/>
      <c r="P420" s="1430"/>
      <c r="Q420" s="1430"/>
      <c r="R420" s="1430"/>
      <c r="S420" s="1430"/>
      <c r="T420" s="1430"/>
      <c r="U420" s="1430"/>
      <c r="V420" s="1430"/>
      <c r="W420" s="1430"/>
      <c r="X420" s="1430"/>
      <c r="Y420" s="1430"/>
      <c r="Z420" s="1430"/>
      <c r="AA420" s="1430"/>
      <c r="AB420" s="1430"/>
      <c r="AC420" s="1430"/>
      <c r="AD420" s="1430"/>
      <c r="AE420" s="1430"/>
      <c r="AF420" s="1430"/>
      <c r="AG420" s="1430"/>
      <c r="AH420" s="1430"/>
      <c r="AI420" s="1430"/>
      <c r="AJ420" s="1430"/>
      <c r="AK420" s="93"/>
      <c r="AL420" s="93"/>
      <c r="AM420" s="93"/>
      <c r="AN420" s="93"/>
    </row>
    <row r="421" spans="2:40">
      <c r="B421" s="1430"/>
      <c r="C421" s="1430"/>
      <c r="D421" s="1430"/>
      <c r="E421" s="1430"/>
      <c r="F421" s="1430"/>
      <c r="G421" s="1430"/>
      <c r="H421" s="1430"/>
      <c r="I421" s="1430"/>
      <c r="J421" s="1430"/>
      <c r="K421" s="1430"/>
      <c r="L421" s="1430"/>
      <c r="M421" s="1430"/>
      <c r="N421" s="1430"/>
      <c r="O421" s="1430"/>
      <c r="P421" s="1430"/>
      <c r="Q421" s="1430"/>
      <c r="R421" s="1430"/>
      <c r="S421" s="1430"/>
      <c r="T421" s="1430"/>
      <c r="U421" s="1430"/>
      <c r="V421" s="1430"/>
      <c r="W421" s="1430"/>
      <c r="X421" s="1430"/>
      <c r="Y421" s="1430"/>
      <c r="Z421" s="1430"/>
      <c r="AA421" s="1430"/>
      <c r="AB421" s="1430"/>
      <c r="AC421" s="1430"/>
      <c r="AD421" s="1430"/>
      <c r="AE421" s="1430"/>
      <c r="AF421" s="1430"/>
      <c r="AG421" s="1430"/>
      <c r="AH421" s="1430"/>
      <c r="AI421" s="1430"/>
      <c r="AJ421" s="1430"/>
      <c r="AK421" s="93"/>
      <c r="AL421" s="93"/>
      <c r="AM421" s="93"/>
      <c r="AN421" s="93"/>
    </row>
    <row r="422" spans="2:40">
      <c r="B422" s="1430"/>
      <c r="C422" s="1430"/>
      <c r="D422" s="1430"/>
      <c r="E422" s="1430"/>
      <c r="F422" s="1430"/>
      <c r="G422" s="1430"/>
      <c r="H422" s="1430"/>
      <c r="I422" s="1430"/>
      <c r="J422" s="1430"/>
      <c r="K422" s="1430"/>
      <c r="L422" s="1430"/>
      <c r="M422" s="1430"/>
      <c r="N422" s="1430"/>
      <c r="O422" s="1430"/>
      <c r="P422" s="1430"/>
      <c r="Q422" s="1430"/>
      <c r="R422" s="1430"/>
      <c r="S422" s="1430"/>
      <c r="T422" s="1430"/>
      <c r="U422" s="1430"/>
      <c r="V422" s="1430"/>
      <c r="W422" s="1430"/>
      <c r="X422" s="1430"/>
      <c r="Y422" s="1430"/>
      <c r="Z422" s="1430"/>
      <c r="AA422" s="1430"/>
      <c r="AB422" s="1430"/>
      <c r="AC422" s="1430"/>
      <c r="AD422" s="1430"/>
      <c r="AE422" s="1430"/>
      <c r="AF422" s="1430"/>
      <c r="AG422" s="1430"/>
      <c r="AH422" s="1430"/>
      <c r="AI422" s="1430"/>
      <c r="AJ422" s="1430"/>
      <c r="AK422" s="93"/>
      <c r="AL422" s="93"/>
      <c r="AM422" s="93"/>
      <c r="AN422" s="93"/>
    </row>
    <row r="423" spans="2:40">
      <c r="B423" s="1430"/>
      <c r="C423" s="1430"/>
      <c r="D423" s="1430"/>
      <c r="E423" s="1430"/>
      <c r="F423" s="1430"/>
      <c r="G423" s="1430"/>
      <c r="H423" s="1430"/>
      <c r="I423" s="1430"/>
      <c r="J423" s="1430"/>
      <c r="K423" s="1430"/>
      <c r="L423" s="1430"/>
      <c r="M423" s="1430"/>
      <c r="N423" s="1430"/>
      <c r="O423" s="1430"/>
      <c r="P423" s="1430"/>
      <c r="Q423" s="1430"/>
      <c r="R423" s="1430"/>
      <c r="S423" s="1430"/>
      <c r="T423" s="1430"/>
      <c r="U423" s="1430"/>
      <c r="V423" s="1430"/>
      <c r="W423" s="1430"/>
      <c r="X423" s="1430"/>
      <c r="Y423" s="1430"/>
      <c r="Z423" s="1430"/>
      <c r="AA423" s="1430"/>
      <c r="AB423" s="1430"/>
      <c r="AC423" s="1430"/>
      <c r="AD423" s="1430"/>
      <c r="AE423" s="1430"/>
      <c r="AF423" s="1430"/>
      <c r="AG423" s="1430"/>
      <c r="AH423" s="1430"/>
      <c r="AI423" s="1430"/>
      <c r="AJ423" s="1430"/>
      <c r="AK423" s="93"/>
      <c r="AL423" s="93"/>
      <c r="AM423" s="93"/>
      <c r="AN423" s="93"/>
    </row>
    <row r="424" spans="2:40">
      <c r="B424" s="1430"/>
      <c r="C424" s="1430"/>
      <c r="D424" s="1430"/>
      <c r="E424" s="1430"/>
      <c r="F424" s="1430"/>
      <c r="G424" s="1430"/>
      <c r="H424" s="1430"/>
      <c r="I424" s="1430"/>
      <c r="J424" s="1430"/>
      <c r="K424" s="1430"/>
      <c r="L424" s="1430"/>
      <c r="M424" s="1430"/>
      <c r="N424" s="1430"/>
      <c r="O424" s="1430"/>
      <c r="P424" s="1430"/>
      <c r="Q424" s="1430"/>
      <c r="R424" s="1430"/>
      <c r="S424" s="1430"/>
      <c r="T424" s="1430"/>
      <c r="U424" s="1430"/>
      <c r="V424" s="1430"/>
      <c r="W424" s="1430"/>
      <c r="X424" s="1430"/>
      <c r="Y424" s="1430"/>
      <c r="Z424" s="1430"/>
      <c r="AA424" s="1430"/>
      <c r="AB424" s="1430"/>
      <c r="AC424" s="1430"/>
      <c r="AD424" s="1430"/>
      <c r="AE424" s="1430"/>
      <c r="AF424" s="1430"/>
      <c r="AG424" s="1430"/>
      <c r="AH424" s="1430"/>
      <c r="AI424" s="1430"/>
      <c r="AJ424" s="1430"/>
      <c r="AK424" s="93"/>
      <c r="AL424" s="93"/>
      <c r="AM424" s="93"/>
      <c r="AN424" s="93"/>
    </row>
    <row r="425" spans="2:40">
      <c r="B425" s="1430"/>
      <c r="C425" s="1430"/>
      <c r="D425" s="1430"/>
      <c r="E425" s="1430"/>
      <c r="F425" s="1430"/>
      <c r="G425" s="1430"/>
      <c r="H425" s="1430"/>
      <c r="I425" s="1430"/>
      <c r="J425" s="1430"/>
      <c r="K425" s="1430"/>
      <c r="L425" s="1430"/>
      <c r="M425" s="1430"/>
      <c r="N425" s="1430"/>
      <c r="O425" s="1430"/>
      <c r="P425" s="1430"/>
      <c r="Q425" s="1430"/>
      <c r="R425" s="1430"/>
      <c r="S425" s="1430"/>
      <c r="T425" s="1430"/>
      <c r="U425" s="1430"/>
      <c r="V425" s="1430"/>
      <c r="W425" s="1430"/>
      <c r="X425" s="1430"/>
      <c r="Y425" s="1430"/>
      <c r="Z425" s="1430"/>
      <c r="AA425" s="1430"/>
      <c r="AB425" s="1430"/>
      <c r="AC425" s="1430"/>
      <c r="AD425" s="1430"/>
      <c r="AE425" s="1430"/>
      <c r="AF425" s="1430"/>
      <c r="AG425" s="1430"/>
      <c r="AH425" s="1430"/>
      <c r="AI425" s="1430"/>
      <c r="AJ425" s="1430"/>
      <c r="AK425" s="93"/>
      <c r="AL425" s="93"/>
      <c r="AM425" s="93"/>
      <c r="AN425" s="93"/>
    </row>
    <row r="426" spans="2:40">
      <c r="B426" s="1430"/>
      <c r="C426" s="1430"/>
      <c r="D426" s="1430"/>
      <c r="E426" s="1430"/>
      <c r="F426" s="1430"/>
      <c r="G426" s="1430"/>
      <c r="H426" s="1430"/>
      <c r="I426" s="1430"/>
      <c r="J426" s="1430"/>
      <c r="K426" s="1430"/>
      <c r="L426" s="1430"/>
      <c r="M426" s="1430"/>
      <c r="N426" s="1430"/>
      <c r="O426" s="1430"/>
      <c r="P426" s="1430"/>
      <c r="Q426" s="1430"/>
      <c r="R426" s="1430"/>
      <c r="S426" s="1430"/>
      <c r="T426" s="1430"/>
      <c r="U426" s="1430"/>
      <c r="V426" s="1430"/>
      <c r="W426" s="1430"/>
      <c r="X426" s="1430"/>
      <c r="Y426" s="1430"/>
      <c r="Z426" s="1430"/>
      <c r="AA426" s="1430"/>
      <c r="AB426" s="1430"/>
      <c r="AC426" s="1430"/>
      <c r="AD426" s="1430"/>
      <c r="AE426" s="1430"/>
      <c r="AF426" s="1430"/>
      <c r="AG426" s="1430"/>
      <c r="AH426" s="1430"/>
      <c r="AI426" s="1430"/>
      <c r="AJ426" s="1430"/>
      <c r="AK426" s="93"/>
      <c r="AL426" s="93"/>
      <c r="AM426" s="93"/>
      <c r="AN426" s="93"/>
    </row>
    <row r="427" spans="2:40">
      <c r="B427" s="1430"/>
      <c r="C427" s="1430"/>
      <c r="D427" s="1430"/>
      <c r="E427" s="1430"/>
      <c r="F427" s="1430"/>
      <c r="G427" s="1430"/>
      <c r="H427" s="1430"/>
      <c r="I427" s="1430"/>
      <c r="J427" s="1430"/>
      <c r="K427" s="1430"/>
      <c r="L427" s="1430"/>
      <c r="M427" s="1430"/>
      <c r="N427" s="1430"/>
      <c r="O427" s="1430"/>
      <c r="P427" s="1430"/>
      <c r="Q427" s="1430"/>
      <c r="R427" s="1430"/>
      <c r="S427" s="1430"/>
      <c r="T427" s="1430"/>
      <c r="U427" s="1430"/>
      <c r="V427" s="1430"/>
      <c r="W427" s="1430"/>
      <c r="X427" s="1430"/>
      <c r="Y427" s="1430"/>
      <c r="Z427" s="1430"/>
      <c r="AA427" s="1430"/>
      <c r="AB427" s="1430"/>
      <c r="AC427" s="1430"/>
      <c r="AD427" s="1430"/>
      <c r="AE427" s="1430"/>
      <c r="AF427" s="1430"/>
      <c r="AG427" s="1430"/>
      <c r="AH427" s="1430"/>
      <c r="AI427" s="1430"/>
      <c r="AJ427" s="1430"/>
      <c r="AK427" s="93"/>
      <c r="AL427" s="93"/>
      <c r="AM427" s="93"/>
      <c r="AN427" s="93"/>
    </row>
    <row r="428" spans="2:40">
      <c r="B428" s="1430"/>
      <c r="C428" s="1430"/>
      <c r="D428" s="1430"/>
      <c r="E428" s="1430"/>
      <c r="F428" s="1430"/>
      <c r="G428" s="1430"/>
      <c r="H428" s="1430"/>
      <c r="I428" s="1430"/>
      <c r="J428" s="1430"/>
      <c r="K428" s="1430"/>
      <c r="L428" s="1430"/>
      <c r="M428" s="1430"/>
      <c r="N428" s="1430"/>
      <c r="O428" s="1430"/>
      <c r="P428" s="1430"/>
      <c r="Q428" s="1430"/>
      <c r="R428" s="1430"/>
      <c r="S428" s="1430"/>
      <c r="T428" s="1430"/>
      <c r="U428" s="1430"/>
      <c r="V428" s="1430"/>
      <c r="W428" s="1430"/>
      <c r="X428" s="1430"/>
      <c r="Y428" s="1430"/>
      <c r="Z428" s="1430"/>
      <c r="AA428" s="1430"/>
      <c r="AB428" s="1430"/>
      <c r="AC428" s="1430"/>
      <c r="AD428" s="1430"/>
      <c r="AE428" s="1430"/>
      <c r="AF428" s="1430"/>
      <c r="AG428" s="1430"/>
      <c r="AH428" s="1430"/>
      <c r="AI428" s="1430"/>
      <c r="AJ428" s="1430"/>
      <c r="AK428" s="93"/>
      <c r="AL428" s="93"/>
      <c r="AM428" s="93"/>
      <c r="AN428" s="93"/>
    </row>
    <row r="429" spans="2:40">
      <c r="B429" s="1430"/>
      <c r="C429" s="1430"/>
      <c r="D429" s="1430"/>
      <c r="E429" s="1430"/>
      <c r="F429" s="1430"/>
      <c r="G429" s="1430"/>
      <c r="H429" s="1430"/>
      <c r="I429" s="1430"/>
      <c r="J429" s="1430"/>
      <c r="K429" s="1430"/>
      <c r="L429" s="1430"/>
      <c r="M429" s="1430"/>
      <c r="N429" s="1430"/>
      <c r="O429" s="1430"/>
      <c r="P429" s="1430"/>
      <c r="Q429" s="1430"/>
      <c r="R429" s="1430"/>
      <c r="S429" s="1430"/>
      <c r="T429" s="1430"/>
      <c r="U429" s="1430"/>
      <c r="V429" s="1430"/>
      <c r="W429" s="1430"/>
      <c r="X429" s="1430"/>
      <c r="Y429" s="1430"/>
      <c r="Z429" s="1430"/>
      <c r="AA429" s="1430"/>
      <c r="AB429" s="1430"/>
      <c r="AC429" s="1430"/>
      <c r="AD429" s="1430"/>
      <c r="AE429" s="1430"/>
      <c r="AF429" s="1430"/>
      <c r="AG429" s="1430"/>
      <c r="AH429" s="1430"/>
      <c r="AI429" s="1430"/>
      <c r="AJ429" s="1430"/>
      <c r="AK429" s="93"/>
      <c r="AL429" s="93"/>
      <c r="AM429" s="93"/>
      <c r="AN429" s="93"/>
    </row>
    <row r="430" spans="2:40">
      <c r="B430" s="1430"/>
      <c r="C430" s="1430"/>
      <c r="D430" s="1430"/>
      <c r="E430" s="1430"/>
      <c r="F430" s="1430"/>
      <c r="G430" s="1430"/>
      <c r="H430" s="1430"/>
      <c r="I430" s="1430"/>
      <c r="J430" s="1430"/>
      <c r="K430" s="1430"/>
      <c r="L430" s="1430"/>
      <c r="M430" s="1430"/>
      <c r="N430" s="1430"/>
      <c r="O430" s="1430"/>
      <c r="P430" s="1430"/>
      <c r="Q430" s="1430"/>
      <c r="R430" s="1430"/>
      <c r="S430" s="1430"/>
      <c r="T430" s="1430"/>
      <c r="U430" s="1430"/>
      <c r="V430" s="1430"/>
      <c r="W430" s="1430"/>
      <c r="X430" s="1430"/>
      <c r="Y430" s="1430"/>
      <c r="Z430" s="1430"/>
      <c r="AA430" s="1430"/>
      <c r="AB430" s="1430"/>
      <c r="AC430" s="1430"/>
      <c r="AD430" s="1430"/>
      <c r="AE430" s="1430"/>
      <c r="AF430" s="1430"/>
      <c r="AG430" s="1430"/>
      <c r="AH430" s="1430"/>
      <c r="AI430" s="1430"/>
      <c r="AJ430" s="1430"/>
      <c r="AK430" s="93"/>
      <c r="AL430" s="93"/>
      <c r="AM430" s="93"/>
      <c r="AN430" s="93"/>
    </row>
    <row r="431" spans="2:40">
      <c r="B431" s="1430"/>
      <c r="C431" s="1430"/>
      <c r="D431" s="1430"/>
      <c r="E431" s="1430"/>
      <c r="F431" s="1430"/>
      <c r="G431" s="1430"/>
      <c r="H431" s="1430"/>
      <c r="I431" s="1430"/>
      <c r="J431" s="1430"/>
      <c r="K431" s="1430"/>
      <c r="L431" s="1430"/>
      <c r="M431" s="1430"/>
      <c r="N431" s="1430"/>
      <c r="O431" s="1430"/>
      <c r="P431" s="1430"/>
      <c r="Q431" s="1430"/>
      <c r="R431" s="1430"/>
      <c r="S431" s="1430"/>
      <c r="T431" s="1430"/>
      <c r="U431" s="1430"/>
      <c r="V431" s="1430"/>
      <c r="W431" s="1430"/>
      <c r="X431" s="1430"/>
      <c r="Y431" s="1430"/>
      <c r="Z431" s="1430"/>
      <c r="AA431" s="1430"/>
      <c r="AB431" s="1430"/>
      <c r="AC431" s="1430"/>
      <c r="AD431" s="1430"/>
      <c r="AE431" s="1430"/>
      <c r="AF431" s="1430"/>
      <c r="AG431" s="1430"/>
      <c r="AH431" s="1430"/>
      <c r="AI431" s="1430"/>
      <c r="AJ431" s="1430"/>
      <c r="AK431" s="93"/>
      <c r="AL431" s="93"/>
      <c r="AM431" s="93"/>
      <c r="AN431" s="93"/>
    </row>
    <row r="432" spans="2:40">
      <c r="B432" s="1430"/>
      <c r="C432" s="1430"/>
      <c r="D432" s="1430"/>
      <c r="E432" s="1430"/>
      <c r="F432" s="1430"/>
      <c r="G432" s="1430"/>
      <c r="H432" s="1430"/>
      <c r="I432" s="1430"/>
      <c r="J432" s="1430"/>
      <c r="K432" s="1430"/>
      <c r="L432" s="1430"/>
      <c r="M432" s="1430"/>
      <c r="N432" s="1430"/>
      <c r="O432" s="1430"/>
      <c r="P432" s="1430"/>
      <c r="Q432" s="1430"/>
      <c r="R432" s="1430"/>
      <c r="S432" s="1430"/>
      <c r="T432" s="1430"/>
      <c r="U432" s="1430"/>
      <c r="V432" s="1430"/>
      <c r="W432" s="1430"/>
      <c r="X432" s="1430"/>
      <c r="Y432" s="1430"/>
      <c r="Z432" s="1430"/>
      <c r="AA432" s="1430"/>
      <c r="AB432" s="1430"/>
      <c r="AC432" s="1430"/>
      <c r="AD432" s="1430"/>
      <c r="AE432" s="1430"/>
      <c r="AF432" s="1430"/>
      <c r="AG432" s="1430"/>
      <c r="AH432" s="1430"/>
      <c r="AI432" s="1430"/>
      <c r="AJ432" s="1430"/>
      <c r="AK432" s="93"/>
      <c r="AL432" s="93"/>
      <c r="AM432" s="93"/>
      <c r="AN432" s="93"/>
    </row>
    <row r="433" spans="2:40">
      <c r="B433" s="1430"/>
      <c r="C433" s="1430"/>
      <c r="D433" s="1430"/>
      <c r="E433" s="1430"/>
      <c r="F433" s="1430"/>
      <c r="G433" s="1430"/>
      <c r="H433" s="1430"/>
      <c r="I433" s="1430"/>
      <c r="J433" s="1430"/>
      <c r="K433" s="1430"/>
      <c r="L433" s="1430"/>
      <c r="M433" s="1430"/>
      <c r="N433" s="1430"/>
      <c r="O433" s="1430"/>
      <c r="P433" s="1430"/>
      <c r="Q433" s="1430"/>
      <c r="R433" s="1430"/>
      <c r="S433" s="1430"/>
      <c r="T433" s="1430"/>
      <c r="U433" s="1430"/>
      <c r="V433" s="1430"/>
      <c r="W433" s="1430"/>
      <c r="X433" s="1430"/>
      <c r="Y433" s="1430"/>
      <c r="Z433" s="1430"/>
      <c r="AA433" s="1430"/>
      <c r="AB433" s="1430"/>
      <c r="AC433" s="1430"/>
      <c r="AD433" s="1430"/>
      <c r="AE433" s="1430"/>
      <c r="AF433" s="1430"/>
      <c r="AG433" s="1430"/>
      <c r="AH433" s="1430"/>
      <c r="AI433" s="1430"/>
      <c r="AJ433" s="1430"/>
      <c r="AK433" s="93"/>
      <c r="AL433" s="93"/>
      <c r="AM433" s="93"/>
      <c r="AN433" s="93"/>
    </row>
    <row r="434" spans="2:40">
      <c r="B434" s="1430"/>
      <c r="C434" s="1430"/>
      <c r="D434" s="1430"/>
      <c r="E434" s="1430"/>
      <c r="F434" s="1430"/>
      <c r="G434" s="1430"/>
      <c r="H434" s="1430"/>
      <c r="I434" s="1430"/>
      <c r="J434" s="1430"/>
      <c r="K434" s="1430"/>
      <c r="L434" s="1430"/>
      <c r="M434" s="1430"/>
      <c r="N434" s="1430"/>
      <c r="O434" s="1430"/>
      <c r="P434" s="1430"/>
      <c r="Q434" s="1430"/>
      <c r="R434" s="1430"/>
      <c r="S434" s="1430"/>
      <c r="T434" s="1430"/>
      <c r="U434" s="1430"/>
      <c r="V434" s="1430"/>
      <c r="W434" s="1430"/>
      <c r="X434" s="1430"/>
      <c r="Y434" s="1430"/>
      <c r="Z434" s="1430"/>
      <c r="AA434" s="1430"/>
      <c r="AB434" s="1430"/>
      <c r="AC434" s="1430"/>
      <c r="AD434" s="1430"/>
      <c r="AE434" s="1430"/>
      <c r="AF434" s="1430"/>
      <c r="AG434" s="1430"/>
      <c r="AH434" s="1430"/>
      <c r="AI434" s="1430"/>
      <c r="AJ434" s="1430"/>
      <c r="AK434" s="93"/>
      <c r="AL434" s="93"/>
      <c r="AM434" s="93"/>
      <c r="AN434" s="93"/>
    </row>
    <row r="435" spans="2:40">
      <c r="B435" s="1430"/>
      <c r="C435" s="1430"/>
      <c r="D435" s="1430"/>
      <c r="E435" s="1430"/>
      <c r="F435" s="1430"/>
      <c r="G435" s="1430"/>
      <c r="H435" s="1430"/>
      <c r="I435" s="1430"/>
      <c r="J435" s="1430"/>
      <c r="K435" s="1430"/>
      <c r="L435" s="1430"/>
      <c r="M435" s="1430"/>
      <c r="N435" s="1430"/>
      <c r="O435" s="1430"/>
      <c r="P435" s="1430"/>
      <c r="Q435" s="1430"/>
      <c r="R435" s="1430"/>
      <c r="S435" s="1430"/>
      <c r="T435" s="1430"/>
      <c r="U435" s="1430"/>
      <c r="V435" s="1430"/>
      <c r="W435" s="1430"/>
      <c r="X435" s="1430"/>
      <c r="Y435" s="1430"/>
      <c r="Z435" s="1430"/>
      <c r="AA435" s="1430"/>
      <c r="AB435" s="1430"/>
      <c r="AC435" s="1430"/>
      <c r="AD435" s="1430"/>
      <c r="AE435" s="1430"/>
      <c r="AF435" s="1430"/>
      <c r="AG435" s="1430"/>
      <c r="AH435" s="1430"/>
      <c r="AI435" s="1430"/>
      <c r="AJ435" s="1430"/>
      <c r="AK435" s="93"/>
      <c r="AL435" s="93"/>
      <c r="AM435" s="93"/>
      <c r="AN435" s="93"/>
    </row>
    <row r="436" spans="2:40">
      <c r="B436" s="1430"/>
      <c r="C436" s="1430"/>
      <c r="D436" s="1430"/>
      <c r="E436" s="1430"/>
      <c r="F436" s="1430"/>
      <c r="G436" s="1430"/>
      <c r="H436" s="1430"/>
      <c r="I436" s="1430"/>
      <c r="J436" s="1430"/>
      <c r="K436" s="1430"/>
      <c r="L436" s="1430"/>
      <c r="M436" s="1430"/>
      <c r="N436" s="1430"/>
      <c r="O436" s="1430"/>
      <c r="P436" s="1430"/>
      <c r="Q436" s="1430"/>
      <c r="R436" s="1430"/>
      <c r="S436" s="1430"/>
      <c r="T436" s="1430"/>
      <c r="U436" s="1430"/>
      <c r="V436" s="1430"/>
      <c r="W436" s="1430"/>
      <c r="X436" s="1430"/>
      <c r="Y436" s="1430"/>
      <c r="Z436" s="1430"/>
      <c r="AA436" s="1430"/>
      <c r="AB436" s="1430"/>
      <c r="AC436" s="1430"/>
      <c r="AD436" s="1430"/>
      <c r="AE436" s="1430"/>
      <c r="AF436" s="1430"/>
      <c r="AG436" s="1430"/>
      <c r="AH436" s="1430"/>
      <c r="AI436" s="1430"/>
      <c r="AJ436" s="1430"/>
      <c r="AK436" s="93"/>
      <c r="AL436" s="93"/>
      <c r="AM436" s="93"/>
      <c r="AN436" s="93"/>
    </row>
    <row r="437" spans="2:40">
      <c r="B437" s="1430"/>
      <c r="C437" s="1430"/>
      <c r="D437" s="1430"/>
      <c r="E437" s="1430"/>
      <c r="F437" s="1430"/>
      <c r="G437" s="1430"/>
      <c r="H437" s="1430"/>
      <c r="I437" s="1430"/>
      <c r="J437" s="1430"/>
      <c r="K437" s="1430"/>
      <c r="L437" s="1430"/>
      <c r="M437" s="1430"/>
      <c r="N437" s="1430"/>
      <c r="O437" s="1430"/>
      <c r="P437" s="1430"/>
      <c r="Q437" s="1430"/>
      <c r="R437" s="1430"/>
      <c r="S437" s="1430"/>
      <c r="T437" s="1430"/>
      <c r="U437" s="1430"/>
      <c r="V437" s="1430"/>
      <c r="W437" s="1430"/>
      <c r="X437" s="1430"/>
      <c r="Y437" s="1430"/>
      <c r="Z437" s="1430"/>
      <c r="AA437" s="1430"/>
      <c r="AB437" s="1430"/>
      <c r="AC437" s="1430"/>
      <c r="AD437" s="1430"/>
      <c r="AE437" s="1430"/>
      <c r="AF437" s="1430"/>
      <c r="AG437" s="1430"/>
      <c r="AH437" s="1430"/>
      <c r="AI437" s="1430"/>
      <c r="AJ437" s="1430"/>
      <c r="AK437" s="93"/>
      <c r="AL437" s="93"/>
      <c r="AM437" s="93"/>
      <c r="AN437" s="93"/>
    </row>
    <row r="438" spans="2:40">
      <c r="B438" s="1430"/>
      <c r="C438" s="1430"/>
      <c r="D438" s="1430"/>
      <c r="E438" s="1430"/>
      <c r="F438" s="1430"/>
      <c r="G438" s="1430"/>
      <c r="H438" s="1430"/>
      <c r="I438" s="1430"/>
      <c r="J438" s="1430"/>
      <c r="K438" s="1430"/>
      <c r="L438" s="1430"/>
      <c r="M438" s="1430"/>
      <c r="N438" s="1430"/>
      <c r="O438" s="1430"/>
      <c r="P438" s="1430"/>
      <c r="Q438" s="1430"/>
      <c r="R438" s="1430"/>
      <c r="S438" s="1430"/>
      <c r="T438" s="1430"/>
      <c r="U438" s="1430"/>
      <c r="V438" s="1430"/>
      <c r="W438" s="1430"/>
      <c r="X438" s="1430"/>
      <c r="Y438" s="1430"/>
      <c r="Z438" s="1430"/>
      <c r="AA438" s="1430"/>
      <c r="AB438" s="1430"/>
      <c r="AC438" s="1430"/>
      <c r="AD438" s="1430"/>
      <c r="AE438" s="1430"/>
      <c r="AF438" s="1430"/>
      <c r="AG438" s="1430"/>
      <c r="AH438" s="1430"/>
      <c r="AI438" s="1430"/>
      <c r="AJ438" s="1430"/>
      <c r="AK438" s="93"/>
      <c r="AL438" s="93"/>
      <c r="AM438" s="93"/>
      <c r="AN438" s="93"/>
    </row>
    <row r="439" spans="2:40">
      <c r="B439" s="1430"/>
      <c r="C439" s="1430"/>
      <c r="D439" s="1430"/>
      <c r="E439" s="1430"/>
      <c r="F439" s="1430"/>
      <c r="G439" s="1430"/>
      <c r="H439" s="1430"/>
      <c r="I439" s="1430"/>
      <c r="J439" s="1430"/>
      <c r="K439" s="1430"/>
      <c r="L439" s="1430"/>
      <c r="M439" s="1430"/>
      <c r="N439" s="1430"/>
      <c r="O439" s="1430"/>
      <c r="P439" s="1430"/>
      <c r="Q439" s="1430"/>
      <c r="R439" s="1430"/>
      <c r="S439" s="1430"/>
      <c r="T439" s="1430"/>
      <c r="U439" s="1430"/>
      <c r="V439" s="1430"/>
      <c r="W439" s="1430"/>
      <c r="X439" s="1430"/>
      <c r="Y439" s="1430"/>
      <c r="Z439" s="1430"/>
      <c r="AA439" s="1430"/>
      <c r="AB439" s="1430"/>
      <c r="AC439" s="1430"/>
      <c r="AD439" s="1430"/>
      <c r="AE439" s="1430"/>
      <c r="AF439" s="1430"/>
      <c r="AG439" s="1430"/>
      <c r="AH439" s="1430"/>
      <c r="AI439" s="1430"/>
      <c r="AJ439" s="1430"/>
      <c r="AK439" s="93"/>
      <c r="AL439" s="93"/>
      <c r="AM439" s="93"/>
      <c r="AN439" s="93"/>
    </row>
    <row r="440" spans="2:40">
      <c r="B440" s="1430"/>
      <c r="C440" s="1430"/>
      <c r="D440" s="1430"/>
      <c r="E440" s="1430"/>
      <c r="F440" s="1430"/>
      <c r="G440" s="1430"/>
      <c r="H440" s="1430"/>
      <c r="I440" s="1430"/>
      <c r="J440" s="1430"/>
      <c r="K440" s="1430"/>
      <c r="L440" s="1430"/>
      <c r="M440" s="1430"/>
      <c r="N440" s="1430"/>
      <c r="O440" s="1430"/>
      <c r="P440" s="1430"/>
      <c r="Q440" s="1430"/>
      <c r="R440" s="1430"/>
      <c r="S440" s="1430"/>
      <c r="T440" s="1430"/>
      <c r="U440" s="1430"/>
      <c r="V440" s="1430"/>
      <c r="W440" s="1430"/>
      <c r="X440" s="1430"/>
      <c r="Y440" s="1430"/>
      <c r="Z440" s="1430"/>
      <c r="AA440" s="1430"/>
      <c r="AB440" s="1430"/>
      <c r="AC440" s="1430"/>
      <c r="AD440" s="1430"/>
      <c r="AE440" s="1430"/>
      <c r="AF440" s="1430"/>
      <c r="AG440" s="1430"/>
      <c r="AH440" s="1430"/>
      <c r="AI440" s="1430"/>
      <c r="AJ440" s="1430"/>
      <c r="AK440" s="93"/>
      <c r="AL440" s="93"/>
      <c r="AM440" s="93"/>
      <c r="AN440" s="93"/>
    </row>
    <row r="441" spans="2:40">
      <c r="B441" s="1430"/>
      <c r="C441" s="1430"/>
      <c r="D441" s="1430"/>
      <c r="E441" s="1430"/>
      <c r="F441" s="1430"/>
      <c r="G441" s="1430"/>
      <c r="H441" s="1430"/>
      <c r="I441" s="1430"/>
      <c r="J441" s="1430"/>
      <c r="K441" s="1430"/>
      <c r="L441" s="1430"/>
      <c r="M441" s="1430"/>
      <c r="N441" s="1430"/>
      <c r="O441" s="1430"/>
      <c r="P441" s="1430"/>
      <c r="Q441" s="1430"/>
      <c r="R441" s="1430"/>
      <c r="S441" s="1430"/>
      <c r="T441" s="1430"/>
      <c r="U441" s="1430"/>
      <c r="V441" s="1430"/>
      <c r="W441" s="1430"/>
      <c r="X441" s="1430"/>
      <c r="Y441" s="1430"/>
      <c r="Z441" s="1430"/>
      <c r="AA441" s="1430"/>
      <c r="AB441" s="1430"/>
      <c r="AC441" s="1430"/>
      <c r="AD441" s="1430"/>
      <c r="AE441" s="1430"/>
      <c r="AF441" s="1430"/>
      <c r="AG441" s="1430"/>
      <c r="AH441" s="1430"/>
      <c r="AI441" s="1430"/>
      <c r="AJ441" s="1430"/>
      <c r="AK441" s="93"/>
      <c r="AL441" s="93"/>
      <c r="AM441" s="93"/>
      <c r="AN441" s="93"/>
    </row>
    <row r="442" spans="2:40">
      <c r="B442" s="1430"/>
      <c r="C442" s="1430"/>
      <c r="D442" s="1430"/>
      <c r="E442" s="1430"/>
      <c r="F442" s="1430"/>
      <c r="G442" s="1430"/>
      <c r="H442" s="1430"/>
      <c r="I442" s="1430"/>
      <c r="J442" s="1430"/>
      <c r="K442" s="1430"/>
      <c r="L442" s="1430"/>
      <c r="M442" s="1430"/>
      <c r="N442" s="1430"/>
      <c r="O442" s="1430"/>
      <c r="P442" s="1430"/>
      <c r="Q442" s="1430"/>
      <c r="R442" s="1430"/>
      <c r="S442" s="1430"/>
      <c r="T442" s="1430"/>
      <c r="U442" s="1430"/>
      <c r="V442" s="1430"/>
      <c r="W442" s="1430"/>
      <c r="X442" s="1430"/>
      <c r="Y442" s="1430"/>
      <c r="Z442" s="1430"/>
      <c r="AA442" s="1430"/>
      <c r="AB442" s="1430"/>
      <c r="AC442" s="1430"/>
      <c r="AD442" s="1430"/>
      <c r="AE442" s="1430"/>
      <c r="AF442" s="1430"/>
      <c r="AG442" s="1430"/>
      <c r="AH442" s="1430"/>
      <c r="AI442" s="1430"/>
      <c r="AJ442" s="1430"/>
      <c r="AK442" s="93"/>
      <c r="AL442" s="93"/>
      <c r="AM442" s="93"/>
      <c r="AN442" s="93"/>
    </row>
    <row r="443" spans="2:40">
      <c r="B443" s="1430"/>
      <c r="C443" s="1430"/>
      <c r="D443" s="1430"/>
      <c r="E443" s="1430"/>
      <c r="F443" s="1430"/>
      <c r="G443" s="1430"/>
      <c r="H443" s="1430"/>
      <c r="I443" s="1430"/>
      <c r="J443" s="1430"/>
      <c r="K443" s="1430"/>
      <c r="L443" s="1430"/>
      <c r="M443" s="1430"/>
      <c r="N443" s="1430"/>
      <c r="O443" s="1430"/>
      <c r="P443" s="1430"/>
      <c r="Q443" s="1430"/>
      <c r="R443" s="1430"/>
      <c r="S443" s="1430"/>
      <c r="T443" s="1430"/>
      <c r="U443" s="1430"/>
      <c r="V443" s="1430"/>
      <c r="W443" s="1430"/>
      <c r="X443" s="1430"/>
      <c r="Y443" s="1430"/>
      <c r="Z443" s="1430"/>
      <c r="AA443" s="1430"/>
      <c r="AB443" s="1430"/>
      <c r="AC443" s="1430"/>
      <c r="AD443" s="1430"/>
      <c r="AE443" s="1430"/>
      <c r="AF443" s="1430"/>
      <c r="AG443" s="1430"/>
      <c r="AH443" s="1430"/>
      <c r="AI443" s="1430"/>
      <c r="AJ443" s="1430"/>
      <c r="AK443" s="93"/>
      <c r="AL443" s="93"/>
      <c r="AM443" s="93"/>
      <c r="AN443" s="93"/>
    </row>
    <row r="444" spans="2:40">
      <c r="B444" s="1430"/>
      <c r="C444" s="1430"/>
      <c r="D444" s="1430"/>
      <c r="E444" s="1430"/>
      <c r="F444" s="1430"/>
      <c r="G444" s="1430"/>
      <c r="H444" s="1430"/>
      <c r="I444" s="1430"/>
      <c r="J444" s="1430"/>
      <c r="K444" s="1430"/>
      <c r="L444" s="1430"/>
      <c r="M444" s="1430"/>
      <c r="N444" s="1430"/>
      <c r="O444" s="1430"/>
      <c r="P444" s="1430"/>
      <c r="Q444" s="1430"/>
      <c r="R444" s="1430"/>
      <c r="S444" s="1430"/>
      <c r="T444" s="1430"/>
      <c r="U444" s="1430"/>
      <c r="V444" s="1430"/>
      <c r="W444" s="1430"/>
      <c r="X444" s="1430"/>
      <c r="Y444" s="1430"/>
      <c r="Z444" s="1430"/>
      <c r="AA444" s="1430"/>
      <c r="AB444" s="1430"/>
      <c r="AC444" s="1430"/>
      <c r="AD444" s="1430"/>
      <c r="AE444" s="1430"/>
      <c r="AF444" s="1430"/>
      <c r="AG444" s="1430"/>
      <c r="AH444" s="1430"/>
      <c r="AI444" s="1430"/>
      <c r="AJ444" s="1430"/>
      <c r="AK444" s="93"/>
      <c r="AL444" s="93"/>
      <c r="AM444" s="93"/>
      <c r="AN444" s="93"/>
    </row>
    <row r="445" spans="2:40">
      <c r="B445" s="1430"/>
      <c r="C445" s="1430"/>
      <c r="D445" s="1430"/>
      <c r="E445" s="1430"/>
      <c r="F445" s="1430"/>
      <c r="G445" s="1430"/>
      <c r="H445" s="1430"/>
      <c r="I445" s="1430"/>
      <c r="J445" s="1430"/>
      <c r="K445" s="1430"/>
      <c r="L445" s="1430"/>
      <c r="M445" s="1430"/>
      <c r="N445" s="1430"/>
      <c r="O445" s="1430"/>
      <c r="P445" s="1430"/>
      <c r="Q445" s="1430"/>
      <c r="R445" s="1430"/>
      <c r="S445" s="1430"/>
      <c r="T445" s="1430"/>
      <c r="U445" s="1430"/>
      <c r="V445" s="1430"/>
      <c r="W445" s="1430"/>
      <c r="X445" s="1430"/>
      <c r="Y445" s="1430"/>
      <c r="Z445" s="1430"/>
      <c r="AA445" s="1430"/>
      <c r="AB445" s="1430"/>
      <c r="AC445" s="1430"/>
      <c r="AD445" s="1430"/>
      <c r="AE445" s="1430"/>
      <c r="AF445" s="1430"/>
      <c r="AG445" s="1430"/>
      <c r="AH445" s="1430"/>
      <c r="AI445" s="1430"/>
      <c r="AJ445" s="1430"/>
      <c r="AK445" s="93"/>
      <c r="AL445" s="93"/>
      <c r="AM445" s="93"/>
      <c r="AN445" s="93"/>
    </row>
    <row r="446" spans="2:40">
      <c r="B446" s="1430"/>
      <c r="C446" s="1430"/>
      <c r="D446" s="1430"/>
      <c r="E446" s="1430"/>
      <c r="F446" s="1430"/>
      <c r="G446" s="1430"/>
      <c r="H446" s="1430"/>
      <c r="I446" s="1430"/>
      <c r="J446" s="1430"/>
      <c r="K446" s="1430"/>
      <c r="L446" s="1430"/>
      <c r="M446" s="1430"/>
      <c r="N446" s="1430"/>
      <c r="O446" s="1430"/>
      <c r="P446" s="1430"/>
      <c r="Q446" s="1430"/>
      <c r="R446" s="1430"/>
      <c r="S446" s="1430"/>
      <c r="T446" s="1430"/>
      <c r="U446" s="1430"/>
      <c r="V446" s="1430"/>
      <c r="W446" s="1430"/>
      <c r="X446" s="1430"/>
      <c r="Y446" s="1430"/>
      <c r="Z446" s="1430"/>
      <c r="AA446" s="1430"/>
      <c r="AB446" s="1430"/>
      <c r="AC446" s="1430"/>
      <c r="AD446" s="1430"/>
      <c r="AE446" s="1430"/>
      <c r="AF446" s="1430"/>
      <c r="AG446" s="1430"/>
      <c r="AH446" s="1430"/>
      <c r="AI446" s="1430"/>
      <c r="AJ446" s="1430"/>
      <c r="AK446" s="93"/>
      <c r="AL446" s="93"/>
      <c r="AM446" s="93"/>
      <c r="AN446" s="93"/>
    </row>
    <row r="447" spans="2:40">
      <c r="B447" s="1430"/>
      <c r="C447" s="1430"/>
      <c r="D447" s="1430"/>
      <c r="E447" s="1430"/>
      <c r="F447" s="1430"/>
      <c r="G447" s="1430"/>
      <c r="H447" s="1430"/>
      <c r="I447" s="1430"/>
      <c r="J447" s="1430"/>
      <c r="K447" s="1430"/>
      <c r="L447" s="1430"/>
      <c r="M447" s="1430"/>
      <c r="N447" s="1430"/>
      <c r="O447" s="1430"/>
      <c r="P447" s="1430"/>
      <c r="Q447" s="1430"/>
      <c r="R447" s="1430"/>
      <c r="S447" s="1430"/>
      <c r="T447" s="1430"/>
      <c r="U447" s="1430"/>
      <c r="V447" s="1430"/>
      <c r="W447" s="1430"/>
      <c r="X447" s="1430"/>
      <c r="Y447" s="1430"/>
      <c r="Z447" s="1430"/>
      <c r="AA447" s="1430"/>
      <c r="AB447" s="1430"/>
      <c r="AC447" s="1430"/>
      <c r="AD447" s="1430"/>
      <c r="AE447" s="1430"/>
      <c r="AF447" s="1430"/>
      <c r="AG447" s="1430"/>
      <c r="AH447" s="1430"/>
      <c r="AI447" s="1430"/>
      <c r="AJ447" s="1430"/>
      <c r="AK447" s="93"/>
      <c r="AL447" s="93"/>
      <c r="AM447" s="93"/>
      <c r="AN447" s="93"/>
    </row>
    <row r="448" spans="2:40">
      <c r="B448" s="1430"/>
      <c r="C448" s="1430"/>
      <c r="D448" s="1430"/>
      <c r="E448" s="1430"/>
      <c r="F448" s="1430"/>
      <c r="G448" s="1430"/>
      <c r="H448" s="1430"/>
      <c r="I448" s="1430"/>
      <c r="J448" s="1430"/>
      <c r="K448" s="1430"/>
      <c r="L448" s="1430"/>
      <c r="M448" s="1430"/>
      <c r="N448" s="1430"/>
      <c r="O448" s="1430"/>
      <c r="P448" s="1430"/>
      <c r="Q448" s="1430"/>
      <c r="R448" s="1430"/>
      <c r="S448" s="1430"/>
      <c r="T448" s="1430"/>
      <c r="U448" s="1430"/>
      <c r="V448" s="1430"/>
      <c r="W448" s="1430"/>
      <c r="X448" s="1430"/>
      <c r="Y448" s="1430"/>
      <c r="Z448" s="1430"/>
      <c r="AA448" s="1430"/>
      <c r="AB448" s="1430"/>
      <c r="AC448" s="1430"/>
      <c r="AD448" s="1430"/>
      <c r="AE448" s="1430"/>
      <c r="AF448" s="1430"/>
      <c r="AG448" s="1430"/>
      <c r="AH448" s="1430"/>
      <c r="AI448" s="1430"/>
      <c r="AJ448" s="1430"/>
      <c r="AK448" s="93"/>
      <c r="AL448" s="93"/>
      <c r="AM448" s="93"/>
      <c r="AN448" s="93"/>
    </row>
    <row r="449" spans="2:40">
      <c r="B449" s="1430"/>
      <c r="C449" s="1430"/>
      <c r="D449" s="1430"/>
      <c r="E449" s="1430"/>
      <c r="F449" s="1430"/>
      <c r="G449" s="1430"/>
      <c r="H449" s="1430"/>
      <c r="I449" s="1430"/>
      <c r="J449" s="1430"/>
      <c r="K449" s="1430"/>
      <c r="L449" s="1430"/>
      <c r="M449" s="1430"/>
      <c r="N449" s="1430"/>
      <c r="O449" s="1430"/>
      <c r="P449" s="1430"/>
      <c r="Q449" s="1430"/>
      <c r="R449" s="1430"/>
      <c r="S449" s="1430"/>
      <c r="T449" s="1430"/>
      <c r="U449" s="1430"/>
      <c r="V449" s="1430"/>
      <c r="W449" s="1430"/>
      <c r="X449" s="1430"/>
      <c r="Y449" s="1430"/>
      <c r="Z449" s="1430"/>
      <c r="AA449" s="1430"/>
      <c r="AB449" s="1430"/>
      <c r="AC449" s="1430"/>
      <c r="AD449" s="1430"/>
      <c r="AE449" s="1430"/>
      <c r="AF449" s="1430"/>
      <c r="AG449" s="1430"/>
      <c r="AH449" s="1430"/>
      <c r="AI449" s="1430"/>
      <c r="AJ449" s="1430"/>
      <c r="AK449" s="93"/>
      <c r="AL449" s="93"/>
      <c r="AM449" s="93"/>
      <c r="AN449" s="93"/>
    </row>
    <row r="450" spans="2:40">
      <c r="B450" s="1430"/>
      <c r="C450" s="1430"/>
      <c r="D450" s="1430"/>
      <c r="E450" s="1430"/>
      <c r="F450" s="1430"/>
      <c r="G450" s="1430"/>
      <c r="H450" s="1430"/>
      <c r="I450" s="1430"/>
      <c r="J450" s="1430"/>
      <c r="K450" s="1430"/>
      <c r="L450" s="1430"/>
      <c r="M450" s="1430"/>
      <c r="N450" s="1430"/>
      <c r="O450" s="1430"/>
      <c r="P450" s="1430"/>
      <c r="Q450" s="1430"/>
      <c r="R450" s="1430"/>
      <c r="S450" s="1430"/>
      <c r="T450" s="1430"/>
      <c r="U450" s="1430"/>
      <c r="V450" s="1430"/>
      <c r="W450" s="1430"/>
      <c r="X450" s="1430"/>
      <c r="Y450" s="1430"/>
      <c r="Z450" s="1430"/>
      <c r="AA450" s="1430"/>
      <c r="AB450" s="1430"/>
      <c r="AC450" s="1430"/>
      <c r="AD450" s="1430"/>
      <c r="AE450" s="1430"/>
      <c r="AF450" s="1430"/>
      <c r="AG450" s="1430"/>
      <c r="AH450" s="1430"/>
      <c r="AI450" s="1430"/>
      <c r="AJ450" s="1430"/>
      <c r="AK450" s="93"/>
      <c r="AL450" s="93"/>
      <c r="AM450" s="93"/>
      <c r="AN450" s="93"/>
    </row>
    <row r="451" spans="2:40">
      <c r="B451" s="1430"/>
      <c r="C451" s="1430"/>
      <c r="D451" s="1430"/>
      <c r="E451" s="1430"/>
      <c r="F451" s="1430"/>
      <c r="G451" s="1430"/>
      <c r="H451" s="1430"/>
      <c r="I451" s="1430"/>
      <c r="J451" s="1430"/>
      <c r="K451" s="1430"/>
      <c r="L451" s="1430"/>
      <c r="M451" s="1430"/>
      <c r="N451" s="1430"/>
      <c r="O451" s="1430"/>
      <c r="P451" s="1430"/>
      <c r="Q451" s="1430"/>
      <c r="R451" s="1430"/>
      <c r="S451" s="1430"/>
      <c r="T451" s="1430"/>
      <c r="U451" s="1430"/>
      <c r="V451" s="1430"/>
      <c r="W451" s="1430"/>
      <c r="X451" s="1430"/>
      <c r="Y451" s="1430"/>
      <c r="Z451" s="1430"/>
      <c r="AA451" s="1430"/>
      <c r="AB451" s="1430"/>
      <c r="AC451" s="1430"/>
      <c r="AD451" s="1430"/>
      <c r="AE451" s="1430"/>
      <c r="AF451" s="1430"/>
      <c r="AG451" s="1430"/>
      <c r="AH451" s="1430"/>
      <c r="AI451" s="1430"/>
      <c r="AJ451" s="1430"/>
      <c r="AK451" s="93"/>
      <c r="AL451" s="93"/>
      <c r="AM451" s="93"/>
      <c r="AN451" s="93"/>
    </row>
    <row r="452" spans="2:40">
      <c r="B452" s="1430"/>
      <c r="C452" s="1430"/>
      <c r="D452" s="1430"/>
      <c r="E452" s="1430"/>
      <c r="F452" s="1430"/>
      <c r="G452" s="1430"/>
      <c r="H452" s="1430"/>
      <c r="I452" s="1430"/>
      <c r="J452" s="1430"/>
      <c r="K452" s="1430"/>
      <c r="L452" s="1430"/>
      <c r="M452" s="1430"/>
      <c r="N452" s="1430"/>
      <c r="O452" s="1430"/>
      <c r="P452" s="1430"/>
      <c r="Q452" s="1430"/>
      <c r="R452" s="1430"/>
      <c r="S452" s="1430"/>
      <c r="T452" s="1430"/>
      <c r="U452" s="1430"/>
      <c r="V452" s="1430"/>
      <c r="W452" s="1430"/>
      <c r="X452" s="1430"/>
      <c r="Y452" s="1430"/>
      <c r="Z452" s="1430"/>
      <c r="AA452" s="1430"/>
      <c r="AB452" s="1430"/>
      <c r="AC452" s="1430"/>
      <c r="AD452" s="1430"/>
      <c r="AE452" s="1430"/>
      <c r="AF452" s="1430"/>
      <c r="AG452" s="1430"/>
      <c r="AH452" s="1430"/>
      <c r="AI452" s="1430"/>
      <c r="AJ452" s="1430"/>
      <c r="AK452" s="93"/>
      <c r="AL452" s="93"/>
      <c r="AM452" s="93"/>
      <c r="AN452" s="93"/>
    </row>
    <row r="453" spans="2:40">
      <c r="B453" s="1430"/>
      <c r="C453" s="1430"/>
      <c r="D453" s="1430"/>
      <c r="E453" s="1430"/>
      <c r="F453" s="1430"/>
      <c r="G453" s="1430"/>
      <c r="H453" s="1430"/>
      <c r="I453" s="1430"/>
      <c r="J453" s="1430"/>
      <c r="K453" s="1430"/>
      <c r="L453" s="1430"/>
      <c r="M453" s="1430"/>
      <c r="N453" s="1430"/>
      <c r="O453" s="1430"/>
      <c r="P453" s="1430"/>
      <c r="Q453" s="1430"/>
      <c r="R453" s="1430"/>
      <c r="S453" s="1430"/>
      <c r="T453" s="1430"/>
      <c r="U453" s="1430"/>
      <c r="V453" s="1430"/>
      <c r="W453" s="1430"/>
      <c r="X453" s="1430"/>
      <c r="Y453" s="1430"/>
      <c r="Z453" s="1430"/>
      <c r="AA453" s="1430"/>
      <c r="AB453" s="1430"/>
      <c r="AC453" s="1430"/>
      <c r="AD453" s="1430"/>
      <c r="AE453" s="1430"/>
      <c r="AF453" s="1430"/>
      <c r="AG453" s="1430"/>
      <c r="AH453" s="1430"/>
      <c r="AI453" s="1430"/>
      <c r="AJ453" s="1430"/>
      <c r="AK453" s="93"/>
      <c r="AL453" s="93"/>
      <c r="AM453" s="93"/>
      <c r="AN453" s="93"/>
    </row>
    <row r="454" spans="2:40">
      <c r="B454" s="1430"/>
      <c r="C454" s="1430"/>
      <c r="D454" s="1430"/>
      <c r="E454" s="1430"/>
      <c r="F454" s="1430"/>
      <c r="G454" s="1430"/>
      <c r="H454" s="1430"/>
      <c r="I454" s="1430"/>
      <c r="J454" s="1430"/>
      <c r="K454" s="1430"/>
      <c r="L454" s="1430"/>
      <c r="M454" s="1430"/>
      <c r="N454" s="1430"/>
      <c r="O454" s="1430"/>
      <c r="P454" s="1430"/>
      <c r="Q454" s="1430"/>
      <c r="R454" s="1430"/>
      <c r="S454" s="1430"/>
      <c r="T454" s="1430"/>
      <c r="U454" s="1430"/>
      <c r="V454" s="1430"/>
      <c r="W454" s="1430"/>
      <c r="X454" s="1430"/>
      <c r="Y454" s="1430"/>
      <c r="Z454" s="1430"/>
      <c r="AA454" s="1430"/>
      <c r="AB454" s="1430"/>
      <c r="AC454" s="1430"/>
      <c r="AD454" s="1430"/>
      <c r="AE454" s="1430"/>
      <c r="AF454" s="1430"/>
      <c r="AG454" s="1430"/>
      <c r="AH454" s="1430"/>
      <c r="AI454" s="1430"/>
      <c r="AJ454" s="1430"/>
      <c r="AK454" s="93"/>
      <c r="AL454" s="93"/>
      <c r="AM454" s="93"/>
      <c r="AN454" s="93"/>
    </row>
    <row r="455" spans="2:40">
      <c r="B455" s="1430"/>
      <c r="C455" s="1430"/>
      <c r="D455" s="1430"/>
      <c r="E455" s="1430"/>
      <c r="F455" s="1430"/>
      <c r="G455" s="1430"/>
      <c r="H455" s="1430"/>
      <c r="I455" s="1430"/>
      <c r="J455" s="1430"/>
      <c r="K455" s="1430"/>
      <c r="L455" s="1430"/>
      <c r="M455" s="1430"/>
      <c r="N455" s="1430"/>
      <c r="O455" s="1430"/>
      <c r="P455" s="1430"/>
      <c r="Q455" s="1430"/>
      <c r="R455" s="1430"/>
      <c r="S455" s="1430"/>
      <c r="T455" s="1430"/>
      <c r="U455" s="1430"/>
      <c r="V455" s="1430"/>
      <c r="W455" s="1430"/>
      <c r="X455" s="1430"/>
      <c r="Y455" s="1430"/>
      <c r="Z455" s="1430"/>
      <c r="AA455" s="1430"/>
      <c r="AB455" s="1430"/>
      <c r="AC455" s="1430"/>
      <c r="AD455" s="1430"/>
      <c r="AE455" s="1430"/>
      <c r="AF455" s="1430"/>
      <c r="AG455" s="1430"/>
      <c r="AH455" s="1430"/>
      <c r="AI455" s="1430"/>
      <c r="AJ455" s="1430"/>
      <c r="AK455" s="93"/>
      <c r="AL455" s="93"/>
      <c r="AM455" s="93"/>
      <c r="AN455" s="93"/>
    </row>
    <row r="456" spans="2:40">
      <c r="B456" s="1430"/>
      <c r="C456" s="1430"/>
      <c r="D456" s="1430"/>
      <c r="E456" s="1430"/>
      <c r="F456" s="1430"/>
      <c r="G456" s="1430"/>
      <c r="H456" s="1430"/>
      <c r="I456" s="1430"/>
      <c r="J456" s="1430"/>
      <c r="K456" s="1430"/>
      <c r="L456" s="1430"/>
      <c r="M456" s="1430"/>
      <c r="N456" s="1430"/>
      <c r="O456" s="1430"/>
      <c r="P456" s="1430"/>
      <c r="Q456" s="1430"/>
      <c r="R456" s="1430"/>
      <c r="S456" s="1430"/>
      <c r="T456" s="1430"/>
      <c r="U456" s="1430"/>
      <c r="V456" s="1430"/>
      <c r="W456" s="1430"/>
      <c r="X456" s="1430"/>
      <c r="Y456" s="1430"/>
      <c r="Z456" s="1430"/>
      <c r="AA456" s="1430"/>
      <c r="AB456" s="1430"/>
      <c r="AC456" s="1430"/>
      <c r="AD456" s="1430"/>
      <c r="AE456" s="1430"/>
      <c r="AF456" s="1430"/>
      <c r="AG456" s="1430"/>
      <c r="AH456" s="1430"/>
      <c r="AI456" s="1430"/>
      <c r="AJ456" s="1430"/>
      <c r="AK456" s="93"/>
      <c r="AL456" s="93"/>
      <c r="AM456" s="93"/>
      <c r="AN456" s="93"/>
    </row>
    <row r="457" spans="2:40">
      <c r="B457" s="1430"/>
      <c r="C457" s="1430"/>
      <c r="D457" s="1430"/>
      <c r="E457" s="1430"/>
      <c r="F457" s="1430"/>
      <c r="G457" s="1430"/>
      <c r="H457" s="1430"/>
      <c r="I457" s="1430"/>
      <c r="J457" s="1430"/>
      <c r="K457" s="1430"/>
      <c r="L457" s="1430"/>
      <c r="M457" s="1430"/>
      <c r="N457" s="1430"/>
      <c r="O457" s="1430"/>
      <c r="P457" s="1430"/>
      <c r="Q457" s="1430"/>
      <c r="R457" s="1430"/>
      <c r="S457" s="1430"/>
      <c r="T457" s="1430"/>
      <c r="U457" s="1430"/>
      <c r="V457" s="1430"/>
      <c r="W457" s="1430"/>
      <c r="X457" s="1430"/>
      <c r="Y457" s="1430"/>
      <c r="Z457" s="1430"/>
      <c r="AA457" s="1430"/>
      <c r="AB457" s="1430"/>
      <c r="AC457" s="1430"/>
      <c r="AD457" s="1430"/>
      <c r="AE457" s="1430"/>
      <c r="AF457" s="1430"/>
      <c r="AG457" s="1430"/>
      <c r="AH457" s="1430"/>
      <c r="AI457" s="1430"/>
      <c r="AJ457" s="1430"/>
      <c r="AK457" s="93"/>
      <c r="AL457" s="93"/>
      <c r="AM457" s="93"/>
      <c r="AN457" s="93"/>
    </row>
    <row r="458" spans="2:40">
      <c r="B458" s="1430"/>
      <c r="C458" s="1430"/>
      <c r="D458" s="1430"/>
      <c r="E458" s="1430"/>
      <c r="F458" s="1430"/>
      <c r="G458" s="1430"/>
      <c r="H458" s="1430"/>
      <c r="I458" s="1430"/>
      <c r="J458" s="1430"/>
      <c r="K458" s="1430"/>
      <c r="L458" s="1430"/>
      <c r="M458" s="1430"/>
      <c r="N458" s="1430"/>
      <c r="O458" s="1430"/>
      <c r="P458" s="1430"/>
      <c r="Q458" s="1430"/>
      <c r="R458" s="1430"/>
      <c r="S458" s="1430"/>
      <c r="T458" s="1430"/>
      <c r="U458" s="1430"/>
      <c r="V458" s="1430"/>
      <c r="W458" s="1430"/>
      <c r="X458" s="1430"/>
      <c r="Y458" s="1430"/>
      <c r="Z458" s="1430"/>
      <c r="AA458" s="1430"/>
      <c r="AB458" s="1430"/>
      <c r="AC458" s="1430"/>
      <c r="AD458" s="1430"/>
      <c r="AE458" s="1430"/>
      <c r="AF458" s="1430"/>
      <c r="AG458" s="1430"/>
      <c r="AH458" s="1430"/>
      <c r="AI458" s="1430"/>
      <c r="AJ458" s="1430"/>
      <c r="AK458" s="93"/>
      <c r="AL458" s="93"/>
      <c r="AM458" s="93"/>
      <c r="AN458" s="93"/>
    </row>
    <row r="459" spans="2:40">
      <c r="B459" s="1430"/>
      <c r="C459" s="1430"/>
      <c r="D459" s="1430"/>
      <c r="E459" s="1430"/>
      <c r="F459" s="1430"/>
      <c r="G459" s="1430"/>
      <c r="H459" s="1430"/>
      <c r="I459" s="1430"/>
      <c r="J459" s="1430"/>
      <c r="K459" s="1430"/>
      <c r="L459" s="1430"/>
      <c r="M459" s="1430"/>
      <c r="N459" s="1430"/>
      <c r="O459" s="1430"/>
      <c r="P459" s="1430"/>
      <c r="Q459" s="1430"/>
      <c r="R459" s="1430"/>
      <c r="S459" s="1430"/>
      <c r="T459" s="1430"/>
      <c r="U459" s="1430"/>
      <c r="V459" s="1430"/>
      <c r="W459" s="1430"/>
      <c r="X459" s="1430"/>
      <c r="Y459" s="1430"/>
      <c r="Z459" s="1430"/>
      <c r="AA459" s="1430"/>
      <c r="AB459" s="1430"/>
      <c r="AC459" s="1430"/>
      <c r="AD459" s="1430"/>
      <c r="AE459" s="1430"/>
      <c r="AF459" s="1430"/>
      <c r="AG459" s="1430"/>
      <c r="AH459" s="1430"/>
      <c r="AI459" s="1430"/>
      <c r="AJ459" s="1430"/>
      <c r="AK459" s="93"/>
      <c r="AL459" s="93"/>
      <c r="AM459" s="93"/>
      <c r="AN459" s="93"/>
    </row>
    <row r="460" spans="2:40">
      <c r="B460" s="1430"/>
      <c r="C460" s="1430"/>
      <c r="D460" s="1430"/>
      <c r="E460" s="1430"/>
      <c r="F460" s="1430"/>
      <c r="G460" s="1430"/>
      <c r="H460" s="1430"/>
      <c r="I460" s="1430"/>
      <c r="J460" s="1430"/>
      <c r="K460" s="1430"/>
      <c r="L460" s="1430"/>
      <c r="M460" s="1430"/>
      <c r="N460" s="1430"/>
      <c r="O460" s="1430"/>
      <c r="P460" s="1430"/>
      <c r="Q460" s="1430"/>
      <c r="R460" s="1430"/>
      <c r="S460" s="1430"/>
      <c r="T460" s="1430"/>
      <c r="U460" s="1430"/>
      <c r="V460" s="1430"/>
      <c r="W460" s="1430"/>
      <c r="X460" s="1430"/>
      <c r="Y460" s="1430"/>
      <c r="Z460" s="1430"/>
      <c r="AA460" s="1430"/>
      <c r="AB460" s="1430"/>
      <c r="AC460" s="1430"/>
      <c r="AD460" s="1430"/>
      <c r="AE460" s="1430"/>
      <c r="AF460" s="1430"/>
      <c r="AG460" s="1430"/>
      <c r="AH460" s="1430"/>
      <c r="AI460" s="1430"/>
      <c r="AJ460" s="1430"/>
      <c r="AK460" s="93"/>
      <c r="AL460" s="93"/>
      <c r="AM460" s="93"/>
      <c r="AN460" s="93"/>
    </row>
    <row r="461" spans="2:40">
      <c r="B461" s="1430"/>
      <c r="C461" s="1430"/>
      <c r="D461" s="1430"/>
      <c r="E461" s="1430"/>
      <c r="F461" s="1430"/>
      <c r="G461" s="1430"/>
      <c r="H461" s="1430"/>
      <c r="I461" s="1430"/>
      <c r="J461" s="1430"/>
      <c r="K461" s="1430"/>
      <c r="L461" s="1430"/>
      <c r="M461" s="1430"/>
      <c r="N461" s="1430"/>
      <c r="O461" s="1430"/>
      <c r="P461" s="1430"/>
      <c r="Q461" s="1430"/>
      <c r="R461" s="1430"/>
      <c r="S461" s="1430"/>
      <c r="T461" s="1430"/>
      <c r="U461" s="1430"/>
      <c r="V461" s="1430"/>
      <c r="W461" s="1430"/>
      <c r="X461" s="1430"/>
      <c r="Y461" s="1430"/>
      <c r="Z461" s="1430"/>
      <c r="AA461" s="1430"/>
      <c r="AB461" s="1430"/>
      <c r="AC461" s="1430"/>
      <c r="AD461" s="1430"/>
      <c r="AE461" s="1430"/>
      <c r="AF461" s="1430"/>
      <c r="AG461" s="1430"/>
      <c r="AH461" s="1430"/>
      <c r="AI461" s="1430"/>
      <c r="AJ461" s="1430"/>
      <c r="AK461" s="93"/>
      <c r="AL461" s="93"/>
      <c r="AM461" s="93"/>
      <c r="AN461" s="93"/>
    </row>
    <row r="462" spans="2:40">
      <c r="B462" s="1430"/>
      <c r="C462" s="1430"/>
      <c r="D462" s="1430"/>
      <c r="E462" s="1430"/>
      <c r="F462" s="1430"/>
      <c r="G462" s="1430"/>
      <c r="H462" s="1430"/>
      <c r="I462" s="1430"/>
      <c r="J462" s="1430"/>
      <c r="K462" s="1430"/>
      <c r="L462" s="1430"/>
      <c r="M462" s="1430"/>
      <c r="N462" s="1430"/>
      <c r="O462" s="1430"/>
      <c r="P462" s="1430"/>
      <c r="Q462" s="1430"/>
      <c r="R462" s="1430"/>
      <c r="S462" s="1430"/>
      <c r="T462" s="1430"/>
      <c r="U462" s="1430"/>
      <c r="V462" s="1430"/>
      <c r="W462" s="1430"/>
      <c r="X462" s="1430"/>
      <c r="Y462" s="1430"/>
      <c r="Z462" s="1430"/>
      <c r="AA462" s="1430"/>
      <c r="AB462" s="1430"/>
      <c r="AC462" s="1430"/>
      <c r="AD462" s="1430"/>
      <c r="AE462" s="1430"/>
      <c r="AF462" s="1430"/>
      <c r="AG462" s="1430"/>
      <c r="AH462" s="1430"/>
      <c r="AI462" s="1430"/>
      <c r="AJ462" s="1430"/>
      <c r="AK462" s="93"/>
      <c r="AL462" s="93"/>
      <c r="AM462" s="93"/>
      <c r="AN462" s="93"/>
    </row>
    <row r="463" spans="2:40">
      <c r="B463" s="1430"/>
      <c r="C463" s="1430"/>
      <c r="D463" s="1430"/>
      <c r="E463" s="1430"/>
      <c r="F463" s="1430"/>
      <c r="G463" s="1430"/>
      <c r="H463" s="1430"/>
      <c r="I463" s="1430"/>
      <c r="J463" s="1430"/>
      <c r="K463" s="1430"/>
      <c r="L463" s="1430"/>
      <c r="M463" s="1430"/>
      <c r="N463" s="1430"/>
      <c r="O463" s="1430"/>
      <c r="P463" s="1430"/>
      <c r="Q463" s="1430"/>
      <c r="R463" s="1430"/>
      <c r="S463" s="1430"/>
      <c r="T463" s="1430"/>
      <c r="U463" s="1430"/>
      <c r="V463" s="1430"/>
      <c r="W463" s="1430"/>
      <c r="X463" s="1430"/>
      <c r="Y463" s="1430"/>
      <c r="Z463" s="1430"/>
      <c r="AA463" s="1430"/>
      <c r="AB463" s="1430"/>
      <c r="AC463" s="1430"/>
      <c r="AD463" s="1430"/>
      <c r="AE463" s="1430"/>
      <c r="AF463" s="1430"/>
      <c r="AG463" s="1430"/>
      <c r="AH463" s="1430"/>
      <c r="AI463" s="1430"/>
      <c r="AJ463" s="1430"/>
      <c r="AK463" s="93"/>
      <c r="AL463" s="93"/>
      <c r="AM463" s="93"/>
      <c r="AN463" s="93"/>
    </row>
    <row r="464" spans="2:40">
      <c r="B464" s="1430"/>
      <c r="C464" s="1430"/>
      <c r="D464" s="1430"/>
      <c r="E464" s="1430"/>
      <c r="F464" s="1430"/>
      <c r="G464" s="1430"/>
      <c r="H464" s="1430"/>
      <c r="I464" s="1430"/>
      <c r="J464" s="1430"/>
      <c r="K464" s="1430"/>
      <c r="L464" s="1430"/>
      <c r="M464" s="1430"/>
      <c r="N464" s="1430"/>
      <c r="O464" s="1430"/>
      <c r="P464" s="1430"/>
      <c r="Q464" s="1430"/>
      <c r="R464" s="1430"/>
      <c r="S464" s="1430"/>
      <c r="T464" s="1430"/>
      <c r="U464" s="1430"/>
      <c r="V464" s="1430"/>
      <c r="W464" s="1430"/>
      <c r="X464" s="1430"/>
      <c r="Y464" s="1430"/>
      <c r="Z464" s="1430"/>
      <c r="AA464" s="1430"/>
      <c r="AB464" s="1430"/>
      <c r="AC464" s="1430"/>
      <c r="AD464" s="1430"/>
      <c r="AE464" s="1430"/>
      <c r="AF464" s="1430"/>
      <c r="AG464" s="1430"/>
      <c r="AH464" s="1430"/>
      <c r="AI464" s="1430"/>
      <c r="AJ464" s="1430"/>
      <c r="AK464" s="93"/>
      <c r="AL464" s="93"/>
      <c r="AM464" s="93"/>
      <c r="AN464" s="93"/>
    </row>
    <row r="465" spans="2:40">
      <c r="B465" s="1430"/>
      <c r="C465" s="1430"/>
      <c r="D465" s="1430"/>
      <c r="E465" s="1430"/>
      <c r="F465" s="1430"/>
      <c r="G465" s="1430"/>
      <c r="H465" s="1430"/>
      <c r="I465" s="1430"/>
      <c r="J465" s="1430"/>
      <c r="K465" s="1430"/>
      <c r="L465" s="1430"/>
      <c r="M465" s="1430"/>
      <c r="N465" s="1430"/>
      <c r="O465" s="1430"/>
      <c r="P465" s="1430"/>
      <c r="Q465" s="1430"/>
      <c r="R465" s="1430"/>
      <c r="S465" s="1430"/>
      <c r="T465" s="1430"/>
      <c r="U465" s="1430"/>
      <c r="V465" s="1430"/>
      <c r="W465" s="1430"/>
      <c r="X465" s="1430"/>
      <c r="Y465" s="1430"/>
      <c r="Z465" s="1430"/>
      <c r="AA465" s="1430"/>
      <c r="AB465" s="1430"/>
      <c r="AC465" s="1430"/>
      <c r="AD465" s="1430"/>
      <c r="AE465" s="1430"/>
      <c r="AF465" s="1430"/>
      <c r="AG465" s="1430"/>
      <c r="AH465" s="1430"/>
      <c r="AI465" s="1430"/>
      <c r="AJ465" s="1430"/>
      <c r="AK465" s="93"/>
      <c r="AL465" s="93"/>
      <c r="AM465" s="93"/>
      <c r="AN465" s="93"/>
    </row>
    <row r="466" spans="2:40">
      <c r="B466" s="1430"/>
      <c r="C466" s="1430"/>
      <c r="D466" s="1430"/>
      <c r="E466" s="1430"/>
      <c r="F466" s="1430"/>
      <c r="G466" s="1430"/>
      <c r="H466" s="1430"/>
      <c r="I466" s="1430"/>
      <c r="J466" s="1430"/>
      <c r="K466" s="1430"/>
      <c r="L466" s="1430"/>
      <c r="M466" s="1430"/>
      <c r="N466" s="1430"/>
      <c r="O466" s="1430"/>
      <c r="P466" s="1430"/>
      <c r="Q466" s="1430"/>
      <c r="R466" s="1430"/>
      <c r="S466" s="1430"/>
      <c r="T466" s="1430"/>
      <c r="U466" s="1430"/>
      <c r="V466" s="1430"/>
      <c r="W466" s="1430"/>
      <c r="X466" s="1430"/>
      <c r="Y466" s="1430"/>
      <c r="Z466" s="1430"/>
      <c r="AA466" s="1430"/>
      <c r="AB466" s="1430"/>
      <c r="AC466" s="1430"/>
      <c r="AD466" s="1430"/>
      <c r="AE466" s="1430"/>
      <c r="AF466" s="1430"/>
      <c r="AG466" s="1430"/>
      <c r="AH466" s="1430"/>
      <c r="AI466" s="1430"/>
      <c r="AJ466" s="1430"/>
      <c r="AK466" s="93"/>
      <c r="AL466" s="93"/>
      <c r="AM466" s="93"/>
      <c r="AN466" s="93"/>
    </row>
    <row r="467" spans="2:40">
      <c r="B467" s="1430"/>
      <c r="C467" s="1430"/>
      <c r="D467" s="1430"/>
      <c r="E467" s="1430"/>
      <c r="F467" s="1430"/>
      <c r="G467" s="1430"/>
      <c r="H467" s="1430"/>
      <c r="I467" s="1430"/>
      <c r="J467" s="1430"/>
      <c r="K467" s="1430"/>
      <c r="L467" s="1430"/>
      <c r="M467" s="1430"/>
      <c r="N467" s="1430"/>
      <c r="O467" s="1430"/>
      <c r="P467" s="1430"/>
      <c r="Q467" s="1430"/>
      <c r="R467" s="1430"/>
      <c r="S467" s="1430"/>
      <c r="T467" s="1430"/>
      <c r="U467" s="1430"/>
      <c r="V467" s="1430"/>
      <c r="W467" s="1430"/>
      <c r="X467" s="1430"/>
      <c r="Y467" s="1430"/>
      <c r="Z467" s="1430"/>
      <c r="AA467" s="1430"/>
      <c r="AB467" s="1430"/>
      <c r="AC467" s="1430"/>
      <c r="AD467" s="1430"/>
      <c r="AE467" s="1430"/>
      <c r="AF467" s="1430"/>
      <c r="AG467" s="1430"/>
      <c r="AH467" s="1430"/>
      <c r="AI467" s="1430"/>
      <c r="AJ467" s="1430"/>
      <c r="AK467" s="93"/>
      <c r="AL467" s="93"/>
      <c r="AM467" s="93"/>
      <c r="AN467" s="93"/>
    </row>
    <row r="468" spans="2:40">
      <c r="B468" s="1430"/>
      <c r="C468" s="1430"/>
      <c r="D468" s="1430"/>
      <c r="E468" s="1430"/>
      <c r="F468" s="1430"/>
      <c r="G468" s="1430"/>
      <c r="H468" s="1430"/>
      <c r="I468" s="1430"/>
      <c r="J468" s="1430"/>
      <c r="K468" s="1430"/>
      <c r="L468" s="1430"/>
      <c r="M468" s="1430"/>
      <c r="N468" s="1430"/>
      <c r="O468" s="1430"/>
      <c r="P468" s="1430"/>
      <c r="Q468" s="1430"/>
      <c r="R468" s="1430"/>
      <c r="S468" s="1430"/>
      <c r="T468" s="1430"/>
      <c r="U468" s="1430"/>
      <c r="V468" s="1430"/>
      <c r="W468" s="1430"/>
      <c r="X468" s="1430"/>
      <c r="Y468" s="1430"/>
      <c r="Z468" s="1430"/>
      <c r="AA468" s="1430"/>
      <c r="AB468" s="1430"/>
      <c r="AC468" s="1430"/>
      <c r="AD468" s="1430"/>
      <c r="AE468" s="1430"/>
      <c r="AF468" s="1430"/>
      <c r="AG468" s="1430"/>
      <c r="AH468" s="1430"/>
      <c r="AI468" s="1430"/>
      <c r="AJ468" s="1430"/>
      <c r="AK468" s="93"/>
      <c r="AL468" s="93"/>
      <c r="AM468" s="93"/>
      <c r="AN468" s="93"/>
    </row>
    <row r="469" spans="2:40">
      <c r="B469" s="1430"/>
      <c r="C469" s="1430"/>
      <c r="D469" s="1430"/>
      <c r="E469" s="1430"/>
      <c r="F469" s="1430"/>
      <c r="G469" s="1430"/>
      <c r="H469" s="1430"/>
      <c r="I469" s="1430"/>
      <c r="J469" s="1430"/>
      <c r="K469" s="1430"/>
      <c r="L469" s="1430"/>
      <c r="M469" s="1430"/>
      <c r="N469" s="1430"/>
      <c r="O469" s="1430"/>
      <c r="P469" s="1430"/>
      <c r="Q469" s="1430"/>
      <c r="R469" s="1430"/>
      <c r="S469" s="1430"/>
      <c r="T469" s="1430"/>
      <c r="U469" s="1430"/>
      <c r="V469" s="1430"/>
      <c r="W469" s="1430"/>
      <c r="X469" s="1430"/>
      <c r="Y469" s="1430"/>
      <c r="Z469" s="1430"/>
      <c r="AA469" s="1430"/>
      <c r="AB469" s="1430"/>
      <c r="AC469" s="1430"/>
      <c r="AD469" s="1430"/>
      <c r="AE469" s="1430"/>
      <c r="AF469" s="1430"/>
      <c r="AG469" s="1430"/>
      <c r="AH469" s="1430"/>
      <c r="AI469" s="1430"/>
      <c r="AJ469" s="1430"/>
      <c r="AK469" s="93"/>
      <c r="AL469" s="93"/>
      <c r="AM469" s="93"/>
      <c r="AN469" s="93"/>
    </row>
    <row r="470" spans="2:40">
      <c r="B470" s="1430"/>
      <c r="C470" s="1430"/>
      <c r="D470" s="1430"/>
      <c r="E470" s="1430"/>
      <c r="F470" s="1430"/>
      <c r="G470" s="1430"/>
      <c r="H470" s="1430"/>
      <c r="I470" s="1430"/>
      <c r="J470" s="1430"/>
      <c r="K470" s="1430"/>
      <c r="L470" s="1430"/>
      <c r="M470" s="1430"/>
      <c r="N470" s="1430"/>
      <c r="O470" s="1430"/>
      <c r="P470" s="1430"/>
      <c r="Q470" s="1430"/>
      <c r="R470" s="1430"/>
      <c r="S470" s="1430"/>
      <c r="T470" s="1430"/>
      <c r="U470" s="1430"/>
      <c r="V470" s="1430"/>
      <c r="W470" s="1430"/>
      <c r="X470" s="1430"/>
      <c r="Y470" s="1430"/>
      <c r="Z470" s="1430"/>
      <c r="AA470" s="1430"/>
      <c r="AB470" s="1430"/>
      <c r="AC470" s="1430"/>
      <c r="AD470" s="1430"/>
      <c r="AE470" s="1430"/>
      <c r="AF470" s="1430"/>
      <c r="AG470" s="1430"/>
      <c r="AH470" s="1430"/>
      <c r="AI470" s="1430"/>
      <c r="AJ470" s="1430"/>
      <c r="AK470" s="93"/>
      <c r="AL470" s="93"/>
      <c r="AM470" s="93"/>
      <c r="AN470" s="93"/>
    </row>
    <row r="471" spans="2:40">
      <c r="B471" s="1430"/>
      <c r="C471" s="1430"/>
      <c r="D471" s="1430"/>
      <c r="E471" s="1430"/>
      <c r="F471" s="1430"/>
      <c r="G471" s="1430"/>
      <c r="H471" s="1430"/>
      <c r="I471" s="1430"/>
      <c r="J471" s="1430"/>
      <c r="K471" s="1430"/>
      <c r="L471" s="1430"/>
      <c r="M471" s="1430"/>
      <c r="N471" s="1430"/>
      <c r="O471" s="1430"/>
      <c r="P471" s="1430"/>
      <c r="Q471" s="1430"/>
      <c r="R471" s="1430"/>
      <c r="S471" s="1430"/>
      <c r="T471" s="1430"/>
      <c r="U471" s="1430"/>
      <c r="V471" s="1430"/>
      <c r="W471" s="1430"/>
      <c r="X471" s="1430"/>
      <c r="Y471" s="1430"/>
      <c r="Z471" s="1430"/>
      <c r="AA471" s="1430"/>
      <c r="AB471" s="1430"/>
      <c r="AC471" s="1430"/>
      <c r="AD471" s="1430"/>
      <c r="AE471" s="1430"/>
      <c r="AF471" s="1430"/>
      <c r="AG471" s="1430"/>
      <c r="AH471" s="1430"/>
      <c r="AI471" s="1430"/>
      <c r="AJ471" s="1430"/>
      <c r="AK471" s="93"/>
      <c r="AL471" s="93"/>
      <c r="AM471" s="93"/>
      <c r="AN471" s="93"/>
    </row>
    <row r="472" spans="2:40">
      <c r="B472" s="1430"/>
      <c r="C472" s="1430"/>
      <c r="D472" s="1430"/>
      <c r="E472" s="1430"/>
      <c r="F472" s="1430"/>
      <c r="G472" s="1430"/>
      <c r="H472" s="1430"/>
      <c r="I472" s="1430"/>
      <c r="J472" s="1430"/>
      <c r="K472" s="1430"/>
      <c r="L472" s="1430"/>
      <c r="M472" s="1430"/>
      <c r="N472" s="1430"/>
      <c r="O472" s="1430"/>
      <c r="P472" s="1430"/>
      <c r="Q472" s="1430"/>
      <c r="R472" s="1430"/>
      <c r="S472" s="1430"/>
      <c r="T472" s="1430"/>
      <c r="U472" s="1430"/>
      <c r="V472" s="1430"/>
      <c r="W472" s="1430"/>
      <c r="X472" s="1430"/>
      <c r="Y472" s="1430"/>
      <c r="Z472" s="1430"/>
      <c r="AA472" s="1430"/>
      <c r="AB472" s="1430"/>
      <c r="AC472" s="1430"/>
      <c r="AD472" s="1430"/>
      <c r="AE472" s="1430"/>
      <c r="AF472" s="1430"/>
      <c r="AG472" s="1430"/>
      <c r="AH472" s="1430"/>
      <c r="AI472" s="1430"/>
      <c r="AJ472" s="1430"/>
      <c r="AK472" s="93"/>
      <c r="AL472" s="93"/>
      <c r="AM472" s="93"/>
      <c r="AN472" s="93"/>
    </row>
    <row r="473" spans="2:40">
      <c r="B473" s="1430"/>
      <c r="C473" s="1430"/>
      <c r="D473" s="1430"/>
      <c r="E473" s="1430"/>
      <c r="F473" s="1430"/>
      <c r="G473" s="1430"/>
      <c r="H473" s="1430"/>
      <c r="I473" s="1430"/>
      <c r="J473" s="1430"/>
      <c r="K473" s="1430"/>
      <c r="L473" s="1430"/>
      <c r="M473" s="1430"/>
      <c r="N473" s="1430"/>
      <c r="O473" s="1430"/>
      <c r="P473" s="1430"/>
      <c r="Q473" s="1430"/>
      <c r="R473" s="1430"/>
      <c r="S473" s="1430"/>
      <c r="T473" s="1430"/>
      <c r="U473" s="1430"/>
      <c r="V473" s="1430"/>
      <c r="W473" s="1430"/>
      <c r="X473" s="1430"/>
      <c r="Y473" s="1430"/>
      <c r="Z473" s="1430"/>
      <c r="AA473" s="1430"/>
      <c r="AB473" s="1430"/>
      <c r="AC473" s="1430"/>
      <c r="AD473" s="1430"/>
      <c r="AE473" s="1430"/>
      <c r="AF473" s="1430"/>
      <c r="AG473" s="1430"/>
      <c r="AH473" s="1430"/>
      <c r="AI473" s="1430"/>
      <c r="AJ473" s="1430"/>
      <c r="AK473" s="93"/>
      <c r="AL473" s="93"/>
      <c r="AM473" s="93"/>
      <c r="AN473" s="93"/>
    </row>
    <row r="474" spans="2:40">
      <c r="B474" s="1430"/>
      <c r="C474" s="1430"/>
      <c r="D474" s="1430"/>
      <c r="E474" s="1430"/>
      <c r="F474" s="1430"/>
      <c r="G474" s="1430"/>
      <c r="H474" s="1430"/>
      <c r="I474" s="1430"/>
      <c r="J474" s="1430"/>
      <c r="K474" s="1430"/>
      <c r="L474" s="1430"/>
      <c r="M474" s="1430"/>
      <c r="N474" s="1430"/>
      <c r="O474" s="1430"/>
      <c r="P474" s="1430"/>
      <c r="Q474" s="1430"/>
      <c r="R474" s="1430"/>
      <c r="S474" s="1430"/>
      <c r="T474" s="1430"/>
      <c r="U474" s="1430"/>
      <c r="V474" s="1430"/>
      <c r="W474" s="1430"/>
      <c r="X474" s="1430"/>
      <c r="Y474" s="1430"/>
      <c r="Z474" s="1430"/>
      <c r="AA474" s="1430"/>
      <c r="AB474" s="1430"/>
      <c r="AC474" s="1430"/>
      <c r="AD474" s="1430"/>
      <c r="AE474" s="1430"/>
      <c r="AF474" s="1430"/>
      <c r="AG474" s="1430"/>
      <c r="AH474" s="1430"/>
      <c r="AI474" s="1430"/>
      <c r="AJ474" s="1430"/>
      <c r="AK474" s="93"/>
      <c r="AL474" s="93"/>
      <c r="AM474" s="93"/>
      <c r="AN474" s="93"/>
    </row>
    <row r="475" spans="2:40">
      <c r="B475" s="1430"/>
      <c r="C475" s="1430"/>
      <c r="D475" s="1430"/>
      <c r="E475" s="1430"/>
      <c r="F475" s="1430"/>
      <c r="G475" s="1430"/>
      <c r="H475" s="1430"/>
      <c r="I475" s="1430"/>
      <c r="J475" s="1430"/>
      <c r="K475" s="1430"/>
      <c r="L475" s="1430"/>
      <c r="M475" s="1430"/>
      <c r="N475" s="1430"/>
      <c r="O475" s="1430"/>
      <c r="P475" s="1430"/>
      <c r="Q475" s="1430"/>
      <c r="R475" s="1430"/>
      <c r="S475" s="1430"/>
      <c r="T475" s="1430"/>
      <c r="U475" s="1430"/>
      <c r="V475" s="1430"/>
      <c r="W475" s="1430"/>
      <c r="X475" s="1430"/>
      <c r="Y475" s="1430"/>
      <c r="Z475" s="1430"/>
      <c r="AA475" s="1430"/>
      <c r="AB475" s="1430"/>
      <c r="AC475" s="1430"/>
      <c r="AD475" s="1430"/>
      <c r="AE475" s="1430"/>
      <c r="AF475" s="1430"/>
      <c r="AG475" s="1430"/>
      <c r="AH475" s="1430"/>
      <c r="AI475" s="1430"/>
      <c r="AJ475" s="1430"/>
      <c r="AK475" s="93"/>
      <c r="AL475" s="93"/>
      <c r="AM475" s="93"/>
      <c r="AN475" s="93"/>
    </row>
    <row r="476" spans="2:40">
      <c r="B476" s="1430"/>
      <c r="C476" s="1430"/>
      <c r="D476" s="1430"/>
      <c r="E476" s="1430"/>
      <c r="F476" s="1430"/>
      <c r="G476" s="1430"/>
      <c r="H476" s="1430"/>
      <c r="I476" s="1430"/>
      <c r="J476" s="1430"/>
      <c r="K476" s="1430"/>
      <c r="L476" s="1430"/>
      <c r="M476" s="1430"/>
      <c r="N476" s="1430"/>
      <c r="O476" s="1430"/>
      <c r="P476" s="1430"/>
      <c r="Q476" s="1430"/>
      <c r="R476" s="1430"/>
      <c r="S476" s="1430"/>
      <c r="T476" s="1430"/>
      <c r="U476" s="1430"/>
      <c r="V476" s="1430"/>
      <c r="W476" s="1430"/>
      <c r="X476" s="1430"/>
      <c r="Y476" s="1430"/>
      <c r="Z476" s="1430"/>
      <c r="AA476" s="1430"/>
      <c r="AB476" s="1430"/>
      <c r="AC476" s="1430"/>
      <c r="AD476" s="1430"/>
      <c r="AE476" s="1430"/>
      <c r="AF476" s="1430"/>
      <c r="AG476" s="1430"/>
      <c r="AH476" s="1430"/>
      <c r="AI476" s="1430"/>
      <c r="AJ476" s="1430"/>
      <c r="AK476" s="93"/>
      <c r="AL476" s="93"/>
      <c r="AM476" s="93"/>
      <c r="AN476" s="93"/>
    </row>
    <row r="477" spans="2:40">
      <c r="B477" s="1430"/>
      <c r="C477" s="1430"/>
      <c r="D477" s="1430"/>
      <c r="E477" s="1430"/>
      <c r="F477" s="1430"/>
      <c r="G477" s="1430"/>
      <c r="H477" s="1430"/>
      <c r="I477" s="1430"/>
      <c r="J477" s="1430"/>
      <c r="K477" s="1430"/>
      <c r="L477" s="1430"/>
      <c r="M477" s="1430"/>
      <c r="N477" s="1430"/>
      <c r="O477" s="1430"/>
      <c r="P477" s="1430"/>
      <c r="Q477" s="1430"/>
      <c r="R477" s="1430"/>
      <c r="S477" s="1430"/>
      <c r="T477" s="1430"/>
      <c r="U477" s="1430"/>
      <c r="V477" s="1430"/>
      <c r="W477" s="1430"/>
      <c r="X477" s="1430"/>
      <c r="Y477" s="1430"/>
      <c r="Z477" s="1430"/>
      <c r="AA477" s="1430"/>
      <c r="AB477" s="1430"/>
      <c r="AC477" s="1430"/>
      <c r="AD477" s="1430"/>
      <c r="AE477" s="1430"/>
      <c r="AF477" s="1430"/>
      <c r="AG477" s="1430"/>
      <c r="AH477" s="1430"/>
      <c r="AI477" s="1430"/>
      <c r="AJ477" s="1430"/>
      <c r="AK477" s="93"/>
      <c r="AL477" s="93"/>
      <c r="AM477" s="93"/>
      <c r="AN477" s="93"/>
    </row>
    <row r="478" spans="2:40">
      <c r="B478" s="1430"/>
      <c r="C478" s="1430"/>
      <c r="D478" s="1430"/>
      <c r="E478" s="1430"/>
      <c r="F478" s="1430"/>
      <c r="G478" s="1430"/>
      <c r="H478" s="1430"/>
      <c r="I478" s="1430"/>
      <c r="J478" s="1430"/>
      <c r="K478" s="1430"/>
      <c r="L478" s="1430"/>
      <c r="M478" s="1430"/>
      <c r="N478" s="1430"/>
      <c r="O478" s="1430"/>
      <c r="P478" s="1430"/>
      <c r="Q478" s="1430"/>
      <c r="R478" s="1430"/>
      <c r="S478" s="1430"/>
      <c r="T478" s="1430"/>
      <c r="U478" s="1430"/>
      <c r="V478" s="1430"/>
      <c r="W478" s="1430"/>
      <c r="X478" s="1430"/>
      <c r="Y478" s="1430"/>
      <c r="Z478" s="1430"/>
      <c r="AA478" s="1430"/>
      <c r="AB478" s="1430"/>
      <c r="AC478" s="1430"/>
      <c r="AD478" s="1430"/>
      <c r="AE478" s="1430"/>
      <c r="AF478" s="1430"/>
      <c r="AG478" s="1430"/>
      <c r="AH478" s="1430"/>
      <c r="AI478" s="1430"/>
      <c r="AJ478" s="1430"/>
      <c r="AK478" s="93"/>
      <c r="AL478" s="93"/>
      <c r="AM478" s="93"/>
      <c r="AN478" s="93"/>
    </row>
    <row r="479" spans="2:40">
      <c r="B479" s="1430"/>
      <c r="C479" s="1430"/>
      <c r="D479" s="1430"/>
      <c r="E479" s="1430"/>
      <c r="F479" s="1430"/>
      <c r="G479" s="1430"/>
      <c r="H479" s="1430"/>
      <c r="I479" s="1430"/>
      <c r="J479" s="1430"/>
      <c r="K479" s="1430"/>
      <c r="L479" s="1430"/>
      <c r="M479" s="1430"/>
      <c r="N479" s="1430"/>
      <c r="O479" s="1430"/>
      <c r="P479" s="1430"/>
      <c r="Q479" s="1430"/>
      <c r="R479" s="1430"/>
      <c r="S479" s="1430"/>
      <c r="T479" s="1430"/>
      <c r="U479" s="1430"/>
      <c r="V479" s="1430"/>
      <c r="W479" s="1430"/>
      <c r="X479" s="1430"/>
      <c r="Y479" s="1430"/>
      <c r="Z479" s="1430"/>
      <c r="AA479" s="1430"/>
      <c r="AB479" s="1430"/>
      <c r="AC479" s="1430"/>
      <c r="AD479" s="1430"/>
      <c r="AE479" s="1430"/>
      <c r="AF479" s="1430"/>
      <c r="AG479" s="1430"/>
      <c r="AH479" s="1430"/>
      <c r="AI479" s="1430"/>
      <c r="AJ479" s="1430"/>
      <c r="AK479" s="93"/>
      <c r="AL479" s="93"/>
      <c r="AM479" s="93"/>
      <c r="AN479" s="93"/>
    </row>
    <row r="480" spans="2:40">
      <c r="B480" s="1430"/>
      <c r="C480" s="1430"/>
      <c r="D480" s="1430"/>
      <c r="E480" s="1430"/>
      <c r="F480" s="1430"/>
      <c r="G480" s="1430"/>
      <c r="H480" s="1430"/>
      <c r="I480" s="1430"/>
      <c r="J480" s="1430"/>
      <c r="K480" s="1430"/>
      <c r="L480" s="1430"/>
      <c r="M480" s="1430"/>
      <c r="N480" s="1430"/>
      <c r="O480" s="1430"/>
      <c r="P480" s="1430"/>
      <c r="Q480" s="1430"/>
      <c r="R480" s="1430"/>
      <c r="S480" s="1430"/>
      <c r="T480" s="1430"/>
      <c r="U480" s="1430"/>
      <c r="V480" s="1430"/>
      <c r="W480" s="1430"/>
      <c r="X480" s="1430"/>
      <c r="Y480" s="1430"/>
      <c r="Z480" s="1430"/>
      <c r="AA480" s="1430"/>
      <c r="AB480" s="1430"/>
      <c r="AC480" s="1430"/>
      <c r="AD480" s="1430"/>
      <c r="AE480" s="1430"/>
      <c r="AF480" s="1430"/>
      <c r="AG480" s="1430"/>
      <c r="AH480" s="1430"/>
      <c r="AI480" s="1430"/>
      <c r="AJ480" s="1430"/>
      <c r="AK480" s="93"/>
      <c r="AL480" s="93"/>
      <c r="AM480" s="93"/>
      <c r="AN480" s="93"/>
    </row>
    <row r="481" spans="2:40">
      <c r="B481" s="1430"/>
      <c r="C481" s="1430"/>
      <c r="D481" s="1430"/>
      <c r="E481" s="1430"/>
      <c r="F481" s="1430"/>
      <c r="G481" s="1430"/>
      <c r="H481" s="1430"/>
      <c r="I481" s="1430"/>
      <c r="J481" s="1430"/>
      <c r="K481" s="1430"/>
      <c r="L481" s="1430"/>
      <c r="M481" s="1430"/>
      <c r="N481" s="1430"/>
      <c r="O481" s="1430"/>
      <c r="P481" s="1430"/>
      <c r="Q481" s="1430"/>
      <c r="R481" s="1430"/>
      <c r="S481" s="1430"/>
      <c r="T481" s="1430"/>
      <c r="U481" s="1430"/>
      <c r="V481" s="1430"/>
      <c r="W481" s="1430"/>
      <c r="X481" s="1430"/>
      <c r="Y481" s="1430"/>
      <c r="Z481" s="1430"/>
      <c r="AA481" s="1430"/>
      <c r="AB481" s="1430"/>
      <c r="AC481" s="1430"/>
      <c r="AD481" s="1430"/>
      <c r="AE481" s="1430"/>
      <c r="AF481" s="1430"/>
      <c r="AG481" s="1430"/>
      <c r="AH481" s="1430"/>
      <c r="AI481" s="1430"/>
      <c r="AJ481" s="1430"/>
      <c r="AK481" s="93"/>
      <c r="AL481" s="93"/>
      <c r="AM481" s="93"/>
      <c r="AN481" s="93"/>
    </row>
    <row r="482" spans="2:40">
      <c r="B482" s="1430"/>
      <c r="C482" s="1430"/>
      <c r="D482" s="1430"/>
      <c r="E482" s="1430"/>
      <c r="F482" s="1430"/>
      <c r="G482" s="1430"/>
      <c r="H482" s="1430"/>
      <c r="I482" s="1430"/>
      <c r="J482" s="1430"/>
      <c r="K482" s="1430"/>
      <c r="L482" s="1430"/>
      <c r="M482" s="1430"/>
      <c r="N482" s="1430"/>
      <c r="O482" s="1430"/>
      <c r="P482" s="1430"/>
      <c r="Q482" s="1430"/>
      <c r="R482" s="1430"/>
      <c r="S482" s="1430"/>
      <c r="T482" s="1430"/>
      <c r="U482" s="1430"/>
      <c r="V482" s="1430"/>
      <c r="W482" s="1430"/>
      <c r="X482" s="1430"/>
      <c r="Y482" s="1430"/>
      <c r="Z482" s="1430"/>
      <c r="AA482" s="1430"/>
      <c r="AB482" s="1430"/>
      <c r="AC482" s="1430"/>
      <c r="AD482" s="1430"/>
      <c r="AE482" s="1430"/>
      <c r="AF482" s="1430"/>
      <c r="AG482" s="1430"/>
      <c r="AH482" s="1430"/>
      <c r="AI482" s="1430"/>
      <c r="AJ482" s="1430"/>
      <c r="AK482" s="93"/>
      <c r="AL482" s="93"/>
      <c r="AM482" s="93"/>
      <c r="AN482" s="93"/>
    </row>
    <row r="483" spans="2:40">
      <c r="B483" s="1430"/>
      <c r="C483" s="1430"/>
      <c r="D483" s="1430"/>
      <c r="E483" s="1430"/>
      <c r="F483" s="1430"/>
      <c r="G483" s="1430"/>
      <c r="H483" s="1430"/>
      <c r="I483" s="1430"/>
      <c r="J483" s="1430"/>
      <c r="K483" s="1430"/>
      <c r="L483" s="1430"/>
      <c r="M483" s="1430"/>
      <c r="N483" s="1430"/>
      <c r="O483" s="1430"/>
      <c r="P483" s="1430"/>
      <c r="Q483" s="1430"/>
      <c r="R483" s="1430"/>
      <c r="S483" s="1430"/>
      <c r="T483" s="1430"/>
      <c r="U483" s="1430"/>
      <c r="V483" s="1430"/>
      <c r="W483" s="1430"/>
      <c r="X483" s="1430"/>
      <c r="Y483" s="1430"/>
      <c r="Z483" s="1430"/>
      <c r="AA483" s="1430"/>
      <c r="AB483" s="1430"/>
      <c r="AC483" s="1430"/>
      <c r="AD483" s="1430"/>
      <c r="AE483" s="1430"/>
      <c r="AF483" s="1430"/>
      <c r="AG483" s="1430"/>
      <c r="AH483" s="1430"/>
      <c r="AI483" s="1430"/>
      <c r="AJ483" s="1430"/>
      <c r="AK483" s="93"/>
      <c r="AL483" s="93"/>
      <c r="AM483" s="93"/>
      <c r="AN483" s="93"/>
    </row>
    <row r="484" spans="2:40">
      <c r="B484" s="1430"/>
      <c r="C484" s="1430"/>
      <c r="D484" s="1430"/>
      <c r="E484" s="1430"/>
      <c r="F484" s="1430"/>
      <c r="G484" s="1430"/>
      <c r="H484" s="1430"/>
      <c r="I484" s="1430"/>
      <c r="J484" s="1430"/>
      <c r="K484" s="1430"/>
      <c r="L484" s="1430"/>
      <c r="M484" s="1430"/>
      <c r="N484" s="1430"/>
      <c r="O484" s="1430"/>
      <c r="P484" s="1430"/>
      <c r="Q484" s="1430"/>
      <c r="R484" s="1430"/>
      <c r="S484" s="1430"/>
      <c r="T484" s="1430"/>
      <c r="U484" s="1430"/>
      <c r="V484" s="1430"/>
      <c r="W484" s="1430"/>
      <c r="X484" s="1430"/>
      <c r="Y484" s="1430"/>
      <c r="Z484" s="1430"/>
      <c r="AA484" s="1430"/>
      <c r="AB484" s="1430"/>
      <c r="AC484" s="1430"/>
      <c r="AD484" s="1430"/>
      <c r="AE484" s="1430"/>
      <c r="AF484" s="1430"/>
      <c r="AG484" s="1430"/>
      <c r="AH484" s="1430"/>
      <c r="AI484" s="1430"/>
      <c r="AJ484" s="1430"/>
      <c r="AK484" s="93"/>
      <c r="AL484" s="93"/>
      <c r="AM484" s="93"/>
      <c r="AN484" s="93"/>
    </row>
    <row r="485" spans="2:40">
      <c r="B485" s="1430"/>
      <c r="C485" s="1430"/>
      <c r="D485" s="1430"/>
      <c r="E485" s="1430"/>
      <c r="F485" s="1430"/>
      <c r="G485" s="1430"/>
      <c r="H485" s="1430"/>
      <c r="I485" s="1430"/>
      <c r="J485" s="1430"/>
      <c r="K485" s="1430"/>
      <c r="L485" s="1430"/>
      <c r="M485" s="1430"/>
      <c r="N485" s="1430"/>
      <c r="O485" s="1430"/>
      <c r="P485" s="1430"/>
      <c r="Q485" s="1430"/>
      <c r="R485" s="1430"/>
      <c r="S485" s="1430"/>
      <c r="T485" s="1430"/>
      <c r="U485" s="1430"/>
      <c r="V485" s="1430"/>
      <c r="W485" s="1430"/>
      <c r="X485" s="1430"/>
      <c r="Y485" s="1430"/>
      <c r="Z485" s="1430"/>
      <c r="AA485" s="1430"/>
      <c r="AB485" s="1430"/>
      <c r="AC485" s="1430"/>
      <c r="AD485" s="1430"/>
      <c r="AE485" s="1430"/>
      <c r="AF485" s="1430"/>
      <c r="AG485" s="1430"/>
      <c r="AH485" s="1430"/>
      <c r="AI485" s="1430"/>
      <c r="AJ485" s="1430"/>
      <c r="AK485" s="93"/>
      <c r="AL485" s="93"/>
      <c r="AM485" s="93"/>
      <c r="AN485" s="93"/>
    </row>
    <row r="486" spans="2:40">
      <c r="B486" s="1430"/>
      <c r="C486" s="1430"/>
      <c r="D486" s="1430"/>
      <c r="E486" s="1430"/>
      <c r="F486" s="1430"/>
      <c r="G486" s="1430"/>
      <c r="H486" s="1430"/>
      <c r="I486" s="1430"/>
      <c r="J486" s="1430"/>
      <c r="K486" s="1430"/>
      <c r="L486" s="1430"/>
      <c r="M486" s="1430"/>
      <c r="N486" s="1430"/>
      <c r="O486" s="1430"/>
      <c r="P486" s="1430"/>
      <c r="Q486" s="1430"/>
      <c r="R486" s="1430"/>
      <c r="S486" s="1430"/>
      <c r="T486" s="1430"/>
      <c r="U486" s="1430"/>
      <c r="V486" s="1430"/>
      <c r="W486" s="1430"/>
      <c r="X486" s="1430"/>
      <c r="Y486" s="1430"/>
      <c r="Z486" s="1430"/>
      <c r="AA486" s="1430"/>
      <c r="AB486" s="1430"/>
      <c r="AC486" s="1430"/>
      <c r="AD486" s="1430"/>
      <c r="AE486" s="1430"/>
      <c r="AF486" s="1430"/>
      <c r="AG486" s="1430"/>
      <c r="AH486" s="1430"/>
      <c r="AI486" s="1430"/>
      <c r="AJ486" s="1430"/>
      <c r="AK486" s="93"/>
      <c r="AL486" s="93"/>
      <c r="AM486" s="93"/>
      <c r="AN486" s="93"/>
    </row>
    <row r="487" spans="2:40">
      <c r="B487" s="1430"/>
      <c r="C487" s="1430"/>
      <c r="D487" s="1430"/>
      <c r="E487" s="1430"/>
      <c r="F487" s="1430"/>
      <c r="G487" s="1430"/>
      <c r="H487" s="1430"/>
      <c r="I487" s="1430"/>
      <c r="J487" s="1430"/>
      <c r="K487" s="1430"/>
      <c r="L487" s="1430"/>
      <c r="M487" s="1430"/>
      <c r="N487" s="1430"/>
      <c r="O487" s="1430"/>
      <c r="P487" s="1430"/>
      <c r="Q487" s="1430"/>
      <c r="R487" s="1430"/>
      <c r="S487" s="1430"/>
      <c r="T487" s="1430"/>
      <c r="U487" s="1430"/>
      <c r="V487" s="1430"/>
      <c r="W487" s="1430"/>
      <c r="X487" s="1430"/>
      <c r="Y487" s="1430"/>
      <c r="Z487" s="1430"/>
      <c r="AA487" s="1430"/>
      <c r="AB487" s="1430"/>
      <c r="AC487" s="1430"/>
      <c r="AD487" s="1430"/>
      <c r="AE487" s="1430"/>
      <c r="AF487" s="1430"/>
      <c r="AG487" s="1430"/>
      <c r="AH487" s="1430"/>
      <c r="AI487" s="1430"/>
      <c r="AJ487" s="1430"/>
      <c r="AK487" s="93"/>
      <c r="AL487" s="93"/>
      <c r="AM487" s="93"/>
      <c r="AN487" s="93"/>
    </row>
    <row r="488" spans="2:40">
      <c r="B488" s="1430"/>
      <c r="C488" s="1430"/>
      <c r="D488" s="1430"/>
      <c r="E488" s="1430"/>
      <c r="F488" s="1430"/>
      <c r="G488" s="1430"/>
      <c r="H488" s="1430"/>
      <c r="I488" s="1430"/>
      <c r="J488" s="1430"/>
      <c r="K488" s="1430"/>
      <c r="L488" s="1430"/>
      <c r="M488" s="1430"/>
      <c r="N488" s="1430"/>
      <c r="O488" s="1430"/>
      <c r="P488" s="1430"/>
      <c r="Q488" s="1430"/>
      <c r="R488" s="1430"/>
      <c r="S488" s="1430"/>
      <c r="T488" s="1430"/>
      <c r="U488" s="1430"/>
      <c r="V488" s="1430"/>
      <c r="W488" s="1430"/>
      <c r="X488" s="1430"/>
      <c r="Y488" s="1430"/>
      <c r="Z488" s="1430"/>
      <c r="AA488" s="1430"/>
      <c r="AB488" s="1430"/>
      <c r="AC488" s="1430"/>
      <c r="AD488" s="1430"/>
      <c r="AE488" s="1430"/>
      <c r="AF488" s="1430"/>
      <c r="AG488" s="1430"/>
      <c r="AH488" s="1430"/>
      <c r="AI488" s="1430"/>
      <c r="AJ488" s="1430"/>
      <c r="AK488" s="93"/>
      <c r="AL488" s="93"/>
      <c r="AM488" s="93"/>
      <c r="AN488" s="93"/>
    </row>
    <row r="489" spans="2:40">
      <c r="B489" s="1430"/>
      <c r="C489" s="1430"/>
      <c r="D489" s="1430"/>
      <c r="E489" s="1430"/>
      <c r="F489" s="1430"/>
      <c r="G489" s="1430"/>
      <c r="H489" s="1430"/>
      <c r="I489" s="1430"/>
      <c r="J489" s="1430"/>
      <c r="K489" s="1430"/>
      <c r="L489" s="1430"/>
      <c r="M489" s="1430"/>
      <c r="N489" s="1430"/>
      <c r="O489" s="1430"/>
      <c r="P489" s="1430"/>
      <c r="Q489" s="1430"/>
      <c r="R489" s="1430"/>
      <c r="S489" s="1430"/>
      <c r="T489" s="1430"/>
      <c r="U489" s="1430"/>
      <c r="V489" s="1430"/>
      <c r="W489" s="1430"/>
      <c r="X489" s="1430"/>
      <c r="Y489" s="1430"/>
      <c r="Z489" s="1430"/>
      <c r="AA489" s="1430"/>
      <c r="AB489" s="1430"/>
      <c r="AC489" s="1430"/>
      <c r="AD489" s="1430"/>
      <c r="AE489" s="1430"/>
      <c r="AF489" s="1430"/>
      <c r="AG489" s="1430"/>
      <c r="AH489" s="1430"/>
      <c r="AI489" s="1430"/>
      <c r="AJ489" s="1430"/>
      <c r="AK489" s="93"/>
      <c r="AL489" s="93"/>
      <c r="AM489" s="93"/>
      <c r="AN489" s="93"/>
    </row>
    <row r="490" spans="2:40">
      <c r="B490" s="1430"/>
      <c r="C490" s="1430"/>
      <c r="D490" s="1430"/>
      <c r="E490" s="1430"/>
      <c r="F490" s="1430"/>
      <c r="G490" s="1430"/>
      <c r="H490" s="1430"/>
      <c r="I490" s="1430"/>
      <c r="J490" s="1430"/>
      <c r="K490" s="1430"/>
      <c r="L490" s="1430"/>
      <c r="M490" s="1430"/>
      <c r="N490" s="1430"/>
      <c r="O490" s="1430"/>
      <c r="P490" s="1430"/>
      <c r="Q490" s="1430"/>
      <c r="R490" s="1430"/>
      <c r="S490" s="1430"/>
      <c r="T490" s="1430"/>
      <c r="U490" s="1430"/>
      <c r="V490" s="1430"/>
      <c r="W490" s="1430"/>
      <c r="X490" s="1430"/>
      <c r="Y490" s="1430"/>
      <c r="Z490" s="1430"/>
      <c r="AA490" s="1430"/>
      <c r="AB490" s="1430"/>
      <c r="AC490" s="1430"/>
      <c r="AD490" s="1430"/>
      <c r="AE490" s="1430"/>
      <c r="AF490" s="1430"/>
      <c r="AG490" s="1430"/>
      <c r="AH490" s="1430"/>
      <c r="AI490" s="1430"/>
      <c r="AJ490" s="1430"/>
      <c r="AK490" s="93"/>
      <c r="AL490" s="93"/>
      <c r="AM490" s="93"/>
      <c r="AN490" s="93"/>
    </row>
    <row r="491" spans="2:40">
      <c r="B491" s="1430"/>
      <c r="C491" s="1430"/>
      <c r="D491" s="1430"/>
      <c r="E491" s="1430"/>
      <c r="F491" s="1430"/>
      <c r="G491" s="1430"/>
      <c r="H491" s="1430"/>
      <c r="I491" s="1430"/>
      <c r="J491" s="1430"/>
      <c r="K491" s="1430"/>
      <c r="L491" s="1430"/>
      <c r="M491" s="1430"/>
      <c r="N491" s="1430"/>
      <c r="O491" s="1430"/>
      <c r="P491" s="1430"/>
      <c r="Q491" s="1430"/>
      <c r="R491" s="1430"/>
      <c r="S491" s="1430"/>
      <c r="T491" s="1430"/>
      <c r="U491" s="1430"/>
      <c r="V491" s="1430"/>
      <c r="W491" s="1430"/>
      <c r="X491" s="1430"/>
      <c r="Y491" s="1430"/>
      <c r="Z491" s="1430"/>
      <c r="AA491" s="1430"/>
      <c r="AB491" s="1430"/>
      <c r="AC491" s="1430"/>
      <c r="AD491" s="1430"/>
      <c r="AE491" s="1430"/>
      <c r="AF491" s="1430"/>
      <c r="AG491" s="1430"/>
      <c r="AH491" s="1430"/>
      <c r="AI491" s="1430"/>
      <c r="AJ491" s="1430"/>
      <c r="AK491" s="93"/>
      <c r="AL491" s="93"/>
      <c r="AM491" s="93"/>
      <c r="AN491" s="93"/>
    </row>
    <row r="492" spans="2:40">
      <c r="B492" s="1430"/>
      <c r="C492" s="1430"/>
      <c r="D492" s="1430"/>
      <c r="E492" s="1430"/>
      <c r="F492" s="1430"/>
      <c r="G492" s="1430"/>
      <c r="H492" s="1430"/>
      <c r="I492" s="1430"/>
      <c r="J492" s="1430"/>
      <c r="K492" s="1430"/>
      <c r="L492" s="1430"/>
      <c r="M492" s="1430"/>
      <c r="N492" s="1430"/>
      <c r="O492" s="1430"/>
      <c r="P492" s="1430"/>
      <c r="Q492" s="1430"/>
      <c r="R492" s="1430"/>
      <c r="S492" s="1430"/>
      <c r="T492" s="1430"/>
      <c r="U492" s="1430"/>
      <c r="V492" s="1430"/>
      <c r="W492" s="1430"/>
      <c r="X492" s="1430"/>
      <c r="Y492" s="1430"/>
      <c r="Z492" s="1430"/>
      <c r="AA492" s="1430"/>
      <c r="AB492" s="1430"/>
      <c r="AC492" s="1430"/>
      <c r="AD492" s="1430"/>
      <c r="AE492" s="1430"/>
      <c r="AF492" s="1430"/>
      <c r="AG492" s="1430"/>
      <c r="AH492" s="1430"/>
      <c r="AI492" s="1430"/>
      <c r="AJ492" s="1430"/>
      <c r="AK492" s="93"/>
      <c r="AL492" s="93"/>
      <c r="AM492" s="93"/>
      <c r="AN492" s="93"/>
    </row>
    <row r="493" spans="2:40">
      <c r="B493" s="1430"/>
      <c r="C493" s="1430"/>
      <c r="D493" s="1430"/>
      <c r="E493" s="1430"/>
      <c r="F493" s="1430"/>
      <c r="G493" s="1430"/>
      <c r="H493" s="1430"/>
      <c r="I493" s="1430"/>
      <c r="J493" s="1430"/>
      <c r="K493" s="1430"/>
      <c r="L493" s="1430"/>
      <c r="M493" s="1430"/>
      <c r="N493" s="1430"/>
      <c r="O493" s="1430"/>
      <c r="P493" s="1430"/>
      <c r="Q493" s="1430"/>
      <c r="R493" s="1430"/>
      <c r="S493" s="1430"/>
      <c r="T493" s="1430"/>
      <c r="U493" s="1430"/>
      <c r="V493" s="1430"/>
      <c r="W493" s="1430"/>
      <c r="X493" s="1430"/>
      <c r="Y493" s="1430"/>
      <c r="Z493" s="1430"/>
      <c r="AA493" s="1430"/>
      <c r="AB493" s="1430"/>
      <c r="AC493" s="1430"/>
      <c r="AD493" s="1430"/>
      <c r="AE493" s="1430"/>
      <c r="AF493" s="1430"/>
      <c r="AG493" s="1430"/>
      <c r="AH493" s="1430"/>
      <c r="AI493" s="1430"/>
      <c r="AJ493" s="1430"/>
      <c r="AK493" s="93"/>
      <c r="AL493" s="93"/>
      <c r="AM493" s="93"/>
      <c r="AN493" s="93"/>
    </row>
    <row r="494" spans="2:40">
      <c r="B494" s="1430"/>
      <c r="C494" s="1430"/>
      <c r="D494" s="1430"/>
      <c r="E494" s="1430"/>
      <c r="F494" s="1430"/>
      <c r="G494" s="1430"/>
      <c r="H494" s="1430"/>
      <c r="I494" s="1430"/>
      <c r="J494" s="1430"/>
      <c r="K494" s="1430"/>
      <c r="L494" s="1430"/>
      <c r="M494" s="1430"/>
      <c r="N494" s="1430"/>
      <c r="O494" s="1430"/>
      <c r="P494" s="1430"/>
      <c r="Q494" s="1430"/>
      <c r="R494" s="1430"/>
      <c r="S494" s="1430"/>
      <c r="T494" s="1430"/>
      <c r="U494" s="1430"/>
      <c r="V494" s="1430"/>
      <c r="W494" s="1430"/>
      <c r="X494" s="1430"/>
      <c r="Y494" s="1430"/>
      <c r="Z494" s="1430"/>
      <c r="AA494" s="1430"/>
      <c r="AB494" s="1430"/>
      <c r="AC494" s="1430"/>
      <c r="AD494" s="1430"/>
      <c r="AE494" s="1430"/>
      <c r="AF494" s="1430"/>
      <c r="AG494" s="1430"/>
      <c r="AH494" s="1430"/>
      <c r="AI494" s="1430"/>
      <c r="AJ494" s="1430"/>
      <c r="AK494" s="93"/>
      <c r="AL494" s="93"/>
      <c r="AM494" s="93"/>
      <c r="AN494" s="93"/>
    </row>
    <row r="495" spans="2:40">
      <c r="B495" s="1430"/>
      <c r="C495" s="1430"/>
      <c r="D495" s="1430"/>
      <c r="E495" s="1430"/>
      <c r="F495" s="1430"/>
      <c r="G495" s="1430"/>
      <c r="H495" s="1430"/>
      <c r="I495" s="1430"/>
      <c r="J495" s="1430"/>
      <c r="K495" s="1430"/>
      <c r="L495" s="1430"/>
      <c r="M495" s="1430"/>
      <c r="N495" s="1430"/>
      <c r="O495" s="1430"/>
      <c r="P495" s="1430"/>
      <c r="Q495" s="1430"/>
      <c r="R495" s="1430"/>
      <c r="S495" s="1430"/>
      <c r="T495" s="1430"/>
      <c r="U495" s="1430"/>
      <c r="V495" s="1430"/>
      <c r="W495" s="1430"/>
      <c r="X495" s="1430"/>
      <c r="Y495" s="1430"/>
      <c r="Z495" s="1430"/>
      <c r="AA495" s="1430"/>
      <c r="AB495" s="1430"/>
      <c r="AC495" s="1430"/>
      <c r="AD495" s="1430"/>
      <c r="AE495" s="1430"/>
      <c r="AF495" s="1430"/>
      <c r="AG495" s="1430"/>
      <c r="AH495" s="1430"/>
      <c r="AI495" s="1430"/>
      <c r="AJ495" s="1430"/>
      <c r="AK495" s="93"/>
      <c r="AL495" s="93"/>
      <c r="AM495" s="93"/>
      <c r="AN495" s="93"/>
    </row>
    <row r="496" spans="2:40">
      <c r="B496" s="1430"/>
      <c r="C496" s="1430"/>
      <c r="D496" s="1430"/>
      <c r="E496" s="1430"/>
      <c r="F496" s="1430"/>
      <c r="G496" s="1430"/>
      <c r="H496" s="1430"/>
      <c r="I496" s="1430"/>
      <c r="J496" s="1430"/>
      <c r="K496" s="1430"/>
      <c r="L496" s="1430"/>
      <c r="M496" s="1430"/>
      <c r="N496" s="1430"/>
      <c r="O496" s="1430"/>
      <c r="P496" s="1430"/>
      <c r="Q496" s="1430"/>
      <c r="R496" s="1430"/>
      <c r="S496" s="1430"/>
      <c r="T496" s="1430"/>
      <c r="U496" s="1430"/>
      <c r="V496" s="1430"/>
      <c r="W496" s="1430"/>
      <c r="X496" s="1430"/>
      <c r="Y496" s="1430"/>
      <c r="Z496" s="1430"/>
      <c r="AA496" s="1430"/>
      <c r="AB496" s="1430"/>
      <c r="AC496" s="1430"/>
      <c r="AD496" s="1430"/>
      <c r="AE496" s="1430"/>
      <c r="AF496" s="1430"/>
      <c r="AG496" s="1430"/>
      <c r="AH496" s="1430"/>
      <c r="AI496" s="1430"/>
      <c r="AJ496" s="1430"/>
      <c r="AK496" s="93"/>
      <c r="AL496" s="93"/>
      <c r="AM496" s="93"/>
      <c r="AN496" s="93"/>
    </row>
    <row r="497" spans="2:40">
      <c r="B497" s="1430"/>
      <c r="C497" s="1430"/>
      <c r="D497" s="1430"/>
      <c r="E497" s="1430"/>
      <c r="F497" s="1430"/>
      <c r="G497" s="1430"/>
      <c r="H497" s="1430"/>
      <c r="I497" s="1430"/>
      <c r="J497" s="1430"/>
      <c r="K497" s="1430"/>
      <c r="L497" s="1430"/>
      <c r="M497" s="1430"/>
      <c r="N497" s="1430"/>
      <c r="O497" s="1430"/>
      <c r="P497" s="1430"/>
      <c r="Q497" s="1430"/>
      <c r="R497" s="1430"/>
      <c r="S497" s="1430"/>
      <c r="T497" s="1430"/>
      <c r="U497" s="1430"/>
      <c r="V497" s="1430"/>
      <c r="W497" s="1430"/>
      <c r="X497" s="1430"/>
      <c r="Y497" s="1430"/>
      <c r="Z497" s="1430"/>
      <c r="AA497" s="1430"/>
      <c r="AB497" s="1430"/>
      <c r="AC497" s="1430"/>
      <c r="AD497" s="1430"/>
      <c r="AE497" s="1430"/>
      <c r="AF497" s="1430"/>
      <c r="AG497" s="1430"/>
      <c r="AH497" s="1430"/>
      <c r="AI497" s="1430"/>
      <c r="AJ497" s="1430"/>
      <c r="AK497" s="93"/>
      <c r="AL497" s="93"/>
      <c r="AM497" s="93"/>
      <c r="AN497" s="93"/>
    </row>
    <row r="498" spans="2:40">
      <c r="B498" s="1430"/>
      <c r="C498" s="1430"/>
      <c r="D498" s="1430"/>
      <c r="E498" s="1430"/>
      <c r="F498" s="1430"/>
      <c r="G498" s="1430"/>
      <c r="H498" s="1430"/>
      <c r="I498" s="1430"/>
      <c r="J498" s="1430"/>
      <c r="K498" s="1430"/>
      <c r="L498" s="1430"/>
      <c r="M498" s="1430"/>
      <c r="N498" s="1430"/>
      <c r="O498" s="1430"/>
      <c r="P498" s="1430"/>
      <c r="Q498" s="1430"/>
      <c r="R498" s="1430"/>
      <c r="S498" s="1430"/>
      <c r="T498" s="1430"/>
      <c r="U498" s="1430"/>
      <c r="V498" s="1430"/>
      <c r="W498" s="1430"/>
      <c r="X498" s="1430"/>
      <c r="Y498" s="1430"/>
      <c r="Z498" s="1430"/>
      <c r="AA498" s="1430"/>
      <c r="AB498" s="1430"/>
      <c r="AC498" s="1430"/>
      <c r="AD498" s="1430"/>
      <c r="AE498" s="1430"/>
      <c r="AF498" s="1430"/>
      <c r="AG498" s="1430"/>
      <c r="AH498" s="1430"/>
      <c r="AI498" s="1430"/>
      <c r="AJ498" s="1430"/>
      <c r="AK498" s="93"/>
      <c r="AL498" s="93"/>
      <c r="AM498" s="93"/>
      <c r="AN498" s="93"/>
    </row>
    <row r="499" spans="2:40">
      <c r="B499" s="1430"/>
      <c r="C499" s="1430"/>
      <c r="D499" s="1430"/>
      <c r="E499" s="1430"/>
      <c r="F499" s="1430"/>
      <c r="G499" s="1430"/>
      <c r="H499" s="1430"/>
      <c r="I499" s="1430"/>
      <c r="J499" s="1430"/>
      <c r="K499" s="1430"/>
      <c r="L499" s="1430"/>
      <c r="M499" s="1430"/>
      <c r="N499" s="1430"/>
      <c r="O499" s="1430"/>
      <c r="P499" s="1430"/>
      <c r="Q499" s="1430"/>
      <c r="R499" s="1430"/>
      <c r="S499" s="1430"/>
      <c r="T499" s="1430"/>
      <c r="U499" s="1430"/>
      <c r="V499" s="1430"/>
      <c r="W499" s="1430"/>
      <c r="X499" s="1430"/>
      <c r="Y499" s="1430"/>
      <c r="Z499" s="1430"/>
      <c r="AA499" s="1430"/>
      <c r="AB499" s="1430"/>
      <c r="AC499" s="1430"/>
      <c r="AD499" s="1430"/>
      <c r="AE499" s="1430"/>
      <c r="AF499" s="1430"/>
      <c r="AG499" s="1430"/>
      <c r="AH499" s="1430"/>
      <c r="AI499" s="1430"/>
      <c r="AJ499" s="1430"/>
      <c r="AK499" s="93"/>
      <c r="AL499" s="93"/>
      <c r="AM499" s="93"/>
      <c r="AN499" s="93"/>
    </row>
    <row r="500" spans="2:40">
      <c r="B500" s="1430"/>
      <c r="C500" s="1430"/>
      <c r="D500" s="1430"/>
      <c r="E500" s="1430"/>
      <c r="F500" s="1430"/>
      <c r="G500" s="1430"/>
      <c r="H500" s="1430"/>
      <c r="I500" s="1430"/>
      <c r="J500" s="1430"/>
      <c r="K500" s="1430"/>
      <c r="L500" s="1430"/>
      <c r="M500" s="1430"/>
      <c r="N500" s="1430"/>
      <c r="O500" s="1430"/>
      <c r="P500" s="1430"/>
      <c r="Q500" s="1430"/>
      <c r="R500" s="1430"/>
      <c r="S500" s="1430"/>
      <c r="T500" s="1430"/>
      <c r="U500" s="1430"/>
      <c r="V500" s="1430"/>
      <c r="W500" s="1430"/>
      <c r="X500" s="1430"/>
      <c r="Y500" s="1430"/>
      <c r="Z500" s="1430"/>
      <c r="AA500" s="1430"/>
      <c r="AB500" s="1430"/>
      <c r="AC500" s="1430"/>
      <c r="AD500" s="1430"/>
      <c r="AE500" s="1430"/>
      <c r="AF500" s="1430"/>
      <c r="AG500" s="1430"/>
      <c r="AH500" s="1430"/>
      <c r="AI500" s="1430"/>
      <c r="AJ500" s="1430"/>
      <c r="AK500" s="93"/>
      <c r="AL500" s="93"/>
      <c r="AM500" s="93"/>
      <c r="AN500" s="93"/>
    </row>
    <row r="501" spans="2:40">
      <c r="B501" s="1430"/>
      <c r="C501" s="1430"/>
      <c r="D501" s="1430"/>
      <c r="E501" s="1430"/>
      <c r="F501" s="1430"/>
      <c r="G501" s="1430"/>
      <c r="H501" s="1430"/>
      <c r="I501" s="1430"/>
      <c r="J501" s="1430"/>
      <c r="K501" s="1430"/>
      <c r="L501" s="1430"/>
      <c r="M501" s="1430"/>
      <c r="N501" s="1430"/>
      <c r="O501" s="1430"/>
      <c r="P501" s="1430"/>
      <c r="Q501" s="1430"/>
      <c r="R501" s="1430"/>
      <c r="S501" s="1430"/>
      <c r="T501" s="1430"/>
      <c r="U501" s="1430"/>
      <c r="V501" s="1430"/>
      <c r="W501" s="1430"/>
      <c r="X501" s="1430"/>
      <c r="Y501" s="1430"/>
      <c r="Z501" s="1430"/>
      <c r="AA501" s="1430"/>
      <c r="AB501" s="1430"/>
      <c r="AC501" s="1430"/>
      <c r="AD501" s="1430"/>
      <c r="AE501" s="1430"/>
      <c r="AF501" s="1430"/>
      <c r="AG501" s="1430"/>
      <c r="AH501" s="1430"/>
      <c r="AI501" s="1430"/>
      <c r="AJ501" s="1430"/>
      <c r="AK501" s="93"/>
      <c r="AL501" s="93"/>
      <c r="AM501" s="93"/>
      <c r="AN501" s="93"/>
    </row>
    <row r="502" spans="2:40">
      <c r="B502" s="1430"/>
      <c r="C502" s="1430"/>
      <c r="D502" s="1430"/>
      <c r="E502" s="1430"/>
      <c r="F502" s="1430"/>
      <c r="G502" s="1430"/>
      <c r="H502" s="1430"/>
      <c r="I502" s="1430"/>
      <c r="J502" s="1430"/>
      <c r="K502" s="1430"/>
      <c r="L502" s="1430"/>
      <c r="M502" s="1430"/>
      <c r="N502" s="1430"/>
      <c r="O502" s="1430"/>
      <c r="P502" s="1430"/>
      <c r="Q502" s="1430"/>
      <c r="R502" s="1430"/>
      <c r="S502" s="1430"/>
      <c r="T502" s="1430"/>
      <c r="U502" s="1430"/>
      <c r="V502" s="1430"/>
      <c r="W502" s="1430"/>
      <c r="X502" s="1430"/>
      <c r="Y502" s="1430"/>
      <c r="Z502" s="1430"/>
      <c r="AA502" s="1430"/>
      <c r="AB502" s="1430"/>
      <c r="AC502" s="1430"/>
      <c r="AD502" s="1430"/>
      <c r="AE502" s="1430"/>
      <c r="AF502" s="1430"/>
      <c r="AG502" s="1430"/>
      <c r="AH502" s="1430"/>
      <c r="AI502" s="1430"/>
      <c r="AJ502" s="1430"/>
      <c r="AK502" s="93"/>
      <c r="AL502" s="93"/>
      <c r="AM502" s="93"/>
      <c r="AN502" s="93"/>
    </row>
    <row r="503" spans="2:40">
      <c r="B503" s="1430"/>
      <c r="C503" s="1430"/>
      <c r="D503" s="1430"/>
      <c r="E503" s="1430"/>
      <c r="F503" s="1430"/>
      <c r="G503" s="1430"/>
      <c r="H503" s="1430"/>
      <c r="I503" s="1430"/>
      <c r="J503" s="1430"/>
      <c r="K503" s="1430"/>
      <c r="L503" s="1430"/>
      <c r="M503" s="1430"/>
      <c r="N503" s="1430"/>
      <c r="O503" s="1430"/>
      <c r="P503" s="1430"/>
      <c r="Q503" s="1430"/>
      <c r="R503" s="1430"/>
      <c r="S503" s="1430"/>
      <c r="T503" s="1430"/>
      <c r="U503" s="1430"/>
      <c r="V503" s="1430"/>
      <c r="W503" s="1430"/>
      <c r="X503" s="1430"/>
      <c r="Y503" s="1430"/>
      <c r="Z503" s="1430"/>
      <c r="AA503" s="1430"/>
      <c r="AB503" s="1430"/>
      <c r="AC503" s="1430"/>
      <c r="AD503" s="1430"/>
      <c r="AE503" s="1430"/>
      <c r="AF503" s="1430"/>
      <c r="AG503" s="1430"/>
      <c r="AH503" s="1430"/>
      <c r="AI503" s="1430"/>
      <c r="AJ503" s="1430"/>
      <c r="AK503" s="93"/>
      <c r="AL503" s="93"/>
      <c r="AM503" s="93"/>
      <c r="AN503" s="93"/>
    </row>
    <row r="504" spans="2:40">
      <c r="B504" s="1430"/>
      <c r="C504" s="1430"/>
      <c r="D504" s="1430"/>
      <c r="E504" s="1430"/>
      <c r="F504" s="1430"/>
      <c r="G504" s="1430"/>
      <c r="H504" s="1430"/>
      <c r="I504" s="1430"/>
      <c r="J504" s="1430"/>
      <c r="K504" s="1430"/>
      <c r="L504" s="1430"/>
      <c r="M504" s="1430"/>
      <c r="N504" s="1430"/>
      <c r="O504" s="1430"/>
      <c r="P504" s="1430"/>
      <c r="Q504" s="1430"/>
      <c r="R504" s="1430"/>
      <c r="S504" s="1430"/>
      <c r="T504" s="1430"/>
      <c r="U504" s="1430"/>
      <c r="V504" s="1430"/>
      <c r="W504" s="1430"/>
      <c r="X504" s="1430"/>
      <c r="Y504" s="1430"/>
      <c r="Z504" s="1430"/>
      <c r="AA504" s="1430"/>
      <c r="AB504" s="1430"/>
      <c r="AC504" s="1430"/>
      <c r="AD504" s="1430"/>
      <c r="AE504" s="1430"/>
      <c r="AF504" s="1430"/>
      <c r="AG504" s="1430"/>
      <c r="AH504" s="1430"/>
      <c r="AI504" s="1430"/>
      <c r="AJ504" s="1430"/>
      <c r="AK504" s="93"/>
      <c r="AL504" s="93"/>
      <c r="AM504" s="93"/>
      <c r="AN504" s="93"/>
    </row>
    <row r="505" spans="2:40">
      <c r="B505" s="1430"/>
      <c r="C505" s="1430"/>
      <c r="D505" s="1430"/>
      <c r="E505" s="1430"/>
      <c r="F505" s="1430"/>
      <c r="G505" s="1430"/>
      <c r="H505" s="1430"/>
      <c r="I505" s="1430"/>
      <c r="J505" s="1430"/>
      <c r="K505" s="1430"/>
      <c r="L505" s="1430"/>
      <c r="M505" s="1430"/>
      <c r="N505" s="1430"/>
      <c r="O505" s="1430"/>
      <c r="P505" s="1430"/>
      <c r="Q505" s="1430"/>
      <c r="R505" s="1430"/>
      <c r="S505" s="1430"/>
      <c r="T505" s="1430"/>
      <c r="U505" s="1430"/>
      <c r="V505" s="1430"/>
      <c r="W505" s="1430"/>
      <c r="X505" s="1430"/>
      <c r="Y505" s="1430"/>
      <c r="Z505" s="1430"/>
      <c r="AA505" s="1430"/>
      <c r="AB505" s="1430"/>
      <c r="AC505" s="1430"/>
      <c r="AD505" s="1430"/>
      <c r="AE505" s="1430"/>
      <c r="AF505" s="1430"/>
      <c r="AG505" s="1430"/>
      <c r="AH505" s="1430"/>
      <c r="AI505" s="1430"/>
      <c r="AJ505" s="1430"/>
      <c r="AK505" s="93"/>
      <c r="AL505" s="93"/>
      <c r="AM505" s="93"/>
      <c r="AN505" s="93"/>
    </row>
    <row r="506" spans="2:40">
      <c r="B506" s="1430"/>
      <c r="C506" s="1430"/>
      <c r="D506" s="1430"/>
      <c r="E506" s="1430"/>
      <c r="F506" s="1430"/>
      <c r="G506" s="1430"/>
      <c r="H506" s="1430"/>
      <c r="I506" s="1430"/>
      <c r="J506" s="1430"/>
      <c r="K506" s="1430"/>
      <c r="L506" s="1430"/>
      <c r="M506" s="1430"/>
      <c r="N506" s="1430"/>
      <c r="O506" s="1430"/>
      <c r="P506" s="1430"/>
      <c r="Q506" s="1430"/>
      <c r="R506" s="1430"/>
      <c r="S506" s="1430"/>
      <c r="T506" s="1430"/>
      <c r="U506" s="1430"/>
      <c r="V506" s="1430"/>
      <c r="W506" s="1430"/>
      <c r="X506" s="1430"/>
      <c r="Y506" s="1430"/>
      <c r="Z506" s="1430"/>
      <c r="AA506" s="1430"/>
      <c r="AB506" s="1430"/>
      <c r="AC506" s="1430"/>
      <c r="AD506" s="1430"/>
      <c r="AE506" s="1430"/>
      <c r="AF506" s="1430"/>
      <c r="AG506" s="1430"/>
      <c r="AH506" s="1430"/>
      <c r="AI506" s="1430"/>
      <c r="AJ506" s="1430"/>
      <c r="AK506" s="93"/>
      <c r="AL506" s="93"/>
      <c r="AM506" s="93"/>
      <c r="AN506" s="93"/>
    </row>
    <row r="507" spans="2:40">
      <c r="B507" s="1430"/>
      <c r="C507" s="1430"/>
      <c r="D507" s="1430"/>
      <c r="E507" s="1430"/>
      <c r="F507" s="1430"/>
      <c r="G507" s="1430"/>
      <c r="H507" s="1430"/>
      <c r="I507" s="1430"/>
      <c r="J507" s="1430"/>
      <c r="K507" s="1430"/>
      <c r="L507" s="1430"/>
      <c r="M507" s="1430"/>
      <c r="N507" s="1430"/>
      <c r="O507" s="1430"/>
      <c r="P507" s="1430"/>
      <c r="Q507" s="1430"/>
      <c r="R507" s="1430"/>
      <c r="S507" s="1430"/>
      <c r="T507" s="1430"/>
      <c r="U507" s="1430"/>
      <c r="V507" s="1430"/>
      <c r="W507" s="1430"/>
      <c r="X507" s="1430"/>
      <c r="Y507" s="1430"/>
      <c r="Z507" s="1430"/>
      <c r="AA507" s="1430"/>
      <c r="AB507" s="1430"/>
      <c r="AC507" s="1430"/>
      <c r="AD507" s="1430"/>
      <c r="AE507" s="1430"/>
      <c r="AF507" s="1430"/>
      <c r="AG507" s="1430"/>
      <c r="AH507" s="1430"/>
      <c r="AI507" s="1430"/>
      <c r="AJ507" s="1430"/>
      <c r="AK507" s="93"/>
      <c r="AL507" s="93"/>
      <c r="AM507" s="93"/>
      <c r="AN507" s="93"/>
    </row>
    <row r="508" spans="2:40">
      <c r="B508" s="1430"/>
      <c r="C508" s="1430"/>
      <c r="D508" s="1430"/>
      <c r="E508" s="1430"/>
      <c r="F508" s="1430"/>
      <c r="G508" s="1430"/>
      <c r="H508" s="1430"/>
      <c r="I508" s="1430"/>
      <c r="J508" s="1430"/>
      <c r="K508" s="1430"/>
      <c r="L508" s="1430"/>
      <c r="M508" s="1430"/>
      <c r="N508" s="1430"/>
      <c r="O508" s="1430"/>
      <c r="P508" s="1430"/>
      <c r="Q508" s="1430"/>
      <c r="R508" s="1430"/>
      <c r="S508" s="1430"/>
      <c r="T508" s="1430"/>
      <c r="U508" s="1430"/>
      <c r="V508" s="1430"/>
      <c r="W508" s="1430"/>
      <c r="X508" s="1430"/>
      <c r="Y508" s="1430"/>
      <c r="Z508" s="1430"/>
      <c r="AA508" s="1430"/>
      <c r="AB508" s="1430"/>
      <c r="AC508" s="1430"/>
      <c r="AD508" s="1430"/>
      <c r="AE508" s="1430"/>
      <c r="AF508" s="1430"/>
      <c r="AG508" s="1430"/>
      <c r="AH508" s="1430"/>
      <c r="AI508" s="1430"/>
      <c r="AJ508" s="1430"/>
      <c r="AK508" s="93"/>
      <c r="AL508" s="93"/>
      <c r="AM508" s="93"/>
      <c r="AN508" s="93"/>
    </row>
    <row r="509" spans="2:40">
      <c r="B509" s="1430"/>
      <c r="C509" s="1430"/>
      <c r="D509" s="1430"/>
      <c r="E509" s="1430"/>
      <c r="F509" s="1430"/>
      <c r="G509" s="1430"/>
      <c r="H509" s="1430"/>
      <c r="I509" s="1430"/>
      <c r="J509" s="1430"/>
      <c r="K509" s="1430"/>
      <c r="L509" s="1430"/>
      <c r="M509" s="1430"/>
      <c r="N509" s="1430"/>
      <c r="O509" s="1430"/>
      <c r="P509" s="1430"/>
      <c r="Q509" s="1430"/>
      <c r="R509" s="1430"/>
      <c r="S509" s="1430"/>
      <c r="T509" s="1430"/>
      <c r="U509" s="1430"/>
      <c r="V509" s="1430"/>
      <c r="W509" s="1430"/>
      <c r="X509" s="1430"/>
      <c r="Y509" s="1430"/>
      <c r="Z509" s="1430"/>
      <c r="AA509" s="1430"/>
      <c r="AB509" s="1430"/>
      <c r="AC509" s="1430"/>
      <c r="AD509" s="1430"/>
      <c r="AE509" s="1430"/>
      <c r="AF509" s="1430"/>
      <c r="AG509" s="1430"/>
      <c r="AH509" s="1430"/>
      <c r="AI509" s="1430"/>
      <c r="AJ509" s="1430"/>
      <c r="AK509" s="93"/>
      <c r="AL509" s="93"/>
      <c r="AM509" s="93"/>
      <c r="AN509" s="93"/>
    </row>
    <row r="510" spans="2:40">
      <c r="B510" s="1430"/>
      <c r="C510" s="1430"/>
      <c r="D510" s="1430"/>
      <c r="E510" s="1430"/>
      <c r="F510" s="1430"/>
      <c r="G510" s="1430"/>
      <c r="H510" s="1430"/>
      <c r="I510" s="1430"/>
      <c r="J510" s="1430"/>
      <c r="K510" s="1430"/>
      <c r="L510" s="1430"/>
      <c r="M510" s="1430"/>
      <c r="N510" s="1430"/>
      <c r="O510" s="1430"/>
      <c r="P510" s="1430"/>
      <c r="Q510" s="1430"/>
      <c r="R510" s="1430"/>
      <c r="S510" s="1430"/>
      <c r="T510" s="1430"/>
      <c r="U510" s="1430"/>
      <c r="V510" s="1430"/>
      <c r="W510" s="1430"/>
      <c r="X510" s="1430"/>
      <c r="Y510" s="1430"/>
      <c r="Z510" s="1430"/>
      <c r="AA510" s="1430"/>
      <c r="AB510" s="1430"/>
      <c r="AC510" s="1430"/>
      <c r="AD510" s="1430"/>
      <c r="AE510" s="1430"/>
      <c r="AF510" s="1430"/>
      <c r="AG510" s="1430"/>
      <c r="AH510" s="1430"/>
      <c r="AI510" s="1430"/>
      <c r="AJ510" s="1430"/>
      <c r="AK510" s="93"/>
      <c r="AL510" s="93"/>
      <c r="AM510" s="93"/>
      <c r="AN510" s="93"/>
    </row>
    <row r="511" spans="2:40">
      <c r="B511" s="1430"/>
      <c r="C511" s="1430"/>
      <c r="D511" s="1430"/>
      <c r="E511" s="1430"/>
      <c r="F511" s="1430"/>
      <c r="G511" s="1430"/>
      <c r="H511" s="1430"/>
      <c r="I511" s="1430"/>
      <c r="J511" s="1430"/>
      <c r="K511" s="1430"/>
      <c r="L511" s="1430"/>
      <c r="M511" s="1430"/>
      <c r="N511" s="1430"/>
      <c r="O511" s="1430"/>
      <c r="P511" s="1430"/>
      <c r="Q511" s="1430"/>
      <c r="R511" s="1430"/>
      <c r="S511" s="1430"/>
      <c r="T511" s="1430"/>
      <c r="U511" s="1430"/>
      <c r="V511" s="1430"/>
      <c r="W511" s="1430"/>
      <c r="X511" s="1430"/>
      <c r="Y511" s="1430"/>
      <c r="Z511" s="1430"/>
      <c r="AA511" s="1430"/>
      <c r="AB511" s="1430"/>
      <c r="AC511" s="1430"/>
      <c r="AD511" s="1430"/>
      <c r="AE511" s="1430"/>
      <c r="AF511" s="1430"/>
      <c r="AG511" s="1430"/>
      <c r="AH511" s="1430"/>
      <c r="AI511" s="1430"/>
      <c r="AJ511" s="1430"/>
      <c r="AK511" s="93"/>
      <c r="AL511" s="93"/>
      <c r="AM511" s="93"/>
      <c r="AN511" s="93"/>
    </row>
    <row r="512" spans="2:40">
      <c r="B512" s="1430"/>
      <c r="C512" s="1430"/>
      <c r="D512" s="1430"/>
      <c r="E512" s="1430"/>
      <c r="F512" s="1430"/>
      <c r="G512" s="1430"/>
      <c r="H512" s="1430"/>
      <c r="I512" s="1430"/>
      <c r="J512" s="1430"/>
      <c r="K512" s="1430"/>
      <c r="L512" s="1430"/>
      <c r="M512" s="1430"/>
      <c r="N512" s="1430"/>
      <c r="O512" s="1430"/>
      <c r="P512" s="1430"/>
      <c r="Q512" s="1430"/>
      <c r="R512" s="1430"/>
      <c r="S512" s="1430"/>
      <c r="T512" s="1430"/>
      <c r="U512" s="1430"/>
      <c r="V512" s="1430"/>
      <c r="W512" s="1430"/>
      <c r="X512" s="1430"/>
      <c r="Y512" s="1430"/>
      <c r="Z512" s="1430"/>
      <c r="AA512" s="1430"/>
      <c r="AB512" s="1430"/>
      <c r="AC512" s="1430"/>
      <c r="AD512" s="1430"/>
      <c r="AE512" s="1430"/>
      <c r="AF512" s="1430"/>
      <c r="AG512" s="1430"/>
      <c r="AH512" s="1430"/>
      <c r="AI512" s="1430"/>
      <c r="AJ512" s="1430"/>
      <c r="AK512" s="93"/>
      <c r="AL512" s="93"/>
      <c r="AM512" s="93"/>
      <c r="AN512" s="93"/>
    </row>
    <row r="513" spans="2:40">
      <c r="B513" s="1430"/>
      <c r="C513" s="1430"/>
      <c r="D513" s="1430"/>
      <c r="E513" s="1430"/>
      <c r="F513" s="1430"/>
      <c r="G513" s="1430"/>
      <c r="H513" s="1430"/>
      <c r="I513" s="1430"/>
      <c r="J513" s="1430"/>
      <c r="K513" s="1430"/>
      <c r="L513" s="1430"/>
      <c r="M513" s="1430"/>
      <c r="N513" s="1430"/>
      <c r="O513" s="1430"/>
      <c r="P513" s="1430"/>
      <c r="Q513" s="1430"/>
      <c r="R513" s="1430"/>
      <c r="S513" s="1430"/>
      <c r="T513" s="1430"/>
      <c r="U513" s="1430"/>
      <c r="V513" s="1430"/>
      <c r="W513" s="1430"/>
      <c r="X513" s="1430"/>
      <c r="Y513" s="1430"/>
      <c r="Z513" s="1430"/>
      <c r="AA513" s="1430"/>
      <c r="AB513" s="1430"/>
      <c r="AC513" s="1430"/>
      <c r="AD513" s="1430"/>
      <c r="AE513" s="1430"/>
      <c r="AF513" s="1430"/>
      <c r="AG513" s="1430"/>
      <c r="AH513" s="1430"/>
      <c r="AI513" s="1430"/>
      <c r="AJ513" s="1430"/>
      <c r="AK513" s="93"/>
      <c r="AL513" s="93"/>
      <c r="AM513" s="93"/>
      <c r="AN513" s="93"/>
    </row>
    <row r="514" spans="2:40">
      <c r="B514" s="1430"/>
      <c r="C514" s="1430"/>
      <c r="D514" s="1430"/>
      <c r="E514" s="1430"/>
      <c r="F514" s="1430"/>
      <c r="G514" s="1430"/>
      <c r="H514" s="1430"/>
      <c r="I514" s="1430"/>
      <c r="J514" s="1430"/>
      <c r="K514" s="1430"/>
      <c r="L514" s="1430"/>
      <c r="M514" s="1430"/>
      <c r="N514" s="1430"/>
      <c r="O514" s="1430"/>
      <c r="P514" s="1430"/>
      <c r="Q514" s="1430"/>
      <c r="R514" s="1430"/>
      <c r="S514" s="1430"/>
      <c r="T514" s="1430"/>
      <c r="U514" s="1430"/>
      <c r="V514" s="1430"/>
      <c r="W514" s="1430"/>
      <c r="X514" s="1430"/>
      <c r="Y514" s="1430"/>
      <c r="Z514" s="1430"/>
      <c r="AA514" s="1430"/>
      <c r="AB514" s="1430"/>
      <c r="AC514" s="1430"/>
      <c r="AD514" s="1430"/>
      <c r="AE514" s="1430"/>
      <c r="AF514" s="1430"/>
      <c r="AG514" s="1430"/>
      <c r="AH514" s="1430"/>
      <c r="AI514" s="1430"/>
      <c r="AJ514" s="1430"/>
      <c r="AK514" s="93"/>
      <c r="AL514" s="93"/>
      <c r="AM514" s="93"/>
      <c r="AN514" s="93"/>
    </row>
    <row r="515" spans="2:40">
      <c r="B515" s="1430"/>
      <c r="C515" s="1430"/>
      <c r="D515" s="1430"/>
      <c r="E515" s="1430"/>
      <c r="F515" s="1430"/>
      <c r="G515" s="1430"/>
      <c r="H515" s="1430"/>
      <c r="I515" s="1430"/>
      <c r="J515" s="1430"/>
      <c r="K515" s="1430"/>
      <c r="L515" s="1430"/>
      <c r="M515" s="1430"/>
      <c r="N515" s="1430"/>
      <c r="O515" s="1430"/>
      <c r="P515" s="1430"/>
      <c r="Q515" s="1430"/>
      <c r="R515" s="1430"/>
      <c r="S515" s="1430"/>
      <c r="T515" s="1430"/>
      <c r="U515" s="1430"/>
      <c r="V515" s="1430"/>
      <c r="W515" s="1430"/>
      <c r="X515" s="1430"/>
      <c r="Y515" s="1430"/>
      <c r="Z515" s="1430"/>
      <c r="AA515" s="1430"/>
      <c r="AB515" s="1430"/>
      <c r="AC515" s="1430"/>
      <c r="AD515" s="1430"/>
      <c r="AE515" s="1430"/>
      <c r="AF515" s="1430"/>
      <c r="AG515" s="1430"/>
      <c r="AH515" s="1430"/>
      <c r="AI515" s="1430"/>
      <c r="AJ515" s="1430"/>
      <c r="AK515" s="93"/>
      <c r="AL515" s="93"/>
      <c r="AM515" s="93"/>
      <c r="AN515" s="93"/>
    </row>
    <row r="516" spans="2:40">
      <c r="B516" s="1430"/>
      <c r="C516" s="1430"/>
      <c r="D516" s="1430"/>
      <c r="E516" s="1430"/>
      <c r="F516" s="1430"/>
      <c r="G516" s="1430"/>
      <c r="H516" s="1430"/>
      <c r="I516" s="1430"/>
      <c r="J516" s="1430"/>
      <c r="K516" s="1430"/>
      <c r="L516" s="1430"/>
      <c r="M516" s="1430"/>
      <c r="N516" s="1430"/>
      <c r="O516" s="1430"/>
      <c r="P516" s="1430"/>
      <c r="Q516" s="1430"/>
      <c r="R516" s="1430"/>
      <c r="S516" s="1430"/>
      <c r="T516" s="1430"/>
      <c r="U516" s="1430"/>
      <c r="V516" s="1430"/>
      <c r="W516" s="1430"/>
      <c r="X516" s="1430"/>
      <c r="Y516" s="1430"/>
      <c r="Z516" s="1430"/>
      <c r="AA516" s="1430"/>
      <c r="AB516" s="1430"/>
      <c r="AC516" s="1430"/>
      <c r="AD516" s="1430"/>
      <c r="AE516" s="1430"/>
      <c r="AF516" s="1430"/>
      <c r="AG516" s="1430"/>
      <c r="AH516" s="1430"/>
      <c r="AI516" s="1430"/>
      <c r="AJ516" s="1430"/>
      <c r="AK516" s="93"/>
      <c r="AL516" s="93"/>
      <c r="AM516" s="93"/>
      <c r="AN516" s="93"/>
    </row>
    <row r="517" spans="2:40">
      <c r="B517" s="1430"/>
      <c r="C517" s="1430"/>
      <c r="D517" s="1430"/>
      <c r="E517" s="1430"/>
      <c r="F517" s="1430"/>
      <c r="G517" s="1430"/>
      <c r="H517" s="1430"/>
      <c r="I517" s="1430"/>
      <c r="J517" s="1430"/>
      <c r="K517" s="1430"/>
      <c r="L517" s="1430"/>
      <c r="M517" s="1430"/>
      <c r="N517" s="1430"/>
      <c r="O517" s="1430"/>
      <c r="P517" s="1430"/>
      <c r="Q517" s="1430"/>
      <c r="R517" s="1430"/>
      <c r="S517" s="1430"/>
      <c r="T517" s="1430"/>
      <c r="U517" s="1430"/>
      <c r="V517" s="1430"/>
      <c r="W517" s="1430"/>
      <c r="X517" s="1430"/>
      <c r="Y517" s="1430"/>
      <c r="Z517" s="1430"/>
      <c r="AA517" s="1430"/>
      <c r="AB517" s="1430"/>
      <c r="AC517" s="1430"/>
      <c r="AD517" s="1430"/>
      <c r="AE517" s="1430"/>
      <c r="AF517" s="1430"/>
      <c r="AG517" s="1430"/>
      <c r="AH517" s="1430"/>
      <c r="AI517" s="1430"/>
      <c r="AJ517" s="1430"/>
      <c r="AK517" s="93"/>
      <c r="AL517" s="93"/>
      <c r="AM517" s="93"/>
      <c r="AN517" s="93"/>
    </row>
    <row r="518" spans="2:40">
      <c r="B518" s="1430"/>
      <c r="C518" s="1430"/>
      <c r="D518" s="1430"/>
      <c r="E518" s="1430"/>
      <c r="F518" s="1430"/>
      <c r="G518" s="1430"/>
      <c r="H518" s="1430"/>
      <c r="I518" s="1430"/>
      <c r="J518" s="1430"/>
      <c r="K518" s="1430"/>
      <c r="L518" s="1430"/>
      <c r="M518" s="1430"/>
      <c r="N518" s="1430"/>
      <c r="O518" s="1430"/>
      <c r="P518" s="1430"/>
      <c r="Q518" s="1430"/>
      <c r="R518" s="1430"/>
      <c r="S518" s="1430"/>
      <c r="T518" s="1430"/>
      <c r="U518" s="1430"/>
      <c r="V518" s="1430"/>
      <c r="W518" s="1430"/>
      <c r="X518" s="1430"/>
      <c r="Y518" s="1430"/>
      <c r="Z518" s="1430"/>
      <c r="AA518" s="1430"/>
      <c r="AB518" s="1430"/>
      <c r="AC518" s="1430"/>
      <c r="AD518" s="1430"/>
      <c r="AE518" s="1430"/>
      <c r="AF518" s="1430"/>
      <c r="AG518" s="1430"/>
      <c r="AH518" s="1430"/>
      <c r="AI518" s="1430"/>
      <c r="AJ518" s="1430"/>
      <c r="AK518" s="93"/>
      <c r="AL518" s="93"/>
      <c r="AM518" s="93"/>
      <c r="AN518" s="93"/>
    </row>
    <row r="519" spans="2:40">
      <c r="B519" s="1430"/>
      <c r="C519" s="1430"/>
      <c r="D519" s="1430"/>
      <c r="E519" s="1430"/>
      <c r="F519" s="1430"/>
      <c r="G519" s="1430"/>
      <c r="H519" s="1430"/>
      <c r="I519" s="1430"/>
      <c r="J519" s="1430"/>
      <c r="K519" s="1430"/>
      <c r="L519" s="1430"/>
      <c r="M519" s="1430"/>
      <c r="N519" s="1430"/>
      <c r="O519" s="1430"/>
      <c r="P519" s="1430"/>
      <c r="Q519" s="1430"/>
      <c r="R519" s="1430"/>
      <c r="S519" s="1430"/>
      <c r="T519" s="1430"/>
      <c r="U519" s="1430"/>
      <c r="V519" s="1430"/>
      <c r="W519" s="1430"/>
      <c r="X519" s="1430"/>
      <c r="Y519" s="1430"/>
      <c r="Z519" s="1430"/>
      <c r="AA519" s="1430"/>
      <c r="AB519" s="1430"/>
      <c r="AC519" s="1430"/>
      <c r="AD519" s="1430"/>
      <c r="AE519" s="1430"/>
      <c r="AF519" s="1430"/>
      <c r="AG519" s="1430"/>
      <c r="AH519" s="1430"/>
      <c r="AI519" s="1430"/>
      <c r="AJ519" s="1430"/>
      <c r="AK519" s="93"/>
      <c r="AL519" s="93"/>
      <c r="AM519" s="93"/>
      <c r="AN519" s="93"/>
    </row>
    <row r="520" spans="2:40">
      <c r="B520" s="1430"/>
      <c r="C520" s="1430"/>
      <c r="D520" s="1430"/>
      <c r="E520" s="1430"/>
      <c r="F520" s="1430"/>
      <c r="G520" s="1430"/>
      <c r="H520" s="1430"/>
      <c r="I520" s="1430"/>
      <c r="J520" s="1430"/>
      <c r="K520" s="1430"/>
      <c r="L520" s="1430"/>
      <c r="M520" s="1430"/>
      <c r="N520" s="1430"/>
      <c r="O520" s="1430"/>
      <c r="P520" s="1430"/>
      <c r="Q520" s="1430"/>
      <c r="R520" s="1430"/>
      <c r="S520" s="1430"/>
      <c r="T520" s="1430"/>
      <c r="U520" s="1430"/>
      <c r="V520" s="1430"/>
      <c r="W520" s="1430"/>
      <c r="X520" s="1430"/>
      <c r="Y520" s="1430"/>
      <c r="Z520" s="1430"/>
      <c r="AA520" s="1430"/>
      <c r="AB520" s="1430"/>
      <c r="AC520" s="1430"/>
      <c r="AD520" s="1430"/>
      <c r="AE520" s="1430"/>
      <c r="AF520" s="1430"/>
      <c r="AG520" s="1430"/>
      <c r="AH520" s="1430"/>
      <c r="AI520" s="1430"/>
      <c r="AJ520" s="1430"/>
      <c r="AK520" s="93"/>
      <c r="AL520" s="93"/>
      <c r="AM520" s="93"/>
      <c r="AN520" s="93"/>
    </row>
    <row r="521" spans="2:40">
      <c r="B521" s="1430"/>
      <c r="C521" s="1430"/>
      <c r="D521" s="1430"/>
      <c r="E521" s="1430"/>
      <c r="F521" s="1430"/>
      <c r="G521" s="1430"/>
      <c r="H521" s="1430"/>
      <c r="I521" s="1430"/>
      <c r="J521" s="1430"/>
      <c r="K521" s="1430"/>
      <c r="L521" s="1430"/>
      <c r="M521" s="1430"/>
      <c r="N521" s="1430"/>
      <c r="O521" s="1430"/>
      <c r="P521" s="1430"/>
      <c r="Q521" s="1430"/>
      <c r="R521" s="1430"/>
      <c r="S521" s="1430"/>
      <c r="T521" s="1430"/>
      <c r="U521" s="1430"/>
      <c r="V521" s="1430"/>
      <c r="W521" s="1430"/>
      <c r="X521" s="1430"/>
      <c r="Y521" s="1430"/>
      <c r="Z521" s="1430"/>
      <c r="AA521" s="1430"/>
      <c r="AB521" s="1430"/>
      <c r="AC521" s="1430"/>
      <c r="AD521" s="1430"/>
      <c r="AE521" s="1430"/>
      <c r="AF521" s="1430"/>
      <c r="AG521" s="1430"/>
      <c r="AH521" s="1430"/>
      <c r="AI521" s="1430"/>
      <c r="AJ521" s="1430"/>
      <c r="AK521" s="93"/>
      <c r="AL521" s="93"/>
      <c r="AM521" s="93"/>
      <c r="AN521" s="93"/>
    </row>
    <row r="522" spans="2:40">
      <c r="B522" s="1430"/>
      <c r="C522" s="1430"/>
      <c r="D522" s="1430"/>
      <c r="E522" s="1430"/>
      <c r="F522" s="1430"/>
      <c r="G522" s="1430"/>
      <c r="H522" s="1430"/>
      <c r="I522" s="1430"/>
      <c r="J522" s="1430"/>
      <c r="K522" s="1430"/>
      <c r="L522" s="1430"/>
      <c r="M522" s="1430"/>
      <c r="N522" s="1430"/>
      <c r="O522" s="1430"/>
      <c r="P522" s="1430"/>
      <c r="Q522" s="1430"/>
      <c r="R522" s="1430"/>
      <c r="S522" s="1430"/>
      <c r="T522" s="1430"/>
      <c r="U522" s="1430"/>
      <c r="V522" s="1430"/>
      <c r="W522" s="1430"/>
      <c r="X522" s="1430"/>
      <c r="Y522" s="1430"/>
      <c r="Z522" s="1430"/>
      <c r="AA522" s="1430"/>
      <c r="AB522" s="1430"/>
      <c r="AC522" s="1430"/>
      <c r="AD522" s="1430"/>
      <c r="AE522" s="1430"/>
      <c r="AF522" s="1430"/>
      <c r="AG522" s="1430"/>
      <c r="AH522" s="1430"/>
      <c r="AI522" s="1430"/>
      <c r="AJ522" s="1430"/>
      <c r="AK522" s="93"/>
      <c r="AL522" s="93"/>
      <c r="AM522" s="93"/>
      <c r="AN522" s="93"/>
    </row>
    <row r="523" spans="2:40">
      <c r="B523" s="1430"/>
      <c r="C523" s="1430"/>
      <c r="D523" s="1430"/>
      <c r="E523" s="1430"/>
      <c r="F523" s="1430"/>
      <c r="G523" s="1430"/>
      <c r="H523" s="1430"/>
      <c r="I523" s="1430"/>
      <c r="J523" s="1430"/>
      <c r="K523" s="1430"/>
      <c r="L523" s="1430"/>
      <c r="M523" s="1430"/>
      <c r="N523" s="1430"/>
      <c r="O523" s="1430"/>
      <c r="P523" s="1430"/>
      <c r="Q523" s="1430"/>
      <c r="R523" s="1430"/>
      <c r="S523" s="1430"/>
      <c r="T523" s="1430"/>
      <c r="U523" s="1430"/>
      <c r="V523" s="1430"/>
      <c r="W523" s="1430"/>
      <c r="X523" s="1430"/>
      <c r="Y523" s="1430"/>
      <c r="Z523" s="1430"/>
      <c r="AA523" s="1430"/>
      <c r="AB523" s="1430"/>
      <c r="AC523" s="1430"/>
      <c r="AD523" s="1430"/>
      <c r="AE523" s="1430"/>
      <c r="AF523" s="1430"/>
      <c r="AG523" s="1430"/>
      <c r="AH523" s="1430"/>
      <c r="AI523" s="1430"/>
      <c r="AJ523" s="1430"/>
      <c r="AK523" s="93"/>
      <c r="AL523" s="93"/>
      <c r="AM523" s="93"/>
      <c r="AN523" s="93"/>
    </row>
    <row r="524" spans="2:40">
      <c r="B524" s="1430"/>
      <c r="C524" s="1430"/>
      <c r="D524" s="1430"/>
      <c r="E524" s="1430"/>
      <c r="F524" s="1430"/>
      <c r="G524" s="1430"/>
      <c r="H524" s="1430"/>
      <c r="I524" s="1430"/>
      <c r="J524" s="1430"/>
      <c r="K524" s="1430"/>
      <c r="L524" s="1430"/>
      <c r="M524" s="1430"/>
      <c r="N524" s="1430"/>
      <c r="O524" s="1430"/>
      <c r="P524" s="1430"/>
      <c r="Q524" s="1430"/>
      <c r="R524" s="1430"/>
      <c r="S524" s="1430"/>
      <c r="T524" s="1430"/>
      <c r="U524" s="1430"/>
      <c r="V524" s="1430"/>
      <c r="W524" s="1430"/>
      <c r="X524" s="1430"/>
      <c r="Y524" s="1430"/>
      <c r="Z524" s="1430"/>
      <c r="AA524" s="1430"/>
      <c r="AB524" s="1430"/>
      <c r="AC524" s="1430"/>
      <c r="AD524" s="1430"/>
      <c r="AE524" s="1430"/>
      <c r="AF524" s="1430"/>
      <c r="AG524" s="1430"/>
      <c r="AH524" s="1430"/>
      <c r="AI524" s="1430"/>
      <c r="AJ524" s="1430"/>
      <c r="AK524" s="93"/>
      <c r="AL524" s="93"/>
      <c r="AM524" s="93"/>
      <c r="AN524" s="93"/>
    </row>
    <row r="525" spans="2:40">
      <c r="B525" s="1430"/>
      <c r="C525" s="1430"/>
      <c r="D525" s="1430"/>
      <c r="E525" s="1430"/>
      <c r="F525" s="1430"/>
      <c r="G525" s="1430"/>
      <c r="H525" s="1430"/>
      <c r="I525" s="1430"/>
      <c r="J525" s="1430"/>
      <c r="K525" s="1430"/>
      <c r="L525" s="1430"/>
      <c r="M525" s="1430"/>
      <c r="N525" s="1430"/>
      <c r="O525" s="1430"/>
      <c r="P525" s="1430"/>
      <c r="Q525" s="1430"/>
      <c r="R525" s="1430"/>
      <c r="S525" s="1430"/>
      <c r="T525" s="1430"/>
      <c r="U525" s="1430"/>
      <c r="V525" s="1430"/>
      <c r="W525" s="1430"/>
      <c r="X525" s="1430"/>
      <c r="Y525" s="1430"/>
      <c r="Z525" s="1430"/>
      <c r="AA525" s="1430"/>
      <c r="AB525" s="1430"/>
      <c r="AC525" s="1430"/>
      <c r="AD525" s="1430"/>
      <c r="AE525" s="1430"/>
      <c r="AF525" s="1430"/>
      <c r="AG525" s="1430"/>
      <c r="AH525" s="1430"/>
      <c r="AI525" s="1430"/>
      <c r="AJ525" s="1430"/>
      <c r="AK525" s="93"/>
      <c r="AL525" s="93"/>
      <c r="AM525" s="93"/>
      <c r="AN525" s="93"/>
    </row>
    <row r="526" spans="2:40">
      <c r="B526" s="1430"/>
      <c r="C526" s="1430"/>
      <c r="D526" s="1430"/>
      <c r="E526" s="1430"/>
      <c r="F526" s="1430"/>
      <c r="G526" s="1430"/>
      <c r="H526" s="1430"/>
      <c r="I526" s="1430"/>
      <c r="J526" s="1430"/>
      <c r="K526" s="1430"/>
      <c r="L526" s="1430"/>
      <c r="M526" s="1430"/>
      <c r="N526" s="1430"/>
      <c r="O526" s="1430"/>
      <c r="P526" s="1430"/>
      <c r="Q526" s="1430"/>
      <c r="R526" s="1430"/>
      <c r="S526" s="1430"/>
      <c r="T526" s="1430"/>
      <c r="U526" s="1430"/>
      <c r="V526" s="1430"/>
      <c r="W526" s="1430"/>
      <c r="X526" s="1430"/>
      <c r="Y526" s="1430"/>
      <c r="Z526" s="1430"/>
      <c r="AA526" s="1430"/>
      <c r="AB526" s="1430"/>
      <c r="AC526" s="1430"/>
      <c r="AD526" s="1430"/>
      <c r="AE526" s="1430"/>
      <c r="AF526" s="1430"/>
      <c r="AG526" s="1430"/>
      <c r="AH526" s="1430"/>
      <c r="AI526" s="1430"/>
      <c r="AJ526" s="1430"/>
      <c r="AK526" s="93"/>
      <c r="AL526" s="93"/>
      <c r="AM526" s="93"/>
      <c r="AN526" s="93"/>
    </row>
    <row r="527" spans="2:40">
      <c r="B527" s="1430"/>
      <c r="C527" s="1430"/>
      <c r="D527" s="1430"/>
      <c r="E527" s="1430"/>
      <c r="F527" s="1430"/>
      <c r="G527" s="1430"/>
      <c r="H527" s="1430"/>
      <c r="I527" s="1430"/>
      <c r="J527" s="1430"/>
      <c r="K527" s="1430"/>
      <c r="L527" s="1430"/>
      <c r="M527" s="1430"/>
      <c r="N527" s="1430"/>
      <c r="O527" s="1430"/>
      <c r="P527" s="1430"/>
      <c r="Q527" s="1430"/>
      <c r="R527" s="1430"/>
      <c r="S527" s="1430"/>
      <c r="T527" s="1430"/>
      <c r="U527" s="1430"/>
      <c r="V527" s="1430"/>
      <c r="W527" s="1430"/>
      <c r="X527" s="1430"/>
      <c r="Y527" s="1430"/>
      <c r="Z527" s="1430"/>
      <c r="AA527" s="1430"/>
      <c r="AB527" s="1430"/>
      <c r="AC527" s="1430"/>
      <c r="AD527" s="1430"/>
      <c r="AE527" s="1430"/>
      <c r="AF527" s="1430"/>
      <c r="AG527" s="1430"/>
      <c r="AH527" s="1430"/>
      <c r="AI527" s="1430"/>
      <c r="AJ527" s="1430"/>
      <c r="AK527" s="93"/>
      <c r="AL527" s="93"/>
      <c r="AM527" s="93"/>
      <c r="AN527" s="93"/>
    </row>
    <row r="528" spans="2:40">
      <c r="B528" s="1430"/>
      <c r="C528" s="1430"/>
      <c r="D528" s="1430"/>
      <c r="E528" s="1430"/>
      <c r="F528" s="1430"/>
      <c r="G528" s="1430"/>
      <c r="H528" s="1430"/>
      <c r="I528" s="1430"/>
      <c r="J528" s="1430"/>
      <c r="K528" s="1430"/>
      <c r="L528" s="1430"/>
      <c r="M528" s="1430"/>
      <c r="N528" s="1430"/>
      <c r="O528" s="1430"/>
      <c r="P528" s="1430"/>
      <c r="Q528" s="1430"/>
      <c r="R528" s="1430"/>
      <c r="S528" s="1430"/>
      <c r="T528" s="1430"/>
      <c r="U528" s="1430"/>
      <c r="V528" s="1430"/>
      <c r="W528" s="1430"/>
      <c r="X528" s="1430"/>
      <c r="Y528" s="1430"/>
      <c r="Z528" s="1430"/>
      <c r="AA528" s="1430"/>
      <c r="AB528" s="1430"/>
      <c r="AC528" s="1430"/>
      <c r="AD528" s="1430"/>
      <c r="AE528" s="1430"/>
      <c r="AF528" s="1430"/>
      <c r="AG528" s="1430"/>
      <c r="AH528" s="1430"/>
      <c r="AI528" s="1430"/>
      <c r="AJ528" s="1430"/>
      <c r="AK528" s="93"/>
      <c r="AL528" s="93"/>
      <c r="AM528" s="93"/>
      <c r="AN528" s="93"/>
    </row>
    <row r="529" spans="2:40">
      <c r="B529" s="1430"/>
      <c r="C529" s="1430"/>
      <c r="D529" s="1430"/>
      <c r="E529" s="1430"/>
      <c r="F529" s="1430"/>
      <c r="G529" s="1430"/>
      <c r="H529" s="1430"/>
      <c r="I529" s="1430"/>
      <c r="J529" s="1430"/>
      <c r="K529" s="1430"/>
      <c r="L529" s="1430"/>
      <c r="M529" s="1430"/>
      <c r="N529" s="1430"/>
      <c r="O529" s="1430"/>
      <c r="P529" s="1430"/>
      <c r="Q529" s="1430"/>
      <c r="R529" s="1430"/>
      <c r="S529" s="1430"/>
      <c r="T529" s="1430"/>
      <c r="U529" s="1430"/>
      <c r="V529" s="1430"/>
      <c r="W529" s="1430"/>
      <c r="X529" s="1430"/>
      <c r="Y529" s="1430"/>
      <c r="Z529" s="1430"/>
      <c r="AA529" s="1430"/>
      <c r="AB529" s="1430"/>
      <c r="AC529" s="1430"/>
      <c r="AD529" s="1430"/>
      <c r="AE529" s="1430"/>
      <c r="AF529" s="1430"/>
      <c r="AG529" s="1430"/>
      <c r="AH529" s="1430"/>
      <c r="AI529" s="1430"/>
      <c r="AJ529" s="1430"/>
      <c r="AK529" s="93"/>
      <c r="AL529" s="93"/>
      <c r="AM529" s="93"/>
      <c r="AN529" s="93"/>
    </row>
    <row r="530" spans="2:40">
      <c r="B530" s="1430"/>
      <c r="C530" s="1430"/>
      <c r="D530" s="1430"/>
      <c r="E530" s="1430"/>
      <c r="F530" s="1430"/>
      <c r="G530" s="1430"/>
      <c r="H530" s="1430"/>
      <c r="I530" s="1430"/>
      <c r="J530" s="1430"/>
      <c r="K530" s="1430"/>
      <c r="L530" s="1430"/>
      <c r="M530" s="1430"/>
      <c r="N530" s="1430"/>
      <c r="O530" s="1430"/>
      <c r="P530" s="1430"/>
      <c r="Q530" s="1430"/>
      <c r="R530" s="1430"/>
      <c r="S530" s="1430"/>
      <c r="T530" s="1430"/>
      <c r="U530" s="1430"/>
      <c r="V530" s="1430"/>
      <c r="W530" s="1430"/>
      <c r="X530" s="1430"/>
      <c r="Y530" s="1430"/>
      <c r="Z530" s="1430"/>
      <c r="AA530" s="1430"/>
      <c r="AB530" s="1430"/>
      <c r="AC530" s="1430"/>
      <c r="AD530" s="1430"/>
      <c r="AE530" s="1430"/>
      <c r="AF530" s="1430"/>
      <c r="AG530" s="1430"/>
      <c r="AH530" s="1430"/>
      <c r="AI530" s="1430"/>
      <c r="AJ530" s="1430"/>
      <c r="AK530" s="93"/>
      <c r="AL530" s="93"/>
      <c r="AM530" s="93"/>
      <c r="AN530" s="93"/>
    </row>
    <row r="531" spans="2:40">
      <c r="B531" s="1430"/>
      <c r="C531" s="1430"/>
      <c r="D531" s="1430"/>
      <c r="E531" s="1430"/>
      <c r="F531" s="1430"/>
      <c r="G531" s="1430"/>
      <c r="H531" s="1430"/>
      <c r="I531" s="1430"/>
      <c r="J531" s="1430"/>
      <c r="K531" s="1430"/>
      <c r="L531" s="1430"/>
      <c r="M531" s="1430"/>
      <c r="N531" s="1430"/>
      <c r="O531" s="1430"/>
      <c r="P531" s="1430"/>
      <c r="Q531" s="1430"/>
      <c r="R531" s="1430"/>
      <c r="S531" s="1430"/>
      <c r="T531" s="1430"/>
      <c r="U531" s="1430"/>
      <c r="V531" s="1430"/>
      <c r="W531" s="1430"/>
      <c r="X531" s="1430"/>
      <c r="Y531" s="1430"/>
      <c r="Z531" s="1430"/>
      <c r="AA531" s="1430"/>
      <c r="AB531" s="1430"/>
      <c r="AC531" s="1430"/>
      <c r="AD531" s="1430"/>
      <c r="AE531" s="1430"/>
      <c r="AF531" s="1430"/>
      <c r="AG531" s="1430"/>
      <c r="AH531" s="1430"/>
      <c r="AI531" s="1430"/>
      <c r="AJ531" s="1430"/>
      <c r="AK531" s="93"/>
      <c r="AL531" s="93"/>
      <c r="AM531" s="93"/>
      <c r="AN531" s="93"/>
    </row>
    <row r="532" spans="2:40">
      <c r="B532" s="1430"/>
      <c r="C532" s="1430"/>
      <c r="D532" s="1430"/>
      <c r="E532" s="1430"/>
      <c r="F532" s="1430"/>
      <c r="G532" s="1430"/>
      <c r="H532" s="1430"/>
      <c r="I532" s="1430"/>
      <c r="J532" s="1430"/>
      <c r="K532" s="1430"/>
      <c r="L532" s="1430"/>
      <c r="M532" s="1430"/>
      <c r="N532" s="1430"/>
      <c r="O532" s="1430"/>
      <c r="P532" s="1430"/>
      <c r="Q532" s="1430"/>
      <c r="R532" s="1430"/>
      <c r="S532" s="1430"/>
      <c r="T532" s="1430"/>
      <c r="U532" s="1430"/>
      <c r="V532" s="1430"/>
      <c r="W532" s="1430"/>
      <c r="X532" s="1430"/>
      <c r="Y532" s="1430"/>
      <c r="Z532" s="1430"/>
      <c r="AA532" s="1430"/>
      <c r="AB532" s="1430"/>
      <c r="AC532" s="1430"/>
      <c r="AD532" s="1430"/>
      <c r="AE532" s="1430"/>
      <c r="AF532" s="1430"/>
      <c r="AG532" s="1430"/>
      <c r="AH532" s="1430"/>
      <c r="AI532" s="1430"/>
      <c r="AJ532" s="1430"/>
      <c r="AK532" s="93"/>
      <c r="AL532" s="93"/>
      <c r="AM532" s="93"/>
      <c r="AN532" s="93"/>
    </row>
    <row r="533" spans="2:40">
      <c r="B533" s="1430"/>
      <c r="C533" s="1430"/>
      <c r="D533" s="1430"/>
      <c r="E533" s="1430"/>
      <c r="F533" s="1430"/>
      <c r="G533" s="1430"/>
      <c r="H533" s="1430"/>
      <c r="I533" s="1430"/>
      <c r="J533" s="1430"/>
      <c r="K533" s="1430"/>
      <c r="L533" s="1430"/>
      <c r="M533" s="1430"/>
      <c r="N533" s="1430"/>
      <c r="O533" s="1430"/>
      <c r="P533" s="1430"/>
      <c r="Q533" s="1430"/>
      <c r="R533" s="1430"/>
      <c r="S533" s="1430"/>
      <c r="T533" s="1430"/>
      <c r="U533" s="1430"/>
      <c r="V533" s="1430"/>
      <c r="W533" s="1430"/>
      <c r="X533" s="1430"/>
      <c r="Y533" s="1430"/>
      <c r="Z533" s="1430"/>
      <c r="AA533" s="1430"/>
      <c r="AB533" s="1430"/>
      <c r="AC533" s="1430"/>
      <c r="AD533" s="1430"/>
      <c r="AE533" s="1430"/>
      <c r="AF533" s="1430"/>
      <c r="AG533" s="1430"/>
      <c r="AH533" s="1430"/>
      <c r="AI533" s="1430"/>
      <c r="AJ533" s="1430"/>
      <c r="AK533" s="93"/>
      <c r="AL533" s="93"/>
      <c r="AM533" s="93"/>
      <c r="AN533" s="93"/>
    </row>
    <row r="534" spans="2:40">
      <c r="B534" s="1430"/>
      <c r="C534" s="1430"/>
      <c r="D534" s="1430"/>
      <c r="E534" s="1430"/>
      <c r="F534" s="1430"/>
      <c r="G534" s="1430"/>
      <c r="H534" s="1430"/>
      <c r="I534" s="1430"/>
      <c r="J534" s="1430"/>
      <c r="K534" s="1430"/>
      <c r="L534" s="1430"/>
      <c r="M534" s="1430"/>
      <c r="N534" s="1430"/>
      <c r="O534" s="1430"/>
      <c r="P534" s="1430"/>
      <c r="Q534" s="1430"/>
      <c r="R534" s="1430"/>
      <c r="S534" s="1430"/>
      <c r="T534" s="1430"/>
      <c r="U534" s="1430"/>
      <c r="V534" s="1430"/>
      <c r="W534" s="1430"/>
      <c r="X534" s="1430"/>
      <c r="Y534" s="1430"/>
      <c r="Z534" s="1430"/>
      <c r="AA534" s="1430"/>
      <c r="AB534" s="1430"/>
      <c r="AC534" s="1430"/>
      <c r="AD534" s="1430"/>
      <c r="AE534" s="1430"/>
      <c r="AF534" s="1430"/>
      <c r="AG534" s="1430"/>
      <c r="AH534" s="1430"/>
      <c r="AI534" s="1430"/>
      <c r="AJ534" s="1430"/>
      <c r="AK534" s="93"/>
      <c r="AL534" s="93"/>
      <c r="AM534" s="93"/>
      <c r="AN534" s="93"/>
    </row>
    <row r="535" spans="2:40">
      <c r="B535" s="1430"/>
      <c r="C535" s="1430"/>
      <c r="D535" s="1430"/>
      <c r="E535" s="1430"/>
      <c r="F535" s="1430"/>
      <c r="G535" s="1430"/>
      <c r="H535" s="1430"/>
      <c r="I535" s="1430"/>
      <c r="J535" s="1430"/>
      <c r="K535" s="1430"/>
      <c r="L535" s="1430"/>
      <c r="M535" s="1430"/>
      <c r="N535" s="1430"/>
      <c r="O535" s="1430"/>
      <c r="P535" s="1430"/>
      <c r="Q535" s="1430"/>
      <c r="R535" s="1430"/>
      <c r="S535" s="1430"/>
      <c r="T535" s="1430"/>
      <c r="U535" s="1430"/>
      <c r="V535" s="1430"/>
      <c r="W535" s="1430"/>
      <c r="X535" s="1430"/>
      <c r="Y535" s="1430"/>
      <c r="Z535" s="1430"/>
      <c r="AA535" s="1430"/>
      <c r="AB535" s="1430"/>
      <c r="AC535" s="1430"/>
      <c r="AD535" s="1430"/>
      <c r="AE535" s="1430"/>
      <c r="AF535" s="1430"/>
      <c r="AG535" s="1430"/>
      <c r="AH535" s="1430"/>
      <c r="AI535" s="1430"/>
      <c r="AJ535" s="1430"/>
      <c r="AK535" s="93"/>
      <c r="AL535" s="93"/>
      <c r="AM535" s="93"/>
      <c r="AN535" s="93"/>
    </row>
    <row r="536" spans="2:40">
      <c r="B536" s="1430"/>
      <c r="C536" s="1430"/>
      <c r="D536" s="1430"/>
      <c r="E536" s="1430"/>
      <c r="F536" s="1430"/>
      <c r="G536" s="1430"/>
      <c r="H536" s="1430"/>
      <c r="I536" s="1430"/>
      <c r="J536" s="1430"/>
      <c r="K536" s="1430"/>
      <c r="L536" s="1430"/>
      <c r="M536" s="1430"/>
      <c r="N536" s="1430"/>
      <c r="O536" s="1430"/>
      <c r="P536" s="1430"/>
      <c r="Q536" s="1430"/>
      <c r="R536" s="1430"/>
      <c r="S536" s="1430"/>
      <c r="T536" s="1430"/>
      <c r="U536" s="1430"/>
      <c r="V536" s="1430"/>
      <c r="W536" s="1430"/>
      <c r="X536" s="1430"/>
      <c r="Y536" s="1430"/>
      <c r="Z536" s="1430"/>
      <c r="AA536" s="1430"/>
      <c r="AB536" s="1430"/>
      <c r="AC536" s="1430"/>
      <c r="AD536" s="1430"/>
      <c r="AE536" s="1430"/>
      <c r="AF536" s="1430"/>
      <c r="AG536" s="1430"/>
      <c r="AH536" s="1430"/>
      <c r="AI536" s="1430"/>
      <c r="AJ536" s="1430"/>
      <c r="AK536" s="93"/>
      <c r="AL536" s="93"/>
      <c r="AM536" s="93"/>
      <c r="AN536" s="93"/>
    </row>
    <row r="537" spans="2:40">
      <c r="B537" s="1430"/>
      <c r="C537" s="1430"/>
      <c r="D537" s="1430"/>
      <c r="E537" s="1430"/>
      <c r="F537" s="1430"/>
      <c r="G537" s="1430"/>
      <c r="H537" s="1430"/>
      <c r="I537" s="1430"/>
      <c r="J537" s="1430"/>
      <c r="K537" s="1430"/>
      <c r="L537" s="1430"/>
      <c r="M537" s="1430"/>
      <c r="N537" s="1430"/>
      <c r="O537" s="1430"/>
      <c r="P537" s="1430"/>
      <c r="Q537" s="1430"/>
      <c r="R537" s="1430"/>
      <c r="S537" s="1430"/>
      <c r="T537" s="1430"/>
      <c r="U537" s="1430"/>
      <c r="V537" s="1430"/>
      <c r="W537" s="1430"/>
      <c r="X537" s="1430"/>
      <c r="Y537" s="1430"/>
      <c r="Z537" s="1430"/>
      <c r="AA537" s="1430"/>
      <c r="AB537" s="1430"/>
      <c r="AC537" s="1430"/>
      <c r="AD537" s="1430"/>
      <c r="AE537" s="1430"/>
      <c r="AF537" s="1430"/>
      <c r="AG537" s="1430"/>
      <c r="AH537" s="1430"/>
      <c r="AI537" s="1430"/>
      <c r="AJ537" s="1430"/>
      <c r="AK537" s="93"/>
      <c r="AL537" s="93"/>
      <c r="AM537" s="93"/>
      <c r="AN537" s="93"/>
    </row>
    <row r="538" spans="2:40">
      <c r="B538" s="1430"/>
      <c r="C538" s="1430"/>
      <c r="D538" s="1430"/>
      <c r="E538" s="1430"/>
      <c r="F538" s="1430"/>
      <c r="G538" s="1430"/>
      <c r="H538" s="1430"/>
      <c r="I538" s="1430"/>
      <c r="J538" s="1430"/>
      <c r="K538" s="1430"/>
      <c r="L538" s="1430"/>
      <c r="M538" s="1430"/>
      <c r="N538" s="1430"/>
      <c r="O538" s="1430"/>
      <c r="P538" s="1430"/>
      <c r="Q538" s="1430"/>
      <c r="R538" s="1430"/>
      <c r="S538" s="1430"/>
      <c r="T538" s="1430"/>
      <c r="U538" s="1430"/>
      <c r="V538" s="1430"/>
      <c r="W538" s="1430"/>
      <c r="X538" s="1430"/>
      <c r="Y538" s="1430"/>
      <c r="Z538" s="1430"/>
      <c r="AA538" s="1430"/>
      <c r="AB538" s="1430"/>
      <c r="AC538" s="1430"/>
      <c r="AD538" s="1430"/>
      <c r="AE538" s="1430"/>
      <c r="AF538" s="1430"/>
      <c r="AG538" s="1430"/>
      <c r="AH538" s="1430"/>
      <c r="AI538" s="1430"/>
      <c r="AJ538" s="1430"/>
      <c r="AK538" s="93"/>
      <c r="AL538" s="93"/>
      <c r="AM538" s="93"/>
      <c r="AN538" s="93"/>
    </row>
    <row r="539" spans="2:40">
      <c r="B539" s="1430"/>
      <c r="C539" s="1430"/>
      <c r="D539" s="1430"/>
      <c r="E539" s="1430"/>
      <c r="F539" s="1430"/>
      <c r="G539" s="1430"/>
      <c r="H539" s="1430"/>
      <c r="I539" s="1430"/>
      <c r="J539" s="1430"/>
      <c r="K539" s="1430"/>
      <c r="L539" s="1430"/>
      <c r="M539" s="1430"/>
      <c r="N539" s="1430"/>
      <c r="O539" s="1430"/>
      <c r="P539" s="1430"/>
      <c r="Q539" s="1430"/>
      <c r="R539" s="1430"/>
      <c r="S539" s="1430"/>
      <c r="T539" s="1430"/>
      <c r="U539" s="1430"/>
      <c r="V539" s="1430"/>
      <c r="W539" s="1430"/>
      <c r="X539" s="1430"/>
      <c r="Y539" s="1430"/>
      <c r="Z539" s="1430"/>
      <c r="AA539" s="1430"/>
      <c r="AB539" s="1430"/>
      <c r="AC539" s="1430"/>
      <c r="AD539" s="1430"/>
      <c r="AE539" s="1430"/>
      <c r="AF539" s="1430"/>
      <c r="AG539" s="1430"/>
      <c r="AH539" s="1430"/>
      <c r="AI539" s="1430"/>
      <c r="AJ539" s="1430"/>
      <c r="AK539" s="93"/>
      <c r="AL539" s="93"/>
      <c r="AM539" s="93"/>
      <c r="AN539" s="93"/>
    </row>
    <row r="540" spans="2:40">
      <c r="B540" s="1430"/>
      <c r="C540" s="1430"/>
      <c r="D540" s="1430"/>
      <c r="E540" s="1430"/>
      <c r="F540" s="1430"/>
      <c r="G540" s="1430"/>
      <c r="H540" s="1430"/>
      <c r="I540" s="1430"/>
      <c r="J540" s="1430"/>
      <c r="K540" s="1430"/>
      <c r="L540" s="1430"/>
      <c r="M540" s="1430"/>
      <c r="N540" s="1430"/>
      <c r="O540" s="1430"/>
      <c r="P540" s="1430"/>
      <c r="Q540" s="1430"/>
      <c r="R540" s="1430"/>
      <c r="S540" s="1430"/>
      <c r="T540" s="1430"/>
      <c r="U540" s="1430"/>
      <c r="V540" s="1430"/>
      <c r="W540" s="1430"/>
      <c r="X540" s="1430"/>
      <c r="Y540" s="1430"/>
      <c r="Z540" s="1430"/>
      <c r="AA540" s="1430"/>
      <c r="AB540" s="1430"/>
      <c r="AC540" s="1430"/>
      <c r="AD540" s="1430"/>
      <c r="AE540" s="1430"/>
      <c r="AF540" s="1430"/>
      <c r="AG540" s="1430"/>
      <c r="AH540" s="1430"/>
      <c r="AI540" s="1430"/>
      <c r="AJ540" s="1430"/>
      <c r="AK540" s="93"/>
      <c r="AL540" s="93"/>
      <c r="AM540" s="93"/>
      <c r="AN540" s="93"/>
    </row>
    <row r="541" spans="2:40">
      <c r="B541" s="1430"/>
      <c r="C541" s="1430"/>
      <c r="D541" s="1430"/>
      <c r="E541" s="1430"/>
      <c r="F541" s="1430"/>
      <c r="G541" s="1430"/>
      <c r="H541" s="1430"/>
      <c r="I541" s="1430"/>
      <c r="J541" s="1430"/>
      <c r="K541" s="1430"/>
      <c r="L541" s="1430"/>
      <c r="M541" s="1430"/>
      <c r="N541" s="1430"/>
      <c r="O541" s="1430"/>
      <c r="P541" s="1430"/>
      <c r="Q541" s="1430"/>
      <c r="R541" s="1430"/>
      <c r="S541" s="1430"/>
      <c r="T541" s="1430"/>
      <c r="U541" s="1430"/>
      <c r="V541" s="1430"/>
      <c r="W541" s="1430"/>
      <c r="X541" s="1430"/>
      <c r="Y541" s="1430"/>
      <c r="Z541" s="1430"/>
      <c r="AA541" s="1430"/>
      <c r="AB541" s="1430"/>
      <c r="AC541" s="1430"/>
      <c r="AD541" s="1430"/>
      <c r="AE541" s="1430"/>
      <c r="AF541" s="1430"/>
      <c r="AG541" s="1430"/>
      <c r="AH541" s="1430"/>
      <c r="AI541" s="1430"/>
      <c r="AJ541" s="1430"/>
      <c r="AK541" s="93"/>
      <c r="AL541" s="93"/>
      <c r="AM541" s="93"/>
      <c r="AN541" s="93"/>
    </row>
    <row r="542" spans="2:40">
      <c r="B542" s="1430"/>
      <c r="C542" s="1430"/>
      <c r="D542" s="1430"/>
      <c r="E542" s="1430"/>
      <c r="F542" s="1430"/>
      <c r="G542" s="1430"/>
      <c r="H542" s="1430"/>
      <c r="I542" s="1430"/>
      <c r="J542" s="1430"/>
      <c r="K542" s="1430"/>
      <c r="L542" s="1430"/>
      <c r="M542" s="1430"/>
      <c r="N542" s="1430"/>
      <c r="O542" s="1430"/>
      <c r="P542" s="1430"/>
      <c r="Q542" s="1430"/>
      <c r="R542" s="1430"/>
      <c r="S542" s="1430"/>
      <c r="T542" s="1430"/>
      <c r="U542" s="1430"/>
      <c r="V542" s="1430"/>
      <c r="W542" s="1430"/>
      <c r="X542" s="1430"/>
      <c r="Y542" s="1430"/>
      <c r="Z542" s="1430"/>
      <c r="AA542" s="1430"/>
      <c r="AB542" s="1430"/>
      <c r="AC542" s="1430"/>
      <c r="AD542" s="1430"/>
      <c r="AE542" s="1430"/>
      <c r="AF542" s="1430"/>
      <c r="AG542" s="1430"/>
      <c r="AH542" s="1430"/>
      <c r="AI542" s="1430"/>
      <c r="AJ542" s="1430"/>
      <c r="AK542" s="93"/>
      <c r="AL542" s="93"/>
      <c r="AM542" s="93"/>
      <c r="AN542" s="93"/>
    </row>
    <row r="543" spans="2:40">
      <c r="B543" s="1430"/>
      <c r="C543" s="1430"/>
      <c r="D543" s="1430"/>
      <c r="E543" s="1430"/>
      <c r="F543" s="1430"/>
      <c r="G543" s="1430"/>
      <c r="H543" s="1430"/>
      <c r="I543" s="1430"/>
      <c r="J543" s="1430"/>
      <c r="K543" s="1430"/>
      <c r="L543" s="1430"/>
      <c r="M543" s="1430"/>
      <c r="N543" s="1430"/>
      <c r="O543" s="1430"/>
      <c r="P543" s="1430"/>
      <c r="Q543" s="1430"/>
      <c r="R543" s="1430"/>
      <c r="S543" s="1430"/>
      <c r="T543" s="1430"/>
      <c r="U543" s="1430"/>
      <c r="V543" s="1430"/>
      <c r="W543" s="1430"/>
      <c r="X543" s="1430"/>
      <c r="Y543" s="1430"/>
      <c r="Z543" s="1430"/>
      <c r="AA543" s="1430"/>
      <c r="AB543" s="1430"/>
      <c r="AC543" s="1430"/>
      <c r="AD543" s="1430"/>
      <c r="AE543" s="1430"/>
      <c r="AF543" s="1430"/>
      <c r="AG543" s="1430"/>
      <c r="AH543" s="1430"/>
      <c r="AI543" s="1430"/>
      <c r="AJ543" s="1430"/>
      <c r="AK543" s="93"/>
      <c r="AL543" s="93"/>
      <c r="AM543" s="93"/>
      <c r="AN543" s="93"/>
    </row>
    <row r="544" spans="2:40">
      <c r="B544" s="1430"/>
      <c r="C544" s="1430"/>
      <c r="D544" s="1430"/>
      <c r="E544" s="1430"/>
      <c r="F544" s="1430"/>
      <c r="G544" s="1430"/>
      <c r="H544" s="1430"/>
      <c r="I544" s="1430"/>
      <c r="J544" s="1430"/>
      <c r="K544" s="1430"/>
      <c r="L544" s="1430"/>
      <c r="M544" s="1430"/>
      <c r="N544" s="1430"/>
      <c r="O544" s="1430"/>
      <c r="P544" s="1430"/>
      <c r="Q544" s="1430"/>
      <c r="R544" s="1430"/>
      <c r="S544" s="1430"/>
      <c r="T544" s="1430"/>
      <c r="U544" s="1430"/>
      <c r="V544" s="1430"/>
      <c r="W544" s="1430"/>
      <c r="X544" s="1430"/>
      <c r="Y544" s="1430"/>
      <c r="Z544" s="1430"/>
      <c r="AA544" s="1430"/>
      <c r="AB544" s="1430"/>
      <c r="AC544" s="1430"/>
      <c r="AD544" s="1430"/>
      <c r="AE544" s="1430"/>
      <c r="AF544" s="1430"/>
      <c r="AG544" s="1430"/>
      <c r="AH544" s="1430"/>
      <c r="AI544" s="1430"/>
      <c r="AJ544" s="1430"/>
      <c r="AK544" s="93"/>
      <c r="AL544" s="93"/>
      <c r="AM544" s="93"/>
      <c r="AN544" s="93"/>
    </row>
    <row r="545" spans="2:40">
      <c r="B545" s="1430"/>
      <c r="C545" s="1430"/>
      <c r="D545" s="1430"/>
      <c r="E545" s="1430"/>
      <c r="F545" s="1430"/>
      <c r="G545" s="1430"/>
      <c r="H545" s="1430"/>
      <c r="I545" s="1430"/>
      <c r="J545" s="1430"/>
      <c r="K545" s="1430"/>
      <c r="L545" s="1430"/>
      <c r="M545" s="1430"/>
      <c r="N545" s="1430"/>
      <c r="O545" s="1430"/>
      <c r="P545" s="1430"/>
      <c r="Q545" s="1430"/>
      <c r="R545" s="1430"/>
      <c r="S545" s="1430"/>
      <c r="T545" s="1430"/>
      <c r="U545" s="1430"/>
      <c r="V545" s="1430"/>
      <c r="W545" s="1430"/>
      <c r="X545" s="1430"/>
      <c r="Y545" s="1430"/>
      <c r="Z545" s="1430"/>
      <c r="AA545" s="1430"/>
      <c r="AB545" s="1430"/>
      <c r="AC545" s="1430"/>
      <c r="AD545" s="1430"/>
      <c r="AE545" s="1430"/>
      <c r="AF545" s="1430"/>
      <c r="AG545" s="1430"/>
      <c r="AH545" s="1430"/>
      <c r="AI545" s="1430"/>
      <c r="AJ545" s="1430"/>
      <c r="AK545" s="93"/>
      <c r="AL545" s="93"/>
      <c r="AM545" s="93"/>
      <c r="AN545" s="93"/>
    </row>
    <row r="546" spans="2:40">
      <c r="B546" s="1430"/>
      <c r="C546" s="1430"/>
      <c r="D546" s="1430"/>
      <c r="E546" s="1430"/>
      <c r="F546" s="1430"/>
      <c r="G546" s="1430"/>
      <c r="H546" s="1430"/>
      <c r="I546" s="1430"/>
      <c r="J546" s="1430"/>
      <c r="K546" s="1430"/>
      <c r="L546" s="1430"/>
      <c r="M546" s="1430"/>
      <c r="N546" s="1430"/>
      <c r="O546" s="1430"/>
      <c r="P546" s="1430"/>
      <c r="Q546" s="1430"/>
      <c r="R546" s="1430"/>
      <c r="S546" s="1430"/>
      <c r="T546" s="1430"/>
      <c r="U546" s="1430"/>
      <c r="V546" s="1430"/>
      <c r="W546" s="1430"/>
      <c r="X546" s="1430"/>
      <c r="Y546" s="1430"/>
      <c r="Z546" s="1430"/>
      <c r="AA546" s="1430"/>
      <c r="AB546" s="1430"/>
      <c r="AC546" s="1430"/>
      <c r="AD546" s="1430"/>
      <c r="AE546" s="1430"/>
      <c r="AF546" s="1430"/>
      <c r="AG546" s="1430"/>
      <c r="AH546" s="1430"/>
      <c r="AI546" s="1430"/>
      <c r="AJ546" s="1430"/>
      <c r="AK546" s="93"/>
      <c r="AL546" s="93"/>
      <c r="AM546" s="93"/>
      <c r="AN546" s="93"/>
    </row>
    <row r="547" spans="2:40">
      <c r="B547" s="1430"/>
      <c r="C547" s="1430"/>
      <c r="D547" s="1430"/>
      <c r="E547" s="1430"/>
      <c r="F547" s="1430"/>
      <c r="G547" s="1430"/>
      <c r="H547" s="1430"/>
      <c r="I547" s="1430"/>
      <c r="J547" s="1430"/>
      <c r="K547" s="1430"/>
      <c r="L547" s="1430"/>
      <c r="M547" s="1430"/>
      <c r="N547" s="1430"/>
      <c r="O547" s="1430"/>
      <c r="P547" s="1430"/>
      <c r="Q547" s="1430"/>
      <c r="R547" s="1430"/>
      <c r="S547" s="1430"/>
      <c r="T547" s="1430"/>
      <c r="U547" s="1430"/>
      <c r="V547" s="1430"/>
      <c r="W547" s="1430"/>
      <c r="X547" s="1430"/>
      <c r="Y547" s="1430"/>
      <c r="Z547" s="1430"/>
      <c r="AA547" s="1430"/>
      <c r="AB547" s="1430"/>
      <c r="AC547" s="1430"/>
      <c r="AD547" s="1430"/>
      <c r="AE547" s="1430"/>
      <c r="AF547" s="1430"/>
      <c r="AG547" s="1430"/>
      <c r="AH547" s="1430"/>
      <c r="AI547" s="1430"/>
      <c r="AJ547" s="1430"/>
      <c r="AK547" s="93"/>
      <c r="AL547" s="93"/>
      <c r="AM547" s="93"/>
      <c r="AN547" s="93"/>
    </row>
    <row r="548" spans="2:40">
      <c r="B548" s="1430"/>
      <c r="C548" s="1430"/>
      <c r="D548" s="1430"/>
      <c r="E548" s="1430"/>
      <c r="F548" s="1430"/>
      <c r="G548" s="1430"/>
      <c r="H548" s="1430"/>
      <c r="I548" s="1430"/>
      <c r="J548" s="1430"/>
      <c r="K548" s="1430"/>
      <c r="L548" s="1430"/>
      <c r="M548" s="1430"/>
      <c r="N548" s="1430"/>
      <c r="O548" s="1430"/>
      <c r="P548" s="1430"/>
      <c r="Q548" s="1430"/>
      <c r="R548" s="1430"/>
      <c r="S548" s="1430"/>
      <c r="T548" s="1430"/>
      <c r="U548" s="1430"/>
      <c r="V548" s="1430"/>
      <c r="W548" s="1430"/>
      <c r="X548" s="1430"/>
      <c r="Y548" s="1430"/>
      <c r="Z548" s="1430"/>
      <c r="AA548" s="1430"/>
      <c r="AB548" s="1430"/>
      <c r="AC548" s="1430"/>
      <c r="AD548" s="1430"/>
      <c r="AE548" s="1430"/>
      <c r="AF548" s="1430"/>
      <c r="AG548" s="1430"/>
      <c r="AH548" s="1430"/>
      <c r="AI548" s="1430"/>
      <c r="AJ548" s="1430"/>
      <c r="AK548" s="93"/>
      <c r="AL548" s="93"/>
      <c r="AM548" s="93"/>
      <c r="AN548" s="93"/>
    </row>
    <row r="549" spans="2:40">
      <c r="B549" s="1430"/>
      <c r="C549" s="1430"/>
      <c r="D549" s="1430"/>
      <c r="E549" s="1430"/>
      <c r="F549" s="1430"/>
      <c r="G549" s="1430"/>
      <c r="H549" s="1430"/>
      <c r="I549" s="1430"/>
      <c r="J549" s="1430"/>
      <c r="K549" s="1430"/>
      <c r="L549" s="1430"/>
      <c r="M549" s="1430"/>
      <c r="N549" s="1430"/>
      <c r="O549" s="1430"/>
      <c r="P549" s="1430"/>
      <c r="Q549" s="1430"/>
      <c r="R549" s="1430"/>
      <c r="S549" s="1430"/>
      <c r="T549" s="1430"/>
      <c r="U549" s="1430"/>
      <c r="V549" s="1430"/>
      <c r="W549" s="1430"/>
      <c r="X549" s="1430"/>
      <c r="Y549" s="1430"/>
      <c r="Z549" s="1430"/>
      <c r="AA549" s="1430"/>
      <c r="AB549" s="1430"/>
      <c r="AC549" s="1430"/>
      <c r="AD549" s="1430"/>
      <c r="AE549" s="1430"/>
      <c r="AF549" s="1430"/>
      <c r="AG549" s="1430"/>
      <c r="AH549" s="1430"/>
      <c r="AI549" s="1430"/>
      <c r="AJ549" s="1430"/>
      <c r="AK549" s="93"/>
      <c r="AL549" s="93"/>
      <c r="AM549" s="93"/>
      <c r="AN549" s="93"/>
    </row>
    <row r="550" spans="2:40">
      <c r="B550" s="1430"/>
      <c r="C550" s="1430"/>
      <c r="D550" s="1430"/>
      <c r="E550" s="1430"/>
      <c r="F550" s="1430"/>
      <c r="G550" s="1430"/>
      <c r="H550" s="1430"/>
      <c r="I550" s="1430"/>
      <c r="J550" s="1430"/>
      <c r="K550" s="1430"/>
      <c r="L550" s="1430"/>
      <c r="M550" s="1430"/>
      <c r="N550" s="1430"/>
      <c r="O550" s="1430"/>
      <c r="P550" s="1430"/>
      <c r="Q550" s="1430"/>
      <c r="R550" s="1430"/>
      <c r="S550" s="1430"/>
      <c r="T550" s="1430"/>
      <c r="U550" s="1430"/>
      <c r="V550" s="1430"/>
      <c r="W550" s="1430"/>
      <c r="X550" s="1430"/>
      <c r="Y550" s="1430"/>
      <c r="Z550" s="1430"/>
      <c r="AA550" s="1430"/>
      <c r="AB550" s="1430"/>
      <c r="AC550" s="1430"/>
      <c r="AD550" s="1430"/>
      <c r="AE550" s="1430"/>
      <c r="AF550" s="1430"/>
      <c r="AG550" s="1430"/>
      <c r="AH550" s="1430"/>
      <c r="AI550" s="1430"/>
      <c r="AJ550" s="1430"/>
      <c r="AK550" s="93"/>
      <c r="AL550" s="93"/>
      <c r="AM550" s="93"/>
      <c r="AN550" s="93"/>
    </row>
    <row r="551" spans="2:40">
      <c r="B551" s="1430"/>
      <c r="C551" s="1430"/>
      <c r="D551" s="1430"/>
      <c r="E551" s="1430"/>
      <c r="F551" s="1430"/>
      <c r="G551" s="1430"/>
      <c r="H551" s="1430"/>
      <c r="I551" s="1430"/>
      <c r="J551" s="1430"/>
      <c r="K551" s="1430"/>
      <c r="L551" s="1430"/>
      <c r="M551" s="1430"/>
      <c r="N551" s="1430"/>
      <c r="O551" s="1430"/>
      <c r="P551" s="1430"/>
      <c r="Q551" s="1430"/>
      <c r="R551" s="1430"/>
      <c r="S551" s="1430"/>
      <c r="T551" s="1430"/>
      <c r="U551" s="1430"/>
      <c r="V551" s="1430"/>
      <c r="W551" s="1430"/>
      <c r="X551" s="1430"/>
      <c r="Y551" s="1430"/>
      <c r="Z551" s="1430"/>
      <c r="AA551" s="1430"/>
      <c r="AB551" s="1430"/>
      <c r="AC551" s="1430"/>
      <c r="AD551" s="1430"/>
      <c r="AE551" s="1430"/>
      <c r="AF551" s="1430"/>
      <c r="AG551" s="1430"/>
      <c r="AH551" s="1430"/>
      <c r="AI551" s="1430"/>
      <c r="AJ551" s="1430"/>
      <c r="AK551" s="93"/>
      <c r="AL551" s="93"/>
      <c r="AM551" s="93"/>
      <c r="AN551" s="93"/>
    </row>
    <row r="552" spans="2:40">
      <c r="B552" s="1430"/>
      <c r="C552" s="1430"/>
      <c r="D552" s="1430"/>
      <c r="E552" s="1430"/>
      <c r="F552" s="1430"/>
      <c r="G552" s="1430"/>
      <c r="H552" s="1430"/>
      <c r="I552" s="1430"/>
      <c r="J552" s="1430"/>
      <c r="K552" s="1430"/>
      <c r="L552" s="1430"/>
      <c r="M552" s="1430"/>
      <c r="N552" s="1430"/>
      <c r="O552" s="1430"/>
      <c r="P552" s="1430"/>
      <c r="Q552" s="1430"/>
      <c r="R552" s="1430"/>
      <c r="S552" s="1430"/>
      <c r="T552" s="1430"/>
      <c r="U552" s="1430"/>
      <c r="V552" s="1430"/>
      <c r="W552" s="1430"/>
      <c r="X552" s="1430"/>
      <c r="Y552" s="1430"/>
      <c r="Z552" s="1430"/>
      <c r="AA552" s="1430"/>
      <c r="AB552" s="1430"/>
      <c r="AC552" s="1430"/>
      <c r="AD552" s="1430"/>
      <c r="AE552" s="1430"/>
      <c r="AF552" s="1430"/>
      <c r="AG552" s="1430"/>
      <c r="AH552" s="1430"/>
      <c r="AI552" s="1430"/>
      <c r="AJ552" s="1430"/>
      <c r="AK552" s="93"/>
      <c r="AL552" s="93"/>
      <c r="AM552" s="93"/>
      <c r="AN552" s="93"/>
    </row>
    <row r="553" spans="2:40">
      <c r="B553" s="1430"/>
      <c r="C553" s="1430"/>
      <c r="D553" s="1430"/>
      <c r="E553" s="1430"/>
      <c r="F553" s="1430"/>
      <c r="G553" s="1430"/>
      <c r="H553" s="1430"/>
      <c r="I553" s="1430"/>
      <c r="J553" s="1430"/>
      <c r="K553" s="1430"/>
      <c r="L553" s="1430"/>
      <c r="M553" s="1430"/>
      <c r="N553" s="1430"/>
      <c r="O553" s="1430"/>
      <c r="P553" s="1430"/>
      <c r="Q553" s="1430"/>
      <c r="R553" s="1430"/>
      <c r="S553" s="1430"/>
      <c r="T553" s="1430"/>
      <c r="U553" s="1430"/>
      <c r="V553" s="1430"/>
      <c r="W553" s="1430"/>
      <c r="X553" s="1430"/>
      <c r="Y553" s="1430"/>
      <c r="Z553" s="1430"/>
      <c r="AA553" s="1430"/>
      <c r="AB553" s="1430"/>
      <c r="AC553" s="1430"/>
      <c r="AD553" s="1430"/>
      <c r="AE553" s="1430"/>
      <c r="AF553" s="1430"/>
      <c r="AG553" s="1430"/>
      <c r="AH553" s="1430"/>
      <c r="AI553" s="1430"/>
      <c r="AJ553" s="1430"/>
      <c r="AK553" s="93"/>
      <c r="AL553" s="93"/>
      <c r="AM553" s="93"/>
      <c r="AN553" s="93"/>
    </row>
    <row r="554" spans="2:40">
      <c r="B554" s="1430"/>
      <c r="C554" s="1430"/>
      <c r="D554" s="1430"/>
      <c r="E554" s="1430"/>
      <c r="F554" s="1430"/>
      <c r="G554" s="1430"/>
      <c r="H554" s="1430"/>
      <c r="I554" s="1430"/>
      <c r="J554" s="1430"/>
      <c r="K554" s="1430"/>
      <c r="L554" s="1430"/>
      <c r="M554" s="1430"/>
      <c r="N554" s="1430"/>
      <c r="O554" s="1430"/>
      <c r="P554" s="1430"/>
      <c r="Q554" s="1430"/>
      <c r="R554" s="1430"/>
      <c r="S554" s="1430"/>
      <c r="T554" s="1430"/>
      <c r="U554" s="1430"/>
      <c r="V554" s="1430"/>
      <c r="W554" s="1430"/>
      <c r="X554" s="1430"/>
      <c r="Y554" s="1430"/>
      <c r="Z554" s="1430"/>
      <c r="AA554" s="1430"/>
      <c r="AB554" s="1430"/>
      <c r="AC554" s="1430"/>
      <c r="AD554" s="1430"/>
      <c r="AE554" s="1430"/>
      <c r="AF554" s="1430"/>
      <c r="AG554" s="1430"/>
      <c r="AH554" s="1430"/>
      <c r="AI554" s="1430"/>
      <c r="AJ554" s="1430"/>
      <c r="AK554" s="93"/>
      <c r="AL554" s="93"/>
      <c r="AM554" s="93"/>
      <c r="AN554" s="93"/>
    </row>
    <row r="555" spans="2:40">
      <c r="B555" s="1430"/>
      <c r="C555" s="1430"/>
      <c r="D555" s="1430"/>
      <c r="E555" s="1430"/>
      <c r="F555" s="1430"/>
      <c r="G555" s="1430"/>
      <c r="H555" s="1430"/>
      <c r="I555" s="1430"/>
      <c r="J555" s="1430"/>
      <c r="K555" s="1430"/>
      <c r="L555" s="1430"/>
      <c r="M555" s="1430"/>
      <c r="N555" s="1430"/>
      <c r="O555" s="1430"/>
      <c r="P555" s="1430"/>
      <c r="Q555" s="1430"/>
      <c r="R555" s="1430"/>
      <c r="S555" s="1430"/>
      <c r="T555" s="1430"/>
      <c r="U555" s="1430"/>
      <c r="V555" s="1430"/>
      <c r="W555" s="1430"/>
      <c r="X555" s="1430"/>
      <c r="Y555" s="1430"/>
      <c r="Z555" s="1430"/>
      <c r="AA555" s="1430"/>
      <c r="AB555" s="1430"/>
      <c r="AC555" s="1430"/>
      <c r="AD555" s="1430"/>
      <c r="AE555" s="1430"/>
      <c r="AF555" s="1430"/>
      <c r="AG555" s="1430"/>
      <c r="AH555" s="1430"/>
      <c r="AI555" s="1430"/>
      <c r="AJ555" s="1430"/>
      <c r="AK555" s="93"/>
      <c r="AL555" s="93"/>
      <c r="AM555" s="93"/>
      <c r="AN555" s="93"/>
    </row>
    <row r="556" spans="2:40">
      <c r="B556" s="1430"/>
      <c r="C556" s="1430"/>
      <c r="D556" s="1430"/>
      <c r="E556" s="1430"/>
      <c r="F556" s="1430"/>
      <c r="G556" s="1430"/>
      <c r="H556" s="1430"/>
      <c r="I556" s="1430"/>
      <c r="J556" s="1430"/>
      <c r="K556" s="1430"/>
      <c r="L556" s="1430"/>
      <c r="M556" s="1430"/>
      <c r="N556" s="1430"/>
      <c r="O556" s="1430"/>
      <c r="P556" s="1430"/>
      <c r="Q556" s="1430"/>
      <c r="R556" s="1430"/>
      <c r="S556" s="1430"/>
      <c r="T556" s="1430"/>
      <c r="U556" s="1430"/>
      <c r="V556" s="1430"/>
      <c r="W556" s="1430"/>
      <c r="X556" s="1430"/>
      <c r="Y556" s="1430"/>
      <c r="Z556" s="1430"/>
      <c r="AA556" s="1430"/>
      <c r="AB556" s="1430"/>
      <c r="AC556" s="1430"/>
      <c r="AD556" s="1430"/>
      <c r="AE556" s="1430"/>
      <c r="AF556" s="1430"/>
      <c r="AG556" s="1430"/>
      <c r="AH556" s="1430"/>
      <c r="AI556" s="1430"/>
      <c r="AJ556" s="1430"/>
      <c r="AK556" s="93"/>
      <c r="AL556" s="93"/>
      <c r="AM556" s="93"/>
      <c r="AN556" s="93"/>
    </row>
    <row r="557" spans="2:40">
      <c r="B557" s="1430"/>
      <c r="C557" s="1430"/>
      <c r="D557" s="1430"/>
      <c r="E557" s="1430"/>
      <c r="F557" s="1430"/>
      <c r="G557" s="1430"/>
      <c r="H557" s="1430"/>
      <c r="I557" s="1430"/>
      <c r="J557" s="1430"/>
      <c r="K557" s="1430"/>
      <c r="L557" s="1430"/>
      <c r="M557" s="1430"/>
      <c r="N557" s="1430"/>
      <c r="O557" s="1430"/>
      <c r="P557" s="1430"/>
      <c r="Q557" s="1430"/>
      <c r="R557" s="1430"/>
      <c r="S557" s="1430"/>
      <c r="T557" s="1430"/>
      <c r="U557" s="1430"/>
      <c r="V557" s="1430"/>
      <c r="W557" s="1430"/>
      <c r="X557" s="1430"/>
      <c r="Y557" s="1430"/>
      <c r="Z557" s="1430"/>
      <c r="AA557" s="1430"/>
      <c r="AB557" s="1430"/>
      <c r="AC557" s="1430"/>
      <c r="AD557" s="1430"/>
      <c r="AE557" s="1430"/>
      <c r="AF557" s="1430"/>
      <c r="AG557" s="1430"/>
      <c r="AH557" s="1430"/>
      <c r="AI557" s="1430"/>
      <c r="AJ557" s="1430"/>
      <c r="AK557" s="93"/>
      <c r="AL557" s="93"/>
      <c r="AM557" s="93"/>
      <c r="AN557" s="93"/>
    </row>
    <row r="558" spans="2:40">
      <c r="B558" s="1430"/>
      <c r="C558" s="1430"/>
      <c r="D558" s="1430"/>
      <c r="E558" s="1430"/>
      <c r="F558" s="1430"/>
      <c r="G558" s="1430"/>
      <c r="H558" s="1430"/>
      <c r="I558" s="1430"/>
      <c r="J558" s="1430"/>
      <c r="K558" s="1430"/>
      <c r="L558" s="1430"/>
      <c r="M558" s="1430"/>
      <c r="N558" s="1430"/>
      <c r="O558" s="1430"/>
      <c r="P558" s="1430"/>
      <c r="Q558" s="1430"/>
      <c r="R558" s="1430"/>
      <c r="S558" s="1430"/>
      <c r="T558" s="1430"/>
      <c r="U558" s="1430"/>
      <c r="V558" s="1430"/>
      <c r="W558" s="1430"/>
      <c r="X558" s="1430"/>
      <c r="Y558" s="1430"/>
      <c r="Z558" s="1430"/>
      <c r="AA558" s="1430"/>
      <c r="AB558" s="1430"/>
      <c r="AC558" s="1430"/>
      <c r="AD558" s="1430"/>
      <c r="AE558" s="1430"/>
      <c r="AF558" s="1430"/>
      <c r="AG558" s="1430"/>
      <c r="AH558" s="1430"/>
      <c r="AI558" s="1430"/>
      <c r="AJ558" s="1430"/>
      <c r="AK558" s="93"/>
      <c r="AL558" s="93"/>
      <c r="AM558" s="93"/>
      <c r="AN558" s="93"/>
    </row>
    <row r="559" spans="2:40">
      <c r="B559" s="1430"/>
      <c r="C559" s="1430"/>
      <c r="D559" s="1430"/>
      <c r="E559" s="1430"/>
      <c r="F559" s="1430"/>
      <c r="G559" s="1430"/>
      <c r="H559" s="1430"/>
      <c r="I559" s="1430"/>
      <c r="J559" s="1430"/>
      <c r="K559" s="1430"/>
      <c r="L559" s="1430"/>
      <c r="M559" s="1430"/>
      <c r="N559" s="1430"/>
      <c r="O559" s="1430"/>
      <c r="P559" s="1430"/>
      <c r="Q559" s="1430"/>
      <c r="R559" s="1430"/>
      <c r="S559" s="1430"/>
      <c r="T559" s="1430"/>
      <c r="U559" s="1430"/>
      <c r="V559" s="1430"/>
      <c r="W559" s="1430"/>
      <c r="X559" s="1430"/>
      <c r="Y559" s="1430"/>
      <c r="Z559" s="1430"/>
      <c r="AA559" s="1430"/>
      <c r="AB559" s="1430"/>
      <c r="AC559" s="1430"/>
      <c r="AD559" s="1430"/>
      <c r="AE559" s="1430"/>
      <c r="AF559" s="1430"/>
      <c r="AG559" s="1430"/>
      <c r="AH559" s="1430"/>
      <c r="AI559" s="1430"/>
      <c r="AJ559" s="1430"/>
      <c r="AK559" s="93"/>
      <c r="AL559" s="93"/>
      <c r="AM559" s="93"/>
      <c r="AN559" s="93"/>
    </row>
    <row r="560" spans="2:40">
      <c r="B560" s="1430"/>
      <c r="C560" s="1430"/>
      <c r="D560" s="1430"/>
      <c r="E560" s="1430"/>
      <c r="F560" s="1430"/>
      <c r="G560" s="1430"/>
      <c r="H560" s="1430"/>
      <c r="I560" s="1430"/>
      <c r="J560" s="1430"/>
      <c r="K560" s="1430"/>
      <c r="L560" s="1430"/>
      <c r="M560" s="1430"/>
      <c r="N560" s="1430"/>
      <c r="O560" s="1430"/>
      <c r="P560" s="1430"/>
      <c r="Q560" s="1430"/>
      <c r="R560" s="1430"/>
      <c r="S560" s="1430"/>
      <c r="T560" s="1430"/>
      <c r="U560" s="1430"/>
      <c r="V560" s="1430"/>
      <c r="W560" s="1430"/>
      <c r="X560" s="1430"/>
      <c r="Y560" s="1430"/>
      <c r="Z560" s="1430"/>
      <c r="AA560" s="1430"/>
      <c r="AB560" s="1430"/>
      <c r="AC560" s="1430"/>
      <c r="AD560" s="1430"/>
      <c r="AE560" s="1430"/>
      <c r="AF560" s="1430"/>
      <c r="AG560" s="1430"/>
      <c r="AH560" s="1430"/>
      <c r="AI560" s="1430"/>
      <c r="AJ560" s="1430"/>
      <c r="AK560" s="93"/>
      <c r="AL560" s="93"/>
      <c r="AM560" s="93"/>
      <c r="AN560" s="93"/>
    </row>
    <row r="561" spans="2:40">
      <c r="B561" s="1430"/>
      <c r="C561" s="1430"/>
      <c r="D561" s="1430"/>
      <c r="E561" s="1430"/>
      <c r="F561" s="1430"/>
      <c r="G561" s="1430"/>
      <c r="H561" s="1430"/>
      <c r="I561" s="1430"/>
      <c r="J561" s="1430"/>
      <c r="K561" s="1430"/>
      <c r="L561" s="1430"/>
      <c r="M561" s="1430"/>
      <c r="N561" s="1430"/>
      <c r="O561" s="1430"/>
      <c r="P561" s="1430"/>
      <c r="Q561" s="1430"/>
      <c r="R561" s="1430"/>
      <c r="S561" s="1430"/>
      <c r="T561" s="1430"/>
      <c r="U561" s="1430"/>
      <c r="V561" s="1430"/>
      <c r="W561" s="1430"/>
      <c r="X561" s="1430"/>
      <c r="Y561" s="1430"/>
      <c r="Z561" s="1430"/>
      <c r="AA561" s="1430"/>
      <c r="AB561" s="1430"/>
      <c r="AC561" s="1430"/>
      <c r="AD561" s="1430"/>
      <c r="AE561" s="1430"/>
      <c r="AF561" s="1430"/>
      <c r="AG561" s="1430"/>
      <c r="AH561" s="1430"/>
      <c r="AI561" s="1430"/>
      <c r="AJ561" s="1430"/>
      <c r="AK561" s="93"/>
      <c r="AL561" s="93"/>
      <c r="AM561" s="93"/>
      <c r="AN561" s="93"/>
    </row>
    <row r="562" spans="2:40">
      <c r="B562" s="1430"/>
      <c r="C562" s="1430"/>
      <c r="D562" s="1430"/>
      <c r="E562" s="1430"/>
      <c r="F562" s="1430"/>
      <c r="G562" s="1430"/>
      <c r="H562" s="1430"/>
      <c r="I562" s="1430"/>
      <c r="J562" s="1430"/>
      <c r="K562" s="1430"/>
      <c r="L562" s="1430"/>
      <c r="M562" s="1430"/>
      <c r="N562" s="1430"/>
      <c r="O562" s="1430"/>
      <c r="P562" s="1430"/>
      <c r="Q562" s="1430"/>
      <c r="R562" s="1430"/>
      <c r="S562" s="1430"/>
      <c r="T562" s="1430"/>
      <c r="U562" s="1430"/>
      <c r="V562" s="1430"/>
      <c r="W562" s="1430"/>
      <c r="X562" s="1430"/>
      <c r="Y562" s="1430"/>
      <c r="Z562" s="1430"/>
      <c r="AA562" s="1430"/>
      <c r="AB562" s="1430"/>
      <c r="AC562" s="1430"/>
      <c r="AD562" s="1430"/>
      <c r="AE562" s="1430"/>
      <c r="AF562" s="1430"/>
      <c r="AG562" s="1430"/>
      <c r="AH562" s="1430"/>
      <c r="AI562" s="1430"/>
      <c r="AJ562" s="1430"/>
      <c r="AK562" s="93"/>
      <c r="AL562" s="93"/>
      <c r="AM562" s="93"/>
      <c r="AN562" s="93"/>
    </row>
    <row r="563" spans="2:40">
      <c r="B563" s="1430"/>
      <c r="C563" s="1430"/>
      <c r="D563" s="1430"/>
      <c r="E563" s="1430"/>
      <c r="F563" s="1430"/>
      <c r="G563" s="1430"/>
      <c r="H563" s="1430"/>
      <c r="I563" s="1430"/>
      <c r="J563" s="1430"/>
      <c r="K563" s="1430"/>
      <c r="L563" s="1430"/>
      <c r="M563" s="1430"/>
      <c r="N563" s="1430"/>
      <c r="O563" s="1430"/>
      <c r="P563" s="1430"/>
      <c r="Q563" s="1430"/>
      <c r="R563" s="1430"/>
      <c r="S563" s="1430"/>
      <c r="T563" s="1430"/>
      <c r="U563" s="1430"/>
      <c r="V563" s="1430"/>
      <c r="W563" s="1430"/>
      <c r="X563" s="1430"/>
      <c r="Y563" s="1430"/>
      <c r="Z563" s="1430"/>
      <c r="AA563" s="1430"/>
      <c r="AB563" s="1430"/>
      <c r="AC563" s="1430"/>
      <c r="AD563" s="1430"/>
      <c r="AE563" s="1430"/>
      <c r="AF563" s="1430"/>
      <c r="AG563" s="1430"/>
      <c r="AH563" s="1430"/>
      <c r="AI563" s="1430"/>
      <c r="AJ563" s="1430"/>
      <c r="AK563" s="93"/>
      <c r="AL563" s="93"/>
      <c r="AM563" s="93"/>
      <c r="AN563" s="93"/>
    </row>
    <row r="564" spans="2:40">
      <c r="B564" s="1430"/>
      <c r="C564" s="1430"/>
      <c r="D564" s="1430"/>
      <c r="E564" s="1430"/>
      <c r="F564" s="1430"/>
      <c r="G564" s="1430"/>
      <c r="H564" s="1430"/>
      <c r="I564" s="1430"/>
      <c r="J564" s="1430"/>
      <c r="K564" s="1430"/>
      <c r="L564" s="1430"/>
      <c r="M564" s="1430"/>
      <c r="N564" s="1430"/>
      <c r="O564" s="1430"/>
      <c r="P564" s="1430"/>
      <c r="Q564" s="1430"/>
      <c r="R564" s="1430"/>
      <c r="S564" s="1430"/>
      <c r="T564" s="1430"/>
      <c r="U564" s="1430"/>
      <c r="V564" s="1430"/>
      <c r="W564" s="1430"/>
      <c r="X564" s="1430"/>
      <c r="Y564" s="1430"/>
      <c r="Z564" s="1430"/>
      <c r="AA564" s="1430"/>
      <c r="AB564" s="1430"/>
      <c r="AC564" s="1430"/>
      <c r="AD564" s="1430"/>
      <c r="AE564" s="1430"/>
      <c r="AF564" s="1430"/>
      <c r="AG564" s="1430"/>
      <c r="AH564" s="1430"/>
      <c r="AI564" s="1430"/>
      <c r="AJ564" s="1430"/>
      <c r="AK564" s="93"/>
      <c r="AL564" s="93"/>
      <c r="AM564" s="93"/>
      <c r="AN564" s="93"/>
    </row>
    <row r="565" spans="2:40">
      <c r="B565" s="1430"/>
      <c r="C565" s="1430"/>
      <c r="D565" s="1430"/>
      <c r="E565" s="1430"/>
      <c r="F565" s="1430"/>
      <c r="G565" s="1430"/>
      <c r="H565" s="1430"/>
      <c r="I565" s="1430"/>
      <c r="J565" s="1430"/>
      <c r="K565" s="1430"/>
      <c r="L565" s="1430"/>
      <c r="M565" s="1430"/>
      <c r="N565" s="1430"/>
      <c r="O565" s="1430"/>
      <c r="P565" s="1430"/>
      <c r="Q565" s="1430"/>
      <c r="R565" s="1430"/>
      <c r="S565" s="1430"/>
      <c r="T565" s="1430"/>
      <c r="U565" s="1430"/>
      <c r="V565" s="1430"/>
      <c r="W565" s="1430"/>
      <c r="X565" s="1430"/>
      <c r="Y565" s="1430"/>
      <c r="Z565" s="1430"/>
      <c r="AA565" s="1430"/>
      <c r="AB565" s="1430"/>
      <c r="AC565" s="1430"/>
      <c r="AD565" s="1430"/>
      <c r="AE565" s="1430"/>
      <c r="AF565" s="1430"/>
      <c r="AG565" s="1430"/>
      <c r="AH565" s="1430"/>
      <c r="AI565" s="1430"/>
      <c r="AJ565" s="1430"/>
      <c r="AK565" s="93"/>
      <c r="AL565" s="93"/>
      <c r="AM565" s="93"/>
      <c r="AN565" s="93"/>
    </row>
    <row r="566" spans="2:40">
      <c r="B566" s="1430"/>
      <c r="C566" s="1430"/>
      <c r="D566" s="1430"/>
      <c r="E566" s="1430"/>
      <c r="F566" s="1430"/>
      <c r="G566" s="1430"/>
      <c r="H566" s="1430"/>
      <c r="I566" s="1430"/>
      <c r="J566" s="1430"/>
      <c r="K566" s="1430"/>
      <c r="L566" s="1430"/>
      <c r="M566" s="1430"/>
      <c r="N566" s="1430"/>
      <c r="O566" s="1430"/>
      <c r="P566" s="1430"/>
      <c r="Q566" s="1430"/>
      <c r="R566" s="1430"/>
      <c r="S566" s="1430"/>
      <c r="T566" s="1430"/>
      <c r="U566" s="1430"/>
      <c r="V566" s="1430"/>
      <c r="W566" s="1430"/>
      <c r="X566" s="1430"/>
      <c r="Y566" s="1430"/>
      <c r="Z566" s="1430"/>
      <c r="AA566" s="1430"/>
      <c r="AB566" s="1430"/>
      <c r="AC566" s="1430"/>
      <c r="AD566" s="1430"/>
      <c r="AE566" s="1430"/>
      <c r="AF566" s="1430"/>
      <c r="AG566" s="1430"/>
      <c r="AH566" s="1430"/>
      <c r="AI566" s="1430"/>
      <c r="AJ566" s="1430"/>
      <c r="AK566" s="93"/>
      <c r="AL566" s="93"/>
      <c r="AM566" s="93"/>
      <c r="AN566" s="93"/>
    </row>
    <row r="567" spans="2:40">
      <c r="B567" s="1430"/>
      <c r="C567" s="1430"/>
      <c r="D567" s="1430"/>
      <c r="E567" s="1430"/>
      <c r="F567" s="1430"/>
      <c r="G567" s="1430"/>
      <c r="H567" s="1430"/>
      <c r="I567" s="1430"/>
      <c r="J567" s="1430"/>
      <c r="K567" s="1430"/>
      <c r="L567" s="1430"/>
      <c r="M567" s="1430"/>
      <c r="N567" s="1430"/>
      <c r="O567" s="1430"/>
      <c r="P567" s="1430"/>
      <c r="Q567" s="1430"/>
      <c r="R567" s="1430"/>
      <c r="S567" s="1430"/>
      <c r="T567" s="1430"/>
      <c r="U567" s="1430"/>
      <c r="V567" s="1430"/>
      <c r="W567" s="1430"/>
      <c r="X567" s="1430"/>
      <c r="Y567" s="1430"/>
      <c r="Z567" s="1430"/>
      <c r="AA567" s="1430"/>
      <c r="AB567" s="1430"/>
      <c r="AC567" s="1430"/>
      <c r="AD567" s="1430"/>
      <c r="AE567" s="1430"/>
      <c r="AF567" s="1430"/>
      <c r="AG567" s="1430"/>
      <c r="AH567" s="1430"/>
      <c r="AI567" s="1430"/>
      <c r="AJ567" s="1430"/>
      <c r="AK567" s="93"/>
      <c r="AL567" s="93"/>
      <c r="AM567" s="93"/>
      <c r="AN567" s="93"/>
    </row>
    <row r="568" spans="2:40">
      <c r="B568" s="1430"/>
      <c r="C568" s="1430"/>
      <c r="D568" s="1430"/>
      <c r="E568" s="1430"/>
      <c r="F568" s="1430"/>
      <c r="G568" s="1430"/>
      <c r="H568" s="1430"/>
      <c r="I568" s="1430"/>
      <c r="J568" s="1430"/>
      <c r="K568" s="1430"/>
      <c r="L568" s="1430"/>
      <c r="M568" s="1430"/>
      <c r="N568" s="1430"/>
      <c r="O568" s="1430"/>
      <c r="P568" s="1430"/>
      <c r="Q568" s="1430"/>
      <c r="R568" s="1430"/>
      <c r="S568" s="1430"/>
      <c r="T568" s="1430"/>
      <c r="U568" s="1430"/>
      <c r="V568" s="1430"/>
      <c r="W568" s="1430"/>
      <c r="X568" s="1430"/>
      <c r="Y568" s="1430"/>
      <c r="Z568" s="1430"/>
      <c r="AA568" s="1430"/>
      <c r="AB568" s="1430"/>
      <c r="AC568" s="1430"/>
      <c r="AD568" s="1430"/>
      <c r="AE568" s="1430"/>
      <c r="AF568" s="1430"/>
      <c r="AG568" s="1430"/>
      <c r="AH568" s="1430"/>
      <c r="AI568" s="1430"/>
      <c r="AJ568" s="1430"/>
      <c r="AK568" s="93"/>
      <c r="AL568" s="93"/>
      <c r="AM568" s="93"/>
      <c r="AN568" s="93"/>
    </row>
    <row r="569" spans="2:40">
      <c r="B569" s="1430"/>
      <c r="C569" s="1430"/>
      <c r="D569" s="1430"/>
      <c r="E569" s="1430"/>
      <c r="F569" s="1430"/>
      <c r="G569" s="1430"/>
      <c r="H569" s="1430"/>
      <c r="I569" s="1430"/>
      <c r="J569" s="1430"/>
      <c r="K569" s="1430"/>
      <c r="L569" s="1430"/>
      <c r="M569" s="1430"/>
      <c r="N569" s="1430"/>
      <c r="O569" s="1430"/>
      <c r="P569" s="1430"/>
      <c r="Q569" s="1430"/>
      <c r="R569" s="1430"/>
      <c r="S569" s="1430"/>
      <c r="T569" s="1430"/>
      <c r="U569" s="1430"/>
      <c r="V569" s="1430"/>
      <c r="W569" s="1430"/>
      <c r="X569" s="1430"/>
      <c r="Y569" s="1430"/>
      <c r="Z569" s="1430"/>
      <c r="AA569" s="1430"/>
      <c r="AB569" s="1430"/>
      <c r="AC569" s="1430"/>
      <c r="AD569" s="1430"/>
      <c r="AE569" s="1430"/>
      <c r="AF569" s="1430"/>
      <c r="AG569" s="1430"/>
      <c r="AH569" s="1430"/>
      <c r="AI569" s="1430"/>
      <c r="AJ569" s="1430"/>
      <c r="AK569" s="93"/>
      <c r="AL569" s="93"/>
      <c r="AM569" s="93"/>
      <c r="AN569" s="93"/>
    </row>
    <row r="570" spans="2:40">
      <c r="B570" s="1430"/>
      <c r="C570" s="1430"/>
      <c r="D570" s="1430"/>
      <c r="E570" s="1430"/>
      <c r="F570" s="1430"/>
      <c r="G570" s="1430"/>
      <c r="H570" s="1430"/>
      <c r="I570" s="1430"/>
      <c r="J570" s="1430"/>
      <c r="K570" s="1430"/>
      <c r="L570" s="1430"/>
      <c r="M570" s="1430"/>
      <c r="N570" s="1430"/>
      <c r="O570" s="1430"/>
      <c r="P570" s="1430"/>
      <c r="Q570" s="1430"/>
      <c r="R570" s="1430"/>
      <c r="S570" s="1430"/>
      <c r="T570" s="1430"/>
      <c r="U570" s="1430"/>
      <c r="V570" s="1430"/>
      <c r="W570" s="1430"/>
      <c r="X570" s="1430"/>
      <c r="Y570" s="1430"/>
      <c r="Z570" s="1430"/>
      <c r="AA570" s="1430"/>
      <c r="AB570" s="1430"/>
      <c r="AC570" s="1430"/>
      <c r="AD570" s="1430"/>
      <c r="AE570" s="1430"/>
      <c r="AF570" s="1430"/>
      <c r="AG570" s="1430"/>
      <c r="AH570" s="1430"/>
      <c r="AI570" s="1430"/>
      <c r="AJ570" s="1430"/>
      <c r="AK570" s="93"/>
      <c r="AL570" s="93"/>
      <c r="AM570" s="93"/>
      <c r="AN570" s="93"/>
    </row>
    <row r="571" spans="2:40">
      <c r="B571" s="1430"/>
      <c r="C571" s="1430"/>
      <c r="D571" s="1430"/>
      <c r="E571" s="1430"/>
      <c r="F571" s="1430"/>
      <c r="G571" s="1430"/>
      <c r="H571" s="1430"/>
      <c r="I571" s="1430"/>
      <c r="J571" s="1430"/>
      <c r="K571" s="1430"/>
      <c r="L571" s="1430"/>
      <c r="M571" s="1430"/>
      <c r="N571" s="1430"/>
      <c r="O571" s="1430"/>
      <c r="P571" s="1430"/>
      <c r="Q571" s="1430"/>
      <c r="R571" s="1430"/>
      <c r="S571" s="1430"/>
      <c r="T571" s="1430"/>
      <c r="U571" s="1430"/>
      <c r="V571" s="1430"/>
      <c r="W571" s="1430"/>
      <c r="X571" s="1430"/>
      <c r="Y571" s="1430"/>
      <c r="Z571" s="1430"/>
      <c r="AA571" s="1430"/>
      <c r="AB571" s="1430"/>
      <c r="AC571" s="1430"/>
      <c r="AD571" s="1430"/>
      <c r="AE571" s="1430"/>
      <c r="AF571" s="1430"/>
      <c r="AG571" s="1430"/>
      <c r="AH571" s="1430"/>
      <c r="AI571" s="1430"/>
      <c r="AJ571" s="1430"/>
      <c r="AK571" s="93"/>
      <c r="AL571" s="93"/>
      <c r="AM571" s="93"/>
      <c r="AN571" s="93"/>
    </row>
    <row r="572" spans="2:40">
      <c r="B572" s="1430"/>
      <c r="C572" s="1430"/>
      <c r="D572" s="1430"/>
      <c r="E572" s="1430"/>
      <c r="F572" s="1430"/>
      <c r="G572" s="1430"/>
      <c r="H572" s="1430"/>
      <c r="I572" s="1430"/>
      <c r="J572" s="1430"/>
      <c r="K572" s="1430"/>
      <c r="L572" s="1430"/>
      <c r="M572" s="1430"/>
      <c r="N572" s="1430"/>
      <c r="O572" s="1430"/>
      <c r="P572" s="1430"/>
      <c r="Q572" s="1430"/>
      <c r="R572" s="1430"/>
      <c r="S572" s="1430"/>
      <c r="T572" s="1430"/>
      <c r="U572" s="1430"/>
      <c r="V572" s="1430"/>
      <c r="W572" s="1430"/>
      <c r="X572" s="1430"/>
      <c r="Y572" s="1430"/>
      <c r="Z572" s="1430"/>
      <c r="AA572" s="1430"/>
      <c r="AB572" s="1430"/>
      <c r="AC572" s="1430"/>
      <c r="AD572" s="1430"/>
      <c r="AE572" s="1430"/>
      <c r="AF572" s="1430"/>
      <c r="AG572" s="1430"/>
      <c r="AH572" s="1430"/>
      <c r="AI572" s="1430"/>
      <c r="AJ572" s="1430"/>
      <c r="AK572" s="93"/>
      <c r="AL572" s="93"/>
      <c r="AM572" s="93"/>
      <c r="AN572" s="93"/>
    </row>
    <row r="573" spans="2:40">
      <c r="B573" s="1430"/>
      <c r="C573" s="1430"/>
      <c r="D573" s="1430"/>
      <c r="E573" s="1430"/>
      <c r="F573" s="1430"/>
      <c r="G573" s="1430"/>
      <c r="H573" s="1430"/>
      <c r="I573" s="1430"/>
      <c r="J573" s="1430"/>
      <c r="K573" s="1430"/>
      <c r="L573" s="1430"/>
      <c r="M573" s="1430"/>
      <c r="N573" s="1430"/>
      <c r="O573" s="1430"/>
      <c r="P573" s="1430"/>
      <c r="Q573" s="1430"/>
      <c r="R573" s="1430"/>
      <c r="S573" s="1430"/>
      <c r="T573" s="1430"/>
      <c r="U573" s="1430"/>
      <c r="V573" s="1430"/>
      <c r="W573" s="1430"/>
      <c r="X573" s="1430"/>
      <c r="Y573" s="1430"/>
      <c r="Z573" s="1430"/>
      <c r="AA573" s="1430"/>
      <c r="AB573" s="1430"/>
      <c r="AC573" s="1430"/>
      <c r="AD573" s="1430"/>
      <c r="AE573" s="1430"/>
      <c r="AF573" s="1430"/>
      <c r="AG573" s="1430"/>
      <c r="AH573" s="1430"/>
      <c r="AI573" s="1430"/>
      <c r="AJ573" s="1430"/>
      <c r="AK573" s="93"/>
      <c r="AL573" s="93"/>
      <c r="AM573" s="93"/>
      <c r="AN573" s="93"/>
    </row>
    <row r="574" spans="2:40">
      <c r="B574" s="1430"/>
      <c r="C574" s="1430"/>
      <c r="D574" s="1430"/>
      <c r="E574" s="1430"/>
      <c r="F574" s="1430"/>
      <c r="G574" s="1430"/>
      <c r="H574" s="1430"/>
      <c r="I574" s="1430"/>
      <c r="J574" s="1430"/>
      <c r="K574" s="1430"/>
      <c r="L574" s="1430"/>
      <c r="M574" s="1430"/>
      <c r="N574" s="1430"/>
      <c r="O574" s="1430"/>
      <c r="P574" s="1430"/>
      <c r="Q574" s="1430"/>
      <c r="R574" s="1430"/>
      <c r="S574" s="1430"/>
      <c r="T574" s="1430"/>
      <c r="U574" s="1430"/>
      <c r="V574" s="1430"/>
      <c r="W574" s="1430"/>
      <c r="X574" s="1430"/>
      <c r="Y574" s="1430"/>
      <c r="Z574" s="1430"/>
      <c r="AA574" s="1430"/>
      <c r="AB574" s="1430"/>
      <c r="AC574" s="1430"/>
      <c r="AD574" s="1430"/>
      <c r="AE574" s="1430"/>
      <c r="AF574" s="1430"/>
      <c r="AG574" s="1430"/>
      <c r="AH574" s="1430"/>
      <c r="AI574" s="1430"/>
      <c r="AJ574" s="1430"/>
      <c r="AK574" s="93"/>
      <c r="AL574" s="93"/>
      <c r="AM574" s="93"/>
      <c r="AN574" s="93"/>
    </row>
    <row r="575" spans="2:40">
      <c r="B575" s="1430"/>
      <c r="C575" s="1430"/>
      <c r="D575" s="1430"/>
      <c r="E575" s="1430"/>
      <c r="F575" s="1430"/>
      <c r="G575" s="1430"/>
      <c r="H575" s="1430"/>
      <c r="I575" s="1430"/>
      <c r="J575" s="1430"/>
      <c r="K575" s="1430"/>
      <c r="L575" s="1430"/>
      <c r="M575" s="1430"/>
      <c r="N575" s="1430"/>
      <c r="O575" s="1430"/>
      <c r="P575" s="1430"/>
      <c r="Q575" s="1430"/>
      <c r="R575" s="1430"/>
      <c r="S575" s="1430"/>
      <c r="T575" s="1430"/>
      <c r="U575" s="1430"/>
      <c r="V575" s="1430"/>
      <c r="W575" s="1430"/>
      <c r="X575" s="1430"/>
      <c r="Y575" s="1430"/>
      <c r="Z575" s="1430"/>
      <c r="AA575" s="1430"/>
      <c r="AB575" s="1430"/>
      <c r="AC575" s="1430"/>
      <c r="AD575" s="1430"/>
      <c r="AE575" s="1430"/>
      <c r="AF575" s="1430"/>
      <c r="AG575" s="1430"/>
      <c r="AH575" s="1430"/>
      <c r="AI575" s="1430"/>
      <c r="AJ575" s="1430"/>
      <c r="AK575" s="93"/>
      <c r="AL575" s="93"/>
      <c r="AM575" s="93"/>
      <c r="AN575" s="93"/>
    </row>
    <row r="576" spans="2:40">
      <c r="B576" s="1430"/>
      <c r="C576" s="1430"/>
      <c r="D576" s="1430"/>
      <c r="E576" s="1430"/>
      <c r="F576" s="1430"/>
      <c r="G576" s="1430"/>
      <c r="H576" s="1430"/>
      <c r="I576" s="1430"/>
      <c r="J576" s="1430"/>
      <c r="K576" s="1430"/>
      <c r="L576" s="1430"/>
      <c r="M576" s="1430"/>
      <c r="N576" s="1430"/>
      <c r="O576" s="1430"/>
      <c r="P576" s="1430"/>
      <c r="Q576" s="1430"/>
      <c r="R576" s="1430"/>
      <c r="S576" s="1430"/>
      <c r="T576" s="1430"/>
      <c r="U576" s="1430"/>
      <c r="V576" s="1430"/>
      <c r="W576" s="1430"/>
      <c r="X576" s="1430"/>
      <c r="Y576" s="1430"/>
      <c r="Z576" s="1430"/>
      <c r="AA576" s="1430"/>
      <c r="AB576" s="1430"/>
      <c r="AC576" s="1430"/>
      <c r="AD576" s="1430"/>
      <c r="AE576" s="1430"/>
      <c r="AF576" s="1430"/>
      <c r="AG576" s="1430"/>
      <c r="AH576" s="1430"/>
      <c r="AI576" s="1430"/>
      <c r="AJ576" s="1430"/>
      <c r="AK576" s="93"/>
      <c r="AL576" s="93"/>
      <c r="AM576" s="93"/>
      <c r="AN576" s="93"/>
    </row>
    <row r="577" spans="2:40">
      <c r="B577" s="1430"/>
      <c r="C577" s="1430"/>
      <c r="D577" s="1430"/>
      <c r="E577" s="1430"/>
      <c r="F577" s="1430"/>
      <c r="G577" s="1430"/>
      <c r="H577" s="1430"/>
      <c r="I577" s="1430"/>
      <c r="J577" s="1430"/>
      <c r="K577" s="1430"/>
      <c r="L577" s="1430"/>
      <c r="M577" s="1430"/>
      <c r="N577" s="1430"/>
      <c r="O577" s="1430"/>
      <c r="P577" s="1430"/>
      <c r="Q577" s="1430"/>
      <c r="R577" s="1430"/>
      <c r="S577" s="1430"/>
      <c r="T577" s="1430"/>
      <c r="U577" s="1430"/>
      <c r="V577" s="1430"/>
      <c r="W577" s="1430"/>
      <c r="X577" s="1430"/>
      <c r="Y577" s="1430"/>
      <c r="Z577" s="1430"/>
      <c r="AA577" s="1430"/>
      <c r="AB577" s="1430"/>
      <c r="AC577" s="1430"/>
      <c r="AD577" s="1430"/>
      <c r="AE577" s="1430"/>
      <c r="AF577" s="1430"/>
      <c r="AG577" s="1430"/>
      <c r="AH577" s="1430"/>
      <c r="AI577" s="1430"/>
      <c r="AJ577" s="1430"/>
      <c r="AK577" s="93"/>
      <c r="AL577" s="93"/>
      <c r="AM577" s="93"/>
      <c r="AN577" s="93"/>
    </row>
    <row r="578" spans="2:40">
      <c r="B578" s="1430"/>
      <c r="C578" s="1430"/>
      <c r="D578" s="1430"/>
      <c r="E578" s="1430"/>
      <c r="F578" s="1430"/>
      <c r="G578" s="1430"/>
      <c r="H578" s="1430"/>
      <c r="I578" s="1430"/>
      <c r="J578" s="1430"/>
      <c r="K578" s="1430"/>
      <c r="L578" s="1430"/>
      <c r="M578" s="1430"/>
      <c r="N578" s="1430"/>
      <c r="O578" s="1430"/>
      <c r="P578" s="1430"/>
      <c r="Q578" s="1430"/>
      <c r="R578" s="1430"/>
      <c r="S578" s="1430"/>
      <c r="T578" s="1430"/>
      <c r="U578" s="1430"/>
      <c r="V578" s="1430"/>
      <c r="W578" s="1430"/>
      <c r="X578" s="1430"/>
      <c r="Y578" s="1430"/>
      <c r="Z578" s="1430"/>
      <c r="AA578" s="1430"/>
      <c r="AB578" s="1430"/>
      <c r="AC578" s="1430"/>
      <c r="AD578" s="1430"/>
      <c r="AE578" s="1430"/>
      <c r="AF578" s="1430"/>
      <c r="AG578" s="1430"/>
      <c r="AH578" s="1430"/>
      <c r="AI578" s="1430"/>
      <c r="AJ578" s="1430"/>
      <c r="AK578" s="93"/>
      <c r="AL578" s="93"/>
      <c r="AM578" s="93"/>
      <c r="AN578" s="93"/>
    </row>
    <row r="579" spans="2:40">
      <c r="B579" s="1430"/>
      <c r="C579" s="1430"/>
      <c r="D579" s="1430"/>
      <c r="E579" s="1430"/>
      <c r="F579" s="1430"/>
      <c r="G579" s="1430"/>
      <c r="H579" s="1430"/>
      <c r="I579" s="1430"/>
      <c r="J579" s="1430"/>
      <c r="K579" s="1430"/>
      <c r="L579" s="1430"/>
      <c r="M579" s="1430"/>
      <c r="N579" s="1430"/>
      <c r="O579" s="1430"/>
      <c r="P579" s="1430"/>
      <c r="Q579" s="1430"/>
      <c r="R579" s="1430"/>
      <c r="S579" s="1430"/>
      <c r="T579" s="1430"/>
      <c r="U579" s="1430"/>
      <c r="V579" s="1430"/>
      <c r="W579" s="1430"/>
      <c r="X579" s="1430"/>
      <c r="Y579" s="1430"/>
      <c r="Z579" s="1430"/>
      <c r="AA579" s="1430"/>
      <c r="AB579" s="1430"/>
      <c r="AC579" s="1430"/>
      <c r="AD579" s="1430"/>
      <c r="AE579" s="1430"/>
      <c r="AF579" s="1430"/>
      <c r="AG579" s="1430"/>
      <c r="AH579" s="1430"/>
      <c r="AI579" s="1430"/>
      <c r="AJ579" s="1430"/>
      <c r="AK579" s="93"/>
      <c r="AL579" s="93"/>
      <c r="AM579" s="93"/>
      <c r="AN579" s="93"/>
    </row>
    <row r="580" spans="2:40">
      <c r="B580" s="1430"/>
      <c r="C580" s="1430"/>
      <c r="D580" s="1430"/>
      <c r="E580" s="1430"/>
      <c r="F580" s="1430"/>
      <c r="G580" s="1430"/>
      <c r="H580" s="1430"/>
      <c r="I580" s="1430"/>
      <c r="J580" s="1430"/>
      <c r="K580" s="1430"/>
      <c r="L580" s="1430"/>
      <c r="M580" s="1430"/>
      <c r="N580" s="1430"/>
      <c r="O580" s="1430"/>
      <c r="P580" s="1430"/>
      <c r="Q580" s="1430"/>
      <c r="R580" s="1430"/>
      <c r="S580" s="1430"/>
      <c r="T580" s="1430"/>
      <c r="U580" s="1430"/>
      <c r="V580" s="1430"/>
      <c r="W580" s="1430"/>
      <c r="X580" s="1430"/>
      <c r="Y580" s="1430"/>
      <c r="Z580" s="1430"/>
      <c r="AA580" s="1430"/>
      <c r="AB580" s="1430"/>
      <c r="AC580" s="1430"/>
      <c r="AD580" s="1430"/>
      <c r="AE580" s="1430"/>
      <c r="AF580" s="1430"/>
      <c r="AG580" s="1430"/>
      <c r="AH580" s="1430"/>
      <c r="AI580" s="1430"/>
      <c r="AJ580" s="1430"/>
      <c r="AK580" s="93"/>
      <c r="AL580" s="93"/>
      <c r="AM580" s="93"/>
      <c r="AN580" s="93"/>
    </row>
    <row r="581" spans="2:40">
      <c r="B581" s="1430"/>
      <c r="C581" s="1430"/>
      <c r="D581" s="1430"/>
      <c r="E581" s="1430"/>
      <c r="F581" s="1430"/>
      <c r="G581" s="1430"/>
      <c r="H581" s="1430"/>
      <c r="I581" s="1430"/>
      <c r="J581" s="1430"/>
      <c r="K581" s="1430"/>
      <c r="L581" s="1430"/>
      <c r="M581" s="1430"/>
      <c r="N581" s="1430"/>
      <c r="O581" s="1430"/>
      <c r="P581" s="1430"/>
      <c r="Q581" s="1430"/>
      <c r="R581" s="1430"/>
      <c r="S581" s="1430"/>
      <c r="T581" s="1430"/>
      <c r="U581" s="1430"/>
      <c r="V581" s="1430"/>
      <c r="W581" s="1430"/>
      <c r="X581" s="1430"/>
      <c r="Y581" s="1430"/>
      <c r="Z581" s="1430"/>
      <c r="AA581" s="1430"/>
      <c r="AB581" s="1430"/>
      <c r="AC581" s="1430"/>
      <c r="AD581" s="1430"/>
      <c r="AE581" s="1430"/>
      <c r="AF581" s="1430"/>
      <c r="AG581" s="1430"/>
      <c r="AH581" s="1430"/>
      <c r="AI581" s="1430"/>
      <c r="AJ581" s="1430"/>
      <c r="AK581" s="93"/>
      <c r="AL581" s="93"/>
      <c r="AM581" s="93"/>
      <c r="AN581" s="93"/>
    </row>
    <row r="582" spans="2:40">
      <c r="B582" s="1430"/>
      <c r="C582" s="1430"/>
      <c r="D582" s="1430"/>
      <c r="E582" s="1430"/>
      <c r="F582" s="1430"/>
      <c r="G582" s="1430"/>
      <c r="H582" s="1430"/>
      <c r="I582" s="1430"/>
      <c r="J582" s="1430"/>
      <c r="K582" s="1430"/>
      <c r="L582" s="1430"/>
      <c r="M582" s="1430"/>
      <c r="N582" s="1430"/>
      <c r="O582" s="1430"/>
      <c r="P582" s="1430"/>
      <c r="Q582" s="1430"/>
      <c r="R582" s="1430"/>
      <c r="S582" s="1430"/>
      <c r="T582" s="1430"/>
      <c r="U582" s="1430"/>
      <c r="V582" s="1430"/>
      <c r="W582" s="1430"/>
      <c r="X582" s="1430"/>
      <c r="Y582" s="1430"/>
      <c r="Z582" s="1430"/>
      <c r="AA582" s="1430"/>
      <c r="AB582" s="1430"/>
      <c r="AC582" s="1430"/>
      <c r="AD582" s="1430"/>
      <c r="AE582" s="1430"/>
      <c r="AF582" s="1430"/>
      <c r="AG582" s="1430"/>
      <c r="AH582" s="1430"/>
      <c r="AI582" s="1430"/>
      <c r="AJ582" s="1430"/>
      <c r="AK582" s="93"/>
      <c r="AL582" s="93"/>
      <c r="AM582" s="93"/>
      <c r="AN582" s="93"/>
    </row>
    <row r="583" spans="2:40">
      <c r="B583" s="1430"/>
      <c r="C583" s="1430"/>
      <c r="D583" s="1430"/>
      <c r="E583" s="1430"/>
      <c r="F583" s="1430"/>
      <c r="G583" s="1430"/>
      <c r="H583" s="1430"/>
      <c r="I583" s="1430"/>
      <c r="J583" s="1430"/>
      <c r="K583" s="1430"/>
      <c r="L583" s="1430"/>
      <c r="M583" s="1430"/>
      <c r="N583" s="1430"/>
      <c r="O583" s="1430"/>
      <c r="P583" s="1430"/>
      <c r="Q583" s="1430"/>
      <c r="R583" s="1430"/>
      <c r="S583" s="1430"/>
      <c r="T583" s="1430"/>
      <c r="U583" s="1430"/>
      <c r="V583" s="1430"/>
      <c r="W583" s="1430"/>
      <c r="X583" s="1430"/>
      <c r="Y583" s="1430"/>
      <c r="Z583" s="1430"/>
      <c r="AA583" s="1430"/>
      <c r="AB583" s="1430"/>
      <c r="AC583" s="1430"/>
      <c r="AD583" s="1430"/>
      <c r="AE583" s="1430"/>
      <c r="AF583" s="1430"/>
      <c r="AG583" s="1430"/>
      <c r="AH583" s="1430"/>
      <c r="AI583" s="1430"/>
      <c r="AJ583" s="1430"/>
      <c r="AK583" s="93"/>
      <c r="AL583" s="93"/>
      <c r="AM583" s="93"/>
      <c r="AN583" s="93"/>
    </row>
    <row r="584" spans="2:40">
      <c r="B584" s="1430"/>
      <c r="C584" s="1430"/>
      <c r="D584" s="1430"/>
      <c r="E584" s="1430"/>
      <c r="F584" s="1430"/>
      <c r="G584" s="1430"/>
      <c r="H584" s="1430"/>
      <c r="I584" s="1430"/>
      <c r="J584" s="1430"/>
      <c r="K584" s="1430"/>
      <c r="L584" s="1430"/>
      <c r="M584" s="1430"/>
      <c r="N584" s="1430"/>
      <c r="O584" s="1430"/>
      <c r="P584" s="1430"/>
      <c r="Q584" s="1430"/>
      <c r="R584" s="1430"/>
      <c r="S584" s="1430"/>
      <c r="T584" s="1430"/>
      <c r="U584" s="1430"/>
      <c r="V584" s="1430"/>
      <c r="W584" s="1430"/>
      <c r="X584" s="1430"/>
      <c r="Y584" s="1430"/>
      <c r="Z584" s="1430"/>
      <c r="AA584" s="1430"/>
      <c r="AB584" s="1430"/>
      <c r="AC584" s="1430"/>
      <c r="AD584" s="1430"/>
      <c r="AE584" s="1430"/>
      <c r="AF584" s="1430"/>
      <c r="AG584" s="1430"/>
      <c r="AH584" s="1430"/>
      <c r="AI584" s="1430"/>
      <c r="AJ584" s="1430"/>
      <c r="AK584" s="93"/>
      <c r="AL584" s="93"/>
      <c r="AM584" s="93"/>
      <c r="AN584" s="93"/>
    </row>
    <row r="585" spans="2:40">
      <c r="B585" s="1430"/>
      <c r="C585" s="1430"/>
      <c r="D585" s="1430"/>
      <c r="E585" s="1430"/>
      <c r="F585" s="1430"/>
      <c r="G585" s="1430"/>
      <c r="H585" s="1430"/>
      <c r="I585" s="1430"/>
      <c r="J585" s="1430"/>
      <c r="K585" s="1430"/>
      <c r="L585" s="1430"/>
      <c r="M585" s="1430"/>
      <c r="N585" s="1430"/>
      <c r="O585" s="1430"/>
      <c r="P585" s="1430"/>
      <c r="Q585" s="1430"/>
      <c r="R585" s="1430"/>
      <c r="S585" s="1430"/>
      <c r="T585" s="1430"/>
      <c r="U585" s="1430"/>
      <c r="V585" s="1430"/>
      <c r="W585" s="1430"/>
      <c r="X585" s="1430"/>
      <c r="Y585" s="1430"/>
      <c r="Z585" s="1430"/>
      <c r="AA585" s="1430"/>
      <c r="AB585" s="1430"/>
      <c r="AC585" s="1430"/>
      <c r="AD585" s="1430"/>
      <c r="AE585" s="1430"/>
      <c r="AF585" s="1430"/>
      <c r="AG585" s="1430"/>
      <c r="AH585" s="1430"/>
      <c r="AI585" s="1430"/>
      <c r="AJ585" s="1430"/>
      <c r="AK585" s="93"/>
      <c r="AL585" s="93"/>
      <c r="AM585" s="93"/>
      <c r="AN585" s="93"/>
    </row>
    <row r="586" spans="2:40">
      <c r="B586" s="1430"/>
      <c r="C586" s="1430"/>
      <c r="D586" s="1430"/>
      <c r="E586" s="1430"/>
      <c r="F586" s="1430"/>
      <c r="G586" s="1430"/>
      <c r="H586" s="1430"/>
      <c r="I586" s="1430"/>
      <c r="J586" s="1430"/>
      <c r="K586" s="1430"/>
      <c r="L586" s="1430"/>
      <c r="M586" s="1430"/>
      <c r="N586" s="1430"/>
      <c r="O586" s="1430"/>
      <c r="P586" s="1430"/>
      <c r="Q586" s="1430"/>
      <c r="R586" s="1430"/>
      <c r="S586" s="1430"/>
      <c r="T586" s="1430"/>
      <c r="U586" s="1430"/>
      <c r="V586" s="1430"/>
      <c r="W586" s="1430"/>
      <c r="X586" s="1430"/>
      <c r="Y586" s="1430"/>
      <c r="Z586" s="1430"/>
      <c r="AA586" s="1430"/>
      <c r="AB586" s="1430"/>
      <c r="AC586" s="1430"/>
      <c r="AD586" s="1430"/>
      <c r="AE586" s="1430"/>
      <c r="AF586" s="1430"/>
      <c r="AG586" s="1430"/>
      <c r="AH586" s="1430"/>
      <c r="AI586" s="1430"/>
      <c r="AJ586" s="1430"/>
      <c r="AK586" s="93"/>
      <c r="AL586" s="93"/>
      <c r="AM586" s="93"/>
      <c r="AN586" s="93"/>
    </row>
    <row r="587" spans="2:40">
      <c r="B587" s="1430"/>
      <c r="C587" s="1430"/>
      <c r="D587" s="1430"/>
      <c r="E587" s="1430"/>
      <c r="F587" s="1430"/>
      <c r="G587" s="1430"/>
      <c r="H587" s="1430"/>
      <c r="I587" s="1430"/>
      <c r="J587" s="1430"/>
      <c r="K587" s="1430"/>
      <c r="L587" s="1430"/>
      <c r="M587" s="1430"/>
      <c r="N587" s="1430"/>
      <c r="O587" s="1430"/>
      <c r="P587" s="1430"/>
      <c r="Q587" s="1430"/>
      <c r="R587" s="1430"/>
      <c r="S587" s="1430"/>
      <c r="T587" s="1430"/>
      <c r="U587" s="1430"/>
      <c r="V587" s="1430"/>
      <c r="W587" s="1430"/>
      <c r="X587" s="1430"/>
      <c r="Y587" s="1430"/>
      <c r="Z587" s="1430"/>
      <c r="AA587" s="1430"/>
      <c r="AB587" s="1430"/>
      <c r="AC587" s="1430"/>
      <c r="AD587" s="1430"/>
      <c r="AE587" s="1430"/>
      <c r="AF587" s="1430"/>
      <c r="AG587" s="1430"/>
      <c r="AH587" s="1430"/>
      <c r="AI587" s="1430"/>
      <c r="AJ587" s="1430"/>
      <c r="AK587" s="93"/>
      <c r="AL587" s="93"/>
      <c r="AM587" s="93"/>
      <c r="AN587" s="93"/>
    </row>
    <row r="588" spans="2:40">
      <c r="B588" s="1430"/>
      <c r="C588" s="1430"/>
      <c r="D588" s="1430"/>
      <c r="E588" s="1430"/>
      <c r="F588" s="1430"/>
      <c r="G588" s="1430"/>
      <c r="H588" s="1430"/>
      <c r="I588" s="1430"/>
      <c r="J588" s="1430"/>
      <c r="K588" s="1430"/>
      <c r="L588" s="1430"/>
      <c r="M588" s="1430"/>
      <c r="N588" s="1430"/>
      <c r="O588" s="1430"/>
      <c r="P588" s="1430"/>
      <c r="Q588" s="1430"/>
      <c r="R588" s="1430"/>
      <c r="S588" s="1430"/>
      <c r="T588" s="1430"/>
      <c r="U588" s="1430"/>
      <c r="V588" s="1430"/>
      <c r="W588" s="1430"/>
      <c r="X588" s="1430"/>
      <c r="Y588" s="1430"/>
      <c r="Z588" s="1430"/>
      <c r="AA588" s="1430"/>
      <c r="AB588" s="1430"/>
      <c r="AC588" s="1430"/>
      <c r="AD588" s="1430"/>
      <c r="AE588" s="1430"/>
      <c r="AF588" s="1430"/>
      <c r="AG588" s="1430"/>
      <c r="AH588" s="1430"/>
      <c r="AI588" s="1430"/>
      <c r="AJ588" s="1430"/>
      <c r="AK588" s="93"/>
      <c r="AL588" s="93"/>
      <c r="AM588" s="93"/>
      <c r="AN588" s="93"/>
    </row>
    <row r="589" spans="2:40">
      <c r="B589" s="1430"/>
      <c r="C589" s="1430"/>
      <c r="D589" s="1430"/>
      <c r="E589" s="1430"/>
      <c r="F589" s="1430"/>
      <c r="G589" s="1430"/>
      <c r="H589" s="1430"/>
      <c r="I589" s="1430"/>
      <c r="J589" s="1430"/>
      <c r="K589" s="1430"/>
      <c r="L589" s="1430"/>
      <c r="M589" s="1430"/>
      <c r="N589" s="1430"/>
      <c r="O589" s="1430"/>
      <c r="P589" s="1430"/>
      <c r="Q589" s="1430"/>
      <c r="R589" s="1430"/>
      <c r="S589" s="1430"/>
      <c r="T589" s="1430"/>
      <c r="U589" s="1430"/>
      <c r="V589" s="1430"/>
      <c r="W589" s="1430"/>
      <c r="X589" s="1430"/>
      <c r="Y589" s="1430"/>
      <c r="Z589" s="1430"/>
      <c r="AA589" s="1430"/>
      <c r="AB589" s="1430"/>
      <c r="AC589" s="1430"/>
      <c r="AD589" s="1430"/>
      <c r="AE589" s="1430"/>
      <c r="AF589" s="1430"/>
      <c r="AG589" s="1430"/>
      <c r="AH589" s="1430"/>
      <c r="AI589" s="1430"/>
      <c r="AJ589" s="1430"/>
      <c r="AK589" s="93"/>
      <c r="AL589" s="93"/>
      <c r="AM589" s="93"/>
      <c r="AN589" s="93"/>
    </row>
    <row r="590" spans="2:40">
      <c r="B590" s="1430"/>
      <c r="C590" s="1430"/>
      <c r="D590" s="1430"/>
      <c r="E590" s="1430"/>
      <c r="F590" s="1430"/>
      <c r="G590" s="1430"/>
      <c r="H590" s="1430"/>
      <c r="I590" s="1430"/>
      <c r="J590" s="1430"/>
      <c r="K590" s="1430"/>
      <c r="L590" s="1430"/>
      <c r="M590" s="1430"/>
      <c r="N590" s="1430"/>
      <c r="O590" s="1430"/>
      <c r="P590" s="1430"/>
      <c r="Q590" s="1430"/>
      <c r="R590" s="1430"/>
      <c r="S590" s="1430"/>
      <c r="T590" s="1430"/>
      <c r="U590" s="1430"/>
      <c r="V590" s="1430"/>
      <c r="W590" s="1430"/>
      <c r="X590" s="1430"/>
      <c r="Y590" s="1430"/>
      <c r="Z590" s="1430"/>
      <c r="AA590" s="1430"/>
      <c r="AB590" s="1430"/>
      <c r="AC590" s="1430"/>
      <c r="AD590" s="1430"/>
      <c r="AE590" s="1430"/>
      <c r="AF590" s="1430"/>
      <c r="AG590" s="1430"/>
      <c r="AH590" s="1430"/>
      <c r="AI590" s="1430"/>
      <c r="AJ590" s="1430"/>
      <c r="AK590" s="93"/>
      <c r="AL590" s="93"/>
      <c r="AM590" s="93"/>
      <c r="AN590" s="93"/>
    </row>
    <row r="591" spans="2:40">
      <c r="B591" s="1430"/>
      <c r="C591" s="1430"/>
      <c r="D591" s="1430"/>
      <c r="E591" s="1430"/>
      <c r="F591" s="1430"/>
      <c r="G591" s="1430"/>
      <c r="H591" s="1430"/>
      <c r="I591" s="1430"/>
      <c r="J591" s="1430"/>
      <c r="K591" s="1430"/>
      <c r="L591" s="1430"/>
      <c r="M591" s="1430"/>
      <c r="N591" s="1430"/>
      <c r="O591" s="1430"/>
      <c r="P591" s="1430"/>
      <c r="Q591" s="1430"/>
      <c r="R591" s="1430"/>
      <c r="S591" s="1430"/>
      <c r="T591" s="1430"/>
      <c r="U591" s="1430"/>
      <c r="V591" s="1430"/>
      <c r="W591" s="1430"/>
      <c r="X591" s="1430"/>
      <c r="Y591" s="1430"/>
      <c r="Z591" s="1430"/>
      <c r="AA591" s="1430"/>
      <c r="AB591" s="1430"/>
      <c r="AC591" s="1430"/>
      <c r="AD591" s="1430"/>
      <c r="AE591" s="1430"/>
      <c r="AF591" s="1430"/>
      <c r="AG591" s="1430"/>
      <c r="AH591" s="1430"/>
      <c r="AI591" s="1430"/>
      <c r="AJ591" s="1430"/>
      <c r="AK591" s="93"/>
      <c r="AL591" s="93"/>
      <c r="AM591" s="93"/>
      <c r="AN591" s="93"/>
    </row>
    <row r="592" spans="2:40">
      <c r="B592" s="1430"/>
      <c r="C592" s="1430"/>
      <c r="D592" s="1430"/>
      <c r="E592" s="1430"/>
      <c r="F592" s="1430"/>
      <c r="G592" s="1430"/>
      <c r="H592" s="1430"/>
      <c r="I592" s="1430"/>
      <c r="J592" s="1430"/>
      <c r="K592" s="1430"/>
      <c r="L592" s="1430"/>
      <c r="M592" s="1430"/>
      <c r="N592" s="1430"/>
      <c r="O592" s="1430"/>
      <c r="P592" s="1430"/>
      <c r="Q592" s="1430"/>
      <c r="R592" s="1430"/>
      <c r="S592" s="1430"/>
      <c r="T592" s="1430"/>
      <c r="U592" s="1430"/>
      <c r="V592" s="1430"/>
      <c r="W592" s="1430"/>
      <c r="X592" s="1430"/>
      <c r="Y592" s="1430"/>
      <c r="Z592" s="1430"/>
      <c r="AA592" s="1430"/>
      <c r="AB592" s="1430"/>
      <c r="AC592" s="1430"/>
      <c r="AD592" s="1430"/>
      <c r="AE592" s="1430"/>
      <c r="AF592" s="1430"/>
      <c r="AG592" s="1430"/>
      <c r="AH592" s="1430"/>
      <c r="AI592" s="1430"/>
      <c r="AJ592" s="1430"/>
      <c r="AK592" s="93"/>
      <c r="AL592" s="93"/>
      <c r="AM592" s="93"/>
      <c r="AN592" s="93"/>
    </row>
    <row r="593" spans="2:40">
      <c r="B593" s="1430"/>
      <c r="C593" s="1430"/>
      <c r="D593" s="1430"/>
      <c r="E593" s="1430"/>
      <c r="F593" s="1430"/>
      <c r="G593" s="1430"/>
      <c r="H593" s="1430"/>
      <c r="I593" s="1430"/>
      <c r="J593" s="1430"/>
      <c r="K593" s="1430"/>
      <c r="L593" s="1430"/>
      <c r="M593" s="1430"/>
      <c r="N593" s="1430"/>
      <c r="O593" s="1430"/>
      <c r="P593" s="1430"/>
      <c r="Q593" s="1430"/>
      <c r="R593" s="1430"/>
      <c r="S593" s="1430"/>
      <c r="T593" s="1430"/>
      <c r="U593" s="1430"/>
      <c r="V593" s="1430"/>
      <c r="W593" s="1430"/>
      <c r="X593" s="1430"/>
      <c r="Y593" s="1430"/>
      <c r="Z593" s="1430"/>
      <c r="AA593" s="1430"/>
      <c r="AB593" s="1430"/>
      <c r="AC593" s="1430"/>
      <c r="AD593" s="1430"/>
      <c r="AE593" s="1430"/>
      <c r="AF593" s="1430"/>
      <c r="AG593" s="1430"/>
      <c r="AH593" s="1430"/>
      <c r="AI593" s="1430"/>
      <c r="AJ593" s="1430"/>
      <c r="AK593" s="93"/>
      <c r="AL593" s="93"/>
      <c r="AM593" s="93"/>
      <c r="AN593" s="93"/>
    </row>
    <row r="594" spans="2:40">
      <c r="B594" s="1430"/>
      <c r="C594" s="1430"/>
      <c r="D594" s="1430"/>
      <c r="E594" s="1430"/>
      <c r="F594" s="1430"/>
      <c r="G594" s="1430"/>
      <c r="H594" s="1430"/>
      <c r="I594" s="1430"/>
      <c r="J594" s="1430"/>
      <c r="K594" s="1430"/>
      <c r="L594" s="1430"/>
      <c r="M594" s="1430"/>
      <c r="N594" s="1430"/>
      <c r="O594" s="1430"/>
      <c r="P594" s="1430"/>
      <c r="Q594" s="1430"/>
      <c r="R594" s="1430"/>
      <c r="S594" s="1430"/>
      <c r="T594" s="1430"/>
      <c r="U594" s="1430"/>
      <c r="V594" s="1430"/>
      <c r="W594" s="1430"/>
      <c r="X594" s="1430"/>
      <c r="Y594" s="1430"/>
      <c r="Z594" s="1430"/>
      <c r="AA594" s="1430"/>
      <c r="AB594" s="1430"/>
      <c r="AC594" s="1430"/>
      <c r="AD594" s="1430"/>
      <c r="AE594" s="1430"/>
      <c r="AF594" s="1430"/>
      <c r="AG594" s="1430"/>
      <c r="AH594" s="1430"/>
      <c r="AI594" s="1430"/>
      <c r="AJ594" s="1430"/>
      <c r="AK594" s="93"/>
      <c r="AL594" s="93"/>
      <c r="AM594" s="93"/>
      <c r="AN594" s="93"/>
    </row>
    <row r="595" spans="2:40">
      <c r="B595" s="1430"/>
      <c r="C595" s="1430"/>
      <c r="D595" s="1430"/>
      <c r="E595" s="1430"/>
      <c r="F595" s="1430"/>
      <c r="G595" s="1430"/>
      <c r="H595" s="1430"/>
      <c r="I595" s="1430"/>
      <c r="J595" s="1430"/>
      <c r="K595" s="1430"/>
      <c r="L595" s="1430"/>
      <c r="M595" s="1430"/>
      <c r="N595" s="1430"/>
      <c r="O595" s="1430"/>
      <c r="P595" s="1430"/>
      <c r="Q595" s="1430"/>
      <c r="R595" s="1430"/>
      <c r="S595" s="1430"/>
      <c r="T595" s="1430"/>
      <c r="U595" s="1430"/>
      <c r="V595" s="1430"/>
      <c r="W595" s="1430"/>
      <c r="X595" s="1430"/>
      <c r="Y595" s="1430"/>
      <c r="Z595" s="1430"/>
      <c r="AA595" s="1430"/>
      <c r="AB595" s="1430"/>
      <c r="AC595" s="1430"/>
      <c r="AD595" s="1430"/>
      <c r="AE595" s="1430"/>
      <c r="AF595" s="1430"/>
      <c r="AG595" s="1430"/>
      <c r="AH595" s="1430"/>
      <c r="AI595" s="1430"/>
      <c r="AJ595" s="1430"/>
      <c r="AK595" s="93"/>
      <c r="AL595" s="93"/>
      <c r="AM595" s="93"/>
      <c r="AN595" s="93"/>
    </row>
    <row r="596" spans="2:40">
      <c r="B596" s="1430"/>
      <c r="C596" s="1430"/>
      <c r="D596" s="1430"/>
      <c r="E596" s="1430"/>
      <c r="F596" s="1430"/>
      <c r="G596" s="1430"/>
      <c r="H596" s="1430"/>
      <c r="I596" s="1430"/>
      <c r="J596" s="1430"/>
      <c r="K596" s="1430"/>
      <c r="L596" s="1430"/>
      <c r="M596" s="1430"/>
      <c r="N596" s="1430"/>
      <c r="O596" s="1430"/>
      <c r="P596" s="1430"/>
      <c r="Q596" s="1430"/>
      <c r="R596" s="1430"/>
      <c r="S596" s="1430"/>
      <c r="T596" s="1430"/>
      <c r="U596" s="1430"/>
      <c r="V596" s="1430"/>
      <c r="W596" s="1430"/>
      <c r="X596" s="1430"/>
      <c r="Y596" s="1430"/>
      <c r="Z596" s="1430"/>
      <c r="AA596" s="1430"/>
      <c r="AB596" s="1430"/>
      <c r="AC596" s="1430"/>
      <c r="AD596" s="1430"/>
      <c r="AE596" s="1430"/>
      <c r="AF596" s="1430"/>
      <c r="AG596" s="1430"/>
      <c r="AH596" s="1430"/>
      <c r="AI596" s="1430"/>
      <c r="AJ596" s="1430"/>
      <c r="AK596" s="93"/>
      <c r="AL596" s="93"/>
      <c r="AM596" s="93"/>
      <c r="AN596" s="93"/>
    </row>
    <row r="597" spans="2:40">
      <c r="B597" s="1430"/>
      <c r="C597" s="1430"/>
      <c r="D597" s="1430"/>
      <c r="E597" s="1430"/>
      <c r="F597" s="1430"/>
      <c r="G597" s="1430"/>
      <c r="H597" s="1430"/>
      <c r="I597" s="1430"/>
      <c r="J597" s="1430"/>
      <c r="K597" s="1430"/>
      <c r="L597" s="1430"/>
      <c r="M597" s="1430"/>
      <c r="N597" s="1430"/>
      <c r="O597" s="1430"/>
      <c r="P597" s="1430"/>
      <c r="Q597" s="1430"/>
      <c r="R597" s="1430"/>
      <c r="S597" s="1430"/>
      <c r="T597" s="1430"/>
      <c r="U597" s="1430"/>
      <c r="V597" s="1430"/>
      <c r="W597" s="1430"/>
      <c r="X597" s="1430"/>
      <c r="Y597" s="1430"/>
      <c r="Z597" s="1430"/>
      <c r="AA597" s="1430"/>
      <c r="AB597" s="1430"/>
      <c r="AC597" s="1430"/>
      <c r="AD597" s="1430"/>
      <c r="AE597" s="1430"/>
      <c r="AF597" s="1430"/>
      <c r="AG597" s="1430"/>
      <c r="AH597" s="1430"/>
      <c r="AI597" s="1430"/>
      <c r="AJ597" s="1430"/>
      <c r="AK597" s="93"/>
      <c r="AL597" s="93"/>
      <c r="AM597" s="93"/>
      <c r="AN597" s="93"/>
    </row>
    <row r="598" spans="2:40">
      <c r="B598" s="1430"/>
      <c r="C598" s="1430"/>
      <c r="D598" s="1430"/>
      <c r="E598" s="1430"/>
      <c r="F598" s="1430"/>
      <c r="G598" s="1430"/>
      <c r="H598" s="1430"/>
      <c r="I598" s="1430"/>
      <c r="J598" s="1430"/>
      <c r="K598" s="1430"/>
      <c r="L598" s="1430"/>
      <c r="M598" s="1430"/>
      <c r="N598" s="1430"/>
      <c r="O598" s="1430"/>
      <c r="P598" s="1430"/>
      <c r="Q598" s="1430"/>
      <c r="R598" s="1430"/>
      <c r="S598" s="1430"/>
      <c r="T598" s="1430"/>
      <c r="U598" s="1430"/>
      <c r="V598" s="1430"/>
      <c r="W598" s="1430"/>
      <c r="X598" s="1430"/>
      <c r="Y598" s="1430"/>
      <c r="Z598" s="1430"/>
      <c r="AA598" s="1430"/>
      <c r="AB598" s="1430"/>
      <c r="AC598" s="1430"/>
      <c r="AD598" s="1430"/>
      <c r="AE598" s="1430"/>
      <c r="AF598" s="1430"/>
      <c r="AG598" s="1430"/>
      <c r="AH598" s="1430"/>
      <c r="AI598" s="1430"/>
      <c r="AJ598" s="1430"/>
      <c r="AK598" s="93"/>
      <c r="AL598" s="93"/>
      <c r="AM598" s="93"/>
      <c r="AN598" s="93"/>
    </row>
    <row r="599" spans="2:40">
      <c r="B599" s="1430"/>
      <c r="C599" s="1430"/>
      <c r="D599" s="1430"/>
      <c r="E599" s="1430"/>
      <c r="F599" s="1430"/>
      <c r="G599" s="1430"/>
      <c r="H599" s="1430"/>
      <c r="I599" s="1430"/>
      <c r="J599" s="1430"/>
      <c r="K599" s="1430"/>
      <c r="L599" s="1430"/>
      <c r="M599" s="1430"/>
      <c r="N599" s="1430"/>
      <c r="O599" s="1430"/>
      <c r="P599" s="1430"/>
      <c r="Q599" s="1430"/>
      <c r="R599" s="1430"/>
      <c r="S599" s="1430"/>
      <c r="T599" s="1430"/>
      <c r="U599" s="1430"/>
      <c r="V599" s="1430"/>
      <c r="W599" s="1430"/>
      <c r="X599" s="1430"/>
      <c r="Y599" s="1430"/>
      <c r="Z599" s="1430"/>
      <c r="AA599" s="1430"/>
      <c r="AB599" s="1430"/>
      <c r="AC599" s="1430"/>
      <c r="AD599" s="1430"/>
      <c r="AE599" s="1430"/>
      <c r="AF599" s="1430"/>
      <c r="AG599" s="1430"/>
      <c r="AH599" s="1430"/>
      <c r="AI599" s="1430"/>
      <c r="AJ599" s="1430"/>
      <c r="AK599" s="93"/>
      <c r="AL599" s="93"/>
      <c r="AM599" s="93"/>
      <c r="AN599" s="93"/>
    </row>
    <row r="600" spans="2:40">
      <c r="B600" s="1430"/>
      <c r="C600" s="1430"/>
      <c r="D600" s="1430"/>
      <c r="E600" s="1430"/>
      <c r="F600" s="1430"/>
      <c r="G600" s="1430"/>
      <c r="H600" s="1430"/>
      <c r="I600" s="1430"/>
      <c r="J600" s="1430"/>
      <c r="K600" s="1430"/>
      <c r="L600" s="1430"/>
      <c r="M600" s="1430"/>
      <c r="N600" s="1430"/>
      <c r="O600" s="1430"/>
      <c r="P600" s="1430"/>
      <c r="Q600" s="1430"/>
      <c r="R600" s="1430"/>
      <c r="S600" s="1430"/>
      <c r="T600" s="1430"/>
      <c r="U600" s="1430"/>
      <c r="V600" s="1430"/>
      <c r="W600" s="1430"/>
      <c r="X600" s="1430"/>
      <c r="Y600" s="1430"/>
      <c r="Z600" s="1430"/>
      <c r="AA600" s="1430"/>
      <c r="AB600" s="1430"/>
      <c r="AC600" s="1430"/>
      <c r="AD600" s="1430"/>
      <c r="AE600" s="1430"/>
      <c r="AF600" s="1430"/>
      <c r="AG600" s="1430"/>
      <c r="AH600" s="1430"/>
      <c r="AI600" s="1430"/>
      <c r="AJ600" s="1430"/>
      <c r="AK600" s="93"/>
      <c r="AL600" s="93"/>
      <c r="AM600" s="93"/>
      <c r="AN600" s="93"/>
    </row>
    <row r="601" spans="2:40">
      <c r="B601" s="1430"/>
      <c r="C601" s="1430"/>
      <c r="D601" s="1430"/>
      <c r="E601" s="1430"/>
      <c r="F601" s="1430"/>
      <c r="G601" s="1430"/>
      <c r="H601" s="1430"/>
      <c r="I601" s="1430"/>
      <c r="J601" s="1430"/>
      <c r="K601" s="1430"/>
      <c r="L601" s="1430"/>
      <c r="M601" s="1430"/>
      <c r="N601" s="1430"/>
      <c r="O601" s="1430"/>
      <c r="P601" s="1430"/>
      <c r="Q601" s="1430"/>
      <c r="R601" s="1430"/>
      <c r="S601" s="1430"/>
      <c r="T601" s="1430"/>
      <c r="U601" s="1430"/>
      <c r="V601" s="1430"/>
      <c r="W601" s="1430"/>
      <c r="X601" s="1430"/>
      <c r="Y601" s="1430"/>
      <c r="Z601" s="1430"/>
      <c r="AA601" s="1430"/>
      <c r="AB601" s="1430"/>
      <c r="AC601" s="1430"/>
      <c r="AD601" s="1430"/>
      <c r="AE601" s="1430"/>
      <c r="AF601" s="1430"/>
      <c r="AG601" s="1430"/>
      <c r="AH601" s="1430"/>
      <c r="AI601" s="1430"/>
      <c r="AJ601" s="1430"/>
      <c r="AK601" s="93"/>
      <c r="AL601" s="93"/>
      <c r="AM601" s="93"/>
      <c r="AN601" s="93"/>
    </row>
    <row r="602" spans="2:40">
      <c r="B602" s="1430"/>
      <c r="C602" s="1430"/>
      <c r="D602" s="1430"/>
      <c r="E602" s="1430"/>
      <c r="F602" s="1430"/>
      <c r="G602" s="1430"/>
      <c r="H602" s="1430"/>
      <c r="I602" s="1430"/>
      <c r="J602" s="1430"/>
      <c r="K602" s="1430"/>
      <c r="L602" s="1430"/>
      <c r="M602" s="1430"/>
      <c r="N602" s="1430"/>
      <c r="O602" s="1430"/>
      <c r="P602" s="1430"/>
      <c r="Q602" s="1430"/>
      <c r="R602" s="1430"/>
      <c r="S602" s="1430"/>
      <c r="T602" s="1430"/>
      <c r="U602" s="1430"/>
      <c r="V602" s="1430"/>
      <c r="W602" s="1430"/>
      <c r="X602" s="1430"/>
      <c r="Y602" s="1430"/>
      <c r="Z602" s="1430"/>
      <c r="AA602" s="1430"/>
      <c r="AB602" s="1430"/>
      <c r="AC602" s="1430"/>
      <c r="AD602" s="1430"/>
      <c r="AE602" s="1430"/>
      <c r="AF602" s="1430"/>
      <c r="AG602" s="1430"/>
      <c r="AH602" s="1430"/>
      <c r="AI602" s="1430"/>
      <c r="AJ602" s="1430"/>
      <c r="AK602" s="93"/>
      <c r="AL602" s="93"/>
      <c r="AM602" s="93"/>
      <c r="AN602" s="93"/>
    </row>
    <row r="603" spans="2:40">
      <c r="B603" s="1430"/>
      <c r="C603" s="1430"/>
      <c r="D603" s="1430"/>
      <c r="E603" s="1430"/>
      <c r="F603" s="1430"/>
      <c r="G603" s="1430"/>
      <c r="H603" s="1430"/>
      <c r="I603" s="1430"/>
      <c r="J603" s="1430"/>
      <c r="K603" s="1430"/>
      <c r="L603" s="1430"/>
      <c r="M603" s="1430"/>
      <c r="N603" s="1430"/>
      <c r="O603" s="1430"/>
      <c r="P603" s="1430"/>
      <c r="Q603" s="1430"/>
      <c r="R603" s="1430"/>
      <c r="S603" s="1430"/>
      <c r="T603" s="1430"/>
      <c r="U603" s="1430"/>
      <c r="V603" s="1430"/>
      <c r="W603" s="1430"/>
      <c r="X603" s="1430"/>
      <c r="Y603" s="1430"/>
      <c r="Z603" s="1430"/>
      <c r="AA603" s="1430"/>
      <c r="AB603" s="1430"/>
      <c r="AC603" s="1430"/>
      <c r="AD603" s="1430"/>
      <c r="AE603" s="1430"/>
      <c r="AF603" s="1430"/>
      <c r="AG603" s="1430"/>
      <c r="AH603" s="1430"/>
      <c r="AI603" s="1430"/>
      <c r="AJ603" s="1430"/>
      <c r="AK603" s="93"/>
      <c r="AL603" s="93"/>
      <c r="AM603" s="93"/>
      <c r="AN603" s="93"/>
    </row>
    <row r="604" spans="2:40">
      <c r="B604" s="1430"/>
      <c r="C604" s="1430"/>
      <c r="D604" s="1430"/>
      <c r="E604" s="1430"/>
      <c r="F604" s="1430"/>
      <c r="G604" s="1430"/>
      <c r="H604" s="1430"/>
      <c r="I604" s="1430"/>
      <c r="J604" s="1430"/>
      <c r="K604" s="1430"/>
      <c r="L604" s="1430"/>
      <c r="M604" s="1430"/>
      <c r="N604" s="1430"/>
      <c r="O604" s="1430"/>
      <c r="P604" s="1430"/>
      <c r="Q604" s="1430"/>
      <c r="R604" s="1430"/>
      <c r="S604" s="1430"/>
      <c r="T604" s="1430"/>
      <c r="U604" s="1430"/>
      <c r="V604" s="1430"/>
      <c r="W604" s="1430"/>
      <c r="X604" s="1430"/>
      <c r="Y604" s="1430"/>
      <c r="Z604" s="1430"/>
      <c r="AA604" s="1430"/>
      <c r="AB604" s="1430"/>
      <c r="AC604" s="1430"/>
      <c r="AD604" s="1430"/>
      <c r="AE604" s="1430"/>
      <c r="AF604" s="1430"/>
      <c r="AG604" s="1430"/>
      <c r="AH604" s="1430"/>
      <c r="AI604" s="1430"/>
      <c r="AJ604" s="1430"/>
      <c r="AK604" s="93"/>
      <c r="AL604" s="93"/>
      <c r="AM604" s="93"/>
      <c r="AN604" s="93"/>
    </row>
    <row r="605" spans="2:40">
      <c r="B605" s="1430"/>
      <c r="C605" s="1430"/>
      <c r="D605" s="1430"/>
      <c r="E605" s="1430"/>
      <c r="F605" s="1430"/>
      <c r="G605" s="1430"/>
      <c r="H605" s="1430"/>
      <c r="I605" s="1430"/>
      <c r="J605" s="1430"/>
      <c r="K605" s="1430"/>
      <c r="L605" s="1430"/>
      <c r="M605" s="1430"/>
      <c r="N605" s="1430"/>
      <c r="O605" s="1430"/>
      <c r="P605" s="1430"/>
      <c r="Q605" s="1430"/>
      <c r="R605" s="1430"/>
      <c r="S605" s="1430"/>
      <c r="T605" s="1430"/>
      <c r="U605" s="1430"/>
      <c r="V605" s="1430"/>
      <c r="W605" s="1430"/>
      <c r="X605" s="1430"/>
      <c r="Y605" s="1430"/>
      <c r="Z605" s="1430"/>
      <c r="AA605" s="1430"/>
      <c r="AB605" s="1430"/>
      <c r="AC605" s="1430"/>
      <c r="AD605" s="1430"/>
      <c r="AE605" s="1430"/>
      <c r="AF605" s="1430"/>
      <c r="AG605" s="1430"/>
      <c r="AH605" s="1430"/>
      <c r="AI605" s="1430"/>
      <c r="AJ605" s="1430"/>
      <c r="AK605" s="93"/>
      <c r="AL605" s="93"/>
      <c r="AM605" s="93"/>
      <c r="AN605" s="93"/>
    </row>
    <row r="606" spans="2:40">
      <c r="B606" s="1430"/>
      <c r="C606" s="1430"/>
      <c r="D606" s="1430"/>
      <c r="E606" s="1430"/>
      <c r="F606" s="1430"/>
      <c r="G606" s="1430"/>
      <c r="H606" s="1430"/>
      <c r="I606" s="1430"/>
      <c r="J606" s="1430"/>
      <c r="K606" s="1430"/>
      <c r="L606" s="1430"/>
      <c r="M606" s="1430"/>
      <c r="N606" s="1430"/>
      <c r="O606" s="1430"/>
      <c r="P606" s="1430"/>
      <c r="Q606" s="1430"/>
      <c r="R606" s="1430"/>
      <c r="S606" s="1430"/>
      <c r="T606" s="1430"/>
      <c r="U606" s="1430"/>
      <c r="V606" s="1430"/>
      <c r="W606" s="1430"/>
      <c r="X606" s="1430"/>
      <c r="Y606" s="1430"/>
      <c r="Z606" s="1430"/>
      <c r="AA606" s="1430"/>
      <c r="AB606" s="1430"/>
      <c r="AC606" s="1430"/>
      <c r="AD606" s="1430"/>
      <c r="AE606" s="1430"/>
      <c r="AF606" s="1430"/>
      <c r="AG606" s="1430"/>
      <c r="AH606" s="1430"/>
      <c r="AI606" s="1430"/>
      <c r="AJ606" s="1430"/>
      <c r="AK606" s="93"/>
      <c r="AL606" s="93"/>
      <c r="AM606" s="93"/>
      <c r="AN606" s="93"/>
    </row>
    <row r="607" spans="2:40">
      <c r="B607" s="1430"/>
      <c r="C607" s="1430"/>
      <c r="D607" s="1430"/>
      <c r="E607" s="1430"/>
      <c r="F607" s="1430"/>
      <c r="G607" s="1430"/>
      <c r="H607" s="1430"/>
      <c r="I607" s="1430"/>
      <c r="J607" s="1430"/>
      <c r="K607" s="1430"/>
      <c r="L607" s="1430"/>
      <c r="M607" s="1430"/>
      <c r="N607" s="1430"/>
      <c r="O607" s="1430"/>
      <c r="P607" s="1430"/>
      <c r="Q607" s="1430"/>
      <c r="R607" s="1430"/>
      <c r="S607" s="1430"/>
      <c r="T607" s="1430"/>
      <c r="U607" s="1430"/>
      <c r="V607" s="1430"/>
      <c r="W607" s="1430"/>
      <c r="X607" s="1430"/>
      <c r="Y607" s="1430"/>
      <c r="Z607" s="1430"/>
      <c r="AA607" s="1430"/>
      <c r="AB607" s="1430"/>
      <c r="AC607" s="1430"/>
      <c r="AD607" s="1430"/>
      <c r="AE607" s="1430"/>
      <c r="AF607" s="1430"/>
      <c r="AG607" s="1430"/>
      <c r="AH607" s="1430"/>
      <c r="AI607" s="1430"/>
      <c r="AJ607" s="1430"/>
      <c r="AK607" s="93"/>
      <c r="AL607" s="93"/>
      <c r="AM607" s="93"/>
      <c r="AN607" s="93"/>
    </row>
    <row r="608" spans="2:40">
      <c r="B608" s="1430"/>
      <c r="C608" s="1430"/>
      <c r="D608" s="1430"/>
      <c r="E608" s="1430"/>
      <c r="F608" s="1430"/>
      <c r="G608" s="1430"/>
      <c r="H608" s="1430"/>
      <c r="I608" s="1430"/>
      <c r="J608" s="1430"/>
      <c r="K608" s="1430"/>
      <c r="L608" s="1430"/>
      <c r="M608" s="1430"/>
      <c r="N608" s="1430"/>
      <c r="O608" s="1430"/>
      <c r="P608" s="1430"/>
      <c r="Q608" s="1430"/>
      <c r="R608" s="1430"/>
      <c r="S608" s="1430"/>
      <c r="T608" s="1430"/>
      <c r="U608" s="1430"/>
      <c r="V608" s="1430"/>
      <c r="W608" s="1430"/>
      <c r="X608" s="1430"/>
      <c r="Y608" s="1430"/>
      <c r="Z608" s="1430"/>
      <c r="AA608" s="1430"/>
      <c r="AB608" s="1430"/>
      <c r="AC608" s="1430"/>
      <c r="AD608" s="1430"/>
      <c r="AE608" s="1430"/>
      <c r="AF608" s="1430"/>
      <c r="AG608" s="1430"/>
      <c r="AH608" s="1430"/>
      <c r="AI608" s="1430"/>
      <c r="AJ608" s="1430"/>
      <c r="AK608" s="93"/>
      <c r="AL608" s="93"/>
      <c r="AM608" s="93"/>
      <c r="AN608" s="93"/>
    </row>
    <row r="609" spans="2:40">
      <c r="B609" s="1430"/>
      <c r="C609" s="1430"/>
      <c r="D609" s="1430"/>
      <c r="E609" s="1430"/>
      <c r="F609" s="1430"/>
      <c r="G609" s="1430"/>
      <c r="H609" s="1430"/>
      <c r="I609" s="1430"/>
      <c r="J609" s="1430"/>
      <c r="K609" s="1430"/>
      <c r="L609" s="1430"/>
      <c r="M609" s="1430"/>
      <c r="N609" s="1430"/>
      <c r="O609" s="1430"/>
      <c r="P609" s="1430"/>
      <c r="Q609" s="1430"/>
      <c r="R609" s="1430"/>
      <c r="S609" s="1430"/>
      <c r="T609" s="1430"/>
      <c r="U609" s="1430"/>
      <c r="V609" s="1430"/>
      <c r="W609" s="1430"/>
      <c r="X609" s="1430"/>
      <c r="Y609" s="1430"/>
      <c r="Z609" s="1430"/>
      <c r="AA609" s="1430"/>
      <c r="AB609" s="1430"/>
      <c r="AC609" s="1430"/>
      <c r="AD609" s="1430"/>
      <c r="AE609" s="1430"/>
      <c r="AF609" s="1430"/>
      <c r="AG609" s="1430"/>
      <c r="AH609" s="1430"/>
      <c r="AI609" s="1430"/>
      <c r="AJ609" s="1430"/>
      <c r="AK609" s="93"/>
      <c r="AL609" s="93"/>
      <c r="AM609" s="93"/>
      <c r="AN609" s="93"/>
    </row>
    <row r="610" spans="2:40">
      <c r="B610" s="1430"/>
      <c r="C610" s="1430"/>
      <c r="D610" s="1430"/>
      <c r="E610" s="1430"/>
      <c r="F610" s="1430"/>
      <c r="G610" s="1430"/>
      <c r="H610" s="1430"/>
      <c r="I610" s="1430"/>
      <c r="J610" s="1430"/>
      <c r="K610" s="1430"/>
      <c r="L610" s="1430"/>
      <c r="M610" s="1430"/>
      <c r="N610" s="1430"/>
      <c r="O610" s="1430"/>
      <c r="P610" s="1430"/>
      <c r="Q610" s="1430"/>
      <c r="R610" s="1430"/>
      <c r="S610" s="1430"/>
      <c r="T610" s="1430"/>
      <c r="U610" s="1430"/>
      <c r="V610" s="1430"/>
      <c r="W610" s="1430"/>
      <c r="X610" s="1430"/>
      <c r="Y610" s="1430"/>
      <c r="Z610" s="1430"/>
      <c r="AA610" s="1430"/>
      <c r="AB610" s="1430"/>
      <c r="AC610" s="1430"/>
      <c r="AD610" s="1430"/>
      <c r="AE610" s="1430"/>
      <c r="AF610" s="1430"/>
      <c r="AG610" s="1430"/>
      <c r="AH610" s="1430"/>
      <c r="AI610" s="1430"/>
      <c r="AJ610" s="1430"/>
      <c r="AK610" s="93"/>
      <c r="AL610" s="93"/>
      <c r="AM610" s="93"/>
      <c r="AN610" s="93"/>
    </row>
    <row r="611" spans="2:40">
      <c r="B611" s="1430"/>
      <c r="C611" s="1430"/>
      <c r="D611" s="1430"/>
      <c r="E611" s="1430"/>
      <c r="F611" s="1430"/>
      <c r="G611" s="1430"/>
      <c r="H611" s="1430"/>
      <c r="I611" s="1430"/>
      <c r="J611" s="1430"/>
      <c r="K611" s="1430"/>
      <c r="L611" s="1430"/>
      <c r="M611" s="1430"/>
      <c r="N611" s="1430"/>
      <c r="O611" s="1430"/>
      <c r="P611" s="1430"/>
      <c r="Q611" s="1430"/>
      <c r="R611" s="1430"/>
      <c r="S611" s="1430"/>
      <c r="T611" s="1430"/>
      <c r="U611" s="1430"/>
      <c r="V611" s="1430"/>
      <c r="W611" s="1430"/>
      <c r="X611" s="1430"/>
      <c r="Y611" s="1430"/>
      <c r="Z611" s="1430"/>
      <c r="AA611" s="1430"/>
      <c r="AB611" s="1430"/>
      <c r="AC611" s="1430"/>
      <c r="AD611" s="1430"/>
      <c r="AE611" s="1430"/>
      <c r="AF611" s="1430"/>
      <c r="AG611" s="1430"/>
      <c r="AH611" s="1430"/>
      <c r="AI611" s="1430"/>
      <c r="AJ611" s="1430"/>
      <c r="AK611" s="93"/>
      <c r="AL611" s="93"/>
      <c r="AM611" s="93"/>
      <c r="AN611" s="93"/>
    </row>
    <row r="612" spans="2:40">
      <c r="B612" s="1430"/>
      <c r="C612" s="1430"/>
      <c r="D612" s="1430"/>
      <c r="E612" s="1430"/>
      <c r="F612" s="1430"/>
      <c r="G612" s="1430"/>
      <c r="H612" s="1430"/>
      <c r="I612" s="1430"/>
      <c r="J612" s="1430"/>
      <c r="K612" s="1430"/>
      <c r="L612" s="1430"/>
      <c r="M612" s="1430"/>
      <c r="N612" s="1430"/>
      <c r="O612" s="1430"/>
      <c r="P612" s="1430"/>
      <c r="Q612" s="1430"/>
      <c r="R612" s="1430"/>
      <c r="S612" s="1430"/>
      <c r="T612" s="1430"/>
      <c r="U612" s="1430"/>
      <c r="V612" s="1430"/>
      <c r="W612" s="1430"/>
      <c r="X612" s="1430"/>
      <c r="Y612" s="1430"/>
      <c r="Z612" s="1430"/>
      <c r="AA612" s="1430"/>
      <c r="AB612" s="1430"/>
      <c r="AC612" s="1430"/>
      <c r="AD612" s="1430"/>
      <c r="AE612" s="1430"/>
      <c r="AF612" s="1430"/>
      <c r="AG612" s="1430"/>
      <c r="AH612" s="1430"/>
      <c r="AI612" s="1430"/>
      <c r="AJ612" s="1430"/>
      <c r="AK612" s="93"/>
      <c r="AL612" s="93"/>
      <c r="AM612" s="93"/>
      <c r="AN612" s="93"/>
    </row>
    <row r="613" spans="2:40">
      <c r="B613" s="1430"/>
      <c r="C613" s="1430"/>
      <c r="D613" s="1430"/>
      <c r="E613" s="1430"/>
      <c r="F613" s="1430"/>
      <c r="G613" s="1430"/>
      <c r="H613" s="1430"/>
      <c r="I613" s="1430"/>
      <c r="J613" s="1430"/>
      <c r="K613" s="1430"/>
      <c r="L613" s="1430"/>
      <c r="M613" s="1430"/>
      <c r="N613" s="1430"/>
      <c r="O613" s="1430"/>
      <c r="P613" s="1430"/>
      <c r="Q613" s="1430"/>
      <c r="R613" s="1430"/>
      <c r="S613" s="1430"/>
      <c r="T613" s="1430"/>
      <c r="U613" s="1430"/>
      <c r="V613" s="1430"/>
      <c r="W613" s="1430"/>
      <c r="X613" s="1430"/>
      <c r="Y613" s="1430"/>
      <c r="Z613" s="1430"/>
      <c r="AA613" s="1430"/>
      <c r="AB613" s="1430"/>
      <c r="AC613" s="1430"/>
      <c r="AD613" s="1430"/>
      <c r="AE613" s="1430"/>
      <c r="AF613" s="1430"/>
      <c r="AG613" s="1430"/>
      <c r="AH613" s="1430"/>
      <c r="AI613" s="1430"/>
      <c r="AJ613" s="1430"/>
      <c r="AK613" s="93"/>
      <c r="AL613" s="93"/>
      <c r="AM613" s="93"/>
      <c r="AN613" s="93"/>
    </row>
    <row r="614" spans="2:40">
      <c r="B614" s="1430"/>
      <c r="C614" s="1430"/>
      <c r="D614" s="1430"/>
      <c r="E614" s="1430"/>
      <c r="F614" s="1430"/>
      <c r="G614" s="1430"/>
      <c r="H614" s="1430"/>
      <c r="I614" s="1430"/>
      <c r="J614" s="1430"/>
      <c r="K614" s="1430"/>
      <c r="L614" s="1430"/>
      <c r="M614" s="1430"/>
      <c r="N614" s="1430"/>
      <c r="O614" s="1430"/>
      <c r="P614" s="1430"/>
      <c r="Q614" s="1430"/>
      <c r="R614" s="1430"/>
      <c r="S614" s="1430"/>
      <c r="T614" s="1430"/>
      <c r="U614" s="1430"/>
      <c r="V614" s="1430"/>
      <c r="W614" s="1430"/>
      <c r="X614" s="1430"/>
      <c r="Y614" s="1430"/>
      <c r="Z614" s="1430"/>
      <c r="AA614" s="1430"/>
      <c r="AB614" s="1430"/>
      <c r="AC614" s="1430"/>
      <c r="AD614" s="1430"/>
      <c r="AE614" s="1430"/>
      <c r="AF614" s="1430"/>
      <c r="AG614" s="1430"/>
      <c r="AH614" s="1430"/>
      <c r="AI614" s="1430"/>
      <c r="AJ614" s="1430"/>
      <c r="AK614" s="93"/>
      <c r="AL614" s="93"/>
      <c r="AM614" s="93"/>
      <c r="AN614" s="93"/>
    </row>
    <row r="615" spans="2:40">
      <c r="B615" s="1430"/>
      <c r="C615" s="1430"/>
      <c r="D615" s="1430"/>
      <c r="E615" s="1430"/>
      <c r="F615" s="1430"/>
      <c r="G615" s="1430"/>
      <c r="H615" s="1430"/>
      <c r="I615" s="1430"/>
      <c r="J615" s="1430"/>
      <c r="K615" s="1430"/>
      <c r="L615" s="1430"/>
      <c r="M615" s="1430"/>
      <c r="N615" s="1430"/>
      <c r="O615" s="1430"/>
      <c r="P615" s="1430"/>
      <c r="Q615" s="1430"/>
      <c r="R615" s="1430"/>
      <c r="S615" s="1430"/>
      <c r="T615" s="1430"/>
      <c r="U615" s="1430"/>
      <c r="V615" s="1430"/>
      <c r="W615" s="1430"/>
      <c r="X615" s="1430"/>
      <c r="Y615" s="1430"/>
      <c r="Z615" s="1430"/>
      <c r="AA615" s="1430"/>
      <c r="AB615" s="1430"/>
      <c r="AC615" s="1430"/>
      <c r="AD615" s="1430"/>
      <c r="AE615" s="1430"/>
      <c r="AF615" s="1430"/>
      <c r="AG615" s="1430"/>
      <c r="AH615" s="1430"/>
      <c r="AI615" s="1430"/>
      <c r="AJ615" s="1430"/>
      <c r="AK615" s="93"/>
      <c r="AL615" s="93"/>
      <c r="AM615" s="93"/>
      <c r="AN615" s="93"/>
    </row>
    <row r="616" spans="2:40">
      <c r="B616" s="1430"/>
      <c r="C616" s="1430"/>
      <c r="D616" s="1430"/>
      <c r="E616" s="1430"/>
      <c r="F616" s="1430"/>
      <c r="G616" s="1430"/>
      <c r="H616" s="1430"/>
      <c r="I616" s="1430"/>
      <c r="J616" s="1430"/>
      <c r="K616" s="1430"/>
      <c r="L616" s="1430"/>
      <c r="M616" s="1430"/>
      <c r="N616" s="1430"/>
      <c r="O616" s="1430"/>
      <c r="P616" s="1430"/>
      <c r="Q616" s="1430"/>
      <c r="R616" s="1430"/>
      <c r="S616" s="1430"/>
      <c r="T616" s="1430"/>
      <c r="U616" s="1430"/>
      <c r="V616" s="1430"/>
      <c r="W616" s="1430"/>
      <c r="X616" s="1430"/>
      <c r="Y616" s="1430"/>
      <c r="Z616" s="1430"/>
      <c r="AA616" s="1430"/>
      <c r="AB616" s="1430"/>
      <c r="AC616" s="1430"/>
      <c r="AD616" s="1430"/>
      <c r="AE616" s="1430"/>
      <c r="AF616" s="1430"/>
      <c r="AG616" s="1430"/>
      <c r="AH616" s="1430"/>
      <c r="AI616" s="1430"/>
      <c r="AJ616" s="1430"/>
      <c r="AK616" s="93"/>
      <c r="AL616" s="93"/>
      <c r="AM616" s="93"/>
      <c r="AN616" s="93"/>
    </row>
    <row r="617" spans="2:40">
      <c r="B617" s="1430"/>
      <c r="C617" s="1430"/>
      <c r="D617" s="1430"/>
      <c r="E617" s="1430"/>
      <c r="F617" s="1430"/>
      <c r="G617" s="1430"/>
      <c r="H617" s="1430"/>
      <c r="I617" s="1430"/>
      <c r="J617" s="1430"/>
      <c r="K617" s="1430"/>
      <c r="L617" s="1430"/>
      <c r="M617" s="1430"/>
      <c r="N617" s="1430"/>
      <c r="O617" s="1430"/>
      <c r="P617" s="1430"/>
      <c r="Q617" s="1430"/>
      <c r="R617" s="1430"/>
      <c r="S617" s="1430"/>
      <c r="T617" s="1430"/>
      <c r="U617" s="1430"/>
      <c r="V617" s="1430"/>
      <c r="W617" s="1430"/>
      <c r="X617" s="1430"/>
      <c r="Y617" s="1430"/>
      <c r="Z617" s="1430"/>
      <c r="AA617" s="1430"/>
      <c r="AB617" s="1430"/>
      <c r="AC617" s="1430"/>
      <c r="AD617" s="1430"/>
      <c r="AE617" s="1430"/>
      <c r="AF617" s="1430"/>
      <c r="AG617" s="1430"/>
      <c r="AH617" s="1430"/>
      <c r="AI617" s="1430"/>
      <c r="AJ617" s="1430"/>
      <c r="AK617" s="93"/>
      <c r="AL617" s="93"/>
      <c r="AM617" s="93"/>
      <c r="AN617" s="93"/>
    </row>
    <row r="618" spans="2:40">
      <c r="B618" s="1430"/>
      <c r="C618" s="1430"/>
      <c r="D618" s="1430"/>
      <c r="E618" s="1430"/>
      <c r="F618" s="1430"/>
      <c r="G618" s="1430"/>
      <c r="H618" s="1430"/>
      <c r="I618" s="1430"/>
      <c r="J618" s="1430"/>
      <c r="K618" s="1430"/>
      <c r="L618" s="1430"/>
      <c r="M618" s="1430"/>
      <c r="N618" s="1430"/>
      <c r="O618" s="1430"/>
      <c r="P618" s="1430"/>
      <c r="Q618" s="1430"/>
      <c r="R618" s="1430"/>
      <c r="S618" s="1430"/>
      <c r="T618" s="1430"/>
      <c r="U618" s="1430"/>
      <c r="V618" s="1430"/>
      <c r="W618" s="1430"/>
      <c r="X618" s="1430"/>
      <c r="Y618" s="1430"/>
      <c r="Z618" s="1430"/>
      <c r="AA618" s="1430"/>
      <c r="AB618" s="1430"/>
      <c r="AC618" s="1430"/>
      <c r="AD618" s="1430"/>
      <c r="AE618" s="1430"/>
      <c r="AF618" s="1430"/>
      <c r="AG618" s="1430"/>
      <c r="AH618" s="1430"/>
      <c r="AI618" s="1430"/>
      <c r="AJ618" s="1430"/>
      <c r="AK618" s="93"/>
      <c r="AL618" s="93"/>
      <c r="AM618" s="93"/>
      <c r="AN618" s="93"/>
    </row>
    <row r="619" spans="2:40">
      <c r="B619" s="1430"/>
      <c r="C619" s="1430"/>
      <c r="D619" s="1430"/>
      <c r="E619" s="1430"/>
      <c r="F619" s="1430"/>
      <c r="G619" s="1430"/>
      <c r="H619" s="1430"/>
      <c r="I619" s="1430"/>
      <c r="J619" s="1430"/>
      <c r="K619" s="1430"/>
      <c r="L619" s="1430"/>
      <c r="M619" s="1430"/>
      <c r="N619" s="1430"/>
      <c r="O619" s="1430"/>
      <c r="P619" s="1430"/>
      <c r="Q619" s="1430"/>
      <c r="R619" s="1430"/>
      <c r="S619" s="1430"/>
      <c r="T619" s="1430"/>
      <c r="U619" s="1430"/>
      <c r="V619" s="1430"/>
      <c r="W619" s="1430"/>
      <c r="X619" s="1430"/>
      <c r="Y619" s="1430"/>
      <c r="Z619" s="1430"/>
      <c r="AA619" s="1430"/>
      <c r="AB619" s="1430"/>
      <c r="AC619" s="1430"/>
      <c r="AD619" s="1430"/>
      <c r="AE619" s="1430"/>
      <c r="AF619" s="1430"/>
      <c r="AG619" s="1430"/>
      <c r="AH619" s="1430"/>
      <c r="AI619" s="1430"/>
      <c r="AJ619" s="1430"/>
      <c r="AK619" s="93"/>
      <c r="AL619" s="93"/>
      <c r="AM619" s="93"/>
      <c r="AN619" s="93"/>
    </row>
    <row r="620" spans="2:40">
      <c r="B620" s="1430"/>
      <c r="C620" s="1430"/>
      <c r="D620" s="1430"/>
      <c r="E620" s="1430"/>
      <c r="F620" s="1430"/>
      <c r="G620" s="1430"/>
      <c r="H620" s="1430"/>
      <c r="I620" s="1430"/>
      <c r="J620" s="1430"/>
      <c r="K620" s="1430"/>
      <c r="L620" s="1430"/>
      <c r="M620" s="1430"/>
      <c r="N620" s="1430"/>
      <c r="O620" s="1430"/>
      <c r="P620" s="1430"/>
      <c r="Q620" s="1430"/>
      <c r="R620" s="1430"/>
      <c r="S620" s="1430"/>
      <c r="T620" s="1430"/>
      <c r="U620" s="1430"/>
      <c r="V620" s="1430"/>
      <c r="W620" s="1430"/>
      <c r="X620" s="1430"/>
      <c r="Y620" s="1430"/>
      <c r="Z620" s="1430"/>
      <c r="AA620" s="1430"/>
      <c r="AB620" s="1430"/>
      <c r="AC620" s="1430"/>
      <c r="AD620" s="1430"/>
      <c r="AE620" s="1430"/>
      <c r="AF620" s="1430"/>
      <c r="AG620" s="1430"/>
      <c r="AH620" s="1430"/>
      <c r="AI620" s="1430"/>
      <c r="AJ620" s="1430"/>
      <c r="AK620" s="93"/>
      <c r="AL620" s="93"/>
      <c r="AM620" s="93"/>
      <c r="AN620" s="93"/>
    </row>
    <row r="621" spans="2:40">
      <c r="B621" s="1430"/>
      <c r="C621" s="1430"/>
      <c r="D621" s="1430"/>
      <c r="E621" s="1430"/>
      <c r="F621" s="1430"/>
      <c r="G621" s="1430"/>
      <c r="H621" s="1430"/>
      <c r="I621" s="1430"/>
      <c r="J621" s="1430"/>
      <c r="K621" s="1430"/>
      <c r="L621" s="1430"/>
      <c r="M621" s="1430"/>
      <c r="N621" s="1430"/>
      <c r="O621" s="1430"/>
      <c r="P621" s="1430"/>
      <c r="Q621" s="1430"/>
      <c r="R621" s="1430"/>
      <c r="S621" s="1430"/>
      <c r="T621" s="1430"/>
      <c r="U621" s="1430"/>
      <c r="V621" s="1430"/>
      <c r="W621" s="1430"/>
      <c r="X621" s="1430"/>
      <c r="Y621" s="1430"/>
      <c r="Z621" s="1430"/>
      <c r="AA621" s="1430"/>
      <c r="AB621" s="1430"/>
      <c r="AC621" s="1430"/>
      <c r="AD621" s="1430"/>
      <c r="AE621" s="1430"/>
      <c r="AF621" s="1430"/>
      <c r="AG621" s="1430"/>
      <c r="AH621" s="1430"/>
      <c r="AI621" s="1430"/>
      <c r="AJ621" s="1430"/>
      <c r="AK621" s="93"/>
      <c r="AL621" s="93"/>
      <c r="AM621" s="93"/>
      <c r="AN621" s="93"/>
    </row>
    <row r="622" spans="2:40">
      <c r="B622" s="1430"/>
      <c r="C622" s="1430"/>
      <c r="D622" s="1430"/>
      <c r="E622" s="1430"/>
      <c r="F622" s="1430"/>
      <c r="G622" s="1430"/>
      <c r="H622" s="1430"/>
      <c r="I622" s="1430"/>
      <c r="J622" s="1430"/>
      <c r="K622" s="1430"/>
      <c r="L622" s="1430"/>
      <c r="M622" s="1430"/>
      <c r="N622" s="1430"/>
      <c r="O622" s="1430"/>
      <c r="P622" s="1430"/>
      <c r="Q622" s="1430"/>
      <c r="R622" s="1430"/>
      <c r="S622" s="1430"/>
      <c r="T622" s="1430"/>
      <c r="U622" s="1430"/>
      <c r="V622" s="1430"/>
      <c r="W622" s="1430"/>
      <c r="X622" s="1430"/>
      <c r="Y622" s="1430"/>
      <c r="Z622" s="1430"/>
      <c r="AA622" s="1430"/>
      <c r="AB622" s="1430"/>
      <c r="AC622" s="1430"/>
      <c r="AD622" s="1430"/>
      <c r="AE622" s="1430"/>
      <c r="AF622" s="1430"/>
      <c r="AG622" s="1430"/>
      <c r="AH622" s="1430"/>
      <c r="AI622" s="1430"/>
      <c r="AJ622" s="1430"/>
      <c r="AK622" s="93"/>
      <c r="AL622" s="93"/>
      <c r="AM622" s="93"/>
      <c r="AN622" s="93"/>
    </row>
    <row r="623" spans="2:40">
      <c r="B623" s="1430"/>
      <c r="C623" s="1430"/>
      <c r="D623" s="1430"/>
      <c r="E623" s="1430"/>
      <c r="F623" s="1430"/>
      <c r="G623" s="1430"/>
      <c r="H623" s="1430"/>
      <c r="I623" s="1430"/>
      <c r="J623" s="1430"/>
      <c r="K623" s="1430"/>
      <c r="L623" s="1430"/>
      <c r="M623" s="1430"/>
      <c r="N623" s="1430"/>
      <c r="O623" s="1430"/>
      <c r="P623" s="1430"/>
      <c r="Q623" s="1430"/>
      <c r="R623" s="1430"/>
      <c r="S623" s="1430"/>
      <c r="T623" s="1430"/>
      <c r="U623" s="1430"/>
      <c r="V623" s="1430"/>
      <c r="W623" s="1430"/>
      <c r="X623" s="1430"/>
      <c r="Y623" s="1430"/>
      <c r="Z623" s="1430"/>
      <c r="AA623" s="1430"/>
      <c r="AB623" s="1430"/>
      <c r="AC623" s="1430"/>
      <c r="AD623" s="1430"/>
      <c r="AE623" s="1430"/>
      <c r="AF623" s="1430"/>
      <c r="AG623" s="1430"/>
      <c r="AH623" s="1430"/>
      <c r="AI623" s="1430"/>
      <c r="AJ623" s="1430"/>
      <c r="AK623" s="93"/>
      <c r="AL623" s="93"/>
      <c r="AM623" s="93"/>
      <c r="AN623" s="93"/>
    </row>
    <row r="624" spans="2:40">
      <c r="B624" s="1430"/>
      <c r="C624" s="1430"/>
      <c r="D624" s="1430"/>
      <c r="E624" s="1430"/>
      <c r="F624" s="1430"/>
      <c r="G624" s="1430"/>
      <c r="H624" s="1430"/>
      <c r="I624" s="1430"/>
      <c r="J624" s="1430"/>
      <c r="K624" s="1430"/>
      <c r="L624" s="1430"/>
      <c r="M624" s="1430"/>
      <c r="N624" s="1430"/>
      <c r="O624" s="1430"/>
      <c r="P624" s="1430"/>
      <c r="Q624" s="1430"/>
      <c r="R624" s="1430"/>
      <c r="S624" s="1430"/>
      <c r="T624" s="1430"/>
      <c r="U624" s="1430"/>
      <c r="V624" s="1430"/>
      <c r="W624" s="1430"/>
      <c r="X624" s="1430"/>
      <c r="Y624" s="1430"/>
      <c r="Z624" s="1430"/>
      <c r="AA624" s="1430"/>
      <c r="AB624" s="1430"/>
      <c r="AC624" s="1430"/>
      <c r="AD624" s="1430"/>
      <c r="AE624" s="1430"/>
      <c r="AF624" s="1430"/>
      <c r="AG624" s="1430"/>
      <c r="AH624" s="1430"/>
      <c r="AI624" s="1430"/>
      <c r="AJ624" s="1430"/>
      <c r="AK624" s="93"/>
      <c r="AL624" s="93"/>
      <c r="AM624" s="93"/>
      <c r="AN624" s="93"/>
    </row>
    <row r="625" spans="2:40">
      <c r="B625" s="1430"/>
      <c r="C625" s="1430"/>
      <c r="D625" s="1430"/>
      <c r="E625" s="1430"/>
      <c r="F625" s="1430"/>
      <c r="G625" s="1430"/>
      <c r="H625" s="1430"/>
      <c r="I625" s="1430"/>
      <c r="J625" s="1430"/>
      <c r="K625" s="1430"/>
      <c r="L625" s="1430"/>
      <c r="M625" s="1430"/>
      <c r="N625" s="1430"/>
      <c r="O625" s="1430"/>
      <c r="P625" s="1430"/>
      <c r="Q625" s="1430"/>
      <c r="R625" s="1430"/>
      <c r="S625" s="1430"/>
      <c r="T625" s="1430"/>
      <c r="U625" s="1430"/>
      <c r="V625" s="1430"/>
      <c r="W625" s="1430"/>
      <c r="X625" s="1430"/>
      <c r="Y625" s="1430"/>
      <c r="Z625" s="1430"/>
      <c r="AA625" s="1430"/>
      <c r="AB625" s="1430"/>
      <c r="AC625" s="1430"/>
      <c r="AD625" s="1430"/>
      <c r="AE625" s="1430"/>
      <c r="AF625" s="1430"/>
      <c r="AG625" s="1430"/>
      <c r="AH625" s="1430"/>
      <c r="AI625" s="1430"/>
      <c r="AJ625" s="1430"/>
      <c r="AK625" s="93"/>
      <c r="AL625" s="93"/>
      <c r="AM625" s="93"/>
      <c r="AN625" s="93"/>
    </row>
    <row r="626" spans="2:40">
      <c r="B626" s="1430"/>
      <c r="C626" s="1430"/>
      <c r="D626" s="1430"/>
      <c r="E626" s="1430"/>
      <c r="F626" s="1430"/>
      <c r="G626" s="1430"/>
      <c r="H626" s="1430"/>
      <c r="I626" s="1430"/>
      <c r="J626" s="1430"/>
      <c r="K626" s="1430"/>
      <c r="L626" s="1430"/>
      <c r="M626" s="1430"/>
      <c r="N626" s="1430"/>
      <c r="O626" s="1430"/>
      <c r="P626" s="1430"/>
      <c r="Q626" s="1430"/>
      <c r="R626" s="1430"/>
      <c r="S626" s="1430"/>
      <c r="T626" s="1430"/>
      <c r="U626" s="1430"/>
      <c r="V626" s="1430"/>
      <c r="W626" s="1430"/>
      <c r="X626" s="1430"/>
      <c r="Y626" s="1430"/>
      <c r="Z626" s="1430"/>
      <c r="AA626" s="1430"/>
      <c r="AB626" s="1430"/>
      <c r="AC626" s="1430"/>
      <c r="AD626" s="1430"/>
      <c r="AE626" s="1430"/>
      <c r="AF626" s="1430"/>
      <c r="AG626" s="1430"/>
      <c r="AH626" s="1430"/>
      <c r="AI626" s="1430"/>
      <c r="AJ626" s="1430"/>
      <c r="AK626" s="93"/>
      <c r="AL626" s="93"/>
      <c r="AM626" s="93"/>
      <c r="AN626" s="93"/>
    </row>
    <row r="627" spans="2:40">
      <c r="B627" s="1430"/>
      <c r="C627" s="1430"/>
      <c r="D627" s="1430"/>
      <c r="E627" s="1430"/>
      <c r="F627" s="1430"/>
      <c r="G627" s="1430"/>
      <c r="H627" s="1430"/>
      <c r="I627" s="1430"/>
      <c r="J627" s="1430"/>
      <c r="K627" s="1430"/>
      <c r="L627" s="1430"/>
      <c r="M627" s="1430"/>
      <c r="N627" s="1430"/>
      <c r="O627" s="1430"/>
      <c r="P627" s="1430"/>
      <c r="Q627" s="1430"/>
      <c r="R627" s="1430"/>
      <c r="S627" s="1430"/>
      <c r="T627" s="1430"/>
      <c r="U627" s="1430"/>
      <c r="V627" s="1430"/>
      <c r="W627" s="1430"/>
      <c r="X627" s="1430"/>
      <c r="Y627" s="1430"/>
      <c r="Z627" s="1430"/>
      <c r="AA627" s="1430"/>
      <c r="AB627" s="1430"/>
      <c r="AC627" s="1430"/>
      <c r="AD627" s="1430"/>
      <c r="AE627" s="1430"/>
      <c r="AF627" s="1430"/>
      <c r="AG627" s="1430"/>
      <c r="AH627" s="1430"/>
      <c r="AI627" s="1430"/>
      <c r="AJ627" s="1430"/>
      <c r="AK627" s="93"/>
      <c r="AL627" s="93"/>
      <c r="AM627" s="93"/>
      <c r="AN627" s="93"/>
    </row>
    <row r="628" spans="2:40">
      <c r="B628" s="1430"/>
      <c r="C628" s="1430"/>
      <c r="D628" s="1430"/>
      <c r="E628" s="1430"/>
      <c r="F628" s="1430"/>
      <c r="G628" s="1430"/>
      <c r="H628" s="1430"/>
      <c r="I628" s="1430"/>
      <c r="J628" s="1430"/>
      <c r="K628" s="1430"/>
      <c r="L628" s="1430"/>
      <c r="M628" s="1430"/>
      <c r="N628" s="1430"/>
      <c r="O628" s="1430"/>
      <c r="P628" s="1430"/>
      <c r="Q628" s="1430"/>
      <c r="R628" s="1430"/>
      <c r="S628" s="1430"/>
      <c r="T628" s="1430"/>
      <c r="U628" s="1430"/>
      <c r="V628" s="1430"/>
      <c r="W628" s="1430"/>
      <c r="X628" s="1430"/>
      <c r="Y628" s="1430"/>
      <c r="Z628" s="1430"/>
      <c r="AA628" s="1430"/>
      <c r="AB628" s="1430"/>
      <c r="AC628" s="1430"/>
      <c r="AD628" s="1430"/>
      <c r="AE628" s="1430"/>
      <c r="AF628" s="1430"/>
      <c r="AG628" s="1430"/>
      <c r="AH628" s="1430"/>
      <c r="AI628" s="1430"/>
      <c r="AJ628" s="1430"/>
      <c r="AK628" s="93"/>
      <c r="AL628" s="93"/>
      <c r="AM628" s="93"/>
      <c r="AN628" s="93"/>
    </row>
    <row r="629" spans="2:40">
      <c r="B629" s="1430"/>
      <c r="C629" s="1430"/>
      <c r="D629" s="1430"/>
      <c r="E629" s="1430"/>
      <c r="F629" s="1430"/>
      <c r="G629" s="1430"/>
      <c r="H629" s="1430"/>
      <c r="I629" s="1430"/>
      <c r="J629" s="1430"/>
      <c r="K629" s="1430"/>
      <c r="L629" s="1430"/>
      <c r="M629" s="1430"/>
      <c r="N629" s="1430"/>
      <c r="O629" s="1430"/>
      <c r="P629" s="1430"/>
      <c r="Q629" s="1430"/>
      <c r="R629" s="1430"/>
      <c r="S629" s="1430"/>
      <c r="T629" s="1430"/>
      <c r="U629" s="1430"/>
      <c r="V629" s="1430"/>
      <c r="W629" s="1430"/>
      <c r="X629" s="1430"/>
      <c r="Y629" s="1430"/>
      <c r="Z629" s="1430"/>
      <c r="AA629" s="1430"/>
      <c r="AB629" s="1430"/>
      <c r="AC629" s="1430"/>
      <c r="AD629" s="1430"/>
      <c r="AE629" s="1430"/>
      <c r="AF629" s="1430"/>
      <c r="AG629" s="1430"/>
      <c r="AH629" s="1430"/>
      <c r="AI629" s="1430"/>
      <c r="AJ629" s="1430"/>
      <c r="AK629" s="93"/>
      <c r="AL629" s="93"/>
      <c r="AM629" s="93"/>
      <c r="AN629" s="93"/>
    </row>
    <row r="630" spans="2:40">
      <c r="B630" s="1430"/>
      <c r="C630" s="1430"/>
      <c r="D630" s="1430"/>
      <c r="E630" s="1430"/>
      <c r="F630" s="1430"/>
      <c r="G630" s="1430"/>
      <c r="H630" s="1430"/>
      <c r="I630" s="1430"/>
      <c r="J630" s="1430"/>
      <c r="K630" s="1430"/>
      <c r="L630" s="1430"/>
      <c r="M630" s="1430"/>
      <c r="N630" s="1430"/>
      <c r="O630" s="1430"/>
      <c r="P630" s="1430"/>
      <c r="Q630" s="1430"/>
      <c r="R630" s="1430"/>
      <c r="S630" s="1430"/>
      <c r="T630" s="1430"/>
      <c r="U630" s="1430"/>
      <c r="V630" s="1430"/>
      <c r="W630" s="1430"/>
      <c r="X630" s="1430"/>
      <c r="Y630" s="1430"/>
      <c r="Z630" s="1430"/>
      <c r="AA630" s="1430"/>
      <c r="AB630" s="1430"/>
      <c r="AC630" s="1430"/>
      <c r="AD630" s="1430"/>
      <c r="AE630" s="1430"/>
      <c r="AF630" s="1430"/>
      <c r="AG630" s="1430"/>
      <c r="AH630" s="1430"/>
      <c r="AI630" s="1430"/>
      <c r="AJ630" s="1430"/>
      <c r="AK630" s="93"/>
      <c r="AL630" s="93"/>
      <c r="AM630" s="93"/>
      <c r="AN630" s="93"/>
    </row>
    <row r="631" spans="2:40">
      <c r="B631" s="1430"/>
      <c r="C631" s="1430"/>
      <c r="D631" s="1430"/>
      <c r="E631" s="1430"/>
      <c r="F631" s="1430"/>
      <c r="G631" s="1430"/>
      <c r="H631" s="1430"/>
      <c r="I631" s="1430"/>
      <c r="J631" s="1430"/>
      <c r="K631" s="1430"/>
      <c r="L631" s="1430"/>
      <c r="M631" s="1430"/>
      <c r="N631" s="1430"/>
      <c r="O631" s="1430"/>
      <c r="P631" s="1430"/>
      <c r="Q631" s="1430"/>
      <c r="R631" s="1430"/>
      <c r="S631" s="1430"/>
      <c r="T631" s="1430"/>
      <c r="U631" s="1430"/>
      <c r="V631" s="1430"/>
      <c r="W631" s="1430"/>
      <c r="X631" s="1430"/>
      <c r="Y631" s="1430"/>
      <c r="Z631" s="1430"/>
      <c r="AA631" s="1430"/>
      <c r="AB631" s="1430"/>
      <c r="AC631" s="1430"/>
      <c r="AD631" s="1430"/>
      <c r="AE631" s="1430"/>
      <c r="AF631" s="1430"/>
      <c r="AG631" s="1430"/>
      <c r="AH631" s="1430"/>
      <c r="AI631" s="1430"/>
      <c r="AJ631" s="1430"/>
      <c r="AK631" s="93"/>
      <c r="AL631" s="93"/>
      <c r="AM631" s="93"/>
      <c r="AN631" s="93"/>
    </row>
    <row r="632" spans="2:40">
      <c r="B632" s="1430"/>
      <c r="C632" s="1430"/>
      <c r="D632" s="1430"/>
      <c r="E632" s="1430"/>
      <c r="F632" s="1430"/>
      <c r="G632" s="1430"/>
      <c r="H632" s="1430"/>
      <c r="I632" s="1430"/>
      <c r="J632" s="1430"/>
      <c r="K632" s="1430"/>
      <c r="L632" s="1430"/>
      <c r="M632" s="1430"/>
      <c r="N632" s="1430"/>
      <c r="O632" s="1430"/>
      <c r="P632" s="1430"/>
      <c r="Q632" s="1430"/>
      <c r="R632" s="1430"/>
      <c r="S632" s="1430"/>
      <c r="T632" s="1430"/>
      <c r="U632" s="1430"/>
      <c r="V632" s="1430"/>
      <c r="W632" s="1430"/>
      <c r="X632" s="1430"/>
      <c r="Y632" s="1430"/>
      <c r="Z632" s="1430"/>
      <c r="AA632" s="1430"/>
      <c r="AB632" s="1430"/>
      <c r="AC632" s="1430"/>
      <c r="AD632" s="1430"/>
      <c r="AE632" s="1430"/>
      <c r="AF632" s="1430"/>
      <c r="AG632" s="1430"/>
      <c r="AH632" s="1430"/>
      <c r="AI632" s="1430"/>
      <c r="AJ632" s="1430"/>
      <c r="AK632" s="93"/>
      <c r="AL632" s="93"/>
      <c r="AM632" s="93"/>
      <c r="AN632" s="93"/>
    </row>
    <row r="633" spans="2:40">
      <c r="B633" s="1430"/>
      <c r="C633" s="1430"/>
      <c r="D633" s="1430"/>
      <c r="E633" s="1430"/>
      <c r="F633" s="1430"/>
      <c r="G633" s="1430"/>
      <c r="H633" s="1430"/>
      <c r="I633" s="1430"/>
      <c r="J633" s="1430"/>
      <c r="K633" s="1430"/>
      <c r="L633" s="1430"/>
      <c r="M633" s="1430"/>
      <c r="N633" s="1430"/>
      <c r="O633" s="1430"/>
      <c r="P633" s="1430"/>
      <c r="Q633" s="1430"/>
      <c r="R633" s="1430"/>
      <c r="S633" s="1430"/>
      <c r="T633" s="1430"/>
      <c r="U633" s="1430"/>
      <c r="V633" s="1430"/>
      <c r="W633" s="1430"/>
      <c r="X633" s="1430"/>
      <c r="Y633" s="1430"/>
      <c r="Z633" s="1430"/>
      <c r="AA633" s="1430"/>
      <c r="AB633" s="1430"/>
      <c r="AC633" s="1430"/>
      <c r="AD633" s="1430"/>
      <c r="AE633" s="1430"/>
      <c r="AF633" s="1430"/>
      <c r="AG633" s="1430"/>
      <c r="AH633" s="1430"/>
      <c r="AI633" s="1430"/>
      <c r="AJ633" s="1430"/>
      <c r="AK633" s="93"/>
      <c r="AL633" s="93"/>
      <c r="AM633" s="93"/>
      <c r="AN633" s="93"/>
    </row>
    <row r="634" spans="2:40">
      <c r="B634" s="1430"/>
      <c r="C634" s="1430"/>
      <c r="D634" s="1430"/>
      <c r="E634" s="1430"/>
      <c r="F634" s="1430"/>
      <c r="G634" s="1430"/>
      <c r="H634" s="1430"/>
      <c r="I634" s="1430"/>
      <c r="J634" s="1430"/>
      <c r="K634" s="1430"/>
      <c r="L634" s="1430"/>
      <c r="M634" s="1430"/>
      <c r="N634" s="1430"/>
      <c r="O634" s="1430"/>
      <c r="P634" s="1430"/>
      <c r="Q634" s="1430"/>
      <c r="R634" s="1430"/>
      <c r="S634" s="1430"/>
      <c r="T634" s="1430"/>
      <c r="U634" s="1430"/>
      <c r="V634" s="1430"/>
      <c r="W634" s="1430"/>
      <c r="X634" s="1430"/>
      <c r="Y634" s="1430"/>
      <c r="Z634" s="1430"/>
      <c r="AA634" s="1430"/>
      <c r="AB634" s="1430"/>
      <c r="AC634" s="1430"/>
      <c r="AD634" s="1430"/>
      <c r="AE634" s="1430"/>
      <c r="AF634" s="1430"/>
      <c r="AG634" s="1430"/>
      <c r="AH634" s="1430"/>
      <c r="AI634" s="1430"/>
      <c r="AJ634" s="1430"/>
      <c r="AK634" s="93"/>
      <c r="AL634" s="93"/>
      <c r="AM634" s="93"/>
      <c r="AN634" s="93"/>
    </row>
    <row r="635" spans="2:40">
      <c r="B635" s="1430"/>
      <c r="C635" s="1430"/>
      <c r="D635" s="1430"/>
      <c r="E635" s="1430"/>
      <c r="F635" s="1430"/>
      <c r="G635" s="1430"/>
      <c r="H635" s="1430"/>
      <c r="I635" s="1430"/>
      <c r="J635" s="1430"/>
      <c r="K635" s="1430"/>
      <c r="L635" s="1430"/>
      <c r="M635" s="1430"/>
      <c r="N635" s="1430"/>
      <c r="O635" s="1430"/>
      <c r="P635" s="1430"/>
      <c r="Q635" s="1430"/>
      <c r="R635" s="1430"/>
      <c r="S635" s="1430"/>
      <c r="T635" s="1430"/>
      <c r="U635" s="1430"/>
      <c r="V635" s="1430"/>
      <c r="W635" s="1430"/>
      <c r="X635" s="1430"/>
      <c r="Y635" s="1430"/>
      <c r="Z635" s="1430"/>
      <c r="AA635" s="1430"/>
      <c r="AB635" s="1430"/>
      <c r="AC635" s="1430"/>
      <c r="AD635" s="1430"/>
      <c r="AE635" s="1430"/>
      <c r="AF635" s="1430"/>
      <c r="AG635" s="1430"/>
      <c r="AH635" s="1430"/>
      <c r="AI635" s="1430"/>
      <c r="AJ635" s="1430"/>
      <c r="AK635" s="93"/>
      <c r="AL635" s="93"/>
      <c r="AM635" s="93"/>
      <c r="AN635" s="93"/>
    </row>
    <row r="636" spans="2:40">
      <c r="B636" s="1430"/>
      <c r="C636" s="1430"/>
      <c r="D636" s="1430"/>
      <c r="E636" s="1430"/>
      <c r="F636" s="1430"/>
      <c r="G636" s="1430"/>
      <c r="H636" s="1430"/>
      <c r="I636" s="1430"/>
      <c r="J636" s="1430"/>
      <c r="K636" s="1430"/>
      <c r="L636" s="1430"/>
      <c r="M636" s="1430"/>
      <c r="N636" s="1430"/>
      <c r="O636" s="1430"/>
      <c r="P636" s="1430"/>
      <c r="Q636" s="1430"/>
      <c r="R636" s="1430"/>
      <c r="S636" s="1430"/>
      <c r="T636" s="1430"/>
      <c r="U636" s="1430"/>
      <c r="V636" s="1430"/>
      <c r="W636" s="1430"/>
      <c r="X636" s="1430"/>
      <c r="Y636" s="1430"/>
      <c r="Z636" s="1430"/>
      <c r="AA636" s="1430"/>
      <c r="AB636" s="1430"/>
      <c r="AC636" s="1430"/>
      <c r="AD636" s="1430"/>
      <c r="AE636" s="1430"/>
      <c r="AF636" s="1430"/>
      <c r="AG636" s="1430"/>
      <c r="AH636" s="1430"/>
      <c r="AI636" s="1430"/>
      <c r="AJ636" s="1430"/>
      <c r="AK636" s="93"/>
      <c r="AL636" s="93"/>
      <c r="AM636" s="93"/>
      <c r="AN636" s="93"/>
    </row>
    <row r="637" spans="2:40">
      <c r="B637" s="1430"/>
      <c r="C637" s="1430"/>
      <c r="D637" s="1430"/>
      <c r="E637" s="1430"/>
      <c r="F637" s="1430"/>
      <c r="G637" s="1430"/>
      <c r="H637" s="1430"/>
      <c r="I637" s="1430"/>
      <c r="J637" s="1430"/>
      <c r="K637" s="1430"/>
      <c r="L637" s="1430"/>
      <c r="M637" s="1430"/>
      <c r="N637" s="1430"/>
      <c r="O637" s="1430"/>
      <c r="P637" s="1430"/>
      <c r="Q637" s="1430"/>
      <c r="R637" s="1430"/>
      <c r="S637" s="1430"/>
      <c r="T637" s="1430"/>
      <c r="U637" s="1430"/>
      <c r="V637" s="1430"/>
      <c r="W637" s="1430"/>
      <c r="X637" s="1430"/>
      <c r="Y637" s="1430"/>
      <c r="Z637" s="1430"/>
      <c r="AA637" s="1430"/>
      <c r="AB637" s="1430"/>
      <c r="AC637" s="1430"/>
      <c r="AD637" s="1430"/>
      <c r="AE637" s="1430"/>
      <c r="AF637" s="1430"/>
      <c r="AG637" s="1430"/>
      <c r="AH637" s="1430"/>
      <c r="AI637" s="1430"/>
      <c r="AJ637" s="1430"/>
      <c r="AK637" s="93"/>
      <c r="AL637" s="93"/>
      <c r="AM637" s="93"/>
      <c r="AN637" s="93"/>
    </row>
    <row r="638" spans="2:40">
      <c r="B638" s="1430"/>
      <c r="C638" s="1430"/>
      <c r="D638" s="1430"/>
      <c r="E638" s="1430"/>
      <c r="F638" s="1430"/>
      <c r="G638" s="1430"/>
      <c r="H638" s="1430"/>
      <c r="I638" s="1430"/>
      <c r="J638" s="1430"/>
      <c r="K638" s="1430"/>
      <c r="L638" s="1430"/>
      <c r="M638" s="1430"/>
      <c r="N638" s="1430"/>
      <c r="O638" s="1430"/>
      <c r="P638" s="1430"/>
      <c r="Q638" s="1430"/>
      <c r="R638" s="1430"/>
      <c r="S638" s="1430"/>
      <c r="T638" s="1430"/>
      <c r="U638" s="1430"/>
      <c r="V638" s="1430"/>
      <c r="W638" s="1430"/>
      <c r="X638" s="1430"/>
      <c r="Y638" s="1430"/>
      <c r="Z638" s="1430"/>
      <c r="AA638" s="1430"/>
      <c r="AB638" s="1430"/>
      <c r="AC638" s="1430"/>
      <c r="AD638" s="1430"/>
      <c r="AE638" s="1430"/>
      <c r="AF638" s="1430"/>
      <c r="AG638" s="1430"/>
      <c r="AH638" s="1430"/>
      <c r="AI638" s="1430"/>
      <c r="AJ638" s="1430"/>
      <c r="AK638" s="93"/>
      <c r="AL638" s="93"/>
      <c r="AM638" s="93"/>
      <c r="AN638" s="93"/>
    </row>
    <row r="639" spans="2:40">
      <c r="B639" s="1430"/>
      <c r="C639" s="1430"/>
      <c r="D639" s="1430"/>
      <c r="E639" s="1430"/>
      <c r="F639" s="1430"/>
      <c r="G639" s="1430"/>
      <c r="H639" s="1430"/>
      <c r="I639" s="1430"/>
      <c r="J639" s="1430"/>
      <c r="K639" s="1430"/>
      <c r="L639" s="1430"/>
      <c r="M639" s="1430"/>
      <c r="N639" s="1430"/>
      <c r="O639" s="1430"/>
      <c r="P639" s="1430"/>
      <c r="Q639" s="1430"/>
      <c r="R639" s="1430"/>
      <c r="S639" s="1430"/>
      <c r="T639" s="1430"/>
      <c r="U639" s="1430"/>
      <c r="V639" s="1430"/>
      <c r="W639" s="1430"/>
      <c r="X639" s="1430"/>
      <c r="Y639" s="1430"/>
      <c r="Z639" s="1430"/>
      <c r="AA639" s="1430"/>
      <c r="AB639" s="1430"/>
      <c r="AC639" s="1430"/>
      <c r="AD639" s="1430"/>
      <c r="AE639" s="1430"/>
      <c r="AF639" s="1430"/>
      <c r="AG639" s="1430"/>
      <c r="AH639" s="1430"/>
      <c r="AI639" s="1430"/>
      <c r="AJ639" s="1430"/>
      <c r="AK639" s="93"/>
      <c r="AL639" s="93"/>
      <c r="AM639" s="93"/>
      <c r="AN639" s="93"/>
    </row>
    <row r="640" spans="2:40">
      <c r="B640" s="1430"/>
      <c r="C640" s="1430"/>
      <c r="D640" s="1430"/>
      <c r="E640" s="1430"/>
      <c r="F640" s="1430"/>
      <c r="G640" s="1430"/>
      <c r="H640" s="1430"/>
      <c r="I640" s="1430"/>
      <c r="J640" s="1430"/>
      <c r="K640" s="1430"/>
      <c r="L640" s="1430"/>
      <c r="M640" s="1430"/>
      <c r="N640" s="1430"/>
      <c r="O640" s="1430"/>
      <c r="P640" s="1430"/>
      <c r="Q640" s="1430"/>
      <c r="R640" s="1430"/>
      <c r="S640" s="1430"/>
      <c r="T640" s="1430"/>
      <c r="U640" s="1430"/>
      <c r="V640" s="1430"/>
      <c r="W640" s="1430"/>
      <c r="X640" s="1430"/>
      <c r="Y640" s="1430"/>
      <c r="Z640" s="1430"/>
      <c r="AA640" s="1430"/>
      <c r="AB640" s="1430"/>
      <c r="AC640" s="1430"/>
      <c r="AD640" s="1430"/>
      <c r="AE640" s="1430"/>
      <c r="AF640" s="1430"/>
      <c r="AG640" s="1430"/>
      <c r="AH640" s="1430"/>
      <c r="AI640" s="1430"/>
      <c r="AJ640" s="1430"/>
      <c r="AK640" s="93"/>
      <c r="AL640" s="93"/>
      <c r="AM640" s="93"/>
      <c r="AN640" s="93"/>
    </row>
    <row r="641" spans="2:40">
      <c r="B641" s="1430"/>
      <c r="C641" s="1430"/>
      <c r="D641" s="1430"/>
      <c r="E641" s="1430"/>
      <c r="F641" s="1430"/>
      <c r="G641" s="1430"/>
      <c r="H641" s="1430"/>
      <c r="I641" s="1430"/>
      <c r="J641" s="1430"/>
      <c r="K641" s="1430"/>
      <c r="L641" s="1430"/>
      <c r="M641" s="1430"/>
      <c r="N641" s="1430"/>
      <c r="O641" s="1430"/>
      <c r="P641" s="1430"/>
      <c r="Q641" s="1430"/>
      <c r="R641" s="1430"/>
      <c r="S641" s="1430"/>
      <c r="T641" s="1430"/>
      <c r="U641" s="1430"/>
      <c r="V641" s="1430"/>
      <c r="W641" s="1430"/>
      <c r="X641" s="1430"/>
      <c r="Y641" s="1430"/>
      <c r="Z641" s="1430"/>
      <c r="AA641" s="1430"/>
      <c r="AB641" s="1430"/>
      <c r="AC641" s="1430"/>
      <c r="AD641" s="1430"/>
      <c r="AE641" s="1430"/>
      <c r="AF641" s="1430"/>
      <c r="AG641" s="1430"/>
      <c r="AH641" s="1430"/>
      <c r="AI641" s="1430"/>
      <c r="AJ641" s="1430"/>
      <c r="AK641" s="93"/>
      <c r="AL641" s="93"/>
      <c r="AM641" s="93"/>
      <c r="AN641" s="93"/>
    </row>
    <row r="642" spans="2:40">
      <c r="B642" s="1430"/>
      <c r="C642" s="1430"/>
      <c r="D642" s="1430"/>
      <c r="E642" s="1430"/>
      <c r="F642" s="1430"/>
      <c r="G642" s="1430"/>
      <c r="H642" s="1430"/>
      <c r="I642" s="1430"/>
      <c r="J642" s="1430"/>
      <c r="K642" s="1430"/>
      <c r="L642" s="1430"/>
      <c r="M642" s="1430"/>
      <c r="N642" s="1430"/>
      <c r="O642" s="1430"/>
      <c r="P642" s="1430"/>
      <c r="Q642" s="1430"/>
      <c r="R642" s="1430"/>
      <c r="S642" s="1430"/>
      <c r="T642" s="1430"/>
      <c r="U642" s="1430"/>
      <c r="V642" s="1430"/>
      <c r="W642" s="1430"/>
      <c r="X642" s="1430"/>
      <c r="Y642" s="1430"/>
      <c r="Z642" s="1430"/>
      <c r="AA642" s="1430"/>
      <c r="AB642" s="1430"/>
      <c r="AC642" s="1430"/>
      <c r="AD642" s="1430"/>
      <c r="AE642" s="1430"/>
      <c r="AF642" s="1430"/>
      <c r="AG642" s="1430"/>
      <c r="AH642" s="1430"/>
      <c r="AI642" s="1430"/>
      <c r="AJ642" s="1430"/>
      <c r="AK642" s="93"/>
      <c r="AL642" s="93"/>
      <c r="AM642" s="93"/>
      <c r="AN642" s="93"/>
    </row>
    <row r="643" spans="2:40">
      <c r="B643" s="1430"/>
      <c r="C643" s="1430"/>
      <c r="D643" s="1430"/>
      <c r="E643" s="1430"/>
      <c r="F643" s="1430"/>
      <c r="G643" s="1430"/>
      <c r="H643" s="1430"/>
      <c r="I643" s="1430"/>
      <c r="J643" s="1430"/>
      <c r="K643" s="1430"/>
      <c r="L643" s="1430"/>
      <c r="M643" s="1430"/>
      <c r="N643" s="1430"/>
      <c r="O643" s="1430"/>
      <c r="P643" s="1430"/>
      <c r="Q643" s="1430"/>
      <c r="R643" s="1430"/>
      <c r="S643" s="1430"/>
      <c r="T643" s="1430"/>
      <c r="U643" s="1430"/>
      <c r="V643" s="1430"/>
      <c r="W643" s="1430"/>
      <c r="X643" s="1430"/>
      <c r="Y643" s="1430"/>
      <c r="Z643" s="1430"/>
      <c r="AA643" s="1430"/>
      <c r="AB643" s="1430"/>
      <c r="AC643" s="1430"/>
      <c r="AD643" s="1430"/>
      <c r="AE643" s="1430"/>
      <c r="AF643" s="1430"/>
      <c r="AG643" s="1430"/>
      <c r="AH643" s="1430"/>
      <c r="AI643" s="1430"/>
      <c r="AJ643" s="1430"/>
      <c r="AK643" s="93"/>
      <c r="AL643" s="93"/>
      <c r="AM643" s="93"/>
      <c r="AN643" s="93"/>
    </row>
    <row r="644" spans="2:40">
      <c r="B644" s="1430"/>
      <c r="C644" s="1430"/>
      <c r="D644" s="1430"/>
      <c r="E644" s="1430"/>
      <c r="F644" s="1430"/>
      <c r="G644" s="1430"/>
      <c r="H644" s="1430"/>
      <c r="I644" s="1430"/>
      <c r="J644" s="1430"/>
      <c r="K644" s="1430"/>
      <c r="L644" s="1430"/>
      <c r="M644" s="1430"/>
      <c r="N644" s="1430"/>
      <c r="O644" s="1430"/>
      <c r="P644" s="1430"/>
      <c r="Q644" s="1430"/>
      <c r="R644" s="1430"/>
      <c r="S644" s="1430"/>
      <c r="T644" s="1430"/>
      <c r="U644" s="1430"/>
      <c r="V644" s="1430"/>
      <c r="W644" s="1430"/>
      <c r="X644" s="1430"/>
      <c r="Y644" s="1430"/>
      <c r="Z644" s="1430"/>
      <c r="AA644" s="1430"/>
      <c r="AB644" s="1430"/>
      <c r="AC644" s="1430"/>
      <c r="AD644" s="1430"/>
      <c r="AE644" s="1430"/>
      <c r="AF644" s="1430"/>
      <c r="AG644" s="1430"/>
      <c r="AH644" s="1430"/>
      <c r="AI644" s="1430"/>
      <c r="AJ644" s="1430"/>
      <c r="AK644" s="93"/>
      <c r="AL644" s="93"/>
      <c r="AM644" s="93"/>
      <c r="AN644" s="93"/>
    </row>
    <row r="645" spans="2:40">
      <c r="B645" s="1430"/>
      <c r="C645" s="1430"/>
      <c r="D645" s="1430"/>
      <c r="E645" s="1430"/>
      <c r="F645" s="1430"/>
      <c r="G645" s="1430"/>
      <c r="H645" s="1430"/>
      <c r="I645" s="1430"/>
      <c r="J645" s="1430"/>
      <c r="K645" s="1430"/>
      <c r="L645" s="1430"/>
      <c r="M645" s="1430"/>
      <c r="N645" s="1430"/>
      <c r="O645" s="1430"/>
      <c r="P645" s="1430"/>
      <c r="Q645" s="1430"/>
      <c r="R645" s="1430"/>
      <c r="S645" s="1430"/>
      <c r="T645" s="1430"/>
      <c r="U645" s="1430"/>
      <c r="V645" s="1430"/>
      <c r="W645" s="1430"/>
      <c r="X645" s="1430"/>
      <c r="Y645" s="1430"/>
      <c r="Z645" s="1430"/>
      <c r="AA645" s="1430"/>
      <c r="AB645" s="1430"/>
      <c r="AC645" s="1430"/>
      <c r="AD645" s="1430"/>
      <c r="AE645" s="1430"/>
      <c r="AF645" s="1430"/>
      <c r="AG645" s="1430"/>
      <c r="AH645" s="1430"/>
      <c r="AI645" s="1430"/>
      <c r="AJ645" s="1430"/>
      <c r="AK645" s="93"/>
      <c r="AL645" s="93"/>
      <c r="AM645" s="93"/>
      <c r="AN645" s="93"/>
    </row>
    <row r="646" spans="2:40">
      <c r="B646" s="1430"/>
      <c r="C646" s="1430"/>
      <c r="D646" s="1430"/>
      <c r="E646" s="1430"/>
      <c r="F646" s="1430"/>
      <c r="G646" s="1430"/>
      <c r="H646" s="1430"/>
      <c r="I646" s="1430"/>
      <c r="J646" s="1430"/>
      <c r="K646" s="1430"/>
      <c r="L646" s="1430"/>
      <c r="M646" s="1430"/>
      <c r="N646" s="1430"/>
      <c r="O646" s="1430"/>
      <c r="P646" s="1430"/>
      <c r="Q646" s="1430"/>
      <c r="R646" s="1430"/>
      <c r="S646" s="1430"/>
      <c r="T646" s="1430"/>
      <c r="U646" s="1430"/>
      <c r="V646" s="1430"/>
      <c r="W646" s="1430"/>
      <c r="X646" s="1430"/>
      <c r="Y646" s="1430"/>
      <c r="Z646" s="1430"/>
      <c r="AA646" s="1430"/>
      <c r="AB646" s="1430"/>
      <c r="AC646" s="1430"/>
      <c r="AD646" s="1430"/>
      <c r="AE646" s="1430"/>
      <c r="AF646" s="1430"/>
      <c r="AG646" s="1430"/>
      <c r="AH646" s="1430"/>
      <c r="AI646" s="1430"/>
      <c r="AJ646" s="1430"/>
      <c r="AK646" s="93"/>
      <c r="AL646" s="93"/>
      <c r="AM646" s="93"/>
      <c r="AN646" s="93"/>
    </row>
    <row r="647" spans="2:40">
      <c r="B647" s="1430"/>
      <c r="C647" s="1430"/>
      <c r="D647" s="1430"/>
      <c r="E647" s="1430"/>
      <c r="F647" s="1430"/>
      <c r="G647" s="1430"/>
      <c r="H647" s="1430"/>
      <c r="I647" s="1430"/>
      <c r="J647" s="1430"/>
      <c r="K647" s="1430"/>
      <c r="L647" s="1430"/>
      <c r="M647" s="1430"/>
      <c r="N647" s="1430"/>
      <c r="O647" s="1430"/>
      <c r="P647" s="1430"/>
      <c r="Q647" s="1430"/>
      <c r="R647" s="1430"/>
      <c r="S647" s="1430"/>
      <c r="T647" s="1430"/>
      <c r="U647" s="1430"/>
      <c r="V647" s="1430"/>
      <c r="W647" s="1430"/>
      <c r="X647" s="1430"/>
      <c r="Y647" s="1430"/>
      <c r="Z647" s="1430"/>
      <c r="AA647" s="1430"/>
      <c r="AB647" s="1430"/>
      <c r="AC647" s="1430"/>
      <c r="AD647" s="1430"/>
      <c r="AE647" s="1430"/>
      <c r="AF647" s="1430"/>
      <c r="AG647" s="1430"/>
      <c r="AH647" s="1430"/>
      <c r="AI647" s="1430"/>
      <c r="AJ647" s="1430"/>
      <c r="AK647" s="93"/>
      <c r="AL647" s="93"/>
      <c r="AM647" s="93"/>
      <c r="AN647" s="93"/>
    </row>
    <row r="648" spans="2:40">
      <c r="B648" s="1430"/>
      <c r="C648" s="1430"/>
      <c r="D648" s="1430"/>
      <c r="E648" s="1430"/>
      <c r="F648" s="1430"/>
      <c r="G648" s="1430"/>
      <c r="H648" s="1430"/>
      <c r="I648" s="1430"/>
      <c r="J648" s="1430"/>
      <c r="K648" s="1430"/>
      <c r="L648" s="1430"/>
      <c r="M648" s="1430"/>
      <c r="N648" s="1430"/>
      <c r="O648" s="1430"/>
      <c r="P648" s="1430"/>
      <c r="Q648" s="1430"/>
      <c r="R648" s="1430"/>
      <c r="S648" s="1430"/>
      <c r="T648" s="1430"/>
      <c r="U648" s="1430"/>
      <c r="V648" s="1430"/>
      <c r="W648" s="1430"/>
      <c r="X648" s="1430"/>
      <c r="Y648" s="1430"/>
      <c r="Z648" s="1430"/>
      <c r="AA648" s="1430"/>
      <c r="AB648" s="1430"/>
      <c r="AC648" s="1430"/>
      <c r="AD648" s="1430"/>
      <c r="AE648" s="1430"/>
      <c r="AF648" s="1430"/>
      <c r="AG648" s="1430"/>
      <c r="AH648" s="1430"/>
      <c r="AI648" s="1430"/>
      <c r="AJ648" s="1430"/>
      <c r="AK648" s="93"/>
      <c r="AL648" s="93"/>
      <c r="AM648" s="93"/>
      <c r="AN648" s="93"/>
    </row>
    <row r="649" spans="2:40">
      <c r="B649" s="1430"/>
      <c r="C649" s="1430"/>
      <c r="D649" s="1430"/>
      <c r="E649" s="1430"/>
      <c r="F649" s="1430"/>
      <c r="G649" s="1430"/>
      <c r="H649" s="1430"/>
      <c r="I649" s="1430"/>
      <c r="J649" s="1430"/>
      <c r="K649" s="1430"/>
      <c r="L649" s="1430"/>
      <c r="M649" s="1430"/>
      <c r="N649" s="1430"/>
      <c r="O649" s="1430"/>
      <c r="P649" s="1430"/>
      <c r="Q649" s="1430"/>
      <c r="R649" s="1430"/>
      <c r="S649" s="1430"/>
      <c r="T649" s="1430"/>
      <c r="U649" s="1430"/>
      <c r="V649" s="1430"/>
      <c r="W649" s="1430"/>
      <c r="X649" s="1430"/>
      <c r="Y649" s="1430"/>
      <c r="Z649" s="1430"/>
      <c r="AA649" s="1430"/>
      <c r="AB649" s="1430"/>
      <c r="AC649" s="1430"/>
      <c r="AD649" s="1430"/>
      <c r="AE649" s="1430"/>
      <c r="AF649" s="1430"/>
      <c r="AG649" s="1430"/>
      <c r="AH649" s="1430"/>
      <c r="AI649" s="1430"/>
      <c r="AJ649" s="1430"/>
      <c r="AK649" s="93"/>
      <c r="AL649" s="93"/>
      <c r="AM649" s="93"/>
      <c r="AN649" s="93"/>
    </row>
    <row r="650" spans="2:40">
      <c r="B650" s="1430"/>
      <c r="C650" s="1430"/>
      <c r="D650" s="1430"/>
      <c r="E650" s="1430"/>
      <c r="F650" s="1430"/>
      <c r="G650" s="1430"/>
      <c r="H650" s="1430"/>
      <c r="I650" s="1430"/>
      <c r="J650" s="1430"/>
      <c r="K650" s="1430"/>
      <c r="L650" s="1430"/>
      <c r="M650" s="1430"/>
      <c r="N650" s="1430"/>
      <c r="O650" s="1430"/>
      <c r="P650" s="1430"/>
      <c r="Q650" s="1430"/>
      <c r="R650" s="1430"/>
      <c r="S650" s="1430"/>
      <c r="T650" s="1430"/>
      <c r="U650" s="1430"/>
      <c r="V650" s="1430"/>
      <c r="W650" s="1430"/>
      <c r="X650" s="1430"/>
      <c r="Y650" s="1430"/>
      <c r="Z650" s="1430"/>
      <c r="AA650" s="1430"/>
      <c r="AB650" s="1430"/>
      <c r="AC650" s="1430"/>
      <c r="AD650" s="1430"/>
      <c r="AE650" s="1430"/>
      <c r="AF650" s="1430"/>
      <c r="AG650" s="1430"/>
      <c r="AH650" s="1430"/>
      <c r="AI650" s="1430"/>
      <c r="AJ650" s="1430"/>
      <c r="AK650" s="93"/>
      <c r="AL650" s="93"/>
      <c r="AM650" s="93"/>
      <c r="AN650" s="93"/>
    </row>
    <row r="651" spans="2:40">
      <c r="B651" s="1430"/>
      <c r="C651" s="1430"/>
      <c r="D651" s="1430"/>
      <c r="E651" s="1430"/>
      <c r="F651" s="1430"/>
      <c r="G651" s="1430"/>
      <c r="H651" s="1430"/>
      <c r="I651" s="1430"/>
      <c r="J651" s="1430"/>
      <c r="K651" s="1430"/>
      <c r="L651" s="1430"/>
      <c r="M651" s="1430"/>
      <c r="N651" s="1430"/>
      <c r="O651" s="1430"/>
      <c r="P651" s="1430"/>
      <c r="Q651" s="1430"/>
      <c r="R651" s="1430"/>
      <c r="S651" s="1430"/>
      <c r="T651" s="1430"/>
      <c r="U651" s="1430"/>
      <c r="V651" s="1430"/>
      <c r="W651" s="1430"/>
      <c r="X651" s="1430"/>
      <c r="Y651" s="1430"/>
      <c r="Z651" s="1430"/>
      <c r="AA651" s="1430"/>
      <c r="AB651" s="1430"/>
      <c r="AC651" s="1430"/>
      <c r="AD651" s="1430"/>
      <c r="AE651" s="1430"/>
      <c r="AF651" s="1430"/>
      <c r="AG651" s="1430"/>
      <c r="AH651" s="1430"/>
      <c r="AI651" s="1430"/>
      <c r="AJ651" s="1430"/>
      <c r="AK651" s="93"/>
      <c r="AL651" s="93"/>
      <c r="AM651" s="93"/>
      <c r="AN651" s="93"/>
    </row>
    <row r="652" spans="2:40">
      <c r="B652" s="1430"/>
      <c r="C652" s="1430"/>
      <c r="D652" s="1430"/>
      <c r="E652" s="1430"/>
      <c r="F652" s="1430"/>
      <c r="G652" s="1430"/>
      <c r="H652" s="1430"/>
      <c r="I652" s="1430"/>
      <c r="J652" s="1430"/>
      <c r="K652" s="1430"/>
      <c r="L652" s="1430"/>
      <c r="M652" s="1430"/>
      <c r="N652" s="1430"/>
      <c r="O652" s="1430"/>
      <c r="P652" s="1430"/>
      <c r="Q652" s="1430"/>
      <c r="R652" s="1430"/>
      <c r="S652" s="1430"/>
      <c r="T652" s="1430"/>
      <c r="U652" s="1430"/>
      <c r="V652" s="1430"/>
      <c r="W652" s="1430"/>
      <c r="X652" s="1430"/>
      <c r="Y652" s="1430"/>
      <c r="Z652" s="1430"/>
      <c r="AA652" s="1430"/>
      <c r="AB652" s="1430"/>
      <c r="AC652" s="1430"/>
      <c r="AD652" s="1430"/>
      <c r="AE652" s="1430"/>
      <c r="AF652" s="1430"/>
      <c r="AG652" s="1430"/>
      <c r="AH652" s="1430"/>
      <c r="AI652" s="1430"/>
      <c r="AJ652" s="1430"/>
      <c r="AK652" s="93"/>
      <c r="AL652" s="93"/>
      <c r="AM652" s="93"/>
      <c r="AN652" s="93"/>
    </row>
    <row r="653" spans="2:40">
      <c r="B653" s="1430"/>
      <c r="C653" s="1430"/>
      <c r="D653" s="1430"/>
      <c r="E653" s="1430"/>
      <c r="F653" s="1430"/>
      <c r="G653" s="1430"/>
      <c r="H653" s="1430"/>
      <c r="I653" s="1430"/>
      <c r="J653" s="1430"/>
      <c r="K653" s="1430"/>
      <c r="L653" s="1430"/>
      <c r="M653" s="1430"/>
      <c r="N653" s="1430"/>
      <c r="O653" s="1430"/>
      <c r="P653" s="1430"/>
      <c r="Q653" s="1430"/>
      <c r="R653" s="1430"/>
      <c r="S653" s="1430"/>
      <c r="T653" s="1430"/>
      <c r="U653" s="1430"/>
      <c r="V653" s="1430"/>
      <c r="W653" s="1430"/>
      <c r="X653" s="1430"/>
      <c r="Y653" s="1430"/>
      <c r="Z653" s="1430"/>
      <c r="AA653" s="1430"/>
      <c r="AB653" s="1430"/>
      <c r="AC653" s="1430"/>
      <c r="AD653" s="1430"/>
      <c r="AE653" s="1430"/>
      <c r="AF653" s="1430"/>
      <c r="AG653" s="1430"/>
      <c r="AH653" s="1430"/>
      <c r="AI653" s="1430"/>
      <c r="AJ653" s="1430"/>
      <c r="AK653" s="93"/>
      <c r="AL653" s="93"/>
      <c r="AM653" s="93"/>
      <c r="AN653" s="93"/>
    </row>
    <row r="654" spans="2:40">
      <c r="B654" s="1430"/>
      <c r="C654" s="1430"/>
      <c r="D654" s="1430"/>
      <c r="E654" s="1430"/>
      <c r="F654" s="1430"/>
      <c r="G654" s="1430"/>
      <c r="H654" s="1430"/>
      <c r="I654" s="1430"/>
      <c r="J654" s="1430"/>
      <c r="K654" s="1430"/>
      <c r="L654" s="1430"/>
      <c r="M654" s="1430"/>
      <c r="N654" s="1430"/>
      <c r="O654" s="1430"/>
      <c r="P654" s="1430"/>
      <c r="Q654" s="1430"/>
      <c r="R654" s="1430"/>
      <c r="S654" s="1430"/>
      <c r="T654" s="1430"/>
      <c r="U654" s="1430"/>
      <c r="V654" s="1430"/>
      <c r="W654" s="1430"/>
      <c r="X654" s="1430"/>
      <c r="Y654" s="1430"/>
      <c r="Z654" s="1430"/>
      <c r="AA654" s="1430"/>
      <c r="AB654" s="1430"/>
      <c r="AC654" s="1430"/>
      <c r="AD654" s="1430"/>
      <c r="AE654" s="1430"/>
      <c r="AF654" s="1430"/>
      <c r="AG654" s="1430"/>
      <c r="AH654" s="1430"/>
      <c r="AI654" s="1430"/>
      <c r="AJ654" s="1430"/>
      <c r="AK654" s="93"/>
      <c r="AL654" s="93"/>
      <c r="AM654" s="93"/>
      <c r="AN654" s="93"/>
    </row>
    <row r="655" spans="2:40">
      <c r="B655" s="1430"/>
      <c r="C655" s="1430"/>
      <c r="D655" s="1430"/>
      <c r="E655" s="1430"/>
      <c r="F655" s="1430"/>
      <c r="G655" s="1430"/>
      <c r="H655" s="1430"/>
      <c r="I655" s="1430"/>
      <c r="J655" s="1430"/>
      <c r="K655" s="1430"/>
      <c r="L655" s="1430"/>
      <c r="M655" s="1430"/>
      <c r="N655" s="1430"/>
      <c r="O655" s="1430"/>
      <c r="P655" s="1430"/>
      <c r="Q655" s="1430"/>
      <c r="R655" s="1430"/>
      <c r="S655" s="1430"/>
      <c r="T655" s="1430"/>
      <c r="U655" s="1430"/>
      <c r="V655" s="1430"/>
      <c r="W655" s="1430"/>
      <c r="X655" s="1430"/>
      <c r="Y655" s="1430"/>
      <c r="Z655" s="1430"/>
      <c r="AA655" s="1430"/>
      <c r="AB655" s="1430"/>
      <c r="AC655" s="1430"/>
      <c r="AD655" s="1430"/>
      <c r="AE655" s="1430"/>
      <c r="AF655" s="1430"/>
      <c r="AG655" s="1430"/>
      <c r="AH655" s="1430"/>
      <c r="AI655" s="1430"/>
      <c r="AJ655" s="1430"/>
      <c r="AK655" s="93"/>
      <c r="AL655" s="93"/>
      <c r="AM655" s="93"/>
      <c r="AN655" s="93"/>
    </row>
    <row r="656" spans="2:40">
      <c r="B656" s="1430"/>
      <c r="C656" s="1430"/>
      <c r="D656" s="1430"/>
      <c r="E656" s="1430"/>
      <c r="F656" s="1430"/>
      <c r="G656" s="1430"/>
      <c r="H656" s="1430"/>
      <c r="I656" s="1430"/>
      <c r="J656" s="1430"/>
      <c r="K656" s="1430"/>
      <c r="L656" s="1430"/>
      <c r="M656" s="1430"/>
      <c r="N656" s="1430"/>
      <c r="O656" s="1430"/>
      <c r="P656" s="1430"/>
      <c r="Q656" s="1430"/>
      <c r="R656" s="1430"/>
      <c r="S656" s="1430"/>
      <c r="T656" s="1430"/>
      <c r="U656" s="1430"/>
      <c r="V656" s="1430"/>
      <c r="W656" s="1430"/>
      <c r="X656" s="1430"/>
      <c r="Y656" s="1430"/>
      <c r="Z656" s="1430"/>
      <c r="AA656" s="1430"/>
      <c r="AB656" s="1430"/>
      <c r="AC656" s="1430"/>
      <c r="AD656" s="1430"/>
      <c r="AE656" s="1430"/>
      <c r="AF656" s="1430"/>
      <c r="AG656" s="1430"/>
      <c r="AH656" s="1430"/>
      <c r="AI656" s="1430"/>
      <c r="AJ656" s="1430"/>
      <c r="AK656" s="93"/>
      <c r="AL656" s="93"/>
      <c r="AM656" s="93"/>
      <c r="AN656" s="93"/>
    </row>
    <row r="657" spans="2:40">
      <c r="B657" s="1430"/>
      <c r="C657" s="1430"/>
      <c r="D657" s="1430"/>
      <c r="E657" s="1430"/>
      <c r="F657" s="1430"/>
      <c r="G657" s="1430"/>
      <c r="H657" s="1430"/>
      <c r="I657" s="1430"/>
      <c r="J657" s="1430"/>
      <c r="K657" s="1430"/>
      <c r="L657" s="1430"/>
      <c r="M657" s="1430"/>
      <c r="N657" s="1430"/>
      <c r="O657" s="1430"/>
      <c r="P657" s="1430"/>
      <c r="Q657" s="1430"/>
      <c r="R657" s="1430"/>
      <c r="S657" s="1430"/>
      <c r="T657" s="1430"/>
      <c r="U657" s="1430"/>
      <c r="V657" s="1430"/>
      <c r="W657" s="1430"/>
      <c r="X657" s="1430"/>
      <c r="Y657" s="1430"/>
      <c r="Z657" s="1430"/>
      <c r="AA657" s="1430"/>
      <c r="AB657" s="1430"/>
      <c r="AC657" s="1430"/>
      <c r="AD657" s="1430"/>
      <c r="AE657" s="1430"/>
      <c r="AF657" s="1430"/>
      <c r="AG657" s="1430"/>
      <c r="AH657" s="1430"/>
      <c r="AI657" s="1430"/>
      <c r="AJ657" s="1430"/>
      <c r="AK657" s="93"/>
      <c r="AL657" s="93"/>
      <c r="AM657" s="93"/>
      <c r="AN657" s="93"/>
    </row>
    <row r="658" spans="2:40">
      <c r="B658" s="1430"/>
      <c r="C658" s="1430"/>
      <c r="D658" s="1430"/>
      <c r="E658" s="1430"/>
      <c r="F658" s="1430"/>
      <c r="G658" s="1430"/>
      <c r="H658" s="1430"/>
      <c r="I658" s="1430"/>
      <c r="J658" s="1430"/>
      <c r="K658" s="1430"/>
      <c r="L658" s="1430"/>
      <c r="M658" s="1430"/>
      <c r="N658" s="1430"/>
      <c r="O658" s="1430"/>
      <c r="P658" s="1430"/>
      <c r="Q658" s="1430"/>
      <c r="R658" s="1430"/>
      <c r="S658" s="1430"/>
      <c r="T658" s="1430"/>
      <c r="U658" s="1430"/>
      <c r="V658" s="1430"/>
      <c r="W658" s="1430"/>
      <c r="X658" s="1430"/>
      <c r="Y658" s="1430"/>
      <c r="Z658" s="1430"/>
      <c r="AA658" s="1430"/>
      <c r="AB658" s="1430"/>
      <c r="AC658" s="1430"/>
      <c r="AD658" s="1430"/>
      <c r="AE658" s="1430"/>
      <c r="AF658" s="1430"/>
      <c r="AG658" s="1430"/>
      <c r="AH658" s="1430"/>
      <c r="AI658" s="1430"/>
      <c r="AJ658" s="1430"/>
      <c r="AK658" s="93"/>
      <c r="AL658" s="93"/>
      <c r="AM658" s="93"/>
      <c r="AN658" s="93"/>
    </row>
    <row r="659" spans="2:40">
      <c r="B659" s="1430"/>
      <c r="C659" s="1430"/>
      <c r="D659" s="1430"/>
      <c r="E659" s="1430"/>
      <c r="F659" s="1430"/>
      <c r="G659" s="1430"/>
      <c r="H659" s="1430"/>
      <c r="I659" s="1430"/>
      <c r="J659" s="1430"/>
      <c r="K659" s="1430"/>
      <c r="L659" s="1430"/>
      <c r="M659" s="1430"/>
      <c r="N659" s="1430"/>
      <c r="O659" s="1430"/>
      <c r="P659" s="1430"/>
      <c r="Q659" s="1430"/>
      <c r="R659" s="1430"/>
      <c r="S659" s="1430"/>
      <c r="T659" s="1430"/>
      <c r="U659" s="1430"/>
      <c r="V659" s="1430"/>
      <c r="W659" s="1430"/>
      <c r="X659" s="1430"/>
      <c r="Y659" s="1430"/>
      <c r="Z659" s="1430"/>
      <c r="AA659" s="1430"/>
      <c r="AB659" s="1430"/>
      <c r="AC659" s="1430"/>
      <c r="AD659" s="1430"/>
      <c r="AE659" s="1430"/>
      <c r="AF659" s="1430"/>
      <c r="AG659" s="1430"/>
      <c r="AH659" s="1430"/>
      <c r="AI659" s="1430"/>
      <c r="AJ659" s="1430"/>
      <c r="AK659" s="93"/>
      <c r="AL659" s="93"/>
      <c r="AM659" s="93"/>
      <c r="AN659" s="93"/>
    </row>
    <row r="660" spans="2:40">
      <c r="B660" s="1430"/>
      <c r="C660" s="1430"/>
      <c r="D660" s="1430"/>
      <c r="E660" s="1430"/>
      <c r="F660" s="1430"/>
      <c r="G660" s="1430"/>
      <c r="H660" s="1430"/>
      <c r="I660" s="1430"/>
      <c r="J660" s="1430"/>
      <c r="K660" s="1430"/>
      <c r="L660" s="1430"/>
      <c r="M660" s="1430"/>
      <c r="N660" s="1430"/>
      <c r="O660" s="1430"/>
      <c r="P660" s="1430"/>
      <c r="Q660" s="1430"/>
      <c r="R660" s="1430"/>
      <c r="S660" s="1430"/>
      <c r="T660" s="1430"/>
      <c r="U660" s="1430"/>
      <c r="V660" s="1430"/>
      <c r="W660" s="1430"/>
      <c r="X660" s="1430"/>
      <c r="Y660" s="1430"/>
      <c r="Z660" s="1430"/>
      <c r="AA660" s="1430"/>
      <c r="AB660" s="1430"/>
      <c r="AC660" s="1430"/>
      <c r="AD660" s="1430"/>
      <c r="AE660" s="1430"/>
      <c r="AF660" s="1430"/>
      <c r="AG660" s="1430"/>
      <c r="AH660" s="1430"/>
      <c r="AI660" s="1430"/>
      <c r="AJ660" s="1430"/>
      <c r="AK660" s="93"/>
      <c r="AL660" s="93"/>
      <c r="AM660" s="93"/>
      <c r="AN660" s="93"/>
    </row>
    <row r="661" spans="2:40">
      <c r="B661" s="1430"/>
      <c r="C661" s="1430"/>
      <c r="D661" s="1430"/>
      <c r="E661" s="1430"/>
      <c r="F661" s="1430"/>
      <c r="G661" s="1430"/>
      <c r="H661" s="1430"/>
      <c r="I661" s="1430"/>
      <c r="J661" s="1430"/>
      <c r="K661" s="1430"/>
      <c r="L661" s="1430"/>
      <c r="M661" s="1430"/>
      <c r="N661" s="1430"/>
      <c r="O661" s="1430"/>
      <c r="P661" s="1430"/>
      <c r="Q661" s="1430"/>
      <c r="R661" s="1430"/>
      <c r="S661" s="1430"/>
      <c r="T661" s="1430"/>
      <c r="U661" s="1430"/>
      <c r="V661" s="1430"/>
      <c r="W661" s="1430"/>
      <c r="X661" s="1430"/>
      <c r="Y661" s="1430"/>
      <c r="Z661" s="1430"/>
      <c r="AA661" s="1430"/>
      <c r="AB661" s="1430"/>
      <c r="AC661" s="1430"/>
      <c r="AD661" s="1430"/>
      <c r="AE661" s="1430"/>
      <c r="AF661" s="1430"/>
      <c r="AG661" s="1430"/>
      <c r="AH661" s="1430"/>
      <c r="AI661" s="1430"/>
      <c r="AJ661" s="1430"/>
      <c r="AK661" s="93"/>
      <c r="AL661" s="93"/>
      <c r="AM661" s="93"/>
      <c r="AN661" s="93"/>
    </row>
    <row r="662" spans="2:40">
      <c r="B662" s="1430"/>
      <c r="C662" s="1430"/>
      <c r="D662" s="1430"/>
      <c r="E662" s="1430"/>
      <c r="F662" s="1430"/>
      <c r="G662" s="1430"/>
      <c r="H662" s="1430"/>
      <c r="I662" s="1430"/>
      <c r="J662" s="1430"/>
      <c r="K662" s="1430"/>
      <c r="L662" s="1430"/>
      <c r="M662" s="1430"/>
      <c r="N662" s="1430"/>
      <c r="O662" s="1430"/>
      <c r="P662" s="1430"/>
      <c r="Q662" s="1430"/>
      <c r="R662" s="1430"/>
      <c r="S662" s="1430"/>
      <c r="T662" s="1430"/>
      <c r="U662" s="1430"/>
      <c r="V662" s="1430"/>
      <c r="W662" s="1430"/>
      <c r="X662" s="1430"/>
      <c r="Y662" s="1430"/>
      <c r="Z662" s="1430"/>
      <c r="AA662" s="1430"/>
      <c r="AB662" s="1430"/>
      <c r="AC662" s="1430"/>
      <c r="AD662" s="1430"/>
      <c r="AE662" s="1430"/>
      <c r="AF662" s="1430"/>
      <c r="AG662" s="1430"/>
      <c r="AH662" s="1430"/>
      <c r="AI662" s="1430"/>
      <c r="AJ662" s="1430"/>
      <c r="AK662" s="93"/>
      <c r="AL662" s="93"/>
      <c r="AM662" s="93"/>
      <c r="AN662" s="93"/>
    </row>
    <row r="663" spans="2:40">
      <c r="B663" s="1430"/>
      <c r="C663" s="1430"/>
      <c r="D663" s="1430"/>
      <c r="E663" s="1430"/>
      <c r="F663" s="1430"/>
      <c r="G663" s="1430"/>
      <c r="H663" s="1430"/>
      <c r="I663" s="1430"/>
      <c r="J663" s="1430"/>
      <c r="K663" s="1430"/>
      <c r="L663" s="1430"/>
      <c r="M663" s="1430"/>
      <c r="N663" s="1430"/>
      <c r="O663" s="1430"/>
      <c r="P663" s="1430"/>
      <c r="Q663" s="1430"/>
      <c r="R663" s="1430"/>
      <c r="S663" s="1430"/>
      <c r="T663" s="1430"/>
      <c r="U663" s="1430"/>
      <c r="V663" s="1430"/>
      <c r="W663" s="1430"/>
      <c r="X663" s="1430"/>
      <c r="Y663" s="1430"/>
      <c r="Z663" s="1430"/>
      <c r="AA663" s="1430"/>
      <c r="AB663" s="1430"/>
      <c r="AC663" s="1430"/>
      <c r="AD663" s="1430"/>
      <c r="AE663" s="1430"/>
      <c r="AF663" s="1430"/>
      <c r="AG663" s="1430"/>
      <c r="AH663" s="1430"/>
      <c r="AI663" s="1430"/>
      <c r="AJ663" s="1430"/>
      <c r="AK663" s="93"/>
      <c r="AL663" s="93"/>
      <c r="AM663" s="93"/>
      <c r="AN663" s="93"/>
    </row>
    <row r="664" spans="2:40">
      <c r="B664" s="1430"/>
      <c r="C664" s="1430"/>
      <c r="D664" s="1430"/>
      <c r="E664" s="1430"/>
      <c r="F664" s="1430"/>
      <c r="G664" s="1430"/>
      <c r="H664" s="1430"/>
      <c r="I664" s="1430"/>
      <c r="J664" s="1430"/>
      <c r="K664" s="1430"/>
      <c r="L664" s="1430"/>
      <c r="M664" s="1430"/>
      <c r="N664" s="1430"/>
      <c r="O664" s="1430"/>
      <c r="P664" s="1430"/>
      <c r="Q664" s="1430"/>
      <c r="R664" s="1430"/>
      <c r="S664" s="1430"/>
      <c r="T664" s="1430"/>
      <c r="U664" s="1430"/>
      <c r="V664" s="1430"/>
      <c r="W664" s="1430"/>
      <c r="X664" s="1430"/>
      <c r="Y664" s="1430"/>
      <c r="Z664" s="1430"/>
      <c r="AA664" s="1430"/>
      <c r="AB664" s="1430"/>
      <c r="AC664" s="1430"/>
      <c r="AD664" s="1430"/>
      <c r="AE664" s="1430"/>
      <c r="AF664" s="1430"/>
      <c r="AG664" s="1430"/>
      <c r="AH664" s="1430"/>
      <c r="AI664" s="1430"/>
      <c r="AJ664" s="1430"/>
      <c r="AK664" s="93"/>
      <c r="AL664" s="93"/>
      <c r="AM664" s="93"/>
      <c r="AN664" s="93"/>
    </row>
    <row r="665" spans="2:40">
      <c r="B665" s="1430"/>
      <c r="C665" s="1430"/>
      <c r="D665" s="1430"/>
      <c r="E665" s="1430"/>
      <c r="F665" s="1430"/>
      <c r="G665" s="1430"/>
      <c r="H665" s="1430"/>
      <c r="I665" s="1430"/>
      <c r="J665" s="1430"/>
      <c r="K665" s="1430"/>
      <c r="L665" s="1430"/>
      <c r="M665" s="1430"/>
      <c r="N665" s="1430"/>
      <c r="O665" s="1430"/>
      <c r="P665" s="1430"/>
      <c r="Q665" s="1430"/>
      <c r="R665" s="1430"/>
      <c r="S665" s="1430"/>
      <c r="T665" s="1430"/>
      <c r="U665" s="1430"/>
      <c r="V665" s="1430"/>
      <c r="W665" s="1430"/>
      <c r="X665" s="1430"/>
      <c r="Y665" s="1430"/>
      <c r="Z665" s="1430"/>
      <c r="AA665" s="1430"/>
      <c r="AB665" s="1430"/>
      <c r="AC665" s="1430"/>
      <c r="AD665" s="1430"/>
      <c r="AE665" s="1430"/>
      <c r="AF665" s="1430"/>
      <c r="AG665" s="1430"/>
      <c r="AH665" s="1430"/>
      <c r="AI665" s="1430"/>
      <c r="AJ665" s="1430"/>
      <c r="AK665" s="93"/>
      <c r="AL665" s="93"/>
      <c r="AM665" s="93"/>
      <c r="AN665" s="93"/>
    </row>
    <row r="666" spans="2:40">
      <c r="B666" s="1430"/>
      <c r="C666" s="1430"/>
      <c r="D666" s="1430"/>
      <c r="E666" s="1430"/>
      <c r="F666" s="1430"/>
      <c r="G666" s="1430"/>
      <c r="H666" s="1430"/>
      <c r="I666" s="1430"/>
      <c r="J666" s="1430"/>
      <c r="K666" s="1430"/>
      <c r="L666" s="1430"/>
      <c r="M666" s="1430"/>
      <c r="N666" s="1430"/>
      <c r="O666" s="1430"/>
      <c r="P666" s="1430"/>
      <c r="Q666" s="1430"/>
      <c r="R666" s="1430"/>
      <c r="S666" s="1430"/>
      <c r="T666" s="1430"/>
      <c r="U666" s="1430"/>
      <c r="V666" s="1430"/>
      <c r="W666" s="1430"/>
      <c r="X666" s="1430"/>
      <c r="Y666" s="1430"/>
      <c r="Z666" s="1430"/>
      <c r="AA666" s="1430"/>
      <c r="AB666" s="1430"/>
      <c r="AC666" s="1430"/>
      <c r="AD666" s="1430"/>
      <c r="AE666" s="1430"/>
      <c r="AF666" s="1430"/>
      <c r="AG666" s="1430"/>
      <c r="AH666" s="1430"/>
      <c r="AI666" s="1430"/>
      <c r="AJ666" s="1430"/>
      <c r="AK666" s="93"/>
      <c r="AL666" s="93"/>
      <c r="AM666" s="93"/>
      <c r="AN666" s="93"/>
    </row>
    <row r="667" spans="2:40">
      <c r="B667" s="1430"/>
      <c r="C667" s="1430"/>
      <c r="D667" s="1430"/>
      <c r="E667" s="1430"/>
      <c r="F667" s="1430"/>
      <c r="G667" s="1430"/>
      <c r="H667" s="1430"/>
      <c r="I667" s="1430"/>
      <c r="J667" s="1430"/>
      <c r="K667" s="1430"/>
      <c r="L667" s="1430"/>
      <c r="M667" s="1430"/>
      <c r="N667" s="1430"/>
      <c r="O667" s="1430"/>
      <c r="P667" s="1430"/>
      <c r="Q667" s="1430"/>
      <c r="R667" s="1430"/>
      <c r="S667" s="1430"/>
      <c r="T667" s="1430"/>
      <c r="U667" s="1430"/>
      <c r="V667" s="1430"/>
      <c r="W667" s="1430"/>
      <c r="X667" s="1430"/>
      <c r="Y667" s="1430"/>
      <c r="Z667" s="1430"/>
      <c r="AA667" s="1430"/>
      <c r="AB667" s="1430"/>
      <c r="AC667" s="1430"/>
      <c r="AD667" s="1430"/>
      <c r="AE667" s="1430"/>
      <c r="AF667" s="1430"/>
      <c r="AG667" s="1430"/>
      <c r="AH667" s="1430"/>
      <c r="AI667" s="1430"/>
      <c r="AJ667" s="1430"/>
      <c r="AK667" s="93"/>
      <c r="AL667" s="93"/>
      <c r="AM667" s="93"/>
      <c r="AN667" s="93"/>
    </row>
    <row r="668" spans="2:40">
      <c r="B668" s="1430"/>
      <c r="C668" s="1430"/>
      <c r="D668" s="1430"/>
      <c r="E668" s="1430"/>
      <c r="F668" s="1430"/>
      <c r="G668" s="1430"/>
      <c r="H668" s="1430"/>
      <c r="I668" s="1430"/>
      <c r="J668" s="1430"/>
      <c r="K668" s="1430"/>
      <c r="L668" s="1430"/>
      <c r="M668" s="1430"/>
      <c r="N668" s="1430"/>
      <c r="O668" s="1430"/>
      <c r="P668" s="1430"/>
      <c r="Q668" s="1430"/>
      <c r="R668" s="1430"/>
      <c r="S668" s="1430"/>
      <c r="T668" s="1430"/>
      <c r="U668" s="1430"/>
      <c r="V668" s="1430"/>
      <c r="W668" s="1430"/>
      <c r="X668" s="1430"/>
      <c r="Y668" s="1430"/>
      <c r="Z668" s="1430"/>
      <c r="AA668" s="1430"/>
      <c r="AB668" s="1430"/>
      <c r="AC668" s="1430"/>
      <c r="AD668" s="1430"/>
      <c r="AE668" s="1430"/>
      <c r="AF668" s="1430"/>
      <c r="AG668" s="1430"/>
      <c r="AH668" s="1430"/>
      <c r="AI668" s="1430"/>
      <c r="AJ668" s="1430"/>
      <c r="AK668" s="93"/>
      <c r="AL668" s="93"/>
      <c r="AM668" s="93"/>
      <c r="AN668" s="93"/>
    </row>
    <row r="669" spans="2:40">
      <c r="B669" s="1430"/>
      <c r="C669" s="1430"/>
      <c r="D669" s="1430"/>
      <c r="E669" s="1430"/>
      <c r="F669" s="1430"/>
      <c r="G669" s="1430"/>
      <c r="H669" s="1430"/>
      <c r="I669" s="1430"/>
      <c r="J669" s="1430"/>
      <c r="K669" s="1430"/>
      <c r="L669" s="1430"/>
      <c r="M669" s="1430"/>
      <c r="N669" s="1430"/>
      <c r="O669" s="1430"/>
      <c r="P669" s="1430"/>
      <c r="Q669" s="1430"/>
      <c r="R669" s="1430"/>
      <c r="S669" s="1430"/>
      <c r="T669" s="1430"/>
      <c r="U669" s="1430"/>
      <c r="V669" s="1430"/>
      <c r="W669" s="1430"/>
      <c r="X669" s="1430"/>
      <c r="Y669" s="1430"/>
      <c r="Z669" s="1430"/>
      <c r="AA669" s="1430"/>
      <c r="AB669" s="1430"/>
      <c r="AC669" s="1430"/>
      <c r="AD669" s="1430"/>
      <c r="AE669" s="1430"/>
      <c r="AF669" s="1430"/>
      <c r="AG669" s="1430"/>
      <c r="AH669" s="1430"/>
      <c r="AI669" s="1430"/>
      <c r="AJ669" s="1430"/>
      <c r="AK669" s="93"/>
      <c r="AL669" s="93"/>
      <c r="AM669" s="93"/>
      <c r="AN669" s="93"/>
    </row>
    <row r="670" spans="2:40">
      <c r="B670" s="1430"/>
      <c r="C670" s="1430"/>
      <c r="D670" s="1430"/>
      <c r="E670" s="1430"/>
      <c r="F670" s="1430"/>
      <c r="G670" s="1430"/>
      <c r="H670" s="1430"/>
      <c r="I670" s="1430"/>
      <c r="J670" s="1430"/>
      <c r="K670" s="1430"/>
      <c r="L670" s="1430"/>
      <c r="M670" s="1430"/>
      <c r="N670" s="1430"/>
      <c r="O670" s="1430"/>
      <c r="P670" s="1430"/>
      <c r="Q670" s="1430"/>
      <c r="R670" s="1430"/>
      <c r="S670" s="1430"/>
      <c r="T670" s="1430"/>
      <c r="U670" s="1430"/>
      <c r="V670" s="1430"/>
      <c r="W670" s="1430"/>
      <c r="X670" s="1430"/>
      <c r="Y670" s="1430"/>
      <c r="Z670" s="1430"/>
      <c r="AA670" s="1430"/>
      <c r="AB670" s="1430"/>
      <c r="AC670" s="1430"/>
      <c r="AD670" s="1430"/>
      <c r="AE670" s="1430"/>
      <c r="AF670" s="1430"/>
      <c r="AG670" s="1430"/>
      <c r="AH670" s="1430"/>
      <c r="AI670" s="1430"/>
      <c r="AJ670" s="1430"/>
      <c r="AK670" s="93"/>
      <c r="AL670" s="93"/>
      <c r="AM670" s="93"/>
      <c r="AN670" s="93"/>
    </row>
    <row r="671" spans="2:40">
      <c r="B671" s="1430"/>
      <c r="C671" s="1430"/>
      <c r="D671" s="1430"/>
      <c r="E671" s="1430"/>
      <c r="F671" s="1430"/>
      <c r="G671" s="1430"/>
      <c r="H671" s="1430"/>
      <c r="I671" s="1430"/>
      <c r="J671" s="1430"/>
      <c r="K671" s="1430"/>
      <c r="L671" s="1430"/>
      <c r="M671" s="1430"/>
      <c r="N671" s="1430"/>
      <c r="O671" s="1430"/>
      <c r="P671" s="1430"/>
      <c r="Q671" s="1430"/>
      <c r="R671" s="1430"/>
      <c r="S671" s="1430"/>
      <c r="T671" s="1430"/>
      <c r="U671" s="1430"/>
      <c r="V671" s="1430"/>
      <c r="W671" s="1430"/>
      <c r="X671" s="1430"/>
      <c r="Y671" s="1430"/>
      <c r="Z671" s="1430"/>
      <c r="AA671" s="1430"/>
      <c r="AB671" s="1430"/>
      <c r="AC671" s="1430"/>
      <c r="AD671" s="1430"/>
      <c r="AE671" s="1430"/>
      <c r="AF671" s="1430"/>
      <c r="AG671" s="1430"/>
      <c r="AH671" s="1430"/>
      <c r="AI671" s="1430"/>
      <c r="AJ671" s="1430"/>
      <c r="AK671" s="93"/>
      <c r="AL671" s="93"/>
      <c r="AM671" s="93"/>
      <c r="AN671" s="93"/>
    </row>
    <row r="672" spans="2:40">
      <c r="B672" s="1430"/>
      <c r="C672" s="1430"/>
      <c r="D672" s="1430"/>
      <c r="E672" s="1430"/>
      <c r="F672" s="1430"/>
      <c r="G672" s="1430"/>
      <c r="H672" s="1430"/>
      <c r="I672" s="1430"/>
      <c r="J672" s="1430"/>
      <c r="K672" s="1430"/>
      <c r="L672" s="1430"/>
      <c r="M672" s="1430"/>
      <c r="N672" s="1430"/>
      <c r="O672" s="1430"/>
      <c r="P672" s="1430"/>
      <c r="Q672" s="1430"/>
      <c r="R672" s="1430"/>
      <c r="S672" s="1430"/>
      <c r="T672" s="1430"/>
      <c r="U672" s="1430"/>
      <c r="V672" s="1430"/>
      <c r="W672" s="1430"/>
      <c r="X672" s="1430"/>
      <c r="Y672" s="1430"/>
      <c r="Z672" s="1430"/>
      <c r="AA672" s="1430"/>
      <c r="AB672" s="1430"/>
      <c r="AC672" s="1430"/>
      <c r="AD672" s="1430"/>
      <c r="AE672" s="1430"/>
      <c r="AF672" s="1430"/>
      <c r="AG672" s="1430"/>
      <c r="AH672" s="1430"/>
      <c r="AI672" s="1430"/>
      <c r="AJ672" s="1430"/>
      <c r="AK672" s="93"/>
      <c r="AL672" s="93"/>
      <c r="AM672" s="93"/>
      <c r="AN672" s="93"/>
    </row>
    <row r="673" spans="2:40">
      <c r="B673" s="1430"/>
      <c r="C673" s="1430"/>
      <c r="D673" s="1430"/>
      <c r="E673" s="1430"/>
      <c r="F673" s="1430"/>
      <c r="G673" s="1430"/>
      <c r="H673" s="1430"/>
      <c r="I673" s="1430"/>
      <c r="J673" s="1430"/>
      <c r="K673" s="1430"/>
      <c r="L673" s="1430"/>
      <c r="M673" s="1430"/>
      <c r="N673" s="1430"/>
      <c r="O673" s="1430"/>
      <c r="P673" s="1430"/>
      <c r="Q673" s="1430"/>
      <c r="R673" s="1430"/>
      <c r="S673" s="1430"/>
      <c r="T673" s="1430"/>
      <c r="U673" s="1430"/>
      <c r="V673" s="1430"/>
      <c r="W673" s="1430"/>
      <c r="X673" s="1430"/>
      <c r="Y673" s="1430"/>
      <c r="Z673" s="1430"/>
      <c r="AA673" s="1430"/>
      <c r="AB673" s="1430"/>
      <c r="AC673" s="1430"/>
      <c r="AD673" s="1430"/>
      <c r="AE673" s="1430"/>
      <c r="AF673" s="1430"/>
      <c r="AG673" s="1430"/>
      <c r="AH673" s="1430"/>
      <c r="AI673" s="1430"/>
      <c r="AJ673" s="1430"/>
      <c r="AK673" s="93"/>
      <c r="AL673" s="93"/>
      <c r="AM673" s="93"/>
      <c r="AN673" s="93"/>
    </row>
    <row r="674" spans="2:40">
      <c r="B674" s="1430"/>
      <c r="C674" s="1430"/>
      <c r="D674" s="1430"/>
      <c r="E674" s="1430"/>
      <c r="F674" s="1430"/>
      <c r="G674" s="1430"/>
      <c r="H674" s="1430"/>
      <c r="I674" s="1430"/>
      <c r="J674" s="1430"/>
      <c r="K674" s="1430"/>
      <c r="L674" s="1430"/>
      <c r="M674" s="1430"/>
      <c r="N674" s="1430"/>
      <c r="O674" s="1430"/>
      <c r="P674" s="1430"/>
      <c r="Q674" s="1430"/>
      <c r="R674" s="1430"/>
      <c r="S674" s="1430"/>
      <c r="T674" s="1430"/>
      <c r="U674" s="1430"/>
      <c r="V674" s="1430"/>
      <c r="W674" s="1430"/>
      <c r="X674" s="1430"/>
      <c r="Y674" s="1430"/>
      <c r="Z674" s="1430"/>
      <c r="AA674" s="1430"/>
      <c r="AB674" s="1430"/>
      <c r="AC674" s="1430"/>
      <c r="AD674" s="1430"/>
      <c r="AE674" s="1430"/>
      <c r="AF674" s="1430"/>
      <c r="AG674" s="1430"/>
      <c r="AH674" s="1430"/>
      <c r="AI674" s="1430"/>
      <c r="AJ674" s="1430"/>
      <c r="AK674" s="93"/>
      <c r="AL674" s="93"/>
      <c r="AM674" s="93"/>
      <c r="AN674" s="93"/>
    </row>
    <row r="675" spans="2:40">
      <c r="B675" s="1430"/>
      <c r="C675" s="1430"/>
      <c r="D675" s="1430"/>
      <c r="E675" s="1430"/>
      <c r="F675" s="1430"/>
      <c r="G675" s="1430"/>
      <c r="H675" s="1430"/>
      <c r="I675" s="1430"/>
      <c r="J675" s="1430"/>
      <c r="K675" s="1430"/>
      <c r="L675" s="1430"/>
      <c r="M675" s="1430"/>
      <c r="N675" s="1430"/>
      <c r="O675" s="1430"/>
      <c r="P675" s="1430"/>
      <c r="Q675" s="1430"/>
      <c r="R675" s="1430"/>
      <c r="S675" s="1430"/>
      <c r="T675" s="1430"/>
      <c r="U675" s="1430"/>
      <c r="V675" s="1430"/>
      <c r="W675" s="1430"/>
      <c r="X675" s="1430"/>
      <c r="Y675" s="1430"/>
      <c r="Z675" s="1430"/>
      <c r="AA675" s="1430"/>
      <c r="AB675" s="1430"/>
      <c r="AC675" s="1430"/>
      <c r="AD675" s="1430"/>
      <c r="AE675" s="1430"/>
      <c r="AF675" s="1430"/>
      <c r="AG675" s="1430"/>
      <c r="AH675" s="1430"/>
      <c r="AI675" s="1430"/>
      <c r="AJ675" s="1430"/>
      <c r="AK675" s="93"/>
      <c r="AL675" s="93"/>
      <c r="AM675" s="93"/>
      <c r="AN675" s="93"/>
    </row>
    <row r="676" spans="2:40">
      <c r="B676" s="1430"/>
      <c r="C676" s="1430"/>
      <c r="D676" s="1430"/>
      <c r="E676" s="1430"/>
      <c r="F676" s="1430"/>
      <c r="G676" s="1430"/>
      <c r="H676" s="1430"/>
      <c r="I676" s="1430"/>
      <c r="J676" s="1430"/>
      <c r="K676" s="1430"/>
      <c r="L676" s="1430"/>
      <c r="M676" s="1430"/>
      <c r="N676" s="1430"/>
      <c r="O676" s="1430"/>
      <c r="P676" s="1430"/>
      <c r="Q676" s="1430"/>
      <c r="R676" s="1430"/>
      <c r="S676" s="1430"/>
      <c r="T676" s="1430"/>
      <c r="U676" s="1430"/>
      <c r="V676" s="1430"/>
      <c r="W676" s="1430"/>
      <c r="X676" s="1430"/>
      <c r="Y676" s="1430"/>
      <c r="Z676" s="1430"/>
      <c r="AA676" s="1430"/>
      <c r="AB676" s="1430"/>
      <c r="AC676" s="1430"/>
      <c r="AD676" s="1430"/>
      <c r="AE676" s="1430"/>
      <c r="AF676" s="1430"/>
      <c r="AG676" s="1430"/>
      <c r="AH676" s="1430"/>
      <c r="AI676" s="1430"/>
      <c r="AJ676" s="1430"/>
      <c r="AK676" s="93"/>
      <c r="AL676" s="93"/>
      <c r="AM676" s="93"/>
      <c r="AN676" s="93"/>
    </row>
    <row r="677" spans="2:40">
      <c r="B677" s="1430"/>
      <c r="C677" s="1430"/>
      <c r="D677" s="1430"/>
      <c r="E677" s="1430"/>
      <c r="F677" s="1430"/>
      <c r="G677" s="1430"/>
      <c r="H677" s="1430"/>
      <c r="I677" s="1430"/>
      <c r="J677" s="1430"/>
      <c r="K677" s="1430"/>
      <c r="L677" s="1430"/>
      <c r="M677" s="1430"/>
      <c r="N677" s="1430"/>
      <c r="O677" s="1430"/>
      <c r="P677" s="1430"/>
      <c r="Q677" s="1430"/>
      <c r="R677" s="1430"/>
      <c r="S677" s="1430"/>
      <c r="T677" s="1430"/>
      <c r="U677" s="1430"/>
      <c r="V677" s="1430"/>
      <c r="W677" s="1430"/>
      <c r="X677" s="1430"/>
      <c r="Y677" s="1430"/>
      <c r="Z677" s="1430"/>
      <c r="AA677" s="1430"/>
      <c r="AB677" s="1430"/>
      <c r="AC677" s="1430"/>
      <c r="AD677" s="1430"/>
      <c r="AE677" s="1430"/>
      <c r="AF677" s="1430"/>
      <c r="AG677" s="1430"/>
      <c r="AH677" s="1430"/>
      <c r="AI677" s="1430"/>
      <c r="AJ677" s="1430"/>
      <c r="AK677" s="93"/>
      <c r="AL677" s="93"/>
      <c r="AM677" s="93"/>
      <c r="AN677" s="93"/>
    </row>
    <row r="678" spans="2:40">
      <c r="B678" s="1430"/>
      <c r="C678" s="1430"/>
      <c r="D678" s="1430"/>
      <c r="E678" s="1430"/>
      <c r="F678" s="1430"/>
      <c r="G678" s="1430"/>
      <c r="H678" s="1430"/>
      <c r="I678" s="1430"/>
      <c r="J678" s="1430"/>
      <c r="K678" s="1430"/>
      <c r="L678" s="1430"/>
      <c r="M678" s="1430"/>
      <c r="N678" s="1430"/>
      <c r="O678" s="1430"/>
      <c r="P678" s="1430"/>
      <c r="Q678" s="1430"/>
      <c r="R678" s="1430"/>
      <c r="S678" s="1430"/>
      <c r="T678" s="1430"/>
      <c r="U678" s="1430"/>
      <c r="V678" s="1430"/>
      <c r="W678" s="1430"/>
      <c r="X678" s="1430"/>
      <c r="Y678" s="1430"/>
      <c r="Z678" s="1430"/>
      <c r="AA678" s="1430"/>
      <c r="AB678" s="1430"/>
      <c r="AC678" s="1430"/>
      <c r="AD678" s="1430"/>
      <c r="AE678" s="1430"/>
      <c r="AF678" s="1430"/>
      <c r="AG678" s="1430"/>
      <c r="AH678" s="1430"/>
      <c r="AI678" s="1430"/>
      <c r="AJ678" s="1430"/>
      <c r="AK678" s="93"/>
      <c r="AL678" s="93"/>
      <c r="AM678" s="93"/>
      <c r="AN678" s="93"/>
    </row>
    <row r="679" spans="2:40">
      <c r="B679" s="1430"/>
      <c r="C679" s="1430"/>
      <c r="D679" s="1430"/>
      <c r="E679" s="1430"/>
      <c r="F679" s="1430"/>
      <c r="G679" s="1430"/>
      <c r="H679" s="1430"/>
      <c r="I679" s="1430"/>
      <c r="J679" s="1430"/>
      <c r="K679" s="1430"/>
      <c r="L679" s="1430"/>
      <c r="M679" s="1430"/>
      <c r="N679" s="1430"/>
      <c r="O679" s="1430"/>
      <c r="P679" s="1430"/>
      <c r="Q679" s="1430"/>
      <c r="R679" s="1430"/>
      <c r="S679" s="1430"/>
      <c r="T679" s="1430"/>
      <c r="U679" s="1430"/>
      <c r="V679" s="1430"/>
      <c r="W679" s="1430"/>
      <c r="X679" s="1430"/>
      <c r="Y679" s="1430"/>
      <c r="Z679" s="1430"/>
      <c r="AA679" s="1430"/>
      <c r="AB679" s="1430"/>
      <c r="AC679" s="1430"/>
      <c r="AD679" s="1430"/>
      <c r="AE679" s="1430"/>
      <c r="AF679" s="1430"/>
      <c r="AG679" s="1430"/>
      <c r="AH679" s="1430"/>
      <c r="AI679" s="1430"/>
      <c r="AJ679" s="1430"/>
      <c r="AK679" s="93"/>
      <c r="AL679" s="93"/>
      <c r="AM679" s="93"/>
      <c r="AN679" s="93"/>
    </row>
    <row r="680" spans="2:40">
      <c r="B680" s="1430"/>
      <c r="C680" s="1430"/>
      <c r="D680" s="1430"/>
      <c r="E680" s="1430"/>
      <c r="F680" s="1430"/>
      <c r="G680" s="1430"/>
      <c r="H680" s="1430"/>
      <c r="I680" s="1430"/>
      <c r="J680" s="1430"/>
      <c r="K680" s="1430"/>
      <c r="L680" s="1430"/>
      <c r="M680" s="1430"/>
      <c r="N680" s="1430"/>
      <c r="O680" s="1430"/>
      <c r="P680" s="1430"/>
      <c r="Q680" s="1430"/>
      <c r="R680" s="1430"/>
      <c r="S680" s="1430"/>
      <c r="T680" s="1430"/>
      <c r="U680" s="1430"/>
      <c r="V680" s="1430"/>
      <c r="W680" s="1430"/>
      <c r="X680" s="1430"/>
      <c r="Y680" s="1430"/>
      <c r="Z680" s="1430"/>
      <c r="AA680" s="1430"/>
      <c r="AB680" s="1430"/>
      <c r="AC680" s="1430"/>
      <c r="AD680" s="1430"/>
      <c r="AE680" s="1430"/>
      <c r="AF680" s="1430"/>
      <c r="AG680" s="1430"/>
      <c r="AH680" s="1430"/>
      <c r="AI680" s="1430"/>
      <c r="AJ680" s="1430"/>
      <c r="AK680" s="93"/>
      <c r="AL680" s="93"/>
      <c r="AM680" s="93"/>
      <c r="AN680" s="93"/>
    </row>
    <row r="681" spans="2:40">
      <c r="B681" s="1430"/>
      <c r="C681" s="1430"/>
      <c r="D681" s="1430"/>
      <c r="E681" s="1430"/>
      <c r="F681" s="1430"/>
      <c r="G681" s="1430"/>
      <c r="H681" s="1430"/>
      <c r="I681" s="1430"/>
      <c r="J681" s="1430"/>
      <c r="K681" s="1430"/>
      <c r="L681" s="1430"/>
      <c r="M681" s="1430"/>
      <c r="N681" s="1430"/>
      <c r="O681" s="1430"/>
      <c r="P681" s="1430"/>
      <c r="Q681" s="1430"/>
      <c r="R681" s="1430"/>
      <c r="S681" s="1430"/>
      <c r="T681" s="1430"/>
      <c r="U681" s="1430"/>
      <c r="V681" s="1430"/>
      <c r="W681" s="1430"/>
      <c r="X681" s="1430"/>
      <c r="Y681" s="1430"/>
      <c r="Z681" s="1430"/>
      <c r="AA681" s="1430"/>
      <c r="AB681" s="1430"/>
      <c r="AC681" s="1430"/>
      <c r="AD681" s="1430"/>
      <c r="AE681" s="1430"/>
      <c r="AF681" s="1430"/>
      <c r="AG681" s="1430"/>
      <c r="AH681" s="1430"/>
      <c r="AI681" s="1430"/>
      <c r="AJ681" s="1430"/>
      <c r="AK681" s="93"/>
      <c r="AL681" s="93"/>
      <c r="AM681" s="93"/>
      <c r="AN681" s="93"/>
    </row>
    <row r="682" spans="2:40">
      <c r="B682" s="1430"/>
      <c r="C682" s="1430"/>
      <c r="D682" s="1430"/>
      <c r="E682" s="1430"/>
      <c r="F682" s="1430"/>
      <c r="G682" s="1430"/>
      <c r="H682" s="1430"/>
      <c r="I682" s="1430"/>
      <c r="J682" s="1430"/>
      <c r="K682" s="1430"/>
      <c r="L682" s="1430"/>
      <c r="M682" s="1430"/>
      <c r="N682" s="1430"/>
      <c r="O682" s="1430"/>
      <c r="P682" s="1430"/>
      <c r="Q682" s="1430"/>
      <c r="R682" s="1430"/>
      <c r="S682" s="1430"/>
      <c r="T682" s="1430"/>
      <c r="U682" s="1430"/>
      <c r="V682" s="1430"/>
      <c r="W682" s="1430"/>
      <c r="X682" s="1430"/>
      <c r="Y682" s="1430"/>
      <c r="Z682" s="1430"/>
      <c r="AA682" s="1430"/>
      <c r="AB682" s="1430"/>
      <c r="AC682" s="1430"/>
      <c r="AD682" s="1430"/>
      <c r="AE682" s="1430"/>
      <c r="AF682" s="1430"/>
      <c r="AG682" s="1430"/>
      <c r="AH682" s="1430"/>
      <c r="AI682" s="1430"/>
      <c r="AJ682" s="1430"/>
      <c r="AK682" s="93"/>
      <c r="AL682" s="93"/>
      <c r="AM682" s="93"/>
      <c r="AN682" s="93"/>
    </row>
    <row r="683" spans="2:40">
      <c r="B683" s="1430"/>
      <c r="C683" s="1430"/>
      <c r="D683" s="1430"/>
      <c r="E683" s="1430"/>
      <c r="F683" s="1430"/>
      <c r="G683" s="1430"/>
      <c r="H683" s="1430"/>
      <c r="I683" s="1430"/>
      <c r="J683" s="1430"/>
      <c r="K683" s="1430"/>
      <c r="L683" s="1430"/>
      <c r="M683" s="1430"/>
      <c r="N683" s="1430"/>
      <c r="O683" s="1430"/>
      <c r="P683" s="1430"/>
      <c r="Q683" s="1430"/>
      <c r="R683" s="1430"/>
      <c r="S683" s="1430"/>
      <c r="T683" s="1430"/>
      <c r="U683" s="1430"/>
      <c r="V683" s="1430"/>
      <c r="W683" s="1430"/>
      <c r="X683" s="1430"/>
      <c r="Y683" s="1430"/>
      <c r="Z683" s="1430"/>
      <c r="AA683" s="1430"/>
      <c r="AB683" s="1430"/>
      <c r="AC683" s="1430"/>
      <c r="AD683" s="1430"/>
      <c r="AE683" s="1430"/>
      <c r="AF683" s="1430"/>
      <c r="AG683" s="1430"/>
      <c r="AH683" s="1430"/>
      <c r="AI683" s="1430"/>
      <c r="AJ683" s="1430"/>
      <c r="AK683" s="93"/>
      <c r="AL683" s="93"/>
      <c r="AM683" s="93"/>
      <c r="AN683" s="93"/>
    </row>
    <row r="684" spans="2:40">
      <c r="B684" s="1430"/>
      <c r="C684" s="1430"/>
      <c r="D684" s="1430"/>
      <c r="E684" s="1430"/>
      <c r="F684" s="1430"/>
      <c r="G684" s="1430"/>
      <c r="H684" s="1430"/>
      <c r="I684" s="1430"/>
      <c r="J684" s="1430"/>
      <c r="K684" s="1430"/>
      <c r="L684" s="1430"/>
      <c r="M684" s="1430"/>
      <c r="N684" s="1430"/>
      <c r="O684" s="1430"/>
      <c r="P684" s="1430"/>
      <c r="Q684" s="1430"/>
      <c r="R684" s="1430"/>
      <c r="S684" s="1430"/>
      <c r="T684" s="1430"/>
      <c r="U684" s="1430"/>
      <c r="V684" s="1430"/>
      <c r="W684" s="1430"/>
      <c r="X684" s="1430"/>
      <c r="Y684" s="1430"/>
      <c r="Z684" s="1430"/>
      <c r="AA684" s="1430"/>
      <c r="AB684" s="1430"/>
      <c r="AC684" s="1430"/>
      <c r="AD684" s="1430"/>
      <c r="AE684" s="1430"/>
      <c r="AF684" s="1430"/>
      <c r="AG684" s="1430"/>
      <c r="AH684" s="1430"/>
      <c r="AI684" s="1430"/>
      <c r="AJ684" s="1430"/>
      <c r="AK684" s="93"/>
      <c r="AL684" s="93"/>
      <c r="AM684" s="93"/>
      <c r="AN684" s="93"/>
    </row>
    <row r="685" spans="2:40">
      <c r="B685" s="1430"/>
      <c r="C685" s="1430"/>
      <c r="D685" s="1430"/>
      <c r="E685" s="1430"/>
      <c r="F685" s="1430"/>
      <c r="G685" s="1430"/>
      <c r="H685" s="1430"/>
      <c r="I685" s="1430"/>
      <c r="J685" s="1430"/>
      <c r="K685" s="1430"/>
      <c r="L685" s="1430"/>
      <c r="M685" s="1430"/>
      <c r="N685" s="1430"/>
      <c r="O685" s="1430"/>
      <c r="P685" s="1430"/>
      <c r="Q685" s="1430"/>
      <c r="R685" s="1430"/>
      <c r="S685" s="1430"/>
      <c r="T685" s="1430"/>
      <c r="U685" s="1430"/>
      <c r="V685" s="1430"/>
      <c r="W685" s="1430"/>
      <c r="X685" s="1430"/>
      <c r="Y685" s="1430"/>
      <c r="Z685" s="1430"/>
      <c r="AA685" s="1430"/>
      <c r="AB685" s="1430"/>
      <c r="AC685" s="1430"/>
      <c r="AD685" s="1430"/>
      <c r="AE685" s="1430"/>
      <c r="AF685" s="1430"/>
      <c r="AG685" s="1430"/>
      <c r="AH685" s="1430"/>
      <c r="AI685" s="1430"/>
      <c r="AJ685" s="1430"/>
      <c r="AK685" s="93"/>
      <c r="AL685" s="93"/>
      <c r="AM685" s="93"/>
      <c r="AN685" s="93"/>
    </row>
    <row r="686" spans="2:40">
      <c r="B686" s="1430"/>
      <c r="C686" s="1430"/>
      <c r="D686" s="1430"/>
      <c r="E686" s="1430"/>
      <c r="F686" s="1430"/>
      <c r="G686" s="1430"/>
      <c r="H686" s="1430"/>
      <c r="I686" s="1430"/>
      <c r="J686" s="1430"/>
      <c r="K686" s="1430"/>
      <c r="L686" s="1430"/>
      <c r="M686" s="1430"/>
      <c r="N686" s="1430"/>
      <c r="O686" s="1430"/>
      <c r="P686" s="1430"/>
      <c r="Q686" s="1430"/>
      <c r="R686" s="1430"/>
      <c r="S686" s="1430"/>
      <c r="T686" s="1430"/>
      <c r="U686" s="1430"/>
      <c r="V686" s="1430"/>
      <c r="W686" s="1430"/>
      <c r="X686" s="1430"/>
      <c r="Y686" s="1430"/>
      <c r="Z686" s="1430"/>
      <c r="AA686" s="1430"/>
      <c r="AB686" s="1430"/>
      <c r="AC686" s="1430"/>
      <c r="AD686" s="1430"/>
      <c r="AE686" s="1430"/>
      <c r="AF686" s="1430"/>
      <c r="AG686" s="1430"/>
      <c r="AH686" s="1430"/>
      <c r="AI686" s="1430"/>
      <c r="AJ686" s="1430"/>
      <c r="AK686" s="93"/>
      <c r="AL686" s="93"/>
      <c r="AM686" s="93"/>
      <c r="AN686" s="93"/>
    </row>
    <row r="687" spans="2:40">
      <c r="B687" s="1430"/>
      <c r="C687" s="1430"/>
      <c r="D687" s="1430"/>
      <c r="E687" s="1430"/>
      <c r="F687" s="1430"/>
      <c r="G687" s="1430"/>
      <c r="H687" s="1430"/>
      <c r="I687" s="1430"/>
      <c r="J687" s="1430"/>
      <c r="K687" s="1430"/>
      <c r="L687" s="1430"/>
      <c r="M687" s="1430"/>
      <c r="N687" s="1430"/>
      <c r="O687" s="1430"/>
      <c r="P687" s="1430"/>
      <c r="Q687" s="1430"/>
      <c r="R687" s="1430"/>
      <c r="S687" s="1430"/>
      <c r="T687" s="1430"/>
      <c r="U687" s="1430"/>
      <c r="V687" s="1430"/>
      <c r="W687" s="1430"/>
      <c r="X687" s="1430"/>
      <c r="Y687" s="1430"/>
      <c r="Z687" s="1430"/>
      <c r="AA687" s="1430"/>
      <c r="AB687" s="1430"/>
      <c r="AC687" s="1430"/>
      <c r="AD687" s="1430"/>
      <c r="AE687" s="1430"/>
      <c r="AF687" s="1430"/>
      <c r="AG687" s="1430"/>
      <c r="AH687" s="1430"/>
      <c r="AI687" s="1430"/>
      <c r="AJ687" s="1430"/>
      <c r="AK687" s="93"/>
      <c r="AL687" s="93"/>
      <c r="AM687" s="93"/>
      <c r="AN687" s="93"/>
    </row>
    <row r="688" spans="2:40">
      <c r="B688" s="1430"/>
      <c r="C688" s="1430"/>
      <c r="D688" s="1430"/>
      <c r="E688" s="1430"/>
      <c r="F688" s="1430"/>
      <c r="G688" s="1430"/>
      <c r="H688" s="1430"/>
      <c r="I688" s="1430"/>
      <c r="J688" s="1430"/>
      <c r="K688" s="1430"/>
      <c r="L688" s="1430"/>
      <c r="M688" s="1430"/>
      <c r="N688" s="1430"/>
      <c r="O688" s="1430"/>
      <c r="P688" s="1430"/>
      <c r="Q688" s="1430"/>
      <c r="R688" s="1430"/>
      <c r="S688" s="1430"/>
      <c r="T688" s="1430"/>
      <c r="U688" s="1430"/>
      <c r="V688" s="1430"/>
      <c r="W688" s="1430"/>
      <c r="X688" s="1430"/>
      <c r="Y688" s="1430"/>
      <c r="Z688" s="1430"/>
      <c r="AA688" s="1430"/>
      <c r="AB688" s="1430"/>
      <c r="AC688" s="1430"/>
      <c r="AD688" s="1430"/>
      <c r="AE688" s="1430"/>
      <c r="AF688" s="1430"/>
      <c r="AG688" s="1430"/>
      <c r="AH688" s="1430"/>
      <c r="AI688" s="1430"/>
      <c r="AJ688" s="1430"/>
      <c r="AK688" s="93"/>
      <c r="AL688" s="93"/>
      <c r="AM688" s="93"/>
      <c r="AN688" s="93"/>
    </row>
    <row r="689" spans="2:40">
      <c r="B689" s="1430"/>
      <c r="C689" s="1430"/>
      <c r="D689" s="1430"/>
      <c r="E689" s="1430"/>
      <c r="F689" s="1430"/>
      <c r="G689" s="1430"/>
      <c r="H689" s="1430"/>
      <c r="I689" s="1430"/>
      <c r="J689" s="1430"/>
      <c r="K689" s="1430"/>
      <c r="L689" s="1430"/>
      <c r="M689" s="1430"/>
      <c r="N689" s="1430"/>
      <c r="O689" s="1430"/>
      <c r="P689" s="1430"/>
      <c r="Q689" s="1430"/>
      <c r="R689" s="1430"/>
      <c r="S689" s="1430"/>
      <c r="T689" s="1430"/>
      <c r="U689" s="1430"/>
      <c r="V689" s="1430"/>
      <c r="W689" s="1430"/>
      <c r="X689" s="1430"/>
      <c r="Y689" s="1430"/>
      <c r="Z689" s="1430"/>
      <c r="AA689" s="1430"/>
      <c r="AB689" s="1430"/>
      <c r="AC689" s="1430"/>
      <c r="AD689" s="1430"/>
      <c r="AE689" s="1430"/>
      <c r="AF689" s="1430"/>
      <c r="AG689" s="1430"/>
      <c r="AH689" s="1430"/>
      <c r="AI689" s="1430"/>
      <c r="AJ689" s="1430"/>
      <c r="AK689" s="93"/>
      <c r="AL689" s="93"/>
      <c r="AM689" s="93"/>
      <c r="AN689" s="93"/>
    </row>
    <row r="690" spans="2:40">
      <c r="B690" s="1430"/>
      <c r="C690" s="1430"/>
      <c r="D690" s="1430"/>
      <c r="E690" s="1430"/>
      <c r="F690" s="1430"/>
      <c r="G690" s="1430"/>
      <c r="H690" s="1430"/>
      <c r="I690" s="1430"/>
      <c r="J690" s="1430"/>
      <c r="K690" s="1430"/>
      <c r="L690" s="1430"/>
      <c r="M690" s="1430"/>
      <c r="N690" s="1430"/>
      <c r="O690" s="1430"/>
      <c r="P690" s="1430"/>
      <c r="Q690" s="1430"/>
      <c r="R690" s="1430"/>
      <c r="S690" s="1430"/>
      <c r="T690" s="1430"/>
      <c r="U690" s="1430"/>
      <c r="V690" s="1430"/>
      <c r="W690" s="1430"/>
      <c r="X690" s="1430"/>
      <c r="Y690" s="1430"/>
      <c r="Z690" s="1430"/>
      <c r="AA690" s="1430"/>
      <c r="AB690" s="1430"/>
      <c r="AC690" s="1430"/>
      <c r="AD690" s="1430"/>
      <c r="AE690" s="1430"/>
      <c r="AF690" s="1430"/>
      <c r="AG690" s="1430"/>
      <c r="AH690" s="1430"/>
      <c r="AI690" s="1430"/>
      <c r="AJ690" s="1430"/>
      <c r="AK690" s="93"/>
      <c r="AL690" s="93"/>
      <c r="AM690" s="93"/>
      <c r="AN690" s="93"/>
    </row>
    <row r="691" spans="2:40">
      <c r="B691" s="1430"/>
      <c r="C691" s="1430"/>
      <c r="D691" s="1430"/>
      <c r="E691" s="1430"/>
      <c r="F691" s="1430"/>
      <c r="G691" s="1430"/>
      <c r="H691" s="1430"/>
      <c r="I691" s="1430"/>
      <c r="J691" s="1430"/>
      <c r="K691" s="1430"/>
      <c r="L691" s="1430"/>
      <c r="M691" s="1430"/>
      <c r="N691" s="1430"/>
      <c r="O691" s="1430"/>
      <c r="P691" s="1430"/>
      <c r="Q691" s="1430"/>
      <c r="R691" s="1430"/>
      <c r="S691" s="1430"/>
      <c r="T691" s="1430"/>
      <c r="U691" s="1430"/>
      <c r="V691" s="1430"/>
      <c r="W691" s="1430"/>
      <c r="X691" s="1430"/>
      <c r="Y691" s="1430"/>
      <c r="Z691" s="1430"/>
      <c r="AA691" s="1430"/>
      <c r="AB691" s="1430"/>
      <c r="AC691" s="1430"/>
      <c r="AD691" s="1430"/>
      <c r="AE691" s="1430"/>
      <c r="AF691" s="1430"/>
      <c r="AG691" s="1430"/>
      <c r="AH691" s="1430"/>
      <c r="AI691" s="1430"/>
      <c r="AJ691" s="1430"/>
      <c r="AK691" s="93"/>
      <c r="AL691" s="93"/>
      <c r="AM691" s="93"/>
      <c r="AN691" s="93"/>
    </row>
    <row r="692" spans="2:40">
      <c r="B692" s="1430"/>
      <c r="C692" s="1430"/>
      <c r="D692" s="1430"/>
      <c r="E692" s="1430"/>
      <c r="F692" s="1430"/>
      <c r="G692" s="1430"/>
      <c r="H692" s="1430"/>
      <c r="I692" s="1430"/>
      <c r="J692" s="1430"/>
      <c r="K692" s="1430"/>
      <c r="L692" s="1430"/>
      <c r="M692" s="1430"/>
      <c r="N692" s="1430"/>
      <c r="O692" s="1430"/>
      <c r="P692" s="1430"/>
      <c r="Q692" s="1430"/>
      <c r="R692" s="1430"/>
      <c r="S692" s="1430"/>
      <c r="T692" s="1430"/>
      <c r="U692" s="1430"/>
      <c r="V692" s="1430"/>
      <c r="W692" s="1430"/>
      <c r="X692" s="1430"/>
      <c r="Y692" s="1430"/>
      <c r="Z692" s="1430"/>
      <c r="AA692" s="1430"/>
      <c r="AB692" s="1430"/>
      <c r="AC692" s="1430"/>
      <c r="AD692" s="1430"/>
      <c r="AE692" s="1430"/>
      <c r="AF692" s="1430"/>
      <c r="AG692" s="1430"/>
      <c r="AH692" s="1430"/>
      <c r="AI692" s="1430"/>
      <c r="AJ692" s="1430"/>
      <c r="AK692" s="93"/>
      <c r="AL692" s="93"/>
      <c r="AM692" s="93"/>
      <c r="AN692" s="93"/>
    </row>
    <row r="693" spans="2:40">
      <c r="B693" s="1430"/>
      <c r="C693" s="1430"/>
      <c r="D693" s="1430"/>
      <c r="E693" s="1430"/>
      <c r="F693" s="1430"/>
      <c r="G693" s="1430"/>
      <c r="H693" s="1430"/>
      <c r="I693" s="1430"/>
      <c r="J693" s="1430"/>
      <c r="K693" s="1430"/>
      <c r="L693" s="1430"/>
      <c r="M693" s="1430"/>
      <c r="N693" s="1430"/>
      <c r="O693" s="1430"/>
      <c r="P693" s="1430"/>
      <c r="Q693" s="1430"/>
      <c r="R693" s="1430"/>
      <c r="S693" s="1430"/>
      <c r="T693" s="1430"/>
      <c r="U693" s="1430"/>
      <c r="V693" s="1430"/>
      <c r="W693" s="1430"/>
      <c r="X693" s="1430"/>
      <c r="Y693" s="1430"/>
      <c r="Z693" s="1430"/>
      <c r="AA693" s="1430"/>
      <c r="AB693" s="1430"/>
      <c r="AC693" s="1430"/>
      <c r="AD693" s="1430"/>
      <c r="AE693" s="1430"/>
      <c r="AF693" s="1430"/>
      <c r="AG693" s="1430"/>
      <c r="AH693" s="1430"/>
      <c r="AI693" s="1430"/>
      <c r="AJ693" s="1430"/>
      <c r="AK693" s="93"/>
      <c r="AL693" s="93"/>
      <c r="AM693" s="93"/>
      <c r="AN693" s="93"/>
    </row>
    <row r="694" spans="2:40">
      <c r="B694" s="1430"/>
      <c r="C694" s="1430"/>
      <c r="D694" s="1430"/>
      <c r="E694" s="1430"/>
      <c r="F694" s="1430"/>
      <c r="G694" s="1430"/>
      <c r="H694" s="1430"/>
      <c r="I694" s="1430"/>
      <c r="J694" s="1430"/>
      <c r="K694" s="1430"/>
      <c r="L694" s="1430"/>
      <c r="M694" s="1430"/>
      <c r="N694" s="1430"/>
      <c r="O694" s="1430"/>
      <c r="P694" s="1430"/>
      <c r="Q694" s="1430"/>
      <c r="R694" s="1430"/>
      <c r="S694" s="1430"/>
      <c r="T694" s="1430"/>
      <c r="U694" s="1430"/>
      <c r="V694" s="1430"/>
      <c r="W694" s="1430"/>
      <c r="X694" s="1430"/>
      <c r="Y694" s="1430"/>
      <c r="Z694" s="1430"/>
      <c r="AA694" s="1430"/>
      <c r="AB694" s="1430"/>
      <c r="AC694" s="1430"/>
      <c r="AD694" s="1430"/>
      <c r="AE694" s="1430"/>
      <c r="AF694" s="1430"/>
      <c r="AG694" s="1430"/>
      <c r="AH694" s="1430"/>
      <c r="AI694" s="1430"/>
      <c r="AJ694" s="1430"/>
      <c r="AK694" s="93"/>
      <c r="AL694" s="93"/>
      <c r="AM694" s="93"/>
      <c r="AN694" s="93"/>
    </row>
    <row r="695" spans="2:40">
      <c r="B695" s="1430"/>
      <c r="C695" s="1430"/>
      <c r="D695" s="1430"/>
      <c r="E695" s="1430"/>
      <c r="F695" s="1430"/>
      <c r="G695" s="1430"/>
      <c r="H695" s="1430"/>
      <c r="I695" s="1430"/>
      <c r="J695" s="1430"/>
      <c r="K695" s="1430"/>
      <c r="L695" s="1430"/>
      <c r="M695" s="1430"/>
      <c r="N695" s="1430"/>
      <c r="O695" s="1430"/>
      <c r="P695" s="1430"/>
      <c r="Q695" s="1430"/>
      <c r="R695" s="1430"/>
      <c r="S695" s="1430"/>
      <c r="T695" s="1430"/>
      <c r="U695" s="1430"/>
      <c r="V695" s="1430"/>
      <c r="W695" s="1430"/>
      <c r="X695" s="1430"/>
      <c r="Y695" s="1430"/>
      <c r="Z695" s="1430"/>
      <c r="AA695" s="1430"/>
      <c r="AB695" s="1430"/>
      <c r="AC695" s="1430"/>
      <c r="AD695" s="1430"/>
      <c r="AE695" s="1430"/>
      <c r="AF695" s="1430"/>
      <c r="AG695" s="1430"/>
      <c r="AH695" s="1430"/>
      <c r="AI695" s="1430"/>
      <c r="AJ695" s="1430"/>
      <c r="AK695" s="93"/>
      <c r="AL695" s="93"/>
      <c r="AM695" s="93"/>
      <c r="AN695" s="93"/>
    </row>
    <row r="696" spans="2:40">
      <c r="B696" s="1430"/>
      <c r="C696" s="1430"/>
      <c r="D696" s="1430"/>
      <c r="E696" s="1430"/>
      <c r="F696" s="1430"/>
      <c r="G696" s="1430"/>
      <c r="H696" s="1430"/>
      <c r="I696" s="1430"/>
      <c r="J696" s="1430"/>
      <c r="K696" s="1430"/>
      <c r="L696" s="1430"/>
      <c r="M696" s="1430"/>
      <c r="N696" s="1430"/>
      <c r="O696" s="1430"/>
      <c r="P696" s="1430"/>
      <c r="Q696" s="1430"/>
      <c r="R696" s="1430"/>
      <c r="S696" s="1430"/>
      <c r="T696" s="1430"/>
      <c r="U696" s="1430"/>
      <c r="V696" s="1430"/>
      <c r="W696" s="1430"/>
      <c r="X696" s="1430"/>
      <c r="Y696" s="1430"/>
      <c r="Z696" s="1430"/>
      <c r="AA696" s="1430"/>
      <c r="AB696" s="1430"/>
      <c r="AC696" s="1430"/>
      <c r="AD696" s="1430"/>
      <c r="AE696" s="1430"/>
      <c r="AF696" s="1430"/>
      <c r="AG696" s="1430"/>
      <c r="AH696" s="1430"/>
      <c r="AI696" s="1430"/>
      <c r="AJ696" s="1430"/>
      <c r="AK696" s="93"/>
      <c r="AL696" s="93"/>
      <c r="AM696" s="93"/>
      <c r="AN696" s="93"/>
    </row>
    <row r="697" spans="2:40">
      <c r="B697" s="1430"/>
      <c r="C697" s="1430"/>
      <c r="D697" s="1430"/>
      <c r="E697" s="1430"/>
      <c r="F697" s="1430"/>
      <c r="G697" s="1430"/>
      <c r="H697" s="1430"/>
      <c r="I697" s="1430"/>
      <c r="J697" s="1430"/>
      <c r="K697" s="1430"/>
      <c r="L697" s="1430"/>
      <c r="M697" s="1430"/>
      <c r="N697" s="1430"/>
      <c r="O697" s="1430"/>
      <c r="P697" s="1430"/>
      <c r="Q697" s="1430"/>
      <c r="R697" s="1430"/>
      <c r="S697" s="1430"/>
      <c r="T697" s="1430"/>
      <c r="U697" s="1430"/>
      <c r="V697" s="1430"/>
      <c r="W697" s="1430"/>
      <c r="X697" s="1430"/>
      <c r="Y697" s="1430"/>
      <c r="Z697" s="1430"/>
      <c r="AA697" s="1430"/>
      <c r="AB697" s="1430"/>
      <c r="AC697" s="1430"/>
      <c r="AD697" s="1430"/>
      <c r="AE697" s="1430"/>
      <c r="AF697" s="1430"/>
      <c r="AG697" s="1430"/>
      <c r="AH697" s="1430"/>
      <c r="AI697" s="1430"/>
      <c r="AJ697" s="1430"/>
      <c r="AK697" s="93"/>
      <c r="AL697" s="93"/>
      <c r="AM697" s="93"/>
      <c r="AN697" s="93"/>
    </row>
    <row r="698" spans="2:40">
      <c r="B698" s="1430"/>
      <c r="C698" s="1430"/>
      <c r="D698" s="1430"/>
      <c r="E698" s="1430"/>
      <c r="F698" s="1430"/>
      <c r="G698" s="1430"/>
      <c r="H698" s="1430"/>
      <c r="I698" s="1430"/>
      <c r="J698" s="1430"/>
      <c r="K698" s="1430"/>
      <c r="L698" s="1430"/>
      <c r="M698" s="1430"/>
      <c r="N698" s="1430"/>
      <c r="O698" s="1430"/>
      <c r="P698" s="1430"/>
      <c r="Q698" s="1430"/>
      <c r="R698" s="1430"/>
      <c r="S698" s="1430"/>
      <c r="T698" s="1430"/>
      <c r="U698" s="1430"/>
      <c r="V698" s="1430"/>
      <c r="W698" s="1430"/>
      <c r="X698" s="1430"/>
      <c r="Y698" s="1430"/>
      <c r="Z698" s="1430"/>
      <c r="AA698" s="1430"/>
      <c r="AB698" s="1430"/>
      <c r="AC698" s="1430"/>
      <c r="AD698" s="1430"/>
      <c r="AE698" s="1430"/>
      <c r="AF698" s="1430"/>
      <c r="AG698" s="1430"/>
      <c r="AH698" s="1430"/>
      <c r="AI698" s="1430"/>
      <c r="AJ698" s="1430"/>
      <c r="AK698" s="93"/>
      <c r="AL698" s="93"/>
      <c r="AM698" s="93"/>
      <c r="AN698" s="93"/>
    </row>
    <row r="699" spans="2:40">
      <c r="B699" s="1430"/>
      <c r="C699" s="1430"/>
      <c r="D699" s="1430"/>
      <c r="E699" s="1430"/>
      <c r="F699" s="1430"/>
      <c r="G699" s="1430"/>
      <c r="H699" s="1430"/>
      <c r="I699" s="1430"/>
      <c r="J699" s="1430"/>
      <c r="K699" s="1430"/>
      <c r="L699" s="1430"/>
      <c r="M699" s="1430"/>
      <c r="N699" s="1430"/>
      <c r="O699" s="1430"/>
      <c r="P699" s="1430"/>
      <c r="Q699" s="1430"/>
      <c r="R699" s="1430"/>
      <c r="S699" s="1430"/>
      <c r="T699" s="1430"/>
      <c r="U699" s="1430"/>
      <c r="V699" s="1430"/>
      <c r="W699" s="1430"/>
      <c r="X699" s="1430"/>
      <c r="Y699" s="1430"/>
      <c r="Z699" s="1430"/>
      <c r="AA699" s="1430"/>
      <c r="AB699" s="1430"/>
      <c r="AC699" s="1430"/>
      <c r="AD699" s="1430"/>
      <c r="AE699" s="1430"/>
      <c r="AF699" s="1430"/>
      <c r="AG699" s="1430"/>
      <c r="AH699" s="1430"/>
      <c r="AI699" s="1430"/>
      <c r="AJ699" s="1430"/>
      <c r="AK699" s="93"/>
      <c r="AL699" s="93"/>
      <c r="AM699" s="93"/>
      <c r="AN699" s="93"/>
    </row>
    <row r="700" spans="2:40">
      <c r="B700" s="1430"/>
      <c r="C700" s="1430"/>
      <c r="D700" s="1430"/>
      <c r="E700" s="1430"/>
      <c r="F700" s="1430"/>
      <c r="G700" s="1430"/>
      <c r="H700" s="1430"/>
      <c r="I700" s="1430"/>
      <c r="J700" s="1430"/>
      <c r="K700" s="1430"/>
      <c r="L700" s="1430"/>
      <c r="M700" s="1430"/>
      <c r="N700" s="1430"/>
      <c r="O700" s="1430"/>
      <c r="P700" s="1430"/>
      <c r="Q700" s="1430"/>
      <c r="R700" s="1430"/>
      <c r="S700" s="1430"/>
      <c r="T700" s="1430"/>
      <c r="U700" s="1430"/>
      <c r="V700" s="1430"/>
      <c r="W700" s="1430"/>
      <c r="X700" s="1430"/>
      <c r="Y700" s="1430"/>
      <c r="Z700" s="1430"/>
      <c r="AA700" s="1430"/>
      <c r="AB700" s="1430"/>
      <c r="AC700" s="1430"/>
      <c r="AD700" s="1430"/>
      <c r="AE700" s="1430"/>
      <c r="AF700" s="1430"/>
      <c r="AG700" s="1430"/>
      <c r="AH700" s="1430"/>
      <c r="AI700" s="1430"/>
      <c r="AJ700" s="1430"/>
      <c r="AK700" s="93"/>
      <c r="AL700" s="93"/>
      <c r="AM700" s="93"/>
      <c r="AN700" s="93"/>
    </row>
    <row r="701" spans="2:40">
      <c r="B701" s="1430"/>
      <c r="C701" s="1430"/>
      <c r="D701" s="1430"/>
      <c r="E701" s="1430"/>
      <c r="F701" s="1430"/>
      <c r="G701" s="1430"/>
      <c r="H701" s="1430"/>
      <c r="I701" s="1430"/>
      <c r="J701" s="1430"/>
      <c r="K701" s="1430"/>
      <c r="L701" s="1430"/>
      <c r="M701" s="1430"/>
      <c r="N701" s="1430"/>
      <c r="O701" s="1430"/>
      <c r="P701" s="1430"/>
      <c r="Q701" s="1430"/>
      <c r="R701" s="1430"/>
      <c r="S701" s="1430"/>
      <c r="T701" s="1430"/>
      <c r="U701" s="1430"/>
      <c r="V701" s="1430"/>
      <c r="W701" s="1430"/>
      <c r="X701" s="1430"/>
      <c r="Y701" s="1430"/>
      <c r="Z701" s="1430"/>
      <c r="AA701" s="1430"/>
      <c r="AB701" s="1430"/>
      <c r="AC701" s="1430"/>
      <c r="AD701" s="1430"/>
      <c r="AE701" s="1430"/>
      <c r="AF701" s="1430"/>
      <c r="AG701" s="1430"/>
      <c r="AH701" s="1430"/>
      <c r="AI701" s="1430"/>
      <c r="AJ701" s="1430"/>
      <c r="AK701" s="93"/>
      <c r="AL701" s="93"/>
      <c r="AM701" s="93"/>
      <c r="AN701" s="93"/>
    </row>
    <row r="702" spans="2:40">
      <c r="B702" s="1430"/>
      <c r="C702" s="1430"/>
      <c r="D702" s="1430"/>
      <c r="E702" s="1430"/>
      <c r="F702" s="1430"/>
      <c r="G702" s="1430"/>
      <c r="H702" s="1430"/>
      <c r="I702" s="1430"/>
      <c r="J702" s="1430"/>
      <c r="K702" s="1430"/>
      <c r="L702" s="1430"/>
      <c r="M702" s="1430"/>
      <c r="N702" s="1430"/>
      <c r="O702" s="1430"/>
      <c r="P702" s="1430"/>
      <c r="Q702" s="1430"/>
      <c r="R702" s="1430"/>
      <c r="S702" s="1430"/>
      <c r="T702" s="1430"/>
      <c r="U702" s="1430"/>
      <c r="V702" s="1430"/>
      <c r="W702" s="1430"/>
      <c r="X702" s="1430"/>
      <c r="Y702" s="1430"/>
      <c r="Z702" s="1430"/>
      <c r="AA702" s="1430"/>
      <c r="AB702" s="1430"/>
      <c r="AC702" s="1430"/>
      <c r="AD702" s="1430"/>
      <c r="AE702" s="1430"/>
      <c r="AF702" s="1430"/>
      <c r="AG702" s="1430"/>
      <c r="AH702" s="1430"/>
      <c r="AI702" s="1430"/>
      <c r="AJ702" s="1430"/>
      <c r="AK702" s="93"/>
      <c r="AL702" s="93"/>
      <c r="AM702" s="93"/>
      <c r="AN702" s="93"/>
    </row>
    <row r="703" spans="2:40">
      <c r="B703" s="1430"/>
      <c r="C703" s="1430"/>
      <c r="D703" s="1430"/>
      <c r="E703" s="1430"/>
      <c r="F703" s="1430"/>
      <c r="G703" s="1430"/>
      <c r="H703" s="1430"/>
      <c r="I703" s="1430"/>
      <c r="J703" s="1430"/>
      <c r="K703" s="1430"/>
      <c r="L703" s="1430"/>
      <c r="M703" s="1430"/>
      <c r="N703" s="1430"/>
      <c r="O703" s="1430"/>
      <c r="P703" s="1430"/>
      <c r="Q703" s="1430"/>
      <c r="R703" s="1430"/>
      <c r="S703" s="1430"/>
      <c r="T703" s="1430"/>
      <c r="U703" s="1430"/>
      <c r="V703" s="1430"/>
      <c r="W703" s="1430"/>
      <c r="X703" s="1430"/>
      <c r="Y703" s="1430"/>
      <c r="Z703" s="1430"/>
      <c r="AA703" s="1430"/>
      <c r="AB703" s="1430"/>
      <c r="AC703" s="1430"/>
      <c r="AD703" s="1430"/>
      <c r="AE703" s="1430"/>
      <c r="AF703" s="1430"/>
      <c r="AG703" s="1430"/>
      <c r="AH703" s="1430"/>
      <c r="AI703" s="1430"/>
      <c r="AJ703" s="1430"/>
      <c r="AK703" s="93"/>
      <c r="AL703" s="93"/>
      <c r="AM703" s="93"/>
      <c r="AN703" s="93"/>
    </row>
    <row r="704" spans="2:40">
      <c r="B704" s="1430"/>
      <c r="C704" s="1430"/>
      <c r="D704" s="1430"/>
      <c r="E704" s="1430"/>
      <c r="F704" s="1430"/>
      <c r="G704" s="1430"/>
      <c r="H704" s="1430"/>
      <c r="I704" s="1430"/>
      <c r="J704" s="1430"/>
      <c r="K704" s="1430"/>
      <c r="L704" s="1430"/>
      <c r="M704" s="1430"/>
      <c r="N704" s="1430"/>
      <c r="O704" s="1430"/>
      <c r="P704" s="1430"/>
      <c r="Q704" s="1430"/>
      <c r="R704" s="1430"/>
      <c r="S704" s="1430"/>
      <c r="T704" s="1430"/>
      <c r="U704" s="1430"/>
      <c r="V704" s="1430"/>
      <c r="W704" s="1430"/>
      <c r="X704" s="1430"/>
      <c r="Y704" s="1430"/>
      <c r="Z704" s="1430"/>
      <c r="AA704" s="1430"/>
      <c r="AB704" s="1430"/>
      <c r="AC704" s="1430"/>
      <c r="AD704" s="1430"/>
      <c r="AE704" s="1430"/>
      <c r="AF704" s="1430"/>
      <c r="AG704" s="1430"/>
      <c r="AH704" s="1430"/>
      <c r="AI704" s="1430"/>
      <c r="AJ704" s="1430"/>
      <c r="AK704" s="93"/>
      <c r="AL704" s="93"/>
      <c r="AM704" s="93"/>
      <c r="AN704" s="93"/>
    </row>
    <row r="705" spans="2:40">
      <c r="B705" s="1430"/>
      <c r="C705" s="1430"/>
      <c r="D705" s="1430"/>
      <c r="E705" s="1430"/>
      <c r="F705" s="1430"/>
      <c r="G705" s="1430"/>
      <c r="H705" s="1430"/>
      <c r="I705" s="1430"/>
      <c r="J705" s="1430"/>
      <c r="K705" s="1430"/>
      <c r="L705" s="1430"/>
      <c r="M705" s="1430"/>
      <c r="N705" s="1430"/>
      <c r="O705" s="1430"/>
      <c r="P705" s="1430"/>
      <c r="Q705" s="1430"/>
      <c r="R705" s="1430"/>
      <c r="S705" s="1430"/>
      <c r="T705" s="1430"/>
      <c r="U705" s="1430"/>
      <c r="V705" s="1430"/>
      <c r="W705" s="1430"/>
      <c r="X705" s="1430"/>
      <c r="Y705" s="1430"/>
      <c r="Z705" s="1430"/>
      <c r="AA705" s="1430"/>
      <c r="AB705" s="1430"/>
      <c r="AC705" s="1430"/>
      <c r="AD705" s="1430"/>
      <c r="AE705" s="1430"/>
      <c r="AF705" s="1430"/>
      <c r="AG705" s="1430"/>
      <c r="AH705" s="1430"/>
      <c r="AI705" s="1430"/>
      <c r="AJ705" s="1430"/>
      <c r="AK705" s="93"/>
      <c r="AL705" s="93"/>
      <c r="AM705" s="93"/>
      <c r="AN705" s="93"/>
    </row>
    <row r="706" spans="2:40">
      <c r="B706" s="1430"/>
      <c r="C706" s="1430"/>
      <c r="D706" s="1430"/>
      <c r="E706" s="1430"/>
      <c r="F706" s="1430"/>
      <c r="G706" s="1430"/>
      <c r="H706" s="1430"/>
      <c r="I706" s="1430"/>
      <c r="J706" s="1430"/>
      <c r="K706" s="1430"/>
      <c r="L706" s="1430"/>
      <c r="M706" s="1430"/>
      <c r="N706" s="1430"/>
      <c r="O706" s="1430"/>
      <c r="P706" s="1430"/>
      <c r="Q706" s="1430"/>
      <c r="R706" s="1430"/>
      <c r="S706" s="1430"/>
      <c r="T706" s="1430"/>
      <c r="U706" s="1430"/>
      <c r="V706" s="1430"/>
      <c r="W706" s="1430"/>
      <c r="X706" s="1430"/>
      <c r="Y706" s="1430"/>
      <c r="Z706" s="1430"/>
      <c r="AA706" s="1430"/>
      <c r="AB706" s="1430"/>
      <c r="AC706" s="1430"/>
      <c r="AD706" s="1430"/>
      <c r="AE706" s="1430"/>
      <c r="AF706" s="1430"/>
      <c r="AG706" s="1430"/>
      <c r="AH706" s="1430"/>
      <c r="AI706" s="1430"/>
      <c r="AJ706" s="1430"/>
      <c r="AK706" s="93"/>
      <c r="AL706" s="93"/>
      <c r="AM706" s="93"/>
      <c r="AN706" s="93"/>
    </row>
    <row r="707" spans="2:40">
      <c r="B707" s="1430"/>
      <c r="C707" s="1430"/>
      <c r="D707" s="1430"/>
      <c r="E707" s="1430"/>
      <c r="F707" s="1430"/>
      <c r="G707" s="1430"/>
      <c r="H707" s="1430"/>
      <c r="I707" s="1430"/>
      <c r="J707" s="1430"/>
      <c r="K707" s="1430"/>
      <c r="L707" s="1430"/>
      <c r="M707" s="1430"/>
      <c r="N707" s="1430"/>
      <c r="O707" s="1430"/>
      <c r="P707" s="1430"/>
      <c r="Q707" s="1430"/>
      <c r="R707" s="1430"/>
      <c r="S707" s="1430"/>
      <c r="T707" s="1430"/>
      <c r="U707" s="1430"/>
      <c r="V707" s="1430"/>
      <c r="W707" s="1430"/>
      <c r="X707" s="1430"/>
      <c r="Y707" s="1430"/>
      <c r="Z707" s="1430"/>
      <c r="AA707" s="1430"/>
      <c r="AB707" s="1430"/>
      <c r="AC707" s="1430"/>
      <c r="AD707" s="1430"/>
      <c r="AE707" s="1430"/>
      <c r="AF707" s="1430"/>
      <c r="AG707" s="1430"/>
      <c r="AH707" s="1430"/>
      <c r="AI707" s="1430"/>
      <c r="AJ707" s="1430"/>
      <c r="AK707" s="93"/>
      <c r="AL707" s="93"/>
      <c r="AM707" s="93"/>
      <c r="AN707" s="93"/>
    </row>
    <row r="708" spans="2:40">
      <c r="B708" s="1430"/>
      <c r="C708" s="1430"/>
      <c r="D708" s="1430"/>
      <c r="E708" s="1430"/>
      <c r="F708" s="1430"/>
      <c r="G708" s="1430"/>
      <c r="H708" s="1430"/>
      <c r="I708" s="1430"/>
      <c r="J708" s="1430"/>
      <c r="K708" s="1430"/>
      <c r="L708" s="1430"/>
      <c r="M708" s="1430"/>
      <c r="N708" s="1430"/>
      <c r="O708" s="1430"/>
      <c r="P708" s="1430"/>
      <c r="Q708" s="1430"/>
      <c r="R708" s="1430"/>
      <c r="S708" s="1430"/>
      <c r="T708" s="1430"/>
      <c r="U708" s="1430"/>
      <c r="V708" s="1430"/>
      <c r="W708" s="1430"/>
      <c r="X708" s="1430"/>
      <c r="Y708" s="1430"/>
      <c r="Z708" s="1430"/>
      <c r="AA708" s="1430"/>
      <c r="AB708" s="1430"/>
      <c r="AC708" s="1430"/>
      <c r="AD708" s="1430"/>
      <c r="AE708" s="1430"/>
      <c r="AF708" s="1430"/>
      <c r="AG708" s="1430"/>
      <c r="AH708" s="1430"/>
      <c r="AI708" s="1430"/>
      <c r="AJ708" s="1430"/>
      <c r="AK708" s="93"/>
      <c r="AL708" s="93"/>
      <c r="AM708" s="93"/>
      <c r="AN708" s="93"/>
    </row>
    <row r="709" spans="2:40">
      <c r="B709" s="1430"/>
      <c r="C709" s="1430"/>
      <c r="D709" s="1430"/>
      <c r="E709" s="1430"/>
      <c r="F709" s="1430"/>
      <c r="G709" s="1430"/>
      <c r="H709" s="1430"/>
      <c r="I709" s="1430"/>
      <c r="J709" s="1430"/>
      <c r="K709" s="1430"/>
      <c r="L709" s="1430"/>
      <c r="M709" s="1430"/>
      <c r="N709" s="1430"/>
      <c r="O709" s="1430"/>
      <c r="P709" s="1430"/>
      <c r="Q709" s="1430"/>
      <c r="R709" s="1430"/>
      <c r="S709" s="1430"/>
      <c r="T709" s="1430"/>
      <c r="U709" s="1430"/>
      <c r="V709" s="1430"/>
      <c r="W709" s="1430"/>
      <c r="X709" s="1430"/>
      <c r="Y709" s="1430"/>
      <c r="Z709" s="1430"/>
      <c r="AA709" s="1430"/>
      <c r="AB709" s="1430"/>
      <c r="AC709" s="1430"/>
      <c r="AD709" s="1430"/>
      <c r="AE709" s="1430"/>
      <c r="AF709" s="1430"/>
      <c r="AG709" s="1430"/>
      <c r="AH709" s="1430"/>
      <c r="AI709" s="1430"/>
      <c r="AJ709" s="1430"/>
      <c r="AK709" s="93"/>
      <c r="AL709" s="93"/>
      <c r="AM709" s="93"/>
      <c r="AN709" s="93"/>
    </row>
    <row r="710" spans="2:40">
      <c r="B710" s="1430"/>
      <c r="C710" s="1430"/>
      <c r="D710" s="1430"/>
      <c r="E710" s="1430"/>
      <c r="F710" s="1430"/>
      <c r="G710" s="1430"/>
      <c r="H710" s="1430"/>
      <c r="I710" s="1430"/>
      <c r="J710" s="1430"/>
      <c r="K710" s="1430"/>
      <c r="L710" s="1430"/>
      <c r="M710" s="1430"/>
      <c r="N710" s="1430"/>
      <c r="O710" s="1430"/>
      <c r="P710" s="1430"/>
      <c r="Q710" s="1430"/>
      <c r="R710" s="1430"/>
      <c r="S710" s="1430"/>
      <c r="T710" s="1430"/>
      <c r="U710" s="1430"/>
      <c r="V710" s="1430"/>
      <c r="W710" s="1430"/>
      <c r="X710" s="1430"/>
      <c r="Y710" s="1430"/>
      <c r="Z710" s="1430"/>
      <c r="AA710" s="1430"/>
      <c r="AB710" s="1430"/>
      <c r="AC710" s="1430"/>
      <c r="AD710" s="1430"/>
      <c r="AE710" s="1430"/>
      <c r="AF710" s="1430"/>
      <c r="AG710" s="1430"/>
      <c r="AH710" s="1430"/>
      <c r="AI710" s="1430"/>
      <c r="AJ710" s="1430"/>
      <c r="AK710" s="93"/>
      <c r="AL710" s="93"/>
      <c r="AM710" s="93"/>
      <c r="AN710" s="93"/>
    </row>
    <row r="711" spans="2:40">
      <c r="B711" s="1430"/>
      <c r="C711" s="1430"/>
      <c r="D711" s="1430"/>
      <c r="E711" s="1430"/>
      <c r="F711" s="1430"/>
      <c r="G711" s="1430"/>
      <c r="H711" s="1430"/>
      <c r="I711" s="1430"/>
      <c r="J711" s="1430"/>
      <c r="K711" s="1430"/>
      <c r="L711" s="1430"/>
      <c r="M711" s="1430"/>
      <c r="N711" s="1430"/>
      <c r="O711" s="1430"/>
      <c r="P711" s="1430"/>
      <c r="Q711" s="1430"/>
      <c r="R711" s="1430"/>
      <c r="S711" s="1430"/>
      <c r="T711" s="1430"/>
      <c r="U711" s="1430"/>
      <c r="V711" s="1430"/>
      <c r="W711" s="1430"/>
      <c r="X711" s="1430"/>
      <c r="Y711" s="1430"/>
      <c r="Z711" s="1430"/>
      <c r="AA711" s="1430"/>
      <c r="AB711" s="1430"/>
      <c r="AC711" s="1430"/>
      <c r="AD711" s="1430"/>
      <c r="AE711" s="1430"/>
      <c r="AF711" s="1430"/>
      <c r="AG711" s="1430"/>
      <c r="AH711" s="1430"/>
      <c r="AI711" s="1430"/>
      <c r="AJ711" s="1430"/>
      <c r="AK711" s="93"/>
      <c r="AL711" s="93"/>
      <c r="AM711" s="93"/>
      <c r="AN711" s="93"/>
    </row>
    <row r="712" spans="2:40">
      <c r="B712" s="1430"/>
      <c r="C712" s="1430"/>
      <c r="D712" s="1430"/>
      <c r="E712" s="1430"/>
      <c r="F712" s="1430"/>
      <c r="G712" s="1430"/>
      <c r="H712" s="1430"/>
      <c r="I712" s="1430"/>
      <c r="J712" s="1430"/>
      <c r="K712" s="1430"/>
      <c r="L712" s="1430"/>
      <c r="M712" s="1430"/>
      <c r="N712" s="1430"/>
      <c r="O712" s="1430"/>
      <c r="P712" s="1430"/>
      <c r="Q712" s="1430"/>
      <c r="R712" s="1430"/>
      <c r="S712" s="1430"/>
      <c r="T712" s="1430"/>
      <c r="U712" s="1430"/>
      <c r="V712" s="1430"/>
      <c r="W712" s="1430"/>
      <c r="X712" s="1430"/>
      <c r="Y712" s="1430"/>
      <c r="Z712" s="1430"/>
      <c r="AA712" s="1430"/>
      <c r="AB712" s="1430"/>
      <c r="AC712" s="1430"/>
      <c r="AD712" s="1430"/>
      <c r="AE712" s="1430"/>
      <c r="AF712" s="1430"/>
      <c r="AG712" s="1430"/>
      <c r="AH712" s="1430"/>
      <c r="AI712" s="1430"/>
      <c r="AJ712" s="1430"/>
      <c r="AK712" s="93"/>
      <c r="AL712" s="93"/>
      <c r="AM712" s="93"/>
      <c r="AN712" s="93"/>
    </row>
    <row r="713" spans="2:40">
      <c r="B713" s="1430"/>
      <c r="C713" s="1430"/>
      <c r="D713" s="1430"/>
      <c r="E713" s="1430"/>
      <c r="F713" s="1430"/>
      <c r="G713" s="1430"/>
      <c r="H713" s="1430"/>
      <c r="I713" s="1430"/>
      <c r="J713" s="1430"/>
      <c r="K713" s="1430"/>
      <c r="L713" s="1430"/>
      <c r="M713" s="1430"/>
      <c r="N713" s="1430"/>
      <c r="O713" s="1430"/>
      <c r="P713" s="1430"/>
      <c r="Q713" s="1430"/>
      <c r="R713" s="1430"/>
      <c r="S713" s="1430"/>
      <c r="T713" s="1430"/>
      <c r="U713" s="1430"/>
      <c r="V713" s="1430"/>
      <c r="W713" s="1430"/>
      <c r="X713" s="1430"/>
      <c r="Y713" s="1430"/>
      <c r="Z713" s="1430"/>
      <c r="AA713" s="1430"/>
      <c r="AB713" s="1430"/>
      <c r="AC713" s="1430"/>
      <c r="AD713" s="1430"/>
      <c r="AE713" s="1430"/>
      <c r="AF713" s="1430"/>
      <c r="AG713" s="1430"/>
      <c r="AH713" s="1430"/>
      <c r="AI713" s="1430"/>
      <c r="AJ713" s="1430"/>
      <c r="AK713" s="93"/>
      <c r="AL713" s="93"/>
      <c r="AM713" s="93"/>
      <c r="AN713" s="93"/>
    </row>
    <row r="714" spans="2:40">
      <c r="B714" s="1430"/>
      <c r="C714" s="1430"/>
      <c r="D714" s="1430"/>
      <c r="E714" s="1430"/>
      <c r="F714" s="1430"/>
      <c r="G714" s="1430"/>
      <c r="H714" s="1430"/>
      <c r="I714" s="1430"/>
      <c r="J714" s="1430"/>
      <c r="K714" s="1430"/>
      <c r="L714" s="1430"/>
      <c r="M714" s="1430"/>
      <c r="N714" s="1430"/>
      <c r="O714" s="1430"/>
      <c r="P714" s="1430"/>
      <c r="Q714" s="1430"/>
      <c r="R714" s="1430"/>
      <c r="S714" s="1430"/>
      <c r="T714" s="1430"/>
      <c r="U714" s="1430"/>
      <c r="V714" s="1430"/>
      <c r="W714" s="1430"/>
      <c r="X714" s="1430"/>
      <c r="Y714" s="1430"/>
      <c r="Z714" s="1430"/>
      <c r="AA714" s="1430"/>
      <c r="AB714" s="1430"/>
      <c r="AC714" s="1430"/>
      <c r="AD714" s="1430"/>
      <c r="AE714" s="1430"/>
      <c r="AF714" s="1430"/>
      <c r="AG714" s="1430"/>
      <c r="AH714" s="1430"/>
      <c r="AI714" s="1430"/>
      <c r="AJ714" s="1430"/>
      <c r="AK714" s="93"/>
      <c r="AL714" s="93"/>
      <c r="AM714" s="93"/>
      <c r="AN714" s="93"/>
    </row>
    <row r="715" spans="2:40">
      <c r="B715" s="1430"/>
      <c r="C715" s="1430"/>
      <c r="D715" s="1430"/>
      <c r="E715" s="1430"/>
      <c r="F715" s="1430"/>
      <c r="G715" s="1430"/>
      <c r="H715" s="1430"/>
      <c r="I715" s="1430"/>
      <c r="J715" s="1430"/>
      <c r="K715" s="1430"/>
      <c r="L715" s="1430"/>
      <c r="M715" s="1430"/>
      <c r="N715" s="1430"/>
      <c r="O715" s="1430"/>
      <c r="P715" s="1430"/>
      <c r="Q715" s="1430"/>
      <c r="R715" s="1430"/>
      <c r="S715" s="1430"/>
      <c r="T715" s="1430"/>
      <c r="U715" s="1430"/>
      <c r="V715" s="1430"/>
      <c r="W715" s="1430"/>
      <c r="X715" s="1430"/>
      <c r="Y715" s="1430"/>
      <c r="Z715" s="1430"/>
      <c r="AA715" s="1430"/>
      <c r="AB715" s="1430"/>
      <c r="AC715" s="1430"/>
      <c r="AD715" s="1430"/>
      <c r="AE715" s="1430"/>
      <c r="AF715" s="1430"/>
      <c r="AG715" s="1430"/>
      <c r="AH715" s="1430"/>
      <c r="AI715" s="1430"/>
      <c r="AJ715" s="1430"/>
      <c r="AK715" s="93"/>
      <c r="AL715" s="93"/>
      <c r="AM715" s="93"/>
      <c r="AN715" s="93"/>
    </row>
    <row r="716" spans="2:40">
      <c r="B716" s="1430"/>
      <c r="C716" s="1430"/>
      <c r="D716" s="1430"/>
      <c r="E716" s="1430"/>
      <c r="F716" s="1430"/>
      <c r="G716" s="1430"/>
      <c r="H716" s="1430"/>
      <c r="I716" s="1430"/>
      <c r="J716" s="1430"/>
      <c r="K716" s="1430"/>
      <c r="L716" s="1430"/>
      <c r="M716" s="1430"/>
      <c r="N716" s="1430"/>
      <c r="O716" s="1430"/>
      <c r="P716" s="1430"/>
      <c r="Q716" s="1430"/>
      <c r="R716" s="1430"/>
      <c r="S716" s="1430"/>
      <c r="T716" s="1430"/>
      <c r="U716" s="1430"/>
      <c r="V716" s="1430"/>
      <c r="W716" s="1430"/>
      <c r="X716" s="1430"/>
      <c r="Y716" s="1430"/>
      <c r="Z716" s="1430"/>
      <c r="AA716" s="1430"/>
      <c r="AB716" s="1430"/>
      <c r="AC716" s="1430"/>
      <c r="AD716" s="1430"/>
      <c r="AE716" s="1430"/>
      <c r="AF716" s="1430"/>
      <c r="AG716" s="1430"/>
      <c r="AH716" s="1430"/>
      <c r="AI716" s="1430"/>
      <c r="AJ716" s="1430"/>
      <c r="AK716" s="93"/>
      <c r="AL716" s="93"/>
      <c r="AM716" s="93"/>
      <c r="AN716" s="93"/>
    </row>
    <row r="717" spans="2:40">
      <c r="B717" s="1430"/>
      <c r="C717" s="1430"/>
      <c r="D717" s="1430"/>
      <c r="E717" s="1430"/>
      <c r="F717" s="1430"/>
      <c r="G717" s="1430"/>
      <c r="H717" s="1430"/>
      <c r="I717" s="1430"/>
      <c r="J717" s="1430"/>
      <c r="K717" s="1430"/>
      <c r="L717" s="1430"/>
      <c r="M717" s="1430"/>
      <c r="N717" s="1430"/>
      <c r="O717" s="1430"/>
      <c r="P717" s="1430"/>
      <c r="Q717" s="1430"/>
      <c r="R717" s="1430"/>
      <c r="S717" s="1430"/>
      <c r="T717" s="1430"/>
      <c r="U717" s="1430"/>
      <c r="V717" s="1430"/>
      <c r="W717" s="1430"/>
      <c r="X717" s="1430"/>
      <c r="Y717" s="1430"/>
      <c r="Z717" s="1430"/>
      <c r="AA717" s="1430"/>
      <c r="AB717" s="1430"/>
      <c r="AC717" s="1430"/>
      <c r="AD717" s="1430"/>
      <c r="AE717" s="1430"/>
      <c r="AF717" s="1430"/>
      <c r="AG717" s="1430"/>
      <c r="AH717" s="1430"/>
      <c r="AI717" s="1430"/>
      <c r="AJ717" s="1430"/>
      <c r="AK717" s="93"/>
      <c r="AL717" s="93"/>
      <c r="AM717" s="93"/>
      <c r="AN717" s="93"/>
    </row>
    <row r="718" spans="2:40">
      <c r="B718" s="1430"/>
      <c r="C718" s="1430"/>
      <c r="D718" s="1430"/>
      <c r="E718" s="1430"/>
      <c r="F718" s="1430"/>
      <c r="G718" s="1430"/>
      <c r="H718" s="1430"/>
      <c r="I718" s="1430"/>
      <c r="J718" s="1430"/>
      <c r="K718" s="1430"/>
      <c r="L718" s="1430"/>
      <c r="M718" s="1430"/>
      <c r="N718" s="1430"/>
      <c r="O718" s="1430"/>
      <c r="P718" s="1430"/>
      <c r="Q718" s="1430"/>
      <c r="R718" s="1430"/>
      <c r="S718" s="1430"/>
      <c r="T718" s="1430"/>
      <c r="U718" s="1430"/>
      <c r="V718" s="1430"/>
      <c r="W718" s="1430"/>
      <c r="X718" s="1430"/>
      <c r="Y718" s="1430"/>
      <c r="Z718" s="1430"/>
      <c r="AA718" s="1430"/>
      <c r="AB718" s="1430"/>
      <c r="AC718" s="1430"/>
      <c r="AD718" s="1430"/>
      <c r="AE718" s="1430"/>
      <c r="AF718" s="1430"/>
      <c r="AG718" s="1430"/>
      <c r="AH718" s="1430"/>
      <c r="AI718" s="1430"/>
      <c r="AJ718" s="1430"/>
      <c r="AK718" s="93"/>
      <c r="AL718" s="93"/>
      <c r="AM718" s="93"/>
      <c r="AN718" s="93"/>
    </row>
    <row r="719" spans="2:40">
      <c r="B719" s="1430"/>
      <c r="C719" s="1430"/>
      <c r="D719" s="1430"/>
      <c r="E719" s="1430"/>
      <c r="F719" s="1430"/>
      <c r="G719" s="1430"/>
      <c r="H719" s="1430"/>
      <c r="I719" s="1430"/>
      <c r="J719" s="1430"/>
      <c r="K719" s="1430"/>
      <c r="L719" s="1430"/>
      <c r="M719" s="1430"/>
      <c r="N719" s="1430"/>
      <c r="O719" s="1430"/>
      <c r="P719" s="1430"/>
      <c r="Q719" s="1430"/>
      <c r="R719" s="1430"/>
      <c r="S719" s="1430"/>
      <c r="T719" s="1430"/>
      <c r="U719" s="1430"/>
      <c r="V719" s="1430"/>
      <c r="W719" s="1430"/>
      <c r="X719" s="1430"/>
      <c r="Y719" s="1430"/>
      <c r="Z719" s="1430"/>
      <c r="AA719" s="1430"/>
      <c r="AB719" s="1430"/>
      <c r="AC719" s="1430"/>
      <c r="AD719" s="1430"/>
      <c r="AE719" s="1430"/>
      <c r="AF719" s="1430"/>
      <c r="AG719" s="1430"/>
      <c r="AH719" s="1430"/>
      <c r="AI719" s="1430"/>
      <c r="AJ719" s="1430"/>
      <c r="AK719" s="93"/>
      <c r="AL719" s="93"/>
      <c r="AM719" s="93"/>
      <c r="AN719" s="93"/>
    </row>
    <row r="720" spans="2:40">
      <c r="B720" s="1430"/>
      <c r="C720" s="1430"/>
      <c r="D720" s="1430"/>
      <c r="E720" s="1430"/>
      <c r="F720" s="1430"/>
      <c r="G720" s="1430"/>
      <c r="H720" s="1430"/>
      <c r="I720" s="1430"/>
      <c r="J720" s="1430"/>
      <c r="K720" s="1430"/>
      <c r="L720" s="1430"/>
      <c r="M720" s="1430"/>
      <c r="N720" s="1430"/>
      <c r="O720" s="1430"/>
      <c r="P720" s="1430"/>
      <c r="Q720" s="1430"/>
      <c r="R720" s="1430"/>
      <c r="S720" s="1430"/>
      <c r="T720" s="1430"/>
      <c r="U720" s="1430"/>
      <c r="V720" s="1430"/>
      <c r="W720" s="1430"/>
      <c r="X720" s="1430"/>
      <c r="Y720" s="1430"/>
      <c r="Z720" s="1430"/>
      <c r="AA720" s="1430"/>
      <c r="AB720" s="1430"/>
      <c r="AC720" s="1430"/>
      <c r="AD720" s="1430"/>
      <c r="AE720" s="1430"/>
      <c r="AF720" s="1430"/>
      <c r="AG720" s="1430"/>
      <c r="AH720" s="1430"/>
      <c r="AI720" s="1430"/>
      <c r="AJ720" s="1430"/>
      <c r="AK720" s="93"/>
      <c r="AL720" s="93"/>
      <c r="AM720" s="93"/>
      <c r="AN720" s="93"/>
    </row>
    <row r="721" spans="2:40">
      <c r="B721" s="1430"/>
      <c r="C721" s="1430"/>
      <c r="D721" s="1430"/>
      <c r="E721" s="1430"/>
      <c r="F721" s="1430"/>
      <c r="G721" s="1430"/>
      <c r="H721" s="1430"/>
      <c r="I721" s="1430"/>
      <c r="J721" s="1430"/>
      <c r="K721" s="1430"/>
      <c r="L721" s="1430"/>
      <c r="M721" s="1430"/>
      <c r="N721" s="1430"/>
      <c r="O721" s="1430"/>
      <c r="P721" s="1430"/>
      <c r="Q721" s="1430"/>
      <c r="R721" s="1430"/>
      <c r="S721" s="1430"/>
      <c r="T721" s="1430"/>
      <c r="U721" s="1430"/>
      <c r="V721" s="1430"/>
      <c r="W721" s="1430"/>
      <c r="X721" s="1430"/>
      <c r="Y721" s="1430"/>
      <c r="Z721" s="1430"/>
      <c r="AA721" s="1430"/>
      <c r="AB721" s="1430"/>
      <c r="AC721" s="1430"/>
      <c r="AD721" s="1430"/>
      <c r="AE721" s="1430"/>
      <c r="AF721" s="1430"/>
      <c r="AG721" s="1430"/>
      <c r="AH721" s="1430"/>
      <c r="AI721" s="1430"/>
      <c r="AJ721" s="1430"/>
      <c r="AK721" s="93"/>
      <c r="AL721" s="93"/>
      <c r="AM721" s="93"/>
      <c r="AN721" s="93"/>
    </row>
    <row r="722" spans="2:40">
      <c r="B722" s="1430"/>
      <c r="C722" s="1430"/>
      <c r="D722" s="1430"/>
      <c r="E722" s="1430"/>
      <c r="F722" s="1430"/>
      <c r="G722" s="1430"/>
      <c r="H722" s="1430"/>
      <c r="I722" s="1430"/>
      <c r="J722" s="1430"/>
      <c r="K722" s="1430"/>
      <c r="L722" s="1430"/>
      <c r="M722" s="1430"/>
      <c r="N722" s="1430"/>
      <c r="O722" s="1430"/>
      <c r="P722" s="1430"/>
      <c r="Q722" s="1430"/>
      <c r="R722" s="1430"/>
      <c r="S722" s="1430"/>
      <c r="T722" s="1430"/>
      <c r="U722" s="1430"/>
      <c r="V722" s="1430"/>
      <c r="W722" s="1430"/>
      <c r="X722" s="1430"/>
      <c r="Y722" s="1430"/>
      <c r="Z722" s="1430"/>
      <c r="AA722" s="1430"/>
      <c r="AB722" s="1430"/>
      <c r="AC722" s="1430"/>
      <c r="AD722" s="1430"/>
      <c r="AE722" s="1430"/>
      <c r="AF722" s="1430"/>
      <c r="AG722" s="1430"/>
      <c r="AH722" s="1430"/>
      <c r="AI722" s="1430"/>
      <c r="AJ722" s="1430"/>
      <c r="AK722" s="93"/>
      <c r="AL722" s="93"/>
      <c r="AM722" s="93"/>
      <c r="AN722" s="93"/>
    </row>
    <row r="723" spans="2:40">
      <c r="B723" s="1430"/>
      <c r="C723" s="1430"/>
      <c r="D723" s="1430"/>
      <c r="E723" s="1430"/>
      <c r="F723" s="1430"/>
      <c r="G723" s="1430"/>
      <c r="H723" s="1430"/>
      <c r="I723" s="1430"/>
      <c r="J723" s="1430"/>
      <c r="K723" s="1430"/>
      <c r="L723" s="1430"/>
      <c r="M723" s="1430"/>
      <c r="N723" s="1430"/>
      <c r="O723" s="1430"/>
      <c r="P723" s="1430"/>
      <c r="Q723" s="1430"/>
      <c r="R723" s="1430"/>
      <c r="S723" s="1430"/>
      <c r="T723" s="1430"/>
      <c r="U723" s="1430"/>
      <c r="V723" s="1430"/>
      <c r="W723" s="1430"/>
      <c r="X723" s="1430"/>
      <c r="Y723" s="1430"/>
      <c r="Z723" s="1430"/>
      <c r="AA723" s="1430"/>
      <c r="AB723" s="1430"/>
      <c r="AC723" s="1430"/>
      <c r="AD723" s="1430"/>
      <c r="AE723" s="1430"/>
      <c r="AF723" s="1430"/>
      <c r="AG723" s="1430"/>
      <c r="AH723" s="1430"/>
      <c r="AI723" s="1430"/>
      <c r="AJ723" s="1430"/>
      <c r="AK723" s="93"/>
      <c r="AL723" s="93"/>
      <c r="AM723" s="93"/>
      <c r="AN723" s="93"/>
    </row>
    <row r="724" spans="2:40">
      <c r="B724" s="1430"/>
      <c r="C724" s="1430"/>
      <c r="D724" s="1430"/>
      <c r="E724" s="1430"/>
      <c r="F724" s="1430"/>
      <c r="G724" s="1430"/>
      <c r="H724" s="1430"/>
      <c r="I724" s="1430"/>
      <c r="J724" s="1430"/>
      <c r="K724" s="1430"/>
      <c r="L724" s="1430"/>
      <c r="M724" s="1430"/>
      <c r="N724" s="1430"/>
      <c r="O724" s="1430"/>
      <c r="P724" s="1430"/>
      <c r="Q724" s="1430"/>
      <c r="R724" s="1430"/>
      <c r="S724" s="1430"/>
      <c r="T724" s="1430"/>
      <c r="U724" s="1430"/>
      <c r="V724" s="1430"/>
      <c r="W724" s="1430"/>
      <c r="X724" s="1430"/>
      <c r="Y724" s="1430"/>
      <c r="Z724" s="1430"/>
      <c r="AA724" s="1430"/>
      <c r="AB724" s="1430"/>
      <c r="AC724" s="1430"/>
      <c r="AD724" s="1430"/>
      <c r="AE724" s="1430"/>
      <c r="AF724" s="1430"/>
      <c r="AG724" s="1430"/>
      <c r="AH724" s="1430"/>
      <c r="AI724" s="1430"/>
      <c r="AJ724" s="1430"/>
      <c r="AK724" s="93"/>
      <c r="AL724" s="93"/>
      <c r="AM724" s="93"/>
      <c r="AN724" s="93"/>
    </row>
    <row r="725" spans="2:40">
      <c r="B725" s="1430"/>
      <c r="C725" s="1430"/>
      <c r="D725" s="1430"/>
      <c r="E725" s="1430"/>
      <c r="F725" s="1430"/>
      <c r="G725" s="1430"/>
      <c r="H725" s="1430"/>
      <c r="I725" s="1430"/>
      <c r="J725" s="1430"/>
      <c r="K725" s="1430"/>
      <c r="L725" s="1430"/>
      <c r="M725" s="1430"/>
      <c r="N725" s="1430"/>
      <c r="O725" s="1430"/>
      <c r="P725" s="1430"/>
      <c r="Q725" s="1430"/>
      <c r="R725" s="1430"/>
      <c r="S725" s="1430"/>
      <c r="T725" s="1430"/>
      <c r="U725" s="1430"/>
      <c r="V725" s="1430"/>
      <c r="W725" s="1430"/>
      <c r="X725" s="1430"/>
      <c r="Y725" s="1430"/>
      <c r="Z725" s="1430"/>
      <c r="AA725" s="1430"/>
      <c r="AB725" s="1430"/>
      <c r="AC725" s="1430"/>
      <c r="AD725" s="1430"/>
      <c r="AE725" s="1430"/>
      <c r="AF725" s="1430"/>
      <c r="AG725" s="1430"/>
      <c r="AH725" s="1430"/>
      <c r="AI725" s="1430"/>
      <c r="AJ725" s="1430"/>
      <c r="AK725" s="93"/>
      <c r="AL725" s="93"/>
      <c r="AM725" s="93"/>
      <c r="AN725" s="93"/>
    </row>
    <row r="726" spans="2:40">
      <c r="B726" s="1430"/>
      <c r="C726" s="1430"/>
      <c r="D726" s="1430"/>
      <c r="E726" s="1430"/>
      <c r="F726" s="1430"/>
      <c r="G726" s="1430"/>
      <c r="H726" s="1430"/>
      <c r="I726" s="1430"/>
      <c r="J726" s="1430"/>
      <c r="K726" s="1430"/>
      <c r="L726" s="1430"/>
      <c r="M726" s="1430"/>
      <c r="N726" s="1430"/>
      <c r="O726" s="1430"/>
      <c r="P726" s="1430"/>
      <c r="Q726" s="1430"/>
      <c r="R726" s="1430"/>
      <c r="S726" s="1430"/>
      <c r="T726" s="1430"/>
      <c r="U726" s="1430"/>
      <c r="V726" s="1430"/>
      <c r="W726" s="1430"/>
      <c r="X726" s="1430"/>
      <c r="Y726" s="1430"/>
      <c r="Z726" s="1430"/>
      <c r="AA726" s="1430"/>
      <c r="AB726" s="1430"/>
      <c r="AC726" s="1430"/>
      <c r="AD726" s="1430"/>
      <c r="AE726" s="1430"/>
      <c r="AF726" s="1430"/>
      <c r="AG726" s="1430"/>
      <c r="AH726" s="1430"/>
      <c r="AI726" s="1430"/>
      <c r="AJ726" s="1430"/>
      <c r="AK726" s="93"/>
      <c r="AL726" s="93"/>
      <c r="AM726" s="93"/>
      <c r="AN726" s="93"/>
    </row>
    <row r="727" spans="2:40">
      <c r="B727" s="1430"/>
      <c r="C727" s="1430"/>
      <c r="D727" s="1430"/>
      <c r="E727" s="1430"/>
      <c r="F727" s="1430"/>
      <c r="G727" s="1430"/>
      <c r="H727" s="1430"/>
      <c r="I727" s="1430"/>
      <c r="J727" s="1430"/>
      <c r="K727" s="1430"/>
      <c r="L727" s="1430"/>
      <c r="M727" s="1430"/>
      <c r="N727" s="1430"/>
      <c r="O727" s="1430"/>
      <c r="P727" s="1430"/>
      <c r="Q727" s="1430"/>
      <c r="R727" s="1430"/>
      <c r="S727" s="1430"/>
      <c r="T727" s="1430"/>
      <c r="U727" s="1430"/>
      <c r="V727" s="1430"/>
      <c r="W727" s="1430"/>
      <c r="X727" s="1430"/>
      <c r="Y727" s="1430"/>
      <c r="Z727" s="1430"/>
      <c r="AA727" s="1430"/>
      <c r="AB727" s="1430"/>
      <c r="AC727" s="1430"/>
      <c r="AD727" s="1430"/>
      <c r="AE727" s="1430"/>
      <c r="AF727" s="1430"/>
      <c r="AG727" s="1430"/>
      <c r="AH727" s="1430"/>
      <c r="AI727" s="1430"/>
      <c r="AJ727" s="1430"/>
      <c r="AK727" s="93"/>
      <c r="AL727" s="93"/>
      <c r="AM727" s="93"/>
      <c r="AN727" s="93"/>
    </row>
    <row r="728" spans="2:40">
      <c r="B728" s="1430"/>
      <c r="C728" s="1430"/>
      <c r="D728" s="1430"/>
      <c r="E728" s="1430"/>
      <c r="F728" s="1430"/>
      <c r="G728" s="1430"/>
      <c r="H728" s="1430"/>
      <c r="I728" s="1430"/>
      <c r="J728" s="1430"/>
      <c r="K728" s="1430"/>
      <c r="L728" s="1430"/>
      <c r="M728" s="1430"/>
      <c r="N728" s="1430"/>
      <c r="O728" s="1430"/>
      <c r="P728" s="1430"/>
      <c r="Q728" s="1430"/>
      <c r="R728" s="1430"/>
      <c r="S728" s="1430"/>
      <c r="T728" s="1430"/>
      <c r="U728" s="1430"/>
      <c r="V728" s="1430"/>
      <c r="W728" s="1430"/>
      <c r="X728" s="1430"/>
      <c r="Y728" s="1430"/>
      <c r="Z728" s="1430"/>
      <c r="AA728" s="1430"/>
      <c r="AB728" s="1430"/>
      <c r="AC728" s="1430"/>
      <c r="AD728" s="1430"/>
      <c r="AE728" s="1430"/>
      <c r="AF728" s="1430"/>
      <c r="AG728" s="1430"/>
      <c r="AH728" s="1430"/>
      <c r="AI728" s="1430"/>
      <c r="AJ728" s="1430"/>
      <c r="AK728" s="93"/>
      <c r="AL728" s="93"/>
      <c r="AM728" s="93"/>
      <c r="AN728" s="93"/>
    </row>
    <row r="729" spans="2:40">
      <c r="B729" s="1430"/>
      <c r="C729" s="1430"/>
      <c r="D729" s="1430"/>
      <c r="E729" s="1430"/>
      <c r="F729" s="1430"/>
      <c r="G729" s="1430"/>
      <c r="H729" s="1430"/>
      <c r="I729" s="1430"/>
      <c r="J729" s="1430"/>
      <c r="K729" s="1430"/>
      <c r="L729" s="1430"/>
      <c r="M729" s="1430"/>
      <c r="N729" s="1430"/>
      <c r="O729" s="1430"/>
      <c r="P729" s="1430"/>
      <c r="Q729" s="1430"/>
      <c r="R729" s="1430"/>
      <c r="S729" s="1430"/>
      <c r="T729" s="1430"/>
      <c r="U729" s="1430"/>
      <c r="V729" s="1430"/>
      <c r="W729" s="1430"/>
      <c r="X729" s="1430"/>
      <c r="Y729" s="1430"/>
      <c r="Z729" s="1430"/>
      <c r="AA729" s="1430"/>
      <c r="AB729" s="1430"/>
      <c r="AC729" s="1430"/>
      <c r="AD729" s="1430"/>
      <c r="AE729" s="1430"/>
      <c r="AF729" s="1430"/>
      <c r="AG729" s="1430"/>
      <c r="AH729" s="1430"/>
      <c r="AI729" s="1430"/>
      <c r="AJ729" s="1430"/>
      <c r="AK729" s="93"/>
      <c r="AL729" s="93"/>
      <c r="AM729" s="93"/>
      <c r="AN729" s="93"/>
    </row>
    <row r="730" spans="2:40">
      <c r="B730" s="1430"/>
      <c r="C730" s="1430"/>
      <c r="D730" s="1430"/>
      <c r="E730" s="1430"/>
      <c r="F730" s="1430"/>
      <c r="G730" s="1430"/>
      <c r="H730" s="1430"/>
      <c r="I730" s="1430"/>
      <c r="J730" s="1430"/>
      <c r="K730" s="1430"/>
      <c r="L730" s="1430"/>
      <c r="M730" s="1430"/>
      <c r="N730" s="1430"/>
      <c r="O730" s="1430"/>
      <c r="P730" s="1430"/>
      <c r="Q730" s="1430"/>
      <c r="R730" s="1430"/>
      <c r="S730" s="1430"/>
      <c r="T730" s="1430"/>
      <c r="U730" s="1430"/>
      <c r="V730" s="1430"/>
      <c r="W730" s="1430"/>
      <c r="X730" s="1430"/>
      <c r="Y730" s="1430"/>
      <c r="Z730" s="1430"/>
      <c r="AA730" s="1430"/>
      <c r="AB730" s="1430"/>
      <c r="AC730" s="1430"/>
      <c r="AD730" s="1430"/>
      <c r="AE730" s="1430"/>
      <c r="AF730" s="1430"/>
      <c r="AG730" s="1430"/>
      <c r="AH730" s="1430"/>
      <c r="AI730" s="1430"/>
      <c r="AJ730" s="1430"/>
      <c r="AK730" s="93"/>
      <c r="AL730" s="93"/>
      <c r="AM730" s="93"/>
      <c r="AN730" s="93"/>
    </row>
    <row r="731" spans="2:40">
      <c r="B731" s="1430"/>
      <c r="C731" s="1430"/>
      <c r="D731" s="1430"/>
      <c r="E731" s="1430"/>
      <c r="F731" s="1430"/>
      <c r="G731" s="1430"/>
      <c r="H731" s="1430"/>
      <c r="I731" s="1430"/>
      <c r="J731" s="1430"/>
      <c r="K731" s="1430"/>
      <c r="L731" s="1430"/>
      <c r="M731" s="1430"/>
      <c r="N731" s="1430"/>
      <c r="O731" s="1430"/>
      <c r="P731" s="1430"/>
      <c r="Q731" s="1430"/>
      <c r="R731" s="1430"/>
      <c r="S731" s="1430"/>
      <c r="T731" s="1430"/>
      <c r="U731" s="1430"/>
      <c r="V731" s="1430"/>
      <c r="W731" s="1430"/>
      <c r="X731" s="1430"/>
      <c r="Y731" s="1430"/>
      <c r="Z731" s="1430"/>
      <c r="AA731" s="1430"/>
      <c r="AB731" s="1430"/>
      <c r="AC731" s="1430"/>
      <c r="AD731" s="1430"/>
      <c r="AE731" s="1430"/>
      <c r="AF731" s="1430"/>
      <c r="AG731" s="1430"/>
      <c r="AH731" s="1430"/>
      <c r="AI731" s="1430"/>
      <c r="AJ731" s="1430"/>
      <c r="AK731" s="93"/>
      <c r="AL731" s="93"/>
      <c r="AM731" s="93"/>
      <c r="AN731" s="93"/>
    </row>
    <row r="732" spans="2:40">
      <c r="B732" s="1430"/>
      <c r="C732" s="1430"/>
      <c r="D732" s="1430"/>
      <c r="E732" s="1430"/>
      <c r="F732" s="1430"/>
      <c r="G732" s="1430"/>
      <c r="H732" s="1430"/>
      <c r="I732" s="1430"/>
      <c r="J732" s="1430"/>
      <c r="K732" s="1430"/>
      <c r="L732" s="1430"/>
      <c r="M732" s="1430"/>
      <c r="N732" s="1430"/>
      <c r="O732" s="1430"/>
      <c r="P732" s="1430"/>
      <c r="Q732" s="1430"/>
      <c r="R732" s="1430"/>
      <c r="S732" s="1430"/>
      <c r="T732" s="1430"/>
      <c r="U732" s="1430"/>
      <c r="V732" s="1430"/>
      <c r="W732" s="1430"/>
      <c r="X732" s="1430"/>
      <c r="Y732" s="1430"/>
      <c r="Z732" s="1430"/>
      <c r="AA732" s="1430"/>
      <c r="AB732" s="1430"/>
      <c r="AC732" s="1430"/>
      <c r="AD732" s="1430"/>
      <c r="AE732" s="1430"/>
      <c r="AF732" s="1430"/>
      <c r="AG732" s="1430"/>
      <c r="AH732" s="1430"/>
      <c r="AI732" s="1430"/>
      <c r="AJ732" s="1430"/>
      <c r="AK732" s="93"/>
      <c r="AL732" s="93"/>
      <c r="AM732" s="93"/>
      <c r="AN732" s="93"/>
    </row>
    <row r="733" spans="2:40">
      <c r="B733" s="1430"/>
      <c r="C733" s="1430"/>
      <c r="D733" s="1430"/>
      <c r="E733" s="1430"/>
      <c r="F733" s="1430"/>
      <c r="G733" s="1430"/>
      <c r="H733" s="1430"/>
      <c r="I733" s="1430"/>
      <c r="J733" s="1430"/>
      <c r="K733" s="1430"/>
      <c r="L733" s="1430"/>
      <c r="M733" s="1430"/>
      <c r="N733" s="1430"/>
      <c r="O733" s="1430"/>
      <c r="P733" s="1430"/>
      <c r="Q733" s="1430"/>
      <c r="R733" s="1430"/>
      <c r="S733" s="1430"/>
      <c r="T733" s="1430"/>
      <c r="U733" s="1430"/>
      <c r="V733" s="1430"/>
      <c r="W733" s="1430"/>
      <c r="X733" s="1430"/>
      <c r="Y733" s="1430"/>
      <c r="Z733" s="1430"/>
      <c r="AA733" s="1430"/>
      <c r="AB733" s="1430"/>
      <c r="AC733" s="1430"/>
      <c r="AD733" s="1430"/>
      <c r="AE733" s="1430"/>
      <c r="AF733" s="1430"/>
      <c r="AG733" s="1430"/>
      <c r="AH733" s="1430"/>
      <c r="AI733" s="1430"/>
      <c r="AJ733" s="1430"/>
      <c r="AK733" s="93"/>
      <c r="AL733" s="93"/>
      <c r="AM733" s="93"/>
      <c r="AN733" s="93"/>
    </row>
    <row r="734" spans="2:40">
      <c r="B734" s="1430"/>
      <c r="C734" s="1430"/>
      <c r="D734" s="1430"/>
      <c r="E734" s="1430"/>
      <c r="F734" s="1430"/>
      <c r="G734" s="1430"/>
      <c r="H734" s="1430"/>
      <c r="I734" s="1430"/>
      <c r="J734" s="1430"/>
      <c r="K734" s="1430"/>
      <c r="L734" s="1430"/>
      <c r="M734" s="1430"/>
      <c r="N734" s="1430"/>
      <c r="O734" s="1430"/>
      <c r="P734" s="1430"/>
      <c r="Q734" s="1430"/>
      <c r="R734" s="1430"/>
      <c r="S734" s="1430"/>
      <c r="T734" s="1430"/>
      <c r="U734" s="1430"/>
      <c r="V734" s="1430"/>
      <c r="W734" s="1430"/>
      <c r="X734" s="1430"/>
      <c r="Y734" s="1430"/>
      <c r="Z734" s="1430"/>
      <c r="AA734" s="1430"/>
      <c r="AB734" s="1430"/>
      <c r="AC734" s="1430"/>
      <c r="AD734" s="1430"/>
      <c r="AE734" s="1430"/>
      <c r="AF734" s="1430"/>
      <c r="AG734" s="1430"/>
      <c r="AH734" s="1430"/>
      <c r="AI734" s="1430"/>
      <c r="AJ734" s="1430"/>
      <c r="AK734" s="93"/>
      <c r="AL734" s="93"/>
      <c r="AM734" s="93"/>
      <c r="AN734" s="93"/>
    </row>
    <row r="735" spans="2:40">
      <c r="B735" s="1430"/>
      <c r="C735" s="1430"/>
      <c r="D735" s="1430"/>
      <c r="E735" s="1430"/>
      <c r="F735" s="1430"/>
      <c r="G735" s="1430"/>
      <c r="H735" s="1430"/>
      <c r="I735" s="1430"/>
      <c r="J735" s="1430"/>
      <c r="K735" s="1430"/>
      <c r="L735" s="1430"/>
      <c r="M735" s="1430"/>
      <c r="N735" s="1430"/>
      <c r="O735" s="1430"/>
      <c r="P735" s="1430"/>
      <c r="Q735" s="1430"/>
      <c r="R735" s="1430"/>
      <c r="S735" s="1430"/>
      <c r="T735" s="1430"/>
      <c r="U735" s="1430"/>
      <c r="V735" s="1430"/>
      <c r="W735" s="1430"/>
      <c r="X735" s="1430"/>
      <c r="Y735" s="1430"/>
      <c r="Z735" s="1430"/>
      <c r="AA735" s="1430"/>
      <c r="AB735" s="1430"/>
      <c r="AC735" s="1430"/>
      <c r="AD735" s="1430"/>
      <c r="AE735" s="1430"/>
      <c r="AF735" s="1430"/>
      <c r="AG735" s="1430"/>
      <c r="AH735" s="1430"/>
      <c r="AI735" s="1430"/>
      <c r="AJ735" s="1430"/>
      <c r="AK735" s="93"/>
      <c r="AL735" s="93"/>
      <c r="AM735" s="93"/>
      <c r="AN735" s="93"/>
    </row>
    <row r="736" spans="2:40">
      <c r="B736" s="1430"/>
      <c r="C736" s="1430"/>
      <c r="D736" s="1430"/>
      <c r="E736" s="1430"/>
      <c r="F736" s="1430"/>
      <c r="G736" s="1430"/>
      <c r="H736" s="1430"/>
      <c r="I736" s="1430"/>
      <c r="J736" s="1430"/>
      <c r="K736" s="1430"/>
      <c r="L736" s="1430"/>
      <c r="M736" s="1430"/>
      <c r="N736" s="1430"/>
      <c r="O736" s="1430"/>
      <c r="P736" s="1430"/>
      <c r="Q736" s="1430"/>
      <c r="R736" s="1430"/>
      <c r="S736" s="1430"/>
      <c r="T736" s="1430"/>
      <c r="U736" s="1430"/>
      <c r="V736" s="1430"/>
      <c r="W736" s="1430"/>
      <c r="X736" s="1430"/>
      <c r="Y736" s="1430"/>
      <c r="Z736" s="1430"/>
      <c r="AA736" s="1430"/>
      <c r="AB736" s="1430"/>
      <c r="AC736" s="1430"/>
      <c r="AD736" s="1430"/>
      <c r="AE736" s="1430"/>
      <c r="AF736" s="1430"/>
      <c r="AG736" s="1430"/>
      <c r="AH736" s="1430"/>
      <c r="AI736" s="1430"/>
      <c r="AJ736" s="1430"/>
      <c r="AK736" s="93"/>
      <c r="AL736" s="93"/>
      <c r="AM736" s="93"/>
      <c r="AN736" s="93"/>
    </row>
    <row r="737" spans="2:40">
      <c r="B737" s="1430"/>
      <c r="C737" s="1430"/>
      <c r="D737" s="1430"/>
      <c r="E737" s="1430"/>
      <c r="F737" s="1430"/>
      <c r="G737" s="1430"/>
      <c r="H737" s="1430"/>
      <c r="I737" s="1430"/>
      <c r="J737" s="1430"/>
      <c r="K737" s="1430"/>
      <c r="L737" s="1430"/>
      <c r="M737" s="1430"/>
      <c r="N737" s="1430"/>
      <c r="O737" s="1430"/>
      <c r="P737" s="1430"/>
      <c r="Q737" s="1430"/>
      <c r="R737" s="1430"/>
      <c r="S737" s="1430"/>
      <c r="T737" s="1430"/>
      <c r="U737" s="1430"/>
      <c r="V737" s="1430"/>
      <c r="W737" s="1430"/>
      <c r="X737" s="1430"/>
      <c r="Y737" s="1430"/>
      <c r="Z737" s="1430"/>
      <c r="AA737" s="1430"/>
      <c r="AB737" s="1430"/>
      <c r="AC737" s="1430"/>
      <c r="AD737" s="1430"/>
      <c r="AE737" s="1430"/>
      <c r="AF737" s="1430"/>
      <c r="AG737" s="1430"/>
      <c r="AH737" s="1430"/>
      <c r="AI737" s="1430"/>
      <c r="AJ737" s="1430"/>
      <c r="AK737" s="93"/>
      <c r="AL737" s="93"/>
      <c r="AM737" s="93"/>
      <c r="AN737" s="93"/>
    </row>
    <row r="738" spans="2:40">
      <c r="B738" s="1430"/>
      <c r="C738" s="1430"/>
      <c r="D738" s="1430"/>
      <c r="E738" s="1430"/>
      <c r="F738" s="1430"/>
      <c r="G738" s="1430"/>
      <c r="H738" s="1430"/>
      <c r="I738" s="1430"/>
      <c r="J738" s="1430"/>
      <c r="K738" s="1430"/>
      <c r="L738" s="1430"/>
      <c r="M738" s="1430"/>
      <c r="N738" s="1430"/>
      <c r="O738" s="1430"/>
      <c r="P738" s="1430"/>
      <c r="Q738" s="1430"/>
      <c r="R738" s="1430"/>
      <c r="S738" s="1430"/>
      <c r="T738" s="1430"/>
      <c r="U738" s="1430"/>
      <c r="V738" s="1430"/>
      <c r="W738" s="1430"/>
      <c r="X738" s="1430"/>
      <c r="Y738" s="1430"/>
      <c r="Z738" s="1430"/>
      <c r="AA738" s="1430"/>
      <c r="AB738" s="1430"/>
      <c r="AC738" s="1430"/>
      <c r="AD738" s="1430"/>
      <c r="AE738" s="1430"/>
      <c r="AF738" s="1430"/>
      <c r="AG738" s="1430"/>
      <c r="AH738" s="1430"/>
      <c r="AI738" s="1430"/>
      <c r="AJ738" s="1430"/>
      <c r="AK738" s="93"/>
      <c r="AL738" s="93"/>
      <c r="AM738" s="93"/>
      <c r="AN738" s="93"/>
    </row>
    <row r="739" spans="2:40">
      <c r="B739" s="1430"/>
      <c r="C739" s="1430"/>
      <c r="D739" s="1430"/>
      <c r="E739" s="1430"/>
      <c r="F739" s="1430"/>
      <c r="G739" s="1430"/>
      <c r="H739" s="1430"/>
      <c r="I739" s="1430"/>
      <c r="J739" s="1430"/>
      <c r="K739" s="1430"/>
      <c r="L739" s="1430"/>
      <c r="M739" s="1430"/>
      <c r="N739" s="1430"/>
      <c r="O739" s="1430"/>
      <c r="P739" s="1430"/>
      <c r="Q739" s="1430"/>
      <c r="R739" s="1430"/>
      <c r="S739" s="1430"/>
      <c r="T739" s="1430"/>
      <c r="U739" s="1430"/>
      <c r="V739" s="1430"/>
      <c r="W739" s="1430"/>
      <c r="X739" s="1430"/>
      <c r="Y739" s="1430"/>
      <c r="Z739" s="1430"/>
      <c r="AA739" s="1430"/>
      <c r="AB739" s="1430"/>
      <c r="AC739" s="1430"/>
      <c r="AD739" s="1430"/>
      <c r="AE739" s="1430"/>
      <c r="AF739" s="1430"/>
      <c r="AG739" s="1430"/>
      <c r="AH739" s="1430"/>
      <c r="AI739" s="1430"/>
      <c r="AJ739" s="1430"/>
      <c r="AK739" s="93"/>
      <c r="AL739" s="93"/>
      <c r="AM739" s="93"/>
      <c r="AN739" s="93"/>
    </row>
    <row r="740" spans="2:40">
      <c r="B740" s="1430"/>
      <c r="C740" s="1430"/>
      <c r="D740" s="1430"/>
      <c r="E740" s="1430"/>
      <c r="F740" s="1430"/>
      <c r="G740" s="1430"/>
      <c r="H740" s="1430"/>
      <c r="I740" s="1430"/>
      <c r="J740" s="1430"/>
      <c r="K740" s="1430"/>
      <c r="L740" s="1430"/>
      <c r="M740" s="1430"/>
      <c r="N740" s="1430"/>
      <c r="O740" s="1430"/>
      <c r="P740" s="1430"/>
      <c r="Q740" s="1430"/>
      <c r="R740" s="1430"/>
      <c r="S740" s="1430"/>
      <c r="T740" s="1430"/>
      <c r="U740" s="1430"/>
      <c r="V740" s="1430"/>
      <c r="W740" s="1430"/>
      <c r="X740" s="1430"/>
      <c r="Y740" s="1430"/>
      <c r="Z740" s="1430"/>
      <c r="AA740" s="1430"/>
      <c r="AB740" s="1430"/>
      <c r="AC740" s="1430"/>
      <c r="AD740" s="1430"/>
      <c r="AE740" s="1430"/>
      <c r="AF740" s="1430"/>
      <c r="AG740" s="1430"/>
      <c r="AH740" s="1430"/>
      <c r="AI740" s="1430"/>
      <c r="AJ740" s="1430"/>
      <c r="AK740" s="93"/>
      <c r="AL740" s="93"/>
      <c r="AM740" s="93"/>
      <c r="AN740" s="93"/>
    </row>
    <row r="741" spans="2:40">
      <c r="B741" s="1430"/>
      <c r="C741" s="1430"/>
      <c r="D741" s="1430"/>
      <c r="E741" s="1430"/>
      <c r="F741" s="1430"/>
      <c r="G741" s="1430"/>
      <c r="H741" s="1430"/>
      <c r="I741" s="1430"/>
      <c r="J741" s="1430"/>
      <c r="K741" s="1430"/>
      <c r="L741" s="1430"/>
      <c r="M741" s="1430"/>
      <c r="N741" s="1430"/>
      <c r="O741" s="1430"/>
      <c r="P741" s="1430"/>
      <c r="Q741" s="1430"/>
      <c r="R741" s="1430"/>
      <c r="S741" s="1430"/>
      <c r="T741" s="1430"/>
      <c r="U741" s="1430"/>
      <c r="V741" s="1430"/>
      <c r="W741" s="1430"/>
      <c r="X741" s="1430"/>
      <c r="Y741" s="1430"/>
      <c r="Z741" s="1430"/>
      <c r="AA741" s="1430"/>
      <c r="AB741" s="1430"/>
      <c r="AC741" s="1430"/>
      <c r="AD741" s="1430"/>
      <c r="AE741" s="1430"/>
      <c r="AF741" s="1430"/>
      <c r="AG741" s="1430"/>
      <c r="AH741" s="1430"/>
      <c r="AI741" s="1430"/>
      <c r="AJ741" s="1430"/>
      <c r="AK741" s="93"/>
      <c r="AL741" s="93"/>
      <c r="AM741" s="93"/>
      <c r="AN741" s="93"/>
    </row>
    <row r="742" spans="2:40">
      <c r="B742" s="1430"/>
      <c r="C742" s="1430"/>
      <c r="D742" s="1430"/>
      <c r="E742" s="1430"/>
      <c r="F742" s="1430"/>
      <c r="G742" s="1430"/>
      <c r="H742" s="1430"/>
      <c r="I742" s="1430"/>
      <c r="J742" s="1430"/>
      <c r="K742" s="1430"/>
      <c r="L742" s="1430"/>
      <c r="M742" s="1430"/>
      <c r="N742" s="1430"/>
      <c r="O742" s="1430"/>
      <c r="P742" s="1430"/>
      <c r="Q742" s="1430"/>
      <c r="R742" s="1430"/>
      <c r="S742" s="1430"/>
      <c r="T742" s="1430"/>
      <c r="U742" s="1430"/>
      <c r="V742" s="1430"/>
      <c r="W742" s="1430"/>
      <c r="X742" s="1430"/>
      <c r="Y742" s="1430"/>
      <c r="Z742" s="1430"/>
      <c r="AA742" s="1430"/>
      <c r="AB742" s="1430"/>
      <c r="AC742" s="1430"/>
      <c r="AD742" s="1430"/>
      <c r="AE742" s="1430"/>
      <c r="AF742" s="1430"/>
      <c r="AG742" s="1430"/>
      <c r="AH742" s="1430"/>
      <c r="AI742" s="1430"/>
      <c r="AJ742" s="1430"/>
      <c r="AK742" s="93"/>
      <c r="AL742" s="93"/>
      <c r="AM742" s="93"/>
      <c r="AN742" s="93"/>
    </row>
    <row r="743" spans="2:40">
      <c r="B743" s="1430"/>
      <c r="C743" s="1430"/>
      <c r="D743" s="1430"/>
      <c r="E743" s="1430"/>
      <c r="F743" s="1430"/>
      <c r="G743" s="1430"/>
      <c r="H743" s="1430"/>
      <c r="I743" s="1430"/>
      <c r="J743" s="1430"/>
      <c r="K743" s="1430"/>
      <c r="L743" s="1430"/>
      <c r="M743" s="1430"/>
      <c r="N743" s="1430"/>
      <c r="O743" s="1430"/>
      <c r="P743" s="1430"/>
      <c r="Q743" s="1430"/>
      <c r="R743" s="1430"/>
      <c r="S743" s="1430"/>
      <c r="T743" s="1430"/>
      <c r="U743" s="1430"/>
      <c r="V743" s="1430"/>
      <c r="W743" s="1430"/>
      <c r="X743" s="1430"/>
      <c r="Y743" s="1430"/>
      <c r="Z743" s="1430"/>
      <c r="AA743" s="1430"/>
      <c r="AB743" s="1430"/>
      <c r="AC743" s="1430"/>
      <c r="AD743" s="1430"/>
      <c r="AE743" s="1430"/>
      <c r="AF743" s="1430"/>
      <c r="AG743" s="1430"/>
      <c r="AH743" s="1430"/>
      <c r="AI743" s="1430"/>
      <c r="AJ743" s="1430"/>
      <c r="AK743" s="93"/>
      <c r="AL743" s="93"/>
      <c r="AM743" s="93"/>
      <c r="AN743" s="93"/>
    </row>
    <row r="744" spans="2:40">
      <c r="B744" s="1430"/>
      <c r="C744" s="1430"/>
      <c r="D744" s="1430"/>
      <c r="E744" s="1430"/>
      <c r="F744" s="1430"/>
      <c r="G744" s="1430"/>
      <c r="H744" s="1430"/>
      <c r="I744" s="1430"/>
      <c r="J744" s="1430"/>
      <c r="K744" s="1430"/>
      <c r="L744" s="1430"/>
      <c r="M744" s="1430"/>
      <c r="N744" s="1430"/>
      <c r="O744" s="1430"/>
      <c r="P744" s="1430"/>
      <c r="Q744" s="1430"/>
      <c r="R744" s="1430"/>
      <c r="S744" s="1430"/>
      <c r="T744" s="1430"/>
      <c r="U744" s="1430"/>
      <c r="V744" s="1430"/>
      <c r="W744" s="1430"/>
      <c r="X744" s="1430"/>
      <c r="Y744" s="1430"/>
      <c r="Z744" s="1430"/>
      <c r="AA744" s="1430"/>
      <c r="AB744" s="1430"/>
      <c r="AC744" s="1430"/>
      <c r="AD744" s="1430"/>
      <c r="AE744" s="1430"/>
      <c r="AF744" s="1430"/>
      <c r="AG744" s="1430"/>
      <c r="AH744" s="1430"/>
      <c r="AI744" s="1430"/>
      <c r="AJ744" s="1430"/>
      <c r="AK744" s="93"/>
      <c r="AL744" s="93"/>
      <c r="AM744" s="93"/>
      <c r="AN744" s="93"/>
    </row>
    <row r="745" spans="2:40">
      <c r="B745" s="1430"/>
      <c r="C745" s="1430"/>
      <c r="D745" s="1430"/>
      <c r="E745" s="1430"/>
      <c r="F745" s="1430"/>
      <c r="G745" s="1430"/>
      <c r="H745" s="1430"/>
      <c r="I745" s="1430"/>
      <c r="J745" s="1430"/>
      <c r="K745" s="1430"/>
      <c r="L745" s="1430"/>
      <c r="M745" s="1430"/>
      <c r="N745" s="1430"/>
      <c r="O745" s="1430"/>
      <c r="P745" s="1430"/>
      <c r="Q745" s="1430"/>
      <c r="R745" s="1430"/>
      <c r="S745" s="1430"/>
      <c r="T745" s="1430"/>
      <c r="U745" s="1430"/>
      <c r="V745" s="1430"/>
      <c r="W745" s="1430"/>
      <c r="X745" s="1430"/>
      <c r="Y745" s="1430"/>
      <c r="Z745" s="1430"/>
      <c r="AA745" s="1430"/>
      <c r="AB745" s="1430"/>
      <c r="AC745" s="1430"/>
      <c r="AD745" s="1430"/>
      <c r="AE745" s="1430"/>
      <c r="AF745" s="1430"/>
      <c r="AG745" s="1430"/>
      <c r="AH745" s="1430"/>
      <c r="AI745" s="1430"/>
      <c r="AJ745" s="1430"/>
      <c r="AK745" s="93"/>
      <c r="AL745" s="93"/>
      <c r="AM745" s="93"/>
      <c r="AN745" s="93"/>
    </row>
    <row r="746" spans="2:40">
      <c r="B746" s="1430"/>
      <c r="C746" s="1430"/>
      <c r="D746" s="1430"/>
      <c r="E746" s="1430"/>
      <c r="F746" s="1430"/>
      <c r="G746" s="1430"/>
      <c r="H746" s="1430"/>
      <c r="I746" s="1430"/>
      <c r="J746" s="1430"/>
      <c r="K746" s="1430"/>
      <c r="L746" s="1430"/>
      <c r="M746" s="1430"/>
      <c r="N746" s="1430"/>
      <c r="O746" s="1430"/>
      <c r="P746" s="1430"/>
      <c r="Q746" s="1430"/>
      <c r="R746" s="1430"/>
      <c r="S746" s="1430"/>
      <c r="T746" s="1430"/>
      <c r="U746" s="1430"/>
      <c r="V746" s="1430"/>
      <c r="W746" s="1430"/>
      <c r="X746" s="1430"/>
      <c r="Y746" s="1430"/>
      <c r="Z746" s="1430"/>
      <c r="AA746" s="1430"/>
      <c r="AB746" s="1430"/>
      <c r="AC746" s="1430"/>
      <c r="AD746" s="1430"/>
      <c r="AE746" s="1430"/>
      <c r="AF746" s="1430"/>
      <c r="AG746" s="1430"/>
      <c r="AH746" s="1430"/>
      <c r="AI746" s="1430"/>
      <c r="AJ746" s="1430"/>
      <c r="AK746" s="93"/>
      <c r="AL746" s="93"/>
      <c r="AM746" s="93"/>
      <c r="AN746" s="93"/>
    </row>
    <row r="747" spans="2:40">
      <c r="B747" s="1430"/>
      <c r="C747" s="1430"/>
      <c r="D747" s="1430"/>
      <c r="E747" s="1430"/>
      <c r="F747" s="1430"/>
      <c r="G747" s="1430"/>
      <c r="H747" s="1430"/>
      <c r="I747" s="1430"/>
      <c r="J747" s="1430"/>
      <c r="K747" s="1430"/>
      <c r="L747" s="1430"/>
      <c r="M747" s="1430"/>
      <c r="N747" s="1430"/>
      <c r="O747" s="1430"/>
      <c r="P747" s="1430"/>
      <c r="Q747" s="1430"/>
      <c r="R747" s="1430"/>
      <c r="S747" s="1430"/>
      <c r="T747" s="1430"/>
      <c r="U747" s="1430"/>
      <c r="V747" s="1430"/>
      <c r="W747" s="1430"/>
      <c r="X747" s="1430"/>
      <c r="Y747" s="1430"/>
      <c r="Z747" s="1430"/>
      <c r="AA747" s="1430"/>
      <c r="AB747" s="1430"/>
      <c r="AC747" s="1430"/>
      <c r="AD747" s="1430"/>
      <c r="AE747" s="1430"/>
      <c r="AF747" s="1430"/>
      <c r="AG747" s="1430"/>
      <c r="AH747" s="1430"/>
      <c r="AI747" s="1430"/>
      <c r="AJ747" s="1430"/>
      <c r="AK747" s="93"/>
      <c r="AL747" s="93"/>
      <c r="AM747" s="93"/>
      <c r="AN747" s="93"/>
    </row>
    <row r="748" spans="2:40">
      <c r="B748" s="1430"/>
      <c r="C748" s="1430"/>
      <c r="D748" s="1430"/>
      <c r="E748" s="1430"/>
      <c r="F748" s="1430"/>
      <c r="G748" s="1430"/>
      <c r="H748" s="1430"/>
      <c r="I748" s="1430"/>
      <c r="J748" s="1430"/>
      <c r="K748" s="1430"/>
      <c r="L748" s="1430"/>
      <c r="M748" s="1430"/>
      <c r="N748" s="1430"/>
      <c r="O748" s="1430"/>
      <c r="P748" s="1430"/>
      <c r="Q748" s="1430"/>
      <c r="R748" s="1430"/>
      <c r="S748" s="1430"/>
      <c r="T748" s="1430"/>
      <c r="U748" s="1430"/>
      <c r="V748" s="1430"/>
      <c r="W748" s="1430"/>
      <c r="X748" s="1430"/>
      <c r="Y748" s="1430"/>
      <c r="Z748" s="1430"/>
      <c r="AA748" s="1430"/>
      <c r="AB748" s="1430"/>
      <c r="AC748" s="1430"/>
      <c r="AD748" s="1430"/>
      <c r="AE748" s="1430"/>
      <c r="AF748" s="1430"/>
      <c r="AG748" s="1430"/>
      <c r="AH748" s="1430"/>
      <c r="AI748" s="1430"/>
      <c r="AJ748" s="1430"/>
      <c r="AK748" s="93"/>
      <c r="AL748" s="93"/>
      <c r="AM748" s="93"/>
      <c r="AN748" s="93"/>
    </row>
    <row r="749" spans="2:40">
      <c r="B749" s="1430"/>
      <c r="C749" s="1430"/>
      <c r="D749" s="1430"/>
      <c r="E749" s="1430"/>
      <c r="F749" s="1430"/>
      <c r="G749" s="1430"/>
      <c r="H749" s="1430"/>
      <c r="I749" s="1430"/>
      <c r="J749" s="1430"/>
      <c r="K749" s="1430"/>
      <c r="L749" s="1430"/>
      <c r="M749" s="1430"/>
      <c r="N749" s="1430"/>
      <c r="O749" s="1430"/>
      <c r="P749" s="1430"/>
      <c r="Q749" s="1430"/>
      <c r="R749" s="1430"/>
      <c r="S749" s="1430"/>
      <c r="T749" s="1430"/>
      <c r="U749" s="1430"/>
      <c r="V749" s="1430"/>
      <c r="W749" s="1430"/>
      <c r="X749" s="1430"/>
      <c r="Y749" s="1430"/>
      <c r="Z749" s="1430"/>
      <c r="AA749" s="1430"/>
      <c r="AB749" s="1430"/>
      <c r="AC749" s="1430"/>
      <c r="AD749" s="1430"/>
      <c r="AE749" s="1430"/>
      <c r="AF749" s="1430"/>
      <c r="AG749" s="1430"/>
      <c r="AH749" s="1430"/>
      <c r="AI749" s="1430"/>
      <c r="AJ749" s="1430"/>
      <c r="AK749" s="93"/>
      <c r="AL749" s="93"/>
      <c r="AM749" s="93"/>
      <c r="AN749" s="93"/>
    </row>
    <row r="750" spans="2:40">
      <c r="B750" s="1430"/>
      <c r="C750" s="1430"/>
      <c r="D750" s="1430"/>
      <c r="E750" s="1430"/>
      <c r="F750" s="1430"/>
      <c r="G750" s="1430"/>
      <c r="H750" s="1430"/>
      <c r="I750" s="1430"/>
      <c r="J750" s="1430"/>
      <c r="K750" s="1430"/>
      <c r="L750" s="1430"/>
      <c r="M750" s="1430"/>
      <c r="N750" s="1430"/>
      <c r="O750" s="1430"/>
      <c r="P750" s="1430"/>
      <c r="Q750" s="1430"/>
      <c r="R750" s="1430"/>
      <c r="S750" s="1430"/>
      <c r="T750" s="1430"/>
      <c r="U750" s="1430"/>
      <c r="V750" s="1430"/>
      <c r="W750" s="1430"/>
      <c r="X750" s="1430"/>
      <c r="Y750" s="1430"/>
      <c r="Z750" s="1430"/>
      <c r="AA750" s="1430"/>
      <c r="AB750" s="1430"/>
      <c r="AC750" s="1430"/>
      <c r="AD750" s="1430"/>
      <c r="AE750" s="1430"/>
      <c r="AF750" s="1430"/>
      <c r="AG750" s="1430"/>
      <c r="AH750" s="1430"/>
      <c r="AI750" s="1430"/>
      <c r="AJ750" s="1430"/>
      <c r="AK750" s="93"/>
      <c r="AL750" s="93"/>
      <c r="AM750" s="93"/>
      <c r="AN750" s="93"/>
    </row>
    <row r="751" spans="2:40">
      <c r="B751" s="1430"/>
      <c r="C751" s="1430"/>
      <c r="D751" s="1430"/>
      <c r="E751" s="1430"/>
      <c r="F751" s="1430"/>
      <c r="G751" s="1430"/>
      <c r="H751" s="1430"/>
      <c r="I751" s="1430"/>
      <c r="J751" s="1430"/>
      <c r="K751" s="1430"/>
      <c r="L751" s="1430"/>
      <c r="M751" s="1430"/>
      <c r="N751" s="1430"/>
      <c r="O751" s="1430"/>
      <c r="P751" s="1430"/>
      <c r="Q751" s="1430"/>
      <c r="R751" s="1430"/>
      <c r="S751" s="1430"/>
      <c r="T751" s="1430"/>
      <c r="U751" s="1430"/>
      <c r="V751" s="1430"/>
      <c r="W751" s="1430"/>
      <c r="X751" s="1430"/>
      <c r="Y751" s="1430"/>
      <c r="Z751" s="1430"/>
      <c r="AA751" s="1430"/>
      <c r="AB751" s="1430"/>
      <c r="AC751" s="1430"/>
      <c r="AD751" s="1430"/>
      <c r="AE751" s="1430"/>
      <c r="AF751" s="1430"/>
      <c r="AG751" s="1430"/>
      <c r="AH751" s="1430"/>
      <c r="AI751" s="1430"/>
      <c r="AJ751" s="1430"/>
      <c r="AK751" s="93"/>
      <c r="AL751" s="93"/>
      <c r="AM751" s="93"/>
      <c r="AN751" s="93"/>
    </row>
    <row r="752" spans="2:40">
      <c r="B752" s="1430"/>
      <c r="C752" s="1430"/>
      <c r="D752" s="1430"/>
      <c r="E752" s="1430"/>
      <c r="F752" s="1430"/>
      <c r="G752" s="1430"/>
      <c r="H752" s="1430"/>
      <c r="I752" s="1430"/>
      <c r="J752" s="1430"/>
      <c r="K752" s="1430"/>
      <c r="L752" s="1430"/>
      <c r="M752" s="1430"/>
      <c r="N752" s="1430"/>
      <c r="O752" s="1430"/>
      <c r="P752" s="1430"/>
      <c r="Q752" s="1430"/>
      <c r="R752" s="1430"/>
      <c r="S752" s="1430"/>
      <c r="T752" s="1430"/>
      <c r="U752" s="1430"/>
      <c r="V752" s="1430"/>
      <c r="W752" s="1430"/>
      <c r="X752" s="1430"/>
      <c r="Y752" s="1430"/>
      <c r="Z752" s="1430"/>
      <c r="AA752" s="1430"/>
      <c r="AB752" s="1430"/>
      <c r="AC752" s="1430"/>
      <c r="AD752" s="1430"/>
      <c r="AE752" s="1430"/>
      <c r="AF752" s="1430"/>
      <c r="AG752" s="1430"/>
      <c r="AH752" s="1430"/>
      <c r="AI752" s="1430"/>
      <c r="AJ752" s="1430"/>
      <c r="AK752" s="93"/>
      <c r="AL752" s="93"/>
      <c r="AM752" s="93"/>
      <c r="AN752" s="93"/>
    </row>
    <row r="753" spans="2:40">
      <c r="B753" s="1430"/>
      <c r="C753" s="1430"/>
      <c r="D753" s="1430"/>
      <c r="E753" s="1430"/>
      <c r="F753" s="1430"/>
      <c r="G753" s="1430"/>
      <c r="H753" s="1430"/>
      <c r="I753" s="1430"/>
      <c r="J753" s="1430"/>
      <c r="K753" s="1430"/>
      <c r="L753" s="1430"/>
      <c r="M753" s="1430"/>
      <c r="N753" s="1430"/>
      <c r="O753" s="1430"/>
      <c r="P753" s="1430"/>
      <c r="Q753" s="1430"/>
      <c r="R753" s="1430"/>
      <c r="S753" s="1430"/>
      <c r="T753" s="1430"/>
      <c r="U753" s="1430"/>
      <c r="V753" s="1430"/>
      <c r="W753" s="1430"/>
      <c r="X753" s="1430"/>
      <c r="Y753" s="1430"/>
      <c r="Z753" s="1430"/>
      <c r="AA753" s="1430"/>
      <c r="AB753" s="1430"/>
      <c r="AC753" s="1430"/>
      <c r="AD753" s="1430"/>
      <c r="AE753" s="1430"/>
      <c r="AF753" s="1430"/>
      <c r="AG753" s="1430"/>
      <c r="AH753" s="1430"/>
      <c r="AI753" s="1430"/>
      <c r="AJ753" s="1430"/>
      <c r="AK753" s="93"/>
      <c r="AL753" s="93"/>
      <c r="AM753" s="93"/>
      <c r="AN753" s="93"/>
    </row>
    <row r="754" spans="2:40">
      <c r="B754" s="1430"/>
      <c r="C754" s="1430"/>
      <c r="D754" s="1430"/>
      <c r="E754" s="1430"/>
      <c r="F754" s="1430"/>
      <c r="G754" s="1430"/>
      <c r="H754" s="1430"/>
      <c r="I754" s="1430"/>
      <c r="J754" s="1430"/>
      <c r="K754" s="1430"/>
      <c r="L754" s="1430"/>
      <c r="M754" s="1430"/>
      <c r="N754" s="1430"/>
      <c r="O754" s="1430"/>
      <c r="P754" s="1430"/>
      <c r="Q754" s="1430"/>
      <c r="R754" s="1430"/>
      <c r="S754" s="1430"/>
      <c r="T754" s="1430"/>
      <c r="U754" s="1430"/>
      <c r="V754" s="1430"/>
      <c r="W754" s="1430"/>
      <c r="X754" s="1430"/>
      <c r="Y754" s="1430"/>
      <c r="Z754" s="1430"/>
      <c r="AA754" s="1430"/>
      <c r="AB754" s="1430"/>
      <c r="AC754" s="1430"/>
      <c r="AD754" s="1430"/>
      <c r="AE754" s="1430"/>
      <c r="AF754" s="1430"/>
      <c r="AG754" s="1430"/>
      <c r="AH754" s="1430"/>
      <c r="AI754" s="1430"/>
      <c r="AJ754" s="1430"/>
      <c r="AK754" s="93"/>
      <c r="AL754" s="93"/>
      <c r="AM754" s="93"/>
      <c r="AN754" s="93"/>
    </row>
    <row r="755" spans="2:40">
      <c r="B755" s="1430"/>
      <c r="C755" s="1430"/>
      <c r="D755" s="1430"/>
      <c r="E755" s="1430"/>
      <c r="F755" s="1430"/>
      <c r="G755" s="1430"/>
      <c r="H755" s="1430"/>
      <c r="I755" s="1430"/>
      <c r="J755" s="1430"/>
      <c r="K755" s="1430"/>
      <c r="L755" s="1430"/>
      <c r="M755" s="1430"/>
      <c r="N755" s="1430"/>
      <c r="O755" s="1430"/>
      <c r="P755" s="1430"/>
      <c r="Q755" s="1430"/>
      <c r="R755" s="1430"/>
      <c r="S755" s="1430"/>
      <c r="T755" s="1430"/>
      <c r="U755" s="1430"/>
      <c r="V755" s="1430"/>
      <c r="W755" s="1430"/>
      <c r="X755" s="1430"/>
      <c r="Y755" s="1430"/>
      <c r="Z755" s="1430"/>
      <c r="AA755" s="1430"/>
      <c r="AB755" s="1430"/>
      <c r="AC755" s="1430"/>
      <c r="AD755" s="1430"/>
      <c r="AE755" s="1430"/>
      <c r="AF755" s="1430"/>
      <c r="AG755" s="1430"/>
      <c r="AH755" s="1430"/>
      <c r="AI755" s="1430"/>
      <c r="AJ755" s="1430"/>
      <c r="AK755" s="93"/>
      <c r="AL755" s="93"/>
      <c r="AM755" s="93"/>
      <c r="AN755" s="93"/>
    </row>
    <row r="756" spans="2:40">
      <c r="B756" s="1430"/>
      <c r="C756" s="1430"/>
      <c r="D756" s="1430"/>
      <c r="E756" s="1430"/>
      <c r="F756" s="1430"/>
      <c r="G756" s="1430"/>
      <c r="H756" s="1430"/>
      <c r="I756" s="1430"/>
      <c r="J756" s="1430"/>
      <c r="K756" s="1430"/>
      <c r="L756" s="1430"/>
      <c r="M756" s="1430"/>
      <c r="N756" s="1430"/>
      <c r="O756" s="1430"/>
      <c r="P756" s="1430"/>
      <c r="Q756" s="1430"/>
      <c r="R756" s="1430"/>
      <c r="S756" s="1430"/>
      <c r="T756" s="1430"/>
      <c r="U756" s="1430"/>
      <c r="V756" s="1430"/>
      <c r="W756" s="1430"/>
      <c r="X756" s="1430"/>
      <c r="Y756" s="1430"/>
      <c r="Z756" s="1430"/>
      <c r="AA756" s="1430"/>
      <c r="AB756" s="1430"/>
      <c r="AC756" s="1430"/>
      <c r="AD756" s="1430"/>
      <c r="AE756" s="1430"/>
      <c r="AF756" s="1430"/>
      <c r="AG756" s="1430"/>
      <c r="AH756" s="1430"/>
      <c r="AI756" s="1430"/>
      <c r="AJ756" s="1430"/>
      <c r="AK756" s="93"/>
      <c r="AL756" s="93"/>
      <c r="AM756" s="93"/>
      <c r="AN756" s="93"/>
    </row>
    <row r="757" spans="2:40">
      <c r="B757" s="1430"/>
      <c r="C757" s="1430"/>
      <c r="D757" s="1430"/>
      <c r="E757" s="1430"/>
      <c r="F757" s="1430"/>
      <c r="G757" s="1430"/>
      <c r="H757" s="1430"/>
      <c r="I757" s="1430"/>
      <c r="J757" s="1430"/>
      <c r="K757" s="1430"/>
      <c r="L757" s="1430"/>
      <c r="M757" s="1430"/>
      <c r="N757" s="1430"/>
      <c r="O757" s="1430"/>
      <c r="P757" s="1430"/>
      <c r="Q757" s="1430"/>
      <c r="R757" s="1430"/>
      <c r="S757" s="1430"/>
      <c r="T757" s="1430"/>
      <c r="U757" s="1430"/>
      <c r="V757" s="1430"/>
      <c r="W757" s="1430"/>
      <c r="X757" s="1430"/>
      <c r="Y757" s="1430"/>
      <c r="Z757" s="1430"/>
      <c r="AA757" s="1430"/>
      <c r="AB757" s="1430"/>
      <c r="AC757" s="1430"/>
      <c r="AD757" s="1430"/>
      <c r="AE757" s="1430"/>
      <c r="AF757" s="1430"/>
      <c r="AG757" s="1430"/>
      <c r="AH757" s="1430"/>
      <c r="AI757" s="1430"/>
      <c r="AJ757" s="1430"/>
      <c r="AK757" s="93"/>
      <c r="AL757" s="93"/>
      <c r="AM757" s="93"/>
      <c r="AN757" s="93"/>
    </row>
    <row r="758" spans="2:40">
      <c r="B758" s="1430"/>
      <c r="C758" s="1430"/>
      <c r="D758" s="1430"/>
      <c r="E758" s="1430"/>
      <c r="F758" s="1430"/>
      <c r="G758" s="1430"/>
      <c r="H758" s="1430"/>
      <c r="I758" s="1430"/>
      <c r="J758" s="1430"/>
      <c r="K758" s="1430"/>
      <c r="L758" s="1430"/>
      <c r="M758" s="1430"/>
      <c r="N758" s="1430"/>
      <c r="O758" s="1430"/>
      <c r="P758" s="1430"/>
      <c r="Q758" s="1430"/>
      <c r="R758" s="1430"/>
      <c r="S758" s="1430"/>
      <c r="T758" s="1430"/>
      <c r="U758" s="1430"/>
      <c r="V758" s="1430"/>
      <c r="W758" s="1430"/>
      <c r="X758" s="1430"/>
      <c r="Y758" s="1430"/>
      <c r="Z758" s="1430"/>
      <c r="AA758" s="1430"/>
      <c r="AB758" s="1430"/>
      <c r="AC758" s="1430"/>
      <c r="AD758" s="1430"/>
      <c r="AE758" s="1430"/>
      <c r="AF758" s="1430"/>
      <c r="AG758" s="1430"/>
      <c r="AH758" s="1430"/>
      <c r="AI758" s="1430"/>
      <c r="AJ758" s="1430"/>
      <c r="AK758" s="93"/>
      <c r="AL758" s="93"/>
      <c r="AM758" s="93"/>
      <c r="AN758" s="93"/>
    </row>
    <row r="759" spans="2:40">
      <c r="B759" s="1430"/>
      <c r="C759" s="1430"/>
      <c r="D759" s="1430"/>
      <c r="E759" s="1430"/>
      <c r="F759" s="1430"/>
      <c r="G759" s="1430"/>
      <c r="H759" s="1430"/>
      <c r="I759" s="1430"/>
      <c r="J759" s="1430"/>
      <c r="K759" s="1430"/>
      <c r="L759" s="1430"/>
      <c r="M759" s="1430"/>
      <c r="N759" s="1430"/>
      <c r="O759" s="1430"/>
      <c r="P759" s="1430"/>
      <c r="Q759" s="1430"/>
      <c r="R759" s="1430"/>
      <c r="S759" s="1430"/>
      <c r="T759" s="1430"/>
      <c r="U759" s="1430"/>
      <c r="V759" s="1430"/>
      <c r="W759" s="1430"/>
      <c r="X759" s="1430"/>
      <c r="Y759" s="1430"/>
      <c r="Z759" s="1430"/>
      <c r="AA759" s="1430"/>
      <c r="AB759" s="1430"/>
      <c r="AC759" s="1430"/>
      <c r="AD759" s="1430"/>
      <c r="AE759" s="1430"/>
      <c r="AF759" s="1430"/>
      <c r="AG759" s="1430"/>
      <c r="AH759" s="1430"/>
      <c r="AI759" s="1430"/>
      <c r="AJ759" s="1430"/>
      <c r="AK759" s="93"/>
      <c r="AL759" s="93"/>
      <c r="AM759" s="93"/>
      <c r="AN759" s="93"/>
    </row>
    <row r="760" spans="2:40">
      <c r="B760" s="1430"/>
      <c r="C760" s="1430"/>
      <c r="D760" s="1430"/>
      <c r="E760" s="1430"/>
      <c r="F760" s="1430"/>
      <c r="G760" s="1430"/>
      <c r="H760" s="1430"/>
      <c r="I760" s="1430"/>
      <c r="J760" s="1430"/>
      <c r="K760" s="1430"/>
      <c r="L760" s="1430"/>
      <c r="M760" s="1430"/>
      <c r="N760" s="1430"/>
      <c r="O760" s="1430"/>
      <c r="P760" s="1430"/>
      <c r="Q760" s="1430"/>
      <c r="R760" s="1430"/>
      <c r="S760" s="1430"/>
      <c r="T760" s="1430"/>
      <c r="U760" s="1430"/>
      <c r="V760" s="1430"/>
      <c r="W760" s="1430"/>
      <c r="X760" s="1430"/>
      <c r="Y760" s="1430"/>
      <c r="Z760" s="1430"/>
      <c r="AA760" s="1430"/>
      <c r="AB760" s="1430"/>
      <c r="AC760" s="1430"/>
      <c r="AD760" s="1430"/>
      <c r="AE760" s="1430"/>
      <c r="AF760" s="1430"/>
      <c r="AG760" s="1430"/>
      <c r="AH760" s="1430"/>
      <c r="AI760" s="1430"/>
      <c r="AJ760" s="1430"/>
      <c r="AK760" s="93"/>
      <c r="AL760" s="93"/>
      <c r="AM760" s="93"/>
      <c r="AN760" s="93"/>
    </row>
    <row r="761" spans="2:40">
      <c r="B761" s="1430"/>
      <c r="C761" s="1430"/>
      <c r="D761" s="1430"/>
      <c r="E761" s="1430"/>
      <c r="F761" s="1430"/>
      <c r="G761" s="1430"/>
      <c r="H761" s="1430"/>
      <c r="I761" s="1430"/>
      <c r="J761" s="1430"/>
      <c r="K761" s="1430"/>
      <c r="L761" s="1430"/>
      <c r="M761" s="1430"/>
      <c r="N761" s="1430"/>
      <c r="O761" s="1430"/>
      <c r="P761" s="1430"/>
      <c r="Q761" s="1430"/>
      <c r="R761" s="1430"/>
      <c r="S761" s="1430"/>
      <c r="T761" s="1430"/>
      <c r="U761" s="1430"/>
      <c r="V761" s="1430"/>
      <c r="W761" s="1430"/>
      <c r="X761" s="1430"/>
      <c r="Y761" s="1430"/>
      <c r="Z761" s="1430"/>
      <c r="AA761" s="1430"/>
      <c r="AB761" s="1430"/>
      <c r="AC761" s="1430"/>
      <c r="AD761" s="1430"/>
      <c r="AE761" s="1430"/>
      <c r="AF761" s="1430"/>
      <c r="AG761" s="1430"/>
      <c r="AH761" s="1430"/>
      <c r="AI761" s="1430"/>
      <c r="AJ761" s="1430"/>
      <c r="AK761" s="93"/>
      <c r="AL761" s="93"/>
      <c r="AM761" s="93"/>
      <c r="AN761" s="93"/>
    </row>
    <row r="762" spans="2:40">
      <c r="B762" s="1430"/>
      <c r="C762" s="1430"/>
      <c r="D762" s="1430"/>
      <c r="E762" s="1430"/>
      <c r="F762" s="1430"/>
      <c r="G762" s="1430"/>
      <c r="H762" s="1430"/>
      <c r="I762" s="1430"/>
      <c r="J762" s="1430"/>
      <c r="K762" s="1430"/>
      <c r="L762" s="1430"/>
      <c r="M762" s="1430"/>
      <c r="N762" s="1430"/>
      <c r="O762" s="1430"/>
      <c r="P762" s="1430"/>
      <c r="Q762" s="1430"/>
      <c r="R762" s="1430"/>
      <c r="S762" s="1430"/>
      <c r="T762" s="1430"/>
      <c r="U762" s="1430"/>
      <c r="V762" s="1430"/>
      <c r="W762" s="1430"/>
      <c r="X762" s="1430"/>
      <c r="Y762" s="1430"/>
      <c r="Z762" s="1430"/>
      <c r="AA762" s="1430"/>
      <c r="AB762" s="1430"/>
      <c r="AC762" s="1430"/>
      <c r="AD762" s="1430"/>
      <c r="AE762" s="1430"/>
      <c r="AF762" s="1430"/>
      <c r="AG762" s="1430"/>
      <c r="AH762" s="1430"/>
      <c r="AI762" s="1430"/>
      <c r="AJ762" s="1430"/>
      <c r="AK762" s="93"/>
      <c r="AL762" s="93"/>
      <c r="AM762" s="93"/>
      <c r="AN762" s="93"/>
    </row>
    <row r="763" spans="2:40">
      <c r="B763" s="1430"/>
      <c r="C763" s="1430"/>
      <c r="D763" s="1430"/>
      <c r="E763" s="1430"/>
      <c r="F763" s="1430"/>
      <c r="G763" s="1430"/>
      <c r="H763" s="1430"/>
      <c r="I763" s="1430"/>
      <c r="J763" s="1430"/>
      <c r="K763" s="1430"/>
      <c r="L763" s="1430"/>
      <c r="M763" s="1430"/>
      <c r="N763" s="1430"/>
      <c r="O763" s="1430"/>
      <c r="P763" s="1430"/>
      <c r="Q763" s="1430"/>
      <c r="R763" s="1430"/>
      <c r="S763" s="1430"/>
      <c r="T763" s="1430"/>
      <c r="U763" s="1430"/>
      <c r="V763" s="1430"/>
      <c r="W763" s="1430"/>
      <c r="X763" s="1430"/>
      <c r="Y763" s="1430"/>
      <c r="Z763" s="1430"/>
      <c r="AA763" s="1430"/>
      <c r="AB763" s="1430"/>
      <c r="AC763" s="1430"/>
      <c r="AD763" s="1430"/>
      <c r="AE763" s="1430"/>
      <c r="AF763" s="1430"/>
      <c r="AG763" s="1430"/>
      <c r="AH763" s="1430"/>
      <c r="AI763" s="1430"/>
      <c r="AJ763" s="1430"/>
      <c r="AK763" s="93"/>
      <c r="AL763" s="93"/>
      <c r="AM763" s="93"/>
      <c r="AN763" s="93"/>
    </row>
    <row r="764" spans="2:40">
      <c r="B764" s="1430"/>
      <c r="C764" s="1430"/>
      <c r="D764" s="1430"/>
      <c r="E764" s="1430"/>
      <c r="F764" s="1430"/>
      <c r="G764" s="1430"/>
      <c r="H764" s="1430"/>
      <c r="I764" s="1430"/>
      <c r="J764" s="1430"/>
      <c r="K764" s="1430"/>
      <c r="L764" s="1430"/>
      <c r="M764" s="1430"/>
      <c r="N764" s="1430"/>
      <c r="O764" s="1430"/>
      <c r="P764" s="1430"/>
      <c r="Q764" s="1430"/>
      <c r="R764" s="1430"/>
      <c r="S764" s="1430"/>
      <c r="T764" s="1430"/>
      <c r="U764" s="1430"/>
      <c r="V764" s="1430"/>
      <c r="W764" s="1430"/>
      <c r="X764" s="1430"/>
      <c r="Y764" s="1430"/>
      <c r="Z764" s="1430"/>
      <c r="AA764" s="1430"/>
      <c r="AB764" s="1430"/>
      <c r="AC764" s="1430"/>
      <c r="AD764" s="1430"/>
      <c r="AE764" s="1430"/>
      <c r="AF764" s="1430"/>
      <c r="AG764" s="1430"/>
      <c r="AH764" s="1430"/>
      <c r="AI764" s="1430"/>
      <c r="AJ764" s="1430"/>
      <c r="AK764" s="93"/>
      <c r="AL764" s="93"/>
      <c r="AM764" s="93"/>
      <c r="AN764" s="93"/>
    </row>
    <row r="765" spans="2:40">
      <c r="B765" s="1430"/>
      <c r="C765" s="1430"/>
      <c r="D765" s="1430"/>
      <c r="E765" s="1430"/>
      <c r="F765" s="1430"/>
      <c r="G765" s="1430"/>
      <c r="H765" s="1430"/>
      <c r="I765" s="1430"/>
      <c r="J765" s="1430"/>
      <c r="K765" s="1430"/>
      <c r="L765" s="1430"/>
      <c r="M765" s="1430"/>
      <c r="N765" s="1430"/>
      <c r="O765" s="1430"/>
      <c r="P765" s="1430"/>
      <c r="Q765" s="1430"/>
      <c r="R765" s="1430"/>
      <c r="S765" s="1430"/>
      <c r="T765" s="1430"/>
      <c r="U765" s="1430"/>
      <c r="V765" s="1430"/>
      <c r="W765" s="1430"/>
      <c r="X765" s="1430"/>
      <c r="Y765" s="1430"/>
      <c r="Z765" s="1430"/>
      <c r="AA765" s="1430"/>
      <c r="AB765" s="1430"/>
      <c r="AC765" s="1430"/>
      <c r="AD765" s="1430"/>
      <c r="AE765" s="1430"/>
      <c r="AF765" s="1430"/>
      <c r="AG765" s="1430"/>
      <c r="AH765" s="1430"/>
      <c r="AI765" s="1430"/>
      <c r="AJ765" s="1430"/>
      <c r="AK765" s="93"/>
      <c r="AL765" s="93"/>
      <c r="AM765" s="93"/>
      <c r="AN765" s="93"/>
    </row>
    <row r="766" spans="2:40">
      <c r="B766" s="1430"/>
      <c r="C766" s="1430"/>
      <c r="D766" s="1430"/>
      <c r="E766" s="1430"/>
      <c r="F766" s="1430"/>
      <c r="G766" s="1430"/>
      <c r="H766" s="1430"/>
      <c r="I766" s="1430"/>
      <c r="J766" s="1430"/>
      <c r="K766" s="1430"/>
      <c r="L766" s="1430"/>
      <c r="M766" s="1430"/>
      <c r="N766" s="1430"/>
      <c r="O766" s="1430"/>
      <c r="P766" s="1430"/>
      <c r="Q766" s="1430"/>
      <c r="R766" s="1430"/>
      <c r="S766" s="1430"/>
      <c r="T766" s="1430"/>
      <c r="U766" s="1430"/>
      <c r="V766" s="1430"/>
      <c r="W766" s="1430"/>
      <c r="X766" s="1430"/>
      <c r="Y766" s="1430"/>
      <c r="Z766" s="1430"/>
      <c r="AA766" s="1430"/>
      <c r="AB766" s="1430"/>
      <c r="AC766" s="1430"/>
      <c r="AD766" s="1430"/>
      <c r="AE766" s="1430"/>
      <c r="AF766" s="1430"/>
      <c r="AG766" s="1430"/>
      <c r="AH766" s="1430"/>
      <c r="AI766" s="1430"/>
      <c r="AJ766" s="1430"/>
      <c r="AK766" s="93"/>
      <c r="AL766" s="93"/>
      <c r="AM766" s="93"/>
      <c r="AN766" s="93"/>
    </row>
    <row r="767" spans="2:40">
      <c r="B767" s="1430"/>
      <c r="C767" s="1430"/>
      <c r="D767" s="1430"/>
      <c r="E767" s="1430"/>
      <c r="F767" s="1430"/>
      <c r="G767" s="1430"/>
      <c r="H767" s="1430"/>
      <c r="I767" s="1430"/>
      <c r="J767" s="1430"/>
      <c r="K767" s="1430"/>
      <c r="L767" s="1430"/>
      <c r="M767" s="1430"/>
      <c r="N767" s="1430"/>
      <c r="O767" s="1430"/>
      <c r="P767" s="1430"/>
      <c r="Q767" s="1430"/>
      <c r="R767" s="1430"/>
      <c r="S767" s="1430"/>
      <c r="T767" s="1430"/>
      <c r="U767" s="1430"/>
      <c r="V767" s="1430"/>
      <c r="W767" s="1430"/>
      <c r="X767" s="1430"/>
      <c r="Y767" s="1430"/>
      <c r="Z767" s="1430"/>
      <c r="AA767" s="1430"/>
      <c r="AB767" s="1430"/>
      <c r="AC767" s="1430"/>
      <c r="AD767" s="1430"/>
      <c r="AE767" s="1430"/>
      <c r="AF767" s="1430"/>
      <c r="AG767" s="1430"/>
      <c r="AH767" s="1430"/>
      <c r="AI767" s="1430"/>
      <c r="AJ767" s="1430"/>
      <c r="AK767" s="93"/>
      <c r="AL767" s="93"/>
      <c r="AM767" s="93"/>
      <c r="AN767" s="93"/>
    </row>
    <row r="768" spans="2:40">
      <c r="B768" s="1430"/>
      <c r="C768" s="1430"/>
      <c r="D768" s="1430"/>
      <c r="E768" s="1430"/>
      <c r="F768" s="1430"/>
      <c r="G768" s="1430"/>
      <c r="H768" s="1430"/>
      <c r="I768" s="1430"/>
      <c r="J768" s="1430"/>
      <c r="K768" s="1430"/>
      <c r="L768" s="1430"/>
      <c r="M768" s="1430"/>
      <c r="N768" s="1430"/>
      <c r="O768" s="1430"/>
      <c r="P768" s="1430"/>
      <c r="Q768" s="1430"/>
      <c r="R768" s="1430"/>
      <c r="S768" s="1430"/>
      <c r="T768" s="1430"/>
      <c r="U768" s="1430"/>
      <c r="V768" s="1430"/>
      <c r="W768" s="1430"/>
      <c r="X768" s="1430"/>
      <c r="Y768" s="1430"/>
      <c r="Z768" s="1430"/>
      <c r="AA768" s="1430"/>
      <c r="AB768" s="1430"/>
      <c r="AC768" s="1430"/>
      <c r="AD768" s="1430"/>
      <c r="AE768" s="1430"/>
      <c r="AF768" s="1430"/>
      <c r="AG768" s="1430"/>
      <c r="AH768" s="1430"/>
      <c r="AI768" s="1430"/>
      <c r="AJ768" s="1430"/>
      <c r="AK768" s="93"/>
      <c r="AL768" s="93"/>
      <c r="AM768" s="93"/>
      <c r="AN768" s="93"/>
    </row>
    <row r="769" spans="2:40">
      <c r="B769" s="1430"/>
      <c r="C769" s="1430"/>
      <c r="D769" s="1430"/>
      <c r="E769" s="1430"/>
      <c r="F769" s="1430"/>
      <c r="G769" s="1430"/>
      <c r="H769" s="1430"/>
      <c r="I769" s="1430"/>
      <c r="J769" s="1430"/>
      <c r="K769" s="1430"/>
      <c r="L769" s="1430"/>
      <c r="M769" s="1430"/>
      <c r="N769" s="1430"/>
      <c r="O769" s="1430"/>
      <c r="P769" s="1430"/>
      <c r="Q769" s="1430"/>
      <c r="R769" s="1430"/>
      <c r="S769" s="1430"/>
      <c r="T769" s="1430"/>
      <c r="U769" s="1430"/>
      <c r="V769" s="1430"/>
      <c r="W769" s="1430"/>
      <c r="X769" s="1430"/>
      <c r="Y769" s="1430"/>
      <c r="Z769" s="1430"/>
      <c r="AA769" s="1430"/>
      <c r="AB769" s="1430"/>
      <c r="AC769" s="1430"/>
      <c r="AD769" s="1430"/>
      <c r="AE769" s="1430"/>
      <c r="AF769" s="1430"/>
      <c r="AG769" s="1430"/>
      <c r="AH769" s="1430"/>
      <c r="AI769" s="1430"/>
      <c r="AJ769" s="1430"/>
      <c r="AK769" s="93"/>
      <c r="AL769" s="93"/>
      <c r="AM769" s="93"/>
      <c r="AN769" s="93"/>
    </row>
    <row r="770" spans="2:40">
      <c r="B770" s="1430"/>
      <c r="C770" s="1430"/>
      <c r="D770" s="1430"/>
      <c r="E770" s="1430"/>
      <c r="F770" s="1430"/>
      <c r="G770" s="1430"/>
      <c r="H770" s="1430"/>
      <c r="I770" s="1430"/>
      <c r="J770" s="1430"/>
      <c r="K770" s="1430"/>
      <c r="L770" s="1430"/>
      <c r="M770" s="1430"/>
      <c r="N770" s="1430"/>
      <c r="O770" s="1430"/>
      <c r="P770" s="1430"/>
      <c r="Q770" s="1430"/>
      <c r="R770" s="1430"/>
      <c r="S770" s="1430"/>
      <c r="T770" s="1430"/>
      <c r="U770" s="1430"/>
      <c r="V770" s="1430"/>
      <c r="W770" s="1430"/>
      <c r="X770" s="1430"/>
      <c r="Y770" s="1430"/>
      <c r="Z770" s="1430"/>
      <c r="AA770" s="1430"/>
      <c r="AB770" s="1430"/>
      <c r="AC770" s="1430"/>
      <c r="AD770" s="1430"/>
      <c r="AE770" s="1430"/>
      <c r="AF770" s="1430"/>
      <c r="AG770" s="1430"/>
      <c r="AH770" s="1430"/>
      <c r="AI770" s="1430"/>
      <c r="AJ770" s="1430"/>
      <c r="AK770" s="93"/>
      <c r="AL770" s="93"/>
      <c r="AM770" s="93"/>
      <c r="AN770" s="93"/>
    </row>
    <row r="771" spans="2:40">
      <c r="B771" s="1430"/>
      <c r="C771" s="1430"/>
      <c r="D771" s="1430"/>
      <c r="E771" s="1430"/>
      <c r="F771" s="1430"/>
      <c r="G771" s="1430"/>
      <c r="H771" s="1430"/>
      <c r="I771" s="1430"/>
      <c r="J771" s="1430"/>
      <c r="K771" s="1430"/>
      <c r="L771" s="1430"/>
      <c r="M771" s="1430"/>
      <c r="N771" s="1430"/>
      <c r="O771" s="1430"/>
      <c r="P771" s="1430"/>
      <c r="Q771" s="1430"/>
      <c r="R771" s="1430"/>
      <c r="S771" s="1430"/>
      <c r="T771" s="1430"/>
      <c r="U771" s="1430"/>
      <c r="V771" s="1430"/>
      <c r="W771" s="1430"/>
      <c r="X771" s="1430"/>
      <c r="Y771" s="1430"/>
      <c r="Z771" s="1430"/>
      <c r="AA771" s="1430"/>
      <c r="AB771" s="1430"/>
      <c r="AC771" s="1430"/>
      <c r="AD771" s="1430"/>
      <c r="AE771" s="1430"/>
      <c r="AF771" s="1430"/>
      <c r="AG771" s="1430"/>
      <c r="AH771" s="1430"/>
      <c r="AI771" s="1430"/>
      <c r="AJ771" s="1430"/>
      <c r="AK771" s="93"/>
      <c r="AL771" s="93"/>
      <c r="AM771" s="93"/>
      <c r="AN771" s="93"/>
    </row>
    <row r="772" spans="2:40">
      <c r="B772" s="1430"/>
      <c r="C772" s="1430"/>
      <c r="D772" s="1430"/>
      <c r="E772" s="1430"/>
      <c r="F772" s="1430"/>
      <c r="G772" s="1430"/>
      <c r="H772" s="1430"/>
      <c r="I772" s="1430"/>
      <c r="J772" s="1430"/>
      <c r="K772" s="1430"/>
      <c r="L772" s="1430"/>
      <c r="M772" s="1430"/>
      <c r="N772" s="1430"/>
      <c r="O772" s="1430"/>
      <c r="P772" s="1430"/>
      <c r="Q772" s="1430"/>
      <c r="R772" s="1430"/>
      <c r="S772" s="1430"/>
      <c r="T772" s="1430"/>
      <c r="U772" s="1430"/>
      <c r="V772" s="1430"/>
      <c r="W772" s="1430"/>
      <c r="X772" s="1430"/>
      <c r="Y772" s="1430"/>
      <c r="Z772" s="1430"/>
      <c r="AA772" s="1430"/>
      <c r="AB772" s="1430"/>
      <c r="AC772" s="1430"/>
      <c r="AD772" s="1430"/>
      <c r="AE772" s="1430"/>
      <c r="AF772" s="1430"/>
      <c r="AG772" s="1430"/>
      <c r="AH772" s="1430"/>
      <c r="AI772" s="1430"/>
      <c r="AJ772" s="1430"/>
      <c r="AK772" s="93"/>
      <c r="AL772" s="93"/>
      <c r="AM772" s="93"/>
      <c r="AN772" s="93"/>
    </row>
    <row r="773" spans="2:40">
      <c r="B773" s="1430"/>
      <c r="C773" s="1430"/>
      <c r="D773" s="1430"/>
      <c r="E773" s="1430"/>
      <c r="F773" s="1430"/>
      <c r="G773" s="1430"/>
      <c r="H773" s="1430"/>
      <c r="I773" s="1430"/>
      <c r="J773" s="1430"/>
      <c r="K773" s="1430"/>
      <c r="L773" s="1430"/>
      <c r="M773" s="1430"/>
      <c r="N773" s="1430"/>
      <c r="O773" s="1430"/>
      <c r="P773" s="1430"/>
      <c r="Q773" s="1430"/>
      <c r="R773" s="1430"/>
      <c r="S773" s="1430"/>
      <c r="T773" s="1430"/>
      <c r="U773" s="1430"/>
      <c r="V773" s="1430"/>
      <c r="W773" s="1430"/>
      <c r="X773" s="1430"/>
      <c r="Y773" s="1430"/>
      <c r="Z773" s="1430"/>
      <c r="AA773" s="1430"/>
      <c r="AB773" s="1430"/>
      <c r="AC773" s="1430"/>
      <c r="AD773" s="1430"/>
      <c r="AE773" s="1430"/>
      <c r="AF773" s="1430"/>
      <c r="AG773" s="1430"/>
      <c r="AH773" s="1430"/>
      <c r="AI773" s="1430"/>
      <c r="AJ773" s="1430"/>
      <c r="AK773" s="93"/>
      <c r="AL773" s="93"/>
      <c r="AM773" s="93"/>
      <c r="AN773" s="93"/>
    </row>
    <row r="774" spans="2:40">
      <c r="B774" s="1430"/>
      <c r="C774" s="1430"/>
      <c r="D774" s="1430"/>
      <c r="E774" s="1430"/>
      <c r="F774" s="1430"/>
      <c r="G774" s="1430"/>
      <c r="H774" s="1430"/>
      <c r="I774" s="1430"/>
      <c r="J774" s="1430"/>
      <c r="K774" s="1430"/>
      <c r="L774" s="1430"/>
      <c r="M774" s="1430"/>
      <c r="N774" s="1430"/>
      <c r="O774" s="1430"/>
      <c r="P774" s="1430"/>
      <c r="Q774" s="1430"/>
      <c r="R774" s="1430"/>
      <c r="S774" s="1430"/>
      <c r="T774" s="1430"/>
      <c r="U774" s="1430"/>
      <c r="V774" s="1430"/>
      <c r="W774" s="1430"/>
      <c r="X774" s="1430"/>
      <c r="Y774" s="1430"/>
      <c r="Z774" s="1430"/>
      <c r="AA774" s="1430"/>
      <c r="AB774" s="1430"/>
      <c r="AC774" s="1430"/>
      <c r="AD774" s="1430"/>
      <c r="AE774" s="1430"/>
      <c r="AF774" s="1430"/>
      <c r="AG774" s="1430"/>
      <c r="AH774" s="1430"/>
      <c r="AI774" s="1430"/>
      <c r="AJ774" s="1430"/>
      <c r="AK774" s="93"/>
      <c r="AL774" s="93"/>
      <c r="AM774" s="93"/>
      <c r="AN774" s="93"/>
    </row>
    <row r="775" spans="2:40">
      <c r="B775" s="1430"/>
      <c r="C775" s="1430"/>
      <c r="D775" s="1430"/>
      <c r="E775" s="1430"/>
      <c r="F775" s="1430"/>
      <c r="G775" s="1430"/>
      <c r="H775" s="1430"/>
      <c r="I775" s="1430"/>
      <c r="J775" s="1430"/>
      <c r="K775" s="1430"/>
      <c r="L775" s="1430"/>
      <c r="M775" s="1430"/>
      <c r="N775" s="1430"/>
      <c r="O775" s="1430"/>
      <c r="P775" s="1430"/>
      <c r="Q775" s="1430"/>
      <c r="R775" s="1430"/>
      <c r="S775" s="1430"/>
      <c r="T775" s="1430"/>
      <c r="U775" s="1430"/>
      <c r="V775" s="1430"/>
      <c r="W775" s="1430"/>
      <c r="X775" s="1430"/>
      <c r="Y775" s="1430"/>
      <c r="Z775" s="1430"/>
      <c r="AA775" s="1430"/>
      <c r="AB775" s="1430"/>
      <c r="AC775" s="1430"/>
      <c r="AD775" s="1430"/>
      <c r="AE775" s="1430"/>
      <c r="AF775" s="1430"/>
      <c r="AG775" s="1430"/>
      <c r="AH775" s="1430"/>
      <c r="AI775" s="1430"/>
      <c r="AJ775" s="1430"/>
      <c r="AK775" s="93"/>
      <c r="AL775" s="93"/>
      <c r="AM775" s="93"/>
      <c r="AN775" s="93"/>
    </row>
    <row r="776" spans="2:40">
      <c r="B776" s="1430"/>
      <c r="C776" s="1430"/>
      <c r="D776" s="1430"/>
      <c r="E776" s="1430"/>
      <c r="F776" s="1430"/>
      <c r="G776" s="1430"/>
      <c r="H776" s="1430"/>
      <c r="I776" s="1430"/>
      <c r="J776" s="1430"/>
      <c r="K776" s="1430"/>
      <c r="L776" s="1430"/>
      <c r="M776" s="1430"/>
      <c r="N776" s="1430"/>
      <c r="O776" s="1430"/>
      <c r="P776" s="1430"/>
      <c r="Q776" s="1430"/>
      <c r="R776" s="1430"/>
      <c r="S776" s="1430"/>
      <c r="T776" s="1430"/>
      <c r="U776" s="1430"/>
      <c r="V776" s="1430"/>
      <c r="W776" s="1430"/>
      <c r="X776" s="1430"/>
      <c r="Y776" s="1430"/>
      <c r="Z776" s="1430"/>
      <c r="AA776" s="1430"/>
      <c r="AB776" s="1430"/>
      <c r="AC776" s="1430"/>
      <c r="AD776" s="1430"/>
      <c r="AE776" s="1430"/>
      <c r="AF776" s="1430"/>
      <c r="AG776" s="1430"/>
      <c r="AH776" s="1430"/>
      <c r="AI776" s="1430"/>
      <c r="AJ776" s="1430"/>
      <c r="AK776" s="93"/>
      <c r="AL776" s="93"/>
      <c r="AM776" s="93"/>
      <c r="AN776" s="93"/>
    </row>
    <row r="777" spans="2:40">
      <c r="B777" s="1430"/>
      <c r="C777" s="1430"/>
      <c r="D777" s="1430"/>
      <c r="E777" s="1430"/>
      <c r="F777" s="1430"/>
      <c r="G777" s="1430"/>
      <c r="H777" s="1430"/>
      <c r="I777" s="1430"/>
      <c r="J777" s="1430"/>
      <c r="K777" s="1430"/>
      <c r="L777" s="1430"/>
      <c r="M777" s="1430"/>
      <c r="N777" s="1430"/>
      <c r="O777" s="1430"/>
      <c r="P777" s="1430"/>
      <c r="Q777" s="1430"/>
      <c r="R777" s="1430"/>
      <c r="S777" s="1430"/>
      <c r="T777" s="1430"/>
      <c r="U777" s="1430"/>
      <c r="V777" s="1430"/>
      <c r="W777" s="1430"/>
      <c r="X777" s="1430"/>
      <c r="Y777" s="1430"/>
      <c r="Z777" s="1430"/>
      <c r="AA777" s="1430"/>
      <c r="AB777" s="1430"/>
      <c r="AC777" s="1430"/>
      <c r="AD777" s="1430"/>
      <c r="AE777" s="1430"/>
      <c r="AF777" s="1430"/>
      <c r="AG777" s="1430"/>
      <c r="AH777" s="1430"/>
      <c r="AI777" s="1430"/>
      <c r="AJ777" s="1430"/>
      <c r="AK777" s="93"/>
      <c r="AL777" s="93"/>
      <c r="AM777" s="93"/>
      <c r="AN777" s="93"/>
    </row>
    <row r="778" spans="2:40">
      <c r="B778" s="1430"/>
      <c r="C778" s="1430"/>
      <c r="D778" s="1430"/>
      <c r="E778" s="1430"/>
      <c r="F778" s="1430"/>
      <c r="G778" s="1430"/>
      <c r="H778" s="1430"/>
      <c r="I778" s="1430"/>
      <c r="J778" s="1430"/>
      <c r="K778" s="1430"/>
      <c r="L778" s="1430"/>
      <c r="M778" s="1430"/>
      <c r="N778" s="1430"/>
      <c r="O778" s="1430"/>
      <c r="P778" s="1430"/>
      <c r="Q778" s="1430"/>
      <c r="R778" s="1430"/>
      <c r="S778" s="1430"/>
      <c r="T778" s="1430"/>
      <c r="U778" s="1430"/>
      <c r="V778" s="1430"/>
      <c r="W778" s="1430"/>
      <c r="X778" s="1430"/>
      <c r="Y778" s="1430"/>
      <c r="Z778" s="1430"/>
      <c r="AA778" s="1430"/>
      <c r="AB778" s="1430"/>
      <c r="AC778" s="1430"/>
      <c r="AD778" s="1430"/>
      <c r="AE778" s="1430"/>
      <c r="AF778" s="1430"/>
      <c r="AG778" s="1430"/>
      <c r="AH778" s="1430"/>
      <c r="AI778" s="1430"/>
      <c r="AJ778" s="1430"/>
      <c r="AK778" s="93"/>
      <c r="AL778" s="93"/>
      <c r="AM778" s="93"/>
      <c r="AN778" s="93"/>
    </row>
    <row r="779" spans="2:40">
      <c r="B779" s="1430"/>
      <c r="C779" s="1430"/>
      <c r="D779" s="1430"/>
      <c r="E779" s="1430"/>
      <c r="F779" s="1430"/>
      <c r="G779" s="1430"/>
      <c r="H779" s="1430"/>
      <c r="I779" s="1430"/>
      <c r="J779" s="1430"/>
      <c r="K779" s="1430"/>
      <c r="L779" s="1430"/>
      <c r="M779" s="1430"/>
      <c r="N779" s="1430"/>
      <c r="O779" s="1430"/>
      <c r="P779" s="1430"/>
      <c r="Q779" s="1430"/>
      <c r="R779" s="1430"/>
      <c r="S779" s="1430"/>
      <c r="T779" s="1430"/>
      <c r="U779" s="1430"/>
      <c r="V779" s="1430"/>
      <c r="W779" s="1430"/>
      <c r="X779" s="1430"/>
      <c r="Y779" s="1430"/>
      <c r="Z779" s="1430"/>
      <c r="AA779" s="1430"/>
      <c r="AB779" s="1430"/>
      <c r="AC779" s="1430"/>
      <c r="AD779" s="1430"/>
      <c r="AE779" s="1430"/>
      <c r="AF779" s="1430"/>
      <c r="AG779" s="1430"/>
      <c r="AH779" s="1430"/>
      <c r="AI779" s="1430"/>
      <c r="AJ779" s="1430"/>
      <c r="AK779" s="93"/>
      <c r="AL779" s="93"/>
      <c r="AM779" s="93"/>
      <c r="AN779" s="93"/>
    </row>
    <row r="780" spans="2:40">
      <c r="B780" s="1430"/>
      <c r="C780" s="1430"/>
      <c r="D780" s="1430"/>
      <c r="E780" s="1430"/>
      <c r="F780" s="1430"/>
      <c r="G780" s="1430"/>
      <c r="H780" s="1430"/>
      <c r="I780" s="1430"/>
      <c r="J780" s="1430"/>
      <c r="K780" s="1430"/>
      <c r="L780" s="1430"/>
      <c r="M780" s="1430"/>
      <c r="N780" s="1430"/>
      <c r="O780" s="1430"/>
      <c r="P780" s="1430"/>
      <c r="Q780" s="1430"/>
      <c r="R780" s="1430"/>
      <c r="S780" s="1430"/>
      <c r="T780" s="1430"/>
      <c r="U780" s="1430"/>
      <c r="V780" s="1430"/>
      <c r="W780" s="1430"/>
      <c r="X780" s="1430"/>
      <c r="Y780" s="1430"/>
      <c r="Z780" s="1430"/>
      <c r="AA780" s="1430"/>
      <c r="AB780" s="1430"/>
      <c r="AC780" s="1430"/>
      <c r="AD780" s="1430"/>
      <c r="AE780" s="1430"/>
      <c r="AF780" s="1430"/>
      <c r="AG780" s="1430"/>
      <c r="AH780" s="1430"/>
      <c r="AI780" s="1430"/>
      <c r="AJ780" s="1430"/>
      <c r="AK780" s="93"/>
      <c r="AL780" s="93"/>
      <c r="AM780" s="93"/>
      <c r="AN780" s="93"/>
    </row>
    <row r="781" spans="2:40">
      <c r="B781" s="1430"/>
      <c r="C781" s="1430"/>
      <c r="D781" s="1430"/>
      <c r="E781" s="1430"/>
      <c r="F781" s="1430"/>
      <c r="G781" s="1430"/>
      <c r="H781" s="1430"/>
      <c r="I781" s="1430"/>
      <c r="J781" s="1430"/>
      <c r="K781" s="1430"/>
      <c r="L781" s="1430"/>
      <c r="M781" s="1430"/>
      <c r="N781" s="1430"/>
      <c r="O781" s="1430"/>
      <c r="P781" s="1430"/>
      <c r="Q781" s="1430"/>
      <c r="R781" s="1430"/>
      <c r="S781" s="1430"/>
      <c r="T781" s="1430"/>
      <c r="U781" s="1430"/>
      <c r="V781" s="1430"/>
      <c r="W781" s="1430"/>
      <c r="X781" s="1430"/>
      <c r="Y781" s="1430"/>
      <c r="Z781" s="1430"/>
      <c r="AA781" s="1430"/>
      <c r="AB781" s="1430"/>
      <c r="AC781" s="1430"/>
      <c r="AD781" s="1430"/>
      <c r="AE781" s="1430"/>
      <c r="AF781" s="1430"/>
      <c r="AG781" s="1430"/>
      <c r="AH781" s="1430"/>
      <c r="AI781" s="1430"/>
      <c r="AJ781" s="1430"/>
      <c r="AK781" s="93"/>
      <c r="AL781" s="93"/>
      <c r="AM781" s="93"/>
      <c r="AN781" s="93"/>
    </row>
    <row r="782" spans="2:40">
      <c r="B782" s="1430"/>
      <c r="C782" s="1430"/>
      <c r="D782" s="1430"/>
      <c r="E782" s="1430"/>
      <c r="F782" s="1430"/>
      <c r="G782" s="1430"/>
      <c r="H782" s="1430"/>
      <c r="I782" s="1430"/>
      <c r="J782" s="1430"/>
      <c r="K782" s="1430"/>
      <c r="L782" s="1430"/>
      <c r="M782" s="1430"/>
      <c r="N782" s="1430"/>
      <c r="O782" s="1430"/>
      <c r="P782" s="1430"/>
      <c r="Q782" s="1430"/>
      <c r="R782" s="1430"/>
      <c r="S782" s="1430"/>
      <c r="T782" s="1430"/>
      <c r="U782" s="1430"/>
      <c r="V782" s="1430"/>
      <c r="W782" s="1430"/>
      <c r="X782" s="1430"/>
      <c r="Y782" s="1430"/>
      <c r="Z782" s="1430"/>
      <c r="AA782" s="1430"/>
      <c r="AB782" s="1430"/>
      <c r="AC782" s="1430"/>
      <c r="AD782" s="1430"/>
      <c r="AE782" s="1430"/>
      <c r="AF782" s="1430"/>
      <c r="AG782" s="1430"/>
      <c r="AH782" s="1430"/>
      <c r="AI782" s="1430"/>
      <c r="AJ782" s="1430"/>
      <c r="AK782" s="93"/>
      <c r="AL782" s="93"/>
      <c r="AM782" s="93"/>
      <c r="AN782" s="93"/>
    </row>
    <row r="783" spans="2:40">
      <c r="B783" s="1430"/>
      <c r="C783" s="1430"/>
      <c r="D783" s="1430"/>
      <c r="E783" s="1430"/>
      <c r="F783" s="1430"/>
      <c r="G783" s="1430"/>
      <c r="H783" s="1430"/>
      <c r="I783" s="1430"/>
      <c r="J783" s="1430"/>
      <c r="K783" s="1430"/>
      <c r="L783" s="1430"/>
      <c r="M783" s="1430"/>
      <c r="N783" s="1430"/>
      <c r="O783" s="1430"/>
      <c r="P783" s="1430"/>
      <c r="Q783" s="1430"/>
      <c r="R783" s="1430"/>
      <c r="S783" s="1430"/>
      <c r="T783" s="1430"/>
      <c r="U783" s="1430"/>
      <c r="V783" s="1430"/>
      <c r="W783" s="1430"/>
      <c r="X783" s="1430"/>
      <c r="Y783" s="1430"/>
      <c r="Z783" s="1430"/>
      <c r="AA783" s="1430"/>
      <c r="AB783" s="1430"/>
      <c r="AC783" s="1430"/>
      <c r="AD783" s="1430"/>
      <c r="AE783" s="1430"/>
      <c r="AF783" s="1430"/>
      <c r="AG783" s="1430"/>
      <c r="AH783" s="1430"/>
      <c r="AI783" s="1430"/>
      <c r="AJ783" s="1430"/>
      <c r="AK783" s="93"/>
      <c r="AL783" s="93"/>
      <c r="AM783" s="93"/>
      <c r="AN783" s="93"/>
    </row>
    <row r="784" spans="2:40">
      <c r="B784" s="1430"/>
      <c r="C784" s="1430"/>
      <c r="D784" s="1430"/>
      <c r="E784" s="1430"/>
      <c r="F784" s="1430"/>
      <c r="G784" s="1430"/>
      <c r="H784" s="1430"/>
      <c r="I784" s="1430"/>
      <c r="J784" s="1430"/>
      <c r="K784" s="1430"/>
      <c r="L784" s="1430"/>
      <c r="M784" s="1430"/>
      <c r="N784" s="1430"/>
      <c r="O784" s="1430"/>
      <c r="P784" s="1430"/>
      <c r="Q784" s="1430"/>
      <c r="R784" s="1430"/>
      <c r="S784" s="1430"/>
      <c r="T784" s="1430"/>
      <c r="U784" s="1430"/>
      <c r="V784" s="1430"/>
      <c r="W784" s="1430"/>
      <c r="X784" s="1430"/>
      <c r="Y784" s="1430"/>
      <c r="Z784" s="1430"/>
      <c r="AA784" s="1430"/>
      <c r="AB784" s="1430"/>
      <c r="AC784" s="1430"/>
      <c r="AD784" s="1430"/>
      <c r="AE784" s="1430"/>
      <c r="AF784" s="1430"/>
      <c r="AG784" s="1430"/>
      <c r="AH784" s="1430"/>
      <c r="AI784" s="1430"/>
      <c r="AJ784" s="1430"/>
      <c r="AK784" s="93"/>
      <c r="AL784" s="93"/>
      <c r="AM784" s="93"/>
      <c r="AN784" s="93"/>
    </row>
    <row r="785" spans="2:40">
      <c r="B785" s="1430"/>
      <c r="C785" s="1430"/>
      <c r="D785" s="1430"/>
      <c r="E785" s="1430"/>
      <c r="F785" s="1430"/>
      <c r="G785" s="1430"/>
      <c r="H785" s="1430"/>
      <c r="I785" s="1430"/>
      <c r="J785" s="1430"/>
      <c r="K785" s="1430"/>
      <c r="L785" s="1430"/>
      <c r="M785" s="1430"/>
      <c r="N785" s="1430"/>
      <c r="O785" s="1430"/>
      <c r="P785" s="1430"/>
      <c r="Q785" s="1430"/>
      <c r="R785" s="1430"/>
      <c r="S785" s="1430"/>
      <c r="T785" s="1430"/>
      <c r="U785" s="1430"/>
      <c r="V785" s="1430"/>
      <c r="W785" s="1430"/>
      <c r="X785" s="1430"/>
      <c r="Y785" s="1430"/>
      <c r="Z785" s="1430"/>
      <c r="AA785" s="1430"/>
      <c r="AB785" s="1430"/>
      <c r="AC785" s="1430"/>
      <c r="AD785" s="1430"/>
      <c r="AE785" s="1430"/>
      <c r="AF785" s="1430"/>
      <c r="AG785" s="1430"/>
      <c r="AH785" s="1430"/>
      <c r="AI785" s="1430"/>
      <c r="AJ785" s="1430"/>
      <c r="AK785" s="93"/>
      <c r="AL785" s="93"/>
      <c r="AM785" s="93"/>
      <c r="AN785" s="93"/>
    </row>
    <row r="786" spans="2:40">
      <c r="B786" s="1430"/>
      <c r="C786" s="1430"/>
      <c r="D786" s="1430"/>
      <c r="E786" s="1430"/>
      <c r="F786" s="1430"/>
      <c r="G786" s="1430"/>
      <c r="H786" s="1430"/>
      <c r="I786" s="1430"/>
      <c r="J786" s="1430"/>
      <c r="K786" s="1430"/>
      <c r="L786" s="1430"/>
      <c r="M786" s="1430"/>
      <c r="N786" s="1430"/>
      <c r="O786" s="1430"/>
      <c r="P786" s="1430"/>
      <c r="Q786" s="1430"/>
      <c r="R786" s="1430"/>
      <c r="S786" s="1430"/>
      <c r="T786" s="1430"/>
      <c r="U786" s="1430"/>
      <c r="V786" s="1430"/>
      <c r="W786" s="1430"/>
      <c r="X786" s="1430"/>
      <c r="Y786" s="1430"/>
      <c r="Z786" s="1430"/>
      <c r="AA786" s="1430"/>
      <c r="AB786" s="1430"/>
      <c r="AC786" s="1430"/>
      <c r="AD786" s="1430"/>
      <c r="AE786" s="1430"/>
      <c r="AF786" s="1430"/>
      <c r="AG786" s="1430"/>
      <c r="AH786" s="1430"/>
      <c r="AI786" s="1430"/>
      <c r="AJ786" s="1430"/>
      <c r="AK786" s="93"/>
      <c r="AL786" s="93"/>
      <c r="AM786" s="93"/>
      <c r="AN786" s="93"/>
    </row>
    <row r="787" spans="2:40">
      <c r="B787" s="1430"/>
      <c r="C787" s="1430"/>
      <c r="D787" s="1430"/>
      <c r="E787" s="1430"/>
      <c r="F787" s="1430"/>
      <c r="G787" s="1430"/>
      <c r="H787" s="1430"/>
      <c r="I787" s="1430"/>
      <c r="J787" s="1430"/>
      <c r="K787" s="1430"/>
      <c r="L787" s="1430"/>
      <c r="M787" s="1430"/>
      <c r="N787" s="1430"/>
      <c r="O787" s="1430"/>
      <c r="P787" s="1430"/>
      <c r="Q787" s="1430"/>
      <c r="R787" s="1430"/>
      <c r="S787" s="1430"/>
      <c r="T787" s="1430"/>
      <c r="U787" s="1430"/>
      <c r="V787" s="1430"/>
      <c r="W787" s="1430"/>
      <c r="X787" s="1430"/>
      <c r="Y787" s="1430"/>
      <c r="Z787" s="1430"/>
      <c r="AA787" s="1430"/>
      <c r="AB787" s="1430"/>
      <c r="AC787" s="1430"/>
      <c r="AD787" s="1430"/>
      <c r="AE787" s="1430"/>
      <c r="AF787" s="1430"/>
      <c r="AG787" s="1430"/>
      <c r="AH787" s="1430"/>
      <c r="AI787" s="1430"/>
      <c r="AJ787" s="1430"/>
      <c r="AK787" s="93"/>
      <c r="AL787" s="93"/>
      <c r="AM787" s="93"/>
      <c r="AN787" s="93"/>
    </row>
    <row r="788" spans="2:40">
      <c r="B788" s="1430"/>
      <c r="C788" s="1430"/>
      <c r="D788" s="1430"/>
      <c r="E788" s="1430"/>
      <c r="F788" s="1430"/>
      <c r="G788" s="1430"/>
      <c r="H788" s="1430"/>
      <c r="I788" s="1430"/>
      <c r="J788" s="1430"/>
      <c r="K788" s="1430"/>
      <c r="L788" s="1430"/>
      <c r="M788" s="1430"/>
      <c r="N788" s="1430"/>
      <c r="O788" s="1430"/>
      <c r="P788" s="1430"/>
      <c r="Q788" s="1430"/>
      <c r="R788" s="1430"/>
      <c r="S788" s="1430"/>
      <c r="T788" s="1430"/>
      <c r="U788" s="1430"/>
      <c r="V788" s="1430"/>
      <c r="W788" s="1430"/>
      <c r="X788" s="1430"/>
      <c r="Y788" s="1430"/>
      <c r="Z788" s="1430"/>
      <c r="AA788" s="1430"/>
      <c r="AB788" s="1430"/>
      <c r="AC788" s="1430"/>
      <c r="AD788" s="1430"/>
      <c r="AE788" s="1430"/>
      <c r="AF788" s="1430"/>
      <c r="AG788" s="1430"/>
      <c r="AH788" s="1430"/>
      <c r="AI788" s="1430"/>
      <c r="AJ788" s="1430"/>
      <c r="AK788" s="93"/>
      <c r="AL788" s="93"/>
      <c r="AM788" s="93"/>
      <c r="AN788" s="93"/>
    </row>
    <row r="789" spans="2:40">
      <c r="B789" s="1430"/>
      <c r="C789" s="1430"/>
      <c r="D789" s="1430"/>
      <c r="E789" s="1430"/>
      <c r="F789" s="1430"/>
      <c r="G789" s="1430"/>
      <c r="H789" s="1430"/>
      <c r="I789" s="1430"/>
      <c r="J789" s="1430"/>
      <c r="K789" s="1430"/>
      <c r="L789" s="1430"/>
      <c r="M789" s="1430"/>
      <c r="N789" s="1430"/>
      <c r="O789" s="1430"/>
      <c r="P789" s="1430"/>
      <c r="Q789" s="1430"/>
      <c r="R789" s="1430"/>
      <c r="S789" s="1430"/>
      <c r="T789" s="1430"/>
      <c r="U789" s="1430"/>
      <c r="V789" s="1430"/>
      <c r="W789" s="1430"/>
      <c r="X789" s="1430"/>
      <c r="Y789" s="1430"/>
      <c r="Z789" s="1430"/>
      <c r="AA789" s="1430"/>
      <c r="AB789" s="1430"/>
      <c r="AC789" s="1430"/>
      <c r="AD789" s="1430"/>
      <c r="AE789" s="1430"/>
      <c r="AF789" s="1430"/>
      <c r="AG789" s="1430"/>
      <c r="AH789" s="1430"/>
      <c r="AI789" s="1430"/>
      <c r="AJ789" s="1430"/>
      <c r="AK789" s="93"/>
      <c r="AL789" s="93"/>
      <c r="AM789" s="93"/>
      <c r="AN789" s="93"/>
    </row>
    <row r="790" spans="2:40">
      <c r="B790" s="1430"/>
      <c r="C790" s="1430"/>
      <c r="D790" s="1430"/>
      <c r="E790" s="1430"/>
      <c r="F790" s="1430"/>
      <c r="G790" s="1430"/>
      <c r="H790" s="1430"/>
      <c r="I790" s="1430"/>
      <c r="J790" s="1430"/>
      <c r="K790" s="1430"/>
      <c r="L790" s="1430"/>
      <c r="M790" s="1430"/>
      <c r="N790" s="1430"/>
      <c r="O790" s="1430"/>
      <c r="P790" s="1430"/>
      <c r="Q790" s="1430"/>
      <c r="R790" s="1430"/>
      <c r="S790" s="1430"/>
      <c r="T790" s="1430"/>
      <c r="U790" s="1430"/>
      <c r="V790" s="1430"/>
      <c r="W790" s="1430"/>
      <c r="X790" s="1430"/>
      <c r="Y790" s="1430"/>
      <c r="Z790" s="1430"/>
      <c r="AA790" s="1430"/>
      <c r="AB790" s="1430"/>
      <c r="AC790" s="1430"/>
      <c r="AD790" s="1430"/>
      <c r="AE790" s="1430"/>
      <c r="AF790" s="1430"/>
      <c r="AG790" s="1430"/>
      <c r="AH790" s="1430"/>
      <c r="AI790" s="1430"/>
      <c r="AJ790" s="1430"/>
      <c r="AK790" s="93"/>
      <c r="AL790" s="93"/>
      <c r="AM790" s="93"/>
      <c r="AN790" s="93"/>
    </row>
    <row r="791" spans="2:40">
      <c r="B791" s="1430"/>
      <c r="C791" s="1430"/>
      <c r="D791" s="1430"/>
      <c r="E791" s="1430"/>
      <c r="F791" s="1430"/>
      <c r="G791" s="1430"/>
      <c r="H791" s="1430"/>
      <c r="I791" s="1430"/>
      <c r="J791" s="1430"/>
      <c r="K791" s="1430"/>
      <c r="L791" s="1430"/>
      <c r="M791" s="1430"/>
      <c r="N791" s="1430"/>
      <c r="O791" s="1430"/>
      <c r="P791" s="1430"/>
      <c r="Q791" s="1430"/>
      <c r="R791" s="1430"/>
      <c r="S791" s="1430"/>
      <c r="T791" s="1430"/>
      <c r="U791" s="1430"/>
      <c r="V791" s="1430"/>
      <c r="W791" s="1430"/>
      <c r="X791" s="1430"/>
      <c r="Y791" s="1430"/>
      <c r="Z791" s="1430"/>
      <c r="AA791" s="1430"/>
      <c r="AB791" s="1430"/>
      <c r="AC791" s="1430"/>
      <c r="AD791" s="1430"/>
      <c r="AE791" s="1430"/>
      <c r="AF791" s="1430"/>
      <c r="AG791" s="1430"/>
      <c r="AH791" s="1430"/>
      <c r="AI791" s="1430"/>
      <c r="AJ791" s="1430"/>
      <c r="AK791" s="93"/>
      <c r="AL791" s="93"/>
      <c r="AM791" s="93"/>
      <c r="AN791" s="93"/>
    </row>
    <row r="792" spans="2:40">
      <c r="B792" s="1430"/>
      <c r="C792" s="1430"/>
      <c r="D792" s="1430"/>
      <c r="E792" s="1430"/>
      <c r="F792" s="1430"/>
      <c r="G792" s="1430"/>
      <c r="H792" s="1430"/>
      <c r="I792" s="1430"/>
      <c r="J792" s="1430"/>
      <c r="K792" s="1430"/>
      <c r="L792" s="1430"/>
      <c r="M792" s="1430"/>
      <c r="N792" s="1430"/>
      <c r="O792" s="1430"/>
      <c r="P792" s="1430"/>
      <c r="Q792" s="1430"/>
      <c r="R792" s="1430"/>
      <c r="S792" s="1430"/>
      <c r="T792" s="1430"/>
      <c r="U792" s="1430"/>
      <c r="V792" s="1430"/>
      <c r="W792" s="1430"/>
      <c r="X792" s="1430"/>
      <c r="Y792" s="1430"/>
      <c r="Z792" s="1430"/>
      <c r="AA792" s="1430"/>
      <c r="AB792" s="1430"/>
      <c r="AC792" s="1430"/>
      <c r="AD792" s="1430"/>
      <c r="AE792" s="1430"/>
      <c r="AF792" s="1430"/>
      <c r="AG792" s="1430"/>
      <c r="AH792" s="1430"/>
      <c r="AI792" s="1430"/>
      <c r="AJ792" s="1430"/>
      <c r="AK792" s="93"/>
      <c r="AL792" s="93"/>
      <c r="AM792" s="93"/>
      <c r="AN792" s="93"/>
    </row>
    <row r="793" spans="2:40">
      <c r="B793" s="1430"/>
      <c r="C793" s="1430"/>
      <c r="D793" s="1430"/>
      <c r="E793" s="1430"/>
      <c r="F793" s="1430"/>
      <c r="G793" s="1430"/>
      <c r="H793" s="1430"/>
      <c r="I793" s="1430"/>
      <c r="J793" s="1430"/>
      <c r="K793" s="1430"/>
      <c r="L793" s="1430"/>
      <c r="M793" s="1430"/>
      <c r="N793" s="1430"/>
      <c r="O793" s="1430"/>
      <c r="P793" s="1430"/>
      <c r="Q793" s="1430"/>
      <c r="R793" s="1430"/>
      <c r="S793" s="1430"/>
      <c r="T793" s="1430"/>
      <c r="U793" s="1430"/>
      <c r="V793" s="1430"/>
      <c r="W793" s="1430"/>
      <c r="X793" s="1430"/>
      <c r="Y793" s="1430"/>
      <c r="Z793" s="1430"/>
      <c r="AA793" s="1430"/>
      <c r="AB793" s="1430"/>
      <c r="AC793" s="1430"/>
      <c r="AD793" s="1430"/>
      <c r="AE793" s="1430"/>
      <c r="AF793" s="1430"/>
      <c r="AG793" s="1430"/>
      <c r="AH793" s="1430"/>
      <c r="AI793" s="1430"/>
      <c r="AJ793" s="1430"/>
      <c r="AK793" s="93"/>
      <c r="AL793" s="93"/>
      <c r="AM793" s="93"/>
      <c r="AN793" s="93"/>
    </row>
    <row r="794" spans="2:40">
      <c r="B794" s="1430"/>
      <c r="C794" s="1430"/>
      <c r="D794" s="1430"/>
      <c r="E794" s="1430"/>
      <c r="F794" s="1430"/>
      <c r="G794" s="1430"/>
      <c r="H794" s="1430"/>
      <c r="I794" s="1430"/>
      <c r="J794" s="1430"/>
      <c r="K794" s="1430"/>
      <c r="L794" s="1430"/>
      <c r="M794" s="1430"/>
      <c r="N794" s="1430"/>
      <c r="O794" s="1430"/>
      <c r="P794" s="1430"/>
      <c r="Q794" s="1430"/>
      <c r="R794" s="1430"/>
      <c r="S794" s="1430"/>
      <c r="T794" s="1430"/>
      <c r="U794" s="1430"/>
      <c r="V794" s="1430"/>
      <c r="W794" s="1430"/>
      <c r="X794" s="1430"/>
      <c r="Y794" s="1430"/>
      <c r="Z794" s="1430"/>
      <c r="AA794" s="1430"/>
      <c r="AB794" s="1430"/>
      <c r="AC794" s="1430"/>
      <c r="AD794" s="1430"/>
      <c r="AE794" s="1430"/>
      <c r="AF794" s="1430"/>
      <c r="AG794" s="1430"/>
      <c r="AH794" s="1430"/>
      <c r="AI794" s="1430"/>
      <c r="AJ794" s="1430"/>
      <c r="AK794" s="93"/>
      <c r="AL794" s="93"/>
      <c r="AM794" s="93"/>
      <c r="AN794" s="93"/>
    </row>
    <row r="795" spans="2:40">
      <c r="B795" s="1430"/>
      <c r="C795" s="1430"/>
      <c r="D795" s="1430"/>
      <c r="E795" s="1430"/>
      <c r="F795" s="1430"/>
      <c r="G795" s="1430"/>
      <c r="H795" s="1430"/>
      <c r="I795" s="1430"/>
      <c r="J795" s="1430"/>
      <c r="K795" s="1430"/>
      <c r="L795" s="1430"/>
      <c r="M795" s="1430"/>
      <c r="N795" s="1430"/>
      <c r="O795" s="1430"/>
      <c r="P795" s="1430"/>
      <c r="Q795" s="1430"/>
      <c r="R795" s="1430"/>
      <c r="S795" s="1430"/>
      <c r="T795" s="1430"/>
      <c r="U795" s="1430"/>
      <c r="V795" s="1430"/>
      <c r="W795" s="1430"/>
      <c r="X795" s="1430"/>
      <c r="Y795" s="1430"/>
      <c r="Z795" s="1430"/>
      <c r="AA795" s="1430"/>
      <c r="AB795" s="1430"/>
      <c r="AC795" s="1430"/>
      <c r="AD795" s="1430"/>
      <c r="AE795" s="1430"/>
      <c r="AF795" s="1430"/>
      <c r="AG795" s="1430"/>
      <c r="AH795" s="1430"/>
      <c r="AI795" s="1430"/>
      <c r="AJ795" s="1430"/>
      <c r="AK795" s="93"/>
      <c r="AL795" s="93"/>
      <c r="AM795" s="93"/>
      <c r="AN795" s="93"/>
    </row>
    <row r="796" spans="2:40">
      <c r="B796" s="1430"/>
      <c r="C796" s="1430"/>
      <c r="D796" s="1430"/>
      <c r="E796" s="1430"/>
      <c r="F796" s="1430"/>
      <c r="G796" s="1430"/>
      <c r="H796" s="1430"/>
      <c r="I796" s="1430"/>
      <c r="J796" s="1430"/>
      <c r="K796" s="1430"/>
      <c r="L796" s="1430"/>
      <c r="M796" s="1430"/>
      <c r="N796" s="1430"/>
      <c r="O796" s="1430"/>
      <c r="P796" s="1430"/>
      <c r="Q796" s="1430"/>
      <c r="R796" s="1430"/>
      <c r="S796" s="1430"/>
      <c r="T796" s="1430"/>
      <c r="U796" s="1430"/>
      <c r="V796" s="1430"/>
      <c r="W796" s="1430"/>
      <c r="X796" s="1430"/>
      <c r="Y796" s="1430"/>
      <c r="Z796" s="1430"/>
      <c r="AA796" s="1430"/>
      <c r="AB796" s="1430"/>
      <c r="AC796" s="1430"/>
      <c r="AD796" s="1430"/>
      <c r="AE796" s="1430"/>
      <c r="AF796" s="1430"/>
      <c r="AG796" s="1430"/>
      <c r="AH796" s="1430"/>
      <c r="AI796" s="1430"/>
      <c r="AJ796" s="1430"/>
      <c r="AK796" s="93"/>
      <c r="AL796" s="93"/>
      <c r="AM796" s="93"/>
      <c r="AN796" s="93"/>
    </row>
    <row r="797" spans="2:40">
      <c r="B797" s="1430"/>
      <c r="C797" s="1430"/>
      <c r="D797" s="1430"/>
      <c r="E797" s="1430"/>
      <c r="F797" s="1430"/>
      <c r="G797" s="1430"/>
      <c r="H797" s="1430"/>
      <c r="I797" s="1430"/>
      <c r="J797" s="1430"/>
      <c r="K797" s="1430"/>
      <c r="L797" s="1430"/>
      <c r="M797" s="1430"/>
      <c r="N797" s="1430"/>
      <c r="O797" s="1430"/>
      <c r="P797" s="1430"/>
      <c r="Q797" s="1430"/>
      <c r="R797" s="1430"/>
      <c r="S797" s="1430"/>
      <c r="T797" s="1430"/>
      <c r="U797" s="1430"/>
      <c r="V797" s="1430"/>
      <c r="W797" s="1430"/>
      <c r="X797" s="1430"/>
      <c r="Y797" s="1430"/>
      <c r="Z797" s="1430"/>
      <c r="AA797" s="1430"/>
      <c r="AB797" s="1430"/>
      <c r="AC797" s="1430"/>
      <c r="AD797" s="1430"/>
      <c r="AE797" s="1430"/>
      <c r="AF797" s="1430"/>
      <c r="AG797" s="1430"/>
      <c r="AH797" s="1430"/>
      <c r="AI797" s="1430"/>
      <c r="AJ797" s="1430"/>
      <c r="AK797" s="93"/>
      <c r="AL797" s="93"/>
      <c r="AM797" s="93"/>
      <c r="AN797" s="93"/>
    </row>
    <row r="798" spans="2:40">
      <c r="B798" s="1430"/>
      <c r="C798" s="1430"/>
      <c r="D798" s="1430"/>
      <c r="E798" s="1430"/>
      <c r="F798" s="1430"/>
      <c r="G798" s="1430"/>
      <c r="H798" s="1430"/>
      <c r="I798" s="1430"/>
      <c r="J798" s="1430"/>
      <c r="K798" s="1430"/>
      <c r="L798" s="1430"/>
      <c r="M798" s="1430"/>
      <c r="N798" s="1430"/>
      <c r="O798" s="1430"/>
      <c r="P798" s="1430"/>
      <c r="Q798" s="1430"/>
      <c r="R798" s="1430"/>
      <c r="S798" s="1430"/>
      <c r="T798" s="1430"/>
      <c r="U798" s="1430"/>
      <c r="V798" s="1430"/>
      <c r="W798" s="1430"/>
      <c r="X798" s="1430"/>
      <c r="Y798" s="1430"/>
      <c r="Z798" s="1430"/>
      <c r="AA798" s="1430"/>
      <c r="AB798" s="1430"/>
      <c r="AC798" s="1430"/>
      <c r="AD798" s="1430"/>
      <c r="AE798" s="1430"/>
      <c r="AF798" s="1430"/>
      <c r="AG798" s="1430"/>
      <c r="AH798" s="1430"/>
      <c r="AI798" s="1430"/>
      <c r="AJ798" s="1430"/>
      <c r="AK798" s="93"/>
      <c r="AL798" s="93"/>
      <c r="AM798" s="93"/>
      <c r="AN798" s="93"/>
    </row>
    <row r="799" spans="2:40">
      <c r="B799" s="1430"/>
      <c r="C799" s="1430"/>
      <c r="D799" s="1430"/>
      <c r="E799" s="1430"/>
      <c r="F799" s="1430"/>
      <c r="G799" s="1430"/>
      <c r="H799" s="1430"/>
      <c r="I799" s="1430"/>
      <c r="J799" s="1430"/>
      <c r="K799" s="1430"/>
      <c r="L799" s="1430"/>
      <c r="M799" s="1430"/>
      <c r="N799" s="1430"/>
      <c r="O799" s="1430"/>
      <c r="P799" s="1430"/>
      <c r="Q799" s="1430"/>
      <c r="R799" s="1430"/>
      <c r="S799" s="1430"/>
      <c r="T799" s="1430"/>
      <c r="U799" s="1430"/>
      <c r="V799" s="1430"/>
      <c r="W799" s="1430"/>
      <c r="X799" s="1430"/>
      <c r="Y799" s="1430"/>
      <c r="Z799" s="1430"/>
      <c r="AA799" s="1430"/>
      <c r="AB799" s="1430"/>
      <c r="AC799" s="1430"/>
      <c r="AD799" s="1430"/>
      <c r="AE799" s="1430"/>
      <c r="AF799" s="1430"/>
      <c r="AG799" s="1430"/>
      <c r="AH799" s="1430"/>
      <c r="AI799" s="1430"/>
      <c r="AJ799" s="1430"/>
      <c r="AK799" s="93"/>
      <c r="AL799" s="93"/>
      <c r="AM799" s="93"/>
      <c r="AN799" s="93"/>
    </row>
    <row r="800" spans="2:40">
      <c r="B800" s="1430"/>
      <c r="C800" s="1430"/>
      <c r="D800" s="1430"/>
      <c r="E800" s="1430"/>
      <c r="F800" s="1430"/>
      <c r="G800" s="1430"/>
      <c r="H800" s="1430"/>
      <c r="I800" s="1430"/>
      <c r="J800" s="1430"/>
      <c r="K800" s="1430"/>
      <c r="L800" s="1430"/>
      <c r="M800" s="1430"/>
      <c r="N800" s="1430"/>
      <c r="O800" s="1430"/>
      <c r="P800" s="1430"/>
      <c r="Q800" s="1430"/>
      <c r="R800" s="1430"/>
      <c r="S800" s="1430"/>
      <c r="T800" s="1430"/>
      <c r="U800" s="1430"/>
      <c r="V800" s="1430"/>
      <c r="W800" s="1430"/>
      <c r="X800" s="1430"/>
      <c r="Y800" s="1430"/>
      <c r="Z800" s="1430"/>
      <c r="AA800" s="1430"/>
      <c r="AB800" s="1430"/>
      <c r="AC800" s="1430"/>
      <c r="AD800" s="1430"/>
      <c r="AE800" s="1430"/>
      <c r="AF800" s="1430"/>
      <c r="AG800" s="1430"/>
      <c r="AH800" s="1430"/>
      <c r="AI800" s="1430"/>
      <c r="AJ800" s="1430"/>
      <c r="AK800" s="93"/>
      <c r="AL800" s="93"/>
      <c r="AM800" s="93"/>
      <c r="AN800" s="93"/>
    </row>
    <row r="801" spans="2:40">
      <c r="B801" s="1430"/>
      <c r="C801" s="1430"/>
      <c r="D801" s="1430"/>
      <c r="E801" s="1430"/>
      <c r="F801" s="1430"/>
      <c r="G801" s="1430"/>
      <c r="H801" s="1430"/>
      <c r="I801" s="1430"/>
      <c r="J801" s="1430"/>
      <c r="K801" s="1430"/>
      <c r="L801" s="1430"/>
      <c r="M801" s="1430"/>
      <c r="N801" s="1430"/>
      <c r="O801" s="1430"/>
      <c r="P801" s="1430"/>
      <c r="Q801" s="1430"/>
      <c r="R801" s="1430"/>
      <c r="S801" s="1430"/>
      <c r="T801" s="1430"/>
      <c r="U801" s="1430"/>
      <c r="V801" s="1430"/>
      <c r="W801" s="1430"/>
      <c r="X801" s="1430"/>
      <c r="Y801" s="1430"/>
      <c r="Z801" s="1430"/>
      <c r="AA801" s="1430"/>
      <c r="AB801" s="1430"/>
      <c r="AC801" s="1430"/>
      <c r="AD801" s="1430"/>
      <c r="AE801" s="1430"/>
      <c r="AF801" s="1430"/>
      <c r="AG801" s="1430"/>
      <c r="AH801" s="1430"/>
      <c r="AI801" s="1430"/>
      <c r="AJ801" s="1430"/>
      <c r="AK801" s="93"/>
      <c r="AL801" s="93"/>
      <c r="AM801" s="93"/>
      <c r="AN801" s="93"/>
    </row>
    <row r="802" spans="2:40">
      <c r="B802" s="1430"/>
      <c r="C802" s="1430"/>
      <c r="D802" s="1430"/>
      <c r="E802" s="1430"/>
      <c r="F802" s="1430"/>
      <c r="G802" s="1430"/>
      <c r="H802" s="1430"/>
      <c r="I802" s="1430"/>
      <c r="J802" s="1430"/>
      <c r="K802" s="1430"/>
      <c r="L802" s="1430"/>
      <c r="M802" s="1430"/>
      <c r="N802" s="1430"/>
      <c r="O802" s="1430"/>
      <c r="P802" s="1430"/>
      <c r="Q802" s="1430"/>
      <c r="R802" s="1430"/>
      <c r="S802" s="1430"/>
      <c r="T802" s="1430"/>
      <c r="U802" s="1430"/>
      <c r="V802" s="1430"/>
      <c r="W802" s="1430"/>
      <c r="X802" s="1430"/>
      <c r="Y802" s="1430"/>
      <c r="Z802" s="1430"/>
      <c r="AA802" s="1430"/>
      <c r="AB802" s="1430"/>
      <c r="AC802" s="1430"/>
      <c r="AD802" s="1430"/>
      <c r="AE802" s="1430"/>
      <c r="AF802" s="1430"/>
      <c r="AG802" s="1430"/>
      <c r="AH802" s="1430"/>
      <c r="AI802" s="1430"/>
      <c r="AJ802" s="1430"/>
      <c r="AK802" s="93"/>
      <c r="AL802" s="93"/>
      <c r="AM802" s="93"/>
      <c r="AN802" s="93"/>
    </row>
    <row r="803" spans="2:40">
      <c r="B803" s="1430"/>
      <c r="C803" s="1430"/>
      <c r="D803" s="1430"/>
      <c r="E803" s="1430"/>
      <c r="F803" s="1430"/>
      <c r="G803" s="1430"/>
      <c r="H803" s="1430"/>
      <c r="I803" s="1430"/>
      <c r="J803" s="1430"/>
      <c r="K803" s="1430"/>
      <c r="L803" s="1430"/>
      <c r="M803" s="1430"/>
      <c r="N803" s="1430"/>
      <c r="O803" s="1430"/>
      <c r="P803" s="1430"/>
      <c r="Q803" s="1430"/>
      <c r="R803" s="1430"/>
      <c r="S803" s="1430"/>
      <c r="T803" s="1430"/>
      <c r="U803" s="1430"/>
      <c r="V803" s="1430"/>
      <c r="W803" s="1430"/>
      <c r="X803" s="1430"/>
      <c r="Y803" s="1430"/>
      <c r="Z803" s="1430"/>
      <c r="AA803" s="1430"/>
      <c r="AB803" s="1430"/>
      <c r="AC803" s="1430"/>
      <c r="AD803" s="1430"/>
      <c r="AE803" s="1430"/>
      <c r="AF803" s="1430"/>
      <c r="AG803" s="1430"/>
      <c r="AH803" s="1430"/>
      <c r="AI803" s="1430"/>
      <c r="AJ803" s="1430"/>
      <c r="AK803" s="93"/>
      <c r="AL803" s="93"/>
      <c r="AM803" s="93"/>
      <c r="AN803" s="93"/>
    </row>
    <row r="804" spans="2:40">
      <c r="B804" s="1430"/>
      <c r="C804" s="1430"/>
      <c r="D804" s="1430"/>
      <c r="E804" s="1430"/>
      <c r="F804" s="1430"/>
      <c r="G804" s="1430"/>
      <c r="H804" s="1430"/>
      <c r="I804" s="1430"/>
      <c r="J804" s="1430"/>
      <c r="K804" s="1430"/>
      <c r="L804" s="1430"/>
      <c r="M804" s="1430"/>
      <c r="N804" s="1430"/>
      <c r="O804" s="1430"/>
      <c r="P804" s="1430"/>
      <c r="Q804" s="1430"/>
      <c r="R804" s="1430"/>
      <c r="S804" s="1430"/>
      <c r="T804" s="1430"/>
      <c r="U804" s="1430"/>
      <c r="V804" s="1430"/>
      <c r="W804" s="1430"/>
      <c r="X804" s="1430"/>
      <c r="Y804" s="1430"/>
      <c r="Z804" s="1430"/>
      <c r="AA804" s="1430"/>
      <c r="AB804" s="1430"/>
      <c r="AC804" s="1430"/>
      <c r="AD804" s="1430"/>
      <c r="AE804" s="1430"/>
      <c r="AF804" s="1430"/>
      <c r="AG804" s="1430"/>
      <c r="AH804" s="1430"/>
      <c r="AI804" s="1430"/>
      <c r="AJ804" s="1430"/>
      <c r="AK804" s="93"/>
      <c r="AL804" s="93"/>
      <c r="AM804" s="93"/>
      <c r="AN804" s="93"/>
    </row>
    <row r="805" spans="2:40">
      <c r="B805" s="1430"/>
      <c r="C805" s="1430"/>
      <c r="D805" s="1430"/>
      <c r="E805" s="1430"/>
      <c r="F805" s="1430"/>
      <c r="G805" s="1430"/>
      <c r="H805" s="1430"/>
      <c r="I805" s="1430"/>
      <c r="J805" s="1430"/>
      <c r="K805" s="1430"/>
      <c r="L805" s="1430"/>
      <c r="M805" s="1430"/>
      <c r="N805" s="1430"/>
      <c r="O805" s="1430"/>
      <c r="P805" s="1430"/>
      <c r="Q805" s="1430"/>
      <c r="R805" s="1430"/>
      <c r="S805" s="1430"/>
      <c r="T805" s="1430"/>
      <c r="U805" s="1430"/>
      <c r="V805" s="1430"/>
      <c r="W805" s="1430"/>
      <c r="X805" s="1430"/>
      <c r="Y805" s="1430"/>
      <c r="Z805" s="1430"/>
      <c r="AA805" s="1430"/>
      <c r="AB805" s="1430"/>
      <c r="AC805" s="1430"/>
      <c r="AD805" s="1430"/>
      <c r="AE805" s="1430"/>
      <c r="AF805" s="1430"/>
      <c r="AG805" s="1430"/>
      <c r="AH805" s="1430"/>
      <c r="AI805" s="1430"/>
      <c r="AJ805" s="1430"/>
      <c r="AK805" s="93"/>
      <c r="AL805" s="93"/>
      <c r="AM805" s="93"/>
      <c r="AN805" s="93"/>
    </row>
    <row r="806" spans="2:40">
      <c r="B806" s="1430"/>
      <c r="C806" s="1430"/>
      <c r="D806" s="1430"/>
      <c r="E806" s="1430"/>
      <c r="F806" s="1430"/>
      <c r="G806" s="1430"/>
      <c r="H806" s="1430"/>
      <c r="I806" s="1430"/>
      <c r="J806" s="1430"/>
      <c r="K806" s="1430"/>
      <c r="L806" s="1430"/>
      <c r="M806" s="1430"/>
      <c r="N806" s="1430"/>
      <c r="O806" s="1430"/>
      <c r="P806" s="1430"/>
      <c r="Q806" s="1430"/>
      <c r="R806" s="1430"/>
      <c r="S806" s="1430"/>
      <c r="T806" s="1430"/>
      <c r="U806" s="1430"/>
      <c r="V806" s="1430"/>
      <c r="W806" s="1430"/>
      <c r="X806" s="1430"/>
      <c r="Y806" s="1430"/>
      <c r="Z806" s="1430"/>
      <c r="AA806" s="1430"/>
      <c r="AB806" s="1430"/>
      <c r="AC806" s="1430"/>
      <c r="AD806" s="1430"/>
      <c r="AE806" s="1430"/>
      <c r="AF806" s="1430"/>
      <c r="AG806" s="1430"/>
      <c r="AH806" s="1430"/>
      <c r="AI806" s="1430"/>
      <c r="AJ806" s="1430"/>
      <c r="AK806" s="93"/>
      <c r="AL806" s="93"/>
      <c r="AM806" s="93"/>
      <c r="AN806" s="93"/>
    </row>
    <row r="807" spans="2:40">
      <c r="B807" s="1430"/>
      <c r="C807" s="1430"/>
      <c r="D807" s="1430"/>
      <c r="E807" s="1430"/>
      <c r="F807" s="1430"/>
      <c r="G807" s="1430"/>
      <c r="H807" s="1430"/>
      <c r="I807" s="1430"/>
      <c r="J807" s="1430"/>
      <c r="K807" s="1430"/>
      <c r="L807" s="1430"/>
      <c r="M807" s="1430"/>
      <c r="N807" s="1430"/>
      <c r="O807" s="1430"/>
      <c r="P807" s="1430"/>
      <c r="Q807" s="1430"/>
      <c r="R807" s="1430"/>
      <c r="S807" s="1430"/>
      <c r="T807" s="1430"/>
      <c r="U807" s="1430"/>
      <c r="V807" s="1430"/>
      <c r="W807" s="1430"/>
      <c r="X807" s="1430"/>
      <c r="Y807" s="1430"/>
      <c r="Z807" s="1430"/>
      <c r="AA807" s="1430"/>
      <c r="AB807" s="1430"/>
      <c r="AC807" s="1430"/>
      <c r="AD807" s="1430"/>
      <c r="AE807" s="1430"/>
      <c r="AF807" s="1430"/>
      <c r="AG807" s="1430"/>
      <c r="AH807" s="1430"/>
      <c r="AI807" s="1430"/>
      <c r="AJ807" s="1430"/>
      <c r="AK807" s="93"/>
      <c r="AL807" s="93"/>
      <c r="AM807" s="93"/>
      <c r="AN807" s="93"/>
    </row>
    <row r="808" spans="2:40">
      <c r="B808" s="1430"/>
      <c r="C808" s="1430"/>
      <c r="D808" s="1430"/>
      <c r="E808" s="1430"/>
      <c r="F808" s="1430"/>
      <c r="G808" s="1430"/>
      <c r="H808" s="1430"/>
      <c r="I808" s="1430"/>
      <c r="J808" s="1430"/>
      <c r="K808" s="1430"/>
      <c r="L808" s="1430"/>
      <c r="M808" s="1430"/>
      <c r="N808" s="1430"/>
      <c r="O808" s="1430"/>
      <c r="P808" s="1430"/>
      <c r="Q808" s="1430"/>
      <c r="R808" s="1430"/>
      <c r="S808" s="1430"/>
      <c r="T808" s="1430"/>
      <c r="U808" s="1430"/>
      <c r="V808" s="1430"/>
      <c r="W808" s="1430"/>
      <c r="X808" s="1430"/>
      <c r="Y808" s="1430"/>
      <c r="Z808" s="1430"/>
      <c r="AA808" s="1430"/>
      <c r="AB808" s="1430"/>
      <c r="AC808" s="1430"/>
      <c r="AD808" s="1430"/>
      <c r="AE808" s="1430"/>
      <c r="AF808" s="1430"/>
      <c r="AG808" s="1430"/>
      <c r="AH808" s="1430"/>
      <c r="AI808" s="1430"/>
      <c r="AJ808" s="1430"/>
      <c r="AK808" s="93"/>
      <c r="AL808" s="93"/>
      <c r="AM808" s="93"/>
      <c r="AN808" s="93"/>
    </row>
    <row r="809" spans="2:40">
      <c r="B809" s="1430"/>
      <c r="C809" s="1430"/>
      <c r="D809" s="1430"/>
      <c r="E809" s="1430"/>
      <c r="F809" s="1430"/>
      <c r="G809" s="1430"/>
      <c r="H809" s="1430"/>
      <c r="I809" s="1430"/>
      <c r="J809" s="1430"/>
      <c r="K809" s="1430"/>
      <c r="L809" s="1430"/>
      <c r="M809" s="1430"/>
      <c r="N809" s="1430"/>
      <c r="O809" s="1430"/>
      <c r="P809" s="1430"/>
      <c r="Q809" s="1430"/>
      <c r="R809" s="1430"/>
      <c r="S809" s="1430"/>
      <c r="T809" s="1430"/>
      <c r="U809" s="1430"/>
      <c r="V809" s="1430"/>
      <c r="W809" s="1430"/>
      <c r="X809" s="1430"/>
      <c r="Y809" s="1430"/>
      <c r="Z809" s="1430"/>
      <c r="AA809" s="1430"/>
      <c r="AB809" s="1430"/>
      <c r="AC809" s="1430"/>
      <c r="AD809" s="1430"/>
      <c r="AE809" s="1430"/>
      <c r="AF809" s="1430"/>
      <c r="AG809" s="1430"/>
      <c r="AH809" s="1430"/>
      <c r="AI809" s="1430"/>
      <c r="AJ809" s="1430"/>
      <c r="AK809" s="93"/>
      <c r="AL809" s="93"/>
      <c r="AM809" s="93"/>
      <c r="AN809" s="93"/>
    </row>
    <row r="810" spans="2:40">
      <c r="B810" s="1430"/>
      <c r="C810" s="1430"/>
      <c r="D810" s="1430"/>
      <c r="E810" s="1430"/>
      <c r="F810" s="1430"/>
      <c r="G810" s="1430"/>
      <c r="H810" s="1430"/>
      <c r="I810" s="1430"/>
      <c r="J810" s="1430"/>
      <c r="K810" s="1430"/>
      <c r="L810" s="1430"/>
      <c r="M810" s="1430"/>
      <c r="N810" s="1430"/>
      <c r="O810" s="1430"/>
      <c r="P810" s="1430"/>
      <c r="Q810" s="1430"/>
      <c r="R810" s="1430"/>
      <c r="S810" s="1430"/>
      <c r="T810" s="1430"/>
      <c r="U810" s="1430"/>
      <c r="V810" s="1430"/>
      <c r="W810" s="1430"/>
      <c r="X810" s="1430"/>
      <c r="Y810" s="1430"/>
      <c r="Z810" s="1430"/>
      <c r="AA810" s="1430"/>
      <c r="AB810" s="1430"/>
      <c r="AC810" s="1430"/>
      <c r="AD810" s="1430"/>
      <c r="AE810" s="1430"/>
      <c r="AF810" s="1430"/>
      <c r="AG810" s="1430"/>
      <c r="AH810" s="1430"/>
      <c r="AI810" s="1430"/>
      <c r="AJ810" s="1430"/>
      <c r="AK810" s="93"/>
      <c r="AL810" s="93"/>
      <c r="AM810" s="93"/>
      <c r="AN810" s="93"/>
    </row>
    <row r="811" spans="2:40">
      <c r="B811" s="1430"/>
      <c r="C811" s="1430"/>
      <c r="D811" s="1430"/>
      <c r="E811" s="1430"/>
      <c r="F811" s="1430"/>
      <c r="G811" s="1430"/>
      <c r="H811" s="1430"/>
      <c r="I811" s="1430"/>
      <c r="J811" s="1430"/>
      <c r="K811" s="1430"/>
      <c r="L811" s="1430"/>
      <c r="M811" s="1430"/>
      <c r="N811" s="1430"/>
      <c r="O811" s="1430"/>
      <c r="P811" s="1430"/>
      <c r="Q811" s="1430"/>
      <c r="R811" s="1430"/>
      <c r="S811" s="1430"/>
      <c r="T811" s="1430"/>
      <c r="U811" s="1430"/>
      <c r="V811" s="1430"/>
      <c r="W811" s="1430"/>
      <c r="X811" s="1430"/>
      <c r="Y811" s="1430"/>
      <c r="Z811" s="1430"/>
      <c r="AA811" s="1430"/>
      <c r="AB811" s="1430"/>
      <c r="AC811" s="1430"/>
      <c r="AD811" s="1430"/>
      <c r="AE811" s="1430"/>
      <c r="AF811" s="1430"/>
      <c r="AG811" s="1430"/>
      <c r="AH811" s="1430"/>
      <c r="AI811" s="1430"/>
      <c r="AJ811" s="1430"/>
      <c r="AK811" s="93"/>
      <c r="AL811" s="93"/>
      <c r="AM811" s="93"/>
      <c r="AN811" s="93"/>
    </row>
    <row r="812" spans="2:40">
      <c r="B812" s="1430"/>
      <c r="C812" s="1430"/>
      <c r="D812" s="1430"/>
      <c r="E812" s="1430"/>
      <c r="F812" s="1430"/>
      <c r="G812" s="1430"/>
      <c r="H812" s="1430"/>
      <c r="I812" s="1430"/>
      <c r="J812" s="1430"/>
      <c r="K812" s="1430"/>
      <c r="L812" s="1430"/>
      <c r="M812" s="1430"/>
      <c r="N812" s="1430"/>
      <c r="O812" s="1430"/>
      <c r="P812" s="1430"/>
      <c r="Q812" s="1430"/>
      <c r="R812" s="1430"/>
      <c r="S812" s="1430"/>
      <c r="T812" s="1430"/>
      <c r="U812" s="1430"/>
      <c r="V812" s="1430"/>
      <c r="W812" s="1430"/>
      <c r="X812" s="1430"/>
      <c r="Y812" s="1430"/>
      <c r="Z812" s="1430"/>
      <c r="AA812" s="1430"/>
      <c r="AB812" s="1430"/>
      <c r="AC812" s="1430"/>
      <c r="AD812" s="1430"/>
      <c r="AE812" s="1430"/>
      <c r="AF812" s="1430"/>
      <c r="AG812" s="1430"/>
      <c r="AH812" s="1430"/>
      <c r="AI812" s="1430"/>
      <c r="AJ812" s="1430"/>
      <c r="AK812" s="93"/>
      <c r="AL812" s="93"/>
      <c r="AM812" s="93"/>
      <c r="AN812" s="93"/>
    </row>
    <row r="813" spans="2:40">
      <c r="B813" s="1430"/>
      <c r="C813" s="1430"/>
      <c r="D813" s="1430"/>
      <c r="E813" s="1430"/>
      <c r="F813" s="1430"/>
      <c r="G813" s="1430"/>
      <c r="H813" s="1430"/>
      <c r="I813" s="1430"/>
      <c r="J813" s="1430"/>
      <c r="K813" s="1430"/>
      <c r="L813" s="1430"/>
      <c r="M813" s="1430"/>
      <c r="N813" s="1430"/>
      <c r="O813" s="1430"/>
      <c r="P813" s="1430"/>
      <c r="Q813" s="1430"/>
      <c r="R813" s="1430"/>
      <c r="S813" s="1430"/>
      <c r="T813" s="1430"/>
      <c r="U813" s="1430"/>
      <c r="V813" s="1430"/>
      <c r="W813" s="1430"/>
      <c r="X813" s="1430"/>
      <c r="Y813" s="1430"/>
      <c r="Z813" s="1430"/>
      <c r="AA813" s="1430"/>
      <c r="AB813" s="1430"/>
      <c r="AC813" s="1430"/>
      <c r="AD813" s="1430"/>
      <c r="AE813" s="1430"/>
      <c r="AF813" s="1430"/>
      <c r="AG813" s="1430"/>
      <c r="AH813" s="1430"/>
      <c r="AI813" s="1430"/>
      <c r="AJ813" s="1430"/>
      <c r="AK813" s="93"/>
      <c r="AL813" s="93"/>
      <c r="AM813" s="93"/>
      <c r="AN813" s="93"/>
    </row>
    <row r="814" spans="2:40">
      <c r="B814" s="1430"/>
      <c r="C814" s="1430"/>
      <c r="D814" s="1430"/>
      <c r="E814" s="1430"/>
      <c r="F814" s="1430"/>
      <c r="G814" s="1430"/>
      <c r="H814" s="1430"/>
      <c r="I814" s="1430"/>
      <c r="J814" s="1430"/>
      <c r="K814" s="1430"/>
      <c r="L814" s="1430"/>
      <c r="M814" s="1430"/>
      <c r="N814" s="1430"/>
      <c r="O814" s="1430"/>
      <c r="P814" s="1430"/>
      <c r="Q814" s="1430"/>
      <c r="R814" s="1430"/>
      <c r="S814" s="1430"/>
      <c r="T814" s="1430"/>
      <c r="U814" s="1430"/>
      <c r="V814" s="1430"/>
      <c r="W814" s="1430"/>
      <c r="X814" s="1430"/>
      <c r="Y814" s="1430"/>
      <c r="Z814" s="1430"/>
      <c r="AA814" s="1430"/>
      <c r="AB814" s="1430"/>
      <c r="AC814" s="1430"/>
      <c r="AD814" s="1430"/>
      <c r="AE814" s="1430"/>
      <c r="AF814" s="1430"/>
      <c r="AG814" s="1430"/>
      <c r="AH814" s="1430"/>
      <c r="AI814" s="1430"/>
      <c r="AJ814" s="1430"/>
      <c r="AK814" s="93"/>
      <c r="AL814" s="93"/>
      <c r="AM814" s="93"/>
      <c r="AN814" s="93"/>
    </row>
    <row r="815" spans="2:40">
      <c r="B815" s="1430"/>
      <c r="C815" s="1430"/>
      <c r="D815" s="1430"/>
      <c r="E815" s="1430"/>
      <c r="F815" s="1430"/>
      <c r="G815" s="1430"/>
      <c r="H815" s="1430"/>
      <c r="I815" s="1430"/>
      <c r="J815" s="1430"/>
      <c r="K815" s="1430"/>
      <c r="L815" s="1430"/>
      <c r="M815" s="1430"/>
      <c r="N815" s="1430"/>
      <c r="O815" s="1430"/>
      <c r="P815" s="1430"/>
      <c r="Q815" s="1430"/>
      <c r="R815" s="1430"/>
      <c r="S815" s="1430"/>
      <c r="T815" s="1430"/>
      <c r="U815" s="1430"/>
      <c r="V815" s="1430"/>
      <c r="W815" s="1430"/>
      <c r="X815" s="1430"/>
      <c r="Y815" s="1430"/>
      <c r="Z815" s="1430"/>
      <c r="AA815" s="1430"/>
      <c r="AB815" s="1430"/>
      <c r="AC815" s="1430"/>
      <c r="AD815" s="1430"/>
      <c r="AE815" s="1430"/>
      <c r="AF815" s="1430"/>
      <c r="AG815" s="1430"/>
      <c r="AH815" s="1430"/>
      <c r="AI815" s="1430"/>
      <c r="AJ815" s="1430"/>
      <c r="AK815" s="93"/>
      <c r="AL815" s="93"/>
      <c r="AM815" s="93"/>
      <c r="AN815" s="93"/>
    </row>
    <row r="816" spans="2:40">
      <c r="B816" s="1430"/>
      <c r="C816" s="1430"/>
      <c r="D816" s="1430"/>
      <c r="E816" s="1430"/>
      <c r="F816" s="1430"/>
      <c r="G816" s="1430"/>
      <c r="H816" s="1430"/>
      <c r="I816" s="1430"/>
      <c r="J816" s="1430"/>
      <c r="K816" s="1430"/>
      <c r="L816" s="1430"/>
      <c r="M816" s="1430"/>
      <c r="N816" s="1430"/>
      <c r="O816" s="1430"/>
      <c r="P816" s="1430"/>
      <c r="Q816" s="1430"/>
      <c r="R816" s="1430"/>
      <c r="S816" s="1430"/>
      <c r="T816" s="1430"/>
      <c r="U816" s="1430"/>
      <c r="V816" s="1430"/>
      <c r="W816" s="1430"/>
      <c r="X816" s="1430"/>
      <c r="Y816" s="1430"/>
      <c r="Z816" s="1430"/>
      <c r="AA816" s="1430"/>
      <c r="AB816" s="1430"/>
      <c r="AC816" s="1430"/>
      <c r="AD816" s="1430"/>
      <c r="AE816" s="1430"/>
      <c r="AF816" s="1430"/>
      <c r="AG816" s="1430"/>
      <c r="AH816" s="1430"/>
      <c r="AI816" s="1430"/>
      <c r="AJ816" s="1430"/>
      <c r="AK816" s="93"/>
      <c r="AL816" s="93"/>
      <c r="AM816" s="93"/>
      <c r="AN816" s="93"/>
    </row>
    <row r="817" spans="2:40">
      <c r="B817" s="1430"/>
      <c r="C817" s="1430"/>
      <c r="D817" s="1430"/>
      <c r="E817" s="1430"/>
      <c r="F817" s="1430"/>
      <c r="G817" s="1430"/>
      <c r="H817" s="1430"/>
      <c r="I817" s="1430"/>
      <c r="J817" s="1430"/>
      <c r="K817" s="1430"/>
      <c r="L817" s="1430"/>
      <c r="M817" s="1430"/>
      <c r="N817" s="1430"/>
      <c r="O817" s="1430"/>
      <c r="P817" s="1430"/>
      <c r="Q817" s="1430"/>
      <c r="R817" s="1430"/>
      <c r="S817" s="1430"/>
      <c r="T817" s="1430"/>
      <c r="U817" s="1430"/>
      <c r="V817" s="1430"/>
      <c r="W817" s="1430"/>
      <c r="X817" s="1430"/>
      <c r="Y817" s="1430"/>
      <c r="Z817" s="1430"/>
      <c r="AA817" s="1430"/>
      <c r="AB817" s="1430"/>
      <c r="AC817" s="1430"/>
      <c r="AD817" s="1430"/>
      <c r="AE817" s="1430"/>
      <c r="AF817" s="1430"/>
      <c r="AG817" s="1430"/>
      <c r="AH817" s="1430"/>
      <c r="AI817" s="1430"/>
      <c r="AJ817" s="1430"/>
      <c r="AK817" s="93"/>
      <c r="AL817" s="93"/>
      <c r="AM817" s="93"/>
      <c r="AN817" s="93"/>
    </row>
    <row r="818" spans="2:40">
      <c r="B818" s="1430"/>
      <c r="C818" s="1430"/>
      <c r="D818" s="1430"/>
      <c r="E818" s="1430"/>
      <c r="F818" s="1430"/>
      <c r="G818" s="1430"/>
      <c r="H818" s="1430"/>
      <c r="I818" s="1430"/>
      <c r="J818" s="1430"/>
      <c r="K818" s="1430"/>
      <c r="L818" s="1430"/>
      <c r="M818" s="1430"/>
      <c r="N818" s="1430"/>
      <c r="O818" s="1430"/>
      <c r="P818" s="1430"/>
      <c r="Q818" s="1430"/>
      <c r="R818" s="1430"/>
      <c r="S818" s="1430"/>
      <c r="T818" s="1430"/>
      <c r="U818" s="1430"/>
      <c r="V818" s="1430"/>
      <c r="W818" s="1430"/>
      <c r="X818" s="1430"/>
      <c r="Y818" s="1430"/>
      <c r="Z818" s="1430"/>
      <c r="AA818" s="1430"/>
      <c r="AB818" s="1430"/>
      <c r="AC818" s="1430"/>
      <c r="AD818" s="1430"/>
      <c r="AE818" s="1430"/>
      <c r="AF818" s="1430"/>
      <c r="AG818" s="1430"/>
      <c r="AH818" s="1430"/>
      <c r="AI818" s="1430"/>
      <c r="AJ818" s="1430"/>
      <c r="AK818" s="93"/>
      <c r="AL818" s="93"/>
      <c r="AM818" s="93"/>
      <c r="AN818" s="93"/>
    </row>
    <row r="819" spans="2:40">
      <c r="B819" s="1430"/>
      <c r="C819" s="1430"/>
      <c r="D819" s="1430"/>
      <c r="E819" s="1430"/>
      <c r="F819" s="1430"/>
      <c r="G819" s="1430"/>
      <c r="H819" s="1430"/>
      <c r="I819" s="1430"/>
      <c r="J819" s="1430"/>
      <c r="K819" s="1430"/>
      <c r="L819" s="1430"/>
      <c r="M819" s="1430"/>
      <c r="N819" s="1430"/>
      <c r="O819" s="1430"/>
      <c r="P819" s="1430"/>
      <c r="Q819" s="1430"/>
      <c r="R819" s="1430"/>
      <c r="S819" s="1430"/>
      <c r="T819" s="1430"/>
      <c r="U819" s="1430"/>
      <c r="V819" s="1430"/>
      <c r="W819" s="1430"/>
      <c r="X819" s="1430"/>
      <c r="Y819" s="1430"/>
      <c r="Z819" s="1430"/>
      <c r="AA819" s="1430"/>
      <c r="AB819" s="1430"/>
      <c r="AC819" s="1430"/>
      <c r="AD819" s="1430"/>
      <c r="AE819" s="1430"/>
      <c r="AF819" s="1430"/>
      <c r="AG819" s="1430"/>
      <c r="AH819" s="1430"/>
      <c r="AI819" s="1430"/>
      <c r="AJ819" s="1430"/>
      <c r="AK819" s="93"/>
      <c r="AL819" s="93"/>
      <c r="AM819" s="93"/>
      <c r="AN819" s="93"/>
    </row>
    <row r="820" spans="2:40">
      <c r="B820" s="1430"/>
      <c r="C820" s="1430"/>
      <c r="D820" s="1430"/>
      <c r="E820" s="1430"/>
      <c r="F820" s="1430"/>
      <c r="G820" s="1430"/>
      <c r="H820" s="1430"/>
      <c r="I820" s="1430"/>
      <c r="J820" s="1430"/>
      <c r="K820" s="1430"/>
      <c r="L820" s="1430"/>
      <c r="M820" s="1430"/>
      <c r="N820" s="1430"/>
      <c r="O820" s="1430"/>
      <c r="P820" s="1430"/>
      <c r="Q820" s="1430"/>
      <c r="R820" s="1430"/>
      <c r="S820" s="1430"/>
      <c r="T820" s="1430"/>
      <c r="U820" s="1430"/>
      <c r="V820" s="1430"/>
      <c r="W820" s="1430"/>
      <c r="X820" s="1430"/>
      <c r="Y820" s="1430"/>
      <c r="Z820" s="1430"/>
      <c r="AA820" s="1430"/>
      <c r="AB820" s="1430"/>
      <c r="AC820" s="1430"/>
      <c r="AD820" s="1430"/>
      <c r="AE820" s="1430"/>
      <c r="AF820" s="1430"/>
      <c r="AG820" s="1430"/>
      <c r="AH820" s="1430"/>
      <c r="AI820" s="1430"/>
      <c r="AJ820" s="1430"/>
      <c r="AK820" s="93"/>
      <c r="AL820" s="93"/>
      <c r="AM820" s="93"/>
      <c r="AN820" s="93"/>
    </row>
    <row r="821" spans="2:40">
      <c r="B821" s="1430"/>
      <c r="C821" s="1430"/>
      <c r="D821" s="1430"/>
      <c r="E821" s="1430"/>
      <c r="F821" s="1430"/>
      <c r="G821" s="1430"/>
      <c r="H821" s="1430"/>
      <c r="I821" s="1430"/>
      <c r="J821" s="1430"/>
      <c r="K821" s="1430"/>
      <c r="L821" s="1430"/>
      <c r="M821" s="1430"/>
      <c r="N821" s="1430"/>
      <c r="O821" s="1430"/>
      <c r="P821" s="1430"/>
      <c r="Q821" s="1430"/>
      <c r="R821" s="1430"/>
      <c r="S821" s="1430"/>
      <c r="T821" s="1430"/>
      <c r="U821" s="1430"/>
      <c r="V821" s="1430"/>
      <c r="W821" s="1430"/>
      <c r="X821" s="1430"/>
      <c r="Y821" s="1430"/>
      <c r="Z821" s="1430"/>
      <c r="AA821" s="1430"/>
      <c r="AB821" s="1430"/>
      <c r="AC821" s="1430"/>
      <c r="AD821" s="1430"/>
      <c r="AE821" s="1430"/>
      <c r="AF821" s="1430"/>
      <c r="AG821" s="1430"/>
      <c r="AH821" s="1430"/>
      <c r="AI821" s="1430"/>
      <c r="AJ821" s="1430"/>
      <c r="AK821" s="93"/>
      <c r="AL821" s="93"/>
      <c r="AM821" s="93"/>
      <c r="AN821" s="93"/>
    </row>
    <row r="822" spans="2:40">
      <c r="B822" s="1430"/>
      <c r="C822" s="1430"/>
      <c r="D822" s="1430"/>
      <c r="E822" s="1430"/>
      <c r="F822" s="1430"/>
      <c r="G822" s="1430"/>
      <c r="H822" s="1430"/>
      <c r="I822" s="1430"/>
      <c r="J822" s="1430"/>
      <c r="K822" s="1430"/>
      <c r="L822" s="1430"/>
      <c r="M822" s="1430"/>
      <c r="N822" s="1430"/>
      <c r="O822" s="1430"/>
      <c r="P822" s="1430"/>
      <c r="Q822" s="1430"/>
      <c r="R822" s="1430"/>
      <c r="S822" s="1430"/>
      <c r="T822" s="1430"/>
      <c r="U822" s="1430"/>
      <c r="V822" s="1430"/>
      <c r="W822" s="1430"/>
      <c r="X822" s="1430"/>
      <c r="Y822" s="1430"/>
      <c r="Z822" s="1430"/>
      <c r="AA822" s="1430"/>
      <c r="AB822" s="1430"/>
      <c r="AC822" s="1430"/>
      <c r="AD822" s="1430"/>
      <c r="AE822" s="1430"/>
      <c r="AF822" s="1430"/>
      <c r="AG822" s="1430"/>
      <c r="AH822" s="1430"/>
      <c r="AI822" s="1430"/>
      <c r="AJ822" s="1430"/>
      <c r="AK822" s="93"/>
      <c r="AL822" s="93"/>
      <c r="AM822" s="93"/>
      <c r="AN822" s="93"/>
    </row>
    <row r="823" spans="2:40">
      <c r="B823" s="1430"/>
      <c r="C823" s="1430"/>
      <c r="D823" s="1430"/>
      <c r="E823" s="1430"/>
      <c r="F823" s="1430"/>
      <c r="G823" s="1430"/>
      <c r="H823" s="1430"/>
      <c r="I823" s="1430"/>
      <c r="J823" s="1430"/>
      <c r="K823" s="1430"/>
      <c r="L823" s="1430"/>
      <c r="M823" s="1430"/>
      <c r="N823" s="1430"/>
      <c r="O823" s="1430"/>
      <c r="P823" s="1430"/>
      <c r="Q823" s="1430"/>
      <c r="R823" s="1430"/>
      <c r="S823" s="1430"/>
      <c r="T823" s="1430"/>
      <c r="U823" s="1430"/>
      <c r="V823" s="1430"/>
      <c r="W823" s="1430"/>
      <c r="X823" s="1430"/>
      <c r="Y823" s="1430"/>
      <c r="Z823" s="1430"/>
      <c r="AA823" s="1430"/>
      <c r="AB823" s="1430"/>
      <c r="AC823" s="1430"/>
      <c r="AD823" s="1430"/>
      <c r="AE823" s="1430"/>
      <c r="AF823" s="1430"/>
      <c r="AG823" s="1430"/>
      <c r="AH823" s="1430"/>
      <c r="AI823" s="1430"/>
      <c r="AJ823" s="1430"/>
      <c r="AK823" s="93"/>
      <c r="AL823" s="93"/>
      <c r="AM823" s="93"/>
      <c r="AN823" s="93"/>
    </row>
    <row r="824" spans="2:40">
      <c r="B824" s="1430"/>
      <c r="C824" s="1430"/>
      <c r="D824" s="1430"/>
      <c r="E824" s="1430"/>
      <c r="F824" s="1430"/>
      <c r="G824" s="1430"/>
      <c r="H824" s="1430"/>
      <c r="I824" s="1430"/>
      <c r="J824" s="1430"/>
      <c r="K824" s="1430"/>
      <c r="L824" s="1430"/>
      <c r="M824" s="1430"/>
      <c r="N824" s="1430"/>
      <c r="O824" s="1430"/>
      <c r="P824" s="1430"/>
      <c r="Q824" s="1430"/>
      <c r="R824" s="1430"/>
      <c r="S824" s="1430"/>
      <c r="T824" s="1430"/>
      <c r="U824" s="1430"/>
      <c r="V824" s="1430"/>
      <c r="W824" s="1430"/>
      <c r="X824" s="1430"/>
      <c r="Y824" s="1430"/>
      <c r="Z824" s="1430"/>
      <c r="AA824" s="1430"/>
      <c r="AB824" s="1430"/>
      <c r="AC824" s="1430"/>
      <c r="AD824" s="1430"/>
      <c r="AE824" s="1430"/>
      <c r="AF824" s="1430"/>
      <c r="AG824" s="1430"/>
      <c r="AH824" s="1430"/>
      <c r="AI824" s="1430"/>
      <c r="AJ824" s="1430"/>
      <c r="AK824" s="93"/>
      <c r="AL824" s="93"/>
      <c r="AM824" s="93"/>
      <c r="AN824" s="93"/>
    </row>
    <row r="825" spans="2:40">
      <c r="B825" s="1430"/>
      <c r="C825" s="1430"/>
      <c r="D825" s="1430"/>
      <c r="E825" s="1430"/>
      <c r="F825" s="1430"/>
      <c r="G825" s="1430"/>
      <c r="H825" s="1430"/>
      <c r="I825" s="1430"/>
      <c r="J825" s="1430"/>
      <c r="K825" s="1430"/>
      <c r="L825" s="1430"/>
      <c r="M825" s="1430"/>
      <c r="N825" s="1430"/>
      <c r="O825" s="1430"/>
      <c r="P825" s="1430"/>
      <c r="Q825" s="1430"/>
      <c r="R825" s="1430"/>
      <c r="S825" s="1430"/>
      <c r="T825" s="1430"/>
      <c r="U825" s="1430"/>
      <c r="V825" s="1430"/>
      <c r="W825" s="1430"/>
      <c r="X825" s="1430"/>
      <c r="Y825" s="1430"/>
      <c r="Z825" s="1430"/>
      <c r="AA825" s="1430"/>
      <c r="AB825" s="1430"/>
      <c r="AC825" s="1430"/>
      <c r="AD825" s="1430"/>
      <c r="AE825" s="1430"/>
      <c r="AF825" s="1430"/>
      <c r="AG825" s="1430"/>
      <c r="AH825" s="1430"/>
      <c r="AI825" s="1430"/>
      <c r="AJ825" s="1430"/>
      <c r="AK825" s="93"/>
      <c r="AL825" s="93"/>
      <c r="AM825" s="93"/>
      <c r="AN825" s="93"/>
    </row>
    <row r="826" spans="2:40">
      <c r="B826" s="1430"/>
      <c r="C826" s="1430"/>
      <c r="D826" s="1430"/>
      <c r="E826" s="1430"/>
      <c r="F826" s="1430"/>
      <c r="G826" s="1430"/>
      <c r="H826" s="1430"/>
      <c r="I826" s="1430"/>
      <c r="J826" s="1430"/>
      <c r="K826" s="1430"/>
      <c r="L826" s="1430"/>
      <c r="M826" s="1430"/>
      <c r="N826" s="1430"/>
      <c r="O826" s="1430"/>
      <c r="P826" s="1430"/>
      <c r="Q826" s="1430"/>
      <c r="R826" s="1430"/>
      <c r="S826" s="1430"/>
      <c r="T826" s="1430"/>
      <c r="U826" s="1430"/>
      <c r="V826" s="1430"/>
      <c r="W826" s="1430"/>
      <c r="X826" s="1430"/>
      <c r="Y826" s="1430"/>
      <c r="Z826" s="1430"/>
      <c r="AA826" s="1430"/>
      <c r="AB826" s="1430"/>
      <c r="AC826" s="1430"/>
      <c r="AD826" s="1430"/>
      <c r="AE826" s="1430"/>
      <c r="AF826" s="1430"/>
      <c r="AG826" s="1430"/>
      <c r="AH826" s="1430"/>
      <c r="AI826" s="1430"/>
      <c r="AJ826" s="1430"/>
      <c r="AK826" s="93"/>
      <c r="AL826" s="93"/>
      <c r="AM826" s="93"/>
      <c r="AN826" s="93"/>
    </row>
    <row r="827" spans="2:40">
      <c r="B827" s="1430"/>
      <c r="C827" s="1430"/>
      <c r="D827" s="1430"/>
      <c r="E827" s="1430"/>
      <c r="F827" s="1430"/>
      <c r="G827" s="1430"/>
      <c r="H827" s="1430"/>
      <c r="I827" s="1430"/>
      <c r="J827" s="1430"/>
      <c r="K827" s="1430"/>
      <c r="L827" s="1430"/>
      <c r="M827" s="1430"/>
      <c r="N827" s="1430"/>
      <c r="O827" s="1430"/>
      <c r="P827" s="1430"/>
      <c r="Q827" s="1430"/>
      <c r="R827" s="1430"/>
      <c r="S827" s="1430"/>
      <c r="T827" s="1430"/>
      <c r="U827" s="1430"/>
      <c r="V827" s="1430"/>
      <c r="W827" s="1430"/>
      <c r="X827" s="1430"/>
      <c r="Y827" s="1430"/>
      <c r="Z827" s="1430"/>
      <c r="AA827" s="1430"/>
      <c r="AB827" s="1430"/>
      <c r="AC827" s="1430"/>
      <c r="AD827" s="1430"/>
      <c r="AE827" s="1430"/>
      <c r="AF827" s="1430"/>
      <c r="AG827" s="1430"/>
      <c r="AH827" s="1430"/>
      <c r="AI827" s="1430"/>
      <c r="AJ827" s="1430"/>
      <c r="AK827" s="93"/>
      <c r="AL827" s="93"/>
      <c r="AM827" s="93"/>
      <c r="AN827" s="93"/>
    </row>
    <row r="828" spans="2:40">
      <c r="B828" s="1430"/>
      <c r="C828" s="1430"/>
      <c r="D828" s="1430"/>
      <c r="E828" s="1430"/>
      <c r="F828" s="1430"/>
      <c r="G828" s="1430"/>
      <c r="H828" s="1430"/>
      <c r="I828" s="1430"/>
      <c r="J828" s="1430"/>
      <c r="K828" s="1430"/>
      <c r="L828" s="1430"/>
      <c r="M828" s="1430"/>
      <c r="N828" s="1430"/>
      <c r="O828" s="1430"/>
      <c r="P828" s="1430"/>
      <c r="Q828" s="1430"/>
      <c r="R828" s="1430"/>
      <c r="S828" s="1430"/>
      <c r="T828" s="1430"/>
      <c r="U828" s="1430"/>
      <c r="V828" s="1430"/>
      <c r="W828" s="1430"/>
      <c r="X828" s="1430"/>
      <c r="Y828" s="1430"/>
      <c r="Z828" s="1430"/>
      <c r="AA828" s="1430"/>
      <c r="AB828" s="1430"/>
      <c r="AC828" s="1430"/>
      <c r="AD828" s="1430"/>
      <c r="AE828" s="1430"/>
      <c r="AF828" s="1430"/>
      <c r="AG828" s="1430"/>
      <c r="AH828" s="1430"/>
      <c r="AI828" s="1430"/>
      <c r="AJ828" s="1430"/>
      <c r="AK828" s="93"/>
      <c r="AL828" s="93"/>
      <c r="AM828" s="93"/>
      <c r="AN828" s="93"/>
    </row>
    <row r="829" spans="2:40">
      <c r="B829" s="1430"/>
      <c r="C829" s="1430"/>
      <c r="D829" s="1430"/>
      <c r="E829" s="1430"/>
      <c r="F829" s="1430"/>
      <c r="G829" s="1430"/>
      <c r="H829" s="1430"/>
      <c r="I829" s="1430"/>
      <c r="J829" s="1430"/>
      <c r="K829" s="1430"/>
      <c r="L829" s="1430"/>
      <c r="M829" s="1430"/>
      <c r="N829" s="1430"/>
      <c r="O829" s="1430"/>
      <c r="P829" s="1430"/>
      <c r="Q829" s="1430"/>
      <c r="R829" s="1430"/>
      <c r="S829" s="1430"/>
      <c r="T829" s="1430"/>
      <c r="U829" s="1430"/>
      <c r="V829" s="1430"/>
      <c r="W829" s="1430"/>
      <c r="X829" s="1430"/>
      <c r="Y829" s="1430"/>
      <c r="Z829" s="1430"/>
      <c r="AA829" s="1430"/>
      <c r="AB829" s="1430"/>
      <c r="AC829" s="1430"/>
      <c r="AD829" s="1430"/>
      <c r="AE829" s="1430"/>
      <c r="AF829" s="1430"/>
      <c r="AG829" s="1430"/>
      <c r="AH829" s="1430"/>
      <c r="AI829" s="1430"/>
      <c r="AJ829" s="1430"/>
      <c r="AK829" s="93"/>
      <c r="AL829" s="93"/>
      <c r="AM829" s="93"/>
      <c r="AN829" s="93"/>
    </row>
    <row r="830" spans="2:40">
      <c r="B830" s="1430"/>
      <c r="C830" s="1430"/>
      <c r="D830" s="1430"/>
      <c r="E830" s="1430"/>
      <c r="F830" s="1430"/>
      <c r="G830" s="1430"/>
      <c r="H830" s="1430"/>
      <c r="I830" s="1430"/>
      <c r="J830" s="1430"/>
      <c r="K830" s="1430"/>
      <c r="L830" s="1430"/>
      <c r="M830" s="1430"/>
      <c r="N830" s="1430"/>
      <c r="O830" s="1430"/>
      <c r="P830" s="1430"/>
      <c r="Q830" s="1430"/>
      <c r="R830" s="1430"/>
      <c r="S830" s="1430"/>
      <c r="T830" s="1430"/>
      <c r="U830" s="1430"/>
      <c r="V830" s="1430"/>
      <c r="W830" s="1430"/>
      <c r="X830" s="1430"/>
      <c r="Y830" s="1430"/>
      <c r="Z830" s="1430"/>
      <c r="AA830" s="1430"/>
      <c r="AB830" s="1430"/>
      <c r="AC830" s="1430"/>
      <c r="AD830" s="1430"/>
      <c r="AE830" s="1430"/>
      <c r="AF830" s="1430"/>
      <c r="AG830" s="1430"/>
      <c r="AH830" s="1430"/>
      <c r="AI830" s="1430"/>
      <c r="AJ830" s="1430"/>
      <c r="AK830" s="93"/>
      <c r="AL830" s="93"/>
      <c r="AM830" s="93"/>
      <c r="AN830" s="93"/>
    </row>
    <row r="831" spans="2:40">
      <c r="B831" s="1430"/>
      <c r="C831" s="1430"/>
      <c r="D831" s="1430"/>
      <c r="E831" s="1430"/>
      <c r="F831" s="1430"/>
      <c r="G831" s="1430"/>
      <c r="H831" s="1430"/>
      <c r="I831" s="1430"/>
      <c r="J831" s="1430"/>
      <c r="K831" s="1430"/>
      <c r="L831" s="1430"/>
      <c r="M831" s="1430"/>
      <c r="N831" s="1430"/>
      <c r="O831" s="1430"/>
      <c r="P831" s="1430"/>
      <c r="Q831" s="1430"/>
      <c r="R831" s="1430"/>
      <c r="S831" s="1430"/>
      <c r="T831" s="1430"/>
      <c r="U831" s="1430"/>
      <c r="V831" s="1430"/>
      <c r="W831" s="1430"/>
      <c r="X831" s="1430"/>
      <c r="Y831" s="1430"/>
      <c r="Z831" s="1430"/>
      <c r="AA831" s="1430"/>
      <c r="AB831" s="1430"/>
      <c r="AC831" s="1430"/>
      <c r="AD831" s="1430"/>
      <c r="AE831" s="1430"/>
      <c r="AF831" s="1430"/>
      <c r="AG831" s="1430"/>
      <c r="AH831" s="1430"/>
      <c r="AI831" s="1430"/>
      <c r="AJ831" s="1430"/>
      <c r="AK831" s="93"/>
      <c r="AL831" s="93"/>
      <c r="AM831" s="93"/>
      <c r="AN831" s="93"/>
    </row>
    <row r="832" spans="2:40">
      <c r="B832" s="1430"/>
      <c r="C832" s="1430"/>
      <c r="D832" s="1430"/>
      <c r="E832" s="1430"/>
      <c r="F832" s="1430"/>
      <c r="G832" s="1430"/>
      <c r="H832" s="1430"/>
      <c r="I832" s="1430"/>
      <c r="J832" s="1430"/>
      <c r="K832" s="1430"/>
      <c r="L832" s="1430"/>
      <c r="M832" s="1430"/>
      <c r="N832" s="1430"/>
      <c r="O832" s="1430"/>
      <c r="P832" s="1430"/>
      <c r="Q832" s="1430"/>
      <c r="R832" s="1430"/>
      <c r="S832" s="1430"/>
      <c r="T832" s="1430"/>
      <c r="U832" s="1430"/>
      <c r="V832" s="1430"/>
      <c r="W832" s="1430"/>
      <c r="X832" s="1430"/>
      <c r="Y832" s="1430"/>
      <c r="Z832" s="1430"/>
      <c r="AA832" s="1430"/>
      <c r="AB832" s="1430"/>
      <c r="AC832" s="1430"/>
      <c r="AD832" s="1430"/>
      <c r="AE832" s="1430"/>
      <c r="AF832" s="1430"/>
      <c r="AG832" s="1430"/>
      <c r="AH832" s="1430"/>
      <c r="AI832" s="1430"/>
      <c r="AJ832" s="1430"/>
      <c r="AK832" s="93"/>
      <c r="AL832" s="93"/>
      <c r="AM832" s="93"/>
      <c r="AN832" s="93"/>
    </row>
    <row r="833" spans="2:40">
      <c r="B833" s="1430"/>
      <c r="C833" s="1430"/>
      <c r="D833" s="1430"/>
      <c r="E833" s="1430"/>
      <c r="F833" s="1430"/>
      <c r="G833" s="1430"/>
      <c r="H833" s="1430"/>
      <c r="I833" s="1430"/>
      <c r="J833" s="1430"/>
      <c r="K833" s="1430"/>
      <c r="L833" s="1430"/>
      <c r="M833" s="1430"/>
      <c r="N833" s="1430"/>
      <c r="O833" s="1430"/>
      <c r="P833" s="1430"/>
      <c r="Q833" s="1430"/>
      <c r="R833" s="1430"/>
      <c r="S833" s="1430"/>
      <c r="T833" s="1430"/>
      <c r="U833" s="1430"/>
      <c r="V833" s="1430"/>
      <c r="W833" s="1430"/>
      <c r="X833" s="1430"/>
      <c r="Y833" s="1430"/>
      <c r="Z833" s="1430"/>
      <c r="AA833" s="1430"/>
      <c r="AB833" s="1430"/>
      <c r="AC833" s="1430"/>
      <c r="AD833" s="1430"/>
      <c r="AE833" s="1430"/>
      <c r="AF833" s="1430"/>
      <c r="AG833" s="1430"/>
      <c r="AH833" s="1430"/>
      <c r="AI833" s="1430"/>
      <c r="AJ833" s="1430"/>
      <c r="AK833" s="93"/>
      <c r="AL833" s="93"/>
      <c r="AM833" s="93"/>
      <c r="AN833" s="93"/>
    </row>
    <row r="834" spans="2:40">
      <c r="B834" s="1430"/>
      <c r="C834" s="1430"/>
      <c r="D834" s="1430"/>
      <c r="E834" s="1430"/>
      <c r="F834" s="1430"/>
      <c r="G834" s="1430"/>
      <c r="H834" s="1430"/>
      <c r="I834" s="1430"/>
      <c r="J834" s="1430"/>
      <c r="K834" s="1430"/>
      <c r="L834" s="1430"/>
      <c r="M834" s="1430"/>
      <c r="N834" s="1430"/>
      <c r="O834" s="1430"/>
      <c r="P834" s="1430"/>
      <c r="Q834" s="1430"/>
      <c r="R834" s="1430"/>
      <c r="S834" s="1430"/>
      <c r="T834" s="1430"/>
      <c r="U834" s="1430"/>
      <c r="V834" s="1430"/>
      <c r="W834" s="1430"/>
      <c r="X834" s="1430"/>
      <c r="Y834" s="1430"/>
      <c r="Z834" s="1430"/>
      <c r="AA834" s="1430"/>
      <c r="AB834" s="1430"/>
      <c r="AC834" s="1430"/>
      <c r="AD834" s="1430"/>
      <c r="AE834" s="1430"/>
      <c r="AF834" s="1430"/>
      <c r="AG834" s="1430"/>
      <c r="AH834" s="1430"/>
      <c r="AI834" s="1430"/>
      <c r="AJ834" s="1430"/>
      <c r="AK834" s="93"/>
      <c r="AL834" s="93"/>
      <c r="AM834" s="93"/>
      <c r="AN834" s="93"/>
    </row>
    <row r="835" spans="2:40">
      <c r="B835" s="1430"/>
      <c r="C835" s="1430"/>
      <c r="D835" s="1430"/>
      <c r="E835" s="1430"/>
      <c r="F835" s="1430"/>
      <c r="G835" s="1430"/>
      <c r="H835" s="1430"/>
      <c r="I835" s="1430"/>
      <c r="J835" s="1430"/>
      <c r="K835" s="1430"/>
      <c r="L835" s="1430"/>
      <c r="M835" s="1430"/>
      <c r="N835" s="1430"/>
      <c r="O835" s="1430"/>
      <c r="P835" s="1430"/>
      <c r="Q835" s="1430"/>
      <c r="R835" s="1430"/>
      <c r="S835" s="1430"/>
      <c r="T835" s="1430"/>
      <c r="U835" s="1430"/>
      <c r="V835" s="1430"/>
      <c r="W835" s="1430"/>
      <c r="X835" s="1430"/>
      <c r="Y835" s="1430"/>
      <c r="Z835" s="1430"/>
      <c r="AA835" s="1430"/>
      <c r="AB835" s="1430"/>
      <c r="AC835" s="1430"/>
      <c r="AD835" s="1430"/>
      <c r="AE835" s="1430"/>
      <c r="AF835" s="1430"/>
      <c r="AG835" s="1430"/>
      <c r="AH835" s="1430"/>
      <c r="AI835" s="1430"/>
      <c r="AJ835" s="1430"/>
      <c r="AK835" s="93"/>
      <c r="AL835" s="93"/>
      <c r="AM835" s="93"/>
      <c r="AN835" s="93"/>
    </row>
    <row r="836" spans="2:40">
      <c r="B836" s="1430"/>
      <c r="C836" s="1430"/>
      <c r="D836" s="1430"/>
      <c r="E836" s="1430"/>
      <c r="F836" s="1430"/>
      <c r="G836" s="1430"/>
      <c r="H836" s="1430"/>
      <c r="I836" s="1430"/>
      <c r="J836" s="1430"/>
      <c r="K836" s="1430"/>
      <c r="L836" s="1430"/>
      <c r="M836" s="1430"/>
      <c r="N836" s="1430"/>
      <c r="O836" s="1430"/>
      <c r="P836" s="1430"/>
      <c r="Q836" s="1430"/>
      <c r="R836" s="1430"/>
      <c r="S836" s="1430"/>
      <c r="T836" s="1430"/>
      <c r="U836" s="1430"/>
      <c r="V836" s="1430"/>
      <c r="W836" s="1430"/>
      <c r="X836" s="1430"/>
      <c r="Y836" s="1430"/>
      <c r="Z836" s="1430"/>
      <c r="AA836" s="1430"/>
      <c r="AB836" s="1430"/>
      <c r="AC836" s="1430"/>
      <c r="AD836" s="1430"/>
      <c r="AE836" s="1430"/>
      <c r="AF836" s="1430"/>
      <c r="AG836" s="1430"/>
      <c r="AH836" s="1430"/>
      <c r="AI836" s="1430"/>
      <c r="AJ836" s="1430"/>
      <c r="AK836" s="93"/>
      <c r="AL836" s="93"/>
      <c r="AM836" s="93"/>
      <c r="AN836" s="93"/>
    </row>
    <row r="837" spans="2:40">
      <c r="B837" s="1430"/>
      <c r="C837" s="1430"/>
      <c r="D837" s="1430"/>
      <c r="E837" s="1430"/>
      <c r="F837" s="1430"/>
      <c r="G837" s="1430"/>
      <c r="H837" s="1430"/>
      <c r="I837" s="1430"/>
      <c r="J837" s="1430"/>
      <c r="K837" s="1430"/>
      <c r="L837" s="1430"/>
      <c r="M837" s="1430"/>
      <c r="N837" s="1430"/>
      <c r="O837" s="1430"/>
      <c r="P837" s="1430"/>
      <c r="Q837" s="1430"/>
      <c r="R837" s="1430"/>
      <c r="S837" s="1430"/>
      <c r="T837" s="1430"/>
      <c r="U837" s="1430"/>
      <c r="V837" s="1430"/>
      <c r="W837" s="1430"/>
      <c r="X837" s="1430"/>
      <c r="Y837" s="1430"/>
      <c r="Z837" s="1430"/>
      <c r="AA837" s="1430"/>
      <c r="AB837" s="1430"/>
      <c r="AC837" s="1430"/>
      <c r="AD837" s="1430"/>
      <c r="AE837" s="1430"/>
      <c r="AF837" s="1430"/>
      <c r="AG837" s="1430"/>
      <c r="AH837" s="1430"/>
      <c r="AI837" s="1430"/>
      <c r="AJ837" s="1430"/>
      <c r="AK837" s="93"/>
      <c r="AL837" s="93"/>
      <c r="AM837" s="93"/>
      <c r="AN837" s="93"/>
    </row>
    <row r="838" spans="2:40">
      <c r="B838" s="1430"/>
      <c r="C838" s="1430"/>
      <c r="D838" s="1430"/>
      <c r="E838" s="1430"/>
      <c r="F838" s="1430"/>
      <c r="G838" s="1430"/>
      <c r="H838" s="1430"/>
      <c r="I838" s="1430"/>
      <c r="J838" s="1430"/>
      <c r="K838" s="1430"/>
      <c r="L838" s="1430"/>
      <c r="M838" s="1430"/>
      <c r="N838" s="1430"/>
      <c r="O838" s="1430"/>
      <c r="P838" s="1430"/>
      <c r="Q838" s="1430"/>
      <c r="R838" s="1430"/>
      <c r="S838" s="1430"/>
      <c r="T838" s="1430"/>
      <c r="U838" s="1430"/>
      <c r="V838" s="1430"/>
      <c r="W838" s="1430"/>
      <c r="X838" s="1430"/>
      <c r="Y838" s="1430"/>
      <c r="Z838" s="1430"/>
      <c r="AA838" s="1430"/>
      <c r="AB838" s="1430"/>
      <c r="AC838" s="1430"/>
      <c r="AD838" s="1430"/>
      <c r="AE838" s="1430"/>
      <c r="AF838" s="1430"/>
      <c r="AG838" s="1430"/>
      <c r="AH838" s="1430"/>
      <c r="AI838" s="1430"/>
      <c r="AJ838" s="1430"/>
      <c r="AK838" s="93"/>
      <c r="AL838" s="93"/>
      <c r="AM838" s="93"/>
      <c r="AN838" s="93"/>
    </row>
    <row r="839" spans="2:40">
      <c r="B839" s="1430"/>
      <c r="C839" s="1430"/>
      <c r="D839" s="1430"/>
      <c r="E839" s="1430"/>
      <c r="F839" s="1430"/>
      <c r="G839" s="1430"/>
      <c r="H839" s="1430"/>
      <c r="I839" s="1430"/>
      <c r="J839" s="1430"/>
      <c r="K839" s="1430"/>
      <c r="L839" s="1430"/>
      <c r="M839" s="1430"/>
      <c r="N839" s="1430"/>
      <c r="O839" s="1430"/>
      <c r="P839" s="1430"/>
      <c r="Q839" s="1430"/>
      <c r="R839" s="1430"/>
      <c r="S839" s="1430"/>
      <c r="T839" s="1430"/>
      <c r="U839" s="1430"/>
      <c r="V839" s="1430"/>
      <c r="W839" s="1430"/>
      <c r="X839" s="1430"/>
      <c r="Y839" s="1430"/>
      <c r="Z839" s="1430"/>
      <c r="AA839" s="1430"/>
      <c r="AB839" s="1430"/>
      <c r="AC839" s="1430"/>
      <c r="AD839" s="1430"/>
      <c r="AE839" s="1430"/>
      <c r="AF839" s="1430"/>
      <c r="AG839" s="1430"/>
      <c r="AH839" s="1430"/>
      <c r="AI839" s="1430"/>
      <c r="AJ839" s="1430"/>
      <c r="AK839" s="93"/>
      <c r="AL839" s="93"/>
      <c r="AM839" s="93"/>
      <c r="AN839" s="93"/>
    </row>
    <row r="840" spans="2:40">
      <c r="B840" s="1430"/>
      <c r="C840" s="1430"/>
      <c r="D840" s="1430"/>
      <c r="E840" s="1430"/>
      <c r="F840" s="1430"/>
      <c r="G840" s="1430"/>
      <c r="H840" s="1430"/>
      <c r="I840" s="1430"/>
      <c r="J840" s="1430"/>
      <c r="K840" s="1430"/>
      <c r="L840" s="1430"/>
      <c r="M840" s="1430"/>
      <c r="N840" s="1430"/>
      <c r="O840" s="1430"/>
      <c r="P840" s="1430"/>
      <c r="Q840" s="1430"/>
      <c r="R840" s="1430"/>
      <c r="S840" s="1430"/>
      <c r="T840" s="1430"/>
      <c r="U840" s="1430"/>
      <c r="V840" s="1430"/>
      <c r="W840" s="1430"/>
      <c r="X840" s="1430"/>
      <c r="Y840" s="1430"/>
      <c r="Z840" s="1430"/>
      <c r="AA840" s="1430"/>
      <c r="AB840" s="1430"/>
      <c r="AC840" s="1430"/>
      <c r="AD840" s="1430"/>
      <c r="AE840" s="1430"/>
      <c r="AF840" s="1430"/>
      <c r="AG840" s="1430"/>
      <c r="AH840" s="1430"/>
      <c r="AI840" s="1430"/>
      <c r="AJ840" s="1430"/>
      <c r="AK840" s="93"/>
      <c r="AL840" s="93"/>
      <c r="AM840" s="93"/>
      <c r="AN840" s="93"/>
    </row>
    <row r="841" spans="2:40">
      <c r="B841" s="1430"/>
      <c r="C841" s="1430"/>
      <c r="D841" s="1430"/>
      <c r="E841" s="1430"/>
      <c r="F841" s="1430"/>
      <c r="G841" s="1430"/>
      <c r="H841" s="1430"/>
      <c r="I841" s="1430"/>
      <c r="J841" s="1430"/>
      <c r="K841" s="1430"/>
      <c r="L841" s="1430"/>
      <c r="M841" s="1430"/>
      <c r="N841" s="1430"/>
      <c r="O841" s="1430"/>
      <c r="P841" s="1430"/>
      <c r="Q841" s="1430"/>
      <c r="R841" s="1430"/>
      <c r="S841" s="1430"/>
      <c r="T841" s="1430"/>
      <c r="U841" s="1430"/>
      <c r="V841" s="1430"/>
      <c r="W841" s="1430"/>
      <c r="X841" s="1430"/>
      <c r="Y841" s="1430"/>
      <c r="Z841" s="1430"/>
      <c r="AA841" s="1430"/>
      <c r="AB841" s="1430"/>
      <c r="AC841" s="1430"/>
      <c r="AD841" s="1430"/>
      <c r="AE841" s="1430"/>
      <c r="AF841" s="1430"/>
      <c r="AG841" s="1430"/>
      <c r="AH841" s="1430"/>
      <c r="AI841" s="1430"/>
      <c r="AJ841" s="1430"/>
      <c r="AK841" s="93"/>
      <c r="AL841" s="93"/>
      <c r="AM841" s="93"/>
      <c r="AN841" s="93"/>
    </row>
    <row r="842" spans="2:40">
      <c r="B842" s="1430"/>
      <c r="C842" s="1430"/>
      <c r="D842" s="1430"/>
      <c r="E842" s="1430"/>
      <c r="F842" s="1430"/>
      <c r="G842" s="1430"/>
      <c r="H842" s="1430"/>
      <c r="I842" s="1430"/>
      <c r="J842" s="1430"/>
      <c r="K842" s="1430"/>
      <c r="L842" s="1430"/>
      <c r="M842" s="1430"/>
      <c r="N842" s="1430"/>
      <c r="O842" s="1430"/>
      <c r="P842" s="1430"/>
      <c r="Q842" s="1430"/>
      <c r="R842" s="1430"/>
      <c r="S842" s="1430"/>
      <c r="T842" s="1430"/>
      <c r="U842" s="1430"/>
      <c r="V842" s="1430"/>
      <c r="W842" s="1430"/>
      <c r="X842" s="1430"/>
      <c r="Y842" s="1430"/>
      <c r="Z842" s="1430"/>
      <c r="AA842" s="1430"/>
      <c r="AB842" s="1430"/>
      <c r="AC842" s="1430"/>
      <c r="AD842" s="1430"/>
      <c r="AE842" s="1430"/>
      <c r="AF842" s="1430"/>
      <c r="AG842" s="1430"/>
      <c r="AH842" s="1430"/>
      <c r="AI842" s="1430"/>
      <c r="AJ842" s="1430"/>
      <c r="AK842" s="93"/>
      <c r="AL842" s="93"/>
      <c r="AM842" s="93"/>
      <c r="AN842" s="93"/>
    </row>
    <row r="843" spans="2:40">
      <c r="B843" s="1430"/>
      <c r="C843" s="1430"/>
      <c r="D843" s="1430"/>
      <c r="E843" s="1430"/>
      <c r="F843" s="1430"/>
      <c r="G843" s="1430"/>
      <c r="H843" s="1430"/>
      <c r="I843" s="1430"/>
      <c r="J843" s="1430"/>
      <c r="K843" s="1430"/>
      <c r="L843" s="1430"/>
      <c r="M843" s="1430"/>
      <c r="N843" s="1430"/>
      <c r="O843" s="1430"/>
      <c r="P843" s="1430"/>
      <c r="Q843" s="1430"/>
      <c r="R843" s="1430"/>
      <c r="S843" s="1430"/>
      <c r="T843" s="1430"/>
      <c r="U843" s="1430"/>
      <c r="V843" s="1430"/>
      <c r="W843" s="1430"/>
      <c r="X843" s="1430"/>
      <c r="Y843" s="1430"/>
      <c r="Z843" s="1430"/>
      <c r="AA843" s="1430"/>
      <c r="AB843" s="1430"/>
      <c r="AC843" s="1430"/>
      <c r="AD843" s="1430"/>
      <c r="AE843" s="1430"/>
      <c r="AF843" s="1430"/>
      <c r="AG843" s="1430"/>
      <c r="AH843" s="1430"/>
      <c r="AI843" s="1430"/>
      <c r="AJ843" s="1430"/>
      <c r="AK843" s="93"/>
      <c r="AL843" s="93"/>
      <c r="AM843" s="93"/>
      <c r="AN843" s="93"/>
    </row>
    <row r="844" spans="2:40">
      <c r="B844" s="1430"/>
      <c r="C844" s="1430"/>
      <c r="D844" s="1430"/>
      <c r="E844" s="1430"/>
      <c r="F844" s="1430"/>
      <c r="G844" s="1430"/>
      <c r="H844" s="1430"/>
      <c r="I844" s="1430"/>
      <c r="J844" s="1430"/>
      <c r="K844" s="1430"/>
      <c r="L844" s="1430"/>
      <c r="M844" s="1430"/>
      <c r="N844" s="1430"/>
      <c r="O844" s="1430"/>
      <c r="P844" s="1430"/>
      <c r="Q844" s="1430"/>
      <c r="R844" s="1430"/>
      <c r="S844" s="1430"/>
      <c r="T844" s="1430"/>
      <c r="U844" s="1430"/>
      <c r="V844" s="1430"/>
      <c r="W844" s="1430"/>
      <c r="X844" s="1430"/>
      <c r="Y844" s="1430"/>
      <c r="Z844" s="1430"/>
      <c r="AA844" s="1430"/>
      <c r="AB844" s="1430"/>
      <c r="AC844" s="1430"/>
      <c r="AD844" s="1430"/>
      <c r="AE844" s="1430"/>
      <c r="AF844" s="1430"/>
      <c r="AG844" s="1430"/>
      <c r="AH844" s="1430"/>
      <c r="AI844" s="1430"/>
      <c r="AJ844" s="1430"/>
      <c r="AK844" s="93"/>
      <c r="AL844" s="93"/>
      <c r="AM844" s="93"/>
      <c r="AN844" s="93"/>
    </row>
    <row r="845" spans="2:40">
      <c r="B845" s="1430"/>
      <c r="C845" s="1430"/>
      <c r="D845" s="1430"/>
      <c r="E845" s="1430"/>
      <c r="F845" s="1430"/>
      <c r="G845" s="1430"/>
      <c r="H845" s="1430"/>
      <c r="I845" s="1430"/>
      <c r="J845" s="1430"/>
      <c r="K845" s="1430"/>
      <c r="L845" s="1430"/>
      <c r="M845" s="1430"/>
      <c r="N845" s="1430"/>
      <c r="O845" s="1430"/>
      <c r="P845" s="1430"/>
      <c r="Q845" s="1430"/>
      <c r="R845" s="1430"/>
      <c r="S845" s="1430"/>
      <c r="T845" s="1430"/>
      <c r="U845" s="1430"/>
      <c r="V845" s="1430"/>
      <c r="W845" s="1430"/>
      <c r="X845" s="1430"/>
      <c r="Y845" s="1430"/>
      <c r="Z845" s="1430"/>
      <c r="AA845" s="1430"/>
      <c r="AB845" s="1430"/>
      <c r="AC845" s="1430"/>
      <c r="AD845" s="1430"/>
      <c r="AE845" s="1430"/>
      <c r="AF845" s="1430"/>
      <c r="AG845" s="1430"/>
      <c r="AH845" s="1430"/>
      <c r="AI845" s="1430"/>
      <c r="AJ845" s="1430"/>
      <c r="AK845" s="93"/>
      <c r="AL845" s="93"/>
      <c r="AM845" s="93"/>
      <c r="AN845" s="93"/>
    </row>
    <row r="846" spans="2:40">
      <c r="B846" s="1430"/>
      <c r="C846" s="1430"/>
      <c r="D846" s="1430"/>
      <c r="E846" s="1430"/>
      <c r="F846" s="1430"/>
      <c r="G846" s="1430"/>
      <c r="H846" s="1430"/>
      <c r="I846" s="1430"/>
      <c r="J846" s="1430"/>
      <c r="K846" s="1430"/>
      <c r="L846" s="1430"/>
      <c r="M846" s="1430"/>
      <c r="N846" s="1430"/>
      <c r="O846" s="1430"/>
      <c r="P846" s="1430"/>
      <c r="Q846" s="1430"/>
      <c r="R846" s="1430"/>
      <c r="S846" s="1430"/>
      <c r="T846" s="1430"/>
      <c r="U846" s="1430"/>
      <c r="V846" s="1430"/>
      <c r="W846" s="1430"/>
      <c r="X846" s="1430"/>
      <c r="Y846" s="1430"/>
      <c r="Z846" s="1430"/>
      <c r="AA846" s="1430"/>
      <c r="AB846" s="1430"/>
      <c r="AC846" s="1430"/>
      <c r="AD846" s="1430"/>
      <c r="AE846" s="1430"/>
      <c r="AF846" s="1430"/>
      <c r="AG846" s="1430"/>
      <c r="AH846" s="1430"/>
      <c r="AI846" s="1430"/>
      <c r="AJ846" s="1430"/>
      <c r="AK846" s="93"/>
      <c r="AL846" s="93"/>
      <c r="AM846" s="93"/>
      <c r="AN846" s="93"/>
    </row>
    <row r="847" spans="2:40">
      <c r="B847" s="1430"/>
      <c r="C847" s="1430"/>
      <c r="D847" s="1430"/>
      <c r="E847" s="1430"/>
      <c r="F847" s="1430"/>
      <c r="G847" s="1430"/>
      <c r="H847" s="1430"/>
      <c r="I847" s="1430"/>
      <c r="J847" s="1430"/>
      <c r="K847" s="1430"/>
      <c r="L847" s="1430"/>
      <c r="M847" s="1430"/>
      <c r="N847" s="1430"/>
      <c r="O847" s="1430"/>
      <c r="P847" s="1430"/>
      <c r="Q847" s="1430"/>
      <c r="R847" s="1430"/>
      <c r="S847" s="1430"/>
      <c r="T847" s="1430"/>
      <c r="U847" s="1430"/>
      <c r="V847" s="1430"/>
      <c r="W847" s="1430"/>
      <c r="X847" s="1430"/>
      <c r="Y847" s="1430"/>
      <c r="Z847" s="1430"/>
      <c r="AA847" s="1430"/>
      <c r="AB847" s="1430"/>
      <c r="AC847" s="1430"/>
      <c r="AD847" s="1430"/>
      <c r="AE847" s="1430"/>
      <c r="AF847" s="1430"/>
      <c r="AG847" s="1430"/>
      <c r="AH847" s="1430"/>
      <c r="AI847" s="1430"/>
      <c r="AJ847" s="1430"/>
      <c r="AK847" s="93"/>
      <c r="AL847" s="93"/>
      <c r="AM847" s="93"/>
      <c r="AN847" s="93"/>
    </row>
    <row r="848" spans="2:40">
      <c r="B848" s="1430"/>
      <c r="C848" s="1430"/>
      <c r="D848" s="1430"/>
      <c r="E848" s="1430"/>
      <c r="F848" s="1430"/>
      <c r="G848" s="1430"/>
      <c r="H848" s="1430"/>
      <c r="I848" s="1430"/>
      <c r="J848" s="1430"/>
      <c r="K848" s="1430"/>
      <c r="L848" s="1430"/>
      <c r="M848" s="1430"/>
      <c r="N848" s="1430"/>
      <c r="O848" s="1430"/>
      <c r="P848" s="1430"/>
      <c r="Q848" s="1430"/>
      <c r="R848" s="1430"/>
      <c r="S848" s="1430"/>
      <c r="T848" s="1430"/>
      <c r="U848" s="1430"/>
      <c r="V848" s="1430"/>
      <c r="W848" s="1430"/>
      <c r="X848" s="1430"/>
      <c r="Y848" s="1430"/>
      <c r="Z848" s="1430"/>
      <c r="AA848" s="1430"/>
      <c r="AB848" s="1430"/>
      <c r="AC848" s="1430"/>
      <c r="AD848" s="1430"/>
      <c r="AE848" s="1430"/>
      <c r="AF848" s="1430"/>
      <c r="AG848" s="1430"/>
      <c r="AH848" s="1430"/>
      <c r="AI848" s="1430"/>
      <c r="AJ848" s="1430"/>
      <c r="AK848" s="93"/>
      <c r="AL848" s="93"/>
      <c r="AM848" s="93"/>
      <c r="AN848" s="93"/>
    </row>
    <row r="849" spans="2:40">
      <c r="B849" s="1430"/>
      <c r="C849" s="1430"/>
      <c r="D849" s="1430"/>
      <c r="E849" s="1430"/>
      <c r="F849" s="1430"/>
      <c r="G849" s="1430"/>
      <c r="H849" s="1430"/>
      <c r="I849" s="1430"/>
      <c r="J849" s="1430"/>
      <c r="K849" s="1430"/>
      <c r="L849" s="1430"/>
      <c r="M849" s="1430"/>
      <c r="N849" s="1430"/>
      <c r="O849" s="1430"/>
      <c r="P849" s="1430"/>
      <c r="Q849" s="1430"/>
      <c r="R849" s="1430"/>
      <c r="S849" s="1430"/>
      <c r="T849" s="1430"/>
      <c r="U849" s="1430"/>
      <c r="V849" s="1430"/>
      <c r="W849" s="1430"/>
      <c r="X849" s="1430"/>
      <c r="Y849" s="1430"/>
      <c r="Z849" s="1430"/>
      <c r="AA849" s="1430"/>
      <c r="AB849" s="1430"/>
      <c r="AC849" s="1430"/>
      <c r="AD849" s="1430"/>
      <c r="AE849" s="1430"/>
      <c r="AF849" s="1430"/>
      <c r="AG849" s="1430"/>
      <c r="AH849" s="1430"/>
      <c r="AI849" s="1430"/>
      <c r="AJ849" s="1430"/>
      <c r="AK849" s="93"/>
      <c r="AL849" s="93"/>
      <c r="AM849" s="93"/>
      <c r="AN849" s="93"/>
    </row>
    <row r="850" spans="2:40">
      <c r="B850" s="1430"/>
      <c r="C850" s="1430"/>
      <c r="D850" s="1430"/>
      <c r="E850" s="1430"/>
      <c r="F850" s="1430"/>
      <c r="G850" s="1430"/>
      <c r="H850" s="1430"/>
      <c r="I850" s="1430"/>
      <c r="J850" s="1430"/>
      <c r="K850" s="1430"/>
      <c r="L850" s="1430"/>
      <c r="M850" s="1430"/>
      <c r="N850" s="1430"/>
      <c r="O850" s="1430"/>
      <c r="P850" s="1430"/>
      <c r="Q850" s="1430"/>
      <c r="R850" s="1430"/>
      <c r="S850" s="1430"/>
      <c r="T850" s="1430"/>
      <c r="U850" s="1430"/>
      <c r="V850" s="1430"/>
      <c r="W850" s="1430"/>
      <c r="X850" s="1430"/>
      <c r="Y850" s="1430"/>
      <c r="Z850" s="1430"/>
      <c r="AA850" s="1430"/>
      <c r="AB850" s="1430"/>
      <c r="AC850" s="1430"/>
      <c r="AD850" s="1430"/>
      <c r="AE850" s="1430"/>
      <c r="AF850" s="1430"/>
      <c r="AG850" s="1430"/>
      <c r="AH850" s="1430"/>
      <c r="AI850" s="1430"/>
      <c r="AJ850" s="1430"/>
      <c r="AK850" s="93"/>
      <c r="AL850" s="93"/>
      <c r="AM850" s="93"/>
      <c r="AN850" s="93"/>
    </row>
    <row r="851" spans="2:40">
      <c r="B851" s="1430"/>
      <c r="C851" s="1430"/>
      <c r="D851" s="1430"/>
      <c r="E851" s="1430"/>
      <c r="F851" s="1430"/>
      <c r="G851" s="1430"/>
      <c r="H851" s="1430"/>
      <c r="I851" s="1430"/>
      <c r="J851" s="1430"/>
      <c r="K851" s="1430"/>
      <c r="L851" s="1430"/>
      <c r="M851" s="1430"/>
      <c r="N851" s="1430"/>
      <c r="O851" s="1430"/>
      <c r="P851" s="1430"/>
      <c r="Q851" s="1430"/>
      <c r="R851" s="1430"/>
      <c r="S851" s="1430"/>
      <c r="T851" s="1430"/>
      <c r="U851" s="1430"/>
      <c r="V851" s="1430"/>
      <c r="W851" s="1430"/>
      <c r="X851" s="1430"/>
      <c r="Y851" s="1430"/>
      <c r="Z851" s="1430"/>
      <c r="AA851" s="1430"/>
      <c r="AB851" s="1430"/>
      <c r="AC851" s="1430"/>
      <c r="AD851" s="1430"/>
      <c r="AE851" s="1430"/>
      <c r="AF851" s="1430"/>
      <c r="AG851" s="1430"/>
      <c r="AH851" s="1430"/>
      <c r="AI851" s="1430"/>
      <c r="AJ851" s="1430"/>
      <c r="AK851" s="93"/>
      <c r="AL851" s="93"/>
      <c r="AM851" s="93"/>
      <c r="AN851" s="93"/>
    </row>
    <row r="852" spans="2:40">
      <c r="B852" s="1430"/>
      <c r="C852" s="1430"/>
      <c r="D852" s="1430"/>
      <c r="E852" s="1430"/>
      <c r="F852" s="1430"/>
      <c r="G852" s="1430"/>
      <c r="H852" s="1430"/>
      <c r="I852" s="1430"/>
      <c r="J852" s="1430"/>
      <c r="K852" s="1430"/>
      <c r="L852" s="1430"/>
      <c r="M852" s="1430"/>
      <c r="N852" s="1430"/>
      <c r="O852" s="1430"/>
      <c r="P852" s="1430"/>
      <c r="Q852" s="1430"/>
      <c r="R852" s="1430"/>
      <c r="S852" s="1430"/>
      <c r="T852" s="1430"/>
      <c r="U852" s="1430"/>
      <c r="V852" s="1430"/>
      <c r="W852" s="1430"/>
      <c r="X852" s="1430"/>
      <c r="Y852" s="1430"/>
      <c r="Z852" s="1430"/>
      <c r="AA852" s="1430"/>
      <c r="AB852" s="1430"/>
      <c r="AC852" s="1430"/>
      <c r="AD852" s="1430"/>
      <c r="AE852" s="1430"/>
      <c r="AF852" s="1430"/>
      <c r="AG852" s="1430"/>
      <c r="AH852" s="1430"/>
      <c r="AI852" s="1430"/>
      <c r="AJ852" s="1430"/>
      <c r="AK852" s="93"/>
      <c r="AL852" s="93"/>
      <c r="AM852" s="93"/>
      <c r="AN852" s="93"/>
    </row>
    <row r="853" spans="2:40">
      <c r="B853" s="1430"/>
      <c r="C853" s="1430"/>
      <c r="D853" s="1430"/>
      <c r="E853" s="1430"/>
      <c r="F853" s="1430"/>
      <c r="G853" s="1430"/>
      <c r="H853" s="1430"/>
      <c r="I853" s="1430"/>
      <c r="J853" s="1430"/>
      <c r="K853" s="1430"/>
      <c r="L853" s="1430"/>
      <c r="M853" s="1430"/>
      <c r="N853" s="1430"/>
      <c r="O853" s="1430"/>
      <c r="P853" s="1430"/>
      <c r="Q853" s="1430"/>
      <c r="R853" s="1430"/>
      <c r="S853" s="1430"/>
      <c r="T853" s="1430"/>
      <c r="U853" s="1430"/>
      <c r="V853" s="1430"/>
      <c r="W853" s="1430"/>
      <c r="X853" s="1430"/>
      <c r="Y853" s="1430"/>
      <c r="Z853" s="1430"/>
      <c r="AA853" s="1430"/>
      <c r="AB853" s="1430"/>
      <c r="AC853" s="1430"/>
      <c r="AD853" s="1430"/>
      <c r="AE853" s="1430"/>
      <c r="AF853" s="1430"/>
      <c r="AG853" s="1430"/>
      <c r="AH853" s="1430"/>
      <c r="AI853" s="1430"/>
      <c r="AJ853" s="1430"/>
      <c r="AK853" s="93"/>
      <c r="AL853" s="93"/>
      <c r="AM853" s="93"/>
      <c r="AN853" s="93"/>
    </row>
    <row r="854" spans="2:40">
      <c r="B854" s="1430"/>
      <c r="C854" s="1430"/>
      <c r="D854" s="1430"/>
      <c r="E854" s="1430"/>
      <c r="F854" s="1430"/>
      <c r="G854" s="1430"/>
      <c r="H854" s="1430"/>
      <c r="I854" s="1430"/>
      <c r="J854" s="1430"/>
      <c r="K854" s="1430"/>
      <c r="L854" s="1430"/>
      <c r="M854" s="1430"/>
      <c r="N854" s="1430"/>
      <c r="O854" s="1430"/>
      <c r="P854" s="1430"/>
      <c r="Q854" s="1430"/>
      <c r="R854" s="1430"/>
      <c r="S854" s="1430"/>
      <c r="T854" s="1430"/>
      <c r="U854" s="1430"/>
      <c r="V854" s="1430"/>
      <c r="W854" s="1430"/>
      <c r="X854" s="1430"/>
      <c r="Y854" s="1430"/>
      <c r="Z854" s="1430"/>
      <c r="AA854" s="1430"/>
      <c r="AB854" s="1430"/>
      <c r="AC854" s="1430"/>
      <c r="AD854" s="1430"/>
      <c r="AE854" s="1430"/>
      <c r="AF854" s="1430"/>
      <c r="AG854" s="1430"/>
      <c r="AH854" s="1430"/>
      <c r="AI854" s="1430"/>
      <c r="AJ854" s="1430"/>
      <c r="AK854" s="93"/>
      <c r="AL854" s="93"/>
      <c r="AM854" s="93"/>
      <c r="AN854" s="93"/>
    </row>
    <row r="855" spans="2:40">
      <c r="B855" s="1430"/>
      <c r="C855" s="1430"/>
      <c r="D855" s="1430"/>
      <c r="E855" s="1430"/>
      <c r="F855" s="1430"/>
      <c r="G855" s="1430"/>
      <c r="H855" s="1430"/>
      <c r="I855" s="1430"/>
      <c r="J855" s="1430"/>
      <c r="K855" s="1430"/>
      <c r="L855" s="1430"/>
      <c r="M855" s="1430"/>
      <c r="N855" s="1430"/>
      <c r="O855" s="1430"/>
      <c r="P855" s="1430"/>
      <c r="Q855" s="1430"/>
      <c r="R855" s="1430"/>
      <c r="S855" s="1430"/>
      <c r="T855" s="1430"/>
      <c r="U855" s="1430"/>
      <c r="V855" s="1430"/>
      <c r="W855" s="1430"/>
      <c r="X855" s="1430"/>
      <c r="Y855" s="1430"/>
      <c r="Z855" s="1430"/>
      <c r="AA855" s="1430"/>
      <c r="AB855" s="1430"/>
      <c r="AC855" s="1430"/>
      <c r="AD855" s="1430"/>
      <c r="AE855" s="1430"/>
      <c r="AF855" s="1430"/>
      <c r="AG855" s="1430"/>
      <c r="AH855" s="1430"/>
      <c r="AI855" s="1430"/>
      <c r="AJ855" s="1430"/>
      <c r="AK855" s="93"/>
      <c r="AL855" s="93"/>
      <c r="AM855" s="93"/>
      <c r="AN855" s="93"/>
    </row>
    <row r="856" spans="2:40">
      <c r="B856" s="1430"/>
      <c r="C856" s="1430"/>
      <c r="D856" s="1430"/>
      <c r="E856" s="1430"/>
      <c r="F856" s="1430"/>
      <c r="G856" s="1430"/>
      <c r="H856" s="1430"/>
      <c r="I856" s="1430"/>
      <c r="J856" s="1430"/>
      <c r="K856" s="1430"/>
      <c r="L856" s="1430"/>
      <c r="M856" s="1430"/>
      <c r="N856" s="1430"/>
      <c r="O856" s="1430"/>
      <c r="P856" s="1430"/>
      <c r="Q856" s="1430"/>
      <c r="R856" s="1430"/>
      <c r="S856" s="1430"/>
      <c r="T856" s="1430"/>
      <c r="U856" s="1430"/>
      <c r="V856" s="1430"/>
      <c r="W856" s="1430"/>
      <c r="X856" s="1430"/>
      <c r="Y856" s="1430"/>
      <c r="Z856" s="1430"/>
      <c r="AA856" s="1430"/>
      <c r="AB856" s="1430"/>
      <c r="AC856" s="1430"/>
      <c r="AD856" s="1430"/>
      <c r="AE856" s="1430"/>
      <c r="AF856" s="1430"/>
      <c r="AG856" s="1430"/>
      <c r="AH856" s="1430"/>
      <c r="AI856" s="1430"/>
      <c r="AJ856" s="1430"/>
      <c r="AK856" s="93"/>
      <c r="AL856" s="93"/>
      <c r="AM856" s="93"/>
      <c r="AN856" s="93"/>
    </row>
    <row r="857" spans="2:40">
      <c r="B857" s="1430"/>
      <c r="C857" s="1430"/>
      <c r="D857" s="1430"/>
      <c r="E857" s="1430"/>
      <c r="F857" s="1430"/>
      <c r="G857" s="1430"/>
      <c r="H857" s="1430"/>
      <c r="I857" s="1430"/>
      <c r="J857" s="1430"/>
      <c r="K857" s="1430"/>
      <c r="L857" s="1430"/>
      <c r="M857" s="1430"/>
      <c r="N857" s="1430"/>
      <c r="O857" s="1430"/>
      <c r="P857" s="1430"/>
      <c r="Q857" s="1430"/>
      <c r="R857" s="1430"/>
      <c r="S857" s="1430"/>
      <c r="T857" s="1430"/>
      <c r="U857" s="1430"/>
      <c r="V857" s="1430"/>
      <c r="W857" s="1430"/>
      <c r="X857" s="1430"/>
      <c r="Y857" s="1430"/>
      <c r="Z857" s="1430"/>
      <c r="AA857" s="1430"/>
      <c r="AB857" s="1430"/>
      <c r="AC857" s="1430"/>
      <c r="AD857" s="1430"/>
      <c r="AE857" s="1430"/>
      <c r="AF857" s="1430"/>
      <c r="AG857" s="1430"/>
      <c r="AH857" s="1430"/>
      <c r="AI857" s="1430"/>
      <c r="AJ857" s="1430"/>
      <c r="AK857" s="93"/>
      <c r="AL857" s="93"/>
      <c r="AM857" s="93"/>
      <c r="AN857" s="93"/>
    </row>
    <row r="858" spans="2:40">
      <c r="B858" s="1430"/>
      <c r="C858" s="1430"/>
      <c r="D858" s="1430"/>
      <c r="E858" s="1430"/>
      <c r="F858" s="1430"/>
      <c r="G858" s="1430"/>
      <c r="H858" s="1430"/>
      <c r="I858" s="1430"/>
      <c r="J858" s="1430"/>
      <c r="K858" s="1430"/>
      <c r="L858" s="1430"/>
      <c r="M858" s="1430"/>
      <c r="N858" s="1430"/>
      <c r="O858" s="1430"/>
      <c r="P858" s="1430"/>
      <c r="Q858" s="1430"/>
      <c r="R858" s="1430"/>
      <c r="S858" s="1430"/>
      <c r="T858" s="1430"/>
      <c r="U858" s="1430"/>
      <c r="V858" s="1430"/>
      <c r="W858" s="1430"/>
      <c r="X858" s="1430"/>
      <c r="Y858" s="1430"/>
      <c r="Z858" s="1430"/>
      <c r="AA858" s="1430"/>
      <c r="AB858" s="1430"/>
      <c r="AC858" s="1430"/>
      <c r="AD858" s="1430"/>
      <c r="AE858" s="1430"/>
      <c r="AF858" s="1430"/>
      <c r="AG858" s="1430"/>
      <c r="AH858" s="1430"/>
      <c r="AI858" s="1430"/>
      <c r="AJ858" s="1430"/>
      <c r="AK858" s="93"/>
      <c r="AL858" s="93"/>
      <c r="AM858" s="93"/>
      <c r="AN858" s="93"/>
    </row>
    <row r="859" spans="2:40">
      <c r="B859" s="1430"/>
      <c r="C859" s="1430"/>
      <c r="D859" s="1430"/>
      <c r="E859" s="1430"/>
      <c r="F859" s="1430"/>
      <c r="G859" s="1430"/>
      <c r="H859" s="1430"/>
      <c r="I859" s="1430"/>
      <c r="J859" s="1430"/>
      <c r="K859" s="1430"/>
      <c r="L859" s="1430"/>
      <c r="M859" s="1430"/>
      <c r="N859" s="1430"/>
      <c r="O859" s="1430"/>
      <c r="P859" s="1430"/>
      <c r="Q859" s="1430"/>
      <c r="R859" s="1430"/>
      <c r="S859" s="1430"/>
      <c r="T859" s="1430"/>
      <c r="U859" s="1430"/>
      <c r="V859" s="1430"/>
      <c r="W859" s="1430"/>
      <c r="X859" s="1430"/>
      <c r="Y859" s="1430"/>
      <c r="Z859" s="1430"/>
      <c r="AA859" s="1430"/>
      <c r="AB859" s="1430"/>
      <c r="AC859" s="1430"/>
      <c r="AD859" s="1430"/>
      <c r="AE859" s="1430"/>
      <c r="AF859" s="1430"/>
      <c r="AG859" s="1430"/>
      <c r="AH859" s="1430"/>
      <c r="AI859" s="1430"/>
      <c r="AJ859" s="1430"/>
      <c r="AK859" s="93"/>
      <c r="AL859" s="93"/>
      <c r="AM859" s="93"/>
      <c r="AN859" s="93"/>
    </row>
    <row r="860" spans="2:40">
      <c r="B860" s="1430"/>
      <c r="C860" s="1430"/>
      <c r="D860" s="1430"/>
      <c r="E860" s="1430"/>
      <c r="F860" s="1430"/>
      <c r="G860" s="1430"/>
      <c r="H860" s="1430"/>
      <c r="I860" s="1430"/>
      <c r="J860" s="1430"/>
      <c r="K860" s="1430"/>
      <c r="L860" s="1430"/>
      <c r="M860" s="1430"/>
      <c r="N860" s="1430"/>
      <c r="O860" s="1430"/>
      <c r="P860" s="1430"/>
      <c r="Q860" s="1430"/>
      <c r="R860" s="1430"/>
      <c r="S860" s="1430"/>
      <c r="T860" s="1430"/>
      <c r="U860" s="1430"/>
      <c r="V860" s="1430"/>
      <c r="W860" s="1430"/>
      <c r="X860" s="1430"/>
      <c r="Y860" s="1430"/>
      <c r="Z860" s="1430"/>
      <c r="AA860" s="1430"/>
      <c r="AB860" s="1430"/>
      <c r="AC860" s="1430"/>
      <c r="AD860" s="1430"/>
      <c r="AE860" s="1430"/>
      <c r="AF860" s="1430"/>
      <c r="AG860" s="1430"/>
      <c r="AH860" s="1430"/>
      <c r="AI860" s="1430"/>
      <c r="AJ860" s="1430"/>
      <c r="AK860" s="93"/>
      <c r="AL860" s="93"/>
      <c r="AM860" s="93"/>
      <c r="AN860" s="93"/>
    </row>
    <row r="861" spans="2:40">
      <c r="B861" s="1430"/>
      <c r="C861" s="1430"/>
      <c r="D861" s="1430"/>
      <c r="E861" s="1430"/>
      <c r="F861" s="1430"/>
      <c r="G861" s="1430"/>
      <c r="H861" s="1430"/>
      <c r="I861" s="1430"/>
      <c r="J861" s="1430"/>
      <c r="K861" s="1430"/>
      <c r="L861" s="1430"/>
      <c r="M861" s="1430"/>
      <c r="N861" s="1430"/>
      <c r="O861" s="1430"/>
      <c r="P861" s="1430"/>
      <c r="Q861" s="1430"/>
      <c r="R861" s="1430"/>
      <c r="S861" s="1430"/>
      <c r="T861" s="1430"/>
      <c r="U861" s="1430"/>
      <c r="V861" s="1430"/>
      <c r="W861" s="1430"/>
      <c r="X861" s="1430"/>
      <c r="Y861" s="1430"/>
      <c r="Z861" s="1430"/>
      <c r="AA861" s="1430"/>
      <c r="AB861" s="1430"/>
      <c r="AC861" s="1430"/>
      <c r="AD861" s="1430"/>
      <c r="AE861" s="1430"/>
      <c r="AF861" s="1430"/>
      <c r="AG861" s="1430"/>
      <c r="AH861" s="1430"/>
      <c r="AI861" s="1430"/>
      <c r="AJ861" s="1430"/>
      <c r="AK861" s="93"/>
      <c r="AL861" s="93"/>
      <c r="AM861" s="93"/>
      <c r="AN861" s="93"/>
    </row>
    <row r="862" spans="2:40">
      <c r="B862" s="1430"/>
      <c r="C862" s="1430"/>
      <c r="D862" s="1430"/>
      <c r="E862" s="1430"/>
      <c r="F862" s="1430"/>
      <c r="G862" s="1430"/>
      <c r="H862" s="1430"/>
      <c r="I862" s="1430"/>
      <c r="J862" s="1430"/>
      <c r="K862" s="1430"/>
      <c r="L862" s="1430"/>
      <c r="M862" s="1430"/>
      <c r="N862" s="1430"/>
      <c r="O862" s="1430"/>
      <c r="P862" s="1430"/>
      <c r="Q862" s="1430"/>
      <c r="R862" s="1430"/>
      <c r="S862" s="1430"/>
      <c r="T862" s="1430"/>
      <c r="U862" s="1430"/>
      <c r="V862" s="1430"/>
      <c r="W862" s="1430"/>
      <c r="X862" s="1430"/>
      <c r="Y862" s="1430"/>
      <c r="Z862" s="1430"/>
      <c r="AA862" s="1430"/>
      <c r="AB862" s="1430"/>
      <c r="AC862" s="1430"/>
      <c r="AD862" s="1430"/>
      <c r="AE862" s="1430"/>
      <c r="AF862" s="1430"/>
      <c r="AG862" s="1430"/>
      <c r="AH862" s="1430"/>
      <c r="AI862" s="1430"/>
      <c r="AJ862" s="1430"/>
      <c r="AK862" s="93"/>
      <c r="AL862" s="93"/>
      <c r="AM862" s="93"/>
      <c r="AN862" s="93"/>
    </row>
    <row r="863" spans="2:40">
      <c r="B863" s="1430"/>
      <c r="C863" s="1430"/>
      <c r="D863" s="1430"/>
      <c r="E863" s="1430"/>
      <c r="F863" s="1430"/>
      <c r="G863" s="1430"/>
      <c r="H863" s="1430"/>
      <c r="I863" s="1430"/>
      <c r="J863" s="1430"/>
      <c r="K863" s="1430"/>
      <c r="L863" s="1430"/>
      <c r="M863" s="1430"/>
      <c r="N863" s="1430"/>
      <c r="O863" s="1430"/>
      <c r="P863" s="1430"/>
      <c r="Q863" s="1430"/>
      <c r="R863" s="1430"/>
      <c r="S863" s="1430"/>
      <c r="T863" s="1430"/>
      <c r="U863" s="1430"/>
      <c r="V863" s="1430"/>
      <c r="W863" s="1430"/>
      <c r="X863" s="1430"/>
      <c r="Y863" s="1430"/>
      <c r="Z863" s="1430"/>
      <c r="AA863" s="1430"/>
      <c r="AB863" s="1430"/>
      <c r="AC863" s="1430"/>
      <c r="AD863" s="1430"/>
      <c r="AE863" s="1430"/>
      <c r="AF863" s="1430"/>
      <c r="AG863" s="1430"/>
      <c r="AH863" s="1430"/>
      <c r="AI863" s="1430"/>
      <c r="AJ863" s="1430"/>
      <c r="AK863" s="93"/>
      <c r="AL863" s="93"/>
      <c r="AM863" s="93"/>
      <c r="AN863" s="93"/>
    </row>
    <row r="864" spans="2:40">
      <c r="B864" s="1430"/>
      <c r="C864" s="1430"/>
      <c r="D864" s="1430"/>
      <c r="E864" s="1430"/>
      <c r="F864" s="1430"/>
      <c r="G864" s="1430"/>
      <c r="H864" s="1430"/>
      <c r="I864" s="1430"/>
      <c r="J864" s="1430"/>
      <c r="K864" s="1430"/>
      <c r="L864" s="1430"/>
      <c r="M864" s="1430"/>
      <c r="N864" s="1430"/>
      <c r="O864" s="1430"/>
      <c r="P864" s="1430"/>
      <c r="Q864" s="1430"/>
      <c r="R864" s="1430"/>
      <c r="S864" s="1430"/>
      <c r="T864" s="1430"/>
      <c r="U864" s="1430"/>
      <c r="V864" s="1430"/>
      <c r="W864" s="1430"/>
      <c r="X864" s="1430"/>
      <c r="Y864" s="1430"/>
      <c r="Z864" s="1430"/>
      <c r="AA864" s="1430"/>
      <c r="AB864" s="1430"/>
      <c r="AC864" s="1430"/>
      <c r="AD864" s="1430"/>
      <c r="AE864" s="1430"/>
      <c r="AF864" s="1430"/>
      <c r="AG864" s="1430"/>
      <c r="AH864" s="1430"/>
      <c r="AI864" s="1430"/>
      <c r="AJ864" s="1430"/>
      <c r="AK864" s="93"/>
      <c r="AL864" s="93"/>
      <c r="AM864" s="93"/>
      <c r="AN864" s="93"/>
    </row>
    <row r="865" spans="2:40">
      <c r="B865" s="1430"/>
      <c r="C865" s="1430"/>
      <c r="D865" s="1430"/>
      <c r="E865" s="1430"/>
      <c r="F865" s="1430"/>
      <c r="G865" s="1430"/>
      <c r="H865" s="1430"/>
      <c r="I865" s="1430"/>
      <c r="J865" s="1430"/>
      <c r="K865" s="1430"/>
      <c r="L865" s="1430"/>
      <c r="M865" s="1430"/>
      <c r="N865" s="1430"/>
      <c r="O865" s="1430"/>
      <c r="P865" s="1430"/>
      <c r="Q865" s="1430"/>
      <c r="R865" s="1430"/>
      <c r="S865" s="1430"/>
      <c r="T865" s="1430"/>
      <c r="U865" s="1430"/>
      <c r="V865" s="1430"/>
      <c r="W865" s="1430"/>
      <c r="X865" s="1430"/>
      <c r="Y865" s="1430"/>
      <c r="Z865" s="1430"/>
      <c r="AA865" s="1430"/>
      <c r="AB865" s="1430"/>
      <c r="AC865" s="1430"/>
      <c r="AD865" s="1430"/>
      <c r="AE865" s="1430"/>
      <c r="AF865" s="1430"/>
      <c r="AG865" s="1430"/>
      <c r="AH865" s="1430"/>
      <c r="AI865" s="1430"/>
      <c r="AJ865" s="1430"/>
      <c r="AK865" s="93"/>
      <c r="AL865" s="93"/>
      <c r="AM865" s="93"/>
      <c r="AN865" s="93"/>
    </row>
    <row r="866" spans="2:40">
      <c r="B866" s="1430"/>
      <c r="C866" s="1430"/>
      <c r="D866" s="1430"/>
      <c r="E866" s="1430"/>
      <c r="F866" s="1430"/>
      <c r="G866" s="1430"/>
      <c r="H866" s="1430"/>
      <c r="I866" s="1430"/>
      <c r="J866" s="1430"/>
      <c r="K866" s="1430"/>
      <c r="L866" s="1430"/>
      <c r="M866" s="1430"/>
      <c r="N866" s="1430"/>
      <c r="O866" s="1430"/>
      <c r="P866" s="1430"/>
      <c r="Q866" s="1430"/>
      <c r="R866" s="1430"/>
      <c r="S866" s="1430"/>
      <c r="T866" s="1430"/>
      <c r="U866" s="1430"/>
      <c r="V866" s="1430"/>
      <c r="W866" s="1430"/>
      <c r="X866" s="1430"/>
      <c r="Y866" s="1430"/>
      <c r="Z866" s="1430"/>
      <c r="AA866" s="1430"/>
      <c r="AB866" s="1430"/>
      <c r="AC866" s="1430"/>
      <c r="AD866" s="1430"/>
      <c r="AE866" s="1430"/>
      <c r="AF866" s="1430"/>
      <c r="AG866" s="1430"/>
      <c r="AH866" s="1430"/>
      <c r="AI866" s="1430"/>
      <c r="AJ866" s="1430"/>
      <c r="AK866" s="93"/>
      <c r="AL866" s="93"/>
      <c r="AM866" s="93"/>
      <c r="AN866" s="93"/>
    </row>
    <row r="867" spans="2:40">
      <c r="B867" s="1430"/>
      <c r="C867" s="1430"/>
      <c r="D867" s="1430"/>
      <c r="E867" s="1430"/>
      <c r="F867" s="1430"/>
      <c r="G867" s="1430"/>
      <c r="H867" s="1430"/>
      <c r="I867" s="1430"/>
      <c r="J867" s="1430"/>
      <c r="K867" s="1430"/>
      <c r="L867" s="1430"/>
      <c r="M867" s="1430"/>
      <c r="N867" s="1430"/>
      <c r="O867" s="1430"/>
      <c r="P867" s="1430"/>
      <c r="Q867" s="1430"/>
      <c r="R867" s="1430"/>
      <c r="S867" s="1430"/>
      <c r="T867" s="1430"/>
      <c r="U867" s="1430"/>
      <c r="V867" s="1430"/>
      <c r="W867" s="1430"/>
      <c r="X867" s="1430"/>
      <c r="Y867" s="1430"/>
      <c r="Z867" s="1430"/>
      <c r="AA867" s="1430"/>
      <c r="AB867" s="1430"/>
      <c r="AC867" s="1430"/>
      <c r="AD867" s="1430"/>
      <c r="AE867" s="1430"/>
      <c r="AF867" s="1430"/>
      <c r="AG867" s="1430"/>
      <c r="AH867" s="1430"/>
      <c r="AI867" s="1430"/>
      <c r="AJ867" s="1430"/>
      <c r="AK867" s="93"/>
      <c r="AL867" s="93"/>
      <c r="AM867" s="93"/>
      <c r="AN867" s="93"/>
    </row>
  </sheetData>
  <sheetProtection formatCells="0" formatColumns="0" formatRows="0" insertColumns="0" insertRows="0" insertHyperlinks="0" deleteColumns="0" deleteRows="0" sort="0" autoFilter="0" pivotTables="0"/>
  <mergeCells count="1715">
    <mergeCell ref="AB1:AF2"/>
    <mergeCell ref="AG1:AN2"/>
    <mergeCell ref="O1:S2"/>
    <mergeCell ref="T1:AA2"/>
    <mergeCell ref="A3:AN3"/>
    <mergeCell ref="B14:E14"/>
    <mergeCell ref="B4:AN4"/>
    <mergeCell ref="AK8:AN8"/>
    <mergeCell ref="AK9:AN9"/>
    <mergeCell ref="AK10:AN10"/>
    <mergeCell ref="AK11:AN11"/>
    <mergeCell ref="AK12:AN12"/>
    <mergeCell ref="B8:E8"/>
    <mergeCell ref="B9:E9"/>
    <mergeCell ref="B10:E10"/>
    <mergeCell ref="B11:E11"/>
    <mergeCell ref="B12:E12"/>
    <mergeCell ref="AK7:AN7"/>
    <mergeCell ref="B6:AN6"/>
    <mergeCell ref="B1:F2"/>
    <mergeCell ref="G1:N2"/>
    <mergeCell ref="AK19:AN19"/>
    <mergeCell ref="AK20:AN20"/>
    <mergeCell ref="AK21:AN21"/>
    <mergeCell ref="AK22:AN22"/>
    <mergeCell ref="AK23:AN23"/>
    <mergeCell ref="AK26:AN26"/>
    <mergeCell ref="B18:E18"/>
    <mergeCell ref="B19:E19"/>
    <mergeCell ref="B15:E15"/>
    <mergeCell ref="AK18:AN18"/>
    <mergeCell ref="AK15:AN15"/>
    <mergeCell ref="B16:E16"/>
    <mergeCell ref="B17:E17"/>
    <mergeCell ref="B13:E13"/>
    <mergeCell ref="B39:D39"/>
    <mergeCell ref="E39:AJ39"/>
    <mergeCell ref="B38:D38"/>
    <mergeCell ref="E38:AJ38"/>
    <mergeCell ref="B37:D37"/>
    <mergeCell ref="E37:AJ37"/>
    <mergeCell ref="AK14:AN14"/>
    <mergeCell ref="AK13:AN13"/>
    <mergeCell ref="AK16:AN16"/>
    <mergeCell ref="AK17:AN17"/>
    <mergeCell ref="B42:D42"/>
    <mergeCell ref="E42:AJ42"/>
    <mergeCell ref="B41:D41"/>
    <mergeCell ref="E41:AJ41"/>
    <mergeCell ref="B40:D40"/>
    <mergeCell ref="E40:AJ40"/>
    <mergeCell ref="B36:D36"/>
    <mergeCell ref="E36:AJ36"/>
    <mergeCell ref="B35:D35"/>
    <mergeCell ref="E35:AJ35"/>
    <mergeCell ref="B21:E21"/>
    <mergeCell ref="B22:E22"/>
    <mergeCell ref="B23:E23"/>
    <mergeCell ref="B26:E26"/>
    <mergeCell ref="B25:E25"/>
    <mergeCell ref="B20:E20"/>
    <mergeCell ref="B24:E24"/>
    <mergeCell ref="B27:AN27"/>
    <mergeCell ref="AK24:AN24"/>
    <mergeCell ref="AK25:AN25"/>
    <mergeCell ref="B51:D51"/>
    <mergeCell ref="E51:AJ51"/>
    <mergeCell ref="B50:D50"/>
    <mergeCell ref="E50:AJ50"/>
    <mergeCell ref="B49:D49"/>
    <mergeCell ref="E49:AJ49"/>
    <mergeCell ref="B54:D54"/>
    <mergeCell ref="E54:AJ54"/>
    <mergeCell ref="B53:D53"/>
    <mergeCell ref="E53:AJ53"/>
    <mergeCell ref="B52:D52"/>
    <mergeCell ref="E52:AJ52"/>
    <mergeCell ref="B45:D45"/>
    <mergeCell ref="E45:AJ45"/>
    <mergeCell ref="B44:D44"/>
    <mergeCell ref="E44:AJ44"/>
    <mergeCell ref="B43:D43"/>
    <mergeCell ref="E43:AJ43"/>
    <mergeCell ref="B48:D48"/>
    <mergeCell ref="E48:AJ48"/>
    <mergeCell ref="B47:D47"/>
    <mergeCell ref="E47:AJ47"/>
    <mergeCell ref="B46:D46"/>
    <mergeCell ref="E46:AJ46"/>
    <mergeCell ref="B63:D63"/>
    <mergeCell ref="E63:AJ63"/>
    <mergeCell ref="B62:D62"/>
    <mergeCell ref="E62:AJ62"/>
    <mergeCell ref="B61:D61"/>
    <mergeCell ref="E61:AJ61"/>
    <mergeCell ref="B66:D66"/>
    <mergeCell ref="E66:AJ66"/>
    <mergeCell ref="B65:D65"/>
    <mergeCell ref="E65:AJ65"/>
    <mergeCell ref="B64:D64"/>
    <mergeCell ref="E64:AJ64"/>
    <mergeCell ref="B57:D57"/>
    <mergeCell ref="E57:AJ57"/>
    <mergeCell ref="B56:D56"/>
    <mergeCell ref="E56:AJ56"/>
    <mergeCell ref="B55:D55"/>
    <mergeCell ref="E55:AJ55"/>
    <mergeCell ref="B60:D60"/>
    <mergeCell ref="E60:AJ60"/>
    <mergeCell ref="B59:D59"/>
    <mergeCell ref="E59:AJ59"/>
    <mergeCell ref="B58:D58"/>
    <mergeCell ref="E58:AJ58"/>
    <mergeCell ref="B75:D75"/>
    <mergeCell ref="E75:AJ75"/>
    <mergeCell ref="B74:D74"/>
    <mergeCell ref="E74:AJ74"/>
    <mergeCell ref="B73:D73"/>
    <mergeCell ref="E73:AJ73"/>
    <mergeCell ref="B78:D78"/>
    <mergeCell ref="E78:AJ78"/>
    <mergeCell ref="B77:D77"/>
    <mergeCell ref="E77:AJ77"/>
    <mergeCell ref="B76:D76"/>
    <mergeCell ref="E76:AJ76"/>
    <mergeCell ref="B69:D69"/>
    <mergeCell ref="E69:AJ69"/>
    <mergeCell ref="B68:D68"/>
    <mergeCell ref="E68:AJ68"/>
    <mergeCell ref="B67:D67"/>
    <mergeCell ref="E67:AJ67"/>
    <mergeCell ref="B72:D72"/>
    <mergeCell ref="E72:AJ72"/>
    <mergeCell ref="B71:D71"/>
    <mergeCell ref="E71:AJ71"/>
    <mergeCell ref="B70:D70"/>
    <mergeCell ref="E70:AJ70"/>
    <mergeCell ref="B87:D87"/>
    <mergeCell ref="E87:AJ87"/>
    <mergeCell ref="B86:D86"/>
    <mergeCell ref="E86:AJ86"/>
    <mergeCell ref="B85:D85"/>
    <mergeCell ref="E85:AJ85"/>
    <mergeCell ref="B90:D90"/>
    <mergeCell ref="E90:AJ90"/>
    <mergeCell ref="B89:D89"/>
    <mergeCell ref="E89:AJ89"/>
    <mergeCell ref="B88:D88"/>
    <mergeCell ref="E88:AJ88"/>
    <mergeCell ref="B81:D81"/>
    <mergeCell ref="E81:AJ81"/>
    <mergeCell ref="B80:D80"/>
    <mergeCell ref="E80:AJ80"/>
    <mergeCell ref="B79:D79"/>
    <mergeCell ref="E79:AJ79"/>
    <mergeCell ref="B84:D84"/>
    <mergeCell ref="E84:AJ84"/>
    <mergeCell ref="B83:D83"/>
    <mergeCell ref="E83:AJ83"/>
    <mergeCell ref="B82:D82"/>
    <mergeCell ref="E82:AJ82"/>
    <mergeCell ref="B99:D99"/>
    <mergeCell ref="E99:AJ99"/>
    <mergeCell ref="B98:D98"/>
    <mergeCell ref="E98:AJ98"/>
    <mergeCell ref="B97:D97"/>
    <mergeCell ref="E97:AJ97"/>
    <mergeCell ref="B102:D102"/>
    <mergeCell ref="E102:AJ102"/>
    <mergeCell ref="B101:D101"/>
    <mergeCell ref="E101:AJ101"/>
    <mergeCell ref="B100:D100"/>
    <mergeCell ref="E100:AJ100"/>
    <mergeCell ref="B93:D93"/>
    <mergeCell ref="E93:AJ93"/>
    <mergeCell ref="B92:D92"/>
    <mergeCell ref="E92:AJ92"/>
    <mergeCell ref="B91:D91"/>
    <mergeCell ref="E91:AJ91"/>
    <mergeCell ref="B96:D96"/>
    <mergeCell ref="E96:AJ96"/>
    <mergeCell ref="B95:D95"/>
    <mergeCell ref="E95:AJ95"/>
    <mergeCell ref="B94:D94"/>
    <mergeCell ref="E94:AJ94"/>
    <mergeCell ref="B111:D111"/>
    <mergeCell ref="E111:AJ111"/>
    <mergeCell ref="B110:D110"/>
    <mergeCell ref="E110:AJ110"/>
    <mergeCell ref="B109:D109"/>
    <mergeCell ref="E109:AJ109"/>
    <mergeCell ref="B114:D114"/>
    <mergeCell ref="E114:AJ114"/>
    <mergeCell ref="B113:D113"/>
    <mergeCell ref="E113:AJ113"/>
    <mergeCell ref="B112:D112"/>
    <mergeCell ref="E112:AJ112"/>
    <mergeCell ref="B105:D105"/>
    <mergeCell ref="E105:AJ105"/>
    <mergeCell ref="B104:D104"/>
    <mergeCell ref="E104:AJ104"/>
    <mergeCell ref="B103:D103"/>
    <mergeCell ref="E103:AJ103"/>
    <mergeCell ref="B108:D108"/>
    <mergeCell ref="E108:AJ108"/>
    <mergeCell ref="B107:D107"/>
    <mergeCell ref="E107:AJ107"/>
    <mergeCell ref="B106:D106"/>
    <mergeCell ref="E106:AJ106"/>
    <mergeCell ref="B123:D123"/>
    <mergeCell ref="E123:AJ123"/>
    <mergeCell ref="B122:D122"/>
    <mergeCell ref="E122:AJ122"/>
    <mergeCell ref="B121:D121"/>
    <mergeCell ref="E121:AJ121"/>
    <mergeCell ref="B126:D126"/>
    <mergeCell ref="E126:AJ126"/>
    <mergeCell ref="B125:D125"/>
    <mergeCell ref="E125:AJ125"/>
    <mergeCell ref="B124:D124"/>
    <mergeCell ref="E124:AJ124"/>
    <mergeCell ref="B117:D117"/>
    <mergeCell ref="E117:AJ117"/>
    <mergeCell ref="B116:D116"/>
    <mergeCell ref="E116:AJ116"/>
    <mergeCell ref="B115:D115"/>
    <mergeCell ref="E115:AJ115"/>
    <mergeCell ref="B120:D120"/>
    <mergeCell ref="E120:AJ120"/>
    <mergeCell ref="B119:D119"/>
    <mergeCell ref="E119:AJ119"/>
    <mergeCell ref="B118:D118"/>
    <mergeCell ref="E118:AJ118"/>
    <mergeCell ref="B135:D135"/>
    <mergeCell ref="E135:AJ135"/>
    <mergeCell ref="B134:D134"/>
    <mergeCell ref="E134:AJ134"/>
    <mergeCell ref="B133:D133"/>
    <mergeCell ref="E133:AJ133"/>
    <mergeCell ref="B138:D138"/>
    <mergeCell ref="E138:AJ138"/>
    <mergeCell ref="B137:D137"/>
    <mergeCell ref="E137:AJ137"/>
    <mergeCell ref="B136:D136"/>
    <mergeCell ref="E136:AJ136"/>
    <mergeCell ref="B129:D129"/>
    <mergeCell ref="E129:AJ129"/>
    <mergeCell ref="B128:D128"/>
    <mergeCell ref="E128:AJ128"/>
    <mergeCell ref="B127:D127"/>
    <mergeCell ref="E127:AJ127"/>
    <mergeCell ref="B132:D132"/>
    <mergeCell ref="E132:AJ132"/>
    <mergeCell ref="B131:D131"/>
    <mergeCell ref="E131:AJ131"/>
    <mergeCell ref="B130:D130"/>
    <mergeCell ref="E130:AJ130"/>
    <mergeCell ref="B147:D147"/>
    <mergeCell ref="E147:AJ147"/>
    <mergeCell ref="B146:D146"/>
    <mergeCell ref="E146:AJ146"/>
    <mergeCell ref="B145:D145"/>
    <mergeCell ref="E145:AJ145"/>
    <mergeCell ref="B150:D150"/>
    <mergeCell ref="E150:AJ150"/>
    <mergeCell ref="B149:D149"/>
    <mergeCell ref="E149:AJ149"/>
    <mergeCell ref="B148:D148"/>
    <mergeCell ref="E148:AJ148"/>
    <mergeCell ref="B141:D141"/>
    <mergeCell ref="E141:AJ141"/>
    <mergeCell ref="B140:D140"/>
    <mergeCell ref="E140:AJ140"/>
    <mergeCell ref="B139:D139"/>
    <mergeCell ref="E139:AJ139"/>
    <mergeCell ref="B144:D144"/>
    <mergeCell ref="E144:AJ144"/>
    <mergeCell ref="B143:D143"/>
    <mergeCell ref="E143:AJ143"/>
    <mergeCell ref="B142:D142"/>
    <mergeCell ref="E142:AJ142"/>
    <mergeCell ref="B159:D159"/>
    <mergeCell ref="E159:AJ159"/>
    <mergeCell ref="B158:D158"/>
    <mergeCell ref="E158:AJ158"/>
    <mergeCell ref="B157:D157"/>
    <mergeCell ref="E157:AJ157"/>
    <mergeCell ref="B162:D162"/>
    <mergeCell ref="E162:AJ162"/>
    <mergeCell ref="B161:D161"/>
    <mergeCell ref="E161:AJ161"/>
    <mergeCell ref="B160:D160"/>
    <mergeCell ref="E160:AJ160"/>
    <mergeCell ref="B153:D153"/>
    <mergeCell ref="E153:AJ153"/>
    <mergeCell ref="B152:D152"/>
    <mergeCell ref="E152:AJ152"/>
    <mergeCell ref="B151:D151"/>
    <mergeCell ref="E151:AJ151"/>
    <mergeCell ref="B156:D156"/>
    <mergeCell ref="E156:AJ156"/>
    <mergeCell ref="B155:D155"/>
    <mergeCell ref="E155:AJ155"/>
    <mergeCell ref="B154:D154"/>
    <mergeCell ref="E154:AJ154"/>
    <mergeCell ref="B171:D171"/>
    <mergeCell ref="E171:AJ171"/>
    <mergeCell ref="B170:D170"/>
    <mergeCell ref="E170:AJ170"/>
    <mergeCell ref="B169:D169"/>
    <mergeCell ref="E169:AJ169"/>
    <mergeCell ref="B174:D174"/>
    <mergeCell ref="E174:AJ174"/>
    <mergeCell ref="B173:D173"/>
    <mergeCell ref="E173:AJ173"/>
    <mergeCell ref="B172:D172"/>
    <mergeCell ref="E172:AJ172"/>
    <mergeCell ref="B165:D165"/>
    <mergeCell ref="E165:AJ165"/>
    <mergeCell ref="B164:D164"/>
    <mergeCell ref="E164:AJ164"/>
    <mergeCell ref="B163:D163"/>
    <mergeCell ref="E163:AJ163"/>
    <mergeCell ref="B168:D168"/>
    <mergeCell ref="E168:AJ168"/>
    <mergeCell ref="B167:D167"/>
    <mergeCell ref="E167:AJ167"/>
    <mergeCell ref="B166:D166"/>
    <mergeCell ref="E166:AJ166"/>
    <mergeCell ref="B183:D183"/>
    <mergeCell ref="E183:AJ183"/>
    <mergeCell ref="B182:D182"/>
    <mergeCell ref="E182:AJ182"/>
    <mergeCell ref="B181:D181"/>
    <mergeCell ref="E181:AJ181"/>
    <mergeCell ref="B186:D186"/>
    <mergeCell ref="E186:AJ186"/>
    <mergeCell ref="B185:D185"/>
    <mergeCell ref="E185:AJ185"/>
    <mergeCell ref="B184:D184"/>
    <mergeCell ref="E184:AJ184"/>
    <mergeCell ref="B177:D177"/>
    <mergeCell ref="E177:AJ177"/>
    <mergeCell ref="B176:D176"/>
    <mergeCell ref="E176:AJ176"/>
    <mergeCell ref="B175:D175"/>
    <mergeCell ref="E175:AJ175"/>
    <mergeCell ref="B180:D180"/>
    <mergeCell ref="E180:AJ180"/>
    <mergeCell ref="B179:D179"/>
    <mergeCell ref="E179:AJ179"/>
    <mergeCell ref="B178:D178"/>
    <mergeCell ref="E178:AJ178"/>
    <mergeCell ref="B195:D195"/>
    <mergeCell ref="E195:AJ195"/>
    <mergeCell ref="B194:D194"/>
    <mergeCell ref="E194:AJ194"/>
    <mergeCell ref="B193:D193"/>
    <mergeCell ref="E193:AJ193"/>
    <mergeCell ref="B198:D198"/>
    <mergeCell ref="E198:AJ198"/>
    <mergeCell ref="B197:D197"/>
    <mergeCell ref="E197:AJ197"/>
    <mergeCell ref="B196:D196"/>
    <mergeCell ref="E196:AJ196"/>
    <mergeCell ref="B189:D189"/>
    <mergeCell ref="E189:AJ189"/>
    <mergeCell ref="B188:D188"/>
    <mergeCell ref="E188:AJ188"/>
    <mergeCell ref="B187:D187"/>
    <mergeCell ref="E187:AJ187"/>
    <mergeCell ref="B192:D192"/>
    <mergeCell ref="E192:AJ192"/>
    <mergeCell ref="B191:D191"/>
    <mergeCell ref="E191:AJ191"/>
    <mergeCell ref="B190:D190"/>
    <mergeCell ref="E190:AJ190"/>
    <mergeCell ref="B207:D207"/>
    <mergeCell ref="E207:AJ207"/>
    <mergeCell ref="B206:D206"/>
    <mergeCell ref="E206:AJ206"/>
    <mergeCell ref="B205:D205"/>
    <mergeCell ref="E205:AJ205"/>
    <mergeCell ref="B210:D210"/>
    <mergeCell ref="E210:AJ210"/>
    <mergeCell ref="B209:D209"/>
    <mergeCell ref="E209:AJ209"/>
    <mergeCell ref="B208:D208"/>
    <mergeCell ref="E208:AJ208"/>
    <mergeCell ref="B201:D201"/>
    <mergeCell ref="E201:AJ201"/>
    <mergeCell ref="B200:D200"/>
    <mergeCell ref="E200:AJ200"/>
    <mergeCell ref="B199:D199"/>
    <mergeCell ref="E199:AJ199"/>
    <mergeCell ref="B204:D204"/>
    <mergeCell ref="E204:AJ204"/>
    <mergeCell ref="B203:D203"/>
    <mergeCell ref="E203:AJ203"/>
    <mergeCell ref="B202:D202"/>
    <mergeCell ref="E202:AJ202"/>
    <mergeCell ref="B219:D219"/>
    <mergeCell ref="E219:AJ219"/>
    <mergeCell ref="B218:D218"/>
    <mergeCell ref="E218:AJ218"/>
    <mergeCell ref="B217:D217"/>
    <mergeCell ref="E217:AJ217"/>
    <mergeCell ref="B222:D222"/>
    <mergeCell ref="E222:AJ222"/>
    <mergeCell ref="B221:D221"/>
    <mergeCell ref="E221:AJ221"/>
    <mergeCell ref="B220:D220"/>
    <mergeCell ref="E220:AJ220"/>
    <mergeCell ref="B213:D213"/>
    <mergeCell ref="E213:AJ213"/>
    <mergeCell ref="B212:D212"/>
    <mergeCell ref="E212:AJ212"/>
    <mergeCell ref="B211:D211"/>
    <mergeCell ref="E211:AJ211"/>
    <mergeCell ref="B216:D216"/>
    <mergeCell ref="E216:AJ216"/>
    <mergeCell ref="B215:D215"/>
    <mergeCell ref="E215:AJ215"/>
    <mergeCell ref="B214:D214"/>
    <mergeCell ref="E214:AJ214"/>
    <mergeCell ref="B231:D231"/>
    <mergeCell ref="E231:AJ231"/>
    <mergeCell ref="B230:D230"/>
    <mergeCell ref="E230:AJ230"/>
    <mergeCell ref="B229:D229"/>
    <mergeCell ref="E229:AJ229"/>
    <mergeCell ref="B234:D234"/>
    <mergeCell ref="E234:AJ234"/>
    <mergeCell ref="B233:D233"/>
    <mergeCell ref="E233:AJ233"/>
    <mergeCell ref="B232:D232"/>
    <mergeCell ref="E232:AJ232"/>
    <mergeCell ref="B225:D225"/>
    <mergeCell ref="E225:AJ225"/>
    <mergeCell ref="B224:D224"/>
    <mergeCell ref="E224:AJ224"/>
    <mergeCell ref="B223:D223"/>
    <mergeCell ref="E223:AJ223"/>
    <mergeCell ref="B228:D228"/>
    <mergeCell ref="E228:AJ228"/>
    <mergeCell ref="B227:D227"/>
    <mergeCell ref="E227:AJ227"/>
    <mergeCell ref="B226:D226"/>
    <mergeCell ref="E226:AJ226"/>
    <mergeCell ref="B243:D243"/>
    <mergeCell ref="E243:AJ243"/>
    <mergeCell ref="B242:D242"/>
    <mergeCell ref="E242:AJ242"/>
    <mergeCell ref="B241:D241"/>
    <mergeCell ref="E241:AJ241"/>
    <mergeCell ref="B246:D246"/>
    <mergeCell ref="E246:AJ246"/>
    <mergeCell ref="B245:D245"/>
    <mergeCell ref="E245:AJ245"/>
    <mergeCell ref="B244:D244"/>
    <mergeCell ref="E244:AJ244"/>
    <mergeCell ref="B237:D237"/>
    <mergeCell ref="E237:AJ237"/>
    <mergeCell ref="B236:D236"/>
    <mergeCell ref="E236:AJ236"/>
    <mergeCell ref="B235:D235"/>
    <mergeCell ref="E235:AJ235"/>
    <mergeCell ref="B240:D240"/>
    <mergeCell ref="E240:AJ240"/>
    <mergeCell ref="B239:D239"/>
    <mergeCell ref="E239:AJ239"/>
    <mergeCell ref="B238:D238"/>
    <mergeCell ref="E238:AJ238"/>
    <mergeCell ref="B255:D255"/>
    <mergeCell ref="E255:AJ255"/>
    <mergeCell ref="B254:D254"/>
    <mergeCell ref="E254:AJ254"/>
    <mergeCell ref="B253:D253"/>
    <mergeCell ref="E253:AJ253"/>
    <mergeCell ref="B258:D258"/>
    <mergeCell ref="E258:AJ258"/>
    <mergeCell ref="B257:D257"/>
    <mergeCell ref="E257:AJ257"/>
    <mergeCell ref="B256:D256"/>
    <mergeCell ref="E256:AJ256"/>
    <mergeCell ref="B249:D249"/>
    <mergeCell ref="E249:AJ249"/>
    <mergeCell ref="B248:D248"/>
    <mergeCell ref="E248:AJ248"/>
    <mergeCell ref="B247:D247"/>
    <mergeCell ref="E247:AJ247"/>
    <mergeCell ref="B252:D252"/>
    <mergeCell ref="E252:AJ252"/>
    <mergeCell ref="B251:D251"/>
    <mergeCell ref="E251:AJ251"/>
    <mergeCell ref="B250:D250"/>
    <mergeCell ref="E250:AJ250"/>
    <mergeCell ref="B267:D267"/>
    <mergeCell ref="E267:AJ267"/>
    <mergeCell ref="B266:D266"/>
    <mergeCell ref="E266:AJ266"/>
    <mergeCell ref="B265:D265"/>
    <mergeCell ref="E265:AJ265"/>
    <mergeCell ref="B270:D270"/>
    <mergeCell ref="E270:AJ270"/>
    <mergeCell ref="B269:D269"/>
    <mergeCell ref="E269:AJ269"/>
    <mergeCell ref="B268:D268"/>
    <mergeCell ref="E268:AJ268"/>
    <mergeCell ref="B261:D261"/>
    <mergeCell ref="E261:AJ261"/>
    <mergeCell ref="B260:D260"/>
    <mergeCell ref="E260:AJ260"/>
    <mergeCell ref="B259:D259"/>
    <mergeCell ref="E259:AJ259"/>
    <mergeCell ref="B264:D264"/>
    <mergeCell ref="E264:AJ264"/>
    <mergeCell ref="B263:D263"/>
    <mergeCell ref="E263:AJ263"/>
    <mergeCell ref="B262:D262"/>
    <mergeCell ref="E262:AJ262"/>
    <mergeCell ref="B279:D279"/>
    <mergeCell ref="E279:AJ279"/>
    <mergeCell ref="B278:D278"/>
    <mergeCell ref="E278:AJ278"/>
    <mergeCell ref="B277:D277"/>
    <mergeCell ref="E277:AJ277"/>
    <mergeCell ref="B282:D282"/>
    <mergeCell ref="E282:AJ282"/>
    <mergeCell ref="B281:D281"/>
    <mergeCell ref="E281:AJ281"/>
    <mergeCell ref="B280:D280"/>
    <mergeCell ref="E280:AJ280"/>
    <mergeCell ref="B273:D273"/>
    <mergeCell ref="E273:AJ273"/>
    <mergeCell ref="B272:D272"/>
    <mergeCell ref="E272:AJ272"/>
    <mergeCell ref="B271:D271"/>
    <mergeCell ref="E271:AJ271"/>
    <mergeCell ref="B276:D276"/>
    <mergeCell ref="E276:AJ276"/>
    <mergeCell ref="B275:D275"/>
    <mergeCell ref="E275:AJ275"/>
    <mergeCell ref="B274:D274"/>
    <mergeCell ref="E274:AJ274"/>
    <mergeCell ref="B291:D291"/>
    <mergeCell ref="E291:AJ291"/>
    <mergeCell ref="B290:D290"/>
    <mergeCell ref="E290:AJ290"/>
    <mergeCell ref="B289:D289"/>
    <mergeCell ref="E289:AJ289"/>
    <mergeCell ref="B294:D294"/>
    <mergeCell ref="E294:AJ294"/>
    <mergeCell ref="B293:D293"/>
    <mergeCell ref="E293:AJ293"/>
    <mergeCell ref="B292:D292"/>
    <mergeCell ref="E292:AJ292"/>
    <mergeCell ref="B285:D285"/>
    <mergeCell ref="E285:AJ285"/>
    <mergeCell ref="B284:D284"/>
    <mergeCell ref="E284:AJ284"/>
    <mergeCell ref="B283:D283"/>
    <mergeCell ref="E283:AJ283"/>
    <mergeCell ref="B288:D288"/>
    <mergeCell ref="E288:AJ288"/>
    <mergeCell ref="B287:D287"/>
    <mergeCell ref="E287:AJ287"/>
    <mergeCell ref="B286:D286"/>
    <mergeCell ref="E286:AJ286"/>
    <mergeCell ref="B303:D303"/>
    <mergeCell ref="E303:AJ303"/>
    <mergeCell ref="B302:D302"/>
    <mergeCell ref="E302:AJ302"/>
    <mergeCell ref="B301:D301"/>
    <mergeCell ref="E301:AJ301"/>
    <mergeCell ref="B306:D306"/>
    <mergeCell ref="E306:AJ306"/>
    <mergeCell ref="B305:D305"/>
    <mergeCell ref="E305:AJ305"/>
    <mergeCell ref="B304:D304"/>
    <mergeCell ref="E304:AJ304"/>
    <mergeCell ref="B297:D297"/>
    <mergeCell ref="E297:AJ297"/>
    <mergeCell ref="B296:D296"/>
    <mergeCell ref="E296:AJ296"/>
    <mergeCell ref="B295:D295"/>
    <mergeCell ref="E295:AJ295"/>
    <mergeCell ref="B300:D300"/>
    <mergeCell ref="E300:AJ300"/>
    <mergeCell ref="B299:D299"/>
    <mergeCell ref="E299:AJ299"/>
    <mergeCell ref="B298:D298"/>
    <mergeCell ref="E298:AJ298"/>
    <mergeCell ref="B315:D315"/>
    <mergeCell ref="E315:AJ315"/>
    <mergeCell ref="B314:D314"/>
    <mergeCell ref="E314:AJ314"/>
    <mergeCell ref="B313:D313"/>
    <mergeCell ref="E313:AJ313"/>
    <mergeCell ref="B318:D318"/>
    <mergeCell ref="E318:AJ318"/>
    <mergeCell ref="B317:D317"/>
    <mergeCell ref="E317:AJ317"/>
    <mergeCell ref="B316:D316"/>
    <mergeCell ref="E316:AJ316"/>
    <mergeCell ref="B309:D309"/>
    <mergeCell ref="E309:AJ309"/>
    <mergeCell ref="B308:D308"/>
    <mergeCell ref="E308:AJ308"/>
    <mergeCell ref="B307:D307"/>
    <mergeCell ref="E307:AJ307"/>
    <mergeCell ref="B312:D312"/>
    <mergeCell ref="E312:AJ312"/>
    <mergeCell ref="B311:D311"/>
    <mergeCell ref="E311:AJ311"/>
    <mergeCell ref="B310:D310"/>
    <mergeCell ref="E310:AJ310"/>
    <mergeCell ref="B327:D327"/>
    <mergeCell ref="E327:AJ327"/>
    <mergeCell ref="B326:D326"/>
    <mergeCell ref="E326:AJ326"/>
    <mergeCell ref="B325:D325"/>
    <mergeCell ref="E325:AJ325"/>
    <mergeCell ref="B330:D330"/>
    <mergeCell ref="E330:AJ330"/>
    <mergeCell ref="B329:D329"/>
    <mergeCell ref="E329:AJ329"/>
    <mergeCell ref="B328:D328"/>
    <mergeCell ref="E328:AJ328"/>
    <mergeCell ref="B321:D321"/>
    <mergeCell ref="E321:AJ321"/>
    <mergeCell ref="B320:D320"/>
    <mergeCell ref="E320:AJ320"/>
    <mergeCell ref="B319:D319"/>
    <mergeCell ref="E319:AJ319"/>
    <mergeCell ref="B324:D324"/>
    <mergeCell ref="E324:AJ324"/>
    <mergeCell ref="B323:D323"/>
    <mergeCell ref="E323:AJ323"/>
    <mergeCell ref="B322:D322"/>
    <mergeCell ref="E322:AJ322"/>
    <mergeCell ref="B339:D339"/>
    <mergeCell ref="E339:AJ339"/>
    <mergeCell ref="B338:D338"/>
    <mergeCell ref="E338:AJ338"/>
    <mergeCell ref="B337:D337"/>
    <mergeCell ref="E337:AJ337"/>
    <mergeCell ref="B342:D342"/>
    <mergeCell ref="E342:AJ342"/>
    <mergeCell ref="B341:D341"/>
    <mergeCell ref="E341:AJ341"/>
    <mergeCell ref="B340:D340"/>
    <mergeCell ref="E340:AJ340"/>
    <mergeCell ref="B333:D333"/>
    <mergeCell ref="E333:AJ333"/>
    <mergeCell ref="B332:D332"/>
    <mergeCell ref="E332:AJ332"/>
    <mergeCell ref="B331:D331"/>
    <mergeCell ref="E331:AJ331"/>
    <mergeCell ref="B336:D336"/>
    <mergeCell ref="E336:AJ336"/>
    <mergeCell ref="B335:D335"/>
    <mergeCell ref="E335:AJ335"/>
    <mergeCell ref="B334:D334"/>
    <mergeCell ref="E334:AJ334"/>
    <mergeCell ref="B351:D351"/>
    <mergeCell ref="E351:AJ351"/>
    <mergeCell ref="B350:D350"/>
    <mergeCell ref="E350:AJ350"/>
    <mergeCell ref="B349:D349"/>
    <mergeCell ref="E349:AJ349"/>
    <mergeCell ref="B354:D354"/>
    <mergeCell ref="E354:AJ354"/>
    <mergeCell ref="B353:D353"/>
    <mergeCell ref="E353:AJ353"/>
    <mergeCell ref="B352:D352"/>
    <mergeCell ref="E352:AJ352"/>
    <mergeCell ref="B345:D345"/>
    <mergeCell ref="E345:AJ345"/>
    <mergeCell ref="B344:D344"/>
    <mergeCell ref="E344:AJ344"/>
    <mergeCell ref="B343:D343"/>
    <mergeCell ref="E343:AJ343"/>
    <mergeCell ref="B348:D348"/>
    <mergeCell ref="E348:AJ348"/>
    <mergeCell ref="B347:D347"/>
    <mergeCell ref="E347:AJ347"/>
    <mergeCell ref="B346:D346"/>
    <mergeCell ref="E346:AJ346"/>
    <mergeCell ref="B363:D363"/>
    <mergeCell ref="E363:AJ363"/>
    <mergeCell ref="B362:D362"/>
    <mergeCell ref="E362:AJ362"/>
    <mergeCell ref="B361:D361"/>
    <mergeCell ref="E361:AJ361"/>
    <mergeCell ref="B366:D366"/>
    <mergeCell ref="E366:AJ366"/>
    <mergeCell ref="B365:D365"/>
    <mergeCell ref="E365:AJ365"/>
    <mergeCell ref="B364:D364"/>
    <mergeCell ref="E364:AJ364"/>
    <mergeCell ref="B357:D357"/>
    <mergeCell ref="E357:AJ357"/>
    <mergeCell ref="B356:D356"/>
    <mergeCell ref="E356:AJ356"/>
    <mergeCell ref="B355:D355"/>
    <mergeCell ref="E355:AJ355"/>
    <mergeCell ref="B360:D360"/>
    <mergeCell ref="E360:AJ360"/>
    <mergeCell ref="B359:D359"/>
    <mergeCell ref="E359:AJ359"/>
    <mergeCell ref="B358:D358"/>
    <mergeCell ref="E358:AJ358"/>
    <mergeCell ref="B375:D375"/>
    <mergeCell ref="E375:AJ375"/>
    <mergeCell ref="B374:D374"/>
    <mergeCell ref="E374:AJ374"/>
    <mergeCell ref="B373:D373"/>
    <mergeCell ref="E373:AJ373"/>
    <mergeCell ref="B378:D378"/>
    <mergeCell ref="E378:AJ378"/>
    <mergeCell ref="B377:D377"/>
    <mergeCell ref="E377:AJ377"/>
    <mergeCell ref="B376:D376"/>
    <mergeCell ref="E376:AJ376"/>
    <mergeCell ref="B369:D369"/>
    <mergeCell ref="E369:AJ369"/>
    <mergeCell ref="B368:D368"/>
    <mergeCell ref="E368:AJ368"/>
    <mergeCell ref="B367:D367"/>
    <mergeCell ref="E367:AJ367"/>
    <mergeCell ref="B372:D372"/>
    <mergeCell ref="E372:AJ372"/>
    <mergeCell ref="B371:D371"/>
    <mergeCell ref="E371:AJ371"/>
    <mergeCell ref="B370:D370"/>
    <mergeCell ref="E370:AJ370"/>
    <mergeCell ref="B387:D387"/>
    <mergeCell ref="E387:AJ387"/>
    <mergeCell ref="B386:D386"/>
    <mergeCell ref="E386:AJ386"/>
    <mergeCell ref="B385:D385"/>
    <mergeCell ref="E385:AJ385"/>
    <mergeCell ref="B390:D390"/>
    <mergeCell ref="E390:AJ390"/>
    <mergeCell ref="B389:D389"/>
    <mergeCell ref="E389:AJ389"/>
    <mergeCell ref="B388:D388"/>
    <mergeCell ref="E388:AJ388"/>
    <mergeCell ref="B381:D381"/>
    <mergeCell ref="E381:AJ381"/>
    <mergeCell ref="B380:D380"/>
    <mergeCell ref="E380:AJ380"/>
    <mergeCell ref="B379:D379"/>
    <mergeCell ref="E379:AJ379"/>
    <mergeCell ref="B384:D384"/>
    <mergeCell ref="E384:AJ384"/>
    <mergeCell ref="B383:D383"/>
    <mergeCell ref="E383:AJ383"/>
    <mergeCell ref="B382:D382"/>
    <mergeCell ref="E382:AJ382"/>
    <mergeCell ref="B399:D399"/>
    <mergeCell ref="E399:AJ399"/>
    <mergeCell ref="B398:D398"/>
    <mergeCell ref="E398:AJ398"/>
    <mergeCell ref="B397:D397"/>
    <mergeCell ref="E397:AJ397"/>
    <mergeCell ref="B402:D402"/>
    <mergeCell ref="E402:AJ402"/>
    <mergeCell ref="B401:D401"/>
    <mergeCell ref="E401:AJ401"/>
    <mergeCell ref="B400:D400"/>
    <mergeCell ref="E400:AJ400"/>
    <mergeCell ref="B393:D393"/>
    <mergeCell ref="E393:AJ393"/>
    <mergeCell ref="B392:D392"/>
    <mergeCell ref="E392:AJ392"/>
    <mergeCell ref="B391:D391"/>
    <mergeCell ref="E391:AJ391"/>
    <mergeCell ref="B396:D396"/>
    <mergeCell ref="E396:AJ396"/>
    <mergeCell ref="B395:D395"/>
    <mergeCell ref="E395:AJ395"/>
    <mergeCell ref="B394:D394"/>
    <mergeCell ref="E394:AJ394"/>
    <mergeCell ref="B411:D411"/>
    <mergeCell ref="E411:AJ411"/>
    <mergeCell ref="B410:D410"/>
    <mergeCell ref="E410:AJ410"/>
    <mergeCell ref="B409:D409"/>
    <mergeCell ref="E409:AJ409"/>
    <mergeCell ref="B414:D414"/>
    <mergeCell ref="E414:AJ414"/>
    <mergeCell ref="B413:D413"/>
    <mergeCell ref="E413:AJ413"/>
    <mergeCell ref="B412:D412"/>
    <mergeCell ref="E412:AJ412"/>
    <mergeCell ref="B405:D405"/>
    <mergeCell ref="E405:AJ405"/>
    <mergeCell ref="B404:D404"/>
    <mergeCell ref="E404:AJ404"/>
    <mergeCell ref="B403:D403"/>
    <mergeCell ref="E403:AJ403"/>
    <mergeCell ref="B408:D408"/>
    <mergeCell ref="E408:AJ408"/>
    <mergeCell ref="B407:D407"/>
    <mergeCell ref="E407:AJ407"/>
    <mergeCell ref="B406:D406"/>
    <mergeCell ref="E406:AJ406"/>
    <mergeCell ref="B423:D423"/>
    <mergeCell ref="E423:AJ423"/>
    <mergeCell ref="B422:D422"/>
    <mergeCell ref="E422:AJ422"/>
    <mergeCell ref="B421:D421"/>
    <mergeCell ref="E421:AJ421"/>
    <mergeCell ref="B426:D426"/>
    <mergeCell ref="E426:AJ426"/>
    <mergeCell ref="B425:D425"/>
    <mergeCell ref="E425:AJ425"/>
    <mergeCell ref="B424:D424"/>
    <mergeCell ref="E424:AJ424"/>
    <mergeCell ref="B417:D417"/>
    <mergeCell ref="E417:AJ417"/>
    <mergeCell ref="B416:D416"/>
    <mergeCell ref="E416:AJ416"/>
    <mergeCell ref="B415:D415"/>
    <mergeCell ref="E415:AJ415"/>
    <mergeCell ref="B420:D420"/>
    <mergeCell ref="E420:AJ420"/>
    <mergeCell ref="B419:D419"/>
    <mergeCell ref="E419:AJ419"/>
    <mergeCell ref="B418:D418"/>
    <mergeCell ref="E418:AJ418"/>
    <mergeCell ref="B435:D435"/>
    <mergeCell ref="E435:AJ435"/>
    <mergeCell ref="B434:D434"/>
    <mergeCell ref="E434:AJ434"/>
    <mergeCell ref="B433:D433"/>
    <mergeCell ref="E433:AJ433"/>
    <mergeCell ref="B438:D438"/>
    <mergeCell ref="E438:AJ438"/>
    <mergeCell ref="B437:D437"/>
    <mergeCell ref="E437:AJ437"/>
    <mergeCell ref="B436:D436"/>
    <mergeCell ref="E436:AJ436"/>
    <mergeCell ref="B429:D429"/>
    <mergeCell ref="E429:AJ429"/>
    <mergeCell ref="B428:D428"/>
    <mergeCell ref="E428:AJ428"/>
    <mergeCell ref="B427:D427"/>
    <mergeCell ref="E427:AJ427"/>
    <mergeCell ref="B432:D432"/>
    <mergeCell ref="E432:AJ432"/>
    <mergeCell ref="B431:D431"/>
    <mergeCell ref="E431:AJ431"/>
    <mergeCell ref="B430:D430"/>
    <mergeCell ref="E430:AJ430"/>
    <mergeCell ref="B447:D447"/>
    <mergeCell ref="E447:AJ447"/>
    <mergeCell ref="B446:D446"/>
    <mergeCell ref="E446:AJ446"/>
    <mergeCell ref="B445:D445"/>
    <mergeCell ref="E445:AJ445"/>
    <mergeCell ref="B450:D450"/>
    <mergeCell ref="E450:AJ450"/>
    <mergeCell ref="B449:D449"/>
    <mergeCell ref="E449:AJ449"/>
    <mergeCell ref="B448:D448"/>
    <mergeCell ref="E448:AJ448"/>
    <mergeCell ref="B441:D441"/>
    <mergeCell ref="E441:AJ441"/>
    <mergeCell ref="B440:D440"/>
    <mergeCell ref="E440:AJ440"/>
    <mergeCell ref="B439:D439"/>
    <mergeCell ref="E439:AJ439"/>
    <mergeCell ref="B444:D444"/>
    <mergeCell ref="E444:AJ444"/>
    <mergeCell ref="B443:D443"/>
    <mergeCell ref="E443:AJ443"/>
    <mergeCell ref="B442:D442"/>
    <mergeCell ref="E442:AJ442"/>
    <mergeCell ref="B459:D459"/>
    <mergeCell ref="E459:AJ459"/>
    <mergeCell ref="B458:D458"/>
    <mergeCell ref="E458:AJ458"/>
    <mergeCell ref="B457:D457"/>
    <mergeCell ref="E457:AJ457"/>
    <mergeCell ref="B462:D462"/>
    <mergeCell ref="E462:AJ462"/>
    <mergeCell ref="B461:D461"/>
    <mergeCell ref="E461:AJ461"/>
    <mergeCell ref="B460:D460"/>
    <mergeCell ref="E460:AJ460"/>
    <mergeCell ref="B453:D453"/>
    <mergeCell ref="E453:AJ453"/>
    <mergeCell ref="B452:D452"/>
    <mergeCell ref="E452:AJ452"/>
    <mergeCell ref="B451:D451"/>
    <mergeCell ref="E451:AJ451"/>
    <mergeCell ref="B456:D456"/>
    <mergeCell ref="E456:AJ456"/>
    <mergeCell ref="B455:D455"/>
    <mergeCell ref="E455:AJ455"/>
    <mergeCell ref="B454:D454"/>
    <mergeCell ref="E454:AJ454"/>
    <mergeCell ref="B471:D471"/>
    <mergeCell ref="E471:AJ471"/>
    <mergeCell ref="B470:D470"/>
    <mergeCell ref="E470:AJ470"/>
    <mergeCell ref="B469:D469"/>
    <mergeCell ref="E469:AJ469"/>
    <mergeCell ref="B474:D474"/>
    <mergeCell ref="E474:AJ474"/>
    <mergeCell ref="B473:D473"/>
    <mergeCell ref="E473:AJ473"/>
    <mergeCell ref="B472:D472"/>
    <mergeCell ref="E472:AJ472"/>
    <mergeCell ref="B465:D465"/>
    <mergeCell ref="E465:AJ465"/>
    <mergeCell ref="B464:D464"/>
    <mergeCell ref="E464:AJ464"/>
    <mergeCell ref="B463:D463"/>
    <mergeCell ref="E463:AJ463"/>
    <mergeCell ref="B468:D468"/>
    <mergeCell ref="E468:AJ468"/>
    <mergeCell ref="B467:D467"/>
    <mergeCell ref="E467:AJ467"/>
    <mergeCell ref="B466:D466"/>
    <mergeCell ref="E466:AJ466"/>
    <mergeCell ref="B483:D483"/>
    <mergeCell ref="E483:AJ483"/>
    <mergeCell ref="B482:D482"/>
    <mergeCell ref="E482:AJ482"/>
    <mergeCell ref="B481:D481"/>
    <mergeCell ref="E481:AJ481"/>
    <mergeCell ref="B486:D486"/>
    <mergeCell ref="E486:AJ486"/>
    <mergeCell ref="B485:D485"/>
    <mergeCell ref="E485:AJ485"/>
    <mergeCell ref="B484:D484"/>
    <mergeCell ref="E484:AJ484"/>
    <mergeCell ref="B477:D477"/>
    <mergeCell ref="E477:AJ477"/>
    <mergeCell ref="B476:D476"/>
    <mergeCell ref="E476:AJ476"/>
    <mergeCell ref="B475:D475"/>
    <mergeCell ref="E475:AJ475"/>
    <mergeCell ref="B480:D480"/>
    <mergeCell ref="E480:AJ480"/>
    <mergeCell ref="B479:D479"/>
    <mergeCell ref="E479:AJ479"/>
    <mergeCell ref="B478:D478"/>
    <mergeCell ref="E478:AJ478"/>
    <mergeCell ref="B495:D495"/>
    <mergeCell ref="E495:AJ495"/>
    <mergeCell ref="B494:D494"/>
    <mergeCell ref="E494:AJ494"/>
    <mergeCell ref="B493:D493"/>
    <mergeCell ref="E493:AJ493"/>
    <mergeCell ref="B498:D498"/>
    <mergeCell ref="E498:AJ498"/>
    <mergeCell ref="B497:D497"/>
    <mergeCell ref="E497:AJ497"/>
    <mergeCell ref="B496:D496"/>
    <mergeCell ref="E496:AJ496"/>
    <mergeCell ref="B489:D489"/>
    <mergeCell ref="E489:AJ489"/>
    <mergeCell ref="B488:D488"/>
    <mergeCell ref="E488:AJ488"/>
    <mergeCell ref="B487:D487"/>
    <mergeCell ref="E487:AJ487"/>
    <mergeCell ref="B492:D492"/>
    <mergeCell ref="E492:AJ492"/>
    <mergeCell ref="B491:D491"/>
    <mergeCell ref="E491:AJ491"/>
    <mergeCell ref="B490:D490"/>
    <mergeCell ref="E490:AJ490"/>
    <mergeCell ref="B507:D507"/>
    <mergeCell ref="E507:AJ507"/>
    <mergeCell ref="B506:D506"/>
    <mergeCell ref="E506:AJ506"/>
    <mergeCell ref="B505:D505"/>
    <mergeCell ref="E505:AJ505"/>
    <mergeCell ref="B510:D510"/>
    <mergeCell ref="E510:AJ510"/>
    <mergeCell ref="B509:D509"/>
    <mergeCell ref="E509:AJ509"/>
    <mergeCell ref="B508:D508"/>
    <mergeCell ref="E508:AJ508"/>
    <mergeCell ref="B501:D501"/>
    <mergeCell ref="E501:AJ501"/>
    <mergeCell ref="B500:D500"/>
    <mergeCell ref="E500:AJ500"/>
    <mergeCell ref="B499:D499"/>
    <mergeCell ref="E499:AJ499"/>
    <mergeCell ref="B504:D504"/>
    <mergeCell ref="E504:AJ504"/>
    <mergeCell ref="B503:D503"/>
    <mergeCell ref="E503:AJ503"/>
    <mergeCell ref="B502:D502"/>
    <mergeCell ref="E502:AJ502"/>
    <mergeCell ref="B519:D519"/>
    <mergeCell ref="E519:AJ519"/>
    <mergeCell ref="B518:D518"/>
    <mergeCell ref="E518:AJ518"/>
    <mergeCell ref="B517:D517"/>
    <mergeCell ref="E517:AJ517"/>
    <mergeCell ref="B522:D522"/>
    <mergeCell ref="E522:AJ522"/>
    <mergeCell ref="B521:D521"/>
    <mergeCell ref="E521:AJ521"/>
    <mergeCell ref="B520:D520"/>
    <mergeCell ref="E520:AJ520"/>
    <mergeCell ref="B513:D513"/>
    <mergeCell ref="E513:AJ513"/>
    <mergeCell ref="B512:D512"/>
    <mergeCell ref="E512:AJ512"/>
    <mergeCell ref="B511:D511"/>
    <mergeCell ref="E511:AJ511"/>
    <mergeCell ref="B516:D516"/>
    <mergeCell ref="E516:AJ516"/>
    <mergeCell ref="B515:D515"/>
    <mergeCell ref="E515:AJ515"/>
    <mergeCell ref="B514:D514"/>
    <mergeCell ref="E514:AJ514"/>
    <mergeCell ref="B531:D531"/>
    <mergeCell ref="E531:AJ531"/>
    <mergeCell ref="B530:D530"/>
    <mergeCell ref="E530:AJ530"/>
    <mergeCell ref="B529:D529"/>
    <mergeCell ref="E529:AJ529"/>
    <mergeCell ref="B534:D534"/>
    <mergeCell ref="E534:AJ534"/>
    <mergeCell ref="B533:D533"/>
    <mergeCell ref="E533:AJ533"/>
    <mergeCell ref="B532:D532"/>
    <mergeCell ref="E532:AJ532"/>
    <mergeCell ref="B525:D525"/>
    <mergeCell ref="E525:AJ525"/>
    <mergeCell ref="B524:D524"/>
    <mergeCell ref="E524:AJ524"/>
    <mergeCell ref="B523:D523"/>
    <mergeCell ref="E523:AJ523"/>
    <mergeCell ref="B528:D528"/>
    <mergeCell ref="E528:AJ528"/>
    <mergeCell ref="B527:D527"/>
    <mergeCell ref="E527:AJ527"/>
    <mergeCell ref="B526:D526"/>
    <mergeCell ref="E526:AJ526"/>
    <mergeCell ref="B543:D543"/>
    <mergeCell ref="E543:AJ543"/>
    <mergeCell ref="B542:D542"/>
    <mergeCell ref="E542:AJ542"/>
    <mergeCell ref="B541:D541"/>
    <mergeCell ref="E541:AJ541"/>
    <mergeCell ref="B546:D546"/>
    <mergeCell ref="E546:AJ546"/>
    <mergeCell ref="B545:D545"/>
    <mergeCell ref="E545:AJ545"/>
    <mergeCell ref="B544:D544"/>
    <mergeCell ref="E544:AJ544"/>
    <mergeCell ref="B537:D537"/>
    <mergeCell ref="E537:AJ537"/>
    <mergeCell ref="B536:D536"/>
    <mergeCell ref="E536:AJ536"/>
    <mergeCell ref="B535:D535"/>
    <mergeCell ref="E535:AJ535"/>
    <mergeCell ref="B540:D540"/>
    <mergeCell ref="E540:AJ540"/>
    <mergeCell ref="B539:D539"/>
    <mergeCell ref="E539:AJ539"/>
    <mergeCell ref="B538:D538"/>
    <mergeCell ref="E538:AJ538"/>
    <mergeCell ref="B555:D555"/>
    <mergeCell ref="E555:AJ555"/>
    <mergeCell ref="B554:D554"/>
    <mergeCell ref="E554:AJ554"/>
    <mergeCell ref="B553:D553"/>
    <mergeCell ref="E553:AJ553"/>
    <mergeCell ref="B558:D558"/>
    <mergeCell ref="E558:AJ558"/>
    <mergeCell ref="B557:D557"/>
    <mergeCell ref="E557:AJ557"/>
    <mergeCell ref="B556:D556"/>
    <mergeCell ref="E556:AJ556"/>
    <mergeCell ref="B549:D549"/>
    <mergeCell ref="E549:AJ549"/>
    <mergeCell ref="B548:D548"/>
    <mergeCell ref="E548:AJ548"/>
    <mergeCell ref="B547:D547"/>
    <mergeCell ref="E547:AJ547"/>
    <mergeCell ref="B552:D552"/>
    <mergeCell ref="E552:AJ552"/>
    <mergeCell ref="B551:D551"/>
    <mergeCell ref="E551:AJ551"/>
    <mergeCell ref="B550:D550"/>
    <mergeCell ref="E550:AJ550"/>
    <mergeCell ref="B567:D567"/>
    <mergeCell ref="E567:AJ567"/>
    <mergeCell ref="B566:D566"/>
    <mergeCell ref="E566:AJ566"/>
    <mergeCell ref="B565:D565"/>
    <mergeCell ref="E565:AJ565"/>
    <mergeCell ref="B570:D570"/>
    <mergeCell ref="E570:AJ570"/>
    <mergeCell ref="B569:D569"/>
    <mergeCell ref="E569:AJ569"/>
    <mergeCell ref="B568:D568"/>
    <mergeCell ref="E568:AJ568"/>
    <mergeCell ref="B561:D561"/>
    <mergeCell ref="E561:AJ561"/>
    <mergeCell ref="B560:D560"/>
    <mergeCell ref="E560:AJ560"/>
    <mergeCell ref="B559:D559"/>
    <mergeCell ref="E559:AJ559"/>
    <mergeCell ref="B564:D564"/>
    <mergeCell ref="E564:AJ564"/>
    <mergeCell ref="B563:D563"/>
    <mergeCell ref="E563:AJ563"/>
    <mergeCell ref="B562:D562"/>
    <mergeCell ref="E562:AJ562"/>
    <mergeCell ref="B579:D579"/>
    <mergeCell ref="E579:AJ579"/>
    <mergeCell ref="B578:D578"/>
    <mergeCell ref="E578:AJ578"/>
    <mergeCell ref="B577:D577"/>
    <mergeCell ref="E577:AJ577"/>
    <mergeCell ref="B582:D582"/>
    <mergeCell ref="E582:AJ582"/>
    <mergeCell ref="B581:D581"/>
    <mergeCell ref="E581:AJ581"/>
    <mergeCell ref="B580:D580"/>
    <mergeCell ref="E580:AJ580"/>
    <mergeCell ref="B573:D573"/>
    <mergeCell ref="E573:AJ573"/>
    <mergeCell ref="B572:D572"/>
    <mergeCell ref="E572:AJ572"/>
    <mergeCell ref="B571:D571"/>
    <mergeCell ref="E571:AJ571"/>
    <mergeCell ref="B576:D576"/>
    <mergeCell ref="E576:AJ576"/>
    <mergeCell ref="B575:D575"/>
    <mergeCell ref="E575:AJ575"/>
    <mergeCell ref="B574:D574"/>
    <mergeCell ref="E574:AJ574"/>
    <mergeCell ref="B591:D591"/>
    <mergeCell ref="E591:AJ591"/>
    <mergeCell ref="B590:D590"/>
    <mergeCell ref="E590:AJ590"/>
    <mergeCell ref="B589:D589"/>
    <mergeCell ref="E589:AJ589"/>
    <mergeCell ref="B594:D594"/>
    <mergeCell ref="E594:AJ594"/>
    <mergeCell ref="B593:D593"/>
    <mergeCell ref="E593:AJ593"/>
    <mergeCell ref="B592:D592"/>
    <mergeCell ref="E592:AJ592"/>
    <mergeCell ref="B585:D585"/>
    <mergeCell ref="E585:AJ585"/>
    <mergeCell ref="B584:D584"/>
    <mergeCell ref="E584:AJ584"/>
    <mergeCell ref="B583:D583"/>
    <mergeCell ref="E583:AJ583"/>
    <mergeCell ref="B588:D588"/>
    <mergeCell ref="E588:AJ588"/>
    <mergeCell ref="B587:D587"/>
    <mergeCell ref="E587:AJ587"/>
    <mergeCell ref="B586:D586"/>
    <mergeCell ref="E586:AJ586"/>
    <mergeCell ref="B603:D603"/>
    <mergeCell ref="E603:AJ603"/>
    <mergeCell ref="B602:D602"/>
    <mergeCell ref="E602:AJ602"/>
    <mergeCell ref="B601:D601"/>
    <mergeCell ref="E601:AJ601"/>
    <mergeCell ref="B606:D606"/>
    <mergeCell ref="E606:AJ606"/>
    <mergeCell ref="B605:D605"/>
    <mergeCell ref="E605:AJ605"/>
    <mergeCell ref="B604:D604"/>
    <mergeCell ref="E604:AJ604"/>
    <mergeCell ref="B597:D597"/>
    <mergeCell ref="E597:AJ597"/>
    <mergeCell ref="B596:D596"/>
    <mergeCell ref="E596:AJ596"/>
    <mergeCell ref="B595:D595"/>
    <mergeCell ref="E595:AJ595"/>
    <mergeCell ref="B600:D600"/>
    <mergeCell ref="E600:AJ600"/>
    <mergeCell ref="B599:D599"/>
    <mergeCell ref="E599:AJ599"/>
    <mergeCell ref="B598:D598"/>
    <mergeCell ref="E598:AJ598"/>
    <mergeCell ref="B615:D615"/>
    <mergeCell ref="E615:AJ615"/>
    <mergeCell ref="B614:D614"/>
    <mergeCell ref="E614:AJ614"/>
    <mergeCell ref="B613:D613"/>
    <mergeCell ref="E613:AJ613"/>
    <mergeCell ref="B618:D618"/>
    <mergeCell ref="E618:AJ618"/>
    <mergeCell ref="B617:D617"/>
    <mergeCell ref="E617:AJ617"/>
    <mergeCell ref="B616:D616"/>
    <mergeCell ref="E616:AJ616"/>
    <mergeCell ref="B609:D609"/>
    <mergeCell ref="E609:AJ609"/>
    <mergeCell ref="B608:D608"/>
    <mergeCell ref="E608:AJ608"/>
    <mergeCell ref="B607:D607"/>
    <mergeCell ref="E607:AJ607"/>
    <mergeCell ref="B612:D612"/>
    <mergeCell ref="E612:AJ612"/>
    <mergeCell ref="B611:D611"/>
    <mergeCell ref="E611:AJ611"/>
    <mergeCell ref="B610:D610"/>
    <mergeCell ref="E610:AJ610"/>
    <mergeCell ref="B627:D627"/>
    <mergeCell ref="E627:AJ627"/>
    <mergeCell ref="B626:D626"/>
    <mergeCell ref="E626:AJ626"/>
    <mergeCell ref="B625:D625"/>
    <mergeCell ref="E625:AJ625"/>
    <mergeCell ref="B630:D630"/>
    <mergeCell ref="E630:AJ630"/>
    <mergeCell ref="B629:D629"/>
    <mergeCell ref="E629:AJ629"/>
    <mergeCell ref="B628:D628"/>
    <mergeCell ref="E628:AJ628"/>
    <mergeCell ref="B621:D621"/>
    <mergeCell ref="E621:AJ621"/>
    <mergeCell ref="B620:D620"/>
    <mergeCell ref="E620:AJ620"/>
    <mergeCell ref="B619:D619"/>
    <mergeCell ref="E619:AJ619"/>
    <mergeCell ref="B624:D624"/>
    <mergeCell ref="E624:AJ624"/>
    <mergeCell ref="B623:D623"/>
    <mergeCell ref="E623:AJ623"/>
    <mergeCell ref="B622:D622"/>
    <mergeCell ref="E622:AJ622"/>
    <mergeCell ref="B639:D639"/>
    <mergeCell ref="E639:AJ639"/>
    <mergeCell ref="B638:D638"/>
    <mergeCell ref="E638:AJ638"/>
    <mergeCell ref="B637:D637"/>
    <mergeCell ref="E637:AJ637"/>
    <mergeCell ref="B642:D642"/>
    <mergeCell ref="E642:AJ642"/>
    <mergeCell ref="B641:D641"/>
    <mergeCell ref="E641:AJ641"/>
    <mergeCell ref="B640:D640"/>
    <mergeCell ref="E640:AJ640"/>
    <mergeCell ref="B633:D633"/>
    <mergeCell ref="E633:AJ633"/>
    <mergeCell ref="B632:D632"/>
    <mergeCell ref="E632:AJ632"/>
    <mergeCell ref="B631:D631"/>
    <mergeCell ref="E631:AJ631"/>
    <mergeCell ref="B636:D636"/>
    <mergeCell ref="E636:AJ636"/>
    <mergeCell ref="B635:D635"/>
    <mergeCell ref="E635:AJ635"/>
    <mergeCell ref="B634:D634"/>
    <mergeCell ref="E634:AJ634"/>
    <mergeCell ref="B651:D651"/>
    <mergeCell ref="E651:AJ651"/>
    <mergeCell ref="B650:D650"/>
    <mergeCell ref="E650:AJ650"/>
    <mergeCell ref="B649:D649"/>
    <mergeCell ref="E649:AJ649"/>
    <mergeCell ref="B654:D654"/>
    <mergeCell ref="E654:AJ654"/>
    <mergeCell ref="B653:D653"/>
    <mergeCell ref="E653:AJ653"/>
    <mergeCell ref="B652:D652"/>
    <mergeCell ref="E652:AJ652"/>
    <mergeCell ref="B645:D645"/>
    <mergeCell ref="E645:AJ645"/>
    <mergeCell ref="B644:D644"/>
    <mergeCell ref="E644:AJ644"/>
    <mergeCell ref="B643:D643"/>
    <mergeCell ref="E643:AJ643"/>
    <mergeCell ref="B648:D648"/>
    <mergeCell ref="E648:AJ648"/>
    <mergeCell ref="B647:D647"/>
    <mergeCell ref="E647:AJ647"/>
    <mergeCell ref="B646:D646"/>
    <mergeCell ref="E646:AJ646"/>
    <mergeCell ref="B663:D663"/>
    <mergeCell ref="E663:AJ663"/>
    <mergeCell ref="B662:D662"/>
    <mergeCell ref="E662:AJ662"/>
    <mergeCell ref="B661:D661"/>
    <mergeCell ref="E661:AJ661"/>
    <mergeCell ref="B666:D666"/>
    <mergeCell ref="E666:AJ666"/>
    <mergeCell ref="B665:D665"/>
    <mergeCell ref="E665:AJ665"/>
    <mergeCell ref="B664:D664"/>
    <mergeCell ref="E664:AJ664"/>
    <mergeCell ref="B657:D657"/>
    <mergeCell ref="E657:AJ657"/>
    <mergeCell ref="B656:D656"/>
    <mergeCell ref="E656:AJ656"/>
    <mergeCell ref="B655:D655"/>
    <mergeCell ref="E655:AJ655"/>
    <mergeCell ref="B660:D660"/>
    <mergeCell ref="E660:AJ660"/>
    <mergeCell ref="B659:D659"/>
    <mergeCell ref="E659:AJ659"/>
    <mergeCell ref="B658:D658"/>
    <mergeCell ref="E658:AJ658"/>
    <mergeCell ref="B675:D675"/>
    <mergeCell ref="E675:AJ675"/>
    <mergeCell ref="B674:D674"/>
    <mergeCell ref="E674:AJ674"/>
    <mergeCell ref="B673:D673"/>
    <mergeCell ref="E673:AJ673"/>
    <mergeCell ref="B678:D678"/>
    <mergeCell ref="E678:AJ678"/>
    <mergeCell ref="B677:D677"/>
    <mergeCell ref="E677:AJ677"/>
    <mergeCell ref="B676:D676"/>
    <mergeCell ref="E676:AJ676"/>
    <mergeCell ref="B669:D669"/>
    <mergeCell ref="E669:AJ669"/>
    <mergeCell ref="B668:D668"/>
    <mergeCell ref="E668:AJ668"/>
    <mergeCell ref="B667:D667"/>
    <mergeCell ref="E667:AJ667"/>
    <mergeCell ref="B672:D672"/>
    <mergeCell ref="E672:AJ672"/>
    <mergeCell ref="B671:D671"/>
    <mergeCell ref="E671:AJ671"/>
    <mergeCell ref="B670:D670"/>
    <mergeCell ref="E670:AJ670"/>
    <mergeCell ref="B687:D687"/>
    <mergeCell ref="E687:AJ687"/>
    <mergeCell ref="B686:D686"/>
    <mergeCell ref="E686:AJ686"/>
    <mergeCell ref="B685:D685"/>
    <mergeCell ref="E685:AJ685"/>
    <mergeCell ref="B690:D690"/>
    <mergeCell ref="E690:AJ690"/>
    <mergeCell ref="B689:D689"/>
    <mergeCell ref="E689:AJ689"/>
    <mergeCell ref="B688:D688"/>
    <mergeCell ref="E688:AJ688"/>
    <mergeCell ref="B681:D681"/>
    <mergeCell ref="E681:AJ681"/>
    <mergeCell ref="B680:D680"/>
    <mergeCell ref="E680:AJ680"/>
    <mergeCell ref="B679:D679"/>
    <mergeCell ref="E679:AJ679"/>
    <mergeCell ref="B684:D684"/>
    <mergeCell ref="E684:AJ684"/>
    <mergeCell ref="B683:D683"/>
    <mergeCell ref="E683:AJ683"/>
    <mergeCell ref="B682:D682"/>
    <mergeCell ref="E682:AJ682"/>
    <mergeCell ref="B699:D699"/>
    <mergeCell ref="E699:AJ699"/>
    <mergeCell ref="B698:D698"/>
    <mergeCell ref="E698:AJ698"/>
    <mergeCell ref="B697:D697"/>
    <mergeCell ref="E697:AJ697"/>
    <mergeCell ref="B702:D702"/>
    <mergeCell ref="E702:AJ702"/>
    <mergeCell ref="B701:D701"/>
    <mergeCell ref="E701:AJ701"/>
    <mergeCell ref="B700:D700"/>
    <mergeCell ref="E700:AJ700"/>
    <mergeCell ref="B693:D693"/>
    <mergeCell ref="E693:AJ693"/>
    <mergeCell ref="B692:D692"/>
    <mergeCell ref="E692:AJ692"/>
    <mergeCell ref="B691:D691"/>
    <mergeCell ref="E691:AJ691"/>
    <mergeCell ref="B696:D696"/>
    <mergeCell ref="E696:AJ696"/>
    <mergeCell ref="B695:D695"/>
    <mergeCell ref="E695:AJ695"/>
    <mergeCell ref="B694:D694"/>
    <mergeCell ref="E694:AJ694"/>
    <mergeCell ref="B711:D711"/>
    <mergeCell ref="E711:AJ711"/>
    <mergeCell ref="B710:D710"/>
    <mergeCell ref="E710:AJ710"/>
    <mergeCell ref="B709:D709"/>
    <mergeCell ref="E709:AJ709"/>
    <mergeCell ref="B714:D714"/>
    <mergeCell ref="E714:AJ714"/>
    <mergeCell ref="B713:D713"/>
    <mergeCell ref="E713:AJ713"/>
    <mergeCell ref="B712:D712"/>
    <mergeCell ref="E712:AJ712"/>
    <mergeCell ref="B705:D705"/>
    <mergeCell ref="E705:AJ705"/>
    <mergeCell ref="B704:D704"/>
    <mergeCell ref="E704:AJ704"/>
    <mergeCell ref="B703:D703"/>
    <mergeCell ref="E703:AJ703"/>
    <mergeCell ref="B708:D708"/>
    <mergeCell ref="E708:AJ708"/>
    <mergeCell ref="B707:D707"/>
    <mergeCell ref="E707:AJ707"/>
    <mergeCell ref="B706:D706"/>
    <mergeCell ref="E706:AJ706"/>
    <mergeCell ref="B723:D723"/>
    <mergeCell ref="E723:AJ723"/>
    <mergeCell ref="B722:D722"/>
    <mergeCell ref="E722:AJ722"/>
    <mergeCell ref="B721:D721"/>
    <mergeCell ref="E721:AJ721"/>
    <mergeCell ref="B726:D726"/>
    <mergeCell ref="E726:AJ726"/>
    <mergeCell ref="B725:D725"/>
    <mergeCell ref="E725:AJ725"/>
    <mergeCell ref="B724:D724"/>
    <mergeCell ref="E724:AJ724"/>
    <mergeCell ref="B717:D717"/>
    <mergeCell ref="E717:AJ717"/>
    <mergeCell ref="B716:D716"/>
    <mergeCell ref="E716:AJ716"/>
    <mergeCell ref="B715:D715"/>
    <mergeCell ref="E715:AJ715"/>
    <mergeCell ref="B720:D720"/>
    <mergeCell ref="E720:AJ720"/>
    <mergeCell ref="B719:D719"/>
    <mergeCell ref="E719:AJ719"/>
    <mergeCell ref="B718:D718"/>
    <mergeCell ref="E718:AJ718"/>
    <mergeCell ref="B735:D735"/>
    <mergeCell ref="E735:AJ735"/>
    <mergeCell ref="B734:D734"/>
    <mergeCell ref="E734:AJ734"/>
    <mergeCell ref="B733:D733"/>
    <mergeCell ref="E733:AJ733"/>
    <mergeCell ref="B738:D738"/>
    <mergeCell ref="E738:AJ738"/>
    <mergeCell ref="B737:D737"/>
    <mergeCell ref="E737:AJ737"/>
    <mergeCell ref="B736:D736"/>
    <mergeCell ref="E736:AJ736"/>
    <mergeCell ref="B729:D729"/>
    <mergeCell ref="E729:AJ729"/>
    <mergeCell ref="B728:D728"/>
    <mergeCell ref="E728:AJ728"/>
    <mergeCell ref="B727:D727"/>
    <mergeCell ref="E727:AJ727"/>
    <mergeCell ref="B732:D732"/>
    <mergeCell ref="E732:AJ732"/>
    <mergeCell ref="B731:D731"/>
    <mergeCell ref="E731:AJ731"/>
    <mergeCell ref="B730:D730"/>
    <mergeCell ref="E730:AJ730"/>
    <mergeCell ref="B747:D747"/>
    <mergeCell ref="E747:AJ747"/>
    <mergeCell ref="B746:D746"/>
    <mergeCell ref="E746:AJ746"/>
    <mergeCell ref="B745:D745"/>
    <mergeCell ref="E745:AJ745"/>
    <mergeCell ref="B750:D750"/>
    <mergeCell ref="E750:AJ750"/>
    <mergeCell ref="B749:D749"/>
    <mergeCell ref="E749:AJ749"/>
    <mergeCell ref="B748:D748"/>
    <mergeCell ref="E748:AJ748"/>
    <mergeCell ref="B741:D741"/>
    <mergeCell ref="E741:AJ741"/>
    <mergeCell ref="B740:D740"/>
    <mergeCell ref="E740:AJ740"/>
    <mergeCell ref="B739:D739"/>
    <mergeCell ref="E739:AJ739"/>
    <mergeCell ref="B744:D744"/>
    <mergeCell ref="E744:AJ744"/>
    <mergeCell ref="B743:D743"/>
    <mergeCell ref="E743:AJ743"/>
    <mergeCell ref="B742:D742"/>
    <mergeCell ref="E742:AJ742"/>
    <mergeCell ref="B759:D759"/>
    <mergeCell ref="E759:AJ759"/>
    <mergeCell ref="B758:D758"/>
    <mergeCell ref="E758:AJ758"/>
    <mergeCell ref="B757:D757"/>
    <mergeCell ref="E757:AJ757"/>
    <mergeCell ref="B762:D762"/>
    <mergeCell ref="E762:AJ762"/>
    <mergeCell ref="B761:D761"/>
    <mergeCell ref="E761:AJ761"/>
    <mergeCell ref="B760:D760"/>
    <mergeCell ref="E760:AJ760"/>
    <mergeCell ref="B753:D753"/>
    <mergeCell ref="E753:AJ753"/>
    <mergeCell ref="B752:D752"/>
    <mergeCell ref="E752:AJ752"/>
    <mergeCell ref="B751:D751"/>
    <mergeCell ref="E751:AJ751"/>
    <mergeCell ref="B756:D756"/>
    <mergeCell ref="E756:AJ756"/>
    <mergeCell ref="B755:D755"/>
    <mergeCell ref="E755:AJ755"/>
    <mergeCell ref="B754:D754"/>
    <mergeCell ref="E754:AJ754"/>
    <mergeCell ref="B771:D771"/>
    <mergeCell ref="E771:AJ771"/>
    <mergeCell ref="B770:D770"/>
    <mergeCell ref="E770:AJ770"/>
    <mergeCell ref="B769:D769"/>
    <mergeCell ref="E769:AJ769"/>
    <mergeCell ref="B774:D774"/>
    <mergeCell ref="E774:AJ774"/>
    <mergeCell ref="B773:D773"/>
    <mergeCell ref="E773:AJ773"/>
    <mergeCell ref="B772:D772"/>
    <mergeCell ref="E772:AJ772"/>
    <mergeCell ref="B765:D765"/>
    <mergeCell ref="E765:AJ765"/>
    <mergeCell ref="B764:D764"/>
    <mergeCell ref="E764:AJ764"/>
    <mergeCell ref="B763:D763"/>
    <mergeCell ref="E763:AJ763"/>
    <mergeCell ref="B768:D768"/>
    <mergeCell ref="E768:AJ768"/>
    <mergeCell ref="B767:D767"/>
    <mergeCell ref="E767:AJ767"/>
    <mergeCell ref="B766:D766"/>
    <mergeCell ref="E766:AJ766"/>
    <mergeCell ref="B783:D783"/>
    <mergeCell ref="E783:AJ783"/>
    <mergeCell ref="B782:D782"/>
    <mergeCell ref="E782:AJ782"/>
    <mergeCell ref="B781:D781"/>
    <mergeCell ref="E781:AJ781"/>
    <mergeCell ref="B786:D786"/>
    <mergeCell ref="E786:AJ786"/>
    <mergeCell ref="B785:D785"/>
    <mergeCell ref="E785:AJ785"/>
    <mergeCell ref="B784:D784"/>
    <mergeCell ref="E784:AJ784"/>
    <mergeCell ref="B777:D777"/>
    <mergeCell ref="E777:AJ777"/>
    <mergeCell ref="B776:D776"/>
    <mergeCell ref="E776:AJ776"/>
    <mergeCell ref="B775:D775"/>
    <mergeCell ref="E775:AJ775"/>
    <mergeCell ref="B780:D780"/>
    <mergeCell ref="E780:AJ780"/>
    <mergeCell ref="B779:D779"/>
    <mergeCell ref="E779:AJ779"/>
    <mergeCell ref="B778:D778"/>
    <mergeCell ref="E778:AJ778"/>
    <mergeCell ref="B795:D795"/>
    <mergeCell ref="E795:AJ795"/>
    <mergeCell ref="B794:D794"/>
    <mergeCell ref="E794:AJ794"/>
    <mergeCell ref="B793:D793"/>
    <mergeCell ref="E793:AJ793"/>
    <mergeCell ref="B798:D798"/>
    <mergeCell ref="E798:AJ798"/>
    <mergeCell ref="B797:D797"/>
    <mergeCell ref="E797:AJ797"/>
    <mergeCell ref="B796:D796"/>
    <mergeCell ref="E796:AJ796"/>
    <mergeCell ref="B789:D789"/>
    <mergeCell ref="E789:AJ789"/>
    <mergeCell ref="B788:D788"/>
    <mergeCell ref="E788:AJ788"/>
    <mergeCell ref="B787:D787"/>
    <mergeCell ref="E787:AJ787"/>
    <mergeCell ref="B792:D792"/>
    <mergeCell ref="E792:AJ792"/>
    <mergeCell ref="B791:D791"/>
    <mergeCell ref="E791:AJ791"/>
    <mergeCell ref="B790:D790"/>
    <mergeCell ref="E790:AJ790"/>
    <mergeCell ref="B807:D807"/>
    <mergeCell ref="E807:AJ807"/>
    <mergeCell ref="B806:D806"/>
    <mergeCell ref="E806:AJ806"/>
    <mergeCell ref="B805:D805"/>
    <mergeCell ref="E805:AJ805"/>
    <mergeCell ref="B810:D810"/>
    <mergeCell ref="E810:AJ810"/>
    <mergeCell ref="B809:D809"/>
    <mergeCell ref="E809:AJ809"/>
    <mergeCell ref="B808:D808"/>
    <mergeCell ref="E808:AJ808"/>
    <mergeCell ref="B801:D801"/>
    <mergeCell ref="E801:AJ801"/>
    <mergeCell ref="B800:D800"/>
    <mergeCell ref="E800:AJ800"/>
    <mergeCell ref="B799:D799"/>
    <mergeCell ref="E799:AJ799"/>
    <mergeCell ref="B804:D804"/>
    <mergeCell ref="E804:AJ804"/>
    <mergeCell ref="B803:D803"/>
    <mergeCell ref="E803:AJ803"/>
    <mergeCell ref="B802:D802"/>
    <mergeCell ref="E802:AJ802"/>
    <mergeCell ref="B819:D819"/>
    <mergeCell ref="E819:AJ819"/>
    <mergeCell ref="B818:D818"/>
    <mergeCell ref="E818:AJ818"/>
    <mergeCell ref="B817:D817"/>
    <mergeCell ref="E817:AJ817"/>
    <mergeCell ref="B822:D822"/>
    <mergeCell ref="E822:AJ822"/>
    <mergeCell ref="B821:D821"/>
    <mergeCell ref="E821:AJ821"/>
    <mergeCell ref="B820:D820"/>
    <mergeCell ref="E820:AJ820"/>
    <mergeCell ref="B813:D813"/>
    <mergeCell ref="E813:AJ813"/>
    <mergeCell ref="B812:D812"/>
    <mergeCell ref="E812:AJ812"/>
    <mergeCell ref="B811:D811"/>
    <mergeCell ref="E811:AJ811"/>
    <mergeCell ref="B816:D816"/>
    <mergeCell ref="E816:AJ816"/>
    <mergeCell ref="B815:D815"/>
    <mergeCell ref="E815:AJ815"/>
    <mergeCell ref="B814:D814"/>
    <mergeCell ref="E814:AJ814"/>
    <mergeCell ref="B831:D831"/>
    <mergeCell ref="E831:AJ831"/>
    <mergeCell ref="B830:D830"/>
    <mergeCell ref="E830:AJ830"/>
    <mergeCell ref="B829:D829"/>
    <mergeCell ref="E829:AJ829"/>
    <mergeCell ref="B834:D834"/>
    <mergeCell ref="E834:AJ834"/>
    <mergeCell ref="B833:D833"/>
    <mergeCell ref="E833:AJ833"/>
    <mergeCell ref="B832:D832"/>
    <mergeCell ref="E832:AJ832"/>
    <mergeCell ref="B825:D825"/>
    <mergeCell ref="E825:AJ825"/>
    <mergeCell ref="B824:D824"/>
    <mergeCell ref="E824:AJ824"/>
    <mergeCell ref="B823:D823"/>
    <mergeCell ref="E823:AJ823"/>
    <mergeCell ref="B828:D828"/>
    <mergeCell ref="E828:AJ828"/>
    <mergeCell ref="B827:D827"/>
    <mergeCell ref="E827:AJ827"/>
    <mergeCell ref="B826:D826"/>
    <mergeCell ref="E826:AJ826"/>
    <mergeCell ref="B842:D842"/>
    <mergeCell ref="E842:AJ842"/>
    <mergeCell ref="B841:D841"/>
    <mergeCell ref="E841:AJ841"/>
    <mergeCell ref="B846:D846"/>
    <mergeCell ref="E846:AJ846"/>
    <mergeCell ref="B845:D845"/>
    <mergeCell ref="E845:AJ845"/>
    <mergeCell ref="B844:D844"/>
    <mergeCell ref="E844:AJ844"/>
    <mergeCell ref="B837:D837"/>
    <mergeCell ref="E837:AJ837"/>
    <mergeCell ref="B836:D836"/>
    <mergeCell ref="E836:AJ836"/>
    <mergeCell ref="B835:D835"/>
    <mergeCell ref="E835:AJ835"/>
    <mergeCell ref="B840:D840"/>
    <mergeCell ref="E840:AJ840"/>
    <mergeCell ref="B839:D839"/>
    <mergeCell ref="E839:AJ839"/>
    <mergeCell ref="B838:D838"/>
    <mergeCell ref="E838:AJ838"/>
    <mergeCell ref="B856:D856"/>
    <mergeCell ref="E856:AJ856"/>
    <mergeCell ref="B849:D849"/>
    <mergeCell ref="E849:AJ849"/>
    <mergeCell ref="B848:D848"/>
    <mergeCell ref="E848:AJ848"/>
    <mergeCell ref="B847:D847"/>
    <mergeCell ref="E847:AJ847"/>
    <mergeCell ref="B852:D852"/>
    <mergeCell ref="E852:AJ852"/>
    <mergeCell ref="B851:D851"/>
    <mergeCell ref="E851:AJ851"/>
    <mergeCell ref="B850:D850"/>
    <mergeCell ref="E850:AJ850"/>
    <mergeCell ref="B843:D843"/>
    <mergeCell ref="E843:AJ843"/>
    <mergeCell ref="B855:D855"/>
    <mergeCell ref="E855:AJ855"/>
    <mergeCell ref="B854:D854"/>
    <mergeCell ref="E854:AJ854"/>
    <mergeCell ref="B853:D853"/>
    <mergeCell ref="E853:AJ853"/>
    <mergeCell ref="B858:D858"/>
    <mergeCell ref="E858:AJ858"/>
    <mergeCell ref="B857:D857"/>
    <mergeCell ref="B867:D867"/>
    <mergeCell ref="E867:AJ867"/>
    <mergeCell ref="B866:D866"/>
    <mergeCell ref="E866:AJ866"/>
    <mergeCell ref="B865:D865"/>
    <mergeCell ref="E865:AJ865"/>
    <mergeCell ref="B861:D861"/>
    <mergeCell ref="E861:AJ861"/>
    <mergeCell ref="B860:D860"/>
    <mergeCell ref="E860:AJ860"/>
    <mergeCell ref="B859:D859"/>
    <mergeCell ref="E859:AJ859"/>
    <mergeCell ref="B864:D864"/>
    <mergeCell ref="E864:AJ864"/>
    <mergeCell ref="B863:D863"/>
    <mergeCell ref="E863:AJ863"/>
    <mergeCell ref="B862:D862"/>
    <mergeCell ref="E862:AJ862"/>
    <mergeCell ref="E857:AJ857"/>
  </mergeCells>
  <pageMargins left="0.39370078740157499" right="0.39370078740157499" top="1.25984251968504" bottom="0.59055118110236204" header="7.8740157480315001E-2" footer="0.118110236220472"/>
  <pageSetup paperSize="9" scale="51" fitToHeight="0" orientation="landscape" r:id="rId1"/>
  <headerFooter>
    <oddHeader>&amp;C&amp;"Aljazeera,Regular"&amp;16&amp;G</oddHeader>
    <oddFooter>&amp;C&amp;P OF &amp;N</oddFooter>
  </headerFooter>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tabColor rgb="FF92D050"/>
    <pageSetUpPr fitToPage="1"/>
  </sheetPr>
  <dimension ref="A1:BA278"/>
  <sheetViews>
    <sheetView rightToLeft="1" view="pageBreakPreview" topLeftCell="A7" zoomScale="77" zoomScaleNormal="90" zoomScaleSheetLayoutView="77" workbookViewId="0">
      <selection activeCell="V6" sqref="V6:AC6"/>
    </sheetView>
  </sheetViews>
  <sheetFormatPr defaultColWidth="2.6640625" defaultRowHeight="14.4"/>
  <cols>
    <col min="1" max="1" width="1.109375" style="17" customWidth="1"/>
    <col min="2" max="2" width="4.5546875" style="17" customWidth="1"/>
    <col min="3" max="4" width="3.6640625" style="17" customWidth="1"/>
    <col min="5" max="5" width="1.6640625" style="17" customWidth="1"/>
    <col min="6" max="6" width="8.6640625" style="17" customWidth="1"/>
    <col min="7" max="9" width="3.6640625" style="17" customWidth="1"/>
    <col min="10" max="10" width="9.44140625" style="17" customWidth="1"/>
    <col min="11" max="11" width="22.88671875" style="17" bestFit="1" customWidth="1"/>
    <col min="12" max="12" width="10.6640625" style="17" bestFit="1" customWidth="1"/>
    <col min="13" max="13" width="8.109375" style="17" customWidth="1"/>
    <col min="14" max="14" width="1.88671875" style="17" customWidth="1"/>
    <col min="15" max="15" width="1.44140625" style="17" customWidth="1"/>
    <col min="16" max="16" width="2.6640625" style="17" customWidth="1"/>
    <col min="17" max="17" width="4.109375" style="17" customWidth="1"/>
    <col min="18" max="20" width="3.6640625" style="17" customWidth="1"/>
    <col min="21" max="21" width="2.5546875" style="17" customWidth="1"/>
    <col min="22" max="22" width="3.6640625" style="17" customWidth="1"/>
    <col min="23" max="23" width="5.109375" style="17" customWidth="1"/>
    <col min="24" max="24" width="3.6640625" style="17" customWidth="1"/>
    <col min="25" max="25" width="4" style="17" customWidth="1"/>
    <col min="26" max="26" width="2.88671875" style="17" customWidth="1"/>
    <col min="27" max="27" width="2.33203125" style="17" customWidth="1"/>
    <col min="28" max="29" width="2.88671875" style="17" customWidth="1"/>
    <col min="30" max="30" width="3.6640625" style="17" customWidth="1"/>
    <col min="31" max="31" width="8" style="17" customWidth="1"/>
    <col min="32" max="32" width="3.5546875" style="17" customWidth="1"/>
    <col min="33" max="34" width="3.6640625" style="17" customWidth="1"/>
    <col min="35" max="35" width="15.109375" style="17" customWidth="1"/>
    <col min="36" max="16384" width="2.6640625" style="17"/>
  </cols>
  <sheetData>
    <row r="1" spans="1:53" ht="35.25" customHeight="1" thickBot="1">
      <c r="A1" s="2677" t="s">
        <v>785</v>
      </c>
      <c r="B1" s="2678"/>
      <c r="C1" s="2678"/>
      <c r="D1" s="2678"/>
      <c r="E1" s="2678"/>
      <c r="F1" s="2678"/>
      <c r="G1" s="2678"/>
      <c r="H1" s="2678"/>
      <c r="I1" s="2678"/>
      <c r="J1" s="2678"/>
      <c r="K1" s="2678"/>
      <c r="L1" s="2678"/>
      <c r="M1" s="2678"/>
      <c r="N1" s="2678"/>
      <c r="O1" s="2678"/>
      <c r="P1" s="2678"/>
      <c r="Q1" s="2678"/>
      <c r="R1" s="2678"/>
      <c r="S1" s="2678"/>
      <c r="T1" s="2678"/>
      <c r="U1" s="2678"/>
      <c r="V1" s="2678"/>
      <c r="W1" s="2678"/>
      <c r="X1" s="2678"/>
      <c r="Y1" s="2678"/>
      <c r="Z1" s="2678"/>
      <c r="AA1" s="2678"/>
      <c r="AB1" s="2678"/>
      <c r="AC1" s="2678"/>
      <c r="AD1" s="2678"/>
      <c r="AE1" s="2678"/>
      <c r="AF1" s="2678"/>
      <c r="AG1" s="2678"/>
      <c r="AH1" s="2678"/>
      <c r="AI1" s="2679"/>
    </row>
    <row r="2" spans="1:53" ht="13.5" customHeight="1">
      <c r="A2" s="121"/>
      <c r="B2" s="122"/>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3"/>
    </row>
    <row r="3" spans="1:53" ht="33" customHeight="1">
      <c r="A3" s="262" t="s">
        <v>469</v>
      </c>
      <c r="B3" s="263"/>
      <c r="C3" s="263"/>
      <c r="D3" s="263"/>
      <c r="E3" s="263"/>
      <c r="F3" s="263"/>
      <c r="G3" s="263"/>
      <c r="H3" s="2551" t="str">
        <f>المدخلات!P4</f>
        <v xml:space="preserve">فيلا دور أرضي و اول وسور </v>
      </c>
      <c r="I3" s="2551"/>
      <c r="J3" s="2551"/>
      <c r="K3" s="2551"/>
      <c r="L3" s="2551"/>
      <c r="M3" s="2551"/>
      <c r="N3" s="2551"/>
      <c r="O3" s="2551"/>
      <c r="P3" s="2551"/>
      <c r="Q3" s="2551"/>
      <c r="R3" s="2551"/>
      <c r="S3" s="2551"/>
      <c r="T3" s="2551"/>
      <c r="U3" s="2551"/>
      <c r="V3" s="2551"/>
      <c r="W3" s="2551"/>
      <c r="X3" s="2551"/>
      <c r="Y3" s="2551"/>
      <c r="Z3" s="2551"/>
      <c r="AA3" s="2551"/>
      <c r="AB3" s="2551"/>
      <c r="AC3" s="2551"/>
      <c r="AD3" s="2551"/>
      <c r="AE3" s="2551"/>
      <c r="AF3" s="2551"/>
      <c r="AG3" s="2551"/>
      <c r="AH3" s="2551"/>
      <c r="AI3" s="2552"/>
    </row>
    <row r="4" spans="1:53" ht="33" customHeight="1">
      <c r="A4" s="2550" t="s">
        <v>470</v>
      </c>
      <c r="B4" s="2551"/>
      <c r="C4" s="2551"/>
      <c r="D4" s="2551"/>
      <c r="E4" s="2551"/>
      <c r="F4" s="2551"/>
      <c r="G4" s="2551"/>
      <c r="H4" s="2551" t="str">
        <f>المدخلات!P3</f>
        <v>احمد ابراهيم النعيمي</v>
      </c>
      <c r="I4" s="2551"/>
      <c r="J4" s="2551"/>
      <c r="K4" s="2551"/>
      <c r="L4" s="2551"/>
      <c r="M4" s="2551"/>
      <c r="N4" s="2551"/>
      <c r="O4" s="2551"/>
      <c r="P4" s="2551"/>
      <c r="Q4" s="2551"/>
      <c r="R4" s="2551"/>
      <c r="S4" s="2551"/>
      <c r="T4" s="2551"/>
      <c r="U4" s="2551"/>
      <c r="V4" s="2551"/>
      <c r="W4" s="2551"/>
      <c r="X4" s="2551"/>
      <c r="Y4" s="2551"/>
      <c r="Z4" s="2551"/>
      <c r="AA4" s="2551"/>
      <c r="AB4" s="2551"/>
      <c r="AC4" s="2551"/>
      <c r="AD4" s="2551"/>
      <c r="AE4" s="2551"/>
      <c r="AF4" s="2551"/>
      <c r="AG4" s="2551"/>
      <c r="AH4" s="2551"/>
      <c r="AI4" s="2552"/>
    </row>
    <row r="5" spans="1:53" ht="33" customHeight="1">
      <c r="A5" s="2550" t="s">
        <v>471</v>
      </c>
      <c r="B5" s="2551"/>
      <c r="C5" s="2551"/>
      <c r="D5" s="2551"/>
      <c r="E5" s="2551"/>
      <c r="F5" s="2551"/>
      <c r="G5" s="2551"/>
      <c r="H5" s="2551">
        <f>المدخلات!AR10</f>
        <v>0</v>
      </c>
      <c r="I5" s="2551"/>
      <c r="J5" s="2551"/>
      <c r="K5" s="2551"/>
      <c r="L5" s="2551"/>
      <c r="M5" s="2551"/>
      <c r="N5" s="2551"/>
      <c r="O5" s="2551"/>
      <c r="P5" s="2551"/>
      <c r="Q5" s="2551"/>
      <c r="R5" s="2551"/>
      <c r="S5" s="2551"/>
      <c r="T5" s="2551"/>
      <c r="U5" s="2551"/>
      <c r="V5" s="2551"/>
      <c r="W5" s="2551"/>
      <c r="X5" s="2551"/>
      <c r="Y5" s="2551"/>
      <c r="Z5" s="2551"/>
      <c r="AA5" s="2551"/>
      <c r="AB5" s="2551"/>
      <c r="AC5" s="2551"/>
      <c r="AD5" s="2551"/>
      <c r="AE5" s="2551"/>
      <c r="AF5" s="2551"/>
      <c r="AG5" s="2551"/>
      <c r="AH5" s="2551"/>
      <c r="AI5" s="2552"/>
    </row>
    <row r="6" spans="1:53" ht="33" customHeight="1">
      <c r="A6" s="2680" t="s">
        <v>786</v>
      </c>
      <c r="B6" s="2680"/>
      <c r="C6" s="2680"/>
      <c r="D6" s="2680"/>
      <c r="E6" s="2680"/>
      <c r="F6" s="2680"/>
      <c r="G6" s="2681">
        <f>المدخلات!$P$12</f>
        <v>403100010</v>
      </c>
      <c r="H6" s="2681"/>
      <c r="I6" s="2681"/>
      <c r="J6" s="2681"/>
      <c r="K6" s="2681"/>
      <c r="L6" s="2681"/>
      <c r="M6" s="2681"/>
      <c r="N6" s="2681"/>
      <c r="O6" s="2681"/>
      <c r="P6" s="2681"/>
      <c r="Q6" s="2680" t="s">
        <v>118</v>
      </c>
      <c r="R6" s="2680"/>
      <c r="S6" s="2680"/>
      <c r="T6" s="2680"/>
      <c r="U6" s="2680"/>
      <c r="V6" s="2682" t="str">
        <f>المدخلات!$P$11</f>
        <v>الخران</v>
      </c>
      <c r="W6" s="2683"/>
      <c r="X6" s="2683"/>
      <c r="Y6" s="2683"/>
      <c r="Z6" s="2683"/>
      <c r="AA6" s="2683"/>
      <c r="AB6" s="2683"/>
      <c r="AC6" s="2684"/>
      <c r="AD6" s="2685" t="s">
        <v>472</v>
      </c>
      <c r="AE6" s="2686"/>
      <c r="AF6" s="2687"/>
      <c r="AG6" s="2560" t="s">
        <v>221</v>
      </c>
      <c r="AH6" s="2560"/>
      <c r="AI6" s="2560"/>
    </row>
    <row r="7" spans="1:53" ht="26.25" customHeight="1">
      <c r="A7" s="59"/>
      <c r="B7" s="59"/>
      <c r="C7" s="59"/>
      <c r="D7" s="59"/>
      <c r="E7" s="59"/>
      <c r="F7" s="59"/>
      <c r="G7" s="124"/>
      <c r="H7" s="124"/>
      <c r="I7" s="124"/>
      <c r="J7" s="124"/>
      <c r="K7" s="124"/>
      <c r="L7" s="124"/>
      <c r="M7" s="124"/>
      <c r="N7" s="124"/>
      <c r="O7" s="124"/>
      <c r="P7" s="59"/>
      <c r="Q7" s="59"/>
      <c r="R7" s="59"/>
      <c r="S7" s="59"/>
      <c r="T7" s="125"/>
      <c r="U7" s="125"/>
      <c r="V7" s="125"/>
      <c r="W7" s="125"/>
      <c r="X7" s="125"/>
      <c r="Y7" s="125"/>
      <c r="Z7" s="126"/>
      <c r="AA7" s="126"/>
      <c r="AB7" s="126"/>
      <c r="AC7" s="126"/>
      <c r="AD7" s="126"/>
      <c r="AE7" s="126"/>
      <c r="AF7" s="126"/>
      <c r="AG7" s="126"/>
      <c r="AH7" s="126"/>
      <c r="AI7" s="126"/>
    </row>
    <row r="8" spans="1:53" ht="18.75" customHeight="1">
      <c r="A8" s="260" t="s">
        <v>167</v>
      </c>
      <c r="B8" s="2546" t="s">
        <v>1260</v>
      </c>
      <c r="C8" s="2546"/>
      <c r="D8" s="2546"/>
      <c r="E8" s="2546"/>
      <c r="F8" s="2546"/>
      <c r="G8" s="2546"/>
      <c r="H8" s="2546"/>
      <c r="I8" s="2546" t="s">
        <v>1261</v>
      </c>
      <c r="J8" s="2546"/>
      <c r="K8" s="2547"/>
      <c r="L8" s="2675" t="s">
        <v>787</v>
      </c>
      <c r="M8" s="2675"/>
      <c r="N8" s="2675"/>
      <c r="O8" s="2675"/>
      <c r="P8" s="2675"/>
      <c r="Q8" s="2675"/>
      <c r="R8" s="2675"/>
      <c r="S8" s="2675"/>
      <c r="T8" s="2675"/>
      <c r="U8" s="2675"/>
      <c r="V8" s="2675" t="s">
        <v>788</v>
      </c>
      <c r="W8" s="2675"/>
      <c r="X8" s="2675"/>
      <c r="Y8" s="2675"/>
      <c r="Z8" s="2675"/>
      <c r="AA8" s="2675"/>
      <c r="AB8" s="2675"/>
      <c r="AC8" s="2675"/>
      <c r="AD8" s="2675"/>
      <c r="AE8" s="2675"/>
      <c r="AF8" s="2675"/>
      <c r="AG8" s="2675"/>
      <c r="AH8" s="2675"/>
      <c r="AI8" s="2675"/>
    </row>
    <row r="9" spans="1:53" ht="15.75" customHeight="1">
      <c r="A9" s="261"/>
      <c r="B9" s="2548"/>
      <c r="C9" s="2548"/>
      <c r="D9" s="2548"/>
      <c r="E9" s="2548"/>
      <c r="F9" s="2548"/>
      <c r="G9" s="2548"/>
      <c r="H9" s="2548"/>
      <c r="I9" s="2548"/>
      <c r="J9" s="2548"/>
      <c r="K9" s="2549"/>
      <c r="L9" s="2675"/>
      <c r="M9" s="2675"/>
      <c r="N9" s="2675"/>
      <c r="O9" s="2675"/>
      <c r="P9" s="2675"/>
      <c r="Q9" s="2675"/>
      <c r="R9" s="2675"/>
      <c r="S9" s="2675"/>
      <c r="T9" s="2675"/>
      <c r="U9" s="2675"/>
      <c r="V9" s="2675"/>
      <c r="W9" s="2675"/>
      <c r="X9" s="2675"/>
      <c r="Y9" s="2675"/>
      <c r="Z9" s="2675"/>
      <c r="AA9" s="2675"/>
      <c r="AB9" s="2675"/>
      <c r="AC9" s="2675"/>
      <c r="AD9" s="2675"/>
      <c r="AE9" s="2675"/>
      <c r="AF9" s="2675"/>
      <c r="AG9" s="2675"/>
      <c r="AH9" s="2675"/>
      <c r="AI9" s="2675"/>
    </row>
    <row r="10" spans="1:53" ht="15" customHeight="1">
      <c r="A10" s="2554">
        <v>5300</v>
      </c>
      <c r="B10" s="2555"/>
      <c r="C10" s="2555"/>
      <c r="D10" s="2555"/>
      <c r="E10" s="2555"/>
      <c r="F10" s="2555"/>
      <c r="G10" s="2555"/>
      <c r="H10" s="2555"/>
      <c r="I10" s="2555">
        <v>150</v>
      </c>
      <c r="J10" s="2555"/>
      <c r="K10" s="2558"/>
      <c r="L10" s="2567">
        <v>150000</v>
      </c>
      <c r="M10" s="2567"/>
      <c r="N10" s="2567"/>
      <c r="O10" s="2567"/>
      <c r="P10" s="2567"/>
      <c r="Q10" s="2567"/>
      <c r="R10" s="2567"/>
      <c r="S10" s="2567"/>
      <c r="T10" s="2567"/>
      <c r="U10" s="2567"/>
      <c r="V10" s="2676">
        <v>24</v>
      </c>
      <c r="W10" s="2676"/>
      <c r="X10" s="2676"/>
      <c r="Y10" s="2676"/>
      <c r="Z10" s="2676"/>
      <c r="AA10" s="2676"/>
      <c r="AB10" s="2676"/>
      <c r="AC10" s="2676"/>
      <c r="AD10" s="2676"/>
      <c r="AE10" s="2676"/>
      <c r="AF10" s="2676"/>
      <c r="AG10" s="2676"/>
      <c r="AH10" s="2676"/>
      <c r="AI10" s="2676"/>
    </row>
    <row r="11" spans="1:53" ht="26.25" customHeight="1">
      <c r="A11" s="2556"/>
      <c r="B11" s="2557"/>
      <c r="C11" s="2557"/>
      <c r="D11" s="2557"/>
      <c r="E11" s="2557"/>
      <c r="F11" s="2557"/>
      <c r="G11" s="2557"/>
      <c r="H11" s="2557"/>
      <c r="I11" s="2557"/>
      <c r="J11" s="2557"/>
      <c r="K11" s="2559"/>
      <c r="L11" s="2567"/>
      <c r="M11" s="2567"/>
      <c r="N11" s="2567"/>
      <c r="O11" s="2567"/>
      <c r="P11" s="2567"/>
      <c r="Q11" s="2567"/>
      <c r="R11" s="2567"/>
      <c r="S11" s="2567"/>
      <c r="T11" s="2567"/>
      <c r="U11" s="2567"/>
      <c r="V11" s="2676"/>
      <c r="W11" s="2676"/>
      <c r="X11" s="2676"/>
      <c r="Y11" s="2676"/>
      <c r="Z11" s="2676"/>
      <c r="AA11" s="2676"/>
      <c r="AB11" s="2676"/>
      <c r="AC11" s="2676"/>
      <c r="AD11" s="2676"/>
      <c r="AE11" s="2676"/>
      <c r="AF11" s="2676"/>
      <c r="AG11" s="2676"/>
      <c r="AH11" s="2676"/>
      <c r="AI11" s="2676"/>
    </row>
    <row r="12" spans="1:53" ht="56.25" customHeight="1" thickBot="1">
      <c r="A12" s="127"/>
      <c r="B12" s="127"/>
      <c r="C12" s="127"/>
      <c r="D12" s="127"/>
      <c r="E12" s="127"/>
      <c r="F12" s="127"/>
      <c r="G12" s="127"/>
      <c r="H12" s="127"/>
      <c r="I12" s="127"/>
      <c r="J12" s="127"/>
      <c r="K12" s="127"/>
      <c r="L12" s="128"/>
      <c r="M12" s="128"/>
      <c r="N12" s="128"/>
      <c r="O12" s="128"/>
      <c r="P12" s="128"/>
      <c r="Q12" s="128"/>
      <c r="R12" s="128"/>
      <c r="S12" s="128"/>
      <c r="T12" s="128"/>
      <c r="U12" s="128"/>
      <c r="V12" s="128"/>
      <c r="W12" s="128"/>
      <c r="X12" s="128"/>
      <c r="Y12" s="128"/>
      <c r="Z12" s="128"/>
      <c r="AA12" s="128"/>
      <c r="AB12" s="128"/>
      <c r="AC12" s="128"/>
      <c r="AD12" s="128"/>
      <c r="AE12" s="128"/>
      <c r="AF12" s="128"/>
      <c r="AG12" s="128"/>
      <c r="AH12" s="128"/>
      <c r="AI12" s="128"/>
    </row>
    <row r="13" spans="1:53" ht="31.5" customHeight="1" thickBot="1">
      <c r="A13" s="2553" t="s">
        <v>789</v>
      </c>
      <c r="B13" s="2553"/>
      <c r="C13" s="2553"/>
      <c r="D13" s="2553"/>
      <c r="E13" s="2553"/>
      <c r="F13" s="2553"/>
      <c r="G13" s="2553"/>
      <c r="H13" s="2553"/>
      <c r="I13" s="2553"/>
      <c r="J13" s="2553"/>
      <c r="K13" s="2553"/>
      <c r="L13" s="2553"/>
      <c r="M13" s="2553"/>
      <c r="N13" s="2553"/>
      <c r="O13" s="2553"/>
      <c r="P13" s="2553"/>
      <c r="Q13" s="2553" t="s">
        <v>784</v>
      </c>
      <c r="R13" s="2553"/>
      <c r="S13" s="2553"/>
      <c r="T13" s="2553"/>
      <c r="U13" s="2553"/>
      <c r="V13" s="2553"/>
      <c r="W13" s="2553"/>
      <c r="X13" s="2553"/>
      <c r="Y13" s="2553"/>
      <c r="Z13" s="2553"/>
      <c r="AA13" s="2553"/>
      <c r="AB13" s="2553"/>
      <c r="AC13" s="2553"/>
      <c r="AD13" s="2553"/>
      <c r="AE13" s="2553"/>
      <c r="AF13" s="2553"/>
      <c r="AG13" s="2553"/>
      <c r="AH13" s="2553"/>
      <c r="AI13" s="2553"/>
      <c r="AN13" s="2543">
        <v>10.765000000000001</v>
      </c>
      <c r="AO13" s="2544"/>
      <c r="AP13" s="2544"/>
      <c r="AQ13" s="2544"/>
      <c r="AR13" s="2544"/>
      <c r="AS13" s="2544"/>
      <c r="AT13" s="2544"/>
      <c r="AU13" s="2544"/>
      <c r="AV13" s="2544"/>
      <c r="AW13" s="2544"/>
      <c r="AX13" s="2544"/>
      <c r="AY13" s="2544"/>
      <c r="AZ13" s="2544"/>
      <c r="BA13" s="2545"/>
    </row>
    <row r="14" spans="1:53" ht="30.75" customHeight="1">
      <c r="A14" s="2674" t="s">
        <v>790</v>
      </c>
      <c r="B14" s="2674"/>
      <c r="C14" s="2674"/>
      <c r="D14" s="2674"/>
      <c r="E14" s="2674"/>
      <c r="F14" s="2674"/>
      <c r="G14" s="2674" t="s">
        <v>791</v>
      </c>
      <c r="H14" s="2674"/>
      <c r="I14" s="2674"/>
      <c r="J14" s="2674"/>
      <c r="K14" s="2674" t="s">
        <v>1262</v>
      </c>
      <c r="L14" s="2674"/>
      <c r="M14" s="2674"/>
      <c r="N14" s="2674"/>
      <c r="O14" s="2674"/>
      <c r="P14" s="2674"/>
      <c r="Q14" s="2674" t="s">
        <v>809</v>
      </c>
      <c r="R14" s="2674"/>
      <c r="S14" s="2674"/>
      <c r="T14" s="2674"/>
      <c r="U14" s="2674"/>
      <c r="V14" s="2674"/>
      <c r="W14" s="2674"/>
      <c r="X14" s="2674"/>
      <c r="Y14" s="2674"/>
      <c r="Z14" s="2674" t="s">
        <v>792</v>
      </c>
      <c r="AA14" s="2674"/>
      <c r="AB14" s="2674"/>
      <c r="AC14" s="2674"/>
      <c r="AD14" s="2674"/>
      <c r="AE14" s="2674"/>
      <c r="AF14" s="2674" t="s">
        <v>793</v>
      </c>
      <c r="AG14" s="2674"/>
      <c r="AH14" s="2674"/>
      <c r="AI14" s="2674"/>
    </row>
    <row r="15" spans="1:53" ht="15" customHeight="1">
      <c r="A15" s="2650">
        <f>A10</f>
        <v>5300</v>
      </c>
      <c r="B15" s="2650"/>
      <c r="C15" s="2650"/>
      <c r="D15" s="2650"/>
      <c r="E15" s="2650"/>
      <c r="F15" s="2650"/>
      <c r="G15" s="2652">
        <v>192</v>
      </c>
      <c r="H15" s="2652"/>
      <c r="I15" s="2652"/>
      <c r="J15" s="2652"/>
      <c r="K15" s="2654">
        <f>G15*A15</f>
        <v>1017600</v>
      </c>
      <c r="L15" s="2655"/>
      <c r="M15" s="2655"/>
      <c r="N15" s="2655"/>
      <c r="O15" s="2655"/>
      <c r="P15" s="2656"/>
      <c r="Q15" s="2657">
        <f>I10</f>
        <v>150</v>
      </c>
      <c r="R15" s="2658"/>
      <c r="S15" s="2658"/>
      <c r="T15" s="2658"/>
      <c r="U15" s="2658"/>
      <c r="V15" s="2658"/>
      <c r="W15" s="2658"/>
      <c r="X15" s="2658"/>
      <c r="Y15" s="2659"/>
      <c r="Z15" s="2660">
        <v>800</v>
      </c>
      <c r="AA15" s="2660"/>
      <c r="AB15" s="2660"/>
      <c r="AC15" s="2660"/>
      <c r="AD15" s="2660"/>
      <c r="AE15" s="2660"/>
      <c r="AF15" s="2662">
        <f>Z15*Q15</f>
        <v>120000</v>
      </c>
      <c r="AG15" s="2662"/>
      <c r="AH15" s="2662"/>
      <c r="AI15" s="2662"/>
    </row>
    <row r="16" spans="1:53" ht="15" customHeight="1">
      <c r="A16" s="2651"/>
      <c r="B16" s="2651"/>
      <c r="C16" s="2651"/>
      <c r="D16" s="2651"/>
      <c r="E16" s="2651"/>
      <c r="F16" s="2651"/>
      <c r="G16" s="2653"/>
      <c r="H16" s="2653"/>
      <c r="I16" s="2653"/>
      <c r="J16" s="2653"/>
      <c r="K16" s="2654"/>
      <c r="L16" s="2655"/>
      <c r="M16" s="2655"/>
      <c r="N16" s="2655"/>
      <c r="O16" s="2655"/>
      <c r="P16" s="2656"/>
      <c r="Q16" s="2657"/>
      <c r="R16" s="2658"/>
      <c r="S16" s="2658"/>
      <c r="T16" s="2658"/>
      <c r="U16" s="2658"/>
      <c r="V16" s="2658"/>
      <c r="W16" s="2658"/>
      <c r="X16" s="2658"/>
      <c r="Y16" s="2659"/>
      <c r="Z16" s="2661"/>
      <c r="AA16" s="2661"/>
      <c r="AB16" s="2661"/>
      <c r="AC16" s="2661"/>
      <c r="AD16" s="2661"/>
      <c r="AE16" s="2661"/>
      <c r="AF16" s="2663"/>
      <c r="AG16" s="2663"/>
      <c r="AH16" s="2663"/>
      <c r="AI16" s="2663"/>
    </row>
    <row r="17" spans="1:35" ht="15" customHeight="1">
      <c r="A17" s="2651"/>
      <c r="B17" s="2651"/>
      <c r="C17" s="2651"/>
      <c r="D17" s="2651"/>
      <c r="E17" s="2651"/>
      <c r="F17" s="2651"/>
      <c r="G17" s="2653"/>
      <c r="H17" s="2653"/>
      <c r="I17" s="2653"/>
      <c r="J17" s="2653"/>
      <c r="K17" s="2654"/>
      <c r="L17" s="2655"/>
      <c r="M17" s="2655"/>
      <c r="N17" s="2655"/>
      <c r="O17" s="2655"/>
      <c r="P17" s="2656"/>
      <c r="Q17" s="2657"/>
      <c r="R17" s="2658"/>
      <c r="S17" s="2658"/>
      <c r="T17" s="2658"/>
      <c r="U17" s="2658"/>
      <c r="V17" s="2658"/>
      <c r="W17" s="2658"/>
      <c r="X17" s="2658"/>
      <c r="Y17" s="2659"/>
      <c r="Z17" s="2661"/>
      <c r="AA17" s="2661"/>
      <c r="AB17" s="2661"/>
      <c r="AC17" s="2661"/>
      <c r="AD17" s="2661"/>
      <c r="AE17" s="2661"/>
      <c r="AF17" s="2663"/>
      <c r="AG17" s="2663"/>
      <c r="AH17" s="2663"/>
      <c r="AI17" s="2663"/>
    </row>
    <row r="18" spans="1:35" ht="22.5" customHeight="1">
      <c r="A18" s="2651"/>
      <c r="B18" s="2651"/>
      <c r="C18" s="2651"/>
      <c r="D18" s="2651"/>
      <c r="E18" s="2651"/>
      <c r="F18" s="2651"/>
      <c r="G18" s="2653"/>
      <c r="H18" s="2653"/>
      <c r="I18" s="2653"/>
      <c r="J18" s="2653"/>
      <c r="K18" s="2654"/>
      <c r="L18" s="2655"/>
      <c r="M18" s="2655"/>
      <c r="N18" s="2655"/>
      <c r="O18" s="2655"/>
      <c r="P18" s="2656"/>
      <c r="Q18" s="2657"/>
      <c r="R18" s="2658"/>
      <c r="S18" s="2658"/>
      <c r="T18" s="2658"/>
      <c r="U18" s="2658"/>
      <c r="V18" s="2658"/>
      <c r="W18" s="2658"/>
      <c r="X18" s="2658"/>
      <c r="Y18" s="2659"/>
      <c r="Z18" s="2661"/>
      <c r="AA18" s="2661"/>
      <c r="AB18" s="2661"/>
      <c r="AC18" s="2661"/>
      <c r="AD18" s="2661"/>
      <c r="AE18" s="2661"/>
      <c r="AF18" s="2663"/>
      <c r="AG18" s="2663"/>
      <c r="AH18" s="2663"/>
      <c r="AI18" s="2663"/>
    </row>
    <row r="19" spans="1:35" ht="28.5" customHeight="1">
      <c r="A19" s="2664" t="s">
        <v>794</v>
      </c>
      <c r="B19" s="2664"/>
      <c r="C19" s="2664"/>
      <c r="D19" s="2664"/>
      <c r="E19" s="2664"/>
      <c r="F19" s="2664"/>
      <c r="G19" s="2664"/>
      <c r="H19" s="2664"/>
      <c r="I19" s="2664"/>
      <c r="J19" s="2664"/>
      <c r="K19" s="2664"/>
      <c r="L19" s="2664"/>
      <c r="M19" s="2664"/>
      <c r="N19" s="2664"/>
      <c r="O19" s="2664"/>
      <c r="P19" s="2664"/>
      <c r="Q19" s="2664" t="s">
        <v>795</v>
      </c>
      <c r="R19" s="2664"/>
      <c r="S19" s="2664"/>
      <c r="T19" s="2664"/>
      <c r="U19" s="2664"/>
      <c r="V19" s="2664"/>
      <c r="W19" s="2664"/>
      <c r="X19" s="2664"/>
      <c r="Y19" s="2664"/>
      <c r="Z19" s="2664"/>
      <c r="AA19" s="2664"/>
      <c r="AB19" s="2664"/>
      <c r="AC19" s="2664"/>
      <c r="AD19" s="2664"/>
      <c r="AE19" s="2664"/>
      <c r="AF19" s="2664"/>
      <c r="AG19" s="2664"/>
      <c r="AH19" s="2664"/>
      <c r="AI19" s="2664"/>
    </row>
    <row r="20" spans="1:35" ht="15" customHeight="1">
      <c r="A20" s="2665">
        <f>K15</f>
        <v>1017600</v>
      </c>
      <c r="B20" s="2666"/>
      <c r="C20" s="2666"/>
      <c r="D20" s="2666"/>
      <c r="E20" s="2666"/>
      <c r="F20" s="2666"/>
      <c r="G20" s="2666"/>
      <c r="H20" s="2666"/>
      <c r="I20" s="2666"/>
      <c r="J20" s="2666"/>
      <c r="K20" s="2666"/>
      <c r="L20" s="2666"/>
      <c r="M20" s="2666"/>
      <c r="N20" s="2666"/>
      <c r="O20" s="2666"/>
      <c r="P20" s="2667"/>
      <c r="Q20" s="2669">
        <f>AF15</f>
        <v>120000</v>
      </c>
      <c r="R20" s="2669"/>
      <c r="S20" s="2669"/>
      <c r="T20" s="2669"/>
      <c r="U20" s="2669"/>
      <c r="V20" s="2669"/>
      <c r="W20" s="2669"/>
      <c r="X20" s="2669"/>
      <c r="Y20" s="2669"/>
      <c r="Z20" s="2669"/>
      <c r="AA20" s="2669"/>
      <c r="AB20" s="2669"/>
      <c r="AC20" s="2669"/>
      <c r="AD20" s="2669"/>
      <c r="AE20" s="2669"/>
      <c r="AF20" s="2669"/>
      <c r="AG20" s="2669"/>
      <c r="AH20" s="2669"/>
      <c r="AI20" s="2669"/>
    </row>
    <row r="21" spans="1:35" ht="15" customHeight="1">
      <c r="A21" s="2668"/>
      <c r="B21" s="2669"/>
      <c r="C21" s="2669"/>
      <c r="D21" s="2669"/>
      <c r="E21" s="2669"/>
      <c r="F21" s="2669"/>
      <c r="G21" s="2669"/>
      <c r="H21" s="2669"/>
      <c r="I21" s="2669"/>
      <c r="J21" s="2669"/>
      <c r="K21" s="2669"/>
      <c r="L21" s="2669"/>
      <c r="M21" s="2669"/>
      <c r="N21" s="2669"/>
      <c r="O21" s="2669"/>
      <c r="P21" s="2670"/>
      <c r="Q21" s="2669"/>
      <c r="R21" s="2669"/>
      <c r="S21" s="2669"/>
      <c r="T21" s="2669"/>
      <c r="U21" s="2669"/>
      <c r="V21" s="2669"/>
      <c r="W21" s="2669"/>
      <c r="X21" s="2669"/>
      <c r="Y21" s="2669"/>
      <c r="Z21" s="2669"/>
      <c r="AA21" s="2669"/>
      <c r="AB21" s="2669"/>
      <c r="AC21" s="2669"/>
      <c r="AD21" s="2669"/>
      <c r="AE21" s="2669"/>
      <c r="AF21" s="2669"/>
      <c r="AG21" s="2669"/>
      <c r="AH21" s="2669"/>
      <c r="AI21" s="2669"/>
    </row>
    <row r="22" spans="1:35" ht="15" customHeight="1">
      <c r="A22" s="2668"/>
      <c r="B22" s="2669"/>
      <c r="C22" s="2669"/>
      <c r="D22" s="2669"/>
      <c r="E22" s="2669"/>
      <c r="F22" s="2669"/>
      <c r="G22" s="2669"/>
      <c r="H22" s="2669"/>
      <c r="I22" s="2669"/>
      <c r="J22" s="2669"/>
      <c r="K22" s="2669"/>
      <c r="L22" s="2669"/>
      <c r="M22" s="2669"/>
      <c r="N22" s="2669"/>
      <c r="O22" s="2669"/>
      <c r="P22" s="2670"/>
      <c r="Q22" s="2669"/>
      <c r="R22" s="2669"/>
      <c r="S22" s="2669"/>
      <c r="T22" s="2669"/>
      <c r="U22" s="2669"/>
      <c r="V22" s="2669"/>
      <c r="W22" s="2669"/>
      <c r="X22" s="2669"/>
      <c r="Y22" s="2669"/>
      <c r="Z22" s="2669"/>
      <c r="AA22" s="2669"/>
      <c r="AB22" s="2669"/>
      <c r="AC22" s="2669"/>
      <c r="AD22" s="2669"/>
      <c r="AE22" s="2669"/>
      <c r="AF22" s="2669"/>
      <c r="AG22" s="2669"/>
      <c r="AH22" s="2669"/>
      <c r="AI22" s="2669"/>
    </row>
    <row r="23" spans="1:35" ht="21" customHeight="1">
      <c r="A23" s="2671"/>
      <c r="B23" s="2672"/>
      <c r="C23" s="2672"/>
      <c r="D23" s="2672"/>
      <c r="E23" s="2672"/>
      <c r="F23" s="2672"/>
      <c r="G23" s="2672"/>
      <c r="H23" s="2672"/>
      <c r="I23" s="2672"/>
      <c r="J23" s="2672"/>
      <c r="K23" s="2672"/>
      <c r="L23" s="2672"/>
      <c r="M23" s="2672"/>
      <c r="N23" s="2672"/>
      <c r="O23" s="2672"/>
      <c r="P23" s="2673"/>
      <c r="Q23" s="2672"/>
      <c r="R23" s="2672"/>
      <c r="S23" s="2672"/>
      <c r="T23" s="2672"/>
      <c r="U23" s="2672"/>
      <c r="V23" s="2672"/>
      <c r="W23" s="2672"/>
      <c r="X23" s="2672"/>
      <c r="Y23" s="2672"/>
      <c r="Z23" s="2672"/>
      <c r="AA23" s="2672"/>
      <c r="AB23" s="2672"/>
      <c r="AC23" s="2672"/>
      <c r="AD23" s="2672"/>
      <c r="AE23" s="2672"/>
      <c r="AF23" s="2672"/>
      <c r="AG23" s="2672"/>
      <c r="AH23" s="2672"/>
      <c r="AI23" s="2672"/>
    </row>
    <row r="24" spans="1:35" ht="45.75" customHeight="1">
      <c r="A24" s="2601"/>
      <c r="B24" s="2601"/>
      <c r="C24" s="2601"/>
      <c r="D24" s="2601"/>
      <c r="E24" s="2601"/>
      <c r="F24" s="2601"/>
      <c r="G24" s="2601"/>
      <c r="H24" s="2601"/>
      <c r="I24" s="2601"/>
      <c r="J24" s="2601"/>
      <c r="K24" s="2601"/>
      <c r="L24" s="2601"/>
      <c r="M24" s="2601"/>
      <c r="N24" s="2601"/>
      <c r="O24" s="2601"/>
      <c r="P24" s="2601"/>
      <c r="Q24" s="2601"/>
      <c r="R24" s="2601"/>
      <c r="S24" s="2601"/>
      <c r="T24" s="2601"/>
      <c r="U24" s="2601"/>
      <c r="V24" s="2601"/>
      <c r="W24" s="2601"/>
      <c r="X24" s="2601"/>
      <c r="Y24" s="2601"/>
      <c r="Z24" s="2601"/>
      <c r="AA24" s="2601"/>
      <c r="AB24" s="2601"/>
      <c r="AC24" s="2601"/>
      <c r="AD24" s="2601"/>
      <c r="AE24" s="2601"/>
      <c r="AF24" s="2601"/>
      <c r="AG24" s="2601"/>
      <c r="AH24" s="2601"/>
      <c r="AI24" s="2601"/>
    </row>
    <row r="25" spans="1:35" ht="15" customHeight="1">
      <c r="A25" s="2638" t="s">
        <v>796</v>
      </c>
      <c r="B25" s="2639"/>
      <c r="C25" s="2639"/>
      <c r="D25" s="2639"/>
      <c r="E25" s="2639"/>
      <c r="F25" s="2639"/>
      <c r="G25" s="2639"/>
      <c r="H25" s="2639"/>
      <c r="I25" s="2639"/>
      <c r="J25" s="2639"/>
      <c r="K25" s="2639"/>
      <c r="L25" s="2639"/>
      <c r="M25" s="2639"/>
      <c r="N25" s="2639"/>
      <c r="O25" s="2639"/>
      <c r="P25" s="2640"/>
      <c r="Q25" s="2644">
        <f>Q20+A20</f>
        <v>1137600</v>
      </c>
      <c r="R25" s="2645"/>
      <c r="S25" s="2645"/>
      <c r="T25" s="2645"/>
      <c r="U25" s="2645"/>
      <c r="V25" s="2645"/>
      <c r="W25" s="2645"/>
      <c r="X25" s="2645"/>
      <c r="Y25" s="2645"/>
      <c r="Z25" s="2645"/>
      <c r="AA25" s="2645"/>
      <c r="AB25" s="2645"/>
      <c r="AC25" s="2645"/>
      <c r="AD25" s="2645"/>
      <c r="AE25" s="2645"/>
      <c r="AF25" s="2645"/>
      <c r="AG25" s="2645"/>
      <c r="AH25" s="2645"/>
      <c r="AI25" s="2646"/>
    </row>
    <row r="26" spans="1:35" ht="30.75" customHeight="1">
      <c r="A26" s="2641"/>
      <c r="B26" s="2642"/>
      <c r="C26" s="2642"/>
      <c r="D26" s="2642"/>
      <c r="E26" s="2642"/>
      <c r="F26" s="2642"/>
      <c r="G26" s="2642"/>
      <c r="H26" s="2642"/>
      <c r="I26" s="2642"/>
      <c r="J26" s="2642"/>
      <c r="K26" s="2642"/>
      <c r="L26" s="2642"/>
      <c r="M26" s="2642"/>
      <c r="N26" s="2642"/>
      <c r="O26" s="2642"/>
      <c r="P26" s="2643"/>
      <c r="Q26" s="2647"/>
      <c r="R26" s="2648"/>
      <c r="S26" s="2648"/>
      <c r="T26" s="2648"/>
      <c r="U26" s="2648"/>
      <c r="V26" s="2648"/>
      <c r="W26" s="2648"/>
      <c r="X26" s="2648"/>
      <c r="Y26" s="2648"/>
      <c r="Z26" s="2648"/>
      <c r="AA26" s="2648"/>
      <c r="AB26" s="2648"/>
      <c r="AC26" s="2648"/>
      <c r="AD26" s="2648"/>
      <c r="AE26" s="2648"/>
      <c r="AF26" s="2648"/>
      <c r="AG26" s="2648"/>
      <c r="AH26" s="2648"/>
      <c r="AI26" s="2649"/>
    </row>
    <row r="27" spans="1:35" ht="15" customHeight="1">
      <c r="A27" s="2613" t="s">
        <v>797</v>
      </c>
      <c r="B27" s="2614"/>
      <c r="C27" s="2614"/>
      <c r="D27" s="2614"/>
      <c r="E27" s="2614"/>
      <c r="F27" s="2614"/>
      <c r="G27" s="2614"/>
      <c r="H27" s="2614"/>
      <c r="I27" s="2614"/>
      <c r="J27" s="2614"/>
      <c r="K27" s="2614"/>
      <c r="L27" s="2614"/>
      <c r="M27" s="2614"/>
      <c r="N27" s="2614"/>
      <c r="O27" s="2614"/>
      <c r="P27" s="2614"/>
      <c r="Q27" s="2617">
        <f>Q25*5%</f>
        <v>56880</v>
      </c>
      <c r="R27" s="2618"/>
      <c r="S27" s="2618"/>
      <c r="T27" s="2618"/>
      <c r="U27" s="2618"/>
      <c r="V27" s="2618"/>
      <c r="W27" s="2618"/>
      <c r="X27" s="2618"/>
      <c r="Y27" s="2618"/>
      <c r="Z27" s="2618"/>
      <c r="AA27" s="2618"/>
      <c r="AB27" s="2618"/>
      <c r="AC27" s="2618"/>
      <c r="AD27" s="2618"/>
      <c r="AE27" s="2618"/>
      <c r="AF27" s="2618"/>
      <c r="AG27" s="2618"/>
      <c r="AH27" s="2618"/>
      <c r="AI27" s="2619"/>
    </row>
    <row r="28" spans="1:35" ht="32.25" customHeight="1">
      <c r="A28" s="2615"/>
      <c r="B28" s="2616"/>
      <c r="C28" s="2616"/>
      <c r="D28" s="2616"/>
      <c r="E28" s="2616"/>
      <c r="F28" s="2616"/>
      <c r="G28" s="2616"/>
      <c r="H28" s="2616"/>
      <c r="I28" s="2616"/>
      <c r="J28" s="2616"/>
      <c r="K28" s="2616"/>
      <c r="L28" s="2616"/>
      <c r="M28" s="2616"/>
      <c r="N28" s="2616"/>
      <c r="O28" s="2616"/>
      <c r="P28" s="2616"/>
      <c r="Q28" s="2620"/>
      <c r="R28" s="2621"/>
      <c r="S28" s="2621"/>
      <c r="T28" s="2621"/>
      <c r="U28" s="2621"/>
      <c r="V28" s="2621"/>
      <c r="W28" s="2621"/>
      <c r="X28" s="2621"/>
      <c r="Y28" s="2621"/>
      <c r="Z28" s="2621"/>
      <c r="AA28" s="2621"/>
      <c r="AB28" s="2621"/>
      <c r="AC28" s="2621"/>
      <c r="AD28" s="2621"/>
      <c r="AE28" s="2621"/>
      <c r="AF28" s="2621"/>
      <c r="AG28" s="2621"/>
      <c r="AH28" s="2621"/>
      <c r="AI28" s="2622"/>
    </row>
    <row r="29" spans="1:35" ht="15" customHeight="1">
      <c r="A29" s="2613" t="s">
        <v>496</v>
      </c>
      <c r="B29" s="2614"/>
      <c r="C29" s="2614"/>
      <c r="D29" s="2614"/>
      <c r="E29" s="2614"/>
      <c r="F29" s="2614"/>
      <c r="G29" s="2614"/>
      <c r="H29" s="2614"/>
      <c r="I29" s="2614"/>
      <c r="J29" s="2614"/>
      <c r="K29" s="2614"/>
      <c r="L29" s="2614"/>
      <c r="M29" s="2614"/>
      <c r="N29" s="2614"/>
      <c r="O29" s="2614"/>
      <c r="P29" s="2623"/>
      <c r="Q29" s="2625">
        <f>Q25+Q27</f>
        <v>1194480</v>
      </c>
      <c r="R29" s="2626"/>
      <c r="S29" s="2626"/>
      <c r="T29" s="2626"/>
      <c r="U29" s="2626"/>
      <c r="V29" s="2626"/>
      <c r="W29" s="2626"/>
      <c r="X29" s="2626"/>
      <c r="Y29" s="2626"/>
      <c r="Z29" s="2626"/>
      <c r="AA29" s="2626"/>
      <c r="AB29" s="2626"/>
      <c r="AC29" s="2626"/>
      <c r="AD29" s="2626"/>
      <c r="AE29" s="2626"/>
      <c r="AF29" s="2626"/>
      <c r="AG29" s="2626"/>
      <c r="AH29" s="2626"/>
      <c r="AI29" s="2627"/>
    </row>
    <row r="30" spans="1:35" ht="37.5" customHeight="1">
      <c r="A30" s="2615"/>
      <c r="B30" s="2616"/>
      <c r="C30" s="2616"/>
      <c r="D30" s="2616"/>
      <c r="E30" s="2616"/>
      <c r="F30" s="2616"/>
      <c r="G30" s="2616"/>
      <c r="H30" s="2616"/>
      <c r="I30" s="2616"/>
      <c r="J30" s="2616"/>
      <c r="K30" s="2616"/>
      <c r="L30" s="2616"/>
      <c r="M30" s="2616"/>
      <c r="N30" s="2616"/>
      <c r="O30" s="2616"/>
      <c r="P30" s="2624"/>
      <c r="Q30" s="2628"/>
      <c r="R30" s="2629"/>
      <c r="S30" s="2629"/>
      <c r="T30" s="2629"/>
      <c r="U30" s="2629"/>
      <c r="V30" s="2629"/>
      <c r="W30" s="2629"/>
      <c r="X30" s="2629"/>
      <c r="Y30" s="2629"/>
      <c r="Z30" s="2629"/>
      <c r="AA30" s="2629"/>
      <c r="AB30" s="2629"/>
      <c r="AC30" s="2629"/>
      <c r="AD30" s="2629"/>
      <c r="AE30" s="2629"/>
      <c r="AF30" s="2629"/>
      <c r="AG30" s="2629"/>
      <c r="AH30" s="2629"/>
      <c r="AI30" s="2630"/>
    </row>
    <row r="31" spans="1:35" ht="36.75" customHeight="1">
      <c r="A31" s="2631">
        <v>800000</v>
      </c>
      <c r="B31" s="2631"/>
      <c r="C31" s="2631"/>
      <c r="D31" s="2631"/>
      <c r="E31" s="2631"/>
      <c r="F31" s="2631"/>
      <c r="G31" s="2631"/>
      <c r="H31" s="2631"/>
      <c r="I31" s="2631"/>
      <c r="J31" s="2631"/>
      <c r="K31" s="2631"/>
      <c r="L31" s="2631"/>
      <c r="M31" s="2631"/>
      <c r="N31" s="2631"/>
      <c r="O31" s="2631"/>
      <c r="P31" s="2631"/>
      <c r="Q31" s="2632">
        <f>Q29-A31</f>
        <v>394480</v>
      </c>
      <c r="R31" s="2633"/>
      <c r="S31" s="2633"/>
      <c r="T31" s="2633"/>
      <c r="U31" s="2633"/>
      <c r="V31" s="2633"/>
      <c r="W31" s="2633"/>
      <c r="X31" s="2633"/>
      <c r="Y31" s="2633"/>
      <c r="Z31" s="2633"/>
      <c r="AA31" s="2633"/>
      <c r="AB31" s="2633"/>
      <c r="AC31" s="2633"/>
      <c r="AD31" s="2633"/>
      <c r="AE31" s="2633"/>
      <c r="AF31" s="2633"/>
      <c r="AG31" s="2633"/>
      <c r="AH31" s="2633"/>
      <c r="AI31" s="2634"/>
    </row>
    <row r="32" spans="1:35" ht="36.75" customHeight="1">
      <c r="A32" s="2631"/>
      <c r="B32" s="2631"/>
      <c r="C32" s="2631"/>
      <c r="D32" s="2631"/>
      <c r="E32" s="2631"/>
      <c r="F32" s="2631"/>
      <c r="G32" s="2631"/>
      <c r="H32" s="2631"/>
      <c r="I32" s="2631"/>
      <c r="J32" s="2631"/>
      <c r="K32" s="2631"/>
      <c r="L32" s="2631"/>
      <c r="M32" s="2631"/>
      <c r="N32" s="2631"/>
      <c r="O32" s="2631"/>
      <c r="P32" s="2631"/>
      <c r="Q32" s="2635"/>
      <c r="R32" s="2636"/>
      <c r="S32" s="2636"/>
      <c r="T32" s="2636"/>
      <c r="U32" s="2636"/>
      <c r="V32" s="2636"/>
      <c r="W32" s="2636"/>
      <c r="X32" s="2636"/>
      <c r="Y32" s="2636"/>
      <c r="Z32" s="2636"/>
      <c r="AA32" s="2636"/>
      <c r="AB32" s="2636"/>
      <c r="AC32" s="2636"/>
      <c r="AD32" s="2636"/>
      <c r="AE32" s="2636"/>
      <c r="AF32" s="2636"/>
      <c r="AG32" s="2636"/>
      <c r="AH32" s="2636"/>
      <c r="AI32" s="2637"/>
    </row>
    <row r="33" spans="1:35" ht="46.5" customHeight="1">
      <c r="A33" s="2601"/>
      <c r="B33" s="2601"/>
      <c r="C33" s="2601"/>
      <c r="D33" s="2601"/>
      <c r="E33" s="2601"/>
      <c r="F33" s="2601"/>
      <c r="G33" s="2601"/>
      <c r="H33" s="2601"/>
      <c r="I33" s="2601"/>
      <c r="J33" s="2601"/>
      <c r="K33" s="2601"/>
      <c r="L33" s="2601"/>
      <c r="M33" s="2601"/>
      <c r="N33" s="2601"/>
      <c r="O33" s="2601"/>
      <c r="P33" s="2601"/>
      <c r="Q33" s="2601"/>
      <c r="R33" s="2601"/>
      <c r="S33" s="2601"/>
      <c r="T33" s="2601"/>
      <c r="U33" s="2601"/>
      <c r="V33" s="2601"/>
      <c r="W33" s="2601"/>
      <c r="X33" s="2601"/>
      <c r="Y33" s="2601"/>
      <c r="Z33" s="2601"/>
      <c r="AA33" s="2601"/>
      <c r="AB33" s="2601"/>
      <c r="AC33" s="2601"/>
      <c r="AD33" s="2601"/>
      <c r="AE33" s="2601"/>
      <c r="AF33" s="2601"/>
      <c r="AG33" s="2601"/>
      <c r="AH33" s="2601"/>
      <c r="AI33" s="2601"/>
    </row>
    <row r="34" spans="1:35" ht="29.25" customHeight="1">
      <c r="A34" s="2602" t="s">
        <v>798</v>
      </c>
      <c r="B34" s="2603"/>
      <c r="C34" s="2603"/>
      <c r="D34" s="2603"/>
      <c r="E34" s="2603"/>
      <c r="F34" s="2603"/>
      <c r="G34" s="2603"/>
      <c r="H34" s="2603"/>
      <c r="I34" s="2603"/>
      <c r="J34" s="2603"/>
      <c r="K34" s="2603"/>
      <c r="L34" s="2603"/>
      <c r="M34" s="2603"/>
      <c r="N34" s="2603"/>
      <c r="O34" s="2603"/>
      <c r="P34" s="2604"/>
      <c r="Q34" s="2602" t="s">
        <v>799</v>
      </c>
      <c r="R34" s="2603"/>
      <c r="S34" s="2603"/>
      <c r="T34" s="2603"/>
      <c r="U34" s="2603"/>
      <c r="V34" s="2603"/>
      <c r="W34" s="2603"/>
      <c r="X34" s="2603"/>
      <c r="Y34" s="2603"/>
      <c r="Z34" s="2603"/>
      <c r="AA34" s="2603"/>
      <c r="AB34" s="2603"/>
      <c r="AC34" s="2603"/>
      <c r="AD34" s="2603"/>
      <c r="AE34" s="2603"/>
      <c r="AF34" s="2603"/>
      <c r="AG34" s="2603"/>
      <c r="AH34" s="2603"/>
      <c r="AI34" s="2604"/>
    </row>
    <row r="35" spans="1:35" ht="34.5" customHeight="1">
      <c r="A35" s="2605" t="s">
        <v>800</v>
      </c>
      <c r="B35" s="2605"/>
      <c r="C35" s="2605"/>
      <c r="D35" s="2605"/>
      <c r="E35" s="2605"/>
      <c r="F35" s="2605"/>
      <c r="G35" s="2605"/>
      <c r="H35" s="2606" t="s">
        <v>801</v>
      </c>
      <c r="I35" s="2607"/>
      <c r="J35" s="2607"/>
      <c r="K35" s="2607"/>
      <c r="L35" s="2607"/>
      <c r="M35" s="2607"/>
      <c r="N35" s="2607"/>
      <c r="O35" s="2607"/>
      <c r="P35" s="2607"/>
      <c r="Q35" s="2608" t="s">
        <v>802</v>
      </c>
      <c r="R35" s="2609"/>
      <c r="S35" s="2609"/>
      <c r="T35" s="2609"/>
      <c r="U35" s="2609"/>
      <c r="V35" s="2609"/>
      <c r="W35" s="2609"/>
      <c r="X35" s="2609"/>
      <c r="Y35" s="2609"/>
      <c r="Z35" s="2609"/>
      <c r="AA35" s="2610"/>
      <c r="AB35" s="2611" t="s">
        <v>787</v>
      </c>
      <c r="AC35" s="2612"/>
      <c r="AD35" s="2612"/>
      <c r="AE35" s="2612"/>
      <c r="AF35" s="2612"/>
      <c r="AG35" s="2612"/>
      <c r="AH35" s="2612"/>
      <c r="AI35" s="2612"/>
    </row>
    <row r="36" spans="1:35" ht="15" customHeight="1">
      <c r="A36" s="2567">
        <f>A31</f>
        <v>800000</v>
      </c>
      <c r="B36" s="2567"/>
      <c r="C36" s="2567"/>
      <c r="D36" s="2567"/>
      <c r="E36" s="2567"/>
      <c r="F36" s="2567"/>
      <c r="G36" s="2567"/>
      <c r="H36" s="2568" t="s">
        <v>803</v>
      </c>
      <c r="I36" s="2569"/>
      <c r="J36" s="2569"/>
      <c r="K36" s="2569"/>
      <c r="L36" s="2569"/>
      <c r="M36" s="2569"/>
      <c r="N36" s="2569"/>
      <c r="O36" s="2569"/>
      <c r="P36" s="2570"/>
      <c r="Q36" s="2577">
        <f>Q31</f>
        <v>394480</v>
      </c>
      <c r="R36" s="2578"/>
      <c r="S36" s="2578"/>
      <c r="T36" s="2578"/>
      <c r="U36" s="2578"/>
      <c r="V36" s="2578"/>
      <c r="W36" s="2578"/>
      <c r="X36" s="2578"/>
      <c r="Y36" s="2578"/>
      <c r="Z36" s="2578"/>
      <c r="AA36" s="2579"/>
      <c r="AB36" s="2586">
        <f>L10</f>
        <v>150000</v>
      </c>
      <c r="AC36" s="2586"/>
      <c r="AD36" s="2586"/>
      <c r="AE36" s="2586"/>
      <c r="AF36" s="2586"/>
      <c r="AG36" s="2586"/>
      <c r="AH36" s="2586"/>
      <c r="AI36" s="2586"/>
    </row>
    <row r="37" spans="1:35" ht="15" customHeight="1">
      <c r="A37" s="2567"/>
      <c r="B37" s="2567"/>
      <c r="C37" s="2567"/>
      <c r="D37" s="2567"/>
      <c r="E37" s="2567"/>
      <c r="F37" s="2567"/>
      <c r="G37" s="2567"/>
      <c r="H37" s="2571"/>
      <c r="I37" s="2572"/>
      <c r="J37" s="2572"/>
      <c r="K37" s="2572"/>
      <c r="L37" s="2572"/>
      <c r="M37" s="2572"/>
      <c r="N37" s="2572"/>
      <c r="O37" s="2572"/>
      <c r="P37" s="2573"/>
      <c r="Q37" s="2580"/>
      <c r="R37" s="2581"/>
      <c r="S37" s="2581"/>
      <c r="T37" s="2581"/>
      <c r="U37" s="2581"/>
      <c r="V37" s="2581"/>
      <c r="W37" s="2581"/>
      <c r="X37" s="2581"/>
      <c r="Y37" s="2581"/>
      <c r="Z37" s="2581"/>
      <c r="AA37" s="2582"/>
      <c r="AB37" s="2586"/>
      <c r="AC37" s="2586"/>
      <c r="AD37" s="2586"/>
      <c r="AE37" s="2586"/>
      <c r="AF37" s="2586"/>
      <c r="AG37" s="2586"/>
      <c r="AH37" s="2586"/>
      <c r="AI37" s="2586"/>
    </row>
    <row r="38" spans="1:35" ht="15" customHeight="1">
      <c r="A38" s="2567"/>
      <c r="B38" s="2567"/>
      <c r="C38" s="2567"/>
      <c r="D38" s="2567"/>
      <c r="E38" s="2567"/>
      <c r="F38" s="2567"/>
      <c r="G38" s="2567"/>
      <c r="H38" s="2571"/>
      <c r="I38" s="2572"/>
      <c r="J38" s="2572"/>
      <c r="K38" s="2572"/>
      <c r="L38" s="2572"/>
      <c r="M38" s="2572"/>
      <c r="N38" s="2572"/>
      <c r="O38" s="2572"/>
      <c r="P38" s="2573"/>
      <c r="Q38" s="2580"/>
      <c r="R38" s="2581"/>
      <c r="S38" s="2581"/>
      <c r="T38" s="2581"/>
      <c r="U38" s="2581"/>
      <c r="V38" s="2581"/>
      <c r="W38" s="2581"/>
      <c r="X38" s="2581"/>
      <c r="Y38" s="2581"/>
      <c r="Z38" s="2581"/>
      <c r="AA38" s="2582"/>
      <c r="AB38" s="2586"/>
      <c r="AC38" s="2586"/>
      <c r="AD38" s="2586"/>
      <c r="AE38" s="2586"/>
      <c r="AF38" s="2586"/>
      <c r="AG38" s="2586"/>
      <c r="AH38" s="2586"/>
      <c r="AI38" s="2586"/>
    </row>
    <row r="39" spans="1:35" ht="45" customHeight="1">
      <c r="A39" s="2567"/>
      <c r="B39" s="2567"/>
      <c r="C39" s="2567"/>
      <c r="D39" s="2567"/>
      <c r="E39" s="2567"/>
      <c r="F39" s="2567"/>
      <c r="G39" s="2567"/>
      <c r="H39" s="2574"/>
      <c r="I39" s="2575"/>
      <c r="J39" s="2575"/>
      <c r="K39" s="2575"/>
      <c r="L39" s="2575"/>
      <c r="M39" s="2575"/>
      <c r="N39" s="2575"/>
      <c r="O39" s="2575"/>
      <c r="P39" s="2576"/>
      <c r="Q39" s="2583"/>
      <c r="R39" s="2584"/>
      <c r="S39" s="2584"/>
      <c r="T39" s="2584"/>
      <c r="U39" s="2584"/>
      <c r="V39" s="2584"/>
      <c r="W39" s="2584"/>
      <c r="X39" s="2584"/>
      <c r="Y39" s="2584"/>
      <c r="Z39" s="2584"/>
      <c r="AA39" s="2585"/>
      <c r="AB39" s="2586"/>
      <c r="AC39" s="2586"/>
      <c r="AD39" s="2586"/>
      <c r="AE39" s="2586"/>
      <c r="AF39" s="2586"/>
      <c r="AG39" s="2586"/>
      <c r="AH39" s="2586"/>
      <c r="AI39" s="2586"/>
    </row>
    <row r="40" spans="1:35" ht="18.75" customHeight="1">
      <c r="B40" s="2587"/>
      <c r="C40" s="2587"/>
      <c r="D40" s="2587"/>
      <c r="E40" s="2587"/>
      <c r="F40" s="2587"/>
      <c r="G40" s="2587"/>
      <c r="H40" s="2587"/>
      <c r="I40" s="2587"/>
      <c r="J40" s="2587"/>
      <c r="K40" s="2587"/>
      <c r="L40" s="2587"/>
      <c r="M40" s="2587"/>
      <c r="N40" s="2587"/>
      <c r="O40" s="2587"/>
      <c r="P40" s="2587"/>
      <c r="Q40" s="2587"/>
      <c r="R40" s="2587"/>
      <c r="S40" s="2587"/>
      <c r="T40" s="2587"/>
      <c r="U40" s="2587"/>
      <c r="V40" s="2587"/>
      <c r="W40" s="2587"/>
      <c r="X40" s="2587"/>
      <c r="Y40" s="2587"/>
      <c r="Z40" s="2587"/>
      <c r="AA40" s="2587"/>
      <c r="AB40" s="2587"/>
      <c r="AC40" s="2587"/>
      <c r="AD40" s="2587"/>
      <c r="AE40" s="2587"/>
      <c r="AF40" s="2587"/>
      <c r="AG40" s="2587"/>
      <c r="AH40" s="2587"/>
      <c r="AI40" s="2587"/>
    </row>
    <row r="41" spans="1:35" ht="15" customHeight="1">
      <c r="A41" s="2588" t="s">
        <v>804</v>
      </c>
      <c r="B41" s="2589"/>
      <c r="C41" s="2589"/>
      <c r="D41" s="2589"/>
      <c r="E41" s="2589"/>
      <c r="F41" s="2589"/>
      <c r="G41" s="2589"/>
      <c r="H41" s="2589"/>
      <c r="I41" s="2589"/>
      <c r="J41" s="2589"/>
      <c r="K41" s="2589"/>
      <c r="L41" s="2589"/>
      <c r="M41" s="2589"/>
      <c r="N41" s="2589"/>
      <c r="O41" s="2589"/>
      <c r="P41" s="2590"/>
      <c r="Q41" s="2594" t="s">
        <v>805</v>
      </c>
      <c r="R41" s="2594"/>
      <c r="S41" s="2594"/>
      <c r="T41" s="2594"/>
      <c r="U41" s="2594"/>
      <c r="V41" s="2594"/>
      <c r="W41" s="2594"/>
      <c r="X41" s="2594"/>
      <c r="Y41" s="2594"/>
      <c r="Z41" s="2594"/>
      <c r="AA41" s="2594"/>
      <c r="AB41" s="2595">
        <f>V10</f>
        <v>24</v>
      </c>
      <c r="AC41" s="2596"/>
      <c r="AD41" s="2596"/>
      <c r="AE41" s="2596"/>
      <c r="AF41" s="2596"/>
      <c r="AG41" s="2596"/>
      <c r="AH41" s="2596"/>
      <c r="AI41" s="2597"/>
    </row>
    <row r="42" spans="1:35" ht="40.5" customHeight="1">
      <c r="A42" s="2591"/>
      <c r="B42" s="2592"/>
      <c r="C42" s="2592"/>
      <c r="D42" s="2592"/>
      <c r="E42" s="2592"/>
      <c r="F42" s="2592"/>
      <c r="G42" s="2592"/>
      <c r="H42" s="2592"/>
      <c r="I42" s="2592"/>
      <c r="J42" s="2592"/>
      <c r="K42" s="2592"/>
      <c r="L42" s="2592"/>
      <c r="M42" s="2592"/>
      <c r="N42" s="2592"/>
      <c r="O42" s="2592"/>
      <c r="P42" s="2593"/>
      <c r="Q42" s="2594"/>
      <c r="R42" s="2594"/>
      <c r="S42" s="2594"/>
      <c r="T42" s="2594"/>
      <c r="U42" s="2594"/>
      <c r="V42" s="2594"/>
      <c r="W42" s="2594"/>
      <c r="X42" s="2594"/>
      <c r="Y42" s="2594"/>
      <c r="Z42" s="2594"/>
      <c r="AA42" s="2594"/>
      <c r="AB42" s="2598"/>
      <c r="AC42" s="2599"/>
      <c r="AD42" s="2599"/>
      <c r="AE42" s="2599"/>
      <c r="AF42" s="2599"/>
      <c r="AG42" s="2599"/>
      <c r="AH42" s="2599"/>
      <c r="AI42" s="2600"/>
    </row>
    <row r="43" spans="1:35" ht="20.25" customHeight="1">
      <c r="A43" s="2561">
        <f>Q36-AB36</f>
        <v>244480</v>
      </c>
      <c r="B43" s="2561"/>
      <c r="C43" s="2561"/>
      <c r="D43" s="2561"/>
      <c r="E43" s="2561"/>
      <c r="F43" s="2561"/>
      <c r="G43" s="2561"/>
      <c r="H43" s="2561"/>
      <c r="I43" s="2561"/>
      <c r="J43" s="2561"/>
      <c r="K43" s="2561"/>
      <c r="L43" s="2561"/>
      <c r="M43" s="2561"/>
      <c r="N43" s="2561"/>
      <c r="O43" s="2561"/>
      <c r="P43" s="2561"/>
      <c r="Q43" s="2563">
        <f>A43/AB41</f>
        <v>10186.666666666666</v>
      </c>
      <c r="R43" s="2564"/>
      <c r="S43" s="2564"/>
      <c r="T43" s="2564"/>
      <c r="U43" s="2564"/>
      <c r="V43" s="2564"/>
      <c r="W43" s="2564"/>
      <c r="X43" s="2564"/>
      <c r="Y43" s="2564"/>
      <c r="Z43" s="2564"/>
      <c r="AA43" s="2564"/>
      <c r="AB43" s="2564"/>
      <c r="AC43" s="2564"/>
      <c r="AD43" s="2564"/>
      <c r="AE43" s="2564"/>
      <c r="AF43" s="2564"/>
      <c r="AG43" s="2564"/>
      <c r="AH43" s="2564"/>
      <c r="AI43" s="2564"/>
    </row>
    <row r="44" spans="1:35" ht="36" customHeight="1">
      <c r="A44" s="2562"/>
      <c r="B44" s="2562"/>
      <c r="C44" s="2562"/>
      <c r="D44" s="2562"/>
      <c r="E44" s="2562"/>
      <c r="F44" s="2562"/>
      <c r="G44" s="2562"/>
      <c r="H44" s="2562"/>
      <c r="I44" s="2562"/>
      <c r="J44" s="2562"/>
      <c r="K44" s="2562"/>
      <c r="L44" s="2562"/>
      <c r="M44" s="2562"/>
      <c r="N44" s="2562"/>
      <c r="O44" s="2562"/>
      <c r="P44" s="2562"/>
      <c r="Q44" s="2565"/>
      <c r="R44" s="2565"/>
      <c r="S44" s="2565"/>
      <c r="T44" s="2565"/>
      <c r="U44" s="2565"/>
      <c r="V44" s="2565"/>
      <c r="W44" s="2565"/>
      <c r="X44" s="2565"/>
      <c r="Y44" s="2565"/>
      <c r="Z44" s="2565"/>
      <c r="AA44" s="2565"/>
      <c r="AB44" s="2565"/>
      <c r="AC44" s="2565"/>
      <c r="AD44" s="2565"/>
      <c r="AE44" s="2565"/>
      <c r="AF44" s="2565"/>
      <c r="AG44" s="2565"/>
      <c r="AH44" s="2565"/>
      <c r="AI44" s="2565"/>
    </row>
    <row r="45" spans="1:35" ht="24" customHeight="1">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row>
    <row r="46" spans="1:35" ht="24" customHeight="1">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row>
    <row r="47" spans="1:35" ht="26.25" customHeight="1">
      <c r="B47" s="1892"/>
      <c r="C47" s="1892"/>
      <c r="D47" s="1892"/>
      <c r="E47" s="1892"/>
      <c r="F47" s="1892"/>
      <c r="G47" s="1892"/>
      <c r="H47" s="2566"/>
      <c r="I47" s="2566"/>
      <c r="J47" s="2566"/>
      <c r="K47" s="2566"/>
      <c r="L47" s="2566"/>
      <c r="M47" s="2566"/>
      <c r="N47" s="2566"/>
      <c r="O47" s="2566"/>
      <c r="P47" s="2566"/>
      <c r="Q47" s="2566"/>
      <c r="R47" s="2566"/>
      <c r="S47" s="2566"/>
      <c r="T47" s="2566"/>
      <c r="U47" s="2566"/>
      <c r="V47" s="2566"/>
      <c r="W47" s="2566"/>
      <c r="X47" s="2566"/>
      <c r="Y47" s="2566"/>
      <c r="Z47" s="2566"/>
      <c r="AA47" s="2566"/>
      <c r="AB47" s="2566"/>
      <c r="AC47" s="2566"/>
      <c r="AD47" s="2566"/>
      <c r="AE47" s="2566"/>
      <c r="AF47" s="2566"/>
      <c r="AG47" s="2566"/>
      <c r="AH47" s="2566"/>
      <c r="AI47" s="2566"/>
    </row>
    <row r="48" spans="1:35">
      <c r="B48" s="1892"/>
      <c r="C48" s="1892"/>
      <c r="D48" s="1892"/>
      <c r="E48" s="1892"/>
      <c r="F48" s="1892"/>
      <c r="G48" s="1892"/>
      <c r="H48" s="1892"/>
      <c r="I48" s="1892"/>
      <c r="J48" s="1892"/>
      <c r="K48" s="1892"/>
      <c r="L48" s="1892"/>
      <c r="M48" s="1892"/>
      <c r="N48" s="1892"/>
      <c r="O48" s="1892"/>
      <c r="P48" s="1892"/>
      <c r="Q48" s="1892"/>
      <c r="R48" s="1892"/>
      <c r="S48" s="1892"/>
      <c r="T48" s="1892"/>
      <c r="U48" s="1892"/>
      <c r="V48" s="1892"/>
      <c r="W48" s="1892"/>
      <c r="X48" s="1892"/>
      <c r="Y48" s="1892"/>
      <c r="Z48" s="1892"/>
      <c r="AA48" s="1892"/>
      <c r="AB48" s="1892"/>
      <c r="AC48" s="1892"/>
      <c r="AD48" s="1892"/>
      <c r="AE48" s="1892"/>
      <c r="AF48" s="1892"/>
      <c r="AG48" s="1892"/>
      <c r="AH48" s="1892"/>
      <c r="AI48" s="1892"/>
    </row>
    <row r="49" spans="2:35">
      <c r="B49" s="1892"/>
      <c r="C49" s="1892"/>
      <c r="D49" s="1892"/>
      <c r="E49" s="1892"/>
      <c r="F49" s="1892"/>
      <c r="G49" s="1892"/>
      <c r="H49" s="1892"/>
      <c r="I49" s="1892"/>
      <c r="J49" s="1892"/>
      <c r="K49" s="1892"/>
      <c r="L49" s="1892"/>
      <c r="M49" s="1892"/>
      <c r="N49" s="1892"/>
      <c r="O49" s="1892"/>
      <c r="P49" s="1892"/>
      <c r="Q49" s="1892"/>
      <c r="R49" s="1892"/>
      <c r="S49" s="1892"/>
      <c r="T49" s="1892"/>
      <c r="U49" s="1892"/>
      <c r="V49" s="1892"/>
      <c r="W49" s="1892"/>
      <c r="X49" s="1892"/>
      <c r="Y49" s="1892"/>
      <c r="Z49" s="1892"/>
      <c r="AA49" s="1892"/>
      <c r="AB49" s="1892"/>
      <c r="AC49" s="1892"/>
      <c r="AD49" s="1892"/>
      <c r="AE49" s="1892"/>
      <c r="AF49" s="1892"/>
      <c r="AG49" s="1892"/>
      <c r="AH49" s="1892"/>
      <c r="AI49" s="1892"/>
    </row>
    <row r="50" spans="2:35">
      <c r="B50" s="1892"/>
      <c r="C50" s="1892"/>
      <c r="D50" s="1892"/>
      <c r="E50" s="1892"/>
      <c r="F50" s="1892"/>
      <c r="G50" s="1892"/>
      <c r="H50" s="1892"/>
      <c r="I50" s="1892"/>
      <c r="J50" s="1892"/>
      <c r="K50" s="1892"/>
      <c r="L50" s="1892"/>
      <c r="M50" s="1892"/>
      <c r="N50" s="1892"/>
      <c r="O50" s="1892"/>
      <c r="P50" s="1892"/>
      <c r="Q50" s="1892"/>
      <c r="R50" s="1892"/>
      <c r="S50" s="1892"/>
      <c r="T50" s="1892"/>
      <c r="U50" s="1892"/>
      <c r="V50" s="1892"/>
      <c r="W50" s="1892"/>
      <c r="X50" s="1892"/>
      <c r="Y50" s="1892"/>
      <c r="Z50" s="1892"/>
      <c r="AA50" s="1892"/>
      <c r="AB50" s="1892"/>
      <c r="AC50" s="1892"/>
      <c r="AD50" s="1892"/>
      <c r="AE50" s="1892"/>
      <c r="AF50" s="1892"/>
      <c r="AG50" s="1892"/>
      <c r="AH50" s="1892"/>
      <c r="AI50" s="1892"/>
    </row>
    <row r="51" spans="2:35">
      <c r="B51" s="1892"/>
      <c r="C51" s="1892"/>
      <c r="D51" s="1892"/>
      <c r="E51" s="1892"/>
      <c r="F51" s="1892"/>
      <c r="G51" s="1892"/>
      <c r="H51" s="1892"/>
      <c r="I51" s="1892"/>
      <c r="J51" s="1892"/>
      <c r="K51" s="1892"/>
      <c r="L51" s="1892"/>
      <c r="M51" s="1892"/>
      <c r="N51" s="1892"/>
      <c r="O51" s="1892"/>
      <c r="P51" s="1892"/>
      <c r="Q51" s="1892"/>
      <c r="R51" s="1892"/>
      <c r="S51" s="1892"/>
      <c r="T51" s="1892"/>
      <c r="U51" s="1892"/>
      <c r="V51" s="1892"/>
      <c r="W51" s="1892"/>
      <c r="X51" s="1892"/>
      <c r="Y51" s="1892"/>
      <c r="Z51" s="1892"/>
      <c r="AA51" s="1892"/>
      <c r="AB51" s="1892"/>
      <c r="AC51" s="1892"/>
      <c r="AD51" s="1892"/>
      <c r="AE51" s="1892"/>
      <c r="AF51" s="1892"/>
      <c r="AG51" s="1892"/>
      <c r="AH51" s="1892"/>
      <c r="AI51" s="1892"/>
    </row>
    <row r="52" spans="2:35">
      <c r="B52" s="1892"/>
      <c r="C52" s="1892"/>
      <c r="D52" s="1892"/>
      <c r="E52" s="1892"/>
      <c r="F52" s="1892"/>
      <c r="G52" s="1892"/>
      <c r="H52" s="1892"/>
      <c r="I52" s="1892"/>
      <c r="J52" s="1892"/>
      <c r="K52" s="1892"/>
      <c r="L52" s="1892"/>
      <c r="M52" s="1892"/>
      <c r="N52" s="1892"/>
      <c r="O52" s="1892"/>
      <c r="P52" s="1892"/>
      <c r="Q52" s="1892"/>
      <c r="R52" s="1892"/>
      <c r="S52" s="1892"/>
      <c r="T52" s="1892"/>
      <c r="U52" s="1892"/>
      <c r="V52" s="1892"/>
      <c r="W52" s="1892"/>
      <c r="X52" s="1892"/>
      <c r="Y52" s="1892"/>
      <c r="Z52" s="1892"/>
      <c r="AA52" s="1892"/>
      <c r="AB52" s="1892"/>
      <c r="AC52" s="1892"/>
      <c r="AD52" s="1892"/>
      <c r="AE52" s="1892"/>
      <c r="AF52" s="1892"/>
      <c r="AG52" s="1892"/>
      <c r="AH52" s="1892"/>
      <c r="AI52" s="1892"/>
    </row>
    <row r="53" spans="2:35">
      <c r="B53" s="1892"/>
      <c r="C53" s="1892"/>
      <c r="D53" s="1892"/>
      <c r="E53" s="1892"/>
      <c r="F53" s="1892"/>
      <c r="G53" s="1892"/>
      <c r="H53" s="1892"/>
      <c r="I53" s="1892"/>
      <c r="J53" s="1892"/>
      <c r="K53" s="1892"/>
      <c r="L53" s="1892"/>
      <c r="M53" s="1892"/>
      <c r="N53" s="1892"/>
      <c r="O53" s="1892"/>
      <c r="P53" s="1892"/>
      <c r="Q53" s="1892"/>
      <c r="R53" s="1892"/>
      <c r="S53" s="1892"/>
      <c r="T53" s="1892"/>
      <c r="U53" s="1892"/>
      <c r="V53" s="1892"/>
      <c r="W53" s="1892"/>
      <c r="X53" s="1892"/>
      <c r="Y53" s="1892"/>
      <c r="Z53" s="1892"/>
      <c r="AA53" s="1892"/>
      <c r="AB53" s="1892"/>
      <c r="AC53" s="1892"/>
      <c r="AD53" s="1892"/>
      <c r="AE53" s="1892"/>
      <c r="AF53" s="1892"/>
      <c r="AG53" s="1892"/>
      <c r="AH53" s="1892"/>
      <c r="AI53" s="1892"/>
    </row>
    <row r="252" spans="4:35" ht="24.9" customHeight="1"/>
    <row r="253" spans="4:35" ht="24.9" customHeight="1"/>
    <row r="254" spans="4:35" ht="35.1" customHeight="1">
      <c r="D254" s="18"/>
      <c r="E254" s="18"/>
      <c r="F254" s="18"/>
      <c r="G254" s="18"/>
      <c r="H254" s="18"/>
      <c r="I254" s="18"/>
      <c r="J254" s="18"/>
      <c r="K254" s="18"/>
      <c r="L254" s="18"/>
      <c r="M254" s="18"/>
      <c r="N254" s="18"/>
      <c r="O254" s="18"/>
      <c r="P254" s="18"/>
      <c r="Q254" s="18"/>
      <c r="R254" s="18" t="s">
        <v>473</v>
      </c>
      <c r="S254" s="18"/>
      <c r="T254" s="18"/>
      <c r="U254" s="18"/>
      <c r="V254" s="18"/>
      <c r="W254" s="18"/>
      <c r="X254" s="18"/>
      <c r="Y254" s="18"/>
      <c r="Z254" s="18"/>
      <c r="AA254" s="18"/>
      <c r="AB254" s="18"/>
      <c r="AC254" s="18"/>
      <c r="AD254" s="18"/>
      <c r="AE254" s="18"/>
    </row>
    <row r="255" spans="4:35" ht="35.1" customHeight="1">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9"/>
      <c r="AG255" s="19"/>
      <c r="AH255" s="19"/>
      <c r="AI255" s="19"/>
    </row>
    <row r="256" spans="4:35" ht="35.1" customHeight="1">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9"/>
      <c r="AG256" s="19"/>
      <c r="AH256" s="19"/>
      <c r="AI256" s="19"/>
    </row>
    <row r="257" spans="4:35" ht="35.1" customHeight="1">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9"/>
      <c r="AG257" s="19"/>
      <c r="AH257" s="19"/>
      <c r="AI257" s="19"/>
    </row>
    <row r="258" spans="4:35" ht="35.1" customHeight="1">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9"/>
      <c r="AG258" s="19"/>
      <c r="AH258" s="19"/>
      <c r="AI258" s="19"/>
    </row>
    <row r="259" spans="4:35" ht="35.1" customHeight="1">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9"/>
      <c r="AG259" s="19"/>
      <c r="AH259" s="19"/>
      <c r="AI259" s="19"/>
    </row>
    <row r="260" spans="4:35" ht="35.1" customHeight="1">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9"/>
      <c r="AG260" s="19"/>
      <c r="AH260" s="19"/>
      <c r="AI260" s="19"/>
    </row>
    <row r="261" spans="4:35" ht="35.1" customHeight="1">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9"/>
      <c r="AG261" s="19"/>
      <c r="AH261" s="19"/>
      <c r="AI261" s="19"/>
    </row>
    <row r="262" spans="4:35" ht="35.1" customHeight="1">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9"/>
      <c r="AG262" s="19"/>
      <c r="AH262" s="19"/>
      <c r="AI262" s="19"/>
    </row>
    <row r="263" spans="4:35" ht="35.1" customHeight="1">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9"/>
      <c r="AG263" s="19"/>
      <c r="AH263" s="19"/>
      <c r="AI263" s="19"/>
    </row>
    <row r="264" spans="4:35" ht="35.1" customHeight="1">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9"/>
      <c r="AG264" s="19"/>
      <c r="AH264" s="19"/>
      <c r="AI264" s="19"/>
    </row>
    <row r="265" spans="4:35" ht="35.1" customHeight="1">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9"/>
      <c r="AG265" s="19"/>
      <c r="AH265" s="19"/>
      <c r="AI265" s="19"/>
    </row>
    <row r="266" spans="4:35" ht="35.1" customHeight="1">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9"/>
      <c r="AG266" s="19"/>
      <c r="AH266" s="19"/>
      <c r="AI266" s="19"/>
    </row>
    <row r="267" spans="4:35" ht="35.1" customHeight="1">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9"/>
      <c r="AG267" s="19"/>
      <c r="AH267" s="19"/>
      <c r="AI267" s="19"/>
    </row>
    <row r="268" spans="4:35" ht="35.1" customHeight="1">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9"/>
      <c r="AG268" s="19"/>
      <c r="AH268" s="19"/>
      <c r="AI268" s="19"/>
    </row>
    <row r="269" spans="4:35" ht="35.1" customHeight="1">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9"/>
      <c r="AG269" s="19"/>
      <c r="AH269" s="19"/>
      <c r="AI269" s="19"/>
    </row>
    <row r="270" spans="4:35" ht="35.1" customHeight="1">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9"/>
      <c r="AG270" s="19"/>
      <c r="AH270" s="19"/>
      <c r="AI270" s="19"/>
    </row>
    <row r="271" spans="4:35" ht="35.1" customHeight="1">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9"/>
      <c r="AG271" s="19"/>
      <c r="AH271" s="19"/>
      <c r="AI271" s="19"/>
    </row>
    <row r="272" spans="4:35" ht="35.1" customHeight="1">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9"/>
      <c r="AG272" s="19"/>
      <c r="AH272" s="19"/>
      <c r="AI272" s="19"/>
    </row>
    <row r="273" spans="2:35" ht="35.1" customHeight="1">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9"/>
      <c r="AG273" s="19"/>
      <c r="AH273" s="19"/>
      <c r="AI273" s="19"/>
    </row>
    <row r="274" spans="2:35" ht="21">
      <c r="AF274" s="19"/>
      <c r="AG274" s="19"/>
      <c r="AH274" s="19"/>
      <c r="AI274" s="19"/>
    </row>
    <row r="275" spans="2:35" ht="21">
      <c r="AF275" s="19"/>
      <c r="AG275" s="19"/>
      <c r="AH275" s="19"/>
      <c r="AI275" s="19"/>
    </row>
    <row r="276" spans="2:35" ht="21">
      <c r="AF276" s="19"/>
      <c r="AG276" s="19"/>
      <c r="AH276" s="19"/>
      <c r="AI276" s="19"/>
    </row>
    <row r="277" spans="2:35" ht="37.5" customHeight="1">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row>
    <row r="278" spans="2:35" ht="72.75" customHeight="1">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row>
  </sheetData>
  <sheetProtection formatCells="0" formatColumns="0" formatRows="0" insertColumns="0" insertRows="0" insertHyperlinks="0" deleteColumns="0" deleteRows="0" sort="0" autoFilter="0" pivotTables="0"/>
  <mergeCells count="66">
    <mergeCell ref="A1:AI1"/>
    <mergeCell ref="A6:F6"/>
    <mergeCell ref="G6:P6"/>
    <mergeCell ref="Q6:U6"/>
    <mergeCell ref="V6:AC6"/>
    <mergeCell ref="AD6:AF6"/>
    <mergeCell ref="H3:AI3"/>
    <mergeCell ref="AF14:AI14"/>
    <mergeCell ref="L8:U9"/>
    <mergeCell ref="V8:AI9"/>
    <mergeCell ref="L10:U11"/>
    <mergeCell ref="V10:AI11"/>
    <mergeCell ref="A14:F14"/>
    <mergeCell ref="G14:J14"/>
    <mergeCell ref="K14:P14"/>
    <mergeCell ref="Q14:Y14"/>
    <mergeCell ref="Z14:AE14"/>
    <mergeCell ref="A25:P26"/>
    <mergeCell ref="Q25:AI26"/>
    <mergeCell ref="A15:F18"/>
    <mergeCell ref="G15:J18"/>
    <mergeCell ref="K15:P18"/>
    <mergeCell ref="Q15:Y18"/>
    <mergeCell ref="Z15:AE18"/>
    <mergeCell ref="AF15:AI18"/>
    <mergeCell ref="A19:P19"/>
    <mergeCell ref="Q19:AI19"/>
    <mergeCell ref="A20:P23"/>
    <mergeCell ref="Q20:AI23"/>
    <mergeCell ref="A24:AI24"/>
    <mergeCell ref="A27:P28"/>
    <mergeCell ref="Q27:AI28"/>
    <mergeCell ref="A29:P30"/>
    <mergeCell ref="Q29:AI30"/>
    <mergeCell ref="A31:P32"/>
    <mergeCell ref="Q31:AI32"/>
    <mergeCell ref="A33:AI33"/>
    <mergeCell ref="A34:P34"/>
    <mergeCell ref="Q34:AI34"/>
    <mergeCell ref="A35:G35"/>
    <mergeCell ref="H35:P35"/>
    <mergeCell ref="Q35:AA35"/>
    <mergeCell ref="AB35:AI35"/>
    <mergeCell ref="A43:P44"/>
    <mergeCell ref="Q43:AI44"/>
    <mergeCell ref="B47:AI53"/>
    <mergeCell ref="A36:G39"/>
    <mergeCell ref="H36:P39"/>
    <mergeCell ref="Q36:AA39"/>
    <mergeCell ref="AB36:AI39"/>
    <mergeCell ref="B40:AI40"/>
    <mergeCell ref="A41:P42"/>
    <mergeCell ref="Q41:AA42"/>
    <mergeCell ref="AB41:AI42"/>
    <mergeCell ref="AN13:BA13"/>
    <mergeCell ref="I8:K9"/>
    <mergeCell ref="B8:H9"/>
    <mergeCell ref="A5:G5"/>
    <mergeCell ref="A4:G4"/>
    <mergeCell ref="H5:AI5"/>
    <mergeCell ref="H4:AI4"/>
    <mergeCell ref="A13:P13"/>
    <mergeCell ref="Q13:AI13"/>
    <mergeCell ref="A10:H11"/>
    <mergeCell ref="I10:K11"/>
    <mergeCell ref="AG6:AI6"/>
  </mergeCells>
  <printOptions horizontalCentered="1"/>
  <pageMargins left="0.19685039370078741" right="0.19685039370078741" top="1.1145833333333333" bottom="0.11811023622047245" header="7.874015748031496E-2" footer="0"/>
  <pageSetup paperSize="9" scale="56" fitToHeight="0" orientation="portrait" r:id="rId1"/>
  <headerFooter>
    <oddHeader>&amp;C&amp;G</oddHeader>
    <oddFooter>Page &amp;P of &amp;N</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29965-A3E4-49DF-A7E9-E6E9FD7ED004}">
  <sheetPr>
    <tabColor rgb="FFFF0000"/>
    <pageSetUpPr fitToPage="1"/>
  </sheetPr>
  <dimension ref="A1:EV1197"/>
  <sheetViews>
    <sheetView rightToLeft="1" topLeftCell="A17" zoomScale="112" zoomScaleNormal="112" zoomScaleSheetLayoutView="68" workbookViewId="0">
      <selection activeCell="A34" sqref="A34:BD36"/>
    </sheetView>
  </sheetViews>
  <sheetFormatPr defaultColWidth="1.5546875" defaultRowHeight="15"/>
  <cols>
    <col min="1" max="1" width="3.44140625" style="10" customWidth="1"/>
    <col min="2" max="2" width="1.5546875" style="11"/>
    <col min="3" max="3" width="1.5546875" style="10"/>
    <col min="4" max="4" width="3.5546875" style="10" customWidth="1"/>
    <col min="5" max="5" width="4.44140625" style="10" customWidth="1"/>
    <col min="6" max="27" width="2" style="10" customWidth="1"/>
    <col min="28" max="28" width="3.88671875" style="10" customWidth="1"/>
    <col min="29" max="33" width="2" style="10" customWidth="1"/>
    <col min="34" max="34" width="1.6640625" style="10" customWidth="1"/>
    <col min="35" max="35" width="1" style="10" hidden="1" customWidth="1"/>
    <col min="36" max="36" width="2" style="10" hidden="1" customWidth="1"/>
    <col min="37" max="37" width="3.109375" style="10" customWidth="1"/>
    <col min="38" max="38" width="2.5546875" style="10" customWidth="1"/>
    <col min="39" max="39" width="5.5546875" style="10" customWidth="1"/>
    <col min="40" max="40" width="0.109375" style="10" customWidth="1"/>
    <col min="41" max="41" width="1.44140625" style="10" customWidth="1"/>
    <col min="42" max="42" width="3.109375" style="10" customWidth="1"/>
    <col min="43" max="43" width="3.5546875" style="10" customWidth="1"/>
    <col min="44" max="44" width="2.44140625" style="10" customWidth="1"/>
    <col min="45" max="45" width="2.109375" style="10" customWidth="1"/>
    <col min="46" max="46" width="3.109375" style="10" customWidth="1"/>
    <col min="47" max="47" width="2.5546875" style="10" customWidth="1"/>
    <col min="48" max="48" width="5.6640625" style="10" customWidth="1"/>
    <col min="49" max="50" width="2" style="10" customWidth="1"/>
    <col min="51" max="51" width="3.5546875" style="10" customWidth="1"/>
    <col min="52" max="52" width="6.44140625" style="10" customWidth="1"/>
    <col min="53" max="53" width="5.33203125" style="10" customWidth="1"/>
    <col min="54" max="54" width="2" style="10" customWidth="1"/>
    <col min="55" max="55" width="5.33203125" style="10" customWidth="1"/>
    <col min="56" max="56" width="13.6640625" style="10" customWidth="1"/>
    <col min="57" max="57" width="3.33203125" style="10" customWidth="1"/>
    <col min="58" max="16384" width="1.5546875" style="10"/>
  </cols>
  <sheetData>
    <row r="1" spans="2:63" ht="9.9" customHeight="1" thickBot="1">
      <c r="B1" s="2207"/>
      <c r="C1" s="2207"/>
      <c r="D1" s="2207"/>
      <c r="E1" s="2207"/>
      <c r="F1" s="2207"/>
      <c r="G1" s="2207"/>
      <c r="H1" s="2207"/>
      <c r="I1" s="2207"/>
      <c r="J1" s="2207"/>
      <c r="K1" s="2207"/>
      <c r="L1" s="2207"/>
      <c r="M1" s="2207"/>
      <c r="N1" s="2207"/>
      <c r="O1" s="2207"/>
      <c r="P1" s="2207"/>
      <c r="Q1" s="2207"/>
      <c r="R1" s="2207"/>
      <c r="S1" s="2207"/>
      <c r="T1" s="2207"/>
      <c r="U1" s="2207"/>
      <c r="V1" s="2207"/>
      <c r="W1" s="2207"/>
      <c r="X1" s="2207"/>
      <c r="Y1" s="2207"/>
      <c r="Z1" s="2207"/>
      <c r="AA1" s="2207"/>
      <c r="AB1" s="2207"/>
      <c r="AC1" s="2207"/>
      <c r="AD1" s="2207"/>
      <c r="AE1" s="2207"/>
      <c r="AF1" s="2207"/>
      <c r="AG1" s="2207"/>
      <c r="AH1" s="2207"/>
      <c r="AI1" s="2207"/>
      <c r="AJ1" s="2207"/>
      <c r="AK1" s="2207"/>
      <c r="AL1" s="2207"/>
      <c r="AM1" s="2207"/>
      <c r="AN1" s="2207"/>
      <c r="AO1" s="2207"/>
      <c r="AP1" s="2207"/>
      <c r="AQ1" s="2207"/>
      <c r="AR1" s="2207"/>
      <c r="AS1" s="2207"/>
      <c r="AT1" s="2207"/>
      <c r="AU1" s="2207"/>
      <c r="AV1" s="2207"/>
      <c r="AW1" s="2207"/>
      <c r="AX1" s="2207"/>
      <c r="AY1" s="2207"/>
      <c r="AZ1" s="2207"/>
      <c r="BA1" s="2207"/>
      <c r="BB1" s="2207"/>
      <c r="BC1" s="2207"/>
      <c r="BD1" s="2207"/>
    </row>
    <row r="2" spans="2:63" ht="45.75" customHeight="1" thickTop="1">
      <c r="B2" s="2208" t="s">
        <v>598</v>
      </c>
      <c r="C2" s="2209"/>
      <c r="D2" s="2209"/>
      <c r="E2" s="2209"/>
      <c r="F2" s="2209"/>
      <c r="G2" s="2209"/>
      <c r="H2" s="2209"/>
      <c r="I2" s="2209"/>
      <c r="J2" s="2209"/>
      <c r="K2" s="2209"/>
      <c r="L2" s="2209"/>
      <c r="M2" s="2209"/>
      <c r="N2" s="2209"/>
      <c r="O2" s="2209"/>
      <c r="P2" s="2209"/>
      <c r="Q2" s="2209"/>
      <c r="R2" s="2209"/>
      <c r="S2" s="2209"/>
      <c r="T2" s="2209"/>
      <c r="U2" s="2209"/>
      <c r="V2" s="2209"/>
      <c r="W2" s="2209"/>
      <c r="X2" s="2209"/>
      <c r="Y2" s="2209"/>
      <c r="Z2" s="2209"/>
      <c r="AA2" s="2209"/>
      <c r="AB2" s="2209"/>
      <c r="AC2" s="2209"/>
      <c r="AD2" s="2209"/>
      <c r="AE2" s="2209"/>
      <c r="AF2" s="2209"/>
      <c r="AG2" s="2209"/>
      <c r="AH2" s="2209"/>
      <c r="AI2" s="2209"/>
      <c r="AJ2" s="2209"/>
      <c r="AK2" s="2209"/>
      <c r="AL2" s="2209"/>
      <c r="AM2" s="2209"/>
      <c r="AN2" s="2209"/>
      <c r="AO2" s="2209"/>
      <c r="AP2" s="2209"/>
      <c r="AQ2" s="2209"/>
      <c r="AR2" s="2209"/>
      <c r="AS2" s="2209"/>
      <c r="AT2" s="2209"/>
      <c r="AU2" s="2209"/>
      <c r="AV2" s="2209"/>
      <c r="AW2" s="2209"/>
      <c r="AX2" s="2209"/>
      <c r="AY2" s="2209"/>
      <c r="AZ2" s="2209"/>
      <c r="BA2" s="2209"/>
      <c r="BB2" s="2209"/>
      <c r="BC2" s="2209"/>
      <c r="BD2" s="2210"/>
    </row>
    <row r="3" spans="2:63" ht="17.399999999999999">
      <c r="B3" s="2211" t="s">
        <v>165</v>
      </c>
      <c r="C3" s="2211"/>
      <c r="D3" s="2211"/>
      <c r="E3" s="2211"/>
      <c r="F3" s="2211"/>
      <c r="G3" s="2211"/>
      <c r="H3" s="2211"/>
      <c r="I3" s="2211"/>
      <c r="J3" s="2211"/>
      <c r="K3" s="2211"/>
      <c r="L3" s="2211"/>
      <c r="M3" s="2211"/>
      <c r="N3" s="2211"/>
      <c r="O3" s="2211"/>
      <c r="P3" s="2211"/>
      <c r="Q3" s="2211"/>
      <c r="R3" s="2211"/>
      <c r="S3" s="2211"/>
      <c r="T3" s="2211"/>
      <c r="U3" s="2211"/>
      <c r="V3" s="2211"/>
      <c r="W3" s="2211"/>
      <c r="X3" s="2211"/>
      <c r="Y3" s="2211"/>
      <c r="Z3" s="2211"/>
      <c r="AA3" s="2211"/>
      <c r="AB3" s="2211"/>
      <c r="AC3" s="2211"/>
      <c r="AD3" s="2211"/>
      <c r="AE3" s="2211"/>
      <c r="AF3" s="2211"/>
      <c r="AG3" s="2211"/>
      <c r="AH3" s="2211"/>
      <c r="AI3" s="2211"/>
      <c r="AJ3" s="2211"/>
      <c r="AK3" s="2211"/>
      <c r="AL3" s="2211"/>
      <c r="AM3" s="2211"/>
      <c r="AN3" s="2211"/>
      <c r="AO3" s="2211"/>
      <c r="AP3" s="2211"/>
      <c r="AQ3" s="2211"/>
      <c r="AR3" s="2211"/>
      <c r="AS3" s="2211"/>
      <c r="AT3" s="2211"/>
      <c r="AU3" s="2211"/>
      <c r="AV3" s="2211"/>
      <c r="AW3" s="2211"/>
      <c r="AX3" s="2211"/>
      <c r="AY3" s="2211"/>
      <c r="AZ3" s="2211"/>
      <c r="BA3" s="2211"/>
      <c r="BB3" s="2211"/>
      <c r="BC3" s="2211"/>
      <c r="BD3" s="2211"/>
    </row>
    <row r="4" spans="2:63" ht="21.75" customHeight="1">
      <c r="B4" s="2204" t="s">
        <v>120</v>
      </c>
      <c r="C4" s="2204"/>
      <c r="D4" s="2204"/>
      <c r="E4" s="2204"/>
      <c r="F4" s="2204"/>
      <c r="G4" s="2204"/>
      <c r="H4" s="2204"/>
      <c r="I4" s="2204"/>
      <c r="J4" s="2204"/>
      <c r="K4" s="2204"/>
      <c r="L4" s="2204"/>
      <c r="M4" s="2204"/>
      <c r="N4" s="2204"/>
      <c r="O4" s="2205" t="str">
        <f>المدخلات!$P$3</f>
        <v>احمد ابراهيم النعيمي</v>
      </c>
      <c r="P4" s="2205"/>
      <c r="Q4" s="2205"/>
      <c r="R4" s="2205"/>
      <c r="S4" s="2205"/>
      <c r="T4" s="2205"/>
      <c r="U4" s="2205"/>
      <c r="V4" s="2205"/>
      <c r="W4" s="2205"/>
      <c r="X4" s="2205"/>
      <c r="Y4" s="2205"/>
      <c r="Z4" s="2205"/>
      <c r="AA4" s="2205"/>
      <c r="AB4" s="2205"/>
      <c r="AC4" s="2204" t="s">
        <v>118</v>
      </c>
      <c r="AD4" s="2204"/>
      <c r="AE4" s="2204"/>
      <c r="AF4" s="2204"/>
      <c r="AG4" s="2204"/>
      <c r="AH4" s="2204"/>
      <c r="AI4" s="2204"/>
      <c r="AJ4" s="2204"/>
      <c r="AK4" s="2204"/>
      <c r="AL4" s="2204"/>
      <c r="AM4" s="2204"/>
      <c r="AN4" s="2204"/>
      <c r="AO4" s="2204"/>
      <c r="AP4" s="2204"/>
      <c r="AQ4" s="2212" t="str">
        <f>المدخلات!$P$11</f>
        <v>الخران</v>
      </c>
      <c r="AR4" s="2205"/>
      <c r="AS4" s="2205"/>
      <c r="AT4" s="2205"/>
      <c r="AU4" s="2205"/>
      <c r="AV4" s="2205"/>
      <c r="AW4" s="2205"/>
      <c r="AX4" s="2205"/>
      <c r="AY4" s="2205"/>
      <c r="AZ4" s="2205"/>
      <c r="BA4" s="2205"/>
      <c r="BB4" s="2205"/>
      <c r="BC4" s="2205"/>
      <c r="BD4" s="2205"/>
    </row>
    <row r="5" spans="2:63" ht="22.5" customHeight="1">
      <c r="B5" s="2204" t="s">
        <v>116</v>
      </c>
      <c r="C5" s="2204"/>
      <c r="D5" s="2204"/>
      <c r="E5" s="2204"/>
      <c r="F5" s="2204"/>
      <c r="G5" s="2204"/>
      <c r="H5" s="2204"/>
      <c r="I5" s="2204"/>
      <c r="J5" s="2204"/>
      <c r="K5" s="2204"/>
      <c r="L5" s="2204"/>
      <c r="M5" s="2204"/>
      <c r="N5" s="2204"/>
      <c r="O5" s="2691" t="str">
        <f>المدخلات!$P$4</f>
        <v xml:space="preserve">فيلا دور أرضي و اول وسور </v>
      </c>
      <c r="P5" s="2691"/>
      <c r="Q5" s="2691"/>
      <c r="R5" s="2691"/>
      <c r="S5" s="2691"/>
      <c r="T5" s="2691"/>
      <c r="U5" s="2691"/>
      <c r="V5" s="2691"/>
      <c r="W5" s="2691"/>
      <c r="X5" s="2691"/>
      <c r="Y5" s="2691"/>
      <c r="Z5" s="2691"/>
      <c r="AA5" s="2691"/>
      <c r="AB5" s="2691"/>
      <c r="AC5" s="2204" t="s">
        <v>119</v>
      </c>
      <c r="AD5" s="2204"/>
      <c r="AE5" s="2204"/>
      <c r="AF5" s="2204"/>
      <c r="AG5" s="2204"/>
      <c r="AH5" s="2204"/>
      <c r="AI5" s="2204"/>
      <c r="AJ5" s="2204"/>
      <c r="AK5" s="2204"/>
      <c r="AL5" s="2204"/>
      <c r="AM5" s="2204"/>
      <c r="AN5" s="2204"/>
      <c r="AO5" s="2204"/>
      <c r="AP5" s="2204"/>
      <c r="AQ5" s="2205">
        <f>المدخلات!$P$12</f>
        <v>403100010</v>
      </c>
      <c r="AR5" s="2205"/>
      <c r="AS5" s="2205"/>
      <c r="AT5" s="2205"/>
      <c r="AU5" s="2205"/>
      <c r="AV5" s="2205"/>
      <c r="AW5" s="2205"/>
      <c r="AX5" s="2205"/>
      <c r="AY5" s="2205"/>
      <c r="AZ5" s="2205"/>
      <c r="BA5" s="2205"/>
      <c r="BB5" s="2205"/>
      <c r="BC5" s="2205"/>
      <c r="BD5" s="2205"/>
      <c r="BK5" s="25"/>
    </row>
    <row r="6" spans="2:63" ht="27" customHeight="1">
      <c r="B6" s="2204" t="s">
        <v>1676</v>
      </c>
      <c r="C6" s="2204"/>
      <c r="D6" s="2204"/>
      <c r="E6" s="2204"/>
      <c r="F6" s="2204"/>
      <c r="G6" s="2204"/>
      <c r="H6" s="2204"/>
      <c r="I6" s="2204"/>
      <c r="J6" s="2204"/>
      <c r="K6" s="2204"/>
      <c r="L6" s="2204"/>
      <c r="M6" s="2204"/>
      <c r="N6" s="2204"/>
      <c r="O6" s="2205">
        <f>المدخلات!$AR$5</f>
        <v>118</v>
      </c>
      <c r="P6" s="2205"/>
      <c r="Q6" s="2205"/>
      <c r="R6" s="2205"/>
      <c r="S6" s="2205"/>
      <c r="T6" s="2205"/>
      <c r="U6" s="2205"/>
      <c r="V6" s="2205"/>
      <c r="W6" s="2205"/>
      <c r="X6" s="2205"/>
      <c r="Y6" s="2205"/>
      <c r="Z6" s="2205"/>
      <c r="AA6" s="2205"/>
      <c r="AB6" s="2205"/>
      <c r="AC6" s="2204" t="s">
        <v>167</v>
      </c>
      <c r="AD6" s="2204"/>
      <c r="AE6" s="2204"/>
      <c r="AF6" s="2204"/>
      <c r="AG6" s="2204"/>
      <c r="AH6" s="2204"/>
      <c r="AI6" s="2204"/>
      <c r="AJ6" s="2204"/>
      <c r="AK6" s="2204"/>
      <c r="AL6" s="2204"/>
      <c r="AM6" s="2204"/>
      <c r="AN6" s="2204"/>
      <c r="AO6" s="2204"/>
      <c r="AP6" s="2204"/>
      <c r="AQ6" s="2206">
        <f>المدخلات!$AY$5</f>
        <v>5549</v>
      </c>
      <c r="AR6" s="2205"/>
      <c r="AS6" s="2205"/>
      <c r="AT6" s="2205"/>
      <c r="AU6" s="2205"/>
      <c r="AV6" s="2205"/>
      <c r="AW6" s="2205"/>
      <c r="AX6" s="2205"/>
      <c r="AY6" s="2205"/>
      <c r="AZ6" s="2205"/>
      <c r="BA6" s="2205"/>
      <c r="BB6" s="2205"/>
      <c r="BC6" s="2205"/>
      <c r="BD6" s="2205"/>
    </row>
    <row r="7" spans="2:63" ht="21.75" customHeight="1" thickBot="1">
      <c r="B7" s="2195"/>
      <c r="C7" s="2195"/>
      <c r="D7" s="2195"/>
      <c r="E7" s="2195"/>
      <c r="F7" s="2195"/>
      <c r="G7" s="2195"/>
      <c r="H7" s="2195"/>
      <c r="I7" s="2195"/>
      <c r="J7" s="2195"/>
      <c r="K7" s="2195"/>
      <c r="L7" s="2195"/>
      <c r="M7" s="2195"/>
      <c r="N7" s="2195"/>
      <c r="O7" s="2195"/>
      <c r="P7" s="2195"/>
      <c r="Q7" s="2195"/>
      <c r="R7" s="2195"/>
      <c r="S7" s="2195"/>
      <c r="T7" s="2195"/>
      <c r="U7" s="2195"/>
      <c r="V7" s="2195"/>
      <c r="W7" s="2195"/>
      <c r="X7" s="2195"/>
      <c r="Y7" s="2195"/>
      <c r="Z7" s="2195"/>
      <c r="AA7" s="2195"/>
      <c r="AB7" s="2195"/>
      <c r="AC7" s="2195"/>
      <c r="AD7" s="2195"/>
      <c r="AE7" s="2195"/>
      <c r="AF7" s="2195"/>
      <c r="AG7" s="2195"/>
      <c r="AH7" s="2195"/>
      <c r="AI7" s="2195"/>
      <c r="AJ7" s="2195"/>
      <c r="AK7" s="2195"/>
      <c r="AL7" s="2195"/>
      <c r="AM7" s="2195"/>
      <c r="AN7" s="2195"/>
      <c r="AO7" s="2195"/>
      <c r="AP7" s="2195"/>
      <c r="AQ7" s="2195"/>
      <c r="AR7" s="2195"/>
      <c r="AS7" s="2195"/>
      <c r="AT7" s="2195"/>
      <c r="AU7" s="2195"/>
      <c r="AV7" s="2195"/>
      <c r="AW7" s="2195"/>
      <c r="AX7" s="2195"/>
      <c r="AY7" s="2195"/>
      <c r="AZ7" s="2195"/>
      <c r="BA7" s="2195"/>
      <c r="BB7" s="2195"/>
      <c r="BC7" s="2195"/>
      <c r="BD7" s="2195"/>
    </row>
    <row r="8" spans="2:63" ht="16.5" customHeight="1" thickTop="1">
      <c r="B8" s="2202"/>
      <c r="C8" s="2202"/>
      <c r="D8" s="2202"/>
      <c r="E8" s="2202"/>
      <c r="F8" s="2202"/>
      <c r="G8" s="2202"/>
      <c r="H8" s="2202"/>
      <c r="I8" s="2202"/>
      <c r="J8" s="2202"/>
      <c r="K8" s="2202"/>
      <c r="L8" s="2202"/>
      <c r="M8" s="2202"/>
      <c r="N8" s="2202"/>
      <c r="O8" s="2202"/>
      <c r="P8" s="2202"/>
      <c r="Q8" s="2202"/>
      <c r="R8" s="2202"/>
      <c r="S8" s="2202"/>
      <c r="T8" s="2202"/>
      <c r="U8" s="2202"/>
      <c r="V8" s="2202"/>
      <c r="W8" s="2202"/>
      <c r="X8" s="2202"/>
      <c r="Y8" s="2202"/>
      <c r="Z8" s="2202"/>
      <c r="AA8" s="2202"/>
      <c r="AB8" s="2202"/>
      <c r="AC8" s="2202"/>
      <c r="AD8" s="2202"/>
      <c r="AE8" s="2202"/>
      <c r="AF8" s="2202"/>
      <c r="AG8" s="2202"/>
      <c r="AH8" s="2202"/>
      <c r="AI8" s="2202"/>
      <c r="AJ8" s="2202"/>
      <c r="AK8" s="2202"/>
      <c r="AL8" s="2202"/>
      <c r="AM8" s="2202"/>
      <c r="AN8" s="2202"/>
      <c r="AO8" s="2202"/>
      <c r="AP8" s="2202"/>
      <c r="AQ8" s="2202"/>
      <c r="AR8" s="2202"/>
      <c r="AS8" s="2202"/>
      <c r="AT8" s="2202"/>
      <c r="AU8" s="2202"/>
      <c r="AV8" s="2202"/>
      <c r="AW8" s="2202"/>
      <c r="AX8" s="2202"/>
      <c r="AY8" s="2202"/>
      <c r="AZ8" s="2202"/>
      <c r="BA8" s="2202"/>
      <c r="BB8" s="2202"/>
      <c r="BC8" s="2202"/>
      <c r="BD8" s="2202"/>
    </row>
    <row r="9" spans="2:63" ht="15.75" customHeight="1">
      <c r="B9" s="2195"/>
      <c r="C9" s="2195"/>
      <c r="D9" s="2195"/>
      <c r="E9" s="2195"/>
      <c r="F9" s="2195"/>
      <c r="G9" s="2195"/>
      <c r="H9" s="2195"/>
      <c r="I9" s="2195"/>
      <c r="J9" s="2195"/>
      <c r="K9" s="2195"/>
      <c r="L9" s="2195"/>
      <c r="M9" s="2195"/>
      <c r="N9" s="2195"/>
      <c r="O9" s="2195"/>
      <c r="P9" s="2195"/>
      <c r="Q9" s="2195"/>
      <c r="R9" s="2195"/>
      <c r="S9" s="2195"/>
      <c r="T9" s="2195"/>
      <c r="U9" s="2195"/>
      <c r="V9" s="2195"/>
      <c r="W9" s="2195"/>
      <c r="X9" s="2195"/>
      <c r="Y9" s="2195"/>
      <c r="Z9" s="2195"/>
      <c r="AA9" s="2195"/>
      <c r="AB9" s="2195"/>
      <c r="AC9" s="2195"/>
      <c r="AD9" s="2195"/>
      <c r="AE9" s="2195"/>
      <c r="AF9" s="2195"/>
      <c r="AG9" s="2195"/>
      <c r="AH9" s="2195"/>
      <c r="AI9" s="2195"/>
      <c r="AJ9" s="2195"/>
      <c r="AK9" s="2195"/>
      <c r="AL9" s="2195"/>
      <c r="AM9" s="2195"/>
      <c r="AN9" s="2195"/>
      <c r="AO9" s="2195"/>
      <c r="AP9" s="2195"/>
      <c r="AQ9" s="2195"/>
      <c r="AR9" s="2195"/>
      <c r="AS9" s="2195"/>
      <c r="AT9" s="2195"/>
      <c r="AU9" s="2195"/>
      <c r="AV9" s="2195"/>
      <c r="AW9" s="2195"/>
      <c r="AX9" s="2195"/>
      <c r="AY9" s="2195"/>
      <c r="AZ9" s="2195"/>
      <c r="BA9" s="2195"/>
      <c r="BB9" s="2195"/>
      <c r="BC9" s="2195"/>
      <c r="BD9" s="2195"/>
    </row>
    <row r="10" spans="2:63" ht="15.75" customHeight="1">
      <c r="B10" s="2195"/>
      <c r="C10" s="2195"/>
      <c r="D10" s="2195"/>
      <c r="E10" s="2195"/>
      <c r="F10" s="2195"/>
      <c r="G10" s="2195"/>
      <c r="H10" s="2195"/>
      <c r="I10" s="2195"/>
      <c r="J10" s="2195"/>
      <c r="K10" s="2195"/>
      <c r="L10" s="2195"/>
      <c r="M10" s="2195"/>
      <c r="N10" s="2195"/>
      <c r="O10" s="2195"/>
      <c r="P10" s="2195"/>
      <c r="Q10" s="2195"/>
      <c r="R10" s="2195"/>
      <c r="S10" s="2195"/>
      <c r="T10" s="2195"/>
      <c r="U10" s="2195"/>
      <c r="V10" s="2195"/>
      <c r="W10" s="2195"/>
      <c r="X10" s="2195"/>
      <c r="Y10" s="2195"/>
      <c r="Z10" s="2195"/>
      <c r="AA10" s="2195"/>
      <c r="AB10" s="2195"/>
      <c r="AC10" s="2195"/>
      <c r="AD10" s="2195"/>
      <c r="AE10" s="2195"/>
      <c r="AF10" s="2195"/>
      <c r="AG10" s="2195"/>
      <c r="AH10" s="2195"/>
      <c r="AI10" s="2195"/>
      <c r="AJ10" s="2195"/>
      <c r="AK10" s="2195"/>
      <c r="AL10" s="2195"/>
      <c r="AM10" s="2195"/>
      <c r="AN10" s="2195"/>
      <c r="AO10" s="2195"/>
      <c r="AP10" s="2195"/>
      <c r="AQ10" s="2195"/>
      <c r="AR10" s="2195"/>
      <c r="AS10" s="2195"/>
      <c r="AT10" s="2195"/>
      <c r="AU10" s="2195"/>
      <c r="AV10" s="2195"/>
      <c r="AW10" s="2195"/>
      <c r="AX10" s="2195"/>
      <c r="AY10" s="2195"/>
      <c r="AZ10" s="2195"/>
      <c r="BA10" s="2195"/>
      <c r="BB10" s="2195"/>
      <c r="BC10" s="2195"/>
      <c r="BD10" s="2195"/>
    </row>
    <row r="11" spans="2:63" ht="15.75" customHeight="1">
      <c r="B11" s="2195"/>
      <c r="C11" s="2195"/>
      <c r="D11" s="2195"/>
      <c r="E11" s="2195"/>
      <c r="F11" s="2195"/>
      <c r="G11" s="2195"/>
      <c r="H11" s="2195"/>
      <c r="I11" s="2195"/>
      <c r="J11" s="2195"/>
      <c r="K11" s="2195"/>
      <c r="L11" s="2195"/>
      <c r="M11" s="2195"/>
      <c r="N11" s="2195"/>
      <c r="O11" s="2195"/>
      <c r="P11" s="2195"/>
      <c r="Q11" s="2195"/>
      <c r="R11" s="2195"/>
      <c r="S11" s="2195"/>
      <c r="T11" s="2195"/>
      <c r="U11" s="2195"/>
      <c r="V11" s="2195"/>
      <c r="W11" s="2195"/>
      <c r="X11" s="2195"/>
      <c r="Y11" s="2195"/>
      <c r="Z11" s="2195"/>
      <c r="AA11" s="2195"/>
      <c r="AB11" s="2195"/>
      <c r="AC11" s="2195"/>
      <c r="AD11" s="2195"/>
      <c r="AE11" s="2195"/>
      <c r="AF11" s="2195"/>
      <c r="AG11" s="2195"/>
      <c r="AH11" s="2195"/>
      <c r="AI11" s="2195"/>
      <c r="AJ11" s="2195"/>
      <c r="AK11" s="2195"/>
      <c r="AL11" s="2195"/>
      <c r="AM11" s="2195"/>
      <c r="AN11" s="2195"/>
      <c r="AO11" s="2195"/>
      <c r="AP11" s="2195"/>
      <c r="AQ11" s="2195"/>
      <c r="AR11" s="2195"/>
      <c r="AS11" s="2195"/>
      <c r="AT11" s="2195"/>
      <c r="AU11" s="2195"/>
      <c r="AV11" s="2195"/>
      <c r="AW11" s="2195"/>
      <c r="AX11" s="2195"/>
      <c r="AY11" s="2195"/>
      <c r="AZ11" s="2195"/>
      <c r="BA11" s="2195"/>
      <c r="BB11" s="2195"/>
      <c r="BC11" s="2195"/>
      <c r="BD11" s="2195"/>
    </row>
    <row r="12" spans="2:63" ht="15.75" customHeight="1">
      <c r="B12" s="2195"/>
      <c r="C12" s="2195"/>
      <c r="D12" s="2195"/>
      <c r="E12" s="2195"/>
      <c r="F12" s="2195"/>
      <c r="G12" s="2195"/>
      <c r="H12" s="2195"/>
      <c r="I12" s="2195"/>
      <c r="J12" s="2195"/>
      <c r="K12" s="2195"/>
      <c r="L12" s="2195"/>
      <c r="M12" s="2195"/>
      <c r="N12" s="2195"/>
      <c r="O12" s="2195"/>
      <c r="P12" s="2195"/>
      <c r="Q12" s="2195"/>
      <c r="R12" s="2195"/>
      <c r="S12" s="2195"/>
      <c r="T12" s="2195"/>
      <c r="U12" s="2195"/>
      <c r="V12" s="2195"/>
      <c r="W12" s="2195"/>
      <c r="X12" s="2195"/>
      <c r="Y12" s="2195"/>
      <c r="Z12" s="2195"/>
      <c r="AA12" s="2195"/>
      <c r="AB12" s="2195"/>
      <c r="AC12" s="2195"/>
      <c r="AD12" s="2195"/>
      <c r="AE12" s="2195"/>
      <c r="AF12" s="2195"/>
      <c r="AG12" s="2195"/>
      <c r="AH12" s="2195"/>
      <c r="AI12" s="2195"/>
      <c r="AJ12" s="2195"/>
      <c r="AK12" s="2195"/>
      <c r="AL12" s="2195"/>
      <c r="AM12" s="2195"/>
      <c r="AN12" s="2195"/>
      <c r="AO12" s="2195"/>
      <c r="AP12" s="2195"/>
      <c r="AQ12" s="2195"/>
      <c r="AR12" s="2195"/>
      <c r="AS12" s="2195"/>
      <c r="AT12" s="2195"/>
      <c r="AU12" s="2195"/>
      <c r="AV12" s="2195"/>
      <c r="AW12" s="2195"/>
      <c r="AX12" s="2195"/>
      <c r="AY12" s="2195"/>
      <c r="AZ12" s="2195"/>
      <c r="BA12" s="2195"/>
      <c r="BB12" s="2195"/>
      <c r="BC12" s="2195"/>
      <c r="BD12" s="2195"/>
    </row>
    <row r="13" spans="2:63" ht="15.75" customHeight="1">
      <c r="B13" s="2195"/>
      <c r="C13" s="2195"/>
      <c r="D13" s="2195"/>
      <c r="E13" s="2195"/>
      <c r="F13" s="2195"/>
      <c r="G13" s="2195"/>
      <c r="H13" s="2195"/>
      <c r="I13" s="2195"/>
      <c r="J13" s="2195"/>
      <c r="K13" s="2195"/>
      <c r="L13" s="2195"/>
      <c r="M13" s="2195"/>
      <c r="N13" s="2195"/>
      <c r="O13" s="2195"/>
      <c r="P13" s="2195"/>
      <c r="Q13" s="2195"/>
      <c r="R13" s="2195"/>
      <c r="S13" s="2195"/>
      <c r="T13" s="2195"/>
      <c r="U13" s="2195"/>
      <c r="V13" s="2195"/>
      <c r="W13" s="2195"/>
      <c r="X13" s="2195"/>
      <c r="Y13" s="2195"/>
      <c r="Z13" s="2195"/>
      <c r="AA13" s="2195"/>
      <c r="AB13" s="2195"/>
      <c r="AC13" s="2195"/>
      <c r="AD13" s="2195"/>
      <c r="AE13" s="2195"/>
      <c r="AF13" s="2195"/>
      <c r="AG13" s="2195"/>
      <c r="AH13" s="2195"/>
      <c r="AI13" s="2195"/>
      <c r="AJ13" s="2195"/>
      <c r="AK13" s="2195"/>
      <c r="AL13" s="2195"/>
      <c r="AM13" s="2195"/>
      <c r="AN13" s="2195"/>
      <c r="AO13" s="2195"/>
      <c r="AP13" s="2195"/>
      <c r="AQ13" s="2195"/>
      <c r="AR13" s="2195"/>
      <c r="AS13" s="2195"/>
      <c r="AT13" s="2195"/>
      <c r="AU13" s="2195"/>
      <c r="AV13" s="2195"/>
      <c r="AW13" s="2195"/>
      <c r="AX13" s="2195"/>
      <c r="AY13" s="2195"/>
      <c r="AZ13" s="2195"/>
      <c r="BA13" s="2195"/>
      <c r="BB13" s="2195"/>
      <c r="BC13" s="2195"/>
      <c r="BD13" s="2195"/>
    </row>
    <row r="14" spans="2:63" ht="15.75" customHeight="1">
      <c r="B14" s="2195"/>
      <c r="C14" s="2195"/>
      <c r="D14" s="2195"/>
      <c r="E14" s="2195"/>
      <c r="F14" s="2195"/>
      <c r="G14" s="2195"/>
      <c r="H14" s="2195"/>
      <c r="I14" s="2195"/>
      <c r="J14" s="2195"/>
      <c r="K14" s="2195"/>
      <c r="L14" s="2195"/>
      <c r="M14" s="2195"/>
      <c r="N14" s="2195"/>
      <c r="O14" s="2195"/>
      <c r="P14" s="2195"/>
      <c r="Q14" s="2195"/>
      <c r="R14" s="2195"/>
      <c r="S14" s="2195"/>
      <c r="T14" s="2195"/>
      <c r="U14" s="2195"/>
      <c r="V14" s="2195"/>
      <c r="W14" s="2195"/>
      <c r="X14" s="2195"/>
      <c r="Y14" s="2195"/>
      <c r="Z14" s="2195"/>
      <c r="AA14" s="2195"/>
      <c r="AB14" s="2195"/>
      <c r="AC14" s="2195"/>
      <c r="AD14" s="2195"/>
      <c r="AE14" s="2195"/>
      <c r="AF14" s="2195"/>
      <c r="AG14" s="2195"/>
      <c r="AH14" s="2195"/>
      <c r="AI14" s="2195"/>
      <c r="AJ14" s="2195"/>
      <c r="AK14" s="2195"/>
      <c r="AL14" s="2195"/>
      <c r="AM14" s="2195"/>
      <c r="AN14" s="2195"/>
      <c r="AO14" s="2195"/>
      <c r="AP14" s="2195"/>
      <c r="AQ14" s="2195"/>
      <c r="AR14" s="2195"/>
      <c r="AS14" s="2195"/>
      <c r="AT14" s="2195"/>
      <c r="AU14" s="2195"/>
      <c r="AV14" s="2195"/>
      <c r="AW14" s="2195"/>
      <c r="AX14" s="2195"/>
      <c r="AY14" s="2195"/>
      <c r="AZ14" s="2195"/>
      <c r="BA14" s="2195"/>
      <c r="BB14" s="2195"/>
      <c r="BC14" s="2195"/>
      <c r="BD14" s="2195"/>
    </row>
    <row r="15" spans="2:63" ht="15.75" customHeight="1">
      <c r="B15" s="2195"/>
      <c r="C15" s="2195"/>
      <c r="D15" s="2195"/>
      <c r="E15" s="2195"/>
      <c r="F15" s="2195"/>
      <c r="G15" s="2195"/>
      <c r="H15" s="2195"/>
      <c r="I15" s="2195"/>
      <c r="J15" s="2195"/>
      <c r="K15" s="2195"/>
      <c r="L15" s="2195"/>
      <c r="M15" s="2195"/>
      <c r="N15" s="2195"/>
      <c r="O15" s="2195"/>
      <c r="P15" s="2195"/>
      <c r="Q15" s="2195"/>
      <c r="R15" s="2195"/>
      <c r="S15" s="2195"/>
      <c r="T15" s="2195"/>
      <c r="U15" s="2195"/>
      <c r="V15" s="2195"/>
      <c r="W15" s="2195"/>
      <c r="X15" s="2195"/>
      <c r="Y15" s="2195"/>
      <c r="Z15" s="2195"/>
      <c r="AA15" s="2195"/>
      <c r="AB15" s="2195"/>
      <c r="AC15" s="2195"/>
      <c r="AD15" s="2195"/>
      <c r="AE15" s="2195"/>
      <c r="AF15" s="2195"/>
      <c r="AG15" s="2195"/>
      <c r="AH15" s="2195"/>
      <c r="AI15" s="2195"/>
      <c r="AJ15" s="2195"/>
      <c r="AK15" s="2195"/>
      <c r="AL15" s="2195"/>
      <c r="AM15" s="2195"/>
      <c r="AN15" s="2195"/>
      <c r="AO15" s="2195"/>
      <c r="AP15" s="2195"/>
      <c r="AQ15" s="2195"/>
      <c r="AR15" s="2195"/>
      <c r="AS15" s="2195"/>
      <c r="AT15" s="2195"/>
      <c r="AU15" s="2195"/>
      <c r="AV15" s="2195"/>
      <c r="AW15" s="2195"/>
      <c r="AX15" s="2195"/>
      <c r="AY15" s="2195"/>
      <c r="AZ15" s="2195"/>
      <c r="BA15" s="2195"/>
      <c r="BB15" s="2195"/>
      <c r="BC15" s="2195"/>
      <c r="BD15" s="2195"/>
    </row>
    <row r="16" spans="2:63" ht="15.75" customHeight="1">
      <c r="B16" s="2195"/>
      <c r="C16" s="2195"/>
      <c r="D16" s="2195"/>
      <c r="E16" s="2195"/>
      <c r="F16" s="2195"/>
      <c r="G16" s="2195"/>
      <c r="H16" s="2195"/>
      <c r="I16" s="2195"/>
      <c r="J16" s="2195"/>
      <c r="K16" s="2195"/>
      <c r="L16" s="2195"/>
      <c r="M16" s="2195"/>
      <c r="N16" s="2195"/>
      <c r="O16" s="2195"/>
      <c r="P16" s="2195"/>
      <c r="Q16" s="2195"/>
      <c r="R16" s="2195"/>
      <c r="S16" s="2195"/>
      <c r="T16" s="2195"/>
      <c r="U16" s="2195"/>
      <c r="V16" s="2195"/>
      <c r="W16" s="2195"/>
      <c r="X16" s="2195"/>
      <c r="Y16" s="2195"/>
      <c r="Z16" s="2195"/>
      <c r="AA16" s="2195"/>
      <c r="AB16" s="2195"/>
      <c r="AC16" s="2195"/>
      <c r="AD16" s="2195"/>
      <c r="AE16" s="2195"/>
      <c r="AF16" s="2195"/>
      <c r="AG16" s="2195"/>
      <c r="AH16" s="2195"/>
      <c r="AI16" s="2195"/>
      <c r="AJ16" s="2195"/>
      <c r="AK16" s="2195"/>
      <c r="AL16" s="2195"/>
      <c r="AM16" s="2195"/>
      <c r="AN16" s="2195"/>
      <c r="AO16" s="2195"/>
      <c r="AP16" s="2195"/>
      <c r="AQ16" s="2195"/>
      <c r="AR16" s="2195"/>
      <c r="AS16" s="2195"/>
      <c r="AT16" s="2195"/>
      <c r="AU16" s="2195"/>
      <c r="AV16" s="2195"/>
      <c r="AW16" s="2195"/>
      <c r="AX16" s="2195"/>
      <c r="AY16" s="2195"/>
      <c r="AZ16" s="2195"/>
      <c r="BA16" s="2195"/>
      <c r="BB16" s="2195"/>
      <c r="BC16" s="2195"/>
      <c r="BD16" s="2195"/>
    </row>
    <row r="17" spans="2:56" ht="15.75" customHeight="1">
      <c r="B17" s="2195"/>
      <c r="C17" s="2195"/>
      <c r="D17" s="2195"/>
      <c r="E17" s="2195"/>
      <c r="F17" s="2195"/>
      <c r="G17" s="2195"/>
      <c r="H17" s="2195"/>
      <c r="I17" s="2195"/>
      <c r="J17" s="2195"/>
      <c r="K17" s="2195"/>
      <c r="L17" s="2195"/>
      <c r="M17" s="2195"/>
      <c r="N17" s="2195"/>
      <c r="O17" s="2195"/>
      <c r="P17" s="2195"/>
      <c r="Q17" s="2195"/>
      <c r="R17" s="2195"/>
      <c r="S17" s="2195"/>
      <c r="T17" s="2195"/>
      <c r="U17" s="2195"/>
      <c r="V17" s="2195"/>
      <c r="W17" s="2195"/>
      <c r="X17" s="2195"/>
      <c r="Y17" s="2195"/>
      <c r="Z17" s="2195"/>
      <c r="AA17" s="2195"/>
      <c r="AB17" s="2195"/>
      <c r="AC17" s="2195"/>
      <c r="AD17" s="2195"/>
      <c r="AE17" s="2195"/>
      <c r="AF17" s="2195"/>
      <c r="AG17" s="2195"/>
      <c r="AH17" s="2195"/>
      <c r="AI17" s="2195"/>
      <c r="AJ17" s="2195"/>
      <c r="AK17" s="2195"/>
      <c r="AL17" s="2195"/>
      <c r="AM17" s="2195"/>
      <c r="AN17" s="2195"/>
      <c r="AO17" s="2195"/>
      <c r="AP17" s="2195"/>
      <c r="AQ17" s="2195"/>
      <c r="AR17" s="2195"/>
      <c r="AS17" s="2195"/>
      <c r="AT17" s="2195"/>
      <c r="AU17" s="2195"/>
      <c r="AV17" s="2195"/>
      <c r="AW17" s="2195"/>
      <c r="AX17" s="2195"/>
      <c r="AY17" s="2195"/>
      <c r="AZ17" s="2195"/>
      <c r="BA17" s="2195"/>
      <c r="BB17" s="2195"/>
      <c r="BC17" s="2195"/>
      <c r="BD17" s="2195"/>
    </row>
    <row r="18" spans="2:56" ht="15.75" customHeight="1">
      <c r="B18" s="2195"/>
      <c r="C18" s="2195"/>
      <c r="D18" s="2195"/>
      <c r="E18" s="2195"/>
      <c r="F18" s="2195"/>
      <c r="G18" s="2195"/>
      <c r="H18" s="2195"/>
      <c r="I18" s="2195"/>
      <c r="J18" s="2195"/>
      <c r="K18" s="2195"/>
      <c r="L18" s="2195"/>
      <c r="M18" s="2195"/>
      <c r="N18" s="2195"/>
      <c r="O18" s="2195"/>
      <c r="P18" s="2195"/>
      <c r="Q18" s="2195"/>
      <c r="R18" s="2195"/>
      <c r="S18" s="2195"/>
      <c r="T18" s="2195"/>
      <c r="U18" s="2195"/>
      <c r="V18" s="2195"/>
      <c r="W18" s="2195"/>
      <c r="X18" s="2195"/>
      <c r="Y18" s="2195"/>
      <c r="Z18" s="2195"/>
      <c r="AA18" s="2195"/>
      <c r="AB18" s="2195"/>
      <c r="AC18" s="2195"/>
      <c r="AD18" s="2195"/>
      <c r="AE18" s="2195"/>
      <c r="AF18" s="2195"/>
      <c r="AG18" s="2195"/>
      <c r="AH18" s="2195"/>
      <c r="AI18" s="2195"/>
      <c r="AJ18" s="2195"/>
      <c r="AK18" s="2195"/>
      <c r="AL18" s="2195"/>
      <c r="AM18" s="2195"/>
      <c r="AN18" s="2195"/>
      <c r="AO18" s="2195"/>
      <c r="AP18" s="2195"/>
      <c r="AQ18" s="2195"/>
      <c r="AR18" s="2195"/>
      <c r="AS18" s="2195"/>
      <c r="AT18" s="2195"/>
      <c r="AU18" s="2195"/>
      <c r="AV18" s="2195"/>
      <c r="AW18" s="2195"/>
      <c r="AX18" s="2195"/>
      <c r="AY18" s="2195"/>
      <c r="AZ18" s="2195"/>
      <c r="BA18" s="2195"/>
      <c r="BB18" s="2195"/>
      <c r="BC18" s="2195"/>
      <c r="BD18" s="2195"/>
    </row>
    <row r="19" spans="2:56" ht="15.75" customHeight="1">
      <c r="B19" s="2195"/>
      <c r="C19" s="2195"/>
      <c r="D19" s="2195"/>
      <c r="E19" s="2195"/>
      <c r="F19" s="2195"/>
      <c r="G19" s="2195"/>
      <c r="H19" s="2195"/>
      <c r="I19" s="2195"/>
      <c r="J19" s="2195"/>
      <c r="K19" s="2195"/>
      <c r="L19" s="2195"/>
      <c r="M19" s="2195"/>
      <c r="N19" s="2195"/>
      <c r="O19" s="2195"/>
      <c r="P19" s="2195"/>
      <c r="Q19" s="2195"/>
      <c r="R19" s="2195"/>
      <c r="S19" s="2195"/>
      <c r="T19" s="2195"/>
      <c r="U19" s="2195"/>
      <c r="V19" s="2195"/>
      <c r="W19" s="2195"/>
      <c r="X19" s="2195"/>
      <c r="Y19" s="2195"/>
      <c r="Z19" s="2195"/>
      <c r="AA19" s="2195"/>
      <c r="AB19" s="2195"/>
      <c r="AC19" s="2195"/>
      <c r="AD19" s="2195"/>
      <c r="AE19" s="2195"/>
      <c r="AF19" s="2195"/>
      <c r="AG19" s="2195"/>
      <c r="AH19" s="2195"/>
      <c r="AI19" s="2195"/>
      <c r="AJ19" s="2195"/>
      <c r="AK19" s="2195"/>
      <c r="AL19" s="2195"/>
      <c r="AM19" s="2195"/>
      <c r="AN19" s="2195"/>
      <c r="AO19" s="2195"/>
      <c r="AP19" s="2195"/>
      <c r="AQ19" s="2195"/>
      <c r="AR19" s="2195"/>
      <c r="AS19" s="2195"/>
      <c r="AT19" s="2195"/>
      <c r="AU19" s="2195"/>
      <c r="AV19" s="2195"/>
      <c r="AW19" s="2195"/>
      <c r="AX19" s="2195"/>
      <c r="AY19" s="2195"/>
      <c r="AZ19" s="2195"/>
      <c r="BA19" s="2195"/>
      <c r="BB19" s="2195"/>
      <c r="BC19" s="2195"/>
      <c r="BD19" s="2195"/>
    </row>
    <row r="20" spans="2:56" ht="15.75" customHeight="1">
      <c r="B20" s="2195"/>
      <c r="C20" s="2195"/>
      <c r="D20" s="2195"/>
      <c r="E20" s="2195"/>
      <c r="F20" s="2195"/>
      <c r="G20" s="2195"/>
      <c r="H20" s="2195"/>
      <c r="I20" s="2195"/>
      <c r="J20" s="2195"/>
      <c r="K20" s="2195"/>
      <c r="L20" s="2195"/>
      <c r="M20" s="2195"/>
      <c r="N20" s="2195"/>
      <c r="O20" s="2195"/>
      <c r="P20" s="2195"/>
      <c r="Q20" s="2195"/>
      <c r="R20" s="2195"/>
      <c r="S20" s="2195"/>
      <c r="T20" s="2195"/>
      <c r="U20" s="2195"/>
      <c r="V20" s="2195"/>
      <c r="W20" s="2195"/>
      <c r="X20" s="2195"/>
      <c r="Y20" s="2195"/>
      <c r="Z20" s="2195"/>
      <c r="AA20" s="2195"/>
      <c r="AB20" s="2195"/>
      <c r="AC20" s="2195"/>
      <c r="AD20" s="2195"/>
      <c r="AE20" s="2195"/>
      <c r="AF20" s="2195"/>
      <c r="AG20" s="2195"/>
      <c r="AH20" s="2195"/>
      <c r="AI20" s="2195"/>
      <c r="AJ20" s="2195"/>
      <c r="AK20" s="2195"/>
      <c r="AL20" s="2195"/>
      <c r="AM20" s="2195"/>
      <c r="AN20" s="2195"/>
      <c r="AO20" s="2195"/>
      <c r="AP20" s="2195"/>
      <c r="AQ20" s="2195"/>
      <c r="AR20" s="2195"/>
      <c r="AS20" s="2195"/>
      <c r="AT20" s="2195"/>
      <c r="AU20" s="2195"/>
      <c r="AV20" s="2195"/>
      <c r="AW20" s="2195"/>
      <c r="AX20" s="2195"/>
      <c r="AY20" s="2195"/>
      <c r="AZ20" s="2195"/>
      <c r="BA20" s="2195"/>
      <c r="BB20" s="2195"/>
      <c r="BC20" s="2195"/>
      <c r="BD20" s="2195"/>
    </row>
    <row r="21" spans="2:56" ht="15.75" customHeight="1">
      <c r="B21" s="2195"/>
      <c r="C21" s="2195"/>
      <c r="D21" s="2195"/>
      <c r="E21" s="2195"/>
      <c r="F21" s="2195"/>
      <c r="G21" s="2195"/>
      <c r="H21" s="2195"/>
      <c r="I21" s="2195"/>
      <c r="J21" s="2195"/>
      <c r="K21" s="2195"/>
      <c r="L21" s="2195"/>
      <c r="M21" s="2195"/>
      <c r="N21" s="2195"/>
      <c r="O21" s="2195"/>
      <c r="P21" s="2195"/>
      <c r="Q21" s="2195"/>
      <c r="R21" s="2195"/>
      <c r="S21" s="2195"/>
      <c r="T21" s="2195"/>
      <c r="U21" s="2195"/>
      <c r="V21" s="2195"/>
      <c r="W21" s="2195"/>
      <c r="X21" s="2195"/>
      <c r="Y21" s="2195"/>
      <c r="Z21" s="2195"/>
      <c r="AA21" s="2195"/>
      <c r="AB21" s="2195"/>
      <c r="AC21" s="2195"/>
      <c r="AD21" s="2195"/>
      <c r="AE21" s="2195"/>
      <c r="AF21" s="2195"/>
      <c r="AG21" s="2195"/>
      <c r="AH21" s="2195"/>
      <c r="AI21" s="2195"/>
      <c r="AJ21" s="2195"/>
      <c r="AK21" s="2195"/>
      <c r="AL21" s="2195"/>
      <c r="AM21" s="2195"/>
      <c r="AN21" s="2195"/>
      <c r="AO21" s="2195"/>
      <c r="AP21" s="2195"/>
      <c r="AQ21" s="2195"/>
      <c r="AR21" s="2195"/>
      <c r="AS21" s="2195"/>
      <c r="AT21" s="2195"/>
      <c r="AU21" s="2195"/>
      <c r="AV21" s="2195"/>
      <c r="AW21" s="2195"/>
      <c r="AX21" s="2195"/>
      <c r="AY21" s="2195"/>
      <c r="AZ21" s="2195"/>
      <c r="BA21" s="2195"/>
      <c r="BB21" s="2195"/>
      <c r="BC21" s="2195"/>
      <c r="BD21" s="2195"/>
    </row>
    <row r="22" spans="2:56" ht="15.75" customHeight="1">
      <c r="B22" s="2195"/>
      <c r="C22" s="2195"/>
      <c r="D22" s="2195"/>
      <c r="E22" s="2195"/>
      <c r="F22" s="2195"/>
      <c r="G22" s="2195"/>
      <c r="H22" s="2195"/>
      <c r="I22" s="2195"/>
      <c r="J22" s="2195"/>
      <c r="K22" s="2195"/>
      <c r="L22" s="2195"/>
      <c r="M22" s="2195"/>
      <c r="N22" s="2195"/>
      <c r="O22" s="2195"/>
      <c r="P22" s="2195"/>
      <c r="Q22" s="2195"/>
      <c r="R22" s="2195"/>
      <c r="S22" s="2195"/>
      <c r="T22" s="2195"/>
      <c r="U22" s="2195"/>
      <c r="V22" s="2195"/>
      <c r="W22" s="2195"/>
      <c r="X22" s="2195"/>
      <c r="Y22" s="2195"/>
      <c r="Z22" s="2195"/>
      <c r="AA22" s="2195"/>
      <c r="AB22" s="2195"/>
      <c r="AC22" s="2195"/>
      <c r="AD22" s="2195"/>
      <c r="AE22" s="2195"/>
      <c r="AF22" s="2195"/>
      <c r="AG22" s="2195"/>
      <c r="AH22" s="2195"/>
      <c r="AI22" s="2195"/>
      <c r="AJ22" s="2195"/>
      <c r="AK22" s="2195"/>
      <c r="AL22" s="2195"/>
      <c r="AM22" s="2195"/>
      <c r="AN22" s="2195"/>
      <c r="AO22" s="2195"/>
      <c r="AP22" s="2195"/>
      <c r="AQ22" s="2195"/>
      <c r="AR22" s="2195"/>
      <c r="AS22" s="2195"/>
      <c r="AT22" s="2195"/>
      <c r="AU22" s="2195"/>
      <c r="AV22" s="2195"/>
      <c r="AW22" s="2195"/>
      <c r="AX22" s="2195"/>
      <c r="AY22" s="2195"/>
      <c r="AZ22" s="2195"/>
      <c r="BA22" s="2195"/>
      <c r="BB22" s="2195"/>
      <c r="BC22" s="2195"/>
      <c r="BD22" s="2195"/>
    </row>
    <row r="23" spans="2:56" ht="15.75" customHeight="1">
      <c r="B23" s="2195"/>
      <c r="C23" s="2195"/>
      <c r="D23" s="2195"/>
      <c r="E23" s="2195"/>
      <c r="F23" s="2195"/>
      <c r="G23" s="2195"/>
      <c r="H23" s="2195"/>
      <c r="I23" s="2195"/>
      <c r="J23" s="2195"/>
      <c r="K23" s="2195"/>
      <c r="L23" s="2195"/>
      <c r="M23" s="2195"/>
      <c r="N23" s="2195"/>
      <c r="O23" s="2195"/>
      <c r="P23" s="2195"/>
      <c r="Q23" s="2195"/>
      <c r="R23" s="2195"/>
      <c r="S23" s="2195"/>
      <c r="T23" s="2195"/>
      <c r="U23" s="2195"/>
      <c r="V23" s="2195"/>
      <c r="W23" s="2195"/>
      <c r="X23" s="2195"/>
      <c r="Y23" s="2195"/>
      <c r="Z23" s="2195"/>
      <c r="AA23" s="2195"/>
      <c r="AB23" s="2195"/>
      <c r="AC23" s="2195"/>
      <c r="AD23" s="2195"/>
      <c r="AE23" s="2195"/>
      <c r="AF23" s="2195"/>
      <c r="AG23" s="2195"/>
      <c r="AH23" s="2195"/>
      <c r="AI23" s="2195"/>
      <c r="AJ23" s="2195"/>
      <c r="AK23" s="2195"/>
      <c r="AL23" s="2195"/>
      <c r="AM23" s="2195"/>
      <c r="AN23" s="2195"/>
      <c r="AO23" s="2195"/>
      <c r="AP23" s="2195"/>
      <c r="AQ23" s="2195"/>
      <c r="AR23" s="2195"/>
      <c r="AS23" s="2195"/>
      <c r="AT23" s="2195"/>
      <c r="AU23" s="2195"/>
      <c r="AV23" s="2195"/>
      <c r="AW23" s="2195"/>
      <c r="AX23" s="2195"/>
      <c r="AY23" s="2195"/>
      <c r="AZ23" s="2195"/>
      <c r="BA23" s="2195"/>
      <c r="BB23" s="2195"/>
      <c r="BC23" s="2195"/>
      <c r="BD23" s="2195"/>
    </row>
    <row r="24" spans="2:56" ht="40.5" customHeight="1">
      <c r="B24" s="2203"/>
      <c r="C24" s="2203"/>
      <c r="D24" s="2203"/>
      <c r="E24" s="2203"/>
      <c r="F24" s="2203"/>
      <c r="G24" s="2203"/>
      <c r="H24" s="2203"/>
      <c r="I24" s="2203"/>
      <c r="J24" s="2203"/>
      <c r="K24" s="2203"/>
      <c r="L24" s="2203"/>
      <c r="M24" s="2203"/>
      <c r="N24" s="2203"/>
      <c r="O24" s="2203"/>
      <c r="P24" s="2203"/>
      <c r="Q24" s="2203"/>
      <c r="R24" s="2203"/>
      <c r="S24" s="2203"/>
      <c r="T24" s="2203"/>
      <c r="U24" s="2203"/>
      <c r="V24" s="2203"/>
      <c r="W24" s="2203"/>
      <c r="X24" s="2203"/>
      <c r="Y24" s="2203"/>
      <c r="Z24" s="2203"/>
      <c r="AA24" s="2203"/>
      <c r="AB24" s="2203"/>
      <c r="AC24" s="2203"/>
      <c r="AD24" s="2203"/>
      <c r="AE24" s="2203"/>
      <c r="AF24" s="2203"/>
      <c r="AG24" s="2203"/>
      <c r="AH24" s="2203"/>
      <c r="AI24" s="2203"/>
      <c r="AJ24" s="2203"/>
      <c r="AK24" s="2203"/>
      <c r="AL24" s="2203"/>
      <c r="AM24" s="2203"/>
      <c r="AN24" s="2203"/>
      <c r="AO24" s="2203"/>
      <c r="AP24" s="2203"/>
      <c r="AQ24" s="2203"/>
      <c r="AR24" s="2203"/>
      <c r="AS24" s="2203"/>
      <c r="AT24" s="2203"/>
      <c r="AU24" s="2203"/>
      <c r="AV24" s="2203"/>
      <c r="AW24" s="2203"/>
      <c r="AX24" s="2203"/>
      <c r="AY24" s="2203"/>
      <c r="AZ24" s="2203"/>
      <c r="BA24" s="2203"/>
      <c r="BB24" s="2203"/>
      <c r="BC24" s="2203"/>
      <c r="BD24" s="2203"/>
    </row>
    <row r="25" spans="2:56" ht="21">
      <c r="B25" s="2196" t="s">
        <v>168</v>
      </c>
      <c r="C25" s="2196"/>
      <c r="D25" s="2196"/>
      <c r="E25" s="2196"/>
      <c r="F25" s="2196"/>
      <c r="G25" s="2196"/>
      <c r="H25" s="2196"/>
      <c r="I25" s="2196"/>
      <c r="J25" s="2196"/>
      <c r="K25" s="2196"/>
      <c r="L25" s="2196"/>
      <c r="M25" s="2196"/>
      <c r="N25" s="2196"/>
      <c r="O25" s="2196"/>
      <c r="P25" s="2196"/>
      <c r="Q25" s="2196"/>
      <c r="R25" s="2196"/>
      <c r="S25" s="2196"/>
      <c r="T25" s="2196"/>
      <c r="U25" s="2196"/>
      <c r="V25" s="2196"/>
      <c r="W25" s="2196"/>
      <c r="X25" s="2196"/>
      <c r="Y25" s="2196"/>
      <c r="Z25" s="2196"/>
      <c r="AA25" s="2196"/>
      <c r="AB25" s="2196"/>
      <c r="AC25" s="2196"/>
      <c r="AD25" s="2196"/>
      <c r="AE25" s="2196"/>
      <c r="AF25" s="2196"/>
      <c r="AG25" s="2196"/>
      <c r="AH25" s="2196"/>
      <c r="AI25" s="2196"/>
      <c r="AJ25" s="2196"/>
      <c r="AK25" s="2196"/>
      <c r="AL25" s="2196"/>
      <c r="AM25" s="2196"/>
      <c r="AN25" s="2196"/>
      <c r="AO25" s="2196"/>
      <c r="AP25" s="2196"/>
      <c r="AQ25" s="2196"/>
      <c r="AR25" s="2196"/>
      <c r="AS25" s="2196"/>
      <c r="AT25" s="2196"/>
      <c r="AU25" s="2196"/>
      <c r="AV25" s="2196"/>
      <c r="AW25" s="2196"/>
      <c r="AX25" s="2196"/>
      <c r="AY25" s="2196"/>
      <c r="AZ25" s="2196"/>
      <c r="BA25" s="2196"/>
      <c r="BB25" s="2196"/>
      <c r="BC25" s="2196"/>
      <c r="BD25" s="2196"/>
    </row>
    <row r="26" spans="2:56" ht="25.5" customHeight="1">
      <c r="B26" s="2198" t="s">
        <v>172</v>
      </c>
      <c r="C26" s="2198"/>
      <c r="D26" s="2198"/>
      <c r="E26" s="2198"/>
      <c r="F26" s="2198"/>
      <c r="G26" s="2198"/>
      <c r="H26" s="2198"/>
      <c r="I26" s="2198"/>
      <c r="J26" s="2198"/>
      <c r="K26" s="2198"/>
      <c r="L26" s="2198"/>
      <c r="M26" s="2198"/>
      <c r="N26" s="2198"/>
      <c r="O26" s="2688">
        <f>المدخلات!$AR$3</f>
        <v>0</v>
      </c>
      <c r="P26" s="2689"/>
      <c r="Q26" s="2689"/>
      <c r="R26" s="2689"/>
      <c r="S26" s="2689"/>
      <c r="T26" s="2689"/>
      <c r="U26" s="2689"/>
      <c r="V26" s="2689"/>
      <c r="W26" s="2689"/>
      <c r="X26" s="2689"/>
      <c r="Y26" s="2689"/>
      <c r="Z26" s="2689"/>
      <c r="AA26" s="2689"/>
      <c r="AB26" s="2690"/>
      <c r="AC26" s="2198" t="s">
        <v>169</v>
      </c>
      <c r="AD26" s="2198"/>
      <c r="AE26" s="2198"/>
      <c r="AF26" s="2198"/>
      <c r="AG26" s="2198"/>
      <c r="AH26" s="2198"/>
      <c r="AI26" s="2198"/>
      <c r="AJ26" s="2198"/>
      <c r="AK26" s="2198"/>
      <c r="AL26" s="2198"/>
      <c r="AM26" s="2198"/>
      <c r="AN26" s="2198"/>
      <c r="AO26" s="2198"/>
      <c r="AP26" s="2198"/>
      <c r="AQ26" s="2200">
        <f>المدخلات!$AR$6</f>
        <v>0</v>
      </c>
      <c r="AR26" s="2200"/>
      <c r="AS26" s="2200"/>
      <c r="AT26" s="2200"/>
      <c r="AU26" s="2200"/>
      <c r="AV26" s="2200"/>
      <c r="AW26" s="2200"/>
      <c r="AX26" s="2200"/>
      <c r="AY26" s="2200"/>
      <c r="AZ26" s="2200"/>
      <c r="BA26" s="2200"/>
      <c r="BB26" s="2200"/>
      <c r="BC26" s="2200"/>
      <c r="BD26" s="2200"/>
    </row>
    <row r="27" spans="2:56" ht="27" customHeight="1">
      <c r="B27" s="2198" t="s">
        <v>504</v>
      </c>
      <c r="C27" s="2198"/>
      <c r="D27" s="2198"/>
      <c r="E27" s="2198"/>
      <c r="F27" s="2198"/>
      <c r="G27" s="2198"/>
      <c r="H27" s="2198"/>
      <c r="I27" s="2198"/>
      <c r="J27" s="2198"/>
      <c r="K27" s="2198"/>
      <c r="L27" s="2198"/>
      <c r="M27" s="2198"/>
      <c r="N27" s="2198"/>
      <c r="O27" s="2199">
        <f ca="1">المدخلات!$AR$7</f>
        <v>46021</v>
      </c>
      <c r="P27" s="2199"/>
      <c r="Q27" s="2199"/>
      <c r="R27" s="2199"/>
      <c r="S27" s="2199"/>
      <c r="T27" s="2199"/>
      <c r="U27" s="2199"/>
      <c r="V27" s="2199"/>
      <c r="W27" s="2199"/>
      <c r="X27" s="2199"/>
      <c r="Y27" s="2199"/>
      <c r="Z27" s="2199"/>
      <c r="AA27" s="2199"/>
      <c r="AB27" s="2199"/>
      <c r="AC27" s="2198" t="s">
        <v>505</v>
      </c>
      <c r="AD27" s="2198"/>
      <c r="AE27" s="2198"/>
      <c r="AF27" s="2198"/>
      <c r="AG27" s="2198"/>
      <c r="AH27" s="2198"/>
      <c r="AI27" s="2198"/>
      <c r="AJ27" s="2198"/>
      <c r="AK27" s="2198"/>
      <c r="AL27" s="2198"/>
      <c r="AM27" s="2198"/>
      <c r="AN27" s="2198"/>
      <c r="AO27" s="2198"/>
      <c r="AP27" s="2198"/>
      <c r="AQ27" s="2200">
        <f>المدخلات!$AR$11</f>
        <v>0</v>
      </c>
      <c r="AR27" s="2200"/>
      <c r="AS27" s="2200"/>
      <c r="AT27" s="2200"/>
      <c r="AU27" s="2200"/>
      <c r="AV27" s="2200"/>
      <c r="AW27" s="2200"/>
      <c r="AX27" s="2200"/>
      <c r="AY27" s="2200"/>
      <c r="AZ27" s="2200"/>
      <c r="BA27" s="2200"/>
      <c r="BB27" s="2200"/>
      <c r="BC27" s="2200"/>
      <c r="BD27" s="2200"/>
    </row>
    <row r="28" spans="2:56" ht="24" customHeight="1">
      <c r="B28" s="2198" t="s">
        <v>171</v>
      </c>
      <c r="C28" s="2198"/>
      <c r="D28" s="2198"/>
      <c r="E28" s="2198"/>
      <c r="F28" s="2198"/>
      <c r="G28" s="2198"/>
      <c r="H28" s="2198"/>
      <c r="I28" s="2198"/>
      <c r="J28" s="2198"/>
      <c r="K28" s="2198"/>
      <c r="L28" s="2198"/>
      <c r="M28" s="2198"/>
      <c r="N28" s="2198"/>
      <c r="O28" s="2200">
        <f>المدخلات!$AR$4</f>
        <v>0</v>
      </c>
      <c r="P28" s="2201"/>
      <c r="Q28" s="2201"/>
      <c r="R28" s="2201"/>
      <c r="S28" s="2201"/>
      <c r="T28" s="2201"/>
      <c r="U28" s="2201"/>
      <c r="V28" s="2201"/>
      <c r="W28" s="2201"/>
      <c r="X28" s="2201"/>
      <c r="Y28" s="2201"/>
      <c r="Z28" s="2201"/>
      <c r="AA28" s="2201"/>
      <c r="AB28" s="2201"/>
      <c r="AC28" s="2198" t="s">
        <v>170</v>
      </c>
      <c r="AD28" s="2198"/>
      <c r="AE28" s="2198"/>
      <c r="AF28" s="2198"/>
      <c r="AG28" s="2198"/>
      <c r="AH28" s="2198"/>
      <c r="AI28" s="2198"/>
      <c r="AJ28" s="2198"/>
      <c r="AK28" s="2198"/>
      <c r="AL28" s="2198"/>
      <c r="AM28" s="2198"/>
      <c r="AN28" s="2198"/>
      <c r="AO28" s="2198"/>
      <c r="AP28" s="2198"/>
      <c r="AQ28" s="2201" t="s">
        <v>1675</v>
      </c>
      <c r="AR28" s="2201"/>
      <c r="AS28" s="2201"/>
      <c r="AT28" s="2201"/>
      <c r="AU28" s="2201"/>
      <c r="AV28" s="2201"/>
      <c r="AW28" s="2201"/>
      <c r="AX28" s="2201"/>
      <c r="AY28" s="2201"/>
      <c r="AZ28" s="2201"/>
      <c r="BA28" s="2201"/>
      <c r="BB28" s="2201"/>
      <c r="BC28" s="2201"/>
      <c r="BD28" s="2201"/>
    </row>
    <row r="29" spans="2:56" ht="27.75" customHeight="1">
      <c r="B29" s="2195"/>
      <c r="C29" s="2195"/>
      <c r="D29" s="2195"/>
      <c r="E29" s="2195"/>
      <c r="F29" s="2195"/>
      <c r="G29" s="2195"/>
      <c r="H29" s="2195"/>
      <c r="I29" s="2195"/>
      <c r="J29" s="2195"/>
      <c r="K29" s="2195"/>
      <c r="L29" s="2195"/>
      <c r="M29" s="2195"/>
      <c r="N29" s="2195"/>
      <c r="O29" s="2195"/>
      <c r="P29" s="2195"/>
      <c r="Q29" s="2195"/>
      <c r="R29" s="2195"/>
      <c r="S29" s="2195"/>
      <c r="T29" s="2195"/>
      <c r="U29" s="2195"/>
      <c r="V29" s="2195"/>
      <c r="W29" s="2195"/>
      <c r="X29" s="2195"/>
      <c r="Y29" s="2195"/>
      <c r="Z29" s="2195"/>
      <c r="AA29" s="2195"/>
      <c r="AB29" s="2195"/>
      <c r="AC29" s="2195"/>
      <c r="AD29" s="2195"/>
      <c r="AE29" s="2195"/>
      <c r="AF29" s="2195"/>
      <c r="AG29" s="2195"/>
      <c r="AH29" s="2195"/>
      <c r="AI29" s="2195"/>
      <c r="AJ29" s="2195"/>
      <c r="AK29" s="2195"/>
      <c r="AL29" s="2195"/>
      <c r="AM29" s="2195"/>
      <c r="AN29" s="2195"/>
      <c r="AO29" s="2195"/>
      <c r="AP29" s="2195"/>
      <c r="AQ29" s="2195"/>
      <c r="AR29" s="2195"/>
      <c r="AS29" s="2195"/>
      <c r="AT29" s="2195"/>
      <c r="AU29" s="2195"/>
      <c r="AV29" s="2195"/>
      <c r="AW29" s="2195"/>
      <c r="AX29" s="2195"/>
      <c r="AY29" s="2195"/>
      <c r="AZ29" s="2195"/>
      <c r="BA29" s="2195"/>
      <c r="BB29" s="2195"/>
      <c r="BC29" s="2195"/>
      <c r="BD29" s="2195"/>
    </row>
    <row r="30" spans="2:56" ht="21">
      <c r="B30" s="2196" t="s">
        <v>173</v>
      </c>
      <c r="C30" s="2196"/>
      <c r="D30" s="2196"/>
      <c r="E30" s="2196"/>
      <c r="F30" s="2196"/>
      <c r="G30" s="2196"/>
      <c r="H30" s="2196"/>
      <c r="I30" s="2196"/>
      <c r="J30" s="2196"/>
      <c r="K30" s="2196"/>
      <c r="L30" s="2196"/>
      <c r="M30" s="2196"/>
      <c r="N30" s="2196"/>
      <c r="O30" s="2196"/>
      <c r="P30" s="2196"/>
      <c r="Q30" s="2196"/>
      <c r="R30" s="2196"/>
      <c r="S30" s="2196"/>
      <c r="T30" s="2196"/>
      <c r="U30" s="2196"/>
      <c r="V30" s="2196"/>
      <c r="W30" s="2196"/>
      <c r="X30" s="2196"/>
      <c r="Y30" s="2196"/>
      <c r="Z30" s="2196"/>
      <c r="AA30" s="2196"/>
      <c r="AB30" s="2196"/>
      <c r="AC30" s="2196"/>
      <c r="AD30" s="2196"/>
      <c r="AE30" s="2196"/>
      <c r="AF30" s="2196"/>
      <c r="AG30" s="2196"/>
      <c r="AH30" s="2196"/>
      <c r="AI30" s="2196"/>
      <c r="AJ30" s="2196"/>
      <c r="AK30" s="2196"/>
      <c r="AL30" s="2196"/>
      <c r="AM30" s="2196"/>
      <c r="AN30" s="2196"/>
      <c r="AO30" s="2196"/>
      <c r="AP30" s="2196"/>
      <c r="AQ30" s="2196" t="s">
        <v>179</v>
      </c>
      <c r="AR30" s="2196"/>
      <c r="AS30" s="2196"/>
      <c r="AT30" s="2196"/>
      <c r="AU30" s="2196"/>
      <c r="AV30" s="2196"/>
      <c r="AW30" s="2196"/>
      <c r="AX30" s="2196"/>
      <c r="AY30" s="2196"/>
      <c r="AZ30" s="2196"/>
      <c r="BA30" s="2196"/>
      <c r="BB30" s="2196"/>
      <c r="BC30" s="2196"/>
      <c r="BD30" s="2196"/>
    </row>
    <row r="31" spans="2:56" ht="27" customHeight="1">
      <c r="B31" s="2197" t="s">
        <v>175</v>
      </c>
      <c r="C31" s="2197"/>
      <c r="D31" s="2197"/>
      <c r="E31" s="2197"/>
      <c r="F31" s="2197"/>
      <c r="G31" s="2197"/>
      <c r="H31" s="2197"/>
      <c r="I31" s="2197"/>
      <c r="J31" s="2197"/>
      <c r="K31" s="2197"/>
      <c r="L31" s="2197"/>
      <c r="M31" s="2197"/>
      <c r="N31" s="2197"/>
      <c r="O31" s="2197"/>
      <c r="P31" s="2197"/>
      <c r="Q31" s="2197"/>
      <c r="R31" s="2197"/>
      <c r="S31" s="2197"/>
      <c r="T31" s="2197"/>
      <c r="U31" s="2197"/>
      <c r="V31" s="2197"/>
      <c r="W31" s="2197"/>
      <c r="X31" s="2197"/>
      <c r="Y31" s="2197"/>
      <c r="Z31" s="2197"/>
      <c r="AA31" s="2197"/>
      <c r="AB31" s="2197"/>
      <c r="AC31" s="1140">
        <f>AO202+AO210</f>
        <v>704000</v>
      </c>
      <c r="AD31" s="1140"/>
      <c r="AE31" s="1140"/>
      <c r="AF31" s="1140"/>
      <c r="AG31" s="1140"/>
      <c r="AH31" s="1140"/>
      <c r="AI31" s="1140"/>
      <c r="AJ31" s="1140"/>
      <c r="AK31" s="1140"/>
      <c r="AL31" s="1140"/>
      <c r="AM31" s="1140"/>
      <c r="AN31" s="1140"/>
      <c r="AO31" s="1140"/>
      <c r="AP31" s="1140"/>
      <c r="AQ31" s="1431"/>
      <c r="AR31" s="1431"/>
      <c r="AS31" s="1431"/>
      <c r="AT31" s="1431"/>
      <c r="AU31" s="1431"/>
      <c r="AV31" s="1431"/>
      <c r="AW31" s="1431"/>
      <c r="AX31" s="1431"/>
      <c r="AY31" s="1431"/>
      <c r="AZ31" s="1431"/>
      <c r="BA31" s="1431"/>
      <c r="BB31" s="1431"/>
      <c r="BC31" s="1431"/>
      <c r="BD31" s="1431"/>
    </row>
    <row r="32" spans="2:56" ht="24" customHeight="1">
      <c r="B32" s="2197" t="s">
        <v>176</v>
      </c>
      <c r="C32" s="2197"/>
      <c r="D32" s="2197"/>
      <c r="E32" s="2197"/>
      <c r="F32" s="2197"/>
      <c r="G32" s="2197"/>
      <c r="H32" s="2197"/>
      <c r="I32" s="2197"/>
      <c r="J32" s="2197"/>
      <c r="K32" s="2197"/>
      <c r="L32" s="2197"/>
      <c r="M32" s="2197"/>
      <c r="N32" s="2197"/>
      <c r="O32" s="2197"/>
      <c r="P32" s="2197"/>
      <c r="Q32" s="2197"/>
      <c r="R32" s="2197"/>
      <c r="S32" s="2197"/>
      <c r="T32" s="2197"/>
      <c r="U32" s="2197"/>
      <c r="V32" s="2197"/>
      <c r="W32" s="2197"/>
      <c r="X32" s="2197"/>
      <c r="Y32" s="2197"/>
      <c r="Z32" s="2197"/>
      <c r="AA32" s="2197"/>
      <c r="AB32" s="2197"/>
      <c r="AC32" s="1140">
        <f>AO213</f>
        <v>96000</v>
      </c>
      <c r="AD32" s="1140"/>
      <c r="AE32" s="1140"/>
      <c r="AF32" s="1140"/>
      <c r="AG32" s="1140"/>
      <c r="AH32" s="1140"/>
      <c r="AI32" s="1140"/>
      <c r="AJ32" s="1140"/>
      <c r="AK32" s="1140"/>
      <c r="AL32" s="1140"/>
      <c r="AM32" s="1140"/>
      <c r="AN32" s="1140"/>
      <c r="AO32" s="1140"/>
      <c r="AP32" s="1140"/>
      <c r="AQ32" s="1431"/>
      <c r="AR32" s="1431"/>
      <c r="AS32" s="1431"/>
      <c r="AT32" s="1431"/>
      <c r="AU32" s="1431"/>
      <c r="AV32" s="1431"/>
      <c r="AW32" s="1431"/>
      <c r="AX32" s="1431"/>
      <c r="AY32" s="1431"/>
      <c r="AZ32" s="1431"/>
      <c r="BA32" s="1431"/>
      <c r="BB32" s="1431"/>
      <c r="BC32" s="1431"/>
      <c r="BD32" s="1431"/>
    </row>
    <row r="33" spans="1:152" ht="23.25" customHeight="1">
      <c r="B33" s="2197" t="s">
        <v>174</v>
      </c>
      <c r="C33" s="2197"/>
      <c r="D33" s="2197"/>
      <c r="E33" s="2197"/>
      <c r="F33" s="2197"/>
      <c r="G33" s="2197"/>
      <c r="H33" s="2197"/>
      <c r="I33" s="2197"/>
      <c r="J33" s="2197"/>
      <c r="K33" s="2197"/>
      <c r="L33" s="2197"/>
      <c r="M33" s="2197"/>
      <c r="N33" s="2197"/>
      <c r="O33" s="2197"/>
      <c r="P33" s="2197"/>
      <c r="Q33" s="2197"/>
      <c r="R33" s="2197"/>
      <c r="S33" s="2197"/>
      <c r="T33" s="2197"/>
      <c r="U33" s="2197"/>
      <c r="V33" s="2197"/>
      <c r="W33" s="2197"/>
      <c r="X33" s="2197"/>
      <c r="Y33" s="2197"/>
      <c r="Z33" s="2197"/>
      <c r="AA33" s="2197"/>
      <c r="AB33" s="2197"/>
      <c r="AC33" s="1140">
        <f>AO220</f>
        <v>800000</v>
      </c>
      <c r="AD33" s="1140"/>
      <c r="AE33" s="1140"/>
      <c r="AF33" s="1140"/>
      <c r="AG33" s="1140"/>
      <c r="AH33" s="1140"/>
      <c r="AI33" s="1140"/>
      <c r="AJ33" s="1140"/>
      <c r="AK33" s="1140"/>
      <c r="AL33" s="1140"/>
      <c r="AM33" s="1140"/>
      <c r="AN33" s="1140"/>
      <c r="AO33" s="1140"/>
      <c r="AP33" s="1140"/>
      <c r="AQ33" s="1431"/>
      <c r="AR33" s="1431"/>
      <c r="AS33" s="1431"/>
      <c r="AT33" s="1431"/>
      <c r="AU33" s="1431"/>
      <c r="AV33" s="1431"/>
      <c r="AW33" s="1431"/>
      <c r="AX33" s="1431"/>
      <c r="AY33" s="1431"/>
      <c r="AZ33" s="1431"/>
      <c r="BA33" s="1431"/>
      <c r="BB33" s="1431"/>
      <c r="BC33" s="1431"/>
      <c r="BD33" s="1431"/>
    </row>
    <row r="34" spans="1:152" ht="24" customHeight="1">
      <c r="A34" s="1949"/>
      <c r="B34" s="1949"/>
      <c r="C34" s="1949"/>
      <c r="D34" s="1949"/>
      <c r="E34" s="1949"/>
      <c r="F34" s="1949"/>
      <c r="G34" s="1949"/>
      <c r="H34" s="1949"/>
      <c r="I34" s="1949"/>
      <c r="J34" s="1949"/>
      <c r="K34" s="1949"/>
      <c r="L34" s="1949"/>
      <c r="M34" s="1949"/>
      <c r="N34" s="1949"/>
      <c r="O34" s="1949"/>
      <c r="P34" s="1949"/>
      <c r="Q34" s="1949"/>
      <c r="R34" s="1949"/>
      <c r="S34" s="1949"/>
      <c r="T34" s="1949"/>
      <c r="U34" s="1949"/>
      <c r="V34" s="1949"/>
      <c r="W34" s="1949"/>
      <c r="X34" s="1949"/>
      <c r="Y34" s="1949"/>
      <c r="Z34" s="1949"/>
      <c r="AA34" s="1949"/>
      <c r="AB34" s="1949"/>
      <c r="AC34" s="1949"/>
      <c r="AD34" s="1949"/>
      <c r="AE34" s="1949"/>
      <c r="AF34" s="1949"/>
      <c r="AG34" s="1949"/>
      <c r="AH34" s="1949"/>
      <c r="AI34" s="1949"/>
      <c r="AJ34" s="1949"/>
      <c r="AK34" s="1949"/>
      <c r="AL34" s="1949"/>
      <c r="AM34" s="1949"/>
      <c r="AN34" s="1949"/>
      <c r="AO34" s="1949"/>
      <c r="AP34" s="1949"/>
      <c r="AQ34" s="1949"/>
      <c r="AR34" s="1949"/>
      <c r="AS34" s="1949"/>
      <c r="AT34" s="1949"/>
      <c r="AU34" s="1949"/>
      <c r="AV34" s="1949"/>
      <c r="AW34" s="1949"/>
      <c r="AX34" s="1949"/>
      <c r="AY34" s="1949"/>
      <c r="AZ34" s="1949"/>
      <c r="BA34" s="1949"/>
      <c r="BB34" s="1949"/>
      <c r="BC34" s="1949"/>
      <c r="BD34" s="1949"/>
    </row>
    <row r="35" spans="1:152" ht="24" customHeight="1">
      <c r="A35" s="1949"/>
      <c r="B35" s="1949"/>
      <c r="C35" s="1949"/>
      <c r="D35" s="1949"/>
      <c r="E35" s="1949"/>
      <c r="F35" s="1949"/>
      <c r="G35" s="1949"/>
      <c r="H35" s="1949"/>
      <c r="I35" s="1949"/>
      <c r="J35" s="1949"/>
      <c r="K35" s="1949"/>
      <c r="L35" s="1949"/>
      <c r="M35" s="1949"/>
      <c r="N35" s="1949"/>
      <c r="O35" s="1949"/>
      <c r="P35" s="1949"/>
      <c r="Q35" s="1949"/>
      <c r="R35" s="1949"/>
      <c r="S35" s="1949"/>
      <c r="T35" s="1949"/>
      <c r="U35" s="1949"/>
      <c r="V35" s="1949"/>
      <c r="W35" s="1949"/>
      <c r="X35" s="1949"/>
      <c r="Y35" s="1949"/>
      <c r="Z35" s="1949"/>
      <c r="AA35" s="1949"/>
      <c r="AB35" s="1949"/>
      <c r="AC35" s="1949"/>
      <c r="AD35" s="1949"/>
      <c r="AE35" s="1949"/>
      <c r="AF35" s="1949"/>
      <c r="AG35" s="1949"/>
      <c r="AH35" s="1949"/>
      <c r="AI35" s="1949"/>
      <c r="AJ35" s="1949"/>
      <c r="AK35" s="1949"/>
      <c r="AL35" s="1949"/>
      <c r="AM35" s="1949"/>
      <c r="AN35" s="1949"/>
      <c r="AO35" s="1949"/>
      <c r="AP35" s="1949"/>
      <c r="AQ35" s="1949"/>
      <c r="AR35" s="1949"/>
      <c r="AS35" s="1949"/>
      <c r="AT35" s="1949"/>
      <c r="AU35" s="1949"/>
      <c r="AV35" s="1949"/>
      <c r="AW35" s="1949"/>
      <c r="AX35" s="1949"/>
      <c r="AY35" s="1949"/>
      <c r="AZ35" s="1949"/>
      <c r="BA35" s="1949"/>
      <c r="BB35" s="1949"/>
      <c r="BC35" s="1949"/>
      <c r="BD35" s="1949"/>
      <c r="CT35" s="980"/>
      <c r="CU35" s="981"/>
      <c r="CV35" s="981"/>
      <c r="CW35" s="981"/>
      <c r="CX35" s="981"/>
      <c r="CY35" s="981"/>
      <c r="CZ35" s="981"/>
      <c r="DA35" s="981"/>
      <c r="DB35" s="981"/>
      <c r="DC35" s="981"/>
      <c r="DD35" s="981"/>
      <c r="DE35" s="981"/>
      <c r="DF35" s="981"/>
      <c r="DG35" s="981"/>
      <c r="DH35" s="981"/>
      <c r="DI35" s="981"/>
      <c r="DJ35" s="981"/>
      <c r="DK35" s="981"/>
      <c r="DL35" s="981"/>
      <c r="DM35" s="981"/>
      <c r="DN35" s="981"/>
      <c r="DO35" s="981"/>
      <c r="DP35" s="981"/>
      <c r="DQ35" s="981"/>
      <c r="DR35" s="981"/>
      <c r="DS35" s="981"/>
      <c r="DT35" s="981"/>
      <c r="DU35" s="981"/>
      <c r="DV35" s="981"/>
      <c r="DW35" s="981"/>
      <c r="DX35" s="981"/>
      <c r="DY35" s="981"/>
      <c r="DZ35" s="981"/>
      <c r="EA35" s="981"/>
      <c r="EB35" s="981"/>
      <c r="EC35" s="981"/>
      <c r="ED35" s="981"/>
      <c r="EE35" s="981"/>
      <c r="EF35" s="981"/>
      <c r="EG35" s="981"/>
      <c r="EH35" s="981"/>
      <c r="EI35" s="981"/>
      <c r="EJ35" s="981"/>
      <c r="EK35" s="981"/>
      <c r="EL35" s="981"/>
      <c r="EM35" s="981"/>
      <c r="EN35" s="981"/>
      <c r="EO35" s="981"/>
      <c r="EP35" s="981"/>
      <c r="EQ35" s="981"/>
      <c r="ER35" s="981"/>
      <c r="ES35" s="981"/>
      <c r="ET35" s="981"/>
      <c r="EU35" s="981"/>
      <c r="EV35" s="982"/>
    </row>
    <row r="36" spans="1:152" ht="12.75" customHeight="1">
      <c r="A36" s="1949"/>
      <c r="B36" s="1949"/>
      <c r="C36" s="1949"/>
      <c r="D36" s="1949"/>
      <c r="E36" s="1949"/>
      <c r="F36" s="1949"/>
      <c r="G36" s="1949"/>
      <c r="H36" s="1949"/>
      <c r="I36" s="1949"/>
      <c r="J36" s="1949"/>
      <c r="K36" s="1949"/>
      <c r="L36" s="1949"/>
      <c r="M36" s="1949"/>
      <c r="N36" s="1949"/>
      <c r="O36" s="1949"/>
      <c r="P36" s="1949"/>
      <c r="Q36" s="1949"/>
      <c r="R36" s="1949"/>
      <c r="S36" s="1949"/>
      <c r="T36" s="1949"/>
      <c r="U36" s="1949"/>
      <c r="V36" s="1949"/>
      <c r="W36" s="1949"/>
      <c r="X36" s="1949"/>
      <c r="Y36" s="1949"/>
      <c r="Z36" s="1949"/>
      <c r="AA36" s="1949"/>
      <c r="AB36" s="1949"/>
      <c r="AC36" s="1949"/>
      <c r="AD36" s="1949"/>
      <c r="AE36" s="1949"/>
      <c r="AF36" s="1949"/>
      <c r="AG36" s="1949"/>
      <c r="AH36" s="1949"/>
      <c r="AI36" s="1949"/>
      <c r="AJ36" s="1949"/>
      <c r="AK36" s="1949"/>
      <c r="AL36" s="1949"/>
      <c r="AM36" s="1949"/>
      <c r="AN36" s="1949"/>
      <c r="AO36" s="1949"/>
      <c r="AP36" s="1949"/>
      <c r="AQ36" s="1949"/>
      <c r="AR36" s="1949"/>
      <c r="AS36" s="1949"/>
      <c r="AT36" s="1949"/>
      <c r="AU36" s="1949"/>
      <c r="AV36" s="1949"/>
      <c r="AW36" s="1949"/>
      <c r="AX36" s="1949"/>
      <c r="AY36" s="1949"/>
      <c r="AZ36" s="1949"/>
      <c r="BA36" s="1949"/>
      <c r="BB36" s="1949"/>
      <c r="BC36" s="1949"/>
      <c r="BD36" s="1949"/>
      <c r="CT36" s="980"/>
      <c r="CU36" s="981"/>
      <c r="CV36" s="981"/>
      <c r="CW36" s="981"/>
      <c r="CX36" s="981"/>
      <c r="CY36" s="981"/>
      <c r="CZ36" s="981"/>
      <c r="DA36" s="981"/>
      <c r="DB36" s="981"/>
      <c r="DC36" s="981"/>
      <c r="DD36" s="981"/>
      <c r="DE36" s="981"/>
      <c r="DF36" s="981"/>
      <c r="DG36" s="981"/>
      <c r="DH36" s="981"/>
      <c r="DI36" s="981"/>
      <c r="DJ36" s="981"/>
      <c r="DK36" s="981"/>
      <c r="DL36" s="981"/>
      <c r="DM36" s="981"/>
      <c r="DN36" s="981"/>
      <c r="DO36" s="981"/>
      <c r="DP36" s="981"/>
      <c r="DQ36" s="981"/>
      <c r="DR36" s="981"/>
      <c r="DS36" s="981"/>
      <c r="DT36" s="981"/>
      <c r="DU36" s="981"/>
      <c r="DV36" s="981"/>
      <c r="DW36" s="981"/>
      <c r="DX36" s="981"/>
      <c r="DY36" s="981"/>
      <c r="DZ36" s="981"/>
      <c r="EA36" s="981"/>
      <c r="EB36" s="981"/>
      <c r="EC36" s="981"/>
      <c r="ED36" s="981"/>
      <c r="EE36" s="981"/>
      <c r="EF36" s="981"/>
      <c r="EG36" s="981"/>
      <c r="EH36" s="981"/>
      <c r="EI36" s="981"/>
      <c r="EJ36" s="981"/>
      <c r="EK36" s="981"/>
      <c r="EL36" s="981"/>
      <c r="EM36" s="981"/>
      <c r="EN36" s="981"/>
      <c r="EO36" s="981"/>
      <c r="EP36" s="981"/>
      <c r="EQ36" s="981"/>
      <c r="ER36" s="981"/>
      <c r="ES36" s="981"/>
      <c r="ET36" s="981"/>
      <c r="EU36" s="981"/>
      <c r="EV36" s="982"/>
    </row>
    <row r="37" spans="1:152" ht="13.5" customHeight="1" thickBot="1">
      <c r="A37" s="1430"/>
      <c r="B37" s="1430"/>
      <c r="C37" s="1430"/>
      <c r="D37" s="1430"/>
      <c r="E37" s="1430"/>
      <c r="F37" s="1430"/>
      <c r="G37" s="1430"/>
      <c r="H37" s="1430"/>
      <c r="I37" s="1430"/>
      <c r="J37" s="1430"/>
      <c r="K37" s="1430"/>
      <c r="L37" s="1430"/>
      <c r="M37" s="1430"/>
      <c r="N37" s="1430"/>
      <c r="O37" s="1430"/>
      <c r="P37" s="1430"/>
      <c r="Q37" s="1430"/>
      <c r="R37" s="1430"/>
      <c r="S37" s="1430"/>
      <c r="T37" s="1430"/>
      <c r="U37" s="1430"/>
      <c r="V37" s="1430"/>
      <c r="W37" s="1430"/>
      <c r="X37" s="1430"/>
      <c r="Y37" s="1430"/>
      <c r="Z37" s="1430"/>
      <c r="AA37" s="1430"/>
      <c r="AB37" s="1430"/>
      <c r="AC37" s="1430"/>
      <c r="AD37" s="1430"/>
      <c r="AE37" s="1430"/>
      <c r="AF37" s="1430"/>
      <c r="AG37" s="1430"/>
      <c r="AH37" s="1430"/>
      <c r="AI37" s="1430"/>
      <c r="AJ37" s="1430"/>
      <c r="AK37" s="1430"/>
      <c r="AL37" s="1430"/>
      <c r="AM37" s="1430"/>
      <c r="AN37" s="1430"/>
      <c r="AO37" s="1430"/>
      <c r="AP37" s="1430"/>
      <c r="AQ37" s="1430"/>
      <c r="AR37" s="1430"/>
      <c r="AS37" s="1430"/>
      <c r="AT37" s="1430"/>
      <c r="AU37" s="1430"/>
      <c r="AV37" s="1430"/>
      <c r="AW37" s="1430"/>
      <c r="AX37" s="1430"/>
      <c r="AY37" s="1430"/>
      <c r="AZ37" s="1430"/>
      <c r="BA37" s="1430"/>
      <c r="BB37" s="1430"/>
      <c r="BC37" s="1430"/>
      <c r="BD37" s="1430"/>
      <c r="BE37" s="1430"/>
      <c r="CT37" s="980"/>
      <c r="CU37" s="981"/>
      <c r="CV37" s="981"/>
      <c r="CW37" s="981"/>
      <c r="CX37" s="981"/>
      <c r="CY37" s="981"/>
      <c r="CZ37" s="981"/>
      <c r="DA37" s="981"/>
      <c r="DB37" s="981"/>
      <c r="DC37" s="981"/>
      <c r="DD37" s="981"/>
      <c r="DE37" s="981"/>
      <c r="DF37" s="981"/>
      <c r="DG37" s="981"/>
      <c r="DH37" s="981"/>
      <c r="DI37" s="981"/>
      <c r="DJ37" s="981"/>
      <c r="DK37" s="981"/>
      <c r="DL37" s="981"/>
      <c r="DM37" s="981"/>
      <c r="DN37" s="981"/>
      <c r="DO37" s="981"/>
      <c r="DP37" s="981"/>
      <c r="DQ37" s="981"/>
      <c r="DR37" s="981"/>
      <c r="DS37" s="981"/>
      <c r="DT37" s="981"/>
      <c r="DU37" s="981"/>
      <c r="DV37" s="981"/>
      <c r="DW37" s="981"/>
      <c r="DX37" s="981"/>
      <c r="DY37" s="981"/>
      <c r="DZ37" s="981"/>
      <c r="EA37" s="981"/>
      <c r="EB37" s="981"/>
      <c r="EC37" s="981"/>
      <c r="ED37" s="981"/>
      <c r="EE37" s="981"/>
      <c r="EF37" s="981"/>
      <c r="EG37" s="981"/>
      <c r="EH37" s="981"/>
      <c r="EI37" s="981"/>
      <c r="EJ37" s="981"/>
      <c r="EK37" s="981"/>
      <c r="EL37" s="981"/>
      <c r="EM37" s="981"/>
      <c r="EN37" s="981"/>
      <c r="EO37" s="981"/>
      <c r="EP37" s="981"/>
      <c r="EQ37" s="981"/>
      <c r="ER37" s="981"/>
      <c r="ES37" s="981"/>
      <c r="ET37" s="981"/>
      <c r="EU37" s="981"/>
      <c r="EV37" s="982"/>
    </row>
    <row r="38" spans="1:152" ht="30" customHeight="1" thickBot="1">
      <c r="B38" s="2024" t="s">
        <v>31</v>
      </c>
      <c r="C38" s="2025"/>
      <c r="D38" s="2025"/>
      <c r="E38" s="2025"/>
      <c r="F38" s="2025"/>
      <c r="G38" s="2025"/>
      <c r="H38" s="2025"/>
      <c r="I38" s="2025"/>
      <c r="J38" s="2025"/>
      <c r="K38" s="2025"/>
      <c r="L38" s="2025"/>
      <c r="M38" s="2025"/>
      <c r="N38" s="2025"/>
      <c r="O38" s="2025"/>
      <c r="P38" s="2025"/>
      <c r="Q38" s="2025"/>
      <c r="R38" s="2025"/>
      <c r="S38" s="2025"/>
      <c r="T38" s="2025"/>
      <c r="U38" s="2025"/>
      <c r="V38" s="2025"/>
      <c r="W38" s="2025"/>
      <c r="X38" s="2025"/>
      <c r="Y38" s="2025"/>
      <c r="Z38" s="2025"/>
      <c r="AA38" s="2025"/>
      <c r="AB38" s="2025"/>
      <c r="AC38" s="2025"/>
      <c r="AD38" s="2025"/>
      <c r="AE38" s="2025"/>
      <c r="AF38" s="2025"/>
      <c r="AG38" s="2025"/>
      <c r="AH38" s="2025"/>
      <c r="AI38" s="2025"/>
      <c r="AJ38" s="2025"/>
      <c r="AK38" s="2025"/>
      <c r="AL38" s="2025"/>
      <c r="AM38" s="2025"/>
      <c r="AN38" s="2025"/>
      <c r="AO38" s="2025"/>
      <c r="AP38" s="2025"/>
      <c r="AQ38" s="2025"/>
      <c r="AR38" s="2025"/>
      <c r="AS38" s="2025"/>
      <c r="AT38" s="2025"/>
      <c r="AU38" s="2025"/>
      <c r="AV38" s="2025"/>
      <c r="AW38" s="2025"/>
      <c r="AX38" s="2025"/>
      <c r="AY38" s="2025"/>
      <c r="AZ38" s="2025"/>
      <c r="BA38" s="2025"/>
      <c r="BB38" s="2025"/>
      <c r="BC38" s="2025"/>
      <c r="BD38" s="2026"/>
      <c r="CT38" s="980"/>
      <c r="CU38" s="981"/>
      <c r="CV38" s="981"/>
      <c r="CW38" s="981"/>
      <c r="CX38" s="981"/>
      <c r="CY38" s="981"/>
      <c r="CZ38" s="981"/>
      <c r="DA38" s="981"/>
      <c r="DB38" s="981"/>
      <c r="DC38" s="981"/>
      <c r="DD38" s="981"/>
      <c r="DE38" s="981"/>
      <c r="DF38" s="981"/>
      <c r="DG38" s="981"/>
      <c r="DH38" s="981"/>
      <c r="DI38" s="981"/>
      <c r="DJ38" s="981"/>
      <c r="DK38" s="981"/>
      <c r="DL38" s="981"/>
      <c r="DM38" s="981"/>
      <c r="DN38" s="981"/>
      <c r="DO38" s="981"/>
      <c r="DP38" s="981"/>
      <c r="DQ38" s="981"/>
      <c r="DR38" s="981"/>
      <c r="DS38" s="981"/>
      <c r="DT38" s="981"/>
      <c r="DU38" s="981"/>
      <c r="DV38" s="981"/>
      <c r="DW38" s="981"/>
      <c r="DX38" s="981"/>
      <c r="DY38" s="981"/>
      <c r="DZ38" s="981"/>
      <c r="EA38" s="981"/>
      <c r="EB38" s="981"/>
      <c r="EC38" s="981"/>
      <c r="ED38" s="981"/>
      <c r="EE38" s="981"/>
      <c r="EF38" s="981"/>
      <c r="EG38" s="981"/>
      <c r="EH38" s="981"/>
      <c r="EI38" s="981"/>
      <c r="EJ38" s="981"/>
      <c r="EK38" s="981"/>
      <c r="EL38" s="981"/>
      <c r="EM38" s="981"/>
      <c r="EN38" s="981"/>
      <c r="EO38" s="981"/>
      <c r="EP38" s="981"/>
      <c r="EQ38" s="981"/>
      <c r="ER38" s="981"/>
      <c r="ES38" s="981"/>
      <c r="ET38" s="981"/>
      <c r="EU38" s="981"/>
      <c r="EV38" s="982"/>
    </row>
    <row r="39" spans="1:152" ht="26.25" customHeight="1" thickBot="1">
      <c r="B39" s="2189" t="s">
        <v>32</v>
      </c>
      <c r="C39" s="2190"/>
      <c r="D39" s="2190"/>
      <c r="E39" s="2190"/>
      <c r="F39" s="2190"/>
      <c r="G39" s="2190"/>
      <c r="H39" s="2190"/>
      <c r="I39" s="2190"/>
      <c r="J39" s="2190"/>
      <c r="K39" s="2190"/>
      <c r="L39" s="2190"/>
      <c r="M39" s="2190"/>
      <c r="N39" s="2190"/>
      <c r="O39" s="2190"/>
      <c r="P39" s="2190"/>
      <c r="Q39" s="2190"/>
      <c r="R39" s="2190"/>
      <c r="S39" s="2190"/>
      <c r="T39" s="2190"/>
      <c r="U39" s="2190"/>
      <c r="V39" s="2190"/>
      <c r="W39" s="2190"/>
      <c r="X39" s="2190"/>
      <c r="Y39" s="2190"/>
      <c r="Z39" s="2190"/>
      <c r="AA39" s="2190"/>
      <c r="AB39" s="2190"/>
      <c r="AC39" s="2190"/>
      <c r="AD39" s="2190"/>
      <c r="AE39" s="2190"/>
      <c r="AF39" s="2190"/>
      <c r="AG39" s="2190"/>
      <c r="AH39" s="2190"/>
      <c r="AI39" s="2190"/>
      <c r="AJ39" s="2190"/>
      <c r="AK39" s="2190"/>
      <c r="AL39" s="2190"/>
      <c r="AM39" s="2190"/>
      <c r="AN39" s="2190"/>
      <c r="AO39" s="2190"/>
      <c r="AP39" s="2190"/>
      <c r="AQ39" s="2190"/>
      <c r="AR39" s="2190"/>
      <c r="AS39" s="2190"/>
      <c r="AT39" s="2190"/>
      <c r="AU39" s="2190"/>
      <c r="AV39" s="2190"/>
      <c r="AW39" s="2190"/>
      <c r="AX39" s="2190"/>
      <c r="AY39" s="2190"/>
      <c r="AZ39" s="2190"/>
      <c r="BA39" s="2190"/>
      <c r="BB39" s="2190"/>
      <c r="BC39" s="2190"/>
      <c r="BD39" s="2191"/>
      <c r="CT39" s="980"/>
      <c r="CU39" s="981"/>
      <c r="CV39" s="981"/>
      <c r="CW39" s="981"/>
      <c r="CX39" s="981"/>
      <c r="CY39" s="981"/>
      <c r="CZ39" s="981"/>
      <c r="DA39" s="981"/>
      <c r="DB39" s="981"/>
      <c r="DC39" s="981"/>
      <c r="DD39" s="981"/>
      <c r="DE39" s="981"/>
      <c r="DF39" s="981"/>
      <c r="DG39" s="981"/>
      <c r="DH39" s="981"/>
      <c r="DI39" s="981"/>
      <c r="DJ39" s="981"/>
      <c r="DK39" s="981"/>
      <c r="DL39" s="981"/>
      <c r="DM39" s="981"/>
      <c r="DN39" s="981"/>
      <c r="DO39" s="981"/>
      <c r="DP39" s="981"/>
      <c r="DQ39" s="981"/>
      <c r="DR39" s="981"/>
      <c r="DS39" s="981"/>
      <c r="DT39" s="981"/>
      <c r="DU39" s="981"/>
      <c r="DV39" s="981"/>
      <c r="DW39" s="981"/>
      <c r="DX39" s="981"/>
      <c r="DY39" s="981"/>
      <c r="DZ39" s="981"/>
      <c r="EA39" s="981"/>
      <c r="EB39" s="981"/>
      <c r="EC39" s="981"/>
      <c r="ED39" s="981"/>
      <c r="EE39" s="981"/>
      <c r="EF39" s="981"/>
      <c r="EG39" s="981"/>
      <c r="EH39" s="981"/>
      <c r="EI39" s="981"/>
      <c r="EJ39" s="981"/>
      <c r="EK39" s="981"/>
      <c r="EL39" s="981"/>
      <c r="EM39" s="981"/>
      <c r="EN39" s="981"/>
      <c r="EO39" s="981"/>
      <c r="EP39" s="981"/>
      <c r="EQ39" s="981"/>
      <c r="ER39" s="981"/>
      <c r="ES39" s="981"/>
      <c r="ET39" s="981"/>
      <c r="EU39" s="981"/>
      <c r="EV39" s="982"/>
    </row>
    <row r="40" spans="1:152" ht="26.25" customHeight="1">
      <c r="B40" s="2192" t="s">
        <v>7</v>
      </c>
      <c r="C40" s="2193"/>
      <c r="D40" s="2193"/>
      <c r="E40" s="2194" t="s">
        <v>4</v>
      </c>
      <c r="F40" s="2194"/>
      <c r="G40" s="2194"/>
      <c r="H40" s="2194"/>
      <c r="I40" s="2194"/>
      <c r="J40" s="2194"/>
      <c r="K40" s="2194"/>
      <c r="L40" s="2194"/>
      <c r="M40" s="2194"/>
      <c r="N40" s="2194"/>
      <c r="O40" s="2194"/>
      <c r="P40" s="2194"/>
      <c r="Q40" s="2194"/>
      <c r="R40" s="2194"/>
      <c r="S40" s="2194"/>
      <c r="T40" s="2194"/>
      <c r="U40" s="2194"/>
      <c r="V40" s="2194"/>
      <c r="W40" s="2194"/>
      <c r="X40" s="2194"/>
      <c r="Y40" s="2194"/>
      <c r="Z40" s="2194"/>
      <c r="AA40" s="2194"/>
      <c r="AB40" s="2194"/>
      <c r="AC40" s="2194"/>
      <c r="AD40" s="2194"/>
      <c r="AE40" s="2194"/>
      <c r="AF40" s="2194"/>
      <c r="AG40" s="2194"/>
      <c r="AH40" s="2194"/>
      <c r="AI40" s="2194"/>
      <c r="AJ40" s="2194"/>
      <c r="AK40" s="2194"/>
      <c r="AL40" s="2194"/>
      <c r="AM40" s="2194"/>
      <c r="AN40" s="2194"/>
      <c r="AO40" s="2187" t="s">
        <v>3</v>
      </c>
      <c r="AP40" s="2187"/>
      <c r="AQ40" s="2187"/>
      <c r="AR40" s="2187"/>
      <c r="AS40" s="2187" t="s">
        <v>2</v>
      </c>
      <c r="AT40" s="2187"/>
      <c r="AU40" s="2187"/>
      <c r="AV40" s="2187"/>
      <c r="AW40" s="2187" t="s">
        <v>1</v>
      </c>
      <c r="AX40" s="2187"/>
      <c r="AY40" s="2187"/>
      <c r="AZ40" s="2187"/>
      <c r="BA40" s="2187" t="s">
        <v>0</v>
      </c>
      <c r="BB40" s="2187"/>
      <c r="BC40" s="2187"/>
      <c r="BD40" s="2188"/>
      <c r="CT40" s="980"/>
      <c r="CU40" s="981"/>
      <c r="CV40" s="981"/>
      <c r="CW40" s="981"/>
      <c r="CX40" s="981"/>
      <c r="CY40" s="981"/>
      <c r="CZ40" s="981"/>
      <c r="DA40" s="981"/>
      <c r="DB40" s="981"/>
      <c r="DC40" s="981"/>
      <c r="DD40" s="981"/>
      <c r="DE40" s="981"/>
      <c r="DF40" s="981"/>
      <c r="DG40" s="981"/>
      <c r="DH40" s="981"/>
      <c r="DI40" s="981"/>
      <c r="DJ40" s="981"/>
      <c r="DK40" s="981"/>
      <c r="DL40" s="981"/>
      <c r="DM40" s="981"/>
      <c r="DN40" s="981"/>
      <c r="DO40" s="981"/>
      <c r="DP40" s="981"/>
      <c r="DQ40" s="981"/>
      <c r="DR40" s="981"/>
      <c r="DS40" s="981"/>
      <c r="DT40" s="981"/>
      <c r="DU40" s="981"/>
      <c r="DV40" s="981"/>
      <c r="DW40" s="981"/>
      <c r="DX40" s="981"/>
      <c r="DY40" s="981"/>
      <c r="DZ40" s="981"/>
      <c r="EA40" s="981"/>
      <c r="EB40" s="981"/>
      <c r="EC40" s="981"/>
      <c r="ED40" s="981"/>
      <c r="EE40" s="981"/>
      <c r="EF40" s="981"/>
      <c r="EG40" s="981"/>
      <c r="EH40" s="981"/>
      <c r="EI40" s="981"/>
      <c r="EJ40" s="981"/>
      <c r="EK40" s="981"/>
      <c r="EL40" s="981"/>
      <c r="EM40" s="981"/>
      <c r="EN40" s="981"/>
      <c r="EO40" s="981"/>
      <c r="EP40" s="981"/>
      <c r="EQ40" s="981"/>
      <c r="ER40" s="981"/>
      <c r="ES40" s="981"/>
      <c r="ET40" s="981"/>
      <c r="EU40" s="981"/>
      <c r="EV40" s="982"/>
    </row>
    <row r="41" spans="1:152" ht="26.25" customHeight="1">
      <c r="B41" s="2012" t="s">
        <v>5</v>
      </c>
      <c r="C41" s="2013" t="s">
        <v>8</v>
      </c>
      <c r="D41" s="2013" t="s">
        <v>8</v>
      </c>
      <c r="E41" s="2081" t="s">
        <v>155</v>
      </c>
      <c r="F41" s="2081" t="s">
        <v>10</v>
      </c>
      <c r="G41" s="2081" t="s">
        <v>10</v>
      </c>
      <c r="H41" s="2081" t="s">
        <v>10</v>
      </c>
      <c r="I41" s="2081" t="s">
        <v>10</v>
      </c>
      <c r="J41" s="2081" t="s">
        <v>10</v>
      </c>
      <c r="K41" s="2081" t="s">
        <v>10</v>
      </c>
      <c r="L41" s="2081" t="s">
        <v>10</v>
      </c>
      <c r="M41" s="2081" t="s">
        <v>10</v>
      </c>
      <c r="N41" s="2081" t="s">
        <v>10</v>
      </c>
      <c r="O41" s="2081" t="s">
        <v>10</v>
      </c>
      <c r="P41" s="2081" t="s">
        <v>10</v>
      </c>
      <c r="Q41" s="2081" t="s">
        <v>10</v>
      </c>
      <c r="R41" s="2081" t="s">
        <v>10</v>
      </c>
      <c r="S41" s="2081" t="s">
        <v>10</v>
      </c>
      <c r="T41" s="2081" t="s">
        <v>10</v>
      </c>
      <c r="U41" s="2081" t="s">
        <v>10</v>
      </c>
      <c r="V41" s="2081" t="s">
        <v>10</v>
      </c>
      <c r="W41" s="2081" t="s">
        <v>10</v>
      </c>
      <c r="X41" s="2081" t="s">
        <v>10</v>
      </c>
      <c r="Y41" s="2081" t="s">
        <v>10</v>
      </c>
      <c r="Z41" s="2081" t="s">
        <v>10</v>
      </c>
      <c r="AA41" s="2081" t="s">
        <v>10</v>
      </c>
      <c r="AB41" s="2081" t="s">
        <v>10</v>
      </c>
      <c r="AC41" s="2081" t="s">
        <v>10</v>
      </c>
      <c r="AD41" s="2081" t="s">
        <v>10</v>
      </c>
      <c r="AE41" s="2081" t="s">
        <v>10</v>
      </c>
      <c r="AF41" s="2081" t="s">
        <v>10</v>
      </c>
      <c r="AG41" s="2081" t="s">
        <v>10</v>
      </c>
      <c r="AH41" s="2081" t="s">
        <v>10</v>
      </c>
      <c r="AI41" s="2081" t="s">
        <v>10</v>
      </c>
      <c r="AJ41" s="2081" t="s">
        <v>10</v>
      </c>
      <c r="AK41" s="2081" t="s">
        <v>10</v>
      </c>
      <c r="AL41" s="2081" t="s">
        <v>10</v>
      </c>
      <c r="AM41" s="2081" t="s">
        <v>10</v>
      </c>
      <c r="AN41" s="2081" t="s">
        <v>10</v>
      </c>
      <c r="AO41" s="2017" t="s">
        <v>13</v>
      </c>
      <c r="AP41" s="2017" t="s">
        <v>12</v>
      </c>
      <c r="AQ41" s="2017" t="s">
        <v>12</v>
      </c>
      <c r="AR41" s="2017" t="s">
        <v>12</v>
      </c>
      <c r="AS41" s="2018">
        <v>0</v>
      </c>
      <c r="AT41" s="2018"/>
      <c r="AU41" s="2018"/>
      <c r="AV41" s="2018"/>
      <c r="AW41" s="2018">
        <v>0</v>
      </c>
      <c r="AX41" s="2018"/>
      <c r="AY41" s="2018"/>
      <c r="AZ41" s="2018"/>
      <c r="BA41" s="1999">
        <f>AW41*AS41</f>
        <v>0</v>
      </c>
      <c r="BB41" s="1999"/>
      <c r="BC41" s="1999"/>
      <c r="BD41" s="2070"/>
      <c r="CT41" s="980"/>
      <c r="CU41" s="981"/>
      <c r="CV41" s="981"/>
      <c r="CW41" s="981"/>
      <c r="CX41" s="981"/>
      <c r="CY41" s="981"/>
      <c r="CZ41" s="981"/>
      <c r="DA41" s="981"/>
      <c r="DB41" s="981"/>
      <c r="DC41" s="981"/>
      <c r="DD41" s="981"/>
      <c r="DE41" s="981"/>
      <c r="DF41" s="981"/>
      <c r="DG41" s="981"/>
      <c r="DH41" s="981"/>
      <c r="DI41" s="981"/>
      <c r="DJ41" s="981"/>
      <c r="DK41" s="981"/>
      <c r="DL41" s="981"/>
      <c r="DM41" s="981"/>
      <c r="DN41" s="981"/>
      <c r="DO41" s="981"/>
      <c r="DP41" s="981"/>
      <c r="DQ41" s="981"/>
      <c r="DR41" s="981"/>
      <c r="DS41" s="981"/>
      <c r="DT41" s="981"/>
      <c r="DU41" s="981"/>
      <c r="DV41" s="981"/>
      <c r="DW41" s="981"/>
      <c r="DX41" s="981"/>
      <c r="DY41" s="981"/>
      <c r="DZ41" s="981"/>
      <c r="EA41" s="981"/>
      <c r="EB41" s="981"/>
      <c r="EC41" s="981"/>
      <c r="ED41" s="981"/>
      <c r="EE41" s="981"/>
      <c r="EF41" s="981"/>
      <c r="EG41" s="981"/>
      <c r="EH41" s="981"/>
      <c r="EI41" s="981"/>
      <c r="EJ41" s="981"/>
      <c r="EK41" s="981"/>
      <c r="EL41" s="981"/>
      <c r="EM41" s="981"/>
      <c r="EN41" s="981"/>
      <c r="EO41" s="981"/>
      <c r="EP41" s="981"/>
      <c r="EQ41" s="981"/>
      <c r="ER41" s="981"/>
      <c r="ES41" s="981"/>
      <c r="ET41" s="981"/>
      <c r="EU41" s="981"/>
      <c r="EV41" s="982"/>
    </row>
    <row r="42" spans="1:152" ht="26.25" customHeight="1">
      <c r="B42" s="2179" t="s">
        <v>6</v>
      </c>
      <c r="C42" s="2180" t="s">
        <v>9</v>
      </c>
      <c r="D42" s="2180" t="s">
        <v>9</v>
      </c>
      <c r="E42" s="2181" t="s">
        <v>156</v>
      </c>
      <c r="F42" s="2181" t="s">
        <v>11</v>
      </c>
      <c r="G42" s="2181" t="s">
        <v>11</v>
      </c>
      <c r="H42" s="2181" t="s">
        <v>11</v>
      </c>
      <c r="I42" s="2181" t="s">
        <v>11</v>
      </c>
      <c r="J42" s="2181" t="s">
        <v>11</v>
      </c>
      <c r="K42" s="2181" t="s">
        <v>11</v>
      </c>
      <c r="L42" s="2181" t="s">
        <v>11</v>
      </c>
      <c r="M42" s="2181" t="s">
        <v>11</v>
      </c>
      <c r="N42" s="2181" t="s">
        <v>11</v>
      </c>
      <c r="O42" s="2181" t="s">
        <v>11</v>
      </c>
      <c r="P42" s="2181" t="s">
        <v>11</v>
      </c>
      <c r="Q42" s="2181" t="s">
        <v>11</v>
      </c>
      <c r="R42" s="2181" t="s">
        <v>11</v>
      </c>
      <c r="S42" s="2181" t="s">
        <v>11</v>
      </c>
      <c r="T42" s="2181" t="s">
        <v>11</v>
      </c>
      <c r="U42" s="2181" t="s">
        <v>11</v>
      </c>
      <c r="V42" s="2181" t="s">
        <v>11</v>
      </c>
      <c r="W42" s="2181" t="s">
        <v>11</v>
      </c>
      <c r="X42" s="2181" t="s">
        <v>11</v>
      </c>
      <c r="Y42" s="2181" t="s">
        <v>11</v>
      </c>
      <c r="Z42" s="2181" t="s">
        <v>11</v>
      </c>
      <c r="AA42" s="2181" t="s">
        <v>11</v>
      </c>
      <c r="AB42" s="2181" t="s">
        <v>11</v>
      </c>
      <c r="AC42" s="2181" t="s">
        <v>11</v>
      </c>
      <c r="AD42" s="2181" t="s">
        <v>11</v>
      </c>
      <c r="AE42" s="2181" t="s">
        <v>11</v>
      </c>
      <c r="AF42" s="2181" t="s">
        <v>11</v>
      </c>
      <c r="AG42" s="2181" t="s">
        <v>11</v>
      </c>
      <c r="AH42" s="2181" t="s">
        <v>11</v>
      </c>
      <c r="AI42" s="2181" t="s">
        <v>11</v>
      </c>
      <c r="AJ42" s="2181" t="s">
        <v>11</v>
      </c>
      <c r="AK42" s="2181" t="s">
        <v>11</v>
      </c>
      <c r="AL42" s="2181" t="s">
        <v>11</v>
      </c>
      <c r="AM42" s="2181" t="s">
        <v>11</v>
      </c>
      <c r="AN42" s="2181" t="s">
        <v>11</v>
      </c>
      <c r="AO42" s="2182" t="s">
        <v>13</v>
      </c>
      <c r="AP42" s="2182" t="s">
        <v>12</v>
      </c>
      <c r="AQ42" s="2182" t="s">
        <v>12</v>
      </c>
      <c r="AR42" s="2182" t="s">
        <v>12</v>
      </c>
      <c r="AS42" s="2183">
        <v>0</v>
      </c>
      <c r="AT42" s="2183"/>
      <c r="AU42" s="2183"/>
      <c r="AV42" s="2183"/>
      <c r="AW42" s="2183">
        <v>0</v>
      </c>
      <c r="AX42" s="2183"/>
      <c r="AY42" s="2183"/>
      <c r="AZ42" s="2183"/>
      <c r="BA42" s="2184">
        <f>AW42*AS42</f>
        <v>0</v>
      </c>
      <c r="BB42" s="2184"/>
      <c r="BC42" s="2184"/>
      <c r="BD42" s="2185"/>
      <c r="CT42" s="980"/>
      <c r="CU42" s="981"/>
      <c r="CV42" s="981"/>
      <c r="CW42" s="981"/>
      <c r="CX42" s="981"/>
      <c r="CY42" s="981"/>
      <c r="CZ42" s="981"/>
      <c r="DA42" s="981"/>
      <c r="DB42" s="981"/>
      <c r="DC42" s="981"/>
      <c r="DD42" s="981"/>
      <c r="DE42" s="981"/>
      <c r="DF42" s="981"/>
      <c r="DG42" s="981"/>
      <c r="DH42" s="981"/>
      <c r="DI42" s="981"/>
      <c r="DJ42" s="981"/>
      <c r="DK42" s="981"/>
      <c r="DL42" s="981"/>
      <c r="DM42" s="981"/>
      <c r="DN42" s="981"/>
      <c r="DO42" s="981"/>
      <c r="DP42" s="981"/>
      <c r="DQ42" s="981"/>
      <c r="DR42" s="981"/>
      <c r="DS42" s="981"/>
      <c r="DT42" s="981"/>
      <c r="DU42" s="981"/>
      <c r="DV42" s="981"/>
      <c r="DW42" s="981"/>
      <c r="DX42" s="981"/>
      <c r="DY42" s="981"/>
      <c r="DZ42" s="981"/>
      <c r="EA42" s="981"/>
      <c r="EB42" s="981"/>
      <c r="EC42" s="981"/>
      <c r="ED42" s="981"/>
      <c r="EE42" s="981"/>
      <c r="EF42" s="981"/>
      <c r="EG42" s="981"/>
      <c r="EH42" s="981"/>
      <c r="EI42" s="981"/>
      <c r="EJ42" s="981"/>
      <c r="EK42" s="981"/>
      <c r="EL42" s="981"/>
      <c r="EM42" s="981"/>
      <c r="EN42" s="981"/>
      <c r="EO42" s="981"/>
      <c r="EP42" s="981"/>
      <c r="EQ42" s="981"/>
      <c r="ER42" s="981"/>
      <c r="ES42" s="981"/>
      <c r="ET42" s="981"/>
      <c r="EU42" s="981"/>
      <c r="EV42" s="982"/>
    </row>
    <row r="43" spans="1:152" ht="21.75" customHeight="1" thickBot="1">
      <c r="B43" s="2156" t="s">
        <v>50</v>
      </c>
      <c r="C43" s="2157"/>
      <c r="D43" s="2157"/>
      <c r="E43" s="2157"/>
      <c r="F43" s="2157"/>
      <c r="G43" s="2157"/>
      <c r="H43" s="2157"/>
      <c r="I43" s="2157"/>
      <c r="J43" s="2157"/>
      <c r="K43" s="2157"/>
      <c r="L43" s="2157"/>
      <c r="M43" s="2157"/>
      <c r="N43" s="2157"/>
      <c r="O43" s="2157"/>
      <c r="P43" s="2157"/>
      <c r="Q43" s="2157"/>
      <c r="R43" s="2157"/>
      <c r="S43" s="2157"/>
      <c r="T43" s="2157"/>
      <c r="U43" s="2157"/>
      <c r="V43" s="2157"/>
      <c r="W43" s="2157"/>
      <c r="X43" s="2157"/>
      <c r="Y43" s="2157"/>
      <c r="Z43" s="2157"/>
      <c r="AA43" s="2157"/>
      <c r="AB43" s="2157"/>
      <c r="AC43" s="2157"/>
      <c r="AD43" s="2157"/>
      <c r="AE43" s="2157"/>
      <c r="AF43" s="2157"/>
      <c r="AG43" s="2157"/>
      <c r="AH43" s="2157"/>
      <c r="AI43" s="2157"/>
      <c r="AJ43" s="2157"/>
      <c r="AK43" s="2157"/>
      <c r="AL43" s="2157"/>
      <c r="AM43" s="2157"/>
      <c r="AN43" s="2157"/>
      <c r="AO43" s="2158">
        <f>SUM(BA41:BD42)</f>
        <v>0</v>
      </c>
      <c r="AP43" s="2159"/>
      <c r="AQ43" s="2159"/>
      <c r="AR43" s="2159"/>
      <c r="AS43" s="2159"/>
      <c r="AT43" s="2159"/>
      <c r="AU43" s="2159"/>
      <c r="AV43" s="2159"/>
      <c r="AW43" s="2159"/>
      <c r="AX43" s="2159"/>
      <c r="AY43" s="2159"/>
      <c r="AZ43" s="2159"/>
      <c r="BA43" s="2159"/>
      <c r="BB43" s="2159"/>
      <c r="BC43" s="2159"/>
      <c r="BD43" s="2160"/>
      <c r="CT43" s="980"/>
      <c r="CU43" s="981"/>
      <c r="CV43" s="981"/>
      <c r="CW43" s="981"/>
      <c r="CX43" s="981"/>
      <c r="CY43" s="981"/>
      <c r="CZ43" s="981"/>
      <c r="DA43" s="981"/>
      <c r="DB43" s="981"/>
      <c r="DC43" s="981"/>
      <c r="DD43" s="981"/>
      <c r="DE43" s="981"/>
      <c r="DF43" s="981"/>
      <c r="DG43" s="981"/>
      <c r="DH43" s="981"/>
      <c r="DI43" s="981"/>
      <c r="DJ43" s="981"/>
      <c r="DK43" s="981"/>
      <c r="DL43" s="981"/>
      <c r="DM43" s="981"/>
      <c r="DN43" s="981"/>
      <c r="DO43" s="981"/>
      <c r="DP43" s="981"/>
      <c r="DQ43" s="981"/>
      <c r="DR43" s="981"/>
      <c r="DS43" s="981"/>
      <c r="DT43" s="981"/>
      <c r="DU43" s="981"/>
      <c r="DV43" s="981"/>
      <c r="DW43" s="981"/>
      <c r="DX43" s="981"/>
      <c r="DY43" s="981"/>
      <c r="DZ43" s="981"/>
      <c r="EA43" s="981"/>
      <c r="EB43" s="981"/>
      <c r="EC43" s="981"/>
      <c r="ED43" s="981"/>
      <c r="EE43" s="981"/>
      <c r="EF43" s="981"/>
      <c r="EG43" s="981"/>
      <c r="EH43" s="981"/>
      <c r="EI43" s="981"/>
      <c r="EJ43" s="981"/>
      <c r="EK43" s="981"/>
      <c r="EL43" s="981"/>
      <c r="EM43" s="981"/>
      <c r="EN43" s="981"/>
      <c r="EO43" s="981"/>
      <c r="EP43" s="981"/>
      <c r="EQ43" s="981"/>
      <c r="ER43" s="981"/>
      <c r="ES43" s="981"/>
      <c r="ET43" s="981"/>
      <c r="EU43" s="981"/>
      <c r="EV43" s="982"/>
    </row>
    <row r="44" spans="1:152" ht="14.25" customHeight="1" thickBot="1">
      <c r="B44" s="2186"/>
      <c r="C44" s="2186"/>
      <c r="D44" s="2186"/>
      <c r="E44" s="2186"/>
      <c r="F44" s="2186"/>
      <c r="G44" s="2186"/>
      <c r="H44" s="2186"/>
      <c r="I44" s="2186"/>
      <c r="J44" s="2186"/>
      <c r="K44" s="2186"/>
      <c r="L44" s="2186"/>
      <c r="M44" s="2186"/>
      <c r="N44" s="2186"/>
      <c r="O44" s="2186"/>
      <c r="P44" s="2186"/>
      <c r="Q44" s="2186"/>
      <c r="R44" s="2186"/>
      <c r="S44" s="2186"/>
      <c r="T44" s="2186"/>
      <c r="U44" s="2186"/>
      <c r="V44" s="2186"/>
      <c r="W44" s="2186"/>
      <c r="X44" s="2186"/>
      <c r="Y44" s="2186"/>
      <c r="Z44" s="2186"/>
      <c r="AA44" s="2186"/>
      <c r="AB44" s="2186"/>
      <c r="AC44" s="2186"/>
      <c r="AD44" s="2186"/>
      <c r="AE44" s="2186"/>
      <c r="AF44" s="2186"/>
      <c r="AG44" s="2186"/>
      <c r="AH44" s="2186"/>
      <c r="AI44" s="2186"/>
      <c r="AJ44" s="2186"/>
      <c r="AK44" s="2186"/>
      <c r="AL44" s="2186"/>
      <c r="AM44" s="2186"/>
      <c r="AN44" s="2186"/>
      <c r="AO44" s="2186"/>
      <c r="AP44" s="2186"/>
      <c r="AQ44" s="2186"/>
      <c r="AR44" s="2186"/>
      <c r="AS44" s="2186"/>
      <c r="AT44" s="2186"/>
      <c r="AU44" s="2186"/>
      <c r="AV44" s="2186"/>
      <c r="AW44" s="2186"/>
      <c r="AX44" s="2186"/>
      <c r="AY44" s="2186"/>
      <c r="AZ44" s="2186"/>
      <c r="BA44" s="2186"/>
      <c r="BB44" s="2186"/>
      <c r="BC44" s="2186"/>
      <c r="BD44" s="2186"/>
      <c r="CT44" s="980"/>
      <c r="CU44" s="981"/>
      <c r="CV44" s="981"/>
      <c r="CW44" s="981"/>
      <c r="CX44" s="981"/>
      <c r="CY44" s="981"/>
      <c r="CZ44" s="981"/>
      <c r="DA44" s="981"/>
      <c r="DB44" s="981"/>
      <c r="DC44" s="981"/>
      <c r="DD44" s="981"/>
      <c r="DE44" s="981"/>
      <c r="DF44" s="981"/>
      <c r="DG44" s="981"/>
      <c r="DH44" s="981"/>
      <c r="DI44" s="981"/>
      <c r="DJ44" s="981"/>
      <c r="DK44" s="981"/>
      <c r="DL44" s="981"/>
      <c r="DM44" s="981"/>
      <c r="DN44" s="981"/>
      <c r="DO44" s="981"/>
      <c r="DP44" s="981"/>
      <c r="DQ44" s="981"/>
      <c r="DR44" s="981"/>
      <c r="DS44" s="981"/>
      <c r="DT44" s="981"/>
      <c r="DU44" s="981"/>
      <c r="DV44" s="981"/>
      <c r="DW44" s="981"/>
      <c r="DX44" s="981"/>
      <c r="DY44" s="981"/>
      <c r="DZ44" s="981"/>
      <c r="EA44" s="981"/>
      <c r="EB44" s="981"/>
      <c r="EC44" s="981"/>
      <c r="ED44" s="981"/>
      <c r="EE44" s="981"/>
      <c r="EF44" s="981"/>
      <c r="EG44" s="981"/>
      <c r="EH44" s="981"/>
      <c r="EI44" s="981"/>
      <c r="EJ44" s="981"/>
      <c r="EK44" s="981"/>
      <c r="EL44" s="981"/>
      <c r="EM44" s="981"/>
      <c r="EN44" s="981"/>
      <c r="EO44" s="981"/>
      <c r="EP44" s="981"/>
      <c r="EQ44" s="981"/>
      <c r="ER44" s="981"/>
      <c r="ES44" s="981"/>
      <c r="ET44" s="981"/>
      <c r="EU44" s="981"/>
      <c r="EV44" s="982"/>
    </row>
    <row r="45" spans="1:152" ht="22.8">
      <c r="B45" s="2058" t="s">
        <v>33</v>
      </c>
      <c r="C45" s="2059"/>
      <c r="D45" s="2059"/>
      <c r="E45" s="2059"/>
      <c r="F45" s="2059"/>
      <c r="G45" s="2059"/>
      <c r="H45" s="2059"/>
      <c r="I45" s="2059"/>
      <c r="J45" s="2059"/>
      <c r="K45" s="2059"/>
      <c r="L45" s="2059"/>
      <c r="M45" s="2059"/>
      <c r="N45" s="2059"/>
      <c r="O45" s="2059"/>
      <c r="P45" s="2059"/>
      <c r="Q45" s="2059"/>
      <c r="R45" s="2059"/>
      <c r="S45" s="2059"/>
      <c r="T45" s="2059"/>
      <c r="U45" s="2059"/>
      <c r="V45" s="2059"/>
      <c r="W45" s="2059"/>
      <c r="X45" s="2059"/>
      <c r="Y45" s="2059"/>
      <c r="Z45" s="2059"/>
      <c r="AA45" s="2059"/>
      <c r="AB45" s="2059"/>
      <c r="AC45" s="2059"/>
      <c r="AD45" s="2059"/>
      <c r="AE45" s="2059"/>
      <c r="AF45" s="2059"/>
      <c r="AG45" s="2059"/>
      <c r="AH45" s="2059"/>
      <c r="AI45" s="2059"/>
      <c r="AJ45" s="2059"/>
      <c r="AK45" s="2059"/>
      <c r="AL45" s="2059"/>
      <c r="AM45" s="2059"/>
      <c r="AN45" s="2059"/>
      <c r="AO45" s="2059"/>
      <c r="AP45" s="2059"/>
      <c r="AQ45" s="2059"/>
      <c r="AR45" s="2059"/>
      <c r="AS45" s="2059"/>
      <c r="AT45" s="2059"/>
      <c r="AU45" s="2059"/>
      <c r="AV45" s="2059"/>
      <c r="AW45" s="2059"/>
      <c r="AX45" s="2059"/>
      <c r="AY45" s="2059"/>
      <c r="AZ45" s="2059"/>
      <c r="BA45" s="2059"/>
      <c r="BB45" s="2059"/>
      <c r="BC45" s="2059"/>
      <c r="BD45" s="2060"/>
      <c r="CG45" s="24"/>
      <c r="CT45" s="980"/>
      <c r="CU45" s="981"/>
      <c r="CV45" s="981"/>
      <c r="CW45" s="981"/>
      <c r="CX45" s="981"/>
      <c r="CY45" s="981"/>
      <c r="CZ45" s="981"/>
      <c r="DA45" s="981"/>
      <c r="DB45" s="981"/>
      <c r="DC45" s="981"/>
      <c r="DD45" s="981"/>
      <c r="DE45" s="981"/>
      <c r="DF45" s="981"/>
      <c r="DG45" s="981"/>
      <c r="DH45" s="981"/>
      <c r="DI45" s="981"/>
      <c r="DJ45" s="981"/>
      <c r="DK45" s="981"/>
      <c r="DL45" s="981"/>
      <c r="DM45" s="981"/>
      <c r="DN45" s="981"/>
      <c r="DO45" s="981"/>
      <c r="DP45" s="981"/>
      <c r="DQ45" s="981"/>
      <c r="DR45" s="981"/>
      <c r="DS45" s="981"/>
      <c r="DT45" s="981"/>
      <c r="DU45" s="981"/>
      <c r="DV45" s="981"/>
      <c r="DW45" s="981"/>
      <c r="DX45" s="981"/>
      <c r="DY45" s="981"/>
      <c r="DZ45" s="981"/>
      <c r="EA45" s="981"/>
      <c r="EB45" s="981"/>
      <c r="EC45" s="981"/>
      <c r="ED45" s="981"/>
      <c r="EE45" s="981"/>
      <c r="EF45" s="981"/>
      <c r="EG45" s="981"/>
      <c r="EH45" s="981"/>
      <c r="EI45" s="981"/>
      <c r="EJ45" s="981"/>
      <c r="EK45" s="981"/>
      <c r="EL45" s="981"/>
      <c r="EM45" s="981"/>
      <c r="EN45" s="981"/>
      <c r="EO45" s="981"/>
      <c r="EP45" s="981"/>
      <c r="EQ45" s="981"/>
      <c r="ER45" s="981"/>
      <c r="ES45" s="981"/>
      <c r="ET45" s="981"/>
      <c r="EU45" s="981"/>
      <c r="EV45" s="982"/>
    </row>
    <row r="46" spans="1:152" ht="26.25" customHeight="1">
      <c r="B46" s="2061" t="s">
        <v>7</v>
      </c>
      <c r="C46" s="2030"/>
      <c r="D46" s="2030"/>
      <c r="E46" s="2062" t="s">
        <v>4</v>
      </c>
      <c r="F46" s="2062"/>
      <c r="G46" s="2062"/>
      <c r="H46" s="2062"/>
      <c r="I46" s="2062"/>
      <c r="J46" s="2062"/>
      <c r="K46" s="2062"/>
      <c r="L46" s="2062"/>
      <c r="M46" s="2062"/>
      <c r="N46" s="2062"/>
      <c r="O46" s="2062"/>
      <c r="P46" s="2062"/>
      <c r="Q46" s="2062"/>
      <c r="R46" s="2062"/>
      <c r="S46" s="2062"/>
      <c r="T46" s="2062"/>
      <c r="U46" s="2062"/>
      <c r="V46" s="2062"/>
      <c r="W46" s="2062"/>
      <c r="X46" s="2062"/>
      <c r="Y46" s="2062"/>
      <c r="Z46" s="2062"/>
      <c r="AA46" s="2062"/>
      <c r="AB46" s="2062"/>
      <c r="AC46" s="2062"/>
      <c r="AD46" s="2062"/>
      <c r="AE46" s="2062"/>
      <c r="AF46" s="2062"/>
      <c r="AG46" s="2062"/>
      <c r="AH46" s="2062"/>
      <c r="AI46" s="2062"/>
      <c r="AJ46" s="2062"/>
      <c r="AK46" s="2062"/>
      <c r="AL46" s="2062"/>
      <c r="AM46" s="2062"/>
      <c r="AN46" s="2062"/>
      <c r="AO46" s="2174" t="s">
        <v>3</v>
      </c>
      <c r="AP46" s="2174"/>
      <c r="AQ46" s="2174"/>
      <c r="AR46" s="2174"/>
      <c r="AS46" s="2174" t="s">
        <v>2</v>
      </c>
      <c r="AT46" s="2174"/>
      <c r="AU46" s="2174"/>
      <c r="AV46" s="2174"/>
      <c r="AW46" s="2174" t="s">
        <v>1</v>
      </c>
      <c r="AX46" s="2174"/>
      <c r="AY46" s="2174"/>
      <c r="AZ46" s="2174"/>
      <c r="BA46" s="2174" t="s">
        <v>0</v>
      </c>
      <c r="BB46" s="2174"/>
      <c r="BC46" s="2174"/>
      <c r="BD46" s="2175"/>
      <c r="CT46" s="980"/>
      <c r="CU46" s="981"/>
      <c r="CV46" s="981"/>
      <c r="CW46" s="981"/>
      <c r="CX46" s="981"/>
      <c r="CY46" s="981"/>
      <c r="CZ46" s="981"/>
      <c r="DA46" s="981"/>
      <c r="DB46" s="981"/>
      <c r="DC46" s="981"/>
      <c r="DD46" s="981"/>
      <c r="DE46" s="981"/>
      <c r="DF46" s="981"/>
      <c r="DG46" s="981"/>
      <c r="DH46" s="981"/>
      <c r="DI46" s="981"/>
      <c r="DJ46" s="981"/>
      <c r="DK46" s="981"/>
      <c r="DL46" s="981"/>
      <c r="DM46" s="981"/>
      <c r="DN46" s="981"/>
      <c r="DO46" s="981"/>
      <c r="DP46" s="981"/>
      <c r="DQ46" s="981"/>
      <c r="DR46" s="981"/>
      <c r="DS46" s="981"/>
      <c r="DT46" s="981"/>
      <c r="DU46" s="981"/>
      <c r="DV46" s="981"/>
      <c r="DW46" s="981"/>
      <c r="DX46" s="981"/>
      <c r="DY46" s="981"/>
      <c r="DZ46" s="981"/>
      <c r="EA46" s="981"/>
      <c r="EB46" s="981"/>
      <c r="EC46" s="981"/>
      <c r="ED46" s="981"/>
      <c r="EE46" s="981"/>
      <c r="EF46" s="981"/>
      <c r="EG46" s="981"/>
      <c r="EH46" s="981"/>
      <c r="EI46" s="981"/>
      <c r="EJ46" s="981"/>
      <c r="EK46" s="981"/>
      <c r="EL46" s="981"/>
      <c r="EM46" s="981"/>
      <c r="EN46" s="981"/>
      <c r="EO46" s="981"/>
      <c r="EP46" s="981"/>
      <c r="EQ46" s="981"/>
      <c r="ER46" s="981"/>
      <c r="ES46" s="981"/>
      <c r="ET46" s="981"/>
      <c r="EU46" s="981"/>
      <c r="EV46" s="982"/>
    </row>
    <row r="47" spans="1:152" ht="26.25" customHeight="1">
      <c r="B47" s="2179" t="s">
        <v>8</v>
      </c>
      <c r="C47" s="2180" t="s">
        <v>8</v>
      </c>
      <c r="D47" s="2180" t="s">
        <v>8</v>
      </c>
      <c r="E47" s="2181" t="s">
        <v>1007</v>
      </c>
      <c r="F47" s="2181" t="s">
        <v>10</v>
      </c>
      <c r="G47" s="2181" t="s">
        <v>10</v>
      </c>
      <c r="H47" s="2181" t="s">
        <v>10</v>
      </c>
      <c r="I47" s="2181" t="s">
        <v>10</v>
      </c>
      <c r="J47" s="2181" t="s">
        <v>10</v>
      </c>
      <c r="K47" s="2181" t="s">
        <v>10</v>
      </c>
      <c r="L47" s="2181" t="s">
        <v>10</v>
      </c>
      <c r="M47" s="2181" t="s">
        <v>10</v>
      </c>
      <c r="N47" s="2181" t="s">
        <v>10</v>
      </c>
      <c r="O47" s="2181" t="s">
        <v>10</v>
      </c>
      <c r="P47" s="2181" t="s">
        <v>10</v>
      </c>
      <c r="Q47" s="2181" t="s">
        <v>10</v>
      </c>
      <c r="R47" s="2181" t="s">
        <v>10</v>
      </c>
      <c r="S47" s="2181" t="s">
        <v>10</v>
      </c>
      <c r="T47" s="2181" t="s">
        <v>10</v>
      </c>
      <c r="U47" s="2181" t="s">
        <v>10</v>
      </c>
      <c r="V47" s="2181" t="s">
        <v>10</v>
      </c>
      <c r="W47" s="2181" t="s">
        <v>10</v>
      </c>
      <c r="X47" s="2181" t="s">
        <v>10</v>
      </c>
      <c r="Y47" s="2181" t="s">
        <v>10</v>
      </c>
      <c r="Z47" s="2181" t="s">
        <v>10</v>
      </c>
      <c r="AA47" s="2181" t="s">
        <v>10</v>
      </c>
      <c r="AB47" s="2181" t="s">
        <v>10</v>
      </c>
      <c r="AC47" s="2181" t="s">
        <v>10</v>
      </c>
      <c r="AD47" s="2181" t="s">
        <v>10</v>
      </c>
      <c r="AE47" s="2181" t="s">
        <v>10</v>
      </c>
      <c r="AF47" s="2181" t="s">
        <v>10</v>
      </c>
      <c r="AG47" s="2181" t="s">
        <v>10</v>
      </c>
      <c r="AH47" s="2181" t="s">
        <v>10</v>
      </c>
      <c r="AI47" s="2181" t="s">
        <v>10</v>
      </c>
      <c r="AJ47" s="2181" t="s">
        <v>10</v>
      </c>
      <c r="AK47" s="2181" t="s">
        <v>10</v>
      </c>
      <c r="AL47" s="2181" t="s">
        <v>10</v>
      </c>
      <c r="AM47" s="2181" t="s">
        <v>10</v>
      </c>
      <c r="AN47" s="2181" t="s">
        <v>10</v>
      </c>
      <c r="AO47" s="2182" t="s">
        <v>1008</v>
      </c>
      <c r="AP47" s="2182" t="s">
        <v>12</v>
      </c>
      <c r="AQ47" s="2182" t="s">
        <v>12</v>
      </c>
      <c r="AR47" s="2182" t="s">
        <v>12</v>
      </c>
      <c r="AS47" s="2183" t="s">
        <v>1009</v>
      </c>
      <c r="AT47" s="2183"/>
      <c r="AU47" s="2183"/>
      <c r="AV47" s="2183"/>
      <c r="AW47" s="2183" t="s">
        <v>1009</v>
      </c>
      <c r="AX47" s="2183"/>
      <c r="AY47" s="2183"/>
      <c r="AZ47" s="2183"/>
      <c r="BA47" s="2184" t="s">
        <v>1009</v>
      </c>
      <c r="BB47" s="2184"/>
      <c r="BC47" s="2184"/>
      <c r="BD47" s="2185"/>
      <c r="CT47" s="980"/>
      <c r="CU47" s="981"/>
      <c r="CV47" s="981"/>
      <c r="CW47" s="981"/>
      <c r="CX47" s="981"/>
      <c r="CY47" s="981"/>
      <c r="CZ47" s="981"/>
      <c r="DA47" s="981"/>
      <c r="DB47" s="981"/>
      <c r="DC47" s="981"/>
      <c r="DD47" s="981"/>
      <c r="DE47" s="981"/>
      <c r="DF47" s="981"/>
      <c r="DG47" s="981"/>
      <c r="DH47" s="981"/>
      <c r="DI47" s="981"/>
      <c r="DJ47" s="981"/>
      <c r="DK47" s="981"/>
      <c r="DL47" s="981"/>
      <c r="DM47" s="981"/>
      <c r="DN47" s="981"/>
      <c r="DO47" s="981"/>
      <c r="DP47" s="981"/>
      <c r="DQ47" s="981"/>
      <c r="DR47" s="981"/>
      <c r="DS47" s="981"/>
      <c r="DT47" s="981"/>
      <c r="DU47" s="981"/>
      <c r="DV47" s="981"/>
      <c r="DW47" s="981"/>
      <c r="DX47" s="981"/>
      <c r="DY47" s="981"/>
      <c r="DZ47" s="981"/>
      <c r="EA47" s="981"/>
      <c r="EB47" s="981"/>
      <c r="EC47" s="981"/>
      <c r="ED47" s="981"/>
      <c r="EE47" s="981"/>
      <c r="EF47" s="981"/>
      <c r="EG47" s="981"/>
      <c r="EH47" s="981"/>
      <c r="EI47" s="981"/>
      <c r="EJ47" s="981"/>
      <c r="EK47" s="981"/>
      <c r="EL47" s="981"/>
      <c r="EM47" s="981"/>
      <c r="EN47" s="981"/>
      <c r="EO47" s="981"/>
      <c r="EP47" s="981"/>
      <c r="EQ47" s="981"/>
      <c r="ER47" s="981"/>
      <c r="ES47" s="981"/>
      <c r="ET47" s="981"/>
      <c r="EU47" s="981"/>
      <c r="EV47" s="982"/>
    </row>
    <row r="48" spans="1:152" ht="26.25" customHeight="1">
      <c r="B48" s="2179" t="s">
        <v>9</v>
      </c>
      <c r="C48" s="2180" t="s">
        <v>8</v>
      </c>
      <c r="D48" s="2180" t="s">
        <v>8</v>
      </c>
      <c r="E48" s="2181" t="s">
        <v>1010</v>
      </c>
      <c r="F48" s="2181" t="s">
        <v>10</v>
      </c>
      <c r="G48" s="2181" t="s">
        <v>10</v>
      </c>
      <c r="H48" s="2181" t="s">
        <v>10</v>
      </c>
      <c r="I48" s="2181" t="s">
        <v>10</v>
      </c>
      <c r="J48" s="2181" t="s">
        <v>10</v>
      </c>
      <c r="K48" s="2181" t="s">
        <v>10</v>
      </c>
      <c r="L48" s="2181" t="s">
        <v>10</v>
      </c>
      <c r="M48" s="2181" t="s">
        <v>10</v>
      </c>
      <c r="N48" s="2181" t="s">
        <v>10</v>
      </c>
      <c r="O48" s="2181" t="s">
        <v>10</v>
      </c>
      <c r="P48" s="2181" t="s">
        <v>10</v>
      </c>
      <c r="Q48" s="2181" t="s">
        <v>10</v>
      </c>
      <c r="R48" s="2181" t="s">
        <v>10</v>
      </c>
      <c r="S48" s="2181" t="s">
        <v>10</v>
      </c>
      <c r="T48" s="2181" t="s">
        <v>10</v>
      </c>
      <c r="U48" s="2181" t="s">
        <v>10</v>
      </c>
      <c r="V48" s="2181" t="s">
        <v>10</v>
      </c>
      <c r="W48" s="2181" t="s">
        <v>10</v>
      </c>
      <c r="X48" s="2181" t="s">
        <v>10</v>
      </c>
      <c r="Y48" s="2181" t="s">
        <v>10</v>
      </c>
      <c r="Z48" s="2181" t="s">
        <v>10</v>
      </c>
      <c r="AA48" s="2181" t="s">
        <v>10</v>
      </c>
      <c r="AB48" s="2181" t="s">
        <v>10</v>
      </c>
      <c r="AC48" s="2181" t="s">
        <v>10</v>
      </c>
      <c r="AD48" s="2181" t="s">
        <v>10</v>
      </c>
      <c r="AE48" s="2181" t="s">
        <v>10</v>
      </c>
      <c r="AF48" s="2181" t="s">
        <v>10</v>
      </c>
      <c r="AG48" s="2181" t="s">
        <v>10</v>
      </c>
      <c r="AH48" s="2181" t="s">
        <v>10</v>
      </c>
      <c r="AI48" s="2181" t="s">
        <v>10</v>
      </c>
      <c r="AJ48" s="2181" t="s">
        <v>10</v>
      </c>
      <c r="AK48" s="2181" t="s">
        <v>10</v>
      </c>
      <c r="AL48" s="2181" t="s">
        <v>10</v>
      </c>
      <c r="AM48" s="2181" t="s">
        <v>10</v>
      </c>
      <c r="AN48" s="2181" t="s">
        <v>10</v>
      </c>
      <c r="AO48" s="2182" t="s">
        <v>1008</v>
      </c>
      <c r="AP48" s="2182" t="s">
        <v>12</v>
      </c>
      <c r="AQ48" s="2182" t="s">
        <v>12</v>
      </c>
      <c r="AR48" s="2182" t="s">
        <v>12</v>
      </c>
      <c r="AS48" s="2183" t="s">
        <v>1009</v>
      </c>
      <c r="AT48" s="2183"/>
      <c r="AU48" s="2183"/>
      <c r="AV48" s="2183"/>
      <c r="AW48" s="2183" t="s">
        <v>1009</v>
      </c>
      <c r="AX48" s="2183"/>
      <c r="AY48" s="2183"/>
      <c r="AZ48" s="2183"/>
      <c r="BA48" s="2184" t="s">
        <v>1009</v>
      </c>
      <c r="BB48" s="2184"/>
      <c r="BC48" s="2184"/>
      <c r="BD48" s="2185"/>
      <c r="CT48" s="980"/>
      <c r="CU48" s="981"/>
      <c r="CV48" s="981"/>
      <c r="CW48" s="981"/>
      <c r="CX48" s="981"/>
      <c r="CY48" s="981"/>
      <c r="CZ48" s="981"/>
      <c r="DA48" s="981"/>
      <c r="DB48" s="981"/>
      <c r="DC48" s="981"/>
      <c r="DD48" s="981"/>
      <c r="DE48" s="981"/>
      <c r="DF48" s="981"/>
      <c r="DG48" s="981"/>
      <c r="DH48" s="981"/>
      <c r="DI48" s="981"/>
      <c r="DJ48" s="981"/>
      <c r="DK48" s="981"/>
      <c r="DL48" s="981"/>
      <c r="DM48" s="981"/>
      <c r="DN48" s="981"/>
      <c r="DO48" s="981"/>
      <c r="DP48" s="981"/>
      <c r="DQ48" s="981"/>
      <c r="DR48" s="981"/>
      <c r="DS48" s="981"/>
      <c r="DT48" s="981"/>
      <c r="DU48" s="981"/>
      <c r="DV48" s="981"/>
      <c r="DW48" s="981"/>
      <c r="DX48" s="981"/>
      <c r="DY48" s="981"/>
      <c r="DZ48" s="981"/>
      <c r="EA48" s="981"/>
      <c r="EB48" s="981"/>
      <c r="EC48" s="981"/>
      <c r="ED48" s="981"/>
      <c r="EE48" s="981"/>
      <c r="EF48" s="981"/>
      <c r="EG48" s="981"/>
      <c r="EH48" s="981"/>
      <c r="EI48" s="981"/>
      <c r="EJ48" s="981"/>
      <c r="EK48" s="981"/>
      <c r="EL48" s="981"/>
      <c r="EM48" s="981"/>
      <c r="EN48" s="981"/>
      <c r="EO48" s="981"/>
      <c r="EP48" s="981"/>
      <c r="EQ48" s="981"/>
      <c r="ER48" s="981"/>
      <c r="ES48" s="981"/>
      <c r="ET48" s="981"/>
      <c r="EU48" s="981"/>
      <c r="EV48" s="982"/>
    </row>
    <row r="49" spans="1:152" ht="26.25" customHeight="1">
      <c r="B49" s="2179" t="s">
        <v>1011</v>
      </c>
      <c r="C49" s="2180" t="s">
        <v>8</v>
      </c>
      <c r="D49" s="2180" t="s">
        <v>8</v>
      </c>
      <c r="E49" s="2181" t="s">
        <v>1012</v>
      </c>
      <c r="F49" s="2181" t="s">
        <v>10</v>
      </c>
      <c r="G49" s="2181" t="s">
        <v>10</v>
      </c>
      <c r="H49" s="2181" t="s">
        <v>10</v>
      </c>
      <c r="I49" s="2181" t="s">
        <v>10</v>
      </c>
      <c r="J49" s="2181" t="s">
        <v>10</v>
      </c>
      <c r="K49" s="2181" t="s">
        <v>10</v>
      </c>
      <c r="L49" s="2181" t="s">
        <v>10</v>
      </c>
      <c r="M49" s="2181" t="s">
        <v>10</v>
      </c>
      <c r="N49" s="2181" t="s">
        <v>10</v>
      </c>
      <c r="O49" s="2181" t="s">
        <v>10</v>
      </c>
      <c r="P49" s="2181" t="s">
        <v>10</v>
      </c>
      <c r="Q49" s="2181" t="s">
        <v>10</v>
      </c>
      <c r="R49" s="2181" t="s">
        <v>10</v>
      </c>
      <c r="S49" s="2181" t="s">
        <v>10</v>
      </c>
      <c r="T49" s="2181" t="s">
        <v>10</v>
      </c>
      <c r="U49" s="2181" t="s">
        <v>10</v>
      </c>
      <c r="V49" s="2181" t="s">
        <v>10</v>
      </c>
      <c r="W49" s="2181" t="s">
        <v>10</v>
      </c>
      <c r="X49" s="2181" t="s">
        <v>10</v>
      </c>
      <c r="Y49" s="2181" t="s">
        <v>10</v>
      </c>
      <c r="Z49" s="2181" t="s">
        <v>10</v>
      </c>
      <c r="AA49" s="2181" t="s">
        <v>10</v>
      </c>
      <c r="AB49" s="2181" t="s">
        <v>10</v>
      </c>
      <c r="AC49" s="2181" t="s">
        <v>10</v>
      </c>
      <c r="AD49" s="2181" t="s">
        <v>10</v>
      </c>
      <c r="AE49" s="2181" t="s">
        <v>10</v>
      </c>
      <c r="AF49" s="2181" t="s">
        <v>10</v>
      </c>
      <c r="AG49" s="2181" t="s">
        <v>10</v>
      </c>
      <c r="AH49" s="2181" t="s">
        <v>10</v>
      </c>
      <c r="AI49" s="2181" t="s">
        <v>10</v>
      </c>
      <c r="AJ49" s="2181" t="s">
        <v>10</v>
      </c>
      <c r="AK49" s="2181" t="s">
        <v>10</v>
      </c>
      <c r="AL49" s="2181" t="s">
        <v>10</v>
      </c>
      <c r="AM49" s="2181" t="s">
        <v>10</v>
      </c>
      <c r="AN49" s="2181" t="s">
        <v>10</v>
      </c>
      <c r="AO49" s="2182" t="s">
        <v>1008</v>
      </c>
      <c r="AP49" s="2182" t="s">
        <v>12</v>
      </c>
      <c r="AQ49" s="2182" t="s">
        <v>12</v>
      </c>
      <c r="AR49" s="2182" t="s">
        <v>12</v>
      </c>
      <c r="AS49" s="2183" t="s">
        <v>1009</v>
      </c>
      <c r="AT49" s="2183"/>
      <c r="AU49" s="2183"/>
      <c r="AV49" s="2183"/>
      <c r="AW49" s="2183" t="s">
        <v>1009</v>
      </c>
      <c r="AX49" s="2183"/>
      <c r="AY49" s="2183"/>
      <c r="AZ49" s="2183"/>
      <c r="BA49" s="2184" t="s">
        <v>1009</v>
      </c>
      <c r="BB49" s="2184"/>
      <c r="BC49" s="2184"/>
      <c r="BD49" s="2185"/>
      <c r="CT49" s="980"/>
      <c r="CU49" s="981"/>
      <c r="CV49" s="981"/>
      <c r="CW49" s="981"/>
      <c r="CX49" s="981"/>
      <c r="CY49" s="981"/>
      <c r="CZ49" s="981"/>
      <c r="DA49" s="981"/>
      <c r="DB49" s="981"/>
      <c r="DC49" s="981"/>
      <c r="DD49" s="981"/>
      <c r="DE49" s="981"/>
      <c r="DF49" s="981"/>
      <c r="DG49" s="981"/>
      <c r="DH49" s="981"/>
      <c r="DI49" s="981"/>
      <c r="DJ49" s="981"/>
      <c r="DK49" s="981"/>
      <c r="DL49" s="981"/>
      <c r="DM49" s="981"/>
      <c r="DN49" s="981"/>
      <c r="DO49" s="981"/>
      <c r="DP49" s="981"/>
      <c r="DQ49" s="981"/>
      <c r="DR49" s="981"/>
      <c r="DS49" s="981"/>
      <c r="DT49" s="981"/>
      <c r="DU49" s="981"/>
      <c r="DV49" s="981"/>
      <c r="DW49" s="981"/>
      <c r="DX49" s="981"/>
      <c r="DY49" s="981"/>
      <c r="DZ49" s="981"/>
      <c r="EA49" s="981"/>
      <c r="EB49" s="981"/>
      <c r="EC49" s="981"/>
      <c r="ED49" s="981"/>
      <c r="EE49" s="981"/>
      <c r="EF49" s="981"/>
      <c r="EG49" s="981"/>
      <c r="EH49" s="981"/>
      <c r="EI49" s="981"/>
      <c r="EJ49" s="981"/>
      <c r="EK49" s="981"/>
      <c r="EL49" s="981"/>
      <c r="EM49" s="981"/>
      <c r="EN49" s="981"/>
      <c r="EO49" s="981"/>
      <c r="EP49" s="981"/>
      <c r="EQ49" s="981"/>
      <c r="ER49" s="981"/>
      <c r="ES49" s="981"/>
      <c r="ET49" s="981"/>
      <c r="EU49" s="981"/>
      <c r="EV49" s="982"/>
    </row>
    <row r="50" spans="1:152" ht="26.25" customHeight="1">
      <c r="B50" s="2179" t="s">
        <v>1013</v>
      </c>
      <c r="C50" s="2180" t="s">
        <v>8</v>
      </c>
      <c r="D50" s="2180" t="s">
        <v>8</v>
      </c>
      <c r="E50" s="2181" t="s">
        <v>1014</v>
      </c>
      <c r="F50" s="2181" t="s">
        <v>10</v>
      </c>
      <c r="G50" s="2181" t="s">
        <v>10</v>
      </c>
      <c r="H50" s="2181" t="s">
        <v>10</v>
      </c>
      <c r="I50" s="2181" t="s">
        <v>10</v>
      </c>
      <c r="J50" s="2181" t="s">
        <v>10</v>
      </c>
      <c r="K50" s="2181" t="s">
        <v>10</v>
      </c>
      <c r="L50" s="2181" t="s">
        <v>10</v>
      </c>
      <c r="M50" s="2181" t="s">
        <v>10</v>
      </c>
      <c r="N50" s="2181" t="s">
        <v>10</v>
      </c>
      <c r="O50" s="2181" t="s">
        <v>10</v>
      </c>
      <c r="P50" s="2181" t="s">
        <v>10</v>
      </c>
      <c r="Q50" s="2181" t="s">
        <v>10</v>
      </c>
      <c r="R50" s="2181" t="s">
        <v>10</v>
      </c>
      <c r="S50" s="2181" t="s">
        <v>10</v>
      </c>
      <c r="T50" s="2181" t="s">
        <v>10</v>
      </c>
      <c r="U50" s="2181" t="s">
        <v>10</v>
      </c>
      <c r="V50" s="2181" t="s">
        <v>10</v>
      </c>
      <c r="W50" s="2181" t="s">
        <v>10</v>
      </c>
      <c r="X50" s="2181" t="s">
        <v>10</v>
      </c>
      <c r="Y50" s="2181" t="s">
        <v>10</v>
      </c>
      <c r="Z50" s="2181" t="s">
        <v>10</v>
      </c>
      <c r="AA50" s="2181" t="s">
        <v>10</v>
      </c>
      <c r="AB50" s="2181" t="s">
        <v>10</v>
      </c>
      <c r="AC50" s="2181" t="s">
        <v>10</v>
      </c>
      <c r="AD50" s="2181" t="s">
        <v>10</v>
      </c>
      <c r="AE50" s="2181" t="s">
        <v>10</v>
      </c>
      <c r="AF50" s="2181" t="s">
        <v>10</v>
      </c>
      <c r="AG50" s="2181" t="s">
        <v>10</v>
      </c>
      <c r="AH50" s="2181" t="s">
        <v>10</v>
      </c>
      <c r="AI50" s="2181" t="s">
        <v>10</v>
      </c>
      <c r="AJ50" s="2181" t="s">
        <v>10</v>
      </c>
      <c r="AK50" s="2181" t="s">
        <v>10</v>
      </c>
      <c r="AL50" s="2181" t="s">
        <v>10</v>
      </c>
      <c r="AM50" s="2181" t="s">
        <v>10</v>
      </c>
      <c r="AN50" s="2181" t="s">
        <v>10</v>
      </c>
      <c r="AO50" s="2182" t="s">
        <v>1008</v>
      </c>
      <c r="AP50" s="2182" t="s">
        <v>12</v>
      </c>
      <c r="AQ50" s="2182" t="s">
        <v>12</v>
      </c>
      <c r="AR50" s="2182" t="s">
        <v>12</v>
      </c>
      <c r="AS50" s="2183" t="s">
        <v>1009</v>
      </c>
      <c r="AT50" s="2183"/>
      <c r="AU50" s="2183"/>
      <c r="AV50" s="2183"/>
      <c r="AW50" s="2183" t="s">
        <v>1009</v>
      </c>
      <c r="AX50" s="2183"/>
      <c r="AY50" s="2183"/>
      <c r="AZ50" s="2183"/>
      <c r="BA50" s="2184" t="s">
        <v>1009</v>
      </c>
      <c r="BB50" s="2184"/>
      <c r="BC50" s="2184"/>
      <c r="BD50" s="2185"/>
      <c r="CT50" s="980"/>
      <c r="CU50" s="981"/>
      <c r="CV50" s="981"/>
      <c r="CW50" s="981"/>
      <c r="CX50" s="981"/>
      <c r="CY50" s="981"/>
      <c r="CZ50" s="981"/>
      <c r="DA50" s="981"/>
      <c r="DB50" s="981"/>
      <c r="DC50" s="981"/>
      <c r="DD50" s="981"/>
      <c r="DE50" s="981"/>
      <c r="DF50" s="981"/>
      <c r="DG50" s="981"/>
      <c r="DH50" s="981"/>
      <c r="DI50" s="981"/>
      <c r="DJ50" s="981"/>
      <c r="DK50" s="981"/>
      <c r="DL50" s="981"/>
      <c r="DM50" s="981"/>
      <c r="DN50" s="981"/>
      <c r="DO50" s="981"/>
      <c r="DP50" s="981"/>
      <c r="DQ50" s="981"/>
      <c r="DR50" s="981"/>
      <c r="DS50" s="981"/>
      <c r="DT50" s="981"/>
      <c r="DU50" s="981"/>
      <c r="DV50" s="981"/>
      <c r="DW50" s="981"/>
      <c r="DX50" s="981"/>
      <c r="DY50" s="981"/>
      <c r="DZ50" s="981"/>
      <c r="EA50" s="981"/>
      <c r="EB50" s="981"/>
      <c r="EC50" s="981"/>
      <c r="ED50" s="981"/>
      <c r="EE50" s="981"/>
      <c r="EF50" s="981"/>
      <c r="EG50" s="981"/>
      <c r="EH50" s="981"/>
      <c r="EI50" s="981"/>
      <c r="EJ50" s="981"/>
      <c r="EK50" s="981"/>
      <c r="EL50" s="981"/>
      <c r="EM50" s="981"/>
      <c r="EN50" s="981"/>
      <c r="EO50" s="981"/>
      <c r="EP50" s="981"/>
      <c r="EQ50" s="981"/>
      <c r="ER50" s="981"/>
      <c r="ES50" s="981"/>
      <c r="ET50" s="981"/>
      <c r="EU50" s="981"/>
      <c r="EV50" s="982"/>
    </row>
    <row r="51" spans="1:152" ht="26.25" customHeight="1">
      <c r="B51" s="2179" t="s">
        <v>1015</v>
      </c>
      <c r="C51" s="2180" t="s">
        <v>8</v>
      </c>
      <c r="D51" s="2180" t="s">
        <v>8</v>
      </c>
      <c r="E51" s="2181" t="s">
        <v>1016</v>
      </c>
      <c r="F51" s="2181" t="s">
        <v>10</v>
      </c>
      <c r="G51" s="2181" t="s">
        <v>10</v>
      </c>
      <c r="H51" s="2181" t="s">
        <v>10</v>
      </c>
      <c r="I51" s="2181" t="s">
        <v>10</v>
      </c>
      <c r="J51" s="2181" t="s">
        <v>10</v>
      </c>
      <c r="K51" s="2181" t="s">
        <v>10</v>
      </c>
      <c r="L51" s="2181" t="s">
        <v>10</v>
      </c>
      <c r="M51" s="2181" t="s">
        <v>10</v>
      </c>
      <c r="N51" s="2181" t="s">
        <v>10</v>
      </c>
      <c r="O51" s="2181" t="s">
        <v>10</v>
      </c>
      <c r="P51" s="2181" t="s">
        <v>10</v>
      </c>
      <c r="Q51" s="2181" t="s">
        <v>10</v>
      </c>
      <c r="R51" s="2181" t="s">
        <v>10</v>
      </c>
      <c r="S51" s="2181" t="s">
        <v>10</v>
      </c>
      <c r="T51" s="2181" t="s">
        <v>10</v>
      </c>
      <c r="U51" s="2181" t="s">
        <v>10</v>
      </c>
      <c r="V51" s="2181" t="s">
        <v>10</v>
      </c>
      <c r="W51" s="2181" t="s">
        <v>10</v>
      </c>
      <c r="X51" s="2181" t="s">
        <v>10</v>
      </c>
      <c r="Y51" s="2181" t="s">
        <v>10</v>
      </c>
      <c r="Z51" s="2181" t="s">
        <v>10</v>
      </c>
      <c r="AA51" s="2181" t="s">
        <v>10</v>
      </c>
      <c r="AB51" s="2181" t="s">
        <v>10</v>
      </c>
      <c r="AC51" s="2181" t="s">
        <v>10</v>
      </c>
      <c r="AD51" s="2181" t="s">
        <v>10</v>
      </c>
      <c r="AE51" s="2181" t="s">
        <v>10</v>
      </c>
      <c r="AF51" s="2181" t="s">
        <v>10</v>
      </c>
      <c r="AG51" s="2181" t="s">
        <v>10</v>
      </c>
      <c r="AH51" s="2181" t="s">
        <v>10</v>
      </c>
      <c r="AI51" s="2181" t="s">
        <v>10</v>
      </c>
      <c r="AJ51" s="2181" t="s">
        <v>10</v>
      </c>
      <c r="AK51" s="2181" t="s">
        <v>10</v>
      </c>
      <c r="AL51" s="2181" t="s">
        <v>10</v>
      </c>
      <c r="AM51" s="2181" t="s">
        <v>10</v>
      </c>
      <c r="AN51" s="2181" t="s">
        <v>10</v>
      </c>
      <c r="AO51" s="2182" t="s">
        <v>1008</v>
      </c>
      <c r="AP51" s="2182" t="s">
        <v>12</v>
      </c>
      <c r="AQ51" s="2182" t="s">
        <v>12</v>
      </c>
      <c r="AR51" s="2182" t="s">
        <v>12</v>
      </c>
      <c r="AS51" s="2183" t="s">
        <v>1009</v>
      </c>
      <c r="AT51" s="2183"/>
      <c r="AU51" s="2183"/>
      <c r="AV51" s="2183"/>
      <c r="AW51" s="2183" t="s">
        <v>1009</v>
      </c>
      <c r="AX51" s="2183"/>
      <c r="AY51" s="2183"/>
      <c r="AZ51" s="2183"/>
      <c r="BA51" s="2184" t="s">
        <v>1009</v>
      </c>
      <c r="BB51" s="2184"/>
      <c r="BC51" s="2184"/>
      <c r="BD51" s="2185"/>
      <c r="CT51" s="980"/>
      <c r="CU51" s="981"/>
      <c r="CV51" s="981"/>
      <c r="CW51" s="981"/>
      <c r="CX51" s="981"/>
      <c r="CY51" s="981"/>
      <c r="CZ51" s="981"/>
      <c r="DA51" s="981"/>
      <c r="DB51" s="981"/>
      <c r="DC51" s="981"/>
      <c r="DD51" s="981"/>
      <c r="DE51" s="981"/>
      <c r="DF51" s="981"/>
      <c r="DG51" s="981"/>
      <c r="DH51" s="981"/>
      <c r="DI51" s="981"/>
      <c r="DJ51" s="981"/>
      <c r="DK51" s="981"/>
      <c r="DL51" s="981"/>
      <c r="DM51" s="981"/>
      <c r="DN51" s="981"/>
      <c r="DO51" s="981"/>
      <c r="DP51" s="981"/>
      <c r="DQ51" s="981"/>
      <c r="DR51" s="981"/>
      <c r="DS51" s="981"/>
      <c r="DT51" s="981"/>
      <c r="DU51" s="981"/>
      <c r="DV51" s="981"/>
      <c r="DW51" s="981"/>
      <c r="DX51" s="981"/>
      <c r="DY51" s="981"/>
      <c r="DZ51" s="981"/>
      <c r="EA51" s="981"/>
      <c r="EB51" s="981"/>
      <c r="EC51" s="981"/>
      <c r="ED51" s="981"/>
      <c r="EE51" s="981"/>
      <c r="EF51" s="981"/>
      <c r="EG51" s="981"/>
      <c r="EH51" s="981"/>
      <c r="EI51" s="981"/>
      <c r="EJ51" s="981"/>
      <c r="EK51" s="981"/>
      <c r="EL51" s="981"/>
      <c r="EM51" s="981"/>
      <c r="EN51" s="981"/>
      <c r="EO51" s="981"/>
      <c r="EP51" s="981"/>
      <c r="EQ51" s="981"/>
      <c r="ER51" s="981"/>
      <c r="ES51" s="981"/>
      <c r="ET51" s="981"/>
      <c r="EU51" s="981"/>
      <c r="EV51" s="982"/>
    </row>
    <row r="52" spans="1:152" ht="26.25" customHeight="1">
      <c r="B52" s="2179" t="s">
        <v>1017</v>
      </c>
      <c r="C52" s="2180" t="s">
        <v>8</v>
      </c>
      <c r="D52" s="2180" t="s">
        <v>8</v>
      </c>
      <c r="E52" s="2181" t="s">
        <v>1018</v>
      </c>
      <c r="F52" s="2181" t="s">
        <v>10</v>
      </c>
      <c r="G52" s="2181" t="s">
        <v>10</v>
      </c>
      <c r="H52" s="2181" t="s">
        <v>10</v>
      </c>
      <c r="I52" s="2181" t="s">
        <v>10</v>
      </c>
      <c r="J52" s="2181" t="s">
        <v>10</v>
      </c>
      <c r="K52" s="2181" t="s">
        <v>10</v>
      </c>
      <c r="L52" s="2181" t="s">
        <v>10</v>
      </c>
      <c r="M52" s="2181" t="s">
        <v>10</v>
      </c>
      <c r="N52" s="2181" t="s">
        <v>10</v>
      </c>
      <c r="O52" s="2181" t="s">
        <v>10</v>
      </c>
      <c r="P52" s="2181" t="s">
        <v>10</v>
      </c>
      <c r="Q52" s="2181" t="s">
        <v>10</v>
      </c>
      <c r="R52" s="2181" t="s">
        <v>10</v>
      </c>
      <c r="S52" s="2181" t="s">
        <v>10</v>
      </c>
      <c r="T52" s="2181" t="s">
        <v>10</v>
      </c>
      <c r="U52" s="2181" t="s">
        <v>10</v>
      </c>
      <c r="V52" s="2181" t="s">
        <v>10</v>
      </c>
      <c r="W52" s="2181" t="s">
        <v>10</v>
      </c>
      <c r="X52" s="2181" t="s">
        <v>10</v>
      </c>
      <c r="Y52" s="2181" t="s">
        <v>10</v>
      </c>
      <c r="Z52" s="2181" t="s">
        <v>10</v>
      </c>
      <c r="AA52" s="2181" t="s">
        <v>10</v>
      </c>
      <c r="AB52" s="2181" t="s">
        <v>10</v>
      </c>
      <c r="AC52" s="2181" t="s">
        <v>10</v>
      </c>
      <c r="AD52" s="2181" t="s">
        <v>10</v>
      </c>
      <c r="AE52" s="2181" t="s">
        <v>10</v>
      </c>
      <c r="AF52" s="2181" t="s">
        <v>10</v>
      </c>
      <c r="AG52" s="2181" t="s">
        <v>10</v>
      </c>
      <c r="AH52" s="2181" t="s">
        <v>10</v>
      </c>
      <c r="AI52" s="2181" t="s">
        <v>10</v>
      </c>
      <c r="AJ52" s="2181" t="s">
        <v>10</v>
      </c>
      <c r="AK52" s="2181" t="s">
        <v>10</v>
      </c>
      <c r="AL52" s="2181" t="s">
        <v>10</v>
      </c>
      <c r="AM52" s="2181" t="s">
        <v>10</v>
      </c>
      <c r="AN52" s="2181" t="s">
        <v>10</v>
      </c>
      <c r="AO52" s="2182" t="s">
        <v>1008</v>
      </c>
      <c r="AP52" s="2182" t="s">
        <v>12</v>
      </c>
      <c r="AQ52" s="2182" t="s">
        <v>12</v>
      </c>
      <c r="AR52" s="2182" t="s">
        <v>12</v>
      </c>
      <c r="AS52" s="2183" t="s">
        <v>1009</v>
      </c>
      <c r="AT52" s="2183"/>
      <c r="AU52" s="2183"/>
      <c r="AV52" s="2183"/>
      <c r="AW52" s="2183" t="s">
        <v>1009</v>
      </c>
      <c r="AX52" s="2183"/>
      <c r="AY52" s="2183"/>
      <c r="AZ52" s="2183"/>
      <c r="BA52" s="2184" t="s">
        <v>1009</v>
      </c>
      <c r="BB52" s="2184"/>
      <c r="BC52" s="2184"/>
      <c r="BD52" s="2185"/>
    </row>
    <row r="53" spans="1:152" ht="26.25" customHeight="1">
      <c r="B53" s="2179" t="s">
        <v>1019</v>
      </c>
      <c r="C53" s="2180" t="s">
        <v>8</v>
      </c>
      <c r="D53" s="2180" t="s">
        <v>8</v>
      </c>
      <c r="E53" s="2181" t="s">
        <v>1020</v>
      </c>
      <c r="F53" s="2181" t="s">
        <v>10</v>
      </c>
      <c r="G53" s="2181" t="s">
        <v>10</v>
      </c>
      <c r="H53" s="2181" t="s">
        <v>10</v>
      </c>
      <c r="I53" s="2181" t="s">
        <v>10</v>
      </c>
      <c r="J53" s="2181" t="s">
        <v>10</v>
      </c>
      <c r="K53" s="2181" t="s">
        <v>10</v>
      </c>
      <c r="L53" s="2181" t="s">
        <v>10</v>
      </c>
      <c r="M53" s="2181" t="s">
        <v>10</v>
      </c>
      <c r="N53" s="2181" t="s">
        <v>10</v>
      </c>
      <c r="O53" s="2181" t="s">
        <v>10</v>
      </c>
      <c r="P53" s="2181" t="s">
        <v>10</v>
      </c>
      <c r="Q53" s="2181" t="s">
        <v>10</v>
      </c>
      <c r="R53" s="2181" t="s">
        <v>10</v>
      </c>
      <c r="S53" s="2181" t="s">
        <v>10</v>
      </c>
      <c r="T53" s="2181" t="s">
        <v>10</v>
      </c>
      <c r="U53" s="2181" t="s">
        <v>10</v>
      </c>
      <c r="V53" s="2181" t="s">
        <v>10</v>
      </c>
      <c r="W53" s="2181" t="s">
        <v>10</v>
      </c>
      <c r="X53" s="2181" t="s">
        <v>10</v>
      </c>
      <c r="Y53" s="2181" t="s">
        <v>10</v>
      </c>
      <c r="Z53" s="2181" t="s">
        <v>10</v>
      </c>
      <c r="AA53" s="2181" t="s">
        <v>10</v>
      </c>
      <c r="AB53" s="2181" t="s">
        <v>10</v>
      </c>
      <c r="AC53" s="2181" t="s">
        <v>10</v>
      </c>
      <c r="AD53" s="2181" t="s">
        <v>10</v>
      </c>
      <c r="AE53" s="2181" t="s">
        <v>10</v>
      </c>
      <c r="AF53" s="2181" t="s">
        <v>10</v>
      </c>
      <c r="AG53" s="2181" t="s">
        <v>10</v>
      </c>
      <c r="AH53" s="2181" t="s">
        <v>10</v>
      </c>
      <c r="AI53" s="2181" t="s">
        <v>10</v>
      </c>
      <c r="AJ53" s="2181" t="s">
        <v>10</v>
      </c>
      <c r="AK53" s="2181" t="s">
        <v>10</v>
      </c>
      <c r="AL53" s="2181" t="s">
        <v>10</v>
      </c>
      <c r="AM53" s="2181" t="s">
        <v>10</v>
      </c>
      <c r="AN53" s="2181" t="s">
        <v>10</v>
      </c>
      <c r="AO53" s="2182" t="s">
        <v>1008</v>
      </c>
      <c r="AP53" s="2182" t="s">
        <v>12</v>
      </c>
      <c r="AQ53" s="2182" t="s">
        <v>12</v>
      </c>
      <c r="AR53" s="2182" t="s">
        <v>12</v>
      </c>
      <c r="AS53" s="2183" t="s">
        <v>1009</v>
      </c>
      <c r="AT53" s="2183"/>
      <c r="AU53" s="2183"/>
      <c r="AV53" s="2183"/>
      <c r="AW53" s="2183" t="s">
        <v>1009</v>
      </c>
      <c r="AX53" s="2183"/>
      <c r="AY53" s="2183"/>
      <c r="AZ53" s="2183"/>
      <c r="BA53" s="2184" t="s">
        <v>1009</v>
      </c>
      <c r="BB53" s="2184"/>
      <c r="BC53" s="2184"/>
      <c r="BD53" s="2185"/>
    </row>
    <row r="54" spans="1:152" ht="26.25" customHeight="1">
      <c r="B54" s="2179" t="s">
        <v>1021</v>
      </c>
      <c r="C54" s="2180" t="s">
        <v>8</v>
      </c>
      <c r="D54" s="2180" t="s">
        <v>8</v>
      </c>
      <c r="E54" s="2181" t="s">
        <v>1022</v>
      </c>
      <c r="F54" s="2181" t="s">
        <v>10</v>
      </c>
      <c r="G54" s="2181" t="s">
        <v>10</v>
      </c>
      <c r="H54" s="2181" t="s">
        <v>10</v>
      </c>
      <c r="I54" s="2181" t="s">
        <v>10</v>
      </c>
      <c r="J54" s="2181" t="s">
        <v>10</v>
      </c>
      <c r="K54" s="2181" t="s">
        <v>10</v>
      </c>
      <c r="L54" s="2181" t="s">
        <v>10</v>
      </c>
      <c r="M54" s="2181" t="s">
        <v>10</v>
      </c>
      <c r="N54" s="2181" t="s">
        <v>10</v>
      </c>
      <c r="O54" s="2181" t="s">
        <v>10</v>
      </c>
      <c r="P54" s="2181" t="s">
        <v>10</v>
      </c>
      <c r="Q54" s="2181" t="s">
        <v>10</v>
      </c>
      <c r="R54" s="2181" t="s">
        <v>10</v>
      </c>
      <c r="S54" s="2181" t="s">
        <v>10</v>
      </c>
      <c r="T54" s="2181" t="s">
        <v>10</v>
      </c>
      <c r="U54" s="2181" t="s">
        <v>10</v>
      </c>
      <c r="V54" s="2181" t="s">
        <v>10</v>
      </c>
      <c r="W54" s="2181" t="s">
        <v>10</v>
      </c>
      <c r="X54" s="2181" t="s">
        <v>10</v>
      </c>
      <c r="Y54" s="2181" t="s">
        <v>10</v>
      </c>
      <c r="Z54" s="2181" t="s">
        <v>10</v>
      </c>
      <c r="AA54" s="2181" t="s">
        <v>10</v>
      </c>
      <c r="AB54" s="2181" t="s">
        <v>10</v>
      </c>
      <c r="AC54" s="2181" t="s">
        <v>10</v>
      </c>
      <c r="AD54" s="2181" t="s">
        <v>10</v>
      </c>
      <c r="AE54" s="2181" t="s">
        <v>10</v>
      </c>
      <c r="AF54" s="2181" t="s">
        <v>10</v>
      </c>
      <c r="AG54" s="2181" t="s">
        <v>10</v>
      </c>
      <c r="AH54" s="2181" t="s">
        <v>10</v>
      </c>
      <c r="AI54" s="2181" t="s">
        <v>10</v>
      </c>
      <c r="AJ54" s="2181" t="s">
        <v>10</v>
      </c>
      <c r="AK54" s="2181" t="s">
        <v>10</v>
      </c>
      <c r="AL54" s="2181" t="s">
        <v>10</v>
      </c>
      <c r="AM54" s="2181" t="s">
        <v>10</v>
      </c>
      <c r="AN54" s="2181" t="s">
        <v>10</v>
      </c>
      <c r="AO54" s="2182" t="s">
        <v>1008</v>
      </c>
      <c r="AP54" s="2182" t="s">
        <v>12</v>
      </c>
      <c r="AQ54" s="2182" t="s">
        <v>12</v>
      </c>
      <c r="AR54" s="2182" t="s">
        <v>12</v>
      </c>
      <c r="AS54" s="2183" t="s">
        <v>1009</v>
      </c>
      <c r="AT54" s="2183"/>
      <c r="AU54" s="2183"/>
      <c r="AV54" s="2183"/>
      <c r="AW54" s="2183" t="s">
        <v>1009</v>
      </c>
      <c r="AX54" s="2183"/>
      <c r="AY54" s="2183"/>
      <c r="AZ54" s="2183"/>
      <c r="BA54" s="2184" t="s">
        <v>1009</v>
      </c>
      <c r="BB54" s="2184"/>
      <c r="BC54" s="2184"/>
      <c r="BD54" s="2185"/>
    </row>
    <row r="55" spans="1:152" ht="26.25" customHeight="1">
      <c r="B55" s="2179" t="s">
        <v>1023</v>
      </c>
      <c r="C55" s="2180" t="s">
        <v>8</v>
      </c>
      <c r="D55" s="2180" t="s">
        <v>8</v>
      </c>
      <c r="E55" s="2181" t="s">
        <v>1024</v>
      </c>
      <c r="F55" s="2181" t="s">
        <v>10</v>
      </c>
      <c r="G55" s="2181" t="s">
        <v>10</v>
      </c>
      <c r="H55" s="2181" t="s">
        <v>10</v>
      </c>
      <c r="I55" s="2181" t="s">
        <v>10</v>
      </c>
      <c r="J55" s="2181" t="s">
        <v>10</v>
      </c>
      <c r="K55" s="2181" t="s">
        <v>10</v>
      </c>
      <c r="L55" s="2181" t="s">
        <v>10</v>
      </c>
      <c r="M55" s="2181" t="s">
        <v>10</v>
      </c>
      <c r="N55" s="2181" t="s">
        <v>10</v>
      </c>
      <c r="O55" s="2181" t="s">
        <v>10</v>
      </c>
      <c r="P55" s="2181" t="s">
        <v>10</v>
      </c>
      <c r="Q55" s="2181" t="s">
        <v>10</v>
      </c>
      <c r="R55" s="2181" t="s">
        <v>10</v>
      </c>
      <c r="S55" s="2181" t="s">
        <v>10</v>
      </c>
      <c r="T55" s="2181" t="s">
        <v>10</v>
      </c>
      <c r="U55" s="2181" t="s">
        <v>10</v>
      </c>
      <c r="V55" s="2181" t="s">
        <v>10</v>
      </c>
      <c r="W55" s="2181" t="s">
        <v>10</v>
      </c>
      <c r="X55" s="2181" t="s">
        <v>10</v>
      </c>
      <c r="Y55" s="2181" t="s">
        <v>10</v>
      </c>
      <c r="Z55" s="2181" t="s">
        <v>10</v>
      </c>
      <c r="AA55" s="2181" t="s">
        <v>10</v>
      </c>
      <c r="AB55" s="2181" t="s">
        <v>10</v>
      </c>
      <c r="AC55" s="2181" t="s">
        <v>10</v>
      </c>
      <c r="AD55" s="2181" t="s">
        <v>10</v>
      </c>
      <c r="AE55" s="2181" t="s">
        <v>10</v>
      </c>
      <c r="AF55" s="2181" t="s">
        <v>10</v>
      </c>
      <c r="AG55" s="2181" t="s">
        <v>10</v>
      </c>
      <c r="AH55" s="2181" t="s">
        <v>10</v>
      </c>
      <c r="AI55" s="2181" t="s">
        <v>10</v>
      </c>
      <c r="AJ55" s="2181" t="s">
        <v>10</v>
      </c>
      <c r="AK55" s="2181" t="s">
        <v>10</v>
      </c>
      <c r="AL55" s="2181" t="s">
        <v>10</v>
      </c>
      <c r="AM55" s="2181" t="s">
        <v>10</v>
      </c>
      <c r="AN55" s="2181" t="s">
        <v>10</v>
      </c>
      <c r="AO55" s="2182" t="s">
        <v>1008</v>
      </c>
      <c r="AP55" s="2182" t="s">
        <v>12</v>
      </c>
      <c r="AQ55" s="2182" t="s">
        <v>12</v>
      </c>
      <c r="AR55" s="2182" t="s">
        <v>12</v>
      </c>
      <c r="AS55" s="2183" t="s">
        <v>1009</v>
      </c>
      <c r="AT55" s="2183"/>
      <c r="AU55" s="2183"/>
      <c r="AV55" s="2183"/>
      <c r="AW55" s="2183" t="s">
        <v>1009</v>
      </c>
      <c r="AX55" s="2183"/>
      <c r="AY55" s="2183"/>
      <c r="AZ55" s="2183"/>
      <c r="BA55" s="2184" t="s">
        <v>1009</v>
      </c>
      <c r="BB55" s="2184"/>
      <c r="BC55" s="2184"/>
      <c r="BD55" s="2185"/>
    </row>
    <row r="56" spans="1:152" ht="27.75" customHeight="1" thickBot="1">
      <c r="B56" s="2156" t="s">
        <v>51</v>
      </c>
      <c r="C56" s="2157"/>
      <c r="D56" s="2157"/>
      <c r="E56" s="2157"/>
      <c r="F56" s="2157"/>
      <c r="G56" s="2157"/>
      <c r="H56" s="2157"/>
      <c r="I56" s="2157"/>
      <c r="J56" s="2157"/>
      <c r="K56" s="2157"/>
      <c r="L56" s="2157"/>
      <c r="M56" s="2157"/>
      <c r="N56" s="2157"/>
      <c r="O56" s="2157"/>
      <c r="P56" s="2157"/>
      <c r="Q56" s="2157"/>
      <c r="R56" s="2157"/>
      <c r="S56" s="2157"/>
      <c r="T56" s="2157"/>
      <c r="U56" s="2157"/>
      <c r="V56" s="2157"/>
      <c r="W56" s="2157"/>
      <c r="X56" s="2157"/>
      <c r="Y56" s="2157"/>
      <c r="Z56" s="2157"/>
      <c r="AA56" s="2157"/>
      <c r="AB56" s="2157"/>
      <c r="AC56" s="2157"/>
      <c r="AD56" s="2157"/>
      <c r="AE56" s="2157"/>
      <c r="AF56" s="2157"/>
      <c r="AG56" s="2157"/>
      <c r="AH56" s="2157"/>
      <c r="AI56" s="2157"/>
      <c r="AJ56" s="2157"/>
      <c r="AK56" s="2157"/>
      <c r="AL56" s="2157"/>
      <c r="AM56" s="2157"/>
      <c r="AN56" s="2157"/>
      <c r="AO56" s="2158">
        <v>40000</v>
      </c>
      <c r="AP56" s="2159"/>
      <c r="AQ56" s="2159"/>
      <c r="AR56" s="2159"/>
      <c r="AS56" s="2159"/>
      <c r="AT56" s="2159"/>
      <c r="AU56" s="2159"/>
      <c r="AV56" s="2159"/>
      <c r="AW56" s="2159"/>
      <c r="AX56" s="2159"/>
      <c r="AY56" s="2159"/>
      <c r="AZ56" s="2159"/>
      <c r="BA56" s="2159"/>
      <c r="BB56" s="2159"/>
      <c r="BC56" s="2159"/>
      <c r="BD56" s="2160"/>
    </row>
    <row r="57" spans="1:152" ht="15" customHeight="1" thickBot="1">
      <c r="A57" s="1949"/>
      <c r="B57" s="1949"/>
      <c r="C57" s="1949"/>
      <c r="D57" s="1949"/>
      <c r="E57" s="1949"/>
      <c r="F57" s="1949"/>
      <c r="G57" s="1949"/>
      <c r="H57" s="1949"/>
      <c r="I57" s="1949"/>
      <c r="J57" s="1949"/>
      <c r="K57" s="1949"/>
      <c r="L57" s="1949"/>
      <c r="M57" s="1949"/>
      <c r="N57" s="1949"/>
      <c r="O57" s="1949"/>
      <c r="P57" s="1949"/>
      <c r="Q57" s="1949"/>
      <c r="R57" s="1949"/>
      <c r="S57" s="1949"/>
      <c r="T57" s="1949"/>
      <c r="U57" s="1949"/>
      <c r="V57" s="1949"/>
      <c r="W57" s="1949"/>
      <c r="X57" s="1949"/>
      <c r="Y57" s="1949"/>
      <c r="Z57" s="1949"/>
      <c r="AA57" s="1949"/>
      <c r="AB57" s="1949"/>
      <c r="AC57" s="1949"/>
      <c r="AD57" s="1949"/>
      <c r="AE57" s="1949"/>
      <c r="AF57" s="1949"/>
      <c r="AG57" s="1949"/>
      <c r="AH57" s="1949"/>
      <c r="AI57" s="1949"/>
      <c r="AJ57" s="1949"/>
      <c r="AK57" s="1949"/>
      <c r="AL57" s="1949"/>
      <c r="AM57" s="1949"/>
      <c r="AN57" s="1949"/>
      <c r="AO57" s="1949"/>
      <c r="AP57" s="1949"/>
      <c r="AQ57" s="1949"/>
      <c r="AR57" s="1949"/>
      <c r="AS57" s="1949"/>
      <c r="AT57" s="1949"/>
      <c r="AU57" s="1949"/>
      <c r="AV57" s="1949"/>
      <c r="AW57" s="1949"/>
      <c r="AX57" s="1949"/>
      <c r="AY57" s="1949"/>
      <c r="AZ57" s="1949"/>
      <c r="BA57" s="1949"/>
      <c r="BB57" s="1949"/>
      <c r="BC57" s="1949"/>
      <c r="BD57" s="2083"/>
    </row>
    <row r="58" spans="1:152" ht="29.25" customHeight="1">
      <c r="B58" s="2058" t="s">
        <v>34</v>
      </c>
      <c r="C58" s="2059"/>
      <c r="D58" s="2059"/>
      <c r="E58" s="2059"/>
      <c r="F58" s="2059"/>
      <c r="G58" s="2059"/>
      <c r="H58" s="2059"/>
      <c r="I58" s="2059"/>
      <c r="J58" s="2059"/>
      <c r="K58" s="2059"/>
      <c r="L58" s="2059"/>
      <c r="M58" s="2059"/>
      <c r="N58" s="2059"/>
      <c r="O58" s="2059"/>
      <c r="P58" s="2059"/>
      <c r="Q58" s="2059"/>
      <c r="R58" s="2059"/>
      <c r="S58" s="2059"/>
      <c r="T58" s="2059"/>
      <c r="U58" s="2059"/>
      <c r="V58" s="2059"/>
      <c r="W58" s="2059"/>
      <c r="X58" s="2059"/>
      <c r="Y58" s="2059"/>
      <c r="Z58" s="2059"/>
      <c r="AA58" s="2059"/>
      <c r="AB58" s="2059"/>
      <c r="AC58" s="2059"/>
      <c r="AD58" s="2059"/>
      <c r="AE58" s="2059"/>
      <c r="AF58" s="2059"/>
      <c r="AG58" s="2059"/>
      <c r="AH58" s="2059"/>
      <c r="AI58" s="2059"/>
      <c r="AJ58" s="2059"/>
      <c r="AK58" s="2059"/>
      <c r="AL58" s="2059"/>
      <c r="AM58" s="2059"/>
      <c r="AN58" s="2059"/>
      <c r="AO58" s="2059"/>
      <c r="AP58" s="2059"/>
      <c r="AQ58" s="2059"/>
      <c r="AR58" s="2059"/>
      <c r="AS58" s="2059"/>
      <c r="AT58" s="2059"/>
      <c r="AU58" s="2059"/>
      <c r="AV58" s="2059"/>
      <c r="AW58" s="2059"/>
      <c r="AX58" s="2059"/>
      <c r="AY58" s="2059"/>
      <c r="AZ58" s="2059"/>
      <c r="BA58" s="2059"/>
      <c r="BB58" s="2059"/>
      <c r="BC58" s="2059"/>
      <c r="BD58" s="2060"/>
    </row>
    <row r="59" spans="1:152" ht="22.5" customHeight="1">
      <c r="A59" s="52"/>
      <c r="B59" s="2061" t="s">
        <v>7</v>
      </c>
      <c r="C59" s="2030"/>
      <c r="D59" s="2030"/>
      <c r="E59" s="2062" t="s">
        <v>4</v>
      </c>
      <c r="F59" s="2062"/>
      <c r="G59" s="2062"/>
      <c r="H59" s="2062"/>
      <c r="I59" s="2062"/>
      <c r="J59" s="2062"/>
      <c r="K59" s="2062"/>
      <c r="L59" s="2062"/>
      <c r="M59" s="2062"/>
      <c r="N59" s="2062"/>
      <c r="O59" s="2062"/>
      <c r="P59" s="2062"/>
      <c r="Q59" s="2062"/>
      <c r="R59" s="2062"/>
      <c r="S59" s="2062"/>
      <c r="T59" s="2062"/>
      <c r="U59" s="2062"/>
      <c r="V59" s="2062"/>
      <c r="W59" s="2062"/>
      <c r="X59" s="2062"/>
      <c r="Y59" s="2062"/>
      <c r="Z59" s="2062"/>
      <c r="AA59" s="2062"/>
      <c r="AB59" s="2062"/>
      <c r="AC59" s="2062"/>
      <c r="AD59" s="2062"/>
      <c r="AE59" s="2062"/>
      <c r="AF59" s="2062"/>
      <c r="AG59" s="2062"/>
      <c r="AH59" s="2062"/>
      <c r="AI59" s="2062"/>
      <c r="AJ59" s="2062"/>
      <c r="AK59" s="2062"/>
      <c r="AL59" s="2062"/>
      <c r="AM59" s="2062"/>
      <c r="AN59" s="2062"/>
      <c r="AO59" s="2174" t="s">
        <v>3</v>
      </c>
      <c r="AP59" s="2174"/>
      <c r="AQ59" s="2174"/>
      <c r="AR59" s="2174"/>
      <c r="AS59" s="2174" t="s">
        <v>2</v>
      </c>
      <c r="AT59" s="2174"/>
      <c r="AU59" s="2174"/>
      <c r="AV59" s="2174"/>
      <c r="AW59" s="2174" t="s">
        <v>1</v>
      </c>
      <c r="AX59" s="2174"/>
      <c r="AY59" s="2174"/>
      <c r="AZ59" s="2174"/>
      <c r="BA59" s="2174" t="s">
        <v>0</v>
      </c>
      <c r="BB59" s="2174"/>
      <c r="BC59" s="2174"/>
      <c r="BD59" s="2175"/>
    </row>
    <row r="60" spans="1:152" ht="26.25" customHeight="1" thickBot="1">
      <c r="A60" s="52"/>
      <c r="B60" s="2150" t="s">
        <v>14</v>
      </c>
      <c r="C60" s="2151" t="s">
        <v>8</v>
      </c>
      <c r="D60" s="2151" t="s">
        <v>8</v>
      </c>
      <c r="E60" s="2167" t="s">
        <v>20</v>
      </c>
      <c r="F60" s="2167"/>
      <c r="G60" s="2167"/>
      <c r="H60" s="2167"/>
      <c r="I60" s="2167"/>
      <c r="J60" s="2167"/>
      <c r="K60" s="2167"/>
      <c r="L60" s="2167"/>
      <c r="M60" s="2167"/>
      <c r="N60" s="2167"/>
      <c r="O60" s="2167"/>
      <c r="P60" s="2167"/>
      <c r="Q60" s="2167"/>
      <c r="R60" s="2167"/>
      <c r="S60" s="2167"/>
      <c r="T60" s="2167"/>
      <c r="U60" s="2167"/>
      <c r="V60" s="2167"/>
      <c r="W60" s="2167"/>
      <c r="X60" s="2167"/>
      <c r="Y60" s="2167"/>
      <c r="Z60" s="2167"/>
      <c r="AA60" s="2167"/>
      <c r="AB60" s="2167"/>
      <c r="AC60" s="2167"/>
      <c r="AD60" s="2167"/>
      <c r="AE60" s="2167"/>
      <c r="AF60" s="2167"/>
      <c r="AG60" s="2167"/>
      <c r="AH60" s="2167"/>
      <c r="AI60" s="2167"/>
      <c r="AJ60" s="2167"/>
      <c r="AK60" s="2167"/>
      <c r="AL60" s="2167"/>
      <c r="AM60" s="2167"/>
      <c r="AN60" s="2167"/>
      <c r="AO60" s="2017" t="s">
        <v>21</v>
      </c>
      <c r="AP60" s="2017" t="s">
        <v>12</v>
      </c>
      <c r="AQ60" s="2017" t="s">
        <v>12</v>
      </c>
      <c r="AR60" s="2017" t="s">
        <v>12</v>
      </c>
      <c r="AS60" s="2018">
        <v>100</v>
      </c>
      <c r="AT60" s="2018"/>
      <c r="AU60" s="2018"/>
      <c r="AV60" s="2018"/>
      <c r="AW60" s="2018">
        <v>15</v>
      </c>
      <c r="AX60" s="2018"/>
      <c r="AY60" s="2018"/>
      <c r="AZ60" s="2018"/>
      <c r="BA60" s="1999">
        <f>AW60*AS60</f>
        <v>1500</v>
      </c>
      <c r="BB60" s="1999"/>
      <c r="BC60" s="1999"/>
      <c r="BD60" s="2070"/>
    </row>
    <row r="61" spans="1:152" ht="26.25" customHeight="1" thickBot="1">
      <c r="A61" s="52"/>
      <c r="B61" s="2150" t="s">
        <v>15</v>
      </c>
      <c r="C61" s="2151" t="s">
        <v>8</v>
      </c>
      <c r="D61" s="2151" t="s">
        <v>8</v>
      </c>
      <c r="E61" s="2087" t="s">
        <v>1025</v>
      </c>
      <c r="F61" s="2087"/>
      <c r="G61" s="2087"/>
      <c r="H61" s="2087"/>
      <c r="I61" s="2087"/>
      <c r="J61" s="2087"/>
      <c r="K61" s="2087"/>
      <c r="L61" s="2087"/>
      <c r="M61" s="2087"/>
      <c r="N61" s="2087"/>
      <c r="O61" s="2087"/>
      <c r="P61" s="2087"/>
      <c r="Q61" s="2087"/>
      <c r="R61" s="2087"/>
      <c r="S61" s="2087"/>
      <c r="T61" s="2087"/>
      <c r="U61" s="2087"/>
      <c r="V61" s="2087"/>
      <c r="W61" s="2087"/>
      <c r="X61" s="2087"/>
      <c r="Y61" s="2087"/>
      <c r="Z61" s="2087"/>
      <c r="AA61" s="2087"/>
      <c r="AB61" s="2087"/>
      <c r="AC61" s="2087"/>
      <c r="AD61" s="2087"/>
      <c r="AE61" s="2087"/>
      <c r="AF61" s="2087"/>
      <c r="AG61" s="2087"/>
      <c r="AH61" s="2087"/>
      <c r="AI61" s="2087"/>
      <c r="AJ61" s="2087"/>
      <c r="AK61" s="2087"/>
      <c r="AL61" s="2087"/>
      <c r="AM61" s="2087"/>
      <c r="AN61" s="2087"/>
      <c r="AO61" s="2017" t="s">
        <v>21</v>
      </c>
      <c r="AP61" s="2017" t="s">
        <v>12</v>
      </c>
      <c r="AQ61" s="2017" t="s">
        <v>12</v>
      </c>
      <c r="AR61" s="2017" t="s">
        <v>12</v>
      </c>
      <c r="AS61" s="2018">
        <v>25</v>
      </c>
      <c r="AT61" s="2018"/>
      <c r="AU61" s="2018"/>
      <c r="AV61" s="2018"/>
      <c r="AW61" s="2018">
        <v>1000</v>
      </c>
      <c r="AX61" s="2018"/>
      <c r="AY61" s="2018"/>
      <c r="AZ61" s="2018"/>
      <c r="BA61" s="1999">
        <f t="shared" ref="BA61:BA67" si="0">AW61*AS61</f>
        <v>25000</v>
      </c>
      <c r="BB61" s="1999"/>
      <c r="BC61" s="1999"/>
      <c r="BD61" s="2070"/>
      <c r="BN61" s="2177"/>
      <c r="BO61" s="2177"/>
      <c r="BP61" s="2177"/>
      <c r="BQ61" s="2177"/>
      <c r="BR61" s="2178"/>
    </row>
    <row r="62" spans="1:152" ht="26.25" customHeight="1">
      <c r="A62" s="52"/>
      <c r="B62" s="2150" t="s">
        <v>35</v>
      </c>
      <c r="C62" s="2151" t="s">
        <v>8</v>
      </c>
      <c r="D62" s="2151" t="s">
        <v>8</v>
      </c>
      <c r="E62" s="2167" t="s">
        <v>1026</v>
      </c>
      <c r="F62" s="2167"/>
      <c r="G62" s="2167"/>
      <c r="H62" s="2167"/>
      <c r="I62" s="2167"/>
      <c r="J62" s="2167"/>
      <c r="K62" s="2167"/>
      <c r="L62" s="2167"/>
      <c r="M62" s="2167"/>
      <c r="N62" s="2167"/>
      <c r="O62" s="2167"/>
      <c r="P62" s="2167"/>
      <c r="Q62" s="2167"/>
      <c r="R62" s="2167"/>
      <c r="S62" s="2167"/>
      <c r="T62" s="2167"/>
      <c r="U62" s="2167"/>
      <c r="V62" s="2167"/>
      <c r="W62" s="2167"/>
      <c r="X62" s="2167"/>
      <c r="Y62" s="2167"/>
      <c r="Z62" s="2167"/>
      <c r="AA62" s="2167"/>
      <c r="AB62" s="2167"/>
      <c r="AC62" s="2167"/>
      <c r="AD62" s="2167"/>
      <c r="AE62" s="2167"/>
      <c r="AF62" s="2167"/>
      <c r="AG62" s="2167"/>
      <c r="AH62" s="2167"/>
      <c r="AI62" s="2167"/>
      <c r="AJ62" s="2167"/>
      <c r="AK62" s="2167"/>
      <c r="AL62" s="2167"/>
      <c r="AM62" s="2167"/>
      <c r="AN62" s="2167"/>
      <c r="AO62" s="2017" t="s">
        <v>21</v>
      </c>
      <c r="AP62" s="2017" t="s">
        <v>12</v>
      </c>
      <c r="AQ62" s="2017" t="s">
        <v>12</v>
      </c>
      <c r="AR62" s="2017" t="s">
        <v>12</v>
      </c>
      <c r="AS62" s="2152">
        <v>15</v>
      </c>
      <c r="AT62" s="2152"/>
      <c r="AU62" s="2152"/>
      <c r="AV62" s="2152"/>
      <c r="AW62" s="2018">
        <v>1500</v>
      </c>
      <c r="AX62" s="2018"/>
      <c r="AY62" s="2018"/>
      <c r="AZ62" s="2018"/>
      <c r="BA62" s="1999">
        <f>AW62*AS62</f>
        <v>22500</v>
      </c>
      <c r="BB62" s="1999"/>
      <c r="BC62" s="1999"/>
      <c r="BD62" s="2070"/>
    </row>
    <row r="63" spans="1:152" ht="26.25" customHeight="1">
      <c r="A63" s="52"/>
      <c r="B63" s="2150" t="s">
        <v>36</v>
      </c>
      <c r="C63" s="2151" t="s">
        <v>8</v>
      </c>
      <c r="D63" s="2151" t="s">
        <v>8</v>
      </c>
      <c r="E63" s="2176" t="s">
        <v>23</v>
      </c>
      <c r="F63" s="2176"/>
      <c r="G63" s="2176"/>
      <c r="H63" s="2176"/>
      <c r="I63" s="2176"/>
      <c r="J63" s="2176"/>
      <c r="K63" s="2176"/>
      <c r="L63" s="2176"/>
      <c r="M63" s="2176"/>
      <c r="N63" s="2176"/>
      <c r="O63" s="2176"/>
      <c r="P63" s="2176"/>
      <c r="Q63" s="2176"/>
      <c r="R63" s="2176"/>
      <c r="S63" s="2176"/>
      <c r="T63" s="2176"/>
      <c r="U63" s="2176"/>
      <c r="V63" s="2176"/>
      <c r="W63" s="2176"/>
      <c r="X63" s="2176"/>
      <c r="Y63" s="2176"/>
      <c r="Z63" s="2176"/>
      <c r="AA63" s="2176"/>
      <c r="AB63" s="2176"/>
      <c r="AC63" s="2176"/>
      <c r="AD63" s="2176"/>
      <c r="AE63" s="2176"/>
      <c r="AF63" s="2176"/>
      <c r="AG63" s="2176"/>
      <c r="AH63" s="2176"/>
      <c r="AI63" s="2176"/>
      <c r="AJ63" s="2176"/>
      <c r="AK63" s="2176"/>
      <c r="AL63" s="2176"/>
      <c r="AM63" s="2176"/>
      <c r="AN63" s="2176"/>
      <c r="AO63" s="2017" t="s">
        <v>12</v>
      </c>
      <c r="AP63" s="2017"/>
      <c r="AQ63" s="2017"/>
      <c r="AR63" s="2017"/>
      <c r="AS63" s="2018">
        <v>60</v>
      </c>
      <c r="AT63" s="2018"/>
      <c r="AU63" s="2018"/>
      <c r="AV63" s="2018"/>
      <c r="AW63" s="2018">
        <v>75</v>
      </c>
      <c r="AX63" s="2018"/>
      <c r="AY63" s="2018"/>
      <c r="AZ63" s="2018"/>
      <c r="BA63" s="1999">
        <f t="shared" si="0"/>
        <v>4500</v>
      </c>
      <c r="BB63" s="1999"/>
      <c r="BC63" s="1999"/>
      <c r="BD63" s="2070"/>
    </row>
    <row r="64" spans="1:152" ht="26.25" customHeight="1">
      <c r="A64" s="52"/>
      <c r="B64" s="2150" t="s">
        <v>37</v>
      </c>
      <c r="C64" s="2151" t="s">
        <v>8</v>
      </c>
      <c r="D64" s="2151" t="s">
        <v>8</v>
      </c>
      <c r="E64" s="2167" t="s">
        <v>1027</v>
      </c>
      <c r="F64" s="2167"/>
      <c r="G64" s="2167"/>
      <c r="H64" s="2167"/>
      <c r="I64" s="2167"/>
      <c r="J64" s="2167"/>
      <c r="K64" s="2167"/>
      <c r="L64" s="2167"/>
      <c r="M64" s="2167"/>
      <c r="N64" s="2167"/>
      <c r="O64" s="2167"/>
      <c r="P64" s="2167"/>
      <c r="Q64" s="2167"/>
      <c r="R64" s="2167"/>
      <c r="S64" s="2167"/>
      <c r="T64" s="2167"/>
      <c r="U64" s="2167"/>
      <c r="V64" s="2167"/>
      <c r="W64" s="2167"/>
      <c r="X64" s="2167"/>
      <c r="Y64" s="2167"/>
      <c r="Z64" s="2167"/>
      <c r="AA64" s="2167"/>
      <c r="AB64" s="2167"/>
      <c r="AC64" s="2167"/>
      <c r="AD64" s="2167"/>
      <c r="AE64" s="2167"/>
      <c r="AF64" s="2167"/>
      <c r="AG64" s="2167"/>
      <c r="AH64" s="2167"/>
      <c r="AI64" s="2167"/>
      <c r="AJ64" s="2167"/>
      <c r="AK64" s="2167"/>
      <c r="AL64" s="2167"/>
      <c r="AM64" s="2167"/>
      <c r="AN64" s="2167"/>
      <c r="AO64" s="2017" t="s">
        <v>21</v>
      </c>
      <c r="AP64" s="2017"/>
      <c r="AQ64" s="2017"/>
      <c r="AR64" s="2017"/>
      <c r="AS64" s="2018">
        <v>20</v>
      </c>
      <c r="AT64" s="2018"/>
      <c r="AU64" s="2018"/>
      <c r="AV64" s="2018"/>
      <c r="AW64" s="2018">
        <v>1000</v>
      </c>
      <c r="AX64" s="2018"/>
      <c r="AY64" s="2018"/>
      <c r="AZ64" s="2018"/>
      <c r="BA64" s="1999">
        <f t="shared" si="0"/>
        <v>20000</v>
      </c>
      <c r="BB64" s="1999"/>
      <c r="BC64" s="1999"/>
      <c r="BD64" s="2070"/>
    </row>
    <row r="65" spans="1:56" ht="26.25" customHeight="1">
      <c r="A65" s="52"/>
      <c r="B65" s="2150" t="s">
        <v>38</v>
      </c>
      <c r="C65" s="2151" t="s">
        <v>8</v>
      </c>
      <c r="D65" s="2151" t="s">
        <v>8</v>
      </c>
      <c r="E65" s="2167" t="s">
        <v>24</v>
      </c>
      <c r="F65" s="2167"/>
      <c r="G65" s="2167"/>
      <c r="H65" s="2167"/>
      <c r="I65" s="2167"/>
      <c r="J65" s="2167"/>
      <c r="K65" s="2167"/>
      <c r="L65" s="2167"/>
      <c r="M65" s="2167"/>
      <c r="N65" s="2167"/>
      <c r="O65" s="2167"/>
      <c r="P65" s="2167"/>
      <c r="Q65" s="2167"/>
      <c r="R65" s="2167"/>
      <c r="S65" s="2167"/>
      <c r="T65" s="2167"/>
      <c r="U65" s="2167"/>
      <c r="V65" s="2167"/>
      <c r="W65" s="2167"/>
      <c r="X65" s="2167"/>
      <c r="Y65" s="2167"/>
      <c r="Z65" s="2167"/>
      <c r="AA65" s="2167"/>
      <c r="AB65" s="2167"/>
      <c r="AC65" s="2167"/>
      <c r="AD65" s="2167"/>
      <c r="AE65" s="2167"/>
      <c r="AF65" s="2167"/>
      <c r="AG65" s="2167"/>
      <c r="AH65" s="2167"/>
      <c r="AI65" s="2167"/>
      <c r="AJ65" s="2167"/>
      <c r="AK65" s="2167"/>
      <c r="AL65" s="2167"/>
      <c r="AM65" s="2167"/>
      <c r="AN65" s="2167"/>
      <c r="AO65" s="2017" t="s">
        <v>21</v>
      </c>
      <c r="AP65" s="2017"/>
      <c r="AQ65" s="2017"/>
      <c r="AR65" s="2017"/>
      <c r="AS65" s="2018">
        <v>100</v>
      </c>
      <c r="AT65" s="2018"/>
      <c r="AU65" s="2018"/>
      <c r="AV65" s="2018"/>
      <c r="AW65" s="2018">
        <v>21</v>
      </c>
      <c r="AX65" s="2018"/>
      <c r="AY65" s="2018"/>
      <c r="AZ65" s="2018"/>
      <c r="BA65" s="1999">
        <f t="shared" si="0"/>
        <v>2100</v>
      </c>
      <c r="BB65" s="1999"/>
      <c r="BC65" s="1999"/>
      <c r="BD65" s="2070"/>
    </row>
    <row r="66" spans="1:56" ht="26.25" customHeight="1">
      <c r="A66" s="52"/>
      <c r="B66" s="2150" t="s">
        <v>39</v>
      </c>
      <c r="C66" s="2151" t="s">
        <v>8</v>
      </c>
      <c r="D66" s="2151" t="s">
        <v>8</v>
      </c>
      <c r="E66" s="2167" t="s">
        <v>25</v>
      </c>
      <c r="F66" s="2167"/>
      <c r="G66" s="2167"/>
      <c r="H66" s="2167"/>
      <c r="I66" s="2167"/>
      <c r="J66" s="2167"/>
      <c r="K66" s="2167"/>
      <c r="L66" s="2167"/>
      <c r="M66" s="2167"/>
      <c r="N66" s="2167"/>
      <c r="O66" s="2167"/>
      <c r="P66" s="2167"/>
      <c r="Q66" s="2167"/>
      <c r="R66" s="2167"/>
      <c r="S66" s="2167"/>
      <c r="T66" s="2167"/>
      <c r="U66" s="2167"/>
      <c r="V66" s="2167"/>
      <c r="W66" s="2167"/>
      <c r="X66" s="2167"/>
      <c r="Y66" s="2167"/>
      <c r="Z66" s="2167"/>
      <c r="AA66" s="2167"/>
      <c r="AB66" s="2167"/>
      <c r="AC66" s="2167"/>
      <c r="AD66" s="2167"/>
      <c r="AE66" s="2167"/>
      <c r="AF66" s="2167"/>
      <c r="AG66" s="2167"/>
      <c r="AH66" s="2167"/>
      <c r="AI66" s="2167"/>
      <c r="AJ66" s="2167"/>
      <c r="AK66" s="2167"/>
      <c r="AL66" s="2167"/>
      <c r="AM66" s="2167"/>
      <c r="AN66" s="2167"/>
      <c r="AO66" s="2017" t="s">
        <v>21</v>
      </c>
      <c r="AP66" s="2017"/>
      <c r="AQ66" s="2017"/>
      <c r="AR66" s="2017"/>
      <c r="AS66" s="2018">
        <v>37</v>
      </c>
      <c r="AT66" s="2018"/>
      <c r="AU66" s="2018"/>
      <c r="AV66" s="2018"/>
      <c r="AW66" s="2018">
        <v>700</v>
      </c>
      <c r="AX66" s="2018"/>
      <c r="AY66" s="2018"/>
      <c r="AZ66" s="2018"/>
      <c r="BA66" s="1999">
        <f t="shared" si="0"/>
        <v>25900</v>
      </c>
      <c r="BB66" s="1999"/>
      <c r="BC66" s="1999"/>
      <c r="BD66" s="2070"/>
    </row>
    <row r="67" spans="1:56" ht="26.25" customHeight="1">
      <c r="A67" s="52"/>
      <c r="B67" s="2150" t="s">
        <v>40</v>
      </c>
      <c r="C67" s="2151" t="s">
        <v>8</v>
      </c>
      <c r="D67" s="2151" t="s">
        <v>8</v>
      </c>
      <c r="E67" s="2167" t="s">
        <v>157</v>
      </c>
      <c r="F67" s="2167"/>
      <c r="G67" s="2167"/>
      <c r="H67" s="2167"/>
      <c r="I67" s="2167"/>
      <c r="J67" s="2167"/>
      <c r="K67" s="2167"/>
      <c r="L67" s="2167"/>
      <c r="M67" s="2167"/>
      <c r="N67" s="2167"/>
      <c r="O67" s="2167"/>
      <c r="P67" s="2167"/>
      <c r="Q67" s="2167"/>
      <c r="R67" s="2167"/>
      <c r="S67" s="2167"/>
      <c r="T67" s="2167"/>
      <c r="U67" s="2167"/>
      <c r="V67" s="2167"/>
      <c r="W67" s="2167"/>
      <c r="X67" s="2167"/>
      <c r="Y67" s="2167"/>
      <c r="Z67" s="2167"/>
      <c r="AA67" s="2167"/>
      <c r="AB67" s="2167"/>
      <c r="AC67" s="2167"/>
      <c r="AD67" s="2167"/>
      <c r="AE67" s="2167"/>
      <c r="AF67" s="2167"/>
      <c r="AG67" s="2167"/>
      <c r="AH67" s="2167"/>
      <c r="AI67" s="2167"/>
      <c r="AJ67" s="2167"/>
      <c r="AK67" s="2167"/>
      <c r="AL67" s="2167"/>
      <c r="AM67" s="2167"/>
      <c r="AN67" s="2167"/>
      <c r="AO67" s="2017" t="s">
        <v>13</v>
      </c>
      <c r="AP67" s="2017"/>
      <c r="AQ67" s="2017"/>
      <c r="AR67" s="2017"/>
      <c r="AS67" s="2018">
        <v>250</v>
      </c>
      <c r="AT67" s="2018"/>
      <c r="AU67" s="2018"/>
      <c r="AV67" s="2018"/>
      <c r="AW67" s="2018">
        <v>10</v>
      </c>
      <c r="AX67" s="2018"/>
      <c r="AY67" s="2018"/>
      <c r="AZ67" s="2018"/>
      <c r="BA67" s="1999">
        <f t="shared" si="0"/>
        <v>2500</v>
      </c>
      <c r="BB67" s="1999"/>
      <c r="BC67" s="1999"/>
      <c r="BD67" s="2070"/>
    </row>
    <row r="68" spans="1:56" ht="27.75" customHeight="1" thickBot="1">
      <c r="A68" s="239"/>
      <c r="B68" s="2156" t="s">
        <v>52</v>
      </c>
      <c r="C68" s="2157"/>
      <c r="D68" s="2157"/>
      <c r="E68" s="2157"/>
      <c r="F68" s="2157"/>
      <c r="G68" s="2157"/>
      <c r="H68" s="2157"/>
      <c r="I68" s="2157"/>
      <c r="J68" s="2157"/>
      <c r="K68" s="2157"/>
      <c r="L68" s="2157"/>
      <c r="M68" s="2157"/>
      <c r="N68" s="2157"/>
      <c r="O68" s="2157"/>
      <c r="P68" s="2157"/>
      <c r="Q68" s="2157"/>
      <c r="R68" s="2157"/>
      <c r="S68" s="2157"/>
      <c r="T68" s="2157"/>
      <c r="U68" s="2157"/>
      <c r="V68" s="2157"/>
      <c r="W68" s="2157"/>
      <c r="X68" s="2157"/>
      <c r="Y68" s="2157"/>
      <c r="Z68" s="2157"/>
      <c r="AA68" s="2157"/>
      <c r="AB68" s="2157"/>
      <c r="AC68" s="2157"/>
      <c r="AD68" s="2157"/>
      <c r="AE68" s="2157"/>
      <c r="AF68" s="2157"/>
      <c r="AG68" s="2157"/>
      <c r="AH68" s="2157"/>
      <c r="AI68" s="2157"/>
      <c r="AJ68" s="2157"/>
      <c r="AK68" s="2157"/>
      <c r="AL68" s="2157"/>
      <c r="AM68" s="2157"/>
      <c r="AN68" s="2157"/>
      <c r="AO68" s="2036">
        <f>SUM(BA60:BD67)</f>
        <v>104000</v>
      </c>
      <c r="AP68" s="2037"/>
      <c r="AQ68" s="2037"/>
      <c r="AR68" s="2037"/>
      <c r="AS68" s="2037"/>
      <c r="AT68" s="2037"/>
      <c r="AU68" s="2037"/>
      <c r="AV68" s="2037"/>
      <c r="AW68" s="2037"/>
      <c r="AX68" s="2037"/>
      <c r="AY68" s="2037"/>
      <c r="AZ68" s="2037"/>
      <c r="BA68" s="2037"/>
      <c r="BB68" s="2037"/>
      <c r="BC68" s="2037"/>
      <c r="BD68" s="2038"/>
    </row>
    <row r="69" spans="1:56" ht="15" customHeight="1" thickBot="1">
      <c r="A69" s="2171"/>
      <c r="B69" s="2171"/>
      <c r="C69" s="2171"/>
      <c r="D69" s="2171"/>
      <c r="E69" s="2171"/>
      <c r="F69" s="2171"/>
      <c r="G69" s="2171"/>
      <c r="H69" s="2171"/>
      <c r="I69" s="2171"/>
      <c r="J69" s="2171"/>
      <c r="K69" s="2171"/>
      <c r="L69" s="2171"/>
      <c r="M69" s="2171"/>
      <c r="N69" s="2171"/>
      <c r="O69" s="2171"/>
      <c r="P69" s="2171"/>
      <c r="Q69" s="2171"/>
      <c r="R69" s="2171"/>
      <c r="S69" s="2171"/>
      <c r="T69" s="2171"/>
      <c r="U69" s="2171"/>
      <c r="V69" s="2171"/>
      <c r="W69" s="2171"/>
      <c r="X69" s="2171"/>
      <c r="Y69" s="2171"/>
      <c r="Z69" s="2171"/>
      <c r="AA69" s="2171"/>
      <c r="AB69" s="2171"/>
      <c r="AC69" s="2171"/>
      <c r="AD69" s="2171"/>
      <c r="AE69" s="2171"/>
      <c r="AF69" s="2171"/>
      <c r="AG69" s="2171"/>
      <c r="AH69" s="2171"/>
      <c r="AI69" s="2171"/>
      <c r="AJ69" s="2171"/>
      <c r="AK69" s="2171"/>
      <c r="AL69" s="2171"/>
      <c r="AM69" s="2171"/>
      <c r="AN69" s="2171"/>
      <c r="AO69" s="2171"/>
      <c r="AP69" s="2171"/>
      <c r="AQ69" s="2171"/>
      <c r="AR69" s="2171"/>
      <c r="AS69" s="2171"/>
      <c r="AT69" s="2171"/>
      <c r="AU69" s="2171"/>
      <c r="AV69" s="2171"/>
      <c r="AW69" s="2171"/>
      <c r="AX69" s="2171"/>
      <c r="AY69" s="2171"/>
      <c r="AZ69" s="2171"/>
      <c r="BA69" s="2171"/>
      <c r="BB69" s="2171"/>
      <c r="BC69" s="2171"/>
      <c r="BD69" s="2172"/>
    </row>
    <row r="70" spans="1:56" ht="30" customHeight="1">
      <c r="A70" s="52"/>
      <c r="B70" s="2058" t="s">
        <v>43</v>
      </c>
      <c r="C70" s="2059"/>
      <c r="D70" s="2059"/>
      <c r="E70" s="2059"/>
      <c r="F70" s="2059"/>
      <c r="G70" s="2059"/>
      <c r="H70" s="2059"/>
      <c r="I70" s="2059"/>
      <c r="J70" s="2059"/>
      <c r="K70" s="2059"/>
      <c r="L70" s="2059"/>
      <c r="M70" s="2059"/>
      <c r="N70" s="2059"/>
      <c r="O70" s="2059"/>
      <c r="P70" s="2059"/>
      <c r="Q70" s="2059"/>
      <c r="R70" s="2059"/>
      <c r="S70" s="2059"/>
      <c r="T70" s="2059"/>
      <c r="U70" s="2059"/>
      <c r="V70" s="2059"/>
      <c r="W70" s="2059"/>
      <c r="X70" s="2059"/>
      <c r="Y70" s="2059"/>
      <c r="Z70" s="2059"/>
      <c r="AA70" s="2059"/>
      <c r="AB70" s="2059"/>
      <c r="AC70" s="2059"/>
      <c r="AD70" s="2059"/>
      <c r="AE70" s="2059"/>
      <c r="AF70" s="2059"/>
      <c r="AG70" s="2059"/>
      <c r="AH70" s="2059"/>
      <c r="AI70" s="2059"/>
      <c r="AJ70" s="2059"/>
      <c r="AK70" s="2059"/>
      <c r="AL70" s="2059"/>
      <c r="AM70" s="2059"/>
      <c r="AN70" s="2059"/>
      <c r="AO70" s="2059"/>
      <c r="AP70" s="2059"/>
      <c r="AQ70" s="2059"/>
      <c r="AR70" s="2059"/>
      <c r="AS70" s="2059"/>
      <c r="AT70" s="2059"/>
      <c r="AU70" s="2059"/>
      <c r="AV70" s="2059"/>
      <c r="AW70" s="2059"/>
      <c r="AX70" s="2059"/>
      <c r="AY70" s="2059"/>
      <c r="AZ70" s="2059"/>
      <c r="BA70" s="2059"/>
      <c r="BB70" s="2059"/>
      <c r="BC70" s="2059"/>
      <c r="BD70" s="2060"/>
    </row>
    <row r="71" spans="1:56" ht="30" customHeight="1">
      <c r="A71" s="52"/>
      <c r="B71" s="2173" t="s">
        <v>7</v>
      </c>
      <c r="C71" s="1431"/>
      <c r="D71" s="1431"/>
      <c r="E71" s="2062" t="s">
        <v>4</v>
      </c>
      <c r="F71" s="2062"/>
      <c r="G71" s="2062"/>
      <c r="H71" s="2062"/>
      <c r="I71" s="2062"/>
      <c r="J71" s="2062"/>
      <c r="K71" s="2062"/>
      <c r="L71" s="2062"/>
      <c r="M71" s="2062"/>
      <c r="N71" s="2062"/>
      <c r="O71" s="2062"/>
      <c r="P71" s="2062"/>
      <c r="Q71" s="2062"/>
      <c r="R71" s="2062"/>
      <c r="S71" s="2062"/>
      <c r="T71" s="2062"/>
      <c r="U71" s="2062"/>
      <c r="V71" s="2062"/>
      <c r="W71" s="2062"/>
      <c r="X71" s="2062"/>
      <c r="Y71" s="2062"/>
      <c r="Z71" s="2062"/>
      <c r="AA71" s="2062"/>
      <c r="AB71" s="2062"/>
      <c r="AC71" s="2062"/>
      <c r="AD71" s="2062"/>
      <c r="AE71" s="2062"/>
      <c r="AF71" s="2062"/>
      <c r="AG71" s="2062"/>
      <c r="AH71" s="2062"/>
      <c r="AI71" s="2062"/>
      <c r="AJ71" s="2062"/>
      <c r="AK71" s="2062"/>
      <c r="AL71" s="2062"/>
      <c r="AM71" s="2062"/>
      <c r="AN71" s="2062"/>
      <c r="AO71" s="2174" t="s">
        <v>3</v>
      </c>
      <c r="AP71" s="2174"/>
      <c r="AQ71" s="2174"/>
      <c r="AR71" s="2174"/>
      <c r="AS71" s="2174" t="s">
        <v>2</v>
      </c>
      <c r="AT71" s="2174"/>
      <c r="AU71" s="2174"/>
      <c r="AV71" s="2174"/>
      <c r="AW71" s="2174" t="s">
        <v>1</v>
      </c>
      <c r="AX71" s="2174"/>
      <c r="AY71" s="2174"/>
      <c r="AZ71" s="2174"/>
      <c r="BA71" s="2174" t="s">
        <v>0</v>
      </c>
      <c r="BB71" s="2174"/>
      <c r="BC71" s="2174"/>
      <c r="BD71" s="2175"/>
    </row>
    <row r="72" spans="1:56" ht="25.5" customHeight="1">
      <c r="A72" s="52"/>
      <c r="B72" s="2150" t="s">
        <v>18</v>
      </c>
      <c r="C72" s="2151"/>
      <c r="D72" s="2151"/>
      <c r="E72" s="2167" t="s">
        <v>1028</v>
      </c>
      <c r="F72" s="2167"/>
      <c r="G72" s="2167"/>
      <c r="H72" s="2167"/>
      <c r="I72" s="2167"/>
      <c r="J72" s="2167"/>
      <c r="K72" s="2167"/>
      <c r="L72" s="2167"/>
      <c r="M72" s="2167"/>
      <c r="N72" s="2167"/>
      <c r="O72" s="2167"/>
      <c r="P72" s="2167"/>
      <c r="Q72" s="2167"/>
      <c r="R72" s="2167"/>
      <c r="S72" s="2167"/>
      <c r="T72" s="2167"/>
      <c r="U72" s="2167"/>
      <c r="V72" s="2167"/>
      <c r="W72" s="2167"/>
      <c r="X72" s="2167"/>
      <c r="Y72" s="2167"/>
      <c r="Z72" s="2167"/>
      <c r="AA72" s="2167"/>
      <c r="AB72" s="2167"/>
      <c r="AC72" s="2167"/>
      <c r="AD72" s="2167"/>
      <c r="AE72" s="2167"/>
      <c r="AF72" s="2167"/>
      <c r="AG72" s="2167"/>
      <c r="AH72" s="2167"/>
      <c r="AI72" s="2167"/>
      <c r="AJ72" s="2167"/>
      <c r="AK72" s="2167"/>
      <c r="AL72" s="2167"/>
      <c r="AM72" s="2167"/>
      <c r="AN72" s="2167"/>
      <c r="AO72" s="2017" t="s">
        <v>21</v>
      </c>
      <c r="AP72" s="2017"/>
      <c r="AQ72" s="2017"/>
      <c r="AR72" s="2017"/>
      <c r="AS72" s="2018">
        <v>15</v>
      </c>
      <c r="AT72" s="2018"/>
      <c r="AU72" s="2018"/>
      <c r="AV72" s="2018"/>
      <c r="AW72" s="2018">
        <v>1200</v>
      </c>
      <c r="AX72" s="2018"/>
      <c r="AY72" s="2018"/>
      <c r="AZ72" s="2018"/>
      <c r="BA72" s="2079">
        <f t="shared" ref="BA72:BA79" si="1">AW72*AS72</f>
        <v>18000</v>
      </c>
      <c r="BB72" s="2079"/>
      <c r="BC72" s="2079"/>
      <c r="BD72" s="2080"/>
    </row>
    <row r="73" spans="1:56" ht="25.5" customHeight="1">
      <c r="A73" s="52"/>
      <c r="B73" s="2150" t="s">
        <v>19</v>
      </c>
      <c r="C73" s="2151"/>
      <c r="D73" s="2151"/>
      <c r="E73" s="2167" t="s">
        <v>672</v>
      </c>
      <c r="F73" s="2167"/>
      <c r="G73" s="2167"/>
      <c r="H73" s="2167"/>
      <c r="I73" s="2167"/>
      <c r="J73" s="2167"/>
      <c r="K73" s="2167"/>
      <c r="L73" s="2167"/>
      <c r="M73" s="2167"/>
      <c r="N73" s="2167"/>
      <c r="O73" s="2167"/>
      <c r="P73" s="2167"/>
      <c r="Q73" s="2167"/>
      <c r="R73" s="2167"/>
      <c r="S73" s="2167"/>
      <c r="T73" s="2167"/>
      <c r="U73" s="2167"/>
      <c r="V73" s="2167"/>
      <c r="W73" s="2167"/>
      <c r="X73" s="2167"/>
      <c r="Y73" s="2167"/>
      <c r="Z73" s="2167"/>
      <c r="AA73" s="2167"/>
      <c r="AB73" s="2167"/>
      <c r="AC73" s="2167"/>
      <c r="AD73" s="2167"/>
      <c r="AE73" s="2167"/>
      <c r="AF73" s="2167"/>
      <c r="AG73" s="2167"/>
      <c r="AH73" s="2167"/>
      <c r="AI73" s="2167"/>
      <c r="AJ73" s="2167"/>
      <c r="AK73" s="2167"/>
      <c r="AL73" s="2167"/>
      <c r="AM73" s="2167"/>
      <c r="AN73" s="2167"/>
      <c r="AO73" s="2017" t="s">
        <v>21</v>
      </c>
      <c r="AP73" s="2017"/>
      <c r="AQ73" s="2017"/>
      <c r="AR73" s="2017"/>
      <c r="AS73" s="2018">
        <v>100</v>
      </c>
      <c r="AT73" s="2018"/>
      <c r="AU73" s="2018"/>
      <c r="AV73" s="2018"/>
      <c r="AW73" s="2018">
        <v>1000</v>
      </c>
      <c r="AX73" s="2018"/>
      <c r="AY73" s="2018"/>
      <c r="AZ73" s="2018"/>
      <c r="BA73" s="2079">
        <f t="shared" si="1"/>
        <v>100000</v>
      </c>
      <c r="BB73" s="2079"/>
      <c r="BC73" s="2079"/>
      <c r="BD73" s="2080"/>
    </row>
    <row r="74" spans="1:56" ht="25.5" customHeight="1">
      <c r="A74" s="52"/>
      <c r="B74" s="2150" t="s">
        <v>44</v>
      </c>
      <c r="C74" s="2151"/>
      <c r="D74" s="2151"/>
      <c r="E74" s="2167" t="s">
        <v>1029</v>
      </c>
      <c r="F74" s="2167"/>
      <c r="G74" s="2167"/>
      <c r="H74" s="2167"/>
      <c r="I74" s="2167"/>
      <c r="J74" s="2167"/>
      <c r="K74" s="2167"/>
      <c r="L74" s="2167"/>
      <c r="M74" s="2167"/>
      <c r="N74" s="2167"/>
      <c r="O74" s="2167"/>
      <c r="P74" s="2167"/>
      <c r="Q74" s="2167"/>
      <c r="R74" s="2167"/>
      <c r="S74" s="2167"/>
      <c r="T74" s="2167"/>
      <c r="U74" s="2167"/>
      <c r="V74" s="2167"/>
      <c r="W74" s="2167"/>
      <c r="X74" s="2167"/>
      <c r="Y74" s="2167"/>
      <c r="Z74" s="2167"/>
      <c r="AA74" s="2167"/>
      <c r="AB74" s="2167"/>
      <c r="AC74" s="2167"/>
      <c r="AD74" s="2167"/>
      <c r="AE74" s="2167"/>
      <c r="AF74" s="2167"/>
      <c r="AG74" s="2167"/>
      <c r="AH74" s="2167"/>
      <c r="AI74" s="2167"/>
      <c r="AJ74" s="2167"/>
      <c r="AK74" s="2167"/>
      <c r="AL74" s="2167"/>
      <c r="AM74" s="2167"/>
      <c r="AN74" s="2167"/>
      <c r="AO74" s="2017" t="s">
        <v>21</v>
      </c>
      <c r="AP74" s="2017" t="s">
        <v>12</v>
      </c>
      <c r="AQ74" s="2017" t="s">
        <v>12</v>
      </c>
      <c r="AR74" s="2017" t="s">
        <v>12</v>
      </c>
      <c r="AS74" s="2018">
        <v>25</v>
      </c>
      <c r="AT74" s="2018"/>
      <c r="AU74" s="2018"/>
      <c r="AV74" s="2018"/>
      <c r="AW74" s="2018">
        <v>1200</v>
      </c>
      <c r="AX74" s="2018"/>
      <c r="AY74" s="2018"/>
      <c r="AZ74" s="2018"/>
      <c r="BA74" s="2079">
        <f t="shared" si="1"/>
        <v>30000</v>
      </c>
      <c r="BB74" s="2079"/>
      <c r="BC74" s="2079"/>
      <c r="BD74" s="2080"/>
    </row>
    <row r="75" spans="1:56" ht="25.5" customHeight="1">
      <c r="A75" s="52"/>
      <c r="B75" s="2150" t="s">
        <v>45</v>
      </c>
      <c r="C75" s="2151"/>
      <c r="D75" s="2151"/>
      <c r="E75" s="2167" t="s">
        <v>29</v>
      </c>
      <c r="F75" s="2167"/>
      <c r="G75" s="2167"/>
      <c r="H75" s="2167"/>
      <c r="I75" s="2167"/>
      <c r="J75" s="2167"/>
      <c r="K75" s="2167"/>
      <c r="L75" s="2167"/>
      <c r="M75" s="2167"/>
      <c r="N75" s="2167"/>
      <c r="O75" s="2167"/>
      <c r="P75" s="2167"/>
      <c r="Q75" s="2167"/>
      <c r="R75" s="2167"/>
      <c r="S75" s="2167"/>
      <c r="T75" s="2167"/>
      <c r="U75" s="2167"/>
      <c r="V75" s="2167"/>
      <c r="W75" s="2167"/>
      <c r="X75" s="2167"/>
      <c r="Y75" s="2167"/>
      <c r="Z75" s="2167"/>
      <c r="AA75" s="2167"/>
      <c r="AB75" s="2167"/>
      <c r="AC75" s="2167"/>
      <c r="AD75" s="2167"/>
      <c r="AE75" s="2167"/>
      <c r="AF75" s="2167"/>
      <c r="AG75" s="2167"/>
      <c r="AH75" s="2167"/>
      <c r="AI75" s="2167"/>
      <c r="AJ75" s="2167"/>
      <c r="AK75" s="2167"/>
      <c r="AL75" s="2167"/>
      <c r="AM75" s="2167"/>
      <c r="AN75" s="2167"/>
      <c r="AO75" s="2017" t="s">
        <v>21</v>
      </c>
      <c r="AP75" s="2017"/>
      <c r="AQ75" s="2017"/>
      <c r="AR75" s="2017"/>
      <c r="AS75" s="2018">
        <v>5</v>
      </c>
      <c r="AT75" s="2018"/>
      <c r="AU75" s="2018"/>
      <c r="AV75" s="2018"/>
      <c r="AW75" s="2018">
        <v>900</v>
      </c>
      <c r="AX75" s="2018"/>
      <c r="AY75" s="2018"/>
      <c r="AZ75" s="2018"/>
      <c r="BA75" s="2079">
        <f t="shared" si="1"/>
        <v>4500</v>
      </c>
      <c r="BB75" s="2079"/>
      <c r="BC75" s="2079"/>
      <c r="BD75" s="2080"/>
    </row>
    <row r="76" spans="1:56" ht="25.5" customHeight="1">
      <c r="A76" s="52"/>
      <c r="B76" s="2150" t="s">
        <v>46</v>
      </c>
      <c r="C76" s="2151"/>
      <c r="D76" s="2151"/>
      <c r="E76" s="2167" t="s">
        <v>673</v>
      </c>
      <c r="F76" s="2167"/>
      <c r="G76" s="2167"/>
      <c r="H76" s="2167"/>
      <c r="I76" s="2167"/>
      <c r="J76" s="2167"/>
      <c r="K76" s="2167"/>
      <c r="L76" s="2167"/>
      <c r="M76" s="2167"/>
      <c r="N76" s="2167"/>
      <c r="O76" s="2167"/>
      <c r="P76" s="2167"/>
      <c r="Q76" s="2167"/>
      <c r="R76" s="2167"/>
      <c r="S76" s="2167"/>
      <c r="T76" s="2167"/>
      <c r="U76" s="2167"/>
      <c r="V76" s="2167"/>
      <c r="W76" s="2167"/>
      <c r="X76" s="2167"/>
      <c r="Y76" s="2167"/>
      <c r="Z76" s="2167"/>
      <c r="AA76" s="2167"/>
      <c r="AB76" s="2167"/>
      <c r="AC76" s="2167"/>
      <c r="AD76" s="2167"/>
      <c r="AE76" s="2167"/>
      <c r="AF76" s="2167"/>
      <c r="AG76" s="2167"/>
      <c r="AH76" s="2167"/>
      <c r="AI76" s="2167"/>
      <c r="AJ76" s="2167"/>
      <c r="AK76" s="2167"/>
      <c r="AL76" s="2167"/>
      <c r="AM76" s="2167"/>
      <c r="AN76" s="2167"/>
      <c r="AO76" s="2017" t="s">
        <v>21</v>
      </c>
      <c r="AP76" s="2017"/>
      <c r="AQ76" s="2017"/>
      <c r="AR76" s="2017"/>
      <c r="AS76" s="2018">
        <v>3</v>
      </c>
      <c r="AT76" s="2018"/>
      <c r="AU76" s="2018"/>
      <c r="AV76" s="2018"/>
      <c r="AW76" s="2018">
        <v>600</v>
      </c>
      <c r="AX76" s="2018"/>
      <c r="AY76" s="2018"/>
      <c r="AZ76" s="2018"/>
      <c r="BA76" s="2079">
        <f t="shared" si="1"/>
        <v>1800</v>
      </c>
      <c r="BB76" s="2079"/>
      <c r="BC76" s="2079"/>
      <c r="BD76" s="2080"/>
    </row>
    <row r="77" spans="1:56" ht="44.25" customHeight="1">
      <c r="A77" s="52"/>
      <c r="B77" s="2168" t="s">
        <v>667</v>
      </c>
      <c r="C77" s="2169"/>
      <c r="D77" s="2169"/>
      <c r="E77" s="2170" t="s">
        <v>1030</v>
      </c>
      <c r="F77" s="2170"/>
      <c r="G77" s="2170"/>
      <c r="H77" s="2170"/>
      <c r="I77" s="2170"/>
      <c r="J77" s="2170"/>
      <c r="K77" s="2170"/>
      <c r="L77" s="2170"/>
      <c r="M77" s="2170"/>
      <c r="N77" s="2170"/>
      <c r="O77" s="2170"/>
      <c r="P77" s="2170"/>
      <c r="Q77" s="2170"/>
      <c r="R77" s="2170"/>
      <c r="S77" s="2170"/>
      <c r="T77" s="2170"/>
      <c r="U77" s="2170"/>
      <c r="V77" s="2170"/>
      <c r="W77" s="2170"/>
      <c r="X77" s="2170"/>
      <c r="Y77" s="2170"/>
      <c r="Z77" s="2170"/>
      <c r="AA77" s="2170"/>
      <c r="AB77" s="2170"/>
      <c r="AC77" s="2170"/>
      <c r="AD77" s="2170"/>
      <c r="AE77" s="2170"/>
      <c r="AF77" s="2170"/>
      <c r="AG77" s="2170"/>
      <c r="AH77" s="2170"/>
      <c r="AI77" s="2170"/>
      <c r="AJ77" s="2170"/>
      <c r="AK77" s="2170"/>
      <c r="AL77" s="2170"/>
      <c r="AM77" s="2170"/>
      <c r="AN77" s="2170"/>
      <c r="AO77" s="2017" t="s">
        <v>1031</v>
      </c>
      <c r="AP77" s="2017"/>
      <c r="AQ77" s="2017"/>
      <c r="AR77" s="2017"/>
      <c r="AS77" s="2018">
        <v>1</v>
      </c>
      <c r="AT77" s="2018"/>
      <c r="AU77" s="2018"/>
      <c r="AV77" s="2018"/>
      <c r="AW77" s="2018">
        <v>5950</v>
      </c>
      <c r="AX77" s="2018"/>
      <c r="AY77" s="2018"/>
      <c r="AZ77" s="2018"/>
      <c r="BA77" s="2079">
        <f t="shared" si="1"/>
        <v>5950</v>
      </c>
      <c r="BB77" s="2079"/>
      <c r="BC77" s="2079"/>
      <c r="BD77" s="2080"/>
    </row>
    <row r="78" spans="1:56" ht="26.25" customHeight="1">
      <c r="A78" s="52"/>
      <c r="B78" s="2150" t="s">
        <v>47</v>
      </c>
      <c r="C78" s="2151"/>
      <c r="D78" s="2151"/>
      <c r="E78" s="2167" t="s">
        <v>674</v>
      </c>
      <c r="F78" s="2167"/>
      <c r="G78" s="2167"/>
      <c r="H78" s="2167"/>
      <c r="I78" s="2167"/>
      <c r="J78" s="2167"/>
      <c r="K78" s="2167"/>
      <c r="L78" s="2167"/>
      <c r="M78" s="2167"/>
      <c r="N78" s="2167"/>
      <c r="O78" s="2167"/>
      <c r="P78" s="2167"/>
      <c r="Q78" s="2167"/>
      <c r="R78" s="2167"/>
      <c r="S78" s="2167"/>
      <c r="T78" s="2167"/>
      <c r="U78" s="2167"/>
      <c r="V78" s="2167"/>
      <c r="W78" s="2167"/>
      <c r="X78" s="2167"/>
      <c r="Y78" s="2167"/>
      <c r="Z78" s="2167"/>
      <c r="AA78" s="2167"/>
      <c r="AB78" s="2167"/>
      <c r="AC78" s="2167"/>
      <c r="AD78" s="2167"/>
      <c r="AE78" s="2167"/>
      <c r="AF78" s="2167"/>
      <c r="AG78" s="2167"/>
      <c r="AH78" s="2167"/>
      <c r="AI78" s="2167"/>
      <c r="AJ78" s="2167"/>
      <c r="AK78" s="2167"/>
      <c r="AL78" s="2167"/>
      <c r="AM78" s="2167"/>
      <c r="AN78" s="2167"/>
      <c r="AO78" s="2017" t="s">
        <v>21</v>
      </c>
      <c r="AP78" s="2017"/>
      <c r="AQ78" s="2017"/>
      <c r="AR78" s="2017"/>
      <c r="AS78" s="2018">
        <v>3</v>
      </c>
      <c r="AT78" s="2018"/>
      <c r="AU78" s="2018"/>
      <c r="AV78" s="2018"/>
      <c r="AW78" s="2018">
        <v>600</v>
      </c>
      <c r="AX78" s="2018"/>
      <c r="AY78" s="2018"/>
      <c r="AZ78" s="2018"/>
      <c r="BA78" s="2079">
        <f t="shared" si="1"/>
        <v>1800</v>
      </c>
      <c r="BB78" s="2079"/>
      <c r="BC78" s="2079"/>
      <c r="BD78" s="2080"/>
    </row>
    <row r="79" spans="1:56" ht="25.5" customHeight="1">
      <c r="A79" s="52"/>
      <c r="B79" s="2150" t="s">
        <v>677</v>
      </c>
      <c r="C79" s="2151"/>
      <c r="D79" s="2151"/>
      <c r="E79" s="2167" t="s">
        <v>1032</v>
      </c>
      <c r="F79" s="2167"/>
      <c r="G79" s="2167"/>
      <c r="H79" s="2167"/>
      <c r="I79" s="2167"/>
      <c r="J79" s="2167"/>
      <c r="K79" s="2167"/>
      <c r="L79" s="2167"/>
      <c r="M79" s="2167"/>
      <c r="N79" s="2167"/>
      <c r="O79" s="2167"/>
      <c r="P79" s="2167"/>
      <c r="Q79" s="2167"/>
      <c r="R79" s="2167"/>
      <c r="S79" s="2167"/>
      <c r="T79" s="2167"/>
      <c r="U79" s="2167"/>
      <c r="V79" s="2167"/>
      <c r="W79" s="2167"/>
      <c r="X79" s="2167"/>
      <c r="Y79" s="2167"/>
      <c r="Z79" s="2167"/>
      <c r="AA79" s="2167"/>
      <c r="AB79" s="2167"/>
      <c r="AC79" s="2167"/>
      <c r="AD79" s="2167"/>
      <c r="AE79" s="2167"/>
      <c r="AF79" s="2167"/>
      <c r="AG79" s="2167"/>
      <c r="AH79" s="2167"/>
      <c r="AI79" s="2167"/>
      <c r="AJ79" s="2167"/>
      <c r="AK79" s="2167"/>
      <c r="AL79" s="2167"/>
      <c r="AM79" s="2167"/>
      <c r="AN79" s="2167"/>
      <c r="AO79" s="2017" t="s">
        <v>1031</v>
      </c>
      <c r="AP79" s="2017"/>
      <c r="AQ79" s="2017"/>
      <c r="AR79" s="2017"/>
      <c r="AS79" s="2018">
        <v>1</v>
      </c>
      <c r="AT79" s="2018"/>
      <c r="AU79" s="2018"/>
      <c r="AV79" s="2018"/>
      <c r="AW79" s="2018">
        <v>5950</v>
      </c>
      <c r="AX79" s="2018"/>
      <c r="AY79" s="2018"/>
      <c r="AZ79" s="2018"/>
      <c r="BA79" s="2079">
        <f t="shared" si="1"/>
        <v>5950</v>
      </c>
      <c r="BB79" s="2079"/>
      <c r="BC79" s="2079"/>
      <c r="BD79" s="2080"/>
    </row>
    <row r="80" spans="1:56" ht="30.6" thickBot="1">
      <c r="A80" s="52"/>
      <c r="B80" s="2156" t="s">
        <v>53</v>
      </c>
      <c r="C80" s="2157"/>
      <c r="D80" s="2157"/>
      <c r="E80" s="2157"/>
      <c r="F80" s="2157"/>
      <c r="G80" s="2157"/>
      <c r="H80" s="2157"/>
      <c r="I80" s="2157"/>
      <c r="J80" s="2157"/>
      <c r="K80" s="2157"/>
      <c r="L80" s="2157"/>
      <c r="M80" s="2157"/>
      <c r="N80" s="2157"/>
      <c r="O80" s="2157"/>
      <c r="P80" s="2157"/>
      <c r="Q80" s="2157"/>
      <c r="R80" s="2157"/>
      <c r="S80" s="2157"/>
      <c r="T80" s="2157"/>
      <c r="U80" s="2157"/>
      <c r="V80" s="2157"/>
      <c r="W80" s="2157"/>
      <c r="X80" s="2157"/>
      <c r="Y80" s="2157"/>
      <c r="Z80" s="2157"/>
      <c r="AA80" s="2157"/>
      <c r="AB80" s="2157"/>
      <c r="AC80" s="2157"/>
      <c r="AD80" s="2157"/>
      <c r="AE80" s="2157"/>
      <c r="AF80" s="2157"/>
      <c r="AG80" s="2157"/>
      <c r="AH80" s="2157"/>
      <c r="AI80" s="2157"/>
      <c r="AJ80" s="2157"/>
      <c r="AK80" s="2157"/>
      <c r="AL80" s="2157"/>
      <c r="AM80" s="2157"/>
      <c r="AN80" s="2157"/>
      <c r="AO80" s="2164">
        <f>SUM(BA72:BD79)</f>
        <v>168000</v>
      </c>
      <c r="AP80" s="2165"/>
      <c r="AQ80" s="2165"/>
      <c r="AR80" s="2165"/>
      <c r="AS80" s="2165"/>
      <c r="AT80" s="2165"/>
      <c r="AU80" s="2165"/>
      <c r="AV80" s="2165"/>
      <c r="AW80" s="2165"/>
      <c r="AX80" s="2165"/>
      <c r="AY80" s="2165"/>
      <c r="AZ80" s="2165"/>
      <c r="BA80" s="2165"/>
      <c r="BB80" s="2165"/>
      <c r="BC80" s="2165"/>
      <c r="BD80" s="2166"/>
    </row>
    <row r="81" spans="1:73" ht="15" customHeight="1" thickBot="1">
      <c r="A81" s="1949"/>
      <c r="B81" s="1949"/>
      <c r="C81" s="1949"/>
      <c r="D81" s="1949"/>
      <c r="E81" s="1949"/>
      <c r="F81" s="1949"/>
      <c r="G81" s="1949"/>
      <c r="H81" s="1949"/>
      <c r="I81" s="1949"/>
      <c r="J81" s="1949"/>
      <c r="K81" s="1949"/>
      <c r="L81" s="1949"/>
      <c r="M81" s="1949"/>
      <c r="N81" s="1949"/>
      <c r="O81" s="1949"/>
      <c r="P81" s="1949"/>
      <c r="Q81" s="1949"/>
      <c r="R81" s="1949"/>
      <c r="S81" s="1949"/>
      <c r="T81" s="1949"/>
      <c r="U81" s="1949"/>
      <c r="V81" s="1949"/>
      <c r="W81" s="1949"/>
      <c r="X81" s="1949"/>
      <c r="Y81" s="1949"/>
      <c r="Z81" s="1949"/>
      <c r="AA81" s="1949"/>
      <c r="AB81" s="1949"/>
      <c r="AC81" s="1949"/>
      <c r="AD81" s="1949"/>
      <c r="AE81" s="1949"/>
      <c r="AF81" s="1949"/>
      <c r="AG81" s="1949"/>
      <c r="AH81" s="1949"/>
      <c r="AI81" s="1949"/>
      <c r="AJ81" s="1949"/>
      <c r="AK81" s="1949"/>
      <c r="AL81" s="1949"/>
      <c r="AM81" s="1949"/>
      <c r="AN81" s="1949"/>
      <c r="AO81" s="1949"/>
      <c r="AP81" s="1949"/>
      <c r="AQ81" s="1949"/>
      <c r="AR81" s="1949"/>
      <c r="AS81" s="1949"/>
      <c r="AT81" s="1949"/>
      <c r="AU81" s="1949"/>
      <c r="AV81" s="1949"/>
      <c r="AW81" s="1949"/>
      <c r="AX81" s="1949"/>
      <c r="AY81" s="1949"/>
      <c r="AZ81" s="1949"/>
      <c r="BA81" s="1949"/>
      <c r="BB81" s="1949"/>
      <c r="BC81" s="1949"/>
      <c r="BD81" s="2083"/>
    </row>
    <row r="82" spans="1:73" ht="27" customHeight="1">
      <c r="A82" s="52"/>
      <c r="B82" s="2058" t="s">
        <v>48</v>
      </c>
      <c r="C82" s="2059"/>
      <c r="D82" s="2059"/>
      <c r="E82" s="2059"/>
      <c r="F82" s="2059"/>
      <c r="G82" s="2059"/>
      <c r="H82" s="2059"/>
      <c r="I82" s="2059"/>
      <c r="J82" s="2059"/>
      <c r="K82" s="2059"/>
      <c r="L82" s="2059"/>
      <c r="M82" s="2059"/>
      <c r="N82" s="2059"/>
      <c r="O82" s="2059"/>
      <c r="P82" s="2059"/>
      <c r="Q82" s="2059"/>
      <c r="R82" s="2059"/>
      <c r="S82" s="2059"/>
      <c r="T82" s="2059"/>
      <c r="U82" s="2059"/>
      <c r="V82" s="2059"/>
      <c r="W82" s="2059"/>
      <c r="X82" s="2059"/>
      <c r="Y82" s="2059"/>
      <c r="Z82" s="2059"/>
      <c r="AA82" s="2059"/>
      <c r="AB82" s="2059"/>
      <c r="AC82" s="2059"/>
      <c r="AD82" s="2059"/>
      <c r="AE82" s="2059"/>
      <c r="AF82" s="2059"/>
      <c r="AG82" s="2059"/>
      <c r="AH82" s="2059"/>
      <c r="AI82" s="2059"/>
      <c r="AJ82" s="2059"/>
      <c r="AK82" s="2059"/>
      <c r="AL82" s="2059"/>
      <c r="AM82" s="2059"/>
      <c r="AN82" s="2059"/>
      <c r="AO82" s="2059"/>
      <c r="AP82" s="2059"/>
      <c r="AQ82" s="2059"/>
      <c r="AR82" s="2059"/>
      <c r="AS82" s="2059"/>
      <c r="AT82" s="2059"/>
      <c r="AU82" s="2059"/>
      <c r="AV82" s="2059"/>
      <c r="AW82" s="2059"/>
      <c r="AX82" s="2059"/>
      <c r="AY82" s="2059"/>
      <c r="AZ82" s="2059"/>
      <c r="BA82" s="2059"/>
      <c r="BB82" s="2059"/>
      <c r="BC82" s="2059"/>
      <c r="BD82" s="2060"/>
    </row>
    <row r="83" spans="1:73" ht="21" customHeight="1">
      <c r="A83" s="52"/>
      <c r="B83" s="2061" t="s">
        <v>7</v>
      </c>
      <c r="C83" s="2030"/>
      <c r="D83" s="2030"/>
      <c r="E83" s="2062" t="s">
        <v>4</v>
      </c>
      <c r="F83" s="2062"/>
      <c r="G83" s="2062"/>
      <c r="H83" s="2062"/>
      <c r="I83" s="2062"/>
      <c r="J83" s="2062"/>
      <c r="K83" s="2062"/>
      <c r="L83" s="2062"/>
      <c r="M83" s="2062"/>
      <c r="N83" s="2062"/>
      <c r="O83" s="2062"/>
      <c r="P83" s="2062"/>
      <c r="Q83" s="2062"/>
      <c r="R83" s="2062"/>
      <c r="S83" s="2062"/>
      <c r="T83" s="2062"/>
      <c r="U83" s="2062"/>
      <c r="V83" s="2062"/>
      <c r="W83" s="2062"/>
      <c r="X83" s="2062"/>
      <c r="Y83" s="2062"/>
      <c r="Z83" s="2062"/>
      <c r="AA83" s="2062"/>
      <c r="AB83" s="2062"/>
      <c r="AC83" s="2062"/>
      <c r="AD83" s="2062"/>
      <c r="AE83" s="2062"/>
      <c r="AF83" s="2062"/>
      <c r="AG83" s="2062"/>
      <c r="AH83" s="2062"/>
      <c r="AI83" s="2062"/>
      <c r="AJ83" s="2062"/>
      <c r="AK83" s="2062"/>
      <c r="AL83" s="2062"/>
      <c r="AM83" s="2062"/>
      <c r="AN83" s="2062"/>
      <c r="AO83" s="2034" t="s">
        <v>3</v>
      </c>
      <c r="AP83" s="2034"/>
      <c r="AQ83" s="2034"/>
      <c r="AR83" s="2034"/>
      <c r="AS83" s="2034" t="s">
        <v>2</v>
      </c>
      <c r="AT83" s="2034"/>
      <c r="AU83" s="2034"/>
      <c r="AV83" s="2034"/>
      <c r="AW83" s="2034" t="s">
        <v>1</v>
      </c>
      <c r="AX83" s="2034"/>
      <c r="AY83" s="2034"/>
      <c r="AZ83" s="2034"/>
      <c r="BA83" s="2034" t="s">
        <v>0</v>
      </c>
      <c r="BB83" s="2034"/>
      <c r="BC83" s="2034"/>
      <c r="BD83" s="2053"/>
    </row>
    <row r="84" spans="1:73" ht="26.25" customHeight="1">
      <c r="A84" s="52"/>
      <c r="B84" s="2150" t="s">
        <v>16</v>
      </c>
      <c r="C84" s="2151" t="s">
        <v>8</v>
      </c>
      <c r="D84" s="2151" t="s">
        <v>8</v>
      </c>
      <c r="E84" s="2154" t="s">
        <v>680</v>
      </c>
      <c r="F84" s="2154"/>
      <c r="G84" s="2154"/>
      <c r="H84" s="2154"/>
      <c r="I84" s="2154"/>
      <c r="J84" s="2154"/>
      <c r="K84" s="2154"/>
      <c r="L84" s="2154"/>
      <c r="M84" s="2154"/>
      <c r="N84" s="2154"/>
      <c r="O84" s="2154"/>
      <c r="P84" s="2154"/>
      <c r="Q84" s="2154"/>
      <c r="R84" s="2154"/>
      <c r="S84" s="2154"/>
      <c r="T84" s="2154"/>
      <c r="U84" s="2154"/>
      <c r="V84" s="2154"/>
      <c r="W84" s="2154"/>
      <c r="X84" s="2154"/>
      <c r="Y84" s="2154"/>
      <c r="Z84" s="2154"/>
      <c r="AA84" s="2154"/>
      <c r="AB84" s="2154"/>
      <c r="AC84" s="2154"/>
      <c r="AD84" s="2154"/>
      <c r="AE84" s="2154"/>
      <c r="AF84" s="2154"/>
      <c r="AG84" s="2154"/>
      <c r="AH84" s="2154"/>
      <c r="AI84" s="2154"/>
      <c r="AJ84" s="2154"/>
      <c r="AK84" s="2154"/>
      <c r="AL84" s="2154"/>
      <c r="AM84" s="2154"/>
      <c r="AN84" s="2154"/>
      <c r="AO84" s="2017" t="s">
        <v>12</v>
      </c>
      <c r="AP84" s="2017" t="s">
        <v>12</v>
      </c>
      <c r="AQ84" s="2017" t="s">
        <v>12</v>
      </c>
      <c r="AR84" s="2017" t="s">
        <v>12</v>
      </c>
      <c r="AS84" s="2018">
        <v>300</v>
      </c>
      <c r="AT84" s="2018"/>
      <c r="AU84" s="2018"/>
      <c r="AV84" s="2018"/>
      <c r="AW84" s="2163">
        <v>55</v>
      </c>
      <c r="AX84" s="2163"/>
      <c r="AY84" s="2163"/>
      <c r="AZ84" s="2163"/>
      <c r="BA84" s="2079">
        <f>AW84*AS84</f>
        <v>16500</v>
      </c>
      <c r="BB84" s="2079"/>
      <c r="BC84" s="2079"/>
      <c r="BD84" s="2080"/>
    </row>
    <row r="85" spans="1:73" ht="26.25" customHeight="1">
      <c r="A85" s="52"/>
      <c r="B85" s="2150" t="s">
        <v>17</v>
      </c>
      <c r="C85" s="2151" t="s">
        <v>8</v>
      </c>
      <c r="D85" s="2151" t="s">
        <v>8</v>
      </c>
      <c r="E85" s="2154" t="s">
        <v>681</v>
      </c>
      <c r="F85" s="2154"/>
      <c r="G85" s="2154"/>
      <c r="H85" s="2154"/>
      <c r="I85" s="2154"/>
      <c r="J85" s="2154"/>
      <c r="K85" s="2154"/>
      <c r="L85" s="2154"/>
      <c r="M85" s="2154"/>
      <c r="N85" s="2154"/>
      <c r="O85" s="2154"/>
      <c r="P85" s="2154"/>
      <c r="Q85" s="2154"/>
      <c r="R85" s="2154"/>
      <c r="S85" s="2154"/>
      <c r="T85" s="2154"/>
      <c r="U85" s="2154"/>
      <c r="V85" s="2154"/>
      <c r="W85" s="2154"/>
      <c r="X85" s="2154"/>
      <c r="Y85" s="2154"/>
      <c r="Z85" s="2154"/>
      <c r="AA85" s="2154"/>
      <c r="AB85" s="2154"/>
      <c r="AC85" s="2154"/>
      <c r="AD85" s="2154"/>
      <c r="AE85" s="2154"/>
      <c r="AF85" s="2154"/>
      <c r="AG85" s="2154"/>
      <c r="AH85" s="2154"/>
      <c r="AI85" s="2154"/>
      <c r="AJ85" s="2154"/>
      <c r="AK85" s="2154"/>
      <c r="AL85" s="2154"/>
      <c r="AM85" s="2154"/>
      <c r="AN85" s="2154"/>
      <c r="AO85" s="2017" t="s">
        <v>12</v>
      </c>
      <c r="AP85" s="2017" t="s">
        <v>12</v>
      </c>
      <c r="AQ85" s="2017" t="s">
        <v>12</v>
      </c>
      <c r="AR85" s="2017" t="s">
        <v>12</v>
      </c>
      <c r="AS85" s="2018">
        <v>500</v>
      </c>
      <c r="AT85" s="2018"/>
      <c r="AU85" s="2018"/>
      <c r="AV85" s="2018"/>
      <c r="AW85" s="2163">
        <v>60</v>
      </c>
      <c r="AX85" s="2163"/>
      <c r="AY85" s="2163"/>
      <c r="AZ85" s="2163"/>
      <c r="BA85" s="2079">
        <f>AW85*AS85</f>
        <v>30000</v>
      </c>
      <c r="BB85" s="2079"/>
      <c r="BC85" s="2079"/>
      <c r="BD85" s="2080"/>
    </row>
    <row r="86" spans="1:73" ht="26.25" customHeight="1">
      <c r="A86" s="52"/>
      <c r="B86" s="2150" t="s">
        <v>22</v>
      </c>
      <c r="C86" s="2151" t="s">
        <v>8</v>
      </c>
      <c r="D86" s="2151" t="s">
        <v>8</v>
      </c>
      <c r="E86" s="2154" t="s">
        <v>682</v>
      </c>
      <c r="F86" s="2154"/>
      <c r="G86" s="2154"/>
      <c r="H86" s="2154"/>
      <c r="I86" s="2154"/>
      <c r="J86" s="2154"/>
      <c r="K86" s="2154"/>
      <c r="L86" s="2154"/>
      <c r="M86" s="2154"/>
      <c r="N86" s="2154"/>
      <c r="O86" s="2154"/>
      <c r="P86" s="2154"/>
      <c r="Q86" s="2154"/>
      <c r="R86" s="2154"/>
      <c r="S86" s="2154"/>
      <c r="T86" s="2154"/>
      <c r="U86" s="2154"/>
      <c r="V86" s="2154"/>
      <c r="W86" s="2154"/>
      <c r="X86" s="2154"/>
      <c r="Y86" s="2154"/>
      <c r="Z86" s="2154"/>
      <c r="AA86" s="2154"/>
      <c r="AB86" s="2154"/>
      <c r="AC86" s="2154"/>
      <c r="AD86" s="2154"/>
      <c r="AE86" s="2154"/>
      <c r="AF86" s="2154"/>
      <c r="AG86" s="2154"/>
      <c r="AH86" s="2154"/>
      <c r="AI86" s="2154"/>
      <c r="AJ86" s="2154"/>
      <c r="AK86" s="2154"/>
      <c r="AL86" s="2154"/>
      <c r="AM86" s="2154"/>
      <c r="AN86" s="2154"/>
      <c r="AO86" s="2017" t="s">
        <v>12</v>
      </c>
      <c r="AP86" s="2017" t="s">
        <v>12</v>
      </c>
      <c r="AQ86" s="2017" t="s">
        <v>12</v>
      </c>
      <c r="AR86" s="2017" t="s">
        <v>12</v>
      </c>
      <c r="AS86" s="2018">
        <v>25</v>
      </c>
      <c r="AT86" s="2018"/>
      <c r="AU86" s="2018"/>
      <c r="AV86" s="2018"/>
      <c r="AW86" s="2163">
        <v>60</v>
      </c>
      <c r="AX86" s="2163"/>
      <c r="AY86" s="2163"/>
      <c r="AZ86" s="2163"/>
      <c r="BA86" s="2079">
        <f>AW86*AS86</f>
        <v>1500</v>
      </c>
      <c r="BB86" s="2079"/>
      <c r="BC86" s="2079"/>
      <c r="BD86" s="2080"/>
    </row>
    <row r="87" spans="1:73" ht="24.75" customHeight="1" thickBot="1">
      <c r="A87" s="54"/>
      <c r="B87" s="2156" t="s">
        <v>54</v>
      </c>
      <c r="C87" s="2157"/>
      <c r="D87" s="2157"/>
      <c r="E87" s="2157"/>
      <c r="F87" s="2157"/>
      <c r="G87" s="2157"/>
      <c r="H87" s="2157"/>
      <c r="I87" s="2157"/>
      <c r="J87" s="2157"/>
      <c r="K87" s="2157"/>
      <c r="L87" s="2157"/>
      <c r="M87" s="2157"/>
      <c r="N87" s="2157"/>
      <c r="O87" s="2157"/>
      <c r="P87" s="2157"/>
      <c r="Q87" s="2157"/>
      <c r="R87" s="2157"/>
      <c r="S87" s="2157"/>
      <c r="T87" s="2157"/>
      <c r="U87" s="2157"/>
      <c r="V87" s="2157"/>
      <c r="W87" s="2157"/>
      <c r="X87" s="2157"/>
      <c r="Y87" s="2157"/>
      <c r="Z87" s="2157"/>
      <c r="AA87" s="2157"/>
      <c r="AB87" s="2157"/>
      <c r="AC87" s="2157"/>
      <c r="AD87" s="2157"/>
      <c r="AE87" s="2157"/>
      <c r="AF87" s="2157"/>
      <c r="AG87" s="2157"/>
      <c r="AH87" s="2157"/>
      <c r="AI87" s="2157"/>
      <c r="AJ87" s="2157"/>
      <c r="AK87" s="2157"/>
      <c r="AL87" s="2157"/>
      <c r="AM87" s="2157"/>
      <c r="AN87" s="2157"/>
      <c r="AO87" s="2158">
        <f>SUM(BA84:BD86)</f>
        <v>48000</v>
      </c>
      <c r="AP87" s="2159"/>
      <c r="AQ87" s="2159"/>
      <c r="AR87" s="2159"/>
      <c r="AS87" s="2159"/>
      <c r="AT87" s="2159"/>
      <c r="AU87" s="2159"/>
      <c r="AV87" s="2159"/>
      <c r="AW87" s="2159"/>
      <c r="AX87" s="2159"/>
      <c r="AY87" s="2159"/>
      <c r="AZ87" s="2159"/>
      <c r="BA87" s="2159"/>
      <c r="BB87" s="2159"/>
      <c r="BC87" s="2159"/>
      <c r="BD87" s="2160"/>
    </row>
    <row r="88" spans="1:73" ht="15" customHeight="1" thickBot="1">
      <c r="A88" s="2161"/>
      <c r="B88" s="2161"/>
      <c r="C88" s="2161"/>
      <c r="D88" s="2161"/>
      <c r="E88" s="2161"/>
      <c r="F88" s="2161"/>
      <c r="G88" s="2161"/>
      <c r="H88" s="2161"/>
      <c r="I88" s="2161"/>
      <c r="J88" s="2161"/>
      <c r="K88" s="2161"/>
      <c r="L88" s="2161"/>
      <c r="M88" s="2161"/>
      <c r="N88" s="2161"/>
      <c r="O88" s="2161"/>
      <c r="P88" s="2161"/>
      <c r="Q88" s="2161"/>
      <c r="R88" s="2161"/>
      <c r="S88" s="2161"/>
      <c r="T88" s="2161"/>
      <c r="U88" s="2161"/>
      <c r="V88" s="2161"/>
      <c r="W88" s="2161"/>
      <c r="X88" s="2161"/>
      <c r="Y88" s="2161"/>
      <c r="Z88" s="2161"/>
      <c r="AA88" s="2161"/>
      <c r="AB88" s="2161"/>
      <c r="AC88" s="2161"/>
      <c r="AD88" s="2161"/>
      <c r="AE88" s="2161"/>
      <c r="AF88" s="2161"/>
      <c r="AG88" s="2161"/>
      <c r="AH88" s="2161"/>
      <c r="AI88" s="2161"/>
      <c r="AJ88" s="2161"/>
      <c r="AK88" s="2161"/>
      <c r="AL88" s="2161"/>
      <c r="AM88" s="2161"/>
      <c r="AN88" s="2161"/>
      <c r="AO88" s="2161"/>
      <c r="AP88" s="2161"/>
      <c r="AQ88" s="2161"/>
      <c r="AR88" s="2161"/>
      <c r="AS88" s="2161"/>
      <c r="AT88" s="2161"/>
      <c r="AU88" s="2161"/>
      <c r="AV88" s="2161"/>
      <c r="AW88" s="2161"/>
      <c r="AX88" s="2161"/>
      <c r="AY88" s="2161"/>
      <c r="AZ88" s="2161"/>
      <c r="BA88" s="2161"/>
      <c r="BB88" s="2161"/>
      <c r="BC88" s="2161"/>
      <c r="BD88" s="2162"/>
    </row>
    <row r="89" spans="1:73" ht="16.5" customHeight="1" thickBot="1">
      <c r="A89" s="52"/>
      <c r="B89" s="2155"/>
      <c r="C89" s="2155"/>
      <c r="D89" s="2155"/>
      <c r="E89" s="2155"/>
      <c r="F89" s="2155"/>
      <c r="G89" s="2155"/>
      <c r="H89" s="2155"/>
      <c r="I89" s="2155"/>
      <c r="J89" s="2155"/>
      <c r="K89" s="2155"/>
      <c r="L89" s="2155"/>
      <c r="M89" s="2155"/>
      <c r="N89" s="2155"/>
      <c r="O89" s="2155"/>
      <c r="P89" s="2155"/>
      <c r="Q89" s="2155"/>
      <c r="R89" s="2155"/>
      <c r="S89" s="2155"/>
      <c r="T89" s="2155"/>
      <c r="U89" s="2155"/>
      <c r="V89" s="2155"/>
      <c r="W89" s="2155"/>
      <c r="X89" s="2155"/>
      <c r="Y89" s="2155"/>
      <c r="Z89" s="2155"/>
      <c r="AA89" s="2155"/>
      <c r="AB89" s="2155"/>
      <c r="AC89" s="2155"/>
      <c r="AD89" s="2155"/>
      <c r="AE89" s="2155"/>
      <c r="AF89" s="2155"/>
      <c r="AG89" s="2155"/>
      <c r="AH89" s="2155"/>
      <c r="AI89" s="2155"/>
      <c r="AJ89" s="2155"/>
      <c r="AK89" s="2155"/>
      <c r="AL89" s="2155"/>
      <c r="AM89" s="2155"/>
      <c r="AN89" s="2155"/>
      <c r="AO89" s="2155"/>
      <c r="AP89" s="2155"/>
      <c r="AQ89" s="2155"/>
      <c r="AR89" s="2155"/>
      <c r="AS89" s="2155"/>
      <c r="AT89" s="2155"/>
      <c r="AU89" s="2155"/>
      <c r="AV89" s="2155"/>
      <c r="AW89" s="2155"/>
      <c r="AX89" s="2155"/>
      <c r="AY89" s="2155"/>
      <c r="AZ89" s="2155"/>
      <c r="BA89" s="2155"/>
      <c r="BB89" s="2155"/>
      <c r="BC89" s="2155"/>
      <c r="BD89" s="2155"/>
      <c r="BU89" s="67"/>
    </row>
    <row r="90" spans="1:73" ht="27.75" customHeight="1" thickBot="1">
      <c r="A90" s="52"/>
      <c r="B90" s="2039" t="s">
        <v>58</v>
      </c>
      <c r="C90" s="2040"/>
      <c r="D90" s="2040"/>
      <c r="E90" s="2040"/>
      <c r="F90" s="2040"/>
      <c r="G90" s="2040"/>
      <c r="H90" s="2040"/>
      <c r="I90" s="2040"/>
      <c r="J90" s="2040"/>
      <c r="K90" s="2040"/>
      <c r="L90" s="2040"/>
      <c r="M90" s="2040"/>
      <c r="N90" s="2040"/>
      <c r="O90" s="2040"/>
      <c r="P90" s="2040"/>
      <c r="Q90" s="2040"/>
      <c r="R90" s="2040"/>
      <c r="S90" s="2040"/>
      <c r="T90" s="2040"/>
      <c r="U90" s="2040"/>
      <c r="V90" s="2040"/>
      <c r="W90" s="2040"/>
      <c r="X90" s="2040"/>
      <c r="Y90" s="2040"/>
      <c r="Z90" s="2040"/>
      <c r="AA90" s="2040"/>
      <c r="AB90" s="2040"/>
      <c r="AC90" s="2040"/>
      <c r="AD90" s="2040"/>
      <c r="AE90" s="2040"/>
      <c r="AF90" s="2040"/>
      <c r="AG90" s="2040"/>
      <c r="AH90" s="2040"/>
      <c r="AI90" s="2040"/>
      <c r="AJ90" s="2040"/>
      <c r="AK90" s="2040"/>
      <c r="AL90" s="2040"/>
      <c r="AM90" s="2040"/>
      <c r="AN90" s="2041"/>
      <c r="AO90" s="2042">
        <f>$AO$87+$AO$80+$AO$68+$AO$56+$AO$43</f>
        <v>360000</v>
      </c>
      <c r="AP90" s="2043"/>
      <c r="AQ90" s="2043"/>
      <c r="AR90" s="2043"/>
      <c r="AS90" s="2043"/>
      <c r="AT90" s="2043"/>
      <c r="AU90" s="2043"/>
      <c r="AV90" s="2043"/>
      <c r="AW90" s="2043"/>
      <c r="AX90" s="2043"/>
      <c r="AY90" s="2043"/>
      <c r="AZ90" s="2043"/>
      <c r="BA90" s="2043"/>
      <c r="BB90" s="2043"/>
      <c r="BC90" s="2043"/>
      <c r="BD90" s="2044"/>
    </row>
    <row r="91" spans="1:73" ht="9.9" customHeight="1" thickBot="1">
      <c r="A91" s="52"/>
      <c r="B91" s="2155"/>
      <c r="C91" s="2155"/>
      <c r="D91" s="2155"/>
      <c r="E91" s="2155"/>
      <c r="F91" s="2155"/>
      <c r="G91" s="2155"/>
      <c r="H91" s="2155"/>
      <c r="I91" s="2155"/>
      <c r="J91" s="2155"/>
      <c r="K91" s="2155"/>
      <c r="L91" s="2155"/>
      <c r="M91" s="2155"/>
      <c r="N91" s="2155"/>
      <c r="O91" s="2155"/>
      <c r="P91" s="2155"/>
      <c r="Q91" s="2155"/>
      <c r="R91" s="2155"/>
      <c r="S91" s="2155"/>
      <c r="T91" s="2155"/>
      <c r="U91" s="2155"/>
      <c r="V91" s="2155"/>
      <c r="W91" s="2155"/>
      <c r="X91" s="2155"/>
      <c r="Y91" s="2155"/>
      <c r="Z91" s="2155"/>
      <c r="AA91" s="2155"/>
      <c r="AB91" s="2155"/>
      <c r="AC91" s="2155"/>
      <c r="AD91" s="2155"/>
      <c r="AE91" s="2155"/>
      <c r="AF91" s="2155"/>
      <c r="AG91" s="2155"/>
      <c r="AH91" s="2155"/>
      <c r="AI91" s="2155"/>
      <c r="AJ91" s="2155"/>
      <c r="AK91" s="2155"/>
      <c r="AL91" s="2155"/>
      <c r="AM91" s="2155"/>
      <c r="AN91" s="2155"/>
      <c r="AO91" s="2155"/>
      <c r="AP91" s="2155"/>
      <c r="AQ91" s="2155"/>
      <c r="AR91" s="2155"/>
      <c r="AS91" s="2155"/>
      <c r="AT91" s="2155"/>
      <c r="AU91" s="2155"/>
      <c r="AV91" s="2155"/>
      <c r="AW91" s="2155"/>
      <c r="AX91" s="2155"/>
      <c r="AY91" s="2155"/>
      <c r="AZ91" s="2155"/>
      <c r="BA91" s="2155"/>
      <c r="BB91" s="2155"/>
      <c r="BC91" s="2155"/>
      <c r="BD91" s="2155"/>
    </row>
    <row r="92" spans="1:73" ht="30" customHeight="1" thickBot="1">
      <c r="A92" s="52"/>
      <c r="B92" s="2024" t="s">
        <v>63</v>
      </c>
      <c r="C92" s="2025"/>
      <c r="D92" s="2025"/>
      <c r="E92" s="2025"/>
      <c r="F92" s="2025"/>
      <c r="G92" s="2025"/>
      <c r="H92" s="2025"/>
      <c r="I92" s="2025"/>
      <c r="J92" s="2025"/>
      <c r="K92" s="2025"/>
      <c r="L92" s="2025"/>
      <c r="M92" s="2025"/>
      <c r="N92" s="2025"/>
      <c r="O92" s="2025"/>
      <c r="P92" s="2025"/>
      <c r="Q92" s="2025"/>
      <c r="R92" s="2025"/>
      <c r="S92" s="2025"/>
      <c r="T92" s="2025"/>
      <c r="U92" s="2025"/>
      <c r="V92" s="2025"/>
      <c r="W92" s="2025"/>
      <c r="X92" s="2025"/>
      <c r="Y92" s="2025"/>
      <c r="Z92" s="2025"/>
      <c r="AA92" s="2025"/>
      <c r="AB92" s="2025"/>
      <c r="AC92" s="2025"/>
      <c r="AD92" s="2025"/>
      <c r="AE92" s="2025"/>
      <c r="AF92" s="2025"/>
      <c r="AG92" s="2025"/>
      <c r="AH92" s="2025"/>
      <c r="AI92" s="2025"/>
      <c r="AJ92" s="2025"/>
      <c r="AK92" s="2025"/>
      <c r="AL92" s="2025"/>
      <c r="AM92" s="2025"/>
      <c r="AN92" s="2025"/>
      <c r="AO92" s="2025"/>
      <c r="AP92" s="2025"/>
      <c r="AQ92" s="2025"/>
      <c r="AR92" s="2025"/>
      <c r="AS92" s="2025"/>
      <c r="AT92" s="2025"/>
      <c r="AU92" s="2025"/>
      <c r="AV92" s="2025"/>
      <c r="AW92" s="2025"/>
      <c r="AX92" s="2025"/>
      <c r="AY92" s="2025"/>
      <c r="AZ92" s="2025"/>
      <c r="BA92" s="2025"/>
      <c r="BB92" s="2025"/>
      <c r="BC92" s="2025"/>
      <c r="BD92" s="2026"/>
    </row>
    <row r="93" spans="1:73" ht="14.25" customHeight="1" thickBot="1">
      <c r="A93" s="1949"/>
      <c r="B93" s="1949"/>
      <c r="C93" s="1949"/>
      <c r="D93" s="1949"/>
      <c r="E93" s="1949"/>
      <c r="F93" s="1949"/>
      <c r="G93" s="1949"/>
      <c r="H93" s="1949"/>
      <c r="I93" s="1949"/>
      <c r="J93" s="1949"/>
      <c r="K93" s="1949"/>
      <c r="L93" s="1949"/>
      <c r="M93" s="1949"/>
      <c r="N93" s="1949"/>
      <c r="O93" s="1949"/>
      <c r="P93" s="1949"/>
      <c r="Q93" s="1949"/>
      <c r="R93" s="1949"/>
      <c r="S93" s="1949"/>
      <c r="T93" s="1949"/>
      <c r="U93" s="1949"/>
      <c r="V93" s="1949"/>
      <c r="W93" s="1949"/>
      <c r="X93" s="1949"/>
      <c r="Y93" s="1949"/>
      <c r="Z93" s="1949"/>
      <c r="AA93" s="1949"/>
      <c r="AB93" s="1949"/>
      <c r="AC93" s="1949"/>
      <c r="AD93" s="1949"/>
      <c r="AE93" s="1949"/>
      <c r="AF93" s="1949"/>
      <c r="AG93" s="1949"/>
      <c r="AH93" s="1949"/>
      <c r="AI93" s="1949"/>
      <c r="AJ93" s="1949"/>
      <c r="AK93" s="1949"/>
      <c r="AL93" s="1949"/>
      <c r="AM93" s="1949"/>
      <c r="AN93" s="1949"/>
      <c r="AO93" s="1949"/>
      <c r="AP93" s="1949"/>
      <c r="AQ93" s="1949"/>
      <c r="AR93" s="1949"/>
      <c r="AS93" s="1949"/>
      <c r="AT93" s="1949"/>
      <c r="AU93" s="1949"/>
      <c r="AV93" s="1949"/>
      <c r="AW93" s="1949"/>
      <c r="AX93" s="1949"/>
      <c r="AY93" s="1949"/>
      <c r="AZ93" s="1949"/>
      <c r="BA93" s="1949"/>
      <c r="BB93" s="1949"/>
      <c r="BC93" s="1949"/>
      <c r="BD93" s="1949"/>
    </row>
    <row r="94" spans="1:73" ht="22.8">
      <c r="A94" s="52"/>
      <c r="B94" s="2058" t="s">
        <v>1033</v>
      </c>
      <c r="C94" s="2059"/>
      <c r="D94" s="2059"/>
      <c r="E94" s="2059"/>
      <c r="F94" s="2059"/>
      <c r="G94" s="2059"/>
      <c r="H94" s="2059"/>
      <c r="I94" s="2059"/>
      <c r="J94" s="2059"/>
      <c r="K94" s="2059"/>
      <c r="L94" s="2059"/>
      <c r="M94" s="2059"/>
      <c r="N94" s="2059"/>
      <c r="O94" s="2059"/>
      <c r="P94" s="2059"/>
      <c r="Q94" s="2059"/>
      <c r="R94" s="2059"/>
      <c r="S94" s="2059"/>
      <c r="T94" s="2059"/>
      <c r="U94" s="2059"/>
      <c r="V94" s="2059"/>
      <c r="W94" s="2059"/>
      <c r="X94" s="2059"/>
      <c r="Y94" s="2059"/>
      <c r="Z94" s="2059"/>
      <c r="AA94" s="2059"/>
      <c r="AB94" s="2059"/>
      <c r="AC94" s="2059"/>
      <c r="AD94" s="2059"/>
      <c r="AE94" s="2059"/>
      <c r="AF94" s="2059"/>
      <c r="AG94" s="2059"/>
      <c r="AH94" s="2059"/>
      <c r="AI94" s="2059"/>
      <c r="AJ94" s="2059"/>
      <c r="AK94" s="2059"/>
      <c r="AL94" s="2059"/>
      <c r="AM94" s="2059"/>
      <c r="AN94" s="2059"/>
      <c r="AO94" s="2059"/>
      <c r="AP94" s="2059"/>
      <c r="AQ94" s="2059"/>
      <c r="AR94" s="2059"/>
      <c r="AS94" s="2059"/>
      <c r="AT94" s="2059"/>
      <c r="AU94" s="2059"/>
      <c r="AV94" s="2059"/>
      <c r="AW94" s="2059"/>
      <c r="AX94" s="2059"/>
      <c r="AY94" s="2059"/>
      <c r="AZ94" s="2059"/>
      <c r="BA94" s="2059"/>
      <c r="BB94" s="2059"/>
      <c r="BC94" s="2059"/>
      <c r="BD94" s="2060"/>
    </row>
    <row r="95" spans="1:73" ht="26.25" customHeight="1">
      <c r="A95" s="52"/>
      <c r="B95" s="2061" t="s">
        <v>7</v>
      </c>
      <c r="C95" s="2030"/>
      <c r="D95" s="2030"/>
      <c r="E95" s="2062" t="s">
        <v>4</v>
      </c>
      <c r="F95" s="2062"/>
      <c r="G95" s="2062"/>
      <c r="H95" s="2062"/>
      <c r="I95" s="2062"/>
      <c r="J95" s="2062"/>
      <c r="K95" s="2062"/>
      <c r="L95" s="2062"/>
      <c r="M95" s="2062"/>
      <c r="N95" s="2062"/>
      <c r="O95" s="2062"/>
      <c r="P95" s="2062"/>
      <c r="Q95" s="2062"/>
      <c r="R95" s="2062"/>
      <c r="S95" s="2062"/>
      <c r="T95" s="2062"/>
      <c r="U95" s="2062"/>
      <c r="V95" s="2062"/>
      <c r="W95" s="2062"/>
      <c r="X95" s="2062"/>
      <c r="Y95" s="2062"/>
      <c r="Z95" s="2062"/>
      <c r="AA95" s="2062"/>
      <c r="AB95" s="2062"/>
      <c r="AC95" s="2062"/>
      <c r="AD95" s="2062"/>
      <c r="AE95" s="2062"/>
      <c r="AF95" s="2062"/>
      <c r="AG95" s="2062"/>
      <c r="AH95" s="2062"/>
      <c r="AI95" s="2062"/>
      <c r="AJ95" s="2062"/>
      <c r="AK95" s="2062"/>
      <c r="AL95" s="2062"/>
      <c r="AM95" s="2062"/>
      <c r="AN95" s="2062"/>
      <c r="AO95" s="2034" t="s">
        <v>3</v>
      </c>
      <c r="AP95" s="2034"/>
      <c r="AQ95" s="2034"/>
      <c r="AR95" s="2034"/>
      <c r="AS95" s="2034" t="s">
        <v>2</v>
      </c>
      <c r="AT95" s="2034"/>
      <c r="AU95" s="2034"/>
      <c r="AV95" s="2034"/>
      <c r="AW95" s="2034" t="s">
        <v>1</v>
      </c>
      <c r="AX95" s="2034"/>
      <c r="AY95" s="2034"/>
      <c r="AZ95" s="2034"/>
      <c r="BA95" s="2034" t="s">
        <v>0</v>
      </c>
      <c r="BB95" s="2034"/>
      <c r="BC95" s="2034"/>
      <c r="BD95" s="2053"/>
    </row>
    <row r="96" spans="1:73" ht="26.25" customHeight="1">
      <c r="A96" s="52"/>
      <c r="B96" s="2150" t="s">
        <v>60</v>
      </c>
      <c r="C96" s="2151" t="s">
        <v>8</v>
      </c>
      <c r="D96" s="2151" t="s">
        <v>8</v>
      </c>
      <c r="E96" s="2154" t="s">
        <v>1034</v>
      </c>
      <c r="F96" s="2154"/>
      <c r="G96" s="2154"/>
      <c r="H96" s="2154"/>
      <c r="I96" s="2154"/>
      <c r="J96" s="2154"/>
      <c r="K96" s="2154"/>
      <c r="L96" s="2154"/>
      <c r="M96" s="2154"/>
      <c r="N96" s="2154"/>
      <c r="O96" s="2154"/>
      <c r="P96" s="2154"/>
      <c r="Q96" s="2154"/>
      <c r="R96" s="2154"/>
      <c r="S96" s="2154"/>
      <c r="T96" s="2154"/>
      <c r="U96" s="2154"/>
      <c r="V96" s="2154"/>
      <c r="W96" s="2154"/>
      <c r="X96" s="2154"/>
      <c r="Y96" s="2154"/>
      <c r="Z96" s="2154"/>
      <c r="AA96" s="2154"/>
      <c r="AB96" s="2154"/>
      <c r="AC96" s="2154"/>
      <c r="AD96" s="2154"/>
      <c r="AE96" s="2154"/>
      <c r="AF96" s="2154"/>
      <c r="AG96" s="2154"/>
      <c r="AH96" s="2154"/>
      <c r="AI96" s="2154"/>
      <c r="AJ96" s="2154"/>
      <c r="AK96" s="2154"/>
      <c r="AL96" s="2154"/>
      <c r="AM96" s="2154"/>
      <c r="AN96" s="2154"/>
      <c r="AO96" s="2017" t="s">
        <v>1031</v>
      </c>
      <c r="AP96" s="2017" t="s">
        <v>12</v>
      </c>
      <c r="AQ96" s="2017" t="s">
        <v>12</v>
      </c>
      <c r="AR96" s="2017" t="s">
        <v>12</v>
      </c>
      <c r="AS96" s="2018">
        <v>1</v>
      </c>
      <c r="AT96" s="2018"/>
      <c r="AU96" s="2018"/>
      <c r="AV96" s="2018"/>
      <c r="AW96" s="2153">
        <v>7500</v>
      </c>
      <c r="AX96" s="2153"/>
      <c r="AY96" s="2153"/>
      <c r="AZ96" s="2153"/>
      <c r="BA96" s="2079">
        <f>AW96*AS96</f>
        <v>7500</v>
      </c>
      <c r="BB96" s="2079"/>
      <c r="BC96" s="2079"/>
      <c r="BD96" s="2080"/>
    </row>
    <row r="97" spans="1:56" ht="26.25" customHeight="1">
      <c r="A97" s="52"/>
      <c r="B97" s="2150" t="s">
        <v>61</v>
      </c>
      <c r="C97" s="2151" t="s">
        <v>8</v>
      </c>
      <c r="D97" s="2151" t="s">
        <v>8</v>
      </c>
      <c r="E97" s="2087" t="s">
        <v>1035</v>
      </c>
      <c r="F97" s="2087"/>
      <c r="G97" s="2087"/>
      <c r="H97" s="2087"/>
      <c r="I97" s="2087"/>
      <c r="J97" s="2087"/>
      <c r="K97" s="2087"/>
      <c r="L97" s="2087"/>
      <c r="M97" s="2087"/>
      <c r="N97" s="2087"/>
      <c r="O97" s="2087"/>
      <c r="P97" s="2087"/>
      <c r="Q97" s="2087"/>
      <c r="R97" s="2087"/>
      <c r="S97" s="2087"/>
      <c r="T97" s="2087"/>
      <c r="U97" s="2087"/>
      <c r="V97" s="2087"/>
      <c r="W97" s="2087"/>
      <c r="X97" s="2087"/>
      <c r="Y97" s="2087"/>
      <c r="Z97" s="2087"/>
      <c r="AA97" s="2087"/>
      <c r="AB97" s="2087"/>
      <c r="AC97" s="2087"/>
      <c r="AD97" s="2087"/>
      <c r="AE97" s="2087"/>
      <c r="AF97" s="2087"/>
      <c r="AG97" s="2087"/>
      <c r="AH97" s="2087"/>
      <c r="AI97" s="2087"/>
      <c r="AJ97" s="2087"/>
      <c r="AK97" s="2087"/>
      <c r="AL97" s="2087"/>
      <c r="AM97" s="2087"/>
      <c r="AN97" s="2087"/>
      <c r="AO97" s="2017" t="s">
        <v>12</v>
      </c>
      <c r="AP97" s="2017" t="s">
        <v>12</v>
      </c>
      <c r="AQ97" s="2017" t="s">
        <v>12</v>
      </c>
      <c r="AR97" s="2017" t="s">
        <v>12</v>
      </c>
      <c r="AS97" s="2018">
        <v>25</v>
      </c>
      <c r="AT97" s="2018"/>
      <c r="AU97" s="2018"/>
      <c r="AV97" s="2018"/>
      <c r="AW97" s="2153">
        <v>60</v>
      </c>
      <c r="AX97" s="2153"/>
      <c r="AY97" s="2153"/>
      <c r="AZ97" s="2153"/>
      <c r="BA97" s="2079">
        <f>AW97*AS97</f>
        <v>1500</v>
      </c>
      <c r="BB97" s="2079"/>
      <c r="BC97" s="2079"/>
      <c r="BD97" s="2080"/>
    </row>
    <row r="98" spans="1:56" ht="26.25" customHeight="1">
      <c r="A98" s="52"/>
      <c r="B98" s="2150" t="s">
        <v>62</v>
      </c>
      <c r="C98" s="2151" t="s">
        <v>8</v>
      </c>
      <c r="D98" s="2151" t="s">
        <v>8</v>
      </c>
      <c r="E98" s="2087" t="s">
        <v>1036</v>
      </c>
      <c r="F98" s="2087"/>
      <c r="G98" s="2087"/>
      <c r="H98" s="2087"/>
      <c r="I98" s="2087"/>
      <c r="J98" s="2087"/>
      <c r="K98" s="2087"/>
      <c r="L98" s="2087"/>
      <c r="M98" s="2087"/>
      <c r="N98" s="2087"/>
      <c r="O98" s="2087"/>
      <c r="P98" s="2087"/>
      <c r="Q98" s="2087"/>
      <c r="R98" s="2087"/>
      <c r="S98" s="2087"/>
      <c r="T98" s="2087"/>
      <c r="U98" s="2087"/>
      <c r="V98" s="2087"/>
      <c r="W98" s="2087"/>
      <c r="X98" s="2087"/>
      <c r="Y98" s="2087"/>
      <c r="Z98" s="2087"/>
      <c r="AA98" s="2087"/>
      <c r="AB98" s="2087"/>
      <c r="AC98" s="2087"/>
      <c r="AD98" s="2087"/>
      <c r="AE98" s="2087"/>
      <c r="AF98" s="2087"/>
      <c r="AG98" s="2087"/>
      <c r="AH98" s="2087"/>
      <c r="AI98" s="2087"/>
      <c r="AJ98" s="2087"/>
      <c r="AK98" s="2087"/>
      <c r="AL98" s="2087"/>
      <c r="AM98" s="2087"/>
      <c r="AN98" s="2087"/>
      <c r="AO98" s="2017" t="s">
        <v>49</v>
      </c>
      <c r="AP98" s="2017" t="s">
        <v>12</v>
      </c>
      <c r="AQ98" s="2017" t="s">
        <v>12</v>
      </c>
      <c r="AR98" s="2017" t="s">
        <v>12</v>
      </c>
      <c r="AS98" s="2018">
        <v>20</v>
      </c>
      <c r="AT98" s="2018"/>
      <c r="AU98" s="2018"/>
      <c r="AV98" s="2018"/>
      <c r="AW98" s="2153">
        <v>50</v>
      </c>
      <c r="AX98" s="2153"/>
      <c r="AY98" s="2153"/>
      <c r="AZ98" s="2153"/>
      <c r="BA98" s="2079">
        <f>AW98*AS98</f>
        <v>1000</v>
      </c>
      <c r="BB98" s="2079"/>
      <c r="BC98" s="2079"/>
      <c r="BD98" s="2080"/>
    </row>
    <row r="99" spans="1:56" ht="26.25" customHeight="1">
      <c r="A99" s="52"/>
      <c r="B99" s="2150" t="s">
        <v>160</v>
      </c>
      <c r="C99" s="2151" t="s">
        <v>8</v>
      </c>
      <c r="D99" s="2151" t="s">
        <v>8</v>
      </c>
      <c r="E99" s="2087" t="s">
        <v>1037</v>
      </c>
      <c r="F99" s="2087"/>
      <c r="G99" s="2087"/>
      <c r="H99" s="2087"/>
      <c r="I99" s="2087"/>
      <c r="J99" s="2087"/>
      <c r="K99" s="2087"/>
      <c r="L99" s="2087"/>
      <c r="M99" s="2087"/>
      <c r="N99" s="2087"/>
      <c r="O99" s="2087"/>
      <c r="P99" s="2087"/>
      <c r="Q99" s="2087"/>
      <c r="R99" s="2087"/>
      <c r="S99" s="2087"/>
      <c r="T99" s="2087"/>
      <c r="U99" s="2087"/>
      <c r="V99" s="2087"/>
      <c r="W99" s="2087"/>
      <c r="X99" s="2087"/>
      <c r="Y99" s="2087"/>
      <c r="Z99" s="2087"/>
      <c r="AA99" s="2087"/>
      <c r="AB99" s="2087"/>
      <c r="AC99" s="2087"/>
      <c r="AD99" s="2087"/>
      <c r="AE99" s="2087"/>
      <c r="AF99" s="2087"/>
      <c r="AG99" s="2087"/>
      <c r="AH99" s="2087"/>
      <c r="AI99" s="2087"/>
      <c r="AJ99" s="2087"/>
      <c r="AK99" s="2087"/>
      <c r="AL99" s="2087"/>
      <c r="AM99" s="2087"/>
      <c r="AN99" s="2087"/>
      <c r="AO99" s="2017" t="s">
        <v>12</v>
      </c>
      <c r="AP99" s="2017" t="s">
        <v>12</v>
      </c>
      <c r="AQ99" s="2017" t="s">
        <v>12</v>
      </c>
      <c r="AR99" s="2017" t="s">
        <v>12</v>
      </c>
      <c r="AS99" s="2018">
        <v>200</v>
      </c>
      <c r="AT99" s="2018"/>
      <c r="AU99" s="2018"/>
      <c r="AV99" s="2018"/>
      <c r="AW99" s="2153">
        <v>120</v>
      </c>
      <c r="AX99" s="2153"/>
      <c r="AY99" s="2153"/>
      <c r="AZ99" s="2153"/>
      <c r="BA99" s="2079">
        <f>AW99*AS99</f>
        <v>24000</v>
      </c>
      <c r="BB99" s="2079"/>
      <c r="BC99" s="2079"/>
      <c r="BD99" s="2080"/>
    </row>
    <row r="100" spans="1:56" ht="26.25" customHeight="1">
      <c r="A100" s="52"/>
      <c r="B100" s="2150" t="s">
        <v>668</v>
      </c>
      <c r="C100" s="2151" t="s">
        <v>8</v>
      </c>
      <c r="D100" s="2151" t="s">
        <v>8</v>
      </c>
      <c r="E100" s="2087" t="s">
        <v>1038</v>
      </c>
      <c r="F100" s="2087"/>
      <c r="G100" s="2087"/>
      <c r="H100" s="2087"/>
      <c r="I100" s="2087"/>
      <c r="J100" s="2087"/>
      <c r="K100" s="2087"/>
      <c r="L100" s="2087"/>
      <c r="M100" s="2087"/>
      <c r="N100" s="2087"/>
      <c r="O100" s="2087"/>
      <c r="P100" s="2087"/>
      <c r="Q100" s="2087"/>
      <c r="R100" s="2087"/>
      <c r="S100" s="2087"/>
      <c r="T100" s="2087"/>
      <c r="U100" s="2087"/>
      <c r="V100" s="2087"/>
      <c r="W100" s="2087"/>
      <c r="X100" s="2087"/>
      <c r="Y100" s="2087"/>
      <c r="Z100" s="2087"/>
      <c r="AA100" s="2087"/>
      <c r="AB100" s="2087"/>
      <c r="AC100" s="2087"/>
      <c r="AD100" s="2087"/>
      <c r="AE100" s="2087"/>
      <c r="AF100" s="2087"/>
      <c r="AG100" s="2087"/>
      <c r="AH100" s="2087"/>
      <c r="AI100" s="2087"/>
      <c r="AJ100" s="2087"/>
      <c r="AK100" s="2087"/>
      <c r="AL100" s="2087"/>
      <c r="AM100" s="2087"/>
      <c r="AN100" s="2087"/>
      <c r="AO100" s="2017" t="s">
        <v>49</v>
      </c>
      <c r="AP100" s="2017" t="s">
        <v>12</v>
      </c>
      <c r="AQ100" s="2017" t="s">
        <v>12</v>
      </c>
      <c r="AR100" s="2017" t="s">
        <v>12</v>
      </c>
      <c r="AS100" s="2152">
        <v>200</v>
      </c>
      <c r="AT100" s="2152"/>
      <c r="AU100" s="2152"/>
      <c r="AV100" s="2152"/>
      <c r="AW100" s="2153">
        <v>30</v>
      </c>
      <c r="AX100" s="2153"/>
      <c r="AY100" s="2153"/>
      <c r="AZ100" s="2153"/>
      <c r="BA100" s="2079">
        <f>AW100*AS100</f>
        <v>6000</v>
      </c>
      <c r="BB100" s="2079"/>
      <c r="BC100" s="2079"/>
      <c r="BD100" s="2080"/>
    </row>
    <row r="101" spans="1:56" ht="25.5" customHeight="1" thickBot="1">
      <c r="A101" s="52"/>
      <c r="B101" s="2000" t="s">
        <v>1033</v>
      </c>
      <c r="C101" s="2001"/>
      <c r="D101" s="2001"/>
      <c r="E101" s="2001"/>
      <c r="F101" s="2001"/>
      <c r="G101" s="2001"/>
      <c r="H101" s="2001"/>
      <c r="I101" s="2001"/>
      <c r="J101" s="2001"/>
      <c r="K101" s="2001"/>
      <c r="L101" s="2001"/>
      <c r="M101" s="2001"/>
      <c r="N101" s="2001"/>
      <c r="O101" s="2001"/>
      <c r="P101" s="2001"/>
      <c r="Q101" s="2001"/>
      <c r="R101" s="2001"/>
      <c r="S101" s="2001"/>
      <c r="T101" s="2001"/>
      <c r="U101" s="2001"/>
      <c r="V101" s="2001"/>
      <c r="W101" s="2001"/>
      <c r="X101" s="2001"/>
      <c r="Y101" s="2001"/>
      <c r="Z101" s="2001"/>
      <c r="AA101" s="2001"/>
      <c r="AB101" s="2001"/>
      <c r="AC101" s="2001"/>
      <c r="AD101" s="2001"/>
      <c r="AE101" s="2001"/>
      <c r="AF101" s="2001"/>
      <c r="AG101" s="2001"/>
      <c r="AH101" s="2001"/>
      <c r="AI101" s="2001"/>
      <c r="AJ101" s="2001"/>
      <c r="AK101" s="2001"/>
      <c r="AL101" s="2001"/>
      <c r="AM101" s="2001"/>
      <c r="AN101" s="2001"/>
      <c r="AO101" s="2036">
        <f>SUM(BA96:BD100)</f>
        <v>40000</v>
      </c>
      <c r="AP101" s="2037"/>
      <c r="AQ101" s="2037"/>
      <c r="AR101" s="2037"/>
      <c r="AS101" s="2037"/>
      <c r="AT101" s="2037"/>
      <c r="AU101" s="2037"/>
      <c r="AV101" s="2037"/>
      <c r="AW101" s="2037"/>
      <c r="AX101" s="2037"/>
      <c r="AY101" s="2037"/>
      <c r="AZ101" s="2037"/>
      <c r="BA101" s="2037"/>
      <c r="BB101" s="2037"/>
      <c r="BC101" s="2037"/>
      <c r="BD101" s="2038"/>
    </row>
    <row r="102" spans="1:56" ht="6.75" hidden="1" customHeight="1" thickBot="1">
      <c r="A102" s="52"/>
      <c r="B102" s="1430"/>
      <c r="C102" s="1430"/>
      <c r="D102" s="1430"/>
      <c r="E102" s="1430"/>
      <c r="F102" s="1430"/>
      <c r="G102" s="1430"/>
      <c r="H102" s="1430"/>
      <c r="I102" s="1430"/>
      <c r="J102" s="1430"/>
      <c r="K102" s="1430"/>
      <c r="L102" s="1430"/>
      <c r="M102" s="1430"/>
      <c r="N102" s="1430"/>
      <c r="O102" s="1430"/>
      <c r="P102" s="1430"/>
      <c r="Q102" s="1430"/>
      <c r="R102" s="1430"/>
      <c r="S102" s="1430"/>
      <c r="T102" s="1430"/>
      <c r="U102" s="1430"/>
      <c r="V102" s="1430"/>
      <c r="W102" s="1430"/>
      <c r="X102" s="1430"/>
      <c r="Y102" s="1430"/>
      <c r="Z102" s="1430"/>
      <c r="AA102" s="1430"/>
      <c r="AB102" s="1430"/>
      <c r="AC102" s="1430"/>
      <c r="AD102" s="1430"/>
      <c r="AE102" s="1430"/>
      <c r="AF102" s="1430"/>
      <c r="AG102" s="1430"/>
      <c r="AH102" s="1430"/>
      <c r="AI102" s="1430"/>
      <c r="AJ102" s="1430"/>
      <c r="AK102" s="1430"/>
      <c r="AL102" s="1430"/>
      <c r="AM102" s="1430"/>
      <c r="AN102" s="1430"/>
      <c r="AO102" s="1430"/>
      <c r="AP102" s="1430"/>
      <c r="AQ102" s="1430"/>
      <c r="AR102" s="1430"/>
      <c r="AS102" s="1430"/>
      <c r="AT102" s="1430"/>
      <c r="AU102" s="1430"/>
      <c r="AV102" s="1430"/>
      <c r="AW102" s="1430"/>
      <c r="AX102" s="1430"/>
      <c r="AY102" s="1430"/>
      <c r="AZ102" s="1430"/>
      <c r="BA102" s="1430"/>
      <c r="BB102" s="1430"/>
      <c r="BC102" s="1430"/>
      <c r="BD102" s="1430"/>
    </row>
    <row r="103" spans="1:56" ht="6.75" hidden="1" customHeight="1" thickBot="1">
      <c r="A103" s="52"/>
      <c r="B103" s="2142" t="s">
        <v>64</v>
      </c>
      <c r="C103" s="2143"/>
      <c r="D103" s="2143"/>
      <c r="E103" s="2143"/>
      <c r="F103" s="2143"/>
      <c r="G103" s="2143"/>
      <c r="H103" s="2143"/>
      <c r="I103" s="2143"/>
      <c r="J103" s="2143"/>
      <c r="K103" s="2143"/>
      <c r="L103" s="2143"/>
      <c r="M103" s="2143"/>
      <c r="N103" s="2143"/>
      <c r="O103" s="2143"/>
      <c r="P103" s="2143"/>
      <c r="Q103" s="2143"/>
      <c r="R103" s="2143"/>
      <c r="S103" s="2143"/>
      <c r="T103" s="2143"/>
      <c r="U103" s="2143"/>
      <c r="V103" s="2143"/>
      <c r="W103" s="2143"/>
      <c r="X103" s="2143"/>
      <c r="Y103" s="2143"/>
      <c r="Z103" s="2143"/>
      <c r="AA103" s="2143"/>
      <c r="AB103" s="2143"/>
      <c r="AC103" s="2143"/>
      <c r="AD103" s="2143"/>
      <c r="AE103" s="2143"/>
      <c r="AF103" s="2143"/>
      <c r="AG103" s="2143"/>
      <c r="AH103" s="2143"/>
      <c r="AI103" s="2143"/>
      <c r="AJ103" s="2143"/>
      <c r="AK103" s="2143"/>
      <c r="AL103" s="2143"/>
      <c r="AM103" s="2143"/>
      <c r="AN103" s="2143"/>
      <c r="AO103" s="2143"/>
      <c r="AP103" s="2143"/>
      <c r="AQ103" s="2143"/>
      <c r="AR103" s="2143"/>
      <c r="AS103" s="2143"/>
      <c r="AT103" s="2143"/>
      <c r="AU103" s="2143"/>
      <c r="AV103" s="2143"/>
      <c r="AW103" s="2143"/>
      <c r="AX103" s="2143"/>
      <c r="AY103" s="2143"/>
      <c r="AZ103" s="2143"/>
      <c r="BA103" s="2143"/>
      <c r="BB103" s="2143"/>
      <c r="BC103" s="2143"/>
      <c r="BD103" s="2144"/>
    </row>
    <row r="104" spans="1:56" ht="6.75" hidden="1" customHeight="1" thickBot="1">
      <c r="A104" s="52"/>
      <c r="B104" s="2145"/>
      <c r="C104" s="2146"/>
      <c r="D104" s="2147"/>
      <c r="E104" s="2148"/>
      <c r="F104" s="2146"/>
      <c r="G104" s="2146"/>
      <c r="H104" s="2146"/>
      <c r="I104" s="2146"/>
      <c r="J104" s="2146"/>
      <c r="K104" s="2146"/>
      <c r="L104" s="2146"/>
      <c r="M104" s="2146"/>
      <c r="N104" s="2146"/>
      <c r="O104" s="2146"/>
      <c r="P104" s="2146"/>
      <c r="Q104" s="2146"/>
      <c r="R104" s="2146"/>
      <c r="S104" s="2146"/>
      <c r="T104" s="2146"/>
      <c r="U104" s="2146"/>
      <c r="V104" s="2146"/>
      <c r="W104" s="2146"/>
      <c r="X104" s="2146"/>
      <c r="Y104" s="2146"/>
      <c r="Z104" s="2146"/>
      <c r="AA104" s="2146"/>
      <c r="AB104" s="2146"/>
      <c r="AC104" s="2146"/>
      <c r="AD104" s="2146"/>
      <c r="AE104" s="2146"/>
      <c r="AF104" s="2146"/>
      <c r="AG104" s="2146"/>
      <c r="AH104" s="2146"/>
      <c r="AI104" s="2146"/>
      <c r="AJ104" s="2146"/>
      <c r="AK104" s="2146"/>
      <c r="AL104" s="2146"/>
      <c r="AM104" s="2146"/>
      <c r="AN104" s="2147"/>
      <c r="AO104" s="2148"/>
      <c r="AP104" s="2146"/>
      <c r="AQ104" s="2146"/>
      <c r="AR104" s="2147"/>
      <c r="AS104" s="2148"/>
      <c r="AT104" s="2146"/>
      <c r="AU104" s="2146"/>
      <c r="AV104" s="2147"/>
      <c r="AW104" s="2148"/>
      <c r="AX104" s="2146"/>
      <c r="AY104" s="2146"/>
      <c r="AZ104" s="2147"/>
      <c r="BA104" s="2148"/>
      <c r="BB104" s="2146"/>
      <c r="BC104" s="2146"/>
      <c r="BD104" s="2149"/>
    </row>
    <row r="105" spans="1:56" ht="6.75" hidden="1" customHeight="1" thickBot="1">
      <c r="A105" s="52"/>
      <c r="B105" s="2124"/>
      <c r="C105" s="2125"/>
      <c r="D105" s="2126"/>
      <c r="E105" s="2127"/>
      <c r="F105" s="2128"/>
      <c r="G105" s="2128"/>
      <c r="H105" s="2128"/>
      <c r="I105" s="2128"/>
      <c r="J105" s="2128"/>
      <c r="K105" s="2128"/>
      <c r="L105" s="2128"/>
      <c r="M105" s="2128"/>
      <c r="N105" s="2128"/>
      <c r="O105" s="2128"/>
      <c r="P105" s="2128"/>
      <c r="Q105" s="2128"/>
      <c r="R105" s="2128"/>
      <c r="S105" s="2128"/>
      <c r="T105" s="2128"/>
      <c r="U105" s="2128"/>
      <c r="V105" s="2128"/>
      <c r="W105" s="2128"/>
      <c r="X105" s="2128"/>
      <c r="Y105" s="2128"/>
      <c r="Z105" s="2128"/>
      <c r="AA105" s="2128"/>
      <c r="AB105" s="2128"/>
      <c r="AC105" s="2128"/>
      <c r="AD105" s="2128"/>
      <c r="AE105" s="2128"/>
      <c r="AF105" s="2128"/>
      <c r="AG105" s="2128"/>
      <c r="AH105" s="2128"/>
      <c r="AI105" s="2128"/>
      <c r="AJ105" s="2128"/>
      <c r="AK105" s="2128"/>
      <c r="AL105" s="2128"/>
      <c r="AM105" s="2128"/>
      <c r="AN105" s="2129"/>
      <c r="AO105" s="2130"/>
      <c r="AP105" s="2131"/>
      <c r="AQ105" s="2131"/>
      <c r="AR105" s="2132"/>
      <c r="AS105" s="2133"/>
      <c r="AT105" s="2134"/>
      <c r="AU105" s="2134"/>
      <c r="AV105" s="2135"/>
      <c r="AW105" s="2136"/>
      <c r="AX105" s="2137"/>
      <c r="AY105" s="2137"/>
      <c r="AZ105" s="2138"/>
      <c r="BA105" s="2139"/>
      <c r="BB105" s="2140"/>
      <c r="BC105" s="2140"/>
      <c r="BD105" s="2141"/>
    </row>
    <row r="106" spans="1:56" ht="6.75" hidden="1" customHeight="1" thickBot="1">
      <c r="A106" s="52"/>
      <c r="B106" s="2124"/>
      <c r="C106" s="2125"/>
      <c r="D106" s="2126"/>
      <c r="E106" s="2127"/>
      <c r="F106" s="2128"/>
      <c r="G106" s="2128"/>
      <c r="H106" s="2128"/>
      <c r="I106" s="2128"/>
      <c r="J106" s="2128"/>
      <c r="K106" s="2128"/>
      <c r="L106" s="2128"/>
      <c r="M106" s="2128"/>
      <c r="N106" s="2128"/>
      <c r="O106" s="2128"/>
      <c r="P106" s="2128"/>
      <c r="Q106" s="2128"/>
      <c r="R106" s="2128"/>
      <c r="S106" s="2128"/>
      <c r="T106" s="2128"/>
      <c r="U106" s="2128"/>
      <c r="V106" s="2128"/>
      <c r="W106" s="2128"/>
      <c r="X106" s="2128"/>
      <c r="Y106" s="2128"/>
      <c r="Z106" s="2128"/>
      <c r="AA106" s="2128"/>
      <c r="AB106" s="2128"/>
      <c r="AC106" s="2128"/>
      <c r="AD106" s="2128"/>
      <c r="AE106" s="2128"/>
      <c r="AF106" s="2128"/>
      <c r="AG106" s="2128"/>
      <c r="AH106" s="2128"/>
      <c r="AI106" s="2128"/>
      <c r="AJ106" s="2128"/>
      <c r="AK106" s="2128"/>
      <c r="AL106" s="2128"/>
      <c r="AM106" s="2128"/>
      <c r="AN106" s="2129"/>
      <c r="AO106" s="2130"/>
      <c r="AP106" s="2131"/>
      <c r="AQ106" s="2131"/>
      <c r="AR106" s="2132"/>
      <c r="AS106" s="2133"/>
      <c r="AT106" s="2134"/>
      <c r="AU106" s="2134"/>
      <c r="AV106" s="2135"/>
      <c r="AW106" s="2136"/>
      <c r="AX106" s="2137"/>
      <c r="AY106" s="2137"/>
      <c r="AZ106" s="2138"/>
      <c r="BA106" s="2139"/>
      <c r="BB106" s="2140"/>
      <c r="BC106" s="2140"/>
      <c r="BD106" s="2141"/>
    </row>
    <row r="107" spans="1:56" ht="5.25" hidden="1" customHeight="1" thickBot="1">
      <c r="A107" s="52"/>
      <c r="B107" s="2111"/>
      <c r="C107" s="2112"/>
      <c r="D107" s="2112"/>
      <c r="E107" s="2112"/>
      <c r="F107" s="2112"/>
      <c r="G107" s="2112"/>
      <c r="H107" s="2112"/>
      <c r="I107" s="2112"/>
      <c r="J107" s="2112"/>
      <c r="K107" s="2112"/>
      <c r="L107" s="2112"/>
      <c r="M107" s="2112"/>
      <c r="N107" s="2112"/>
      <c r="O107" s="2112"/>
      <c r="P107" s="2112"/>
      <c r="Q107" s="2112"/>
      <c r="R107" s="2112"/>
      <c r="S107" s="2112"/>
      <c r="T107" s="2112"/>
      <c r="U107" s="2112"/>
      <c r="V107" s="2112"/>
      <c r="W107" s="2112"/>
      <c r="X107" s="2112"/>
      <c r="Y107" s="2112"/>
      <c r="Z107" s="2112"/>
      <c r="AA107" s="2112"/>
      <c r="AB107" s="2112"/>
      <c r="AC107" s="2112"/>
      <c r="AD107" s="2112"/>
      <c r="AE107" s="2112"/>
      <c r="AF107" s="2112"/>
      <c r="AG107" s="2112"/>
      <c r="AH107" s="2112"/>
      <c r="AI107" s="2112"/>
      <c r="AJ107" s="2112"/>
      <c r="AK107" s="2112"/>
      <c r="AL107" s="2112"/>
      <c r="AM107" s="2112"/>
      <c r="AN107" s="2113"/>
      <c r="AO107" s="2114"/>
      <c r="AP107" s="2115"/>
      <c r="AQ107" s="2115"/>
      <c r="AR107" s="2115"/>
      <c r="AS107" s="2115"/>
      <c r="AT107" s="2115"/>
      <c r="AU107" s="2115"/>
      <c r="AV107" s="2115"/>
      <c r="AW107" s="2115"/>
      <c r="AX107" s="2115"/>
      <c r="AY107" s="2115"/>
      <c r="AZ107" s="2115"/>
      <c r="BA107" s="2115"/>
      <c r="BB107" s="2115"/>
      <c r="BC107" s="2115"/>
      <c r="BD107" s="2116"/>
    </row>
    <row r="108" spans="1:56" ht="15" customHeight="1" thickBot="1">
      <c r="A108" s="1949"/>
      <c r="B108" s="1949"/>
      <c r="C108" s="1949"/>
      <c r="D108" s="1949"/>
      <c r="E108" s="1949"/>
      <c r="F108" s="1949"/>
      <c r="G108" s="1949"/>
      <c r="H108" s="1949"/>
      <c r="I108" s="1949"/>
      <c r="J108" s="1949"/>
      <c r="K108" s="1949"/>
      <c r="L108" s="1949"/>
      <c r="M108" s="1949"/>
      <c r="N108" s="1949"/>
      <c r="O108" s="1949"/>
      <c r="P108" s="1949"/>
      <c r="Q108" s="1949"/>
      <c r="R108" s="1949"/>
      <c r="S108" s="1949"/>
      <c r="T108" s="1949"/>
      <c r="U108" s="1949"/>
      <c r="V108" s="1949"/>
      <c r="W108" s="1949"/>
      <c r="X108" s="1949"/>
      <c r="Y108" s="1949"/>
      <c r="Z108" s="1949"/>
      <c r="AA108" s="1949"/>
      <c r="AB108" s="1949"/>
      <c r="AC108" s="1949"/>
      <c r="AD108" s="1949"/>
      <c r="AE108" s="1949"/>
      <c r="AF108" s="1949"/>
      <c r="AG108" s="1949"/>
      <c r="AH108" s="1949"/>
      <c r="AI108" s="1949"/>
      <c r="AJ108" s="1949"/>
      <c r="AK108" s="1949"/>
      <c r="AL108" s="1949"/>
      <c r="AM108" s="1949"/>
      <c r="AN108" s="1949"/>
      <c r="AO108" s="1949"/>
      <c r="AP108" s="1949"/>
      <c r="AQ108" s="1949"/>
      <c r="AR108" s="1949"/>
      <c r="AS108" s="1949"/>
      <c r="AT108" s="1949"/>
      <c r="AU108" s="1949"/>
      <c r="AV108" s="1949"/>
      <c r="AW108" s="1949"/>
      <c r="AX108" s="1949"/>
      <c r="AY108" s="1949"/>
      <c r="AZ108" s="1949"/>
      <c r="BA108" s="1949"/>
      <c r="BB108" s="1949"/>
      <c r="BC108" s="1949"/>
      <c r="BD108" s="1949"/>
    </row>
    <row r="109" spans="1:56" ht="22.8">
      <c r="A109" s="52"/>
      <c r="B109" s="2027" t="s">
        <v>1039</v>
      </c>
      <c r="C109" s="2028"/>
      <c r="D109" s="2028"/>
      <c r="E109" s="2028"/>
      <c r="F109" s="2028"/>
      <c r="G109" s="2028"/>
      <c r="H109" s="2028"/>
      <c r="I109" s="2028"/>
      <c r="J109" s="2028"/>
      <c r="K109" s="2028"/>
      <c r="L109" s="2028"/>
      <c r="M109" s="2028"/>
      <c r="N109" s="2028"/>
      <c r="O109" s="2028"/>
      <c r="P109" s="2028"/>
      <c r="Q109" s="2028"/>
      <c r="R109" s="2028"/>
      <c r="S109" s="2028"/>
      <c r="T109" s="2028"/>
      <c r="U109" s="2028"/>
      <c r="V109" s="2028"/>
      <c r="W109" s="2028"/>
      <c r="X109" s="2028"/>
      <c r="Y109" s="2028"/>
      <c r="Z109" s="2028"/>
      <c r="AA109" s="2028"/>
      <c r="AB109" s="2028"/>
      <c r="AC109" s="2028"/>
      <c r="AD109" s="2028"/>
      <c r="AE109" s="2028"/>
      <c r="AF109" s="2028"/>
      <c r="AG109" s="2028"/>
      <c r="AH109" s="2028"/>
      <c r="AI109" s="2028"/>
      <c r="AJ109" s="2028"/>
      <c r="AK109" s="2028"/>
      <c r="AL109" s="2028"/>
      <c r="AM109" s="2028"/>
      <c r="AN109" s="2028"/>
      <c r="AO109" s="2028"/>
      <c r="AP109" s="2028"/>
      <c r="AQ109" s="2028"/>
      <c r="AR109" s="2028"/>
      <c r="AS109" s="2028"/>
      <c r="AT109" s="2028"/>
      <c r="AU109" s="2028"/>
      <c r="AV109" s="2028"/>
      <c r="AW109" s="2028"/>
      <c r="AX109" s="2028"/>
      <c r="AY109" s="2028"/>
      <c r="AZ109" s="2028"/>
      <c r="BA109" s="2028"/>
      <c r="BB109" s="2028"/>
      <c r="BC109" s="2028"/>
      <c r="BD109" s="2029"/>
    </row>
    <row r="110" spans="1:56" ht="26.25" customHeight="1">
      <c r="A110" s="52"/>
      <c r="B110" s="2117" t="s">
        <v>7</v>
      </c>
      <c r="C110" s="2118"/>
      <c r="D110" s="2119"/>
      <c r="E110" s="2031" t="s">
        <v>4</v>
      </c>
      <c r="F110" s="2032"/>
      <c r="G110" s="2032"/>
      <c r="H110" s="2032"/>
      <c r="I110" s="2032"/>
      <c r="J110" s="2032"/>
      <c r="K110" s="2032"/>
      <c r="L110" s="2032"/>
      <c r="M110" s="2032"/>
      <c r="N110" s="2032"/>
      <c r="O110" s="2032"/>
      <c r="P110" s="2032"/>
      <c r="Q110" s="2032"/>
      <c r="R110" s="2032"/>
      <c r="S110" s="2032"/>
      <c r="T110" s="2032"/>
      <c r="U110" s="2032"/>
      <c r="V110" s="2032"/>
      <c r="W110" s="2032"/>
      <c r="X110" s="2032"/>
      <c r="Y110" s="2032"/>
      <c r="Z110" s="2032"/>
      <c r="AA110" s="2032"/>
      <c r="AB110" s="2032"/>
      <c r="AC110" s="2032"/>
      <c r="AD110" s="2032"/>
      <c r="AE110" s="2032"/>
      <c r="AF110" s="2032"/>
      <c r="AG110" s="2032"/>
      <c r="AH110" s="2032"/>
      <c r="AI110" s="2032"/>
      <c r="AJ110" s="2032"/>
      <c r="AK110" s="2032"/>
      <c r="AL110" s="2032"/>
      <c r="AM110" s="2032"/>
      <c r="AN110" s="2033"/>
      <c r="AO110" s="2120" t="s">
        <v>3</v>
      </c>
      <c r="AP110" s="2121"/>
      <c r="AQ110" s="2121"/>
      <c r="AR110" s="2122"/>
      <c r="AS110" s="2120" t="s">
        <v>2</v>
      </c>
      <c r="AT110" s="2121"/>
      <c r="AU110" s="2121"/>
      <c r="AV110" s="2122"/>
      <c r="AW110" s="2120" t="s">
        <v>1</v>
      </c>
      <c r="AX110" s="2121"/>
      <c r="AY110" s="2121"/>
      <c r="AZ110" s="2122"/>
      <c r="BA110" s="2120" t="s">
        <v>0</v>
      </c>
      <c r="BB110" s="2121"/>
      <c r="BC110" s="2121"/>
      <c r="BD110" s="2123"/>
    </row>
    <row r="111" spans="1:56" ht="26.25" customHeight="1">
      <c r="A111" s="52"/>
      <c r="B111" s="2084" t="s">
        <v>65</v>
      </c>
      <c r="C111" s="2085"/>
      <c r="D111" s="2086"/>
      <c r="E111" s="2105" t="s">
        <v>1040</v>
      </c>
      <c r="F111" s="2106"/>
      <c r="G111" s="2106"/>
      <c r="H111" s="2106"/>
      <c r="I111" s="2106"/>
      <c r="J111" s="2106"/>
      <c r="K111" s="2106"/>
      <c r="L111" s="2106"/>
      <c r="M111" s="2106"/>
      <c r="N111" s="2106"/>
      <c r="O111" s="2106"/>
      <c r="P111" s="2106"/>
      <c r="Q111" s="2106"/>
      <c r="R111" s="2106"/>
      <c r="S111" s="2106"/>
      <c r="T111" s="2106"/>
      <c r="U111" s="2106"/>
      <c r="V111" s="2106"/>
      <c r="W111" s="2106"/>
      <c r="X111" s="2106"/>
      <c r="Y111" s="2106"/>
      <c r="Z111" s="2106"/>
      <c r="AA111" s="2106"/>
      <c r="AB111" s="2106"/>
      <c r="AC111" s="2106"/>
      <c r="AD111" s="2106"/>
      <c r="AE111" s="2106"/>
      <c r="AF111" s="2106"/>
      <c r="AG111" s="2106"/>
      <c r="AH111" s="2106"/>
      <c r="AI111" s="2106"/>
      <c r="AJ111" s="2106"/>
      <c r="AK111" s="2106"/>
      <c r="AL111" s="2106"/>
      <c r="AM111" s="2106"/>
      <c r="AN111" s="2107"/>
      <c r="AO111" s="2088" t="s">
        <v>12</v>
      </c>
      <c r="AP111" s="2089"/>
      <c r="AQ111" s="2089"/>
      <c r="AR111" s="2090"/>
      <c r="AS111" s="2096">
        <v>250</v>
      </c>
      <c r="AT111" s="2097"/>
      <c r="AU111" s="2097"/>
      <c r="AV111" s="2098"/>
      <c r="AW111" s="2099">
        <v>70</v>
      </c>
      <c r="AX111" s="2100"/>
      <c r="AY111" s="2100"/>
      <c r="AZ111" s="2101"/>
      <c r="BA111" s="2102">
        <f>AW111*AS111</f>
        <v>17500</v>
      </c>
      <c r="BB111" s="2103"/>
      <c r="BC111" s="2103"/>
      <c r="BD111" s="2104"/>
    </row>
    <row r="112" spans="1:56" ht="26.25" customHeight="1">
      <c r="A112" s="52"/>
      <c r="B112" s="2084" t="s">
        <v>66</v>
      </c>
      <c r="C112" s="2085"/>
      <c r="D112" s="2086"/>
      <c r="E112" s="2105" t="s">
        <v>1041</v>
      </c>
      <c r="F112" s="2106"/>
      <c r="G112" s="2106"/>
      <c r="H112" s="2106"/>
      <c r="I112" s="2106"/>
      <c r="J112" s="2106"/>
      <c r="K112" s="2106"/>
      <c r="L112" s="2106"/>
      <c r="M112" s="2106"/>
      <c r="N112" s="2106"/>
      <c r="O112" s="2106"/>
      <c r="P112" s="2106"/>
      <c r="Q112" s="2106"/>
      <c r="R112" s="2106"/>
      <c r="S112" s="2106"/>
      <c r="T112" s="2106"/>
      <c r="U112" s="2106"/>
      <c r="V112" s="2106"/>
      <c r="W112" s="2106"/>
      <c r="X112" s="2106"/>
      <c r="Y112" s="2106"/>
      <c r="Z112" s="2106"/>
      <c r="AA112" s="2106"/>
      <c r="AB112" s="2106"/>
      <c r="AC112" s="2106"/>
      <c r="AD112" s="2106"/>
      <c r="AE112" s="2106"/>
      <c r="AF112" s="2106"/>
      <c r="AG112" s="2106"/>
      <c r="AH112" s="2106"/>
      <c r="AI112" s="2106"/>
      <c r="AJ112" s="2106"/>
      <c r="AK112" s="2106"/>
      <c r="AL112" s="2106"/>
      <c r="AM112" s="2106"/>
      <c r="AN112" s="2107"/>
      <c r="AO112" s="2088" t="s">
        <v>12</v>
      </c>
      <c r="AP112" s="2089"/>
      <c r="AQ112" s="2089"/>
      <c r="AR112" s="2090"/>
      <c r="AS112" s="2096">
        <v>13</v>
      </c>
      <c r="AT112" s="2097"/>
      <c r="AU112" s="2097"/>
      <c r="AV112" s="2098"/>
      <c r="AW112" s="2099">
        <v>150</v>
      </c>
      <c r="AX112" s="2100"/>
      <c r="AY112" s="2100"/>
      <c r="AZ112" s="2101"/>
      <c r="BA112" s="2102">
        <f>AW112*AS112</f>
        <v>1950</v>
      </c>
      <c r="BB112" s="2103"/>
      <c r="BC112" s="2103"/>
      <c r="BD112" s="2104"/>
    </row>
    <row r="113" spans="1:56" ht="26.25" customHeight="1">
      <c r="A113" s="52"/>
      <c r="B113" s="2084" t="s">
        <v>67</v>
      </c>
      <c r="C113" s="2085"/>
      <c r="D113" s="2086"/>
      <c r="E113" s="2108" t="s">
        <v>1042</v>
      </c>
      <c r="F113" s="2109"/>
      <c r="G113" s="2109"/>
      <c r="H113" s="2109"/>
      <c r="I113" s="2109"/>
      <c r="J113" s="2109"/>
      <c r="K113" s="2109"/>
      <c r="L113" s="2109"/>
      <c r="M113" s="2109"/>
      <c r="N113" s="2109"/>
      <c r="O113" s="2109"/>
      <c r="P113" s="2109"/>
      <c r="Q113" s="2109"/>
      <c r="R113" s="2109"/>
      <c r="S113" s="2109"/>
      <c r="T113" s="2109"/>
      <c r="U113" s="2109"/>
      <c r="V113" s="2109"/>
      <c r="W113" s="2109"/>
      <c r="X113" s="2109"/>
      <c r="Y113" s="2109"/>
      <c r="Z113" s="2109"/>
      <c r="AA113" s="2109"/>
      <c r="AB113" s="2109"/>
      <c r="AC113" s="2109"/>
      <c r="AD113" s="2109"/>
      <c r="AE113" s="2109"/>
      <c r="AF113" s="2109"/>
      <c r="AG113" s="2109"/>
      <c r="AH113" s="2109"/>
      <c r="AI113" s="2109"/>
      <c r="AJ113" s="2109"/>
      <c r="AK113" s="2109"/>
      <c r="AL113" s="2109"/>
      <c r="AM113" s="2109"/>
      <c r="AN113" s="2110"/>
      <c r="AO113" s="2088" t="s">
        <v>30</v>
      </c>
      <c r="AP113" s="2089"/>
      <c r="AQ113" s="2089"/>
      <c r="AR113" s="2090"/>
      <c r="AS113" s="2096">
        <v>500</v>
      </c>
      <c r="AT113" s="2097"/>
      <c r="AU113" s="2097"/>
      <c r="AV113" s="2098"/>
      <c r="AW113" s="2099">
        <v>60</v>
      </c>
      <c r="AX113" s="2100"/>
      <c r="AY113" s="2100"/>
      <c r="AZ113" s="2101"/>
      <c r="BA113" s="2102">
        <f>AW113*AS113</f>
        <v>30000</v>
      </c>
      <c r="BB113" s="2103"/>
      <c r="BC113" s="2103"/>
      <c r="BD113" s="2104"/>
    </row>
    <row r="114" spans="1:56" ht="26.25" customHeight="1">
      <c r="A114" s="52"/>
      <c r="B114" s="2084" t="s">
        <v>68</v>
      </c>
      <c r="C114" s="2085"/>
      <c r="D114" s="2086"/>
      <c r="E114" s="2108" t="s">
        <v>1043</v>
      </c>
      <c r="F114" s="2109"/>
      <c r="G114" s="2109"/>
      <c r="H114" s="2109"/>
      <c r="I114" s="2109"/>
      <c r="J114" s="2109"/>
      <c r="K114" s="2109"/>
      <c r="L114" s="2109"/>
      <c r="M114" s="2109"/>
      <c r="N114" s="2109"/>
      <c r="O114" s="2109"/>
      <c r="P114" s="2109"/>
      <c r="Q114" s="2109"/>
      <c r="R114" s="2109"/>
      <c r="S114" s="2109"/>
      <c r="T114" s="2109"/>
      <c r="U114" s="2109"/>
      <c r="V114" s="2109"/>
      <c r="W114" s="2109"/>
      <c r="X114" s="2109"/>
      <c r="Y114" s="2109"/>
      <c r="Z114" s="2109"/>
      <c r="AA114" s="2109"/>
      <c r="AB114" s="2109"/>
      <c r="AC114" s="2109"/>
      <c r="AD114" s="2109"/>
      <c r="AE114" s="2109"/>
      <c r="AF114" s="2109"/>
      <c r="AG114" s="2109"/>
      <c r="AH114" s="2109"/>
      <c r="AI114" s="2109"/>
      <c r="AJ114" s="2109"/>
      <c r="AK114" s="2109"/>
      <c r="AL114" s="2109"/>
      <c r="AM114" s="2109"/>
      <c r="AN114" s="2110"/>
      <c r="AO114" s="2088" t="s">
        <v>30</v>
      </c>
      <c r="AP114" s="2089"/>
      <c r="AQ114" s="2089"/>
      <c r="AR114" s="2090"/>
      <c r="AS114" s="2096">
        <v>21.25</v>
      </c>
      <c r="AT114" s="2097"/>
      <c r="AU114" s="2097"/>
      <c r="AV114" s="2098"/>
      <c r="AW114" s="2099">
        <v>40</v>
      </c>
      <c r="AX114" s="2100"/>
      <c r="AY114" s="2100"/>
      <c r="AZ114" s="2101"/>
      <c r="BA114" s="2102">
        <f>AW114*AS114</f>
        <v>850</v>
      </c>
      <c r="BB114" s="2103"/>
      <c r="BC114" s="2103"/>
      <c r="BD114" s="2104"/>
    </row>
    <row r="115" spans="1:56" ht="26.25" customHeight="1">
      <c r="A115" s="52"/>
      <c r="B115" s="2084" t="s">
        <v>159</v>
      </c>
      <c r="C115" s="2085"/>
      <c r="D115" s="2086"/>
      <c r="E115" s="2105" t="s">
        <v>1044</v>
      </c>
      <c r="F115" s="2106"/>
      <c r="G115" s="2106"/>
      <c r="H115" s="2106"/>
      <c r="I115" s="2106"/>
      <c r="J115" s="2106"/>
      <c r="K115" s="2106"/>
      <c r="L115" s="2106"/>
      <c r="M115" s="2106"/>
      <c r="N115" s="2106"/>
      <c r="O115" s="2106"/>
      <c r="P115" s="2106"/>
      <c r="Q115" s="2106"/>
      <c r="R115" s="2106"/>
      <c r="S115" s="2106"/>
      <c r="T115" s="2106"/>
      <c r="U115" s="2106"/>
      <c r="V115" s="2106"/>
      <c r="W115" s="2106"/>
      <c r="X115" s="2106"/>
      <c r="Y115" s="2106"/>
      <c r="Z115" s="2106"/>
      <c r="AA115" s="2106"/>
      <c r="AB115" s="2106"/>
      <c r="AC115" s="2106"/>
      <c r="AD115" s="2106"/>
      <c r="AE115" s="2106"/>
      <c r="AF115" s="2106"/>
      <c r="AG115" s="2106"/>
      <c r="AH115" s="2106"/>
      <c r="AI115" s="2106"/>
      <c r="AJ115" s="2106"/>
      <c r="AK115" s="2106"/>
      <c r="AL115" s="2106"/>
      <c r="AM115" s="2106"/>
      <c r="AN115" s="2107"/>
      <c r="AO115" s="2088" t="s">
        <v>30</v>
      </c>
      <c r="AP115" s="2089"/>
      <c r="AQ115" s="2089"/>
      <c r="AR115" s="2090"/>
      <c r="AS115" s="2096">
        <v>100</v>
      </c>
      <c r="AT115" s="2097"/>
      <c r="AU115" s="2097"/>
      <c r="AV115" s="2098"/>
      <c r="AW115" s="2099">
        <v>20</v>
      </c>
      <c r="AX115" s="2100"/>
      <c r="AY115" s="2100"/>
      <c r="AZ115" s="2101"/>
      <c r="BA115" s="2102">
        <f t="shared" ref="BA115:BA123" si="2">AW115*AS115</f>
        <v>2000</v>
      </c>
      <c r="BB115" s="2103"/>
      <c r="BC115" s="2103"/>
      <c r="BD115" s="2104"/>
    </row>
    <row r="116" spans="1:56" ht="26.25" customHeight="1">
      <c r="A116" s="52"/>
      <c r="B116" s="2084" t="s">
        <v>596</v>
      </c>
      <c r="C116" s="2085"/>
      <c r="D116" s="2086"/>
      <c r="E116" s="2093" t="s">
        <v>1045</v>
      </c>
      <c r="F116" s="2094"/>
      <c r="G116" s="2094"/>
      <c r="H116" s="2094"/>
      <c r="I116" s="2094"/>
      <c r="J116" s="2094"/>
      <c r="K116" s="2094"/>
      <c r="L116" s="2094"/>
      <c r="M116" s="2094"/>
      <c r="N116" s="2094"/>
      <c r="O116" s="2094"/>
      <c r="P116" s="2094"/>
      <c r="Q116" s="2094"/>
      <c r="R116" s="2094"/>
      <c r="S116" s="2094"/>
      <c r="T116" s="2094"/>
      <c r="U116" s="2094"/>
      <c r="V116" s="2094"/>
      <c r="W116" s="2094"/>
      <c r="X116" s="2094"/>
      <c r="Y116" s="2094"/>
      <c r="Z116" s="2094"/>
      <c r="AA116" s="2094"/>
      <c r="AB116" s="2094"/>
      <c r="AC116" s="2094"/>
      <c r="AD116" s="2094"/>
      <c r="AE116" s="2094"/>
      <c r="AF116" s="2094"/>
      <c r="AG116" s="2094"/>
      <c r="AH116" s="2094"/>
      <c r="AI116" s="2094"/>
      <c r="AJ116" s="2094"/>
      <c r="AK116" s="2094"/>
      <c r="AL116" s="2094"/>
      <c r="AM116" s="2094"/>
      <c r="AN116" s="2095"/>
      <c r="AO116" s="2088" t="s">
        <v>30</v>
      </c>
      <c r="AP116" s="2089"/>
      <c r="AQ116" s="2089"/>
      <c r="AR116" s="2090"/>
      <c r="AS116" s="2096">
        <v>20</v>
      </c>
      <c r="AT116" s="2097"/>
      <c r="AU116" s="2097"/>
      <c r="AV116" s="2098"/>
      <c r="AW116" s="2099">
        <v>60</v>
      </c>
      <c r="AX116" s="2100"/>
      <c r="AY116" s="2100"/>
      <c r="AZ116" s="2101"/>
      <c r="BA116" s="2102">
        <f t="shared" si="2"/>
        <v>1200</v>
      </c>
      <c r="BB116" s="2103"/>
      <c r="BC116" s="2103"/>
      <c r="BD116" s="2104"/>
    </row>
    <row r="117" spans="1:56" ht="26.25" customHeight="1">
      <c r="A117" s="52"/>
      <c r="B117" s="2084" t="s">
        <v>669</v>
      </c>
      <c r="C117" s="2085"/>
      <c r="D117" s="2086"/>
      <c r="E117" s="2093" t="s">
        <v>1046</v>
      </c>
      <c r="F117" s="2094"/>
      <c r="G117" s="2094"/>
      <c r="H117" s="2094"/>
      <c r="I117" s="2094"/>
      <c r="J117" s="2094"/>
      <c r="K117" s="2094"/>
      <c r="L117" s="2094"/>
      <c r="M117" s="2094"/>
      <c r="N117" s="2094"/>
      <c r="O117" s="2094"/>
      <c r="P117" s="2094"/>
      <c r="Q117" s="2094"/>
      <c r="R117" s="2094"/>
      <c r="S117" s="2094"/>
      <c r="T117" s="2094"/>
      <c r="U117" s="2094"/>
      <c r="V117" s="2094"/>
      <c r="W117" s="2094"/>
      <c r="X117" s="2094"/>
      <c r="Y117" s="2094"/>
      <c r="Z117" s="2094"/>
      <c r="AA117" s="2094"/>
      <c r="AB117" s="2094"/>
      <c r="AC117" s="2094"/>
      <c r="AD117" s="2094"/>
      <c r="AE117" s="2094"/>
      <c r="AF117" s="2094"/>
      <c r="AG117" s="2094"/>
      <c r="AH117" s="2094"/>
      <c r="AI117" s="2094"/>
      <c r="AJ117" s="2094"/>
      <c r="AK117" s="2094"/>
      <c r="AL117" s="2094"/>
      <c r="AM117" s="2094"/>
      <c r="AN117" s="2095"/>
      <c r="AO117" s="2088" t="s">
        <v>30</v>
      </c>
      <c r="AP117" s="2089"/>
      <c r="AQ117" s="2089"/>
      <c r="AR117" s="2090"/>
      <c r="AS117" s="2096">
        <v>10</v>
      </c>
      <c r="AT117" s="2097"/>
      <c r="AU117" s="2097"/>
      <c r="AV117" s="2098"/>
      <c r="AW117" s="2099">
        <v>50</v>
      </c>
      <c r="AX117" s="2100"/>
      <c r="AY117" s="2100"/>
      <c r="AZ117" s="2101"/>
      <c r="BA117" s="2102">
        <f t="shared" si="2"/>
        <v>500</v>
      </c>
      <c r="BB117" s="2103"/>
      <c r="BC117" s="2103"/>
      <c r="BD117" s="2104"/>
    </row>
    <row r="118" spans="1:56" ht="26.25" customHeight="1">
      <c r="A118" s="52"/>
      <c r="B118" s="2084" t="s">
        <v>1047</v>
      </c>
      <c r="C118" s="2085"/>
      <c r="D118" s="2086"/>
      <c r="E118" s="2093" t="s">
        <v>1048</v>
      </c>
      <c r="F118" s="2094"/>
      <c r="G118" s="2094"/>
      <c r="H118" s="2094"/>
      <c r="I118" s="2094"/>
      <c r="J118" s="2094"/>
      <c r="K118" s="2094"/>
      <c r="L118" s="2094"/>
      <c r="M118" s="2094"/>
      <c r="N118" s="2094"/>
      <c r="O118" s="2094"/>
      <c r="P118" s="2094"/>
      <c r="Q118" s="2094"/>
      <c r="R118" s="2094"/>
      <c r="S118" s="2094"/>
      <c r="T118" s="2094"/>
      <c r="U118" s="2094"/>
      <c r="V118" s="2094"/>
      <c r="W118" s="2094"/>
      <c r="X118" s="2094"/>
      <c r="Y118" s="2094"/>
      <c r="Z118" s="2094"/>
      <c r="AA118" s="2094"/>
      <c r="AB118" s="2094"/>
      <c r="AC118" s="2094"/>
      <c r="AD118" s="2094"/>
      <c r="AE118" s="2094"/>
      <c r="AF118" s="2094"/>
      <c r="AG118" s="2094"/>
      <c r="AH118" s="2094"/>
      <c r="AI118" s="2094"/>
      <c r="AJ118" s="2094"/>
      <c r="AK118" s="2094"/>
      <c r="AL118" s="2094"/>
      <c r="AM118" s="2094"/>
      <c r="AN118" s="2095"/>
      <c r="AO118" s="2088" t="s">
        <v>12</v>
      </c>
      <c r="AP118" s="2089"/>
      <c r="AQ118" s="2089"/>
      <c r="AR118" s="2090"/>
      <c r="AS118" s="2096">
        <v>500</v>
      </c>
      <c r="AT118" s="2097"/>
      <c r="AU118" s="2097"/>
      <c r="AV118" s="2098"/>
      <c r="AW118" s="2099">
        <v>35</v>
      </c>
      <c r="AX118" s="2100"/>
      <c r="AY118" s="2100"/>
      <c r="AZ118" s="2101"/>
      <c r="BA118" s="2102">
        <f t="shared" si="2"/>
        <v>17500</v>
      </c>
      <c r="BB118" s="2103"/>
      <c r="BC118" s="2103"/>
      <c r="BD118" s="2104"/>
    </row>
    <row r="119" spans="1:56" ht="26.25" customHeight="1">
      <c r="A119" s="52"/>
      <c r="B119" s="2084" t="s">
        <v>1049</v>
      </c>
      <c r="C119" s="2085"/>
      <c r="D119" s="2086"/>
      <c r="E119" s="2093" t="s">
        <v>1050</v>
      </c>
      <c r="F119" s="2094"/>
      <c r="G119" s="2094"/>
      <c r="H119" s="2094"/>
      <c r="I119" s="2094"/>
      <c r="J119" s="2094"/>
      <c r="K119" s="2094"/>
      <c r="L119" s="2094"/>
      <c r="M119" s="2094"/>
      <c r="N119" s="2094"/>
      <c r="O119" s="2094"/>
      <c r="P119" s="2094"/>
      <c r="Q119" s="2094"/>
      <c r="R119" s="2094"/>
      <c r="S119" s="2094"/>
      <c r="T119" s="2094"/>
      <c r="U119" s="2094"/>
      <c r="V119" s="2094"/>
      <c r="W119" s="2094"/>
      <c r="X119" s="2094"/>
      <c r="Y119" s="2094"/>
      <c r="Z119" s="2094"/>
      <c r="AA119" s="2094"/>
      <c r="AB119" s="2094"/>
      <c r="AC119" s="2094"/>
      <c r="AD119" s="2094"/>
      <c r="AE119" s="2094"/>
      <c r="AF119" s="2094"/>
      <c r="AG119" s="2094"/>
      <c r="AH119" s="2094"/>
      <c r="AI119" s="2094"/>
      <c r="AJ119" s="2094"/>
      <c r="AK119" s="2094"/>
      <c r="AL119" s="2094"/>
      <c r="AM119" s="2094"/>
      <c r="AN119" s="2095"/>
      <c r="AO119" s="2088" t="s">
        <v>12</v>
      </c>
      <c r="AP119" s="2089"/>
      <c r="AQ119" s="2089"/>
      <c r="AR119" s="2090"/>
      <c r="AS119" s="2096">
        <v>500</v>
      </c>
      <c r="AT119" s="2097"/>
      <c r="AU119" s="2097"/>
      <c r="AV119" s="2098"/>
      <c r="AW119" s="2099">
        <v>25</v>
      </c>
      <c r="AX119" s="2100"/>
      <c r="AY119" s="2100"/>
      <c r="AZ119" s="2101"/>
      <c r="BA119" s="2102">
        <f t="shared" si="2"/>
        <v>12500</v>
      </c>
      <c r="BB119" s="2103"/>
      <c r="BC119" s="2103"/>
      <c r="BD119" s="2104"/>
    </row>
    <row r="120" spans="1:56" ht="26.25" customHeight="1">
      <c r="A120" s="52"/>
      <c r="B120" s="2084" t="s">
        <v>1051</v>
      </c>
      <c r="C120" s="2085"/>
      <c r="D120" s="2086"/>
      <c r="E120" s="2087" t="s">
        <v>1052</v>
      </c>
      <c r="F120" s="2087"/>
      <c r="G120" s="2087"/>
      <c r="H120" s="2087"/>
      <c r="I120" s="2087"/>
      <c r="J120" s="2087"/>
      <c r="K120" s="2087"/>
      <c r="L120" s="2087"/>
      <c r="M120" s="2087"/>
      <c r="N120" s="2087"/>
      <c r="O120" s="2087"/>
      <c r="P120" s="2087"/>
      <c r="Q120" s="2087"/>
      <c r="R120" s="2087"/>
      <c r="S120" s="2087"/>
      <c r="T120" s="2087"/>
      <c r="U120" s="2087"/>
      <c r="V120" s="2087"/>
      <c r="W120" s="2087"/>
      <c r="X120" s="2087"/>
      <c r="Y120" s="2087"/>
      <c r="Z120" s="2087"/>
      <c r="AA120" s="2087"/>
      <c r="AB120" s="2087"/>
      <c r="AC120" s="2087"/>
      <c r="AD120" s="2087"/>
      <c r="AE120" s="2087"/>
      <c r="AF120" s="2087"/>
      <c r="AG120" s="2087"/>
      <c r="AH120" s="2087"/>
      <c r="AI120" s="2087"/>
      <c r="AJ120" s="2087"/>
      <c r="AK120" s="2087"/>
      <c r="AL120" s="2087"/>
      <c r="AM120" s="2087"/>
      <c r="AN120" s="2087"/>
      <c r="AO120" s="2088" t="s">
        <v>12</v>
      </c>
      <c r="AP120" s="2089"/>
      <c r="AQ120" s="2089"/>
      <c r="AR120" s="2090"/>
      <c r="AS120" s="2018">
        <v>100</v>
      </c>
      <c r="AT120" s="2018"/>
      <c r="AU120" s="2018"/>
      <c r="AV120" s="2018"/>
      <c r="AW120" s="2091">
        <v>40</v>
      </c>
      <c r="AX120" s="2092"/>
      <c r="AY120" s="2092"/>
      <c r="AZ120" s="2092"/>
      <c r="BA120" s="2079">
        <f t="shared" si="2"/>
        <v>4000</v>
      </c>
      <c r="BB120" s="2079"/>
      <c r="BC120" s="2079"/>
      <c r="BD120" s="2080"/>
    </row>
    <row r="121" spans="1:56" ht="26.25" customHeight="1">
      <c r="A121" s="52"/>
      <c r="B121" s="2084" t="s">
        <v>1053</v>
      </c>
      <c r="C121" s="2085"/>
      <c r="D121" s="2086"/>
      <c r="E121" s="2087" t="s">
        <v>1054</v>
      </c>
      <c r="F121" s="2087"/>
      <c r="G121" s="2087"/>
      <c r="H121" s="2087"/>
      <c r="I121" s="2087"/>
      <c r="J121" s="2087"/>
      <c r="K121" s="2087"/>
      <c r="L121" s="2087"/>
      <c r="M121" s="2087"/>
      <c r="N121" s="2087"/>
      <c r="O121" s="2087"/>
      <c r="P121" s="2087"/>
      <c r="Q121" s="2087"/>
      <c r="R121" s="2087"/>
      <c r="S121" s="2087"/>
      <c r="T121" s="2087"/>
      <c r="U121" s="2087"/>
      <c r="V121" s="2087"/>
      <c r="W121" s="2087"/>
      <c r="X121" s="2087"/>
      <c r="Y121" s="2087"/>
      <c r="Z121" s="2087"/>
      <c r="AA121" s="2087"/>
      <c r="AB121" s="2087"/>
      <c r="AC121" s="2087"/>
      <c r="AD121" s="2087"/>
      <c r="AE121" s="2087"/>
      <c r="AF121" s="2087"/>
      <c r="AG121" s="2087"/>
      <c r="AH121" s="2087"/>
      <c r="AI121" s="2087"/>
      <c r="AJ121" s="2087"/>
      <c r="AK121" s="2087"/>
      <c r="AL121" s="2087"/>
      <c r="AM121" s="2087"/>
      <c r="AN121" s="2087"/>
      <c r="AO121" s="2088" t="s">
        <v>12</v>
      </c>
      <c r="AP121" s="2089"/>
      <c r="AQ121" s="2089"/>
      <c r="AR121" s="2090"/>
      <c r="AS121" s="2018">
        <v>200</v>
      </c>
      <c r="AT121" s="2018"/>
      <c r="AU121" s="2018"/>
      <c r="AV121" s="2018"/>
      <c r="AW121" s="2091">
        <v>25</v>
      </c>
      <c r="AX121" s="2092"/>
      <c r="AY121" s="2092"/>
      <c r="AZ121" s="2092"/>
      <c r="BA121" s="2079">
        <f t="shared" si="2"/>
        <v>5000</v>
      </c>
      <c r="BB121" s="2079"/>
      <c r="BC121" s="2079"/>
      <c r="BD121" s="2080"/>
    </row>
    <row r="122" spans="1:56" ht="26.25" customHeight="1">
      <c r="A122" s="52"/>
      <c r="B122" s="2084" t="s">
        <v>1055</v>
      </c>
      <c r="C122" s="2085"/>
      <c r="D122" s="2086"/>
      <c r="E122" s="2087" t="s">
        <v>1056</v>
      </c>
      <c r="F122" s="2087"/>
      <c r="G122" s="2087"/>
      <c r="H122" s="2087"/>
      <c r="I122" s="2087"/>
      <c r="J122" s="2087"/>
      <c r="K122" s="2087"/>
      <c r="L122" s="2087"/>
      <c r="M122" s="2087"/>
      <c r="N122" s="2087"/>
      <c r="O122" s="2087"/>
      <c r="P122" s="2087"/>
      <c r="Q122" s="2087"/>
      <c r="R122" s="2087"/>
      <c r="S122" s="2087"/>
      <c r="T122" s="2087"/>
      <c r="U122" s="2087"/>
      <c r="V122" s="2087"/>
      <c r="W122" s="2087"/>
      <c r="X122" s="2087"/>
      <c r="Y122" s="2087"/>
      <c r="Z122" s="2087"/>
      <c r="AA122" s="2087"/>
      <c r="AB122" s="2087"/>
      <c r="AC122" s="2087"/>
      <c r="AD122" s="2087"/>
      <c r="AE122" s="2087"/>
      <c r="AF122" s="2087"/>
      <c r="AG122" s="2087"/>
      <c r="AH122" s="2087"/>
      <c r="AI122" s="2087"/>
      <c r="AJ122" s="2087"/>
      <c r="AK122" s="2087"/>
      <c r="AL122" s="2087"/>
      <c r="AM122" s="2087"/>
      <c r="AN122" s="2087"/>
      <c r="AO122" s="2088" t="s">
        <v>12</v>
      </c>
      <c r="AP122" s="2089"/>
      <c r="AQ122" s="2089"/>
      <c r="AR122" s="2090"/>
      <c r="AS122" s="2018">
        <v>25</v>
      </c>
      <c r="AT122" s="2018"/>
      <c r="AU122" s="2018"/>
      <c r="AV122" s="2018"/>
      <c r="AW122" s="2091">
        <v>40</v>
      </c>
      <c r="AX122" s="2092"/>
      <c r="AY122" s="2092"/>
      <c r="AZ122" s="2092"/>
      <c r="BA122" s="2079">
        <f t="shared" si="2"/>
        <v>1000</v>
      </c>
      <c r="BB122" s="2079"/>
      <c r="BC122" s="2079"/>
      <c r="BD122" s="2080"/>
    </row>
    <row r="123" spans="1:56" ht="26.25" customHeight="1">
      <c r="A123" s="52"/>
      <c r="B123" s="2084" t="s">
        <v>1057</v>
      </c>
      <c r="C123" s="2085"/>
      <c r="D123" s="2086"/>
      <c r="E123" s="2087" t="s">
        <v>1058</v>
      </c>
      <c r="F123" s="2087"/>
      <c r="G123" s="2087"/>
      <c r="H123" s="2087"/>
      <c r="I123" s="2087"/>
      <c r="J123" s="2087"/>
      <c r="K123" s="2087"/>
      <c r="L123" s="2087"/>
      <c r="M123" s="2087"/>
      <c r="N123" s="2087"/>
      <c r="O123" s="2087"/>
      <c r="P123" s="2087"/>
      <c r="Q123" s="2087"/>
      <c r="R123" s="2087"/>
      <c r="S123" s="2087"/>
      <c r="T123" s="2087"/>
      <c r="U123" s="2087"/>
      <c r="V123" s="2087"/>
      <c r="W123" s="2087"/>
      <c r="X123" s="2087"/>
      <c r="Y123" s="2087"/>
      <c r="Z123" s="2087"/>
      <c r="AA123" s="2087"/>
      <c r="AB123" s="2087"/>
      <c r="AC123" s="2087"/>
      <c r="AD123" s="2087"/>
      <c r="AE123" s="2087"/>
      <c r="AF123" s="2087"/>
      <c r="AG123" s="2087"/>
      <c r="AH123" s="2087"/>
      <c r="AI123" s="2087"/>
      <c r="AJ123" s="2087"/>
      <c r="AK123" s="2087"/>
      <c r="AL123" s="2087"/>
      <c r="AM123" s="2087"/>
      <c r="AN123" s="2087"/>
      <c r="AO123" s="2088" t="s">
        <v>12</v>
      </c>
      <c r="AP123" s="2089"/>
      <c r="AQ123" s="2089"/>
      <c r="AR123" s="2090"/>
      <c r="AS123" s="2018">
        <v>300</v>
      </c>
      <c r="AT123" s="2018"/>
      <c r="AU123" s="2018"/>
      <c r="AV123" s="2018"/>
      <c r="AW123" s="2091">
        <v>60</v>
      </c>
      <c r="AX123" s="2092"/>
      <c r="AY123" s="2092"/>
      <c r="AZ123" s="2092"/>
      <c r="BA123" s="2079">
        <f t="shared" si="2"/>
        <v>18000</v>
      </c>
      <c r="BB123" s="2079"/>
      <c r="BC123" s="2079"/>
      <c r="BD123" s="2080"/>
    </row>
    <row r="124" spans="1:56" ht="30" customHeight="1" thickBot="1">
      <c r="A124" s="52"/>
      <c r="B124" s="2000" t="s">
        <v>1059</v>
      </c>
      <c r="C124" s="2001"/>
      <c r="D124" s="2001"/>
      <c r="E124" s="2001"/>
      <c r="F124" s="2001"/>
      <c r="G124" s="2001"/>
      <c r="H124" s="2001"/>
      <c r="I124" s="2001"/>
      <c r="J124" s="2001"/>
      <c r="K124" s="2001"/>
      <c r="L124" s="2001"/>
      <c r="M124" s="2001"/>
      <c r="N124" s="2001"/>
      <c r="O124" s="2001"/>
      <c r="P124" s="2001"/>
      <c r="Q124" s="2001"/>
      <c r="R124" s="2001"/>
      <c r="S124" s="2001"/>
      <c r="T124" s="2001"/>
      <c r="U124" s="2001"/>
      <c r="V124" s="2001"/>
      <c r="W124" s="2001"/>
      <c r="X124" s="2001"/>
      <c r="Y124" s="2001"/>
      <c r="Z124" s="2001"/>
      <c r="AA124" s="2001"/>
      <c r="AB124" s="2001"/>
      <c r="AC124" s="2001"/>
      <c r="AD124" s="2001"/>
      <c r="AE124" s="2001"/>
      <c r="AF124" s="2001"/>
      <c r="AG124" s="2001"/>
      <c r="AH124" s="2001"/>
      <c r="AI124" s="2001"/>
      <c r="AJ124" s="2001"/>
      <c r="AK124" s="2001"/>
      <c r="AL124" s="2001"/>
      <c r="AM124" s="2001"/>
      <c r="AN124" s="2001"/>
      <c r="AO124" s="2036">
        <f>AVERAGE(BA120+BA116+BA115+BA114+BA113+BA112+BA111+BA117+BA118+BA119+BA121+BA122+BA123)</f>
        <v>112000</v>
      </c>
      <c r="AP124" s="2036"/>
      <c r="AQ124" s="2036"/>
      <c r="AR124" s="2036"/>
      <c r="AS124" s="2036"/>
      <c r="AT124" s="2036"/>
      <c r="AU124" s="2036"/>
      <c r="AV124" s="2036"/>
      <c r="AW124" s="2036"/>
      <c r="AX124" s="2036"/>
      <c r="AY124" s="2036"/>
      <c r="AZ124" s="2036"/>
      <c r="BA124" s="2036"/>
      <c r="BB124" s="2036"/>
      <c r="BC124" s="2036"/>
      <c r="BD124" s="2082"/>
    </row>
    <row r="125" spans="1:56" ht="30" customHeight="1" thickBot="1">
      <c r="A125" s="1949"/>
      <c r="B125" s="1949"/>
      <c r="C125" s="1949"/>
      <c r="D125" s="1949"/>
      <c r="E125" s="1949"/>
      <c r="F125" s="1949"/>
      <c r="G125" s="1949"/>
      <c r="H125" s="1949"/>
      <c r="I125" s="1949"/>
      <c r="J125" s="1949"/>
      <c r="K125" s="1949"/>
      <c r="L125" s="1949"/>
      <c r="M125" s="1949"/>
      <c r="N125" s="1949"/>
      <c r="O125" s="1949"/>
      <c r="P125" s="1949"/>
      <c r="Q125" s="1949"/>
      <c r="R125" s="1949"/>
      <c r="S125" s="1949"/>
      <c r="T125" s="1949"/>
      <c r="U125" s="1949"/>
      <c r="V125" s="1949"/>
      <c r="W125" s="1949"/>
      <c r="X125" s="1949"/>
      <c r="Y125" s="1949"/>
      <c r="Z125" s="1949"/>
      <c r="AA125" s="1949"/>
      <c r="AB125" s="1949"/>
      <c r="AC125" s="1949"/>
      <c r="AD125" s="1949"/>
      <c r="AE125" s="1949"/>
      <c r="AF125" s="1949"/>
      <c r="AG125" s="1949"/>
      <c r="AH125" s="1949"/>
      <c r="AI125" s="1949"/>
      <c r="AJ125" s="1949"/>
      <c r="AK125" s="1949"/>
      <c r="AL125" s="1949"/>
      <c r="AM125" s="1949"/>
      <c r="AN125" s="1949"/>
      <c r="AO125" s="1949"/>
      <c r="AP125" s="1949"/>
      <c r="AQ125" s="1949"/>
      <c r="AR125" s="1949"/>
      <c r="AS125" s="1949"/>
      <c r="AT125" s="1949"/>
      <c r="AU125" s="1949"/>
      <c r="AV125" s="1949"/>
      <c r="AW125" s="1949"/>
      <c r="AX125" s="1949"/>
      <c r="AY125" s="1949"/>
      <c r="AZ125" s="1949"/>
      <c r="BA125" s="1949"/>
      <c r="BB125" s="1949"/>
      <c r="BC125" s="1949"/>
      <c r="BD125" s="2083"/>
    </row>
    <row r="126" spans="1:56" ht="26.25" customHeight="1">
      <c r="A126" s="52"/>
      <c r="B126" s="2058" t="s">
        <v>1060</v>
      </c>
      <c r="C126" s="2059"/>
      <c r="D126" s="2059"/>
      <c r="E126" s="2059"/>
      <c r="F126" s="2059"/>
      <c r="G126" s="2059"/>
      <c r="H126" s="2059"/>
      <c r="I126" s="2059"/>
      <c r="J126" s="2059"/>
      <c r="K126" s="2059"/>
      <c r="L126" s="2059"/>
      <c r="M126" s="2059"/>
      <c r="N126" s="2059"/>
      <c r="O126" s="2059"/>
      <c r="P126" s="2059"/>
      <c r="Q126" s="2059"/>
      <c r="R126" s="2059"/>
      <c r="S126" s="2059"/>
      <c r="T126" s="2059"/>
      <c r="U126" s="2059"/>
      <c r="V126" s="2059"/>
      <c r="W126" s="2059"/>
      <c r="X126" s="2059"/>
      <c r="Y126" s="2059"/>
      <c r="Z126" s="2059"/>
      <c r="AA126" s="2059"/>
      <c r="AB126" s="2059"/>
      <c r="AC126" s="2059"/>
      <c r="AD126" s="2059"/>
      <c r="AE126" s="2059"/>
      <c r="AF126" s="2059"/>
      <c r="AG126" s="2059"/>
      <c r="AH126" s="2059"/>
      <c r="AI126" s="2059"/>
      <c r="AJ126" s="2059"/>
      <c r="AK126" s="2059"/>
      <c r="AL126" s="2059"/>
      <c r="AM126" s="2059"/>
      <c r="AN126" s="2059"/>
      <c r="AO126" s="2059"/>
      <c r="AP126" s="2059"/>
      <c r="AQ126" s="2059"/>
      <c r="AR126" s="2059"/>
      <c r="AS126" s="2059"/>
      <c r="AT126" s="2059"/>
      <c r="AU126" s="2059"/>
      <c r="AV126" s="2059"/>
      <c r="AW126" s="2059"/>
      <c r="AX126" s="2059"/>
      <c r="AY126" s="2059"/>
      <c r="AZ126" s="2059"/>
      <c r="BA126" s="2059"/>
      <c r="BB126" s="2059"/>
      <c r="BC126" s="2059"/>
      <c r="BD126" s="2060"/>
    </row>
    <row r="127" spans="1:56" ht="26.25" customHeight="1">
      <c r="A127" s="52"/>
      <c r="B127" s="2061" t="s">
        <v>7</v>
      </c>
      <c r="C127" s="2030"/>
      <c r="D127" s="2030"/>
      <c r="E127" s="2062" t="s">
        <v>4</v>
      </c>
      <c r="F127" s="2062"/>
      <c r="G127" s="2062"/>
      <c r="H127" s="2062"/>
      <c r="I127" s="2062"/>
      <c r="J127" s="2062"/>
      <c r="K127" s="2062"/>
      <c r="L127" s="2062"/>
      <c r="M127" s="2062"/>
      <c r="N127" s="2062"/>
      <c r="O127" s="2062"/>
      <c r="P127" s="2062"/>
      <c r="Q127" s="2062"/>
      <c r="R127" s="2062"/>
      <c r="S127" s="2062"/>
      <c r="T127" s="2062"/>
      <c r="U127" s="2062"/>
      <c r="V127" s="2062"/>
      <c r="W127" s="2062"/>
      <c r="X127" s="2062"/>
      <c r="Y127" s="2062"/>
      <c r="Z127" s="2062"/>
      <c r="AA127" s="2062"/>
      <c r="AB127" s="2062"/>
      <c r="AC127" s="2062"/>
      <c r="AD127" s="2062"/>
      <c r="AE127" s="2062"/>
      <c r="AF127" s="2062"/>
      <c r="AG127" s="2062"/>
      <c r="AH127" s="2062"/>
      <c r="AI127" s="2062"/>
      <c r="AJ127" s="2062"/>
      <c r="AK127" s="2062"/>
      <c r="AL127" s="2062"/>
      <c r="AM127" s="2062"/>
      <c r="AN127" s="58"/>
      <c r="AO127" s="2034" t="s">
        <v>3</v>
      </c>
      <c r="AP127" s="2034"/>
      <c r="AQ127" s="2034"/>
      <c r="AR127" s="2034"/>
      <c r="AS127" s="2034" t="s">
        <v>2</v>
      </c>
      <c r="AT127" s="2034"/>
      <c r="AU127" s="2034"/>
      <c r="AV127" s="2034"/>
      <c r="AW127" s="2034" t="s">
        <v>1</v>
      </c>
      <c r="AX127" s="2034"/>
      <c r="AY127" s="2034"/>
      <c r="AZ127" s="2034"/>
      <c r="BA127" s="2034" t="s">
        <v>0</v>
      </c>
      <c r="BB127" s="2034"/>
      <c r="BC127" s="2034"/>
      <c r="BD127" s="2053"/>
    </row>
    <row r="128" spans="1:56" ht="26.25" customHeight="1">
      <c r="A128" s="52"/>
      <c r="B128" s="2077" t="s">
        <v>71</v>
      </c>
      <c r="C128" s="2078" t="s">
        <v>8</v>
      </c>
      <c r="D128" s="2078" t="s">
        <v>8</v>
      </c>
      <c r="E128" s="2081" t="s">
        <v>1061</v>
      </c>
      <c r="F128" s="2081"/>
      <c r="G128" s="2081"/>
      <c r="H128" s="2081"/>
      <c r="I128" s="2081"/>
      <c r="J128" s="2081"/>
      <c r="K128" s="2081"/>
      <c r="L128" s="2081"/>
      <c r="M128" s="2081"/>
      <c r="N128" s="2081"/>
      <c r="O128" s="2081"/>
      <c r="P128" s="2081"/>
      <c r="Q128" s="2081"/>
      <c r="R128" s="2081"/>
      <c r="S128" s="2081"/>
      <c r="T128" s="2081"/>
      <c r="U128" s="2081"/>
      <c r="V128" s="2081"/>
      <c r="W128" s="2081"/>
      <c r="X128" s="2081"/>
      <c r="Y128" s="2081"/>
      <c r="Z128" s="2081"/>
      <c r="AA128" s="2081"/>
      <c r="AB128" s="2081"/>
      <c r="AC128" s="2081"/>
      <c r="AD128" s="2081"/>
      <c r="AE128" s="2081"/>
      <c r="AF128" s="2081"/>
      <c r="AG128" s="2081"/>
      <c r="AH128" s="2081"/>
      <c r="AI128" s="2081"/>
      <c r="AJ128" s="2081"/>
      <c r="AK128" s="2081"/>
      <c r="AL128" s="2081"/>
      <c r="AM128" s="2081"/>
      <c r="AN128" s="2081"/>
      <c r="AO128" s="2017" t="s">
        <v>1031</v>
      </c>
      <c r="AP128" s="2017" t="s">
        <v>12</v>
      </c>
      <c r="AQ128" s="2017" t="s">
        <v>12</v>
      </c>
      <c r="AR128" s="2017" t="s">
        <v>12</v>
      </c>
      <c r="AS128" s="2018" t="s">
        <v>1009</v>
      </c>
      <c r="AT128" s="2018"/>
      <c r="AU128" s="2018"/>
      <c r="AV128" s="2018"/>
      <c r="AW128" s="2019" t="s">
        <v>1009</v>
      </c>
      <c r="AX128" s="2019"/>
      <c r="AY128" s="2019"/>
      <c r="AZ128" s="2019"/>
      <c r="BA128" s="2079" t="s">
        <v>1009</v>
      </c>
      <c r="BB128" s="2079"/>
      <c r="BC128" s="2079"/>
      <c r="BD128" s="2080"/>
    </row>
    <row r="129" spans="1:56" ht="26.25" customHeight="1">
      <c r="A129" s="52"/>
      <c r="B129" s="2077" t="s">
        <v>72</v>
      </c>
      <c r="C129" s="2078" t="s">
        <v>8</v>
      </c>
      <c r="D129" s="2078" t="s">
        <v>8</v>
      </c>
      <c r="E129" s="2081" t="s">
        <v>1062</v>
      </c>
      <c r="F129" s="2081"/>
      <c r="G129" s="2081"/>
      <c r="H129" s="2081"/>
      <c r="I129" s="2081"/>
      <c r="J129" s="2081"/>
      <c r="K129" s="2081"/>
      <c r="L129" s="2081"/>
      <c r="M129" s="2081"/>
      <c r="N129" s="2081"/>
      <c r="O129" s="2081"/>
      <c r="P129" s="2081"/>
      <c r="Q129" s="2081"/>
      <c r="R129" s="2081"/>
      <c r="S129" s="2081"/>
      <c r="T129" s="2081"/>
      <c r="U129" s="2081"/>
      <c r="V129" s="2081"/>
      <c r="W129" s="2081"/>
      <c r="X129" s="2081"/>
      <c r="Y129" s="2081"/>
      <c r="Z129" s="2081"/>
      <c r="AA129" s="2081"/>
      <c r="AB129" s="2081"/>
      <c r="AC129" s="2081"/>
      <c r="AD129" s="2081"/>
      <c r="AE129" s="2081"/>
      <c r="AF129" s="2081"/>
      <c r="AG129" s="2081"/>
      <c r="AH129" s="2081"/>
      <c r="AI129" s="2081"/>
      <c r="AJ129" s="2081"/>
      <c r="AK129" s="2081"/>
      <c r="AL129" s="2081"/>
      <c r="AM129" s="2081"/>
      <c r="AN129" s="2081"/>
      <c r="AO129" s="2017" t="s">
        <v>1031</v>
      </c>
      <c r="AP129" s="2017" t="s">
        <v>12</v>
      </c>
      <c r="AQ129" s="2017" t="s">
        <v>12</v>
      </c>
      <c r="AR129" s="2017" t="s">
        <v>12</v>
      </c>
      <c r="AS129" s="2018" t="s">
        <v>1009</v>
      </c>
      <c r="AT129" s="2018"/>
      <c r="AU129" s="2018"/>
      <c r="AV129" s="2018"/>
      <c r="AW129" s="2019" t="s">
        <v>1009</v>
      </c>
      <c r="AX129" s="2019"/>
      <c r="AY129" s="2019"/>
      <c r="AZ129" s="2019"/>
      <c r="BA129" s="2079" t="s">
        <v>1009</v>
      </c>
      <c r="BB129" s="2079"/>
      <c r="BC129" s="2079"/>
      <c r="BD129" s="2080"/>
    </row>
    <row r="130" spans="1:56" ht="26.25" customHeight="1">
      <c r="A130" s="52"/>
      <c r="B130" s="2077" t="s">
        <v>73</v>
      </c>
      <c r="C130" s="2078" t="s">
        <v>8</v>
      </c>
      <c r="D130" s="2078" t="s">
        <v>8</v>
      </c>
      <c r="E130" s="2081" t="s">
        <v>1063</v>
      </c>
      <c r="F130" s="2081"/>
      <c r="G130" s="2081"/>
      <c r="H130" s="2081"/>
      <c r="I130" s="2081"/>
      <c r="J130" s="2081"/>
      <c r="K130" s="2081"/>
      <c r="L130" s="2081"/>
      <c r="M130" s="2081"/>
      <c r="N130" s="2081"/>
      <c r="O130" s="2081"/>
      <c r="P130" s="2081"/>
      <c r="Q130" s="2081"/>
      <c r="R130" s="2081"/>
      <c r="S130" s="2081"/>
      <c r="T130" s="2081"/>
      <c r="U130" s="2081"/>
      <c r="V130" s="2081"/>
      <c r="W130" s="2081"/>
      <c r="X130" s="2081"/>
      <c r="Y130" s="2081"/>
      <c r="Z130" s="2081"/>
      <c r="AA130" s="2081"/>
      <c r="AB130" s="2081"/>
      <c r="AC130" s="2081"/>
      <c r="AD130" s="2081"/>
      <c r="AE130" s="2081"/>
      <c r="AF130" s="2081"/>
      <c r="AG130" s="2081"/>
      <c r="AH130" s="2081"/>
      <c r="AI130" s="2081"/>
      <c r="AJ130" s="2081"/>
      <c r="AK130" s="2081"/>
      <c r="AL130" s="2081"/>
      <c r="AM130" s="2081"/>
      <c r="AN130" s="2081"/>
      <c r="AO130" s="2017" t="s">
        <v>1031</v>
      </c>
      <c r="AP130" s="2017" t="s">
        <v>12</v>
      </c>
      <c r="AQ130" s="2017" t="s">
        <v>12</v>
      </c>
      <c r="AR130" s="2017" t="s">
        <v>12</v>
      </c>
      <c r="AS130" s="2018" t="s">
        <v>1009</v>
      </c>
      <c r="AT130" s="2018"/>
      <c r="AU130" s="2018"/>
      <c r="AV130" s="2018"/>
      <c r="AW130" s="2019" t="s">
        <v>1009</v>
      </c>
      <c r="AX130" s="2019"/>
      <c r="AY130" s="2019"/>
      <c r="AZ130" s="2019"/>
      <c r="BA130" s="2079" t="s">
        <v>1009</v>
      </c>
      <c r="BB130" s="2079"/>
      <c r="BC130" s="2079"/>
      <c r="BD130" s="2080"/>
    </row>
    <row r="131" spans="1:56" ht="26.25" customHeight="1">
      <c r="A131" s="52"/>
      <c r="B131" s="2077" t="s">
        <v>675</v>
      </c>
      <c r="C131" s="2078" t="s">
        <v>8</v>
      </c>
      <c r="D131" s="2078" t="s">
        <v>8</v>
      </c>
      <c r="E131" s="2081" t="s">
        <v>1064</v>
      </c>
      <c r="F131" s="2081"/>
      <c r="G131" s="2081"/>
      <c r="H131" s="2081"/>
      <c r="I131" s="2081"/>
      <c r="J131" s="2081"/>
      <c r="K131" s="2081"/>
      <c r="L131" s="2081"/>
      <c r="M131" s="2081"/>
      <c r="N131" s="2081"/>
      <c r="O131" s="2081"/>
      <c r="P131" s="2081"/>
      <c r="Q131" s="2081"/>
      <c r="R131" s="2081"/>
      <c r="S131" s="2081"/>
      <c r="T131" s="2081"/>
      <c r="U131" s="2081"/>
      <c r="V131" s="2081"/>
      <c r="W131" s="2081"/>
      <c r="X131" s="2081"/>
      <c r="Y131" s="2081"/>
      <c r="Z131" s="2081"/>
      <c r="AA131" s="2081"/>
      <c r="AB131" s="2081"/>
      <c r="AC131" s="2081"/>
      <c r="AD131" s="2081"/>
      <c r="AE131" s="2081"/>
      <c r="AF131" s="2081"/>
      <c r="AG131" s="2081"/>
      <c r="AH131" s="2081"/>
      <c r="AI131" s="2081"/>
      <c r="AJ131" s="2081"/>
      <c r="AK131" s="2081"/>
      <c r="AL131" s="2081"/>
      <c r="AM131" s="2081"/>
      <c r="AN131" s="2081"/>
      <c r="AO131" s="2017" t="s">
        <v>1031</v>
      </c>
      <c r="AP131" s="2017" t="s">
        <v>12</v>
      </c>
      <c r="AQ131" s="2017" t="s">
        <v>12</v>
      </c>
      <c r="AR131" s="2017" t="s">
        <v>12</v>
      </c>
      <c r="AS131" s="2018" t="s">
        <v>1009</v>
      </c>
      <c r="AT131" s="2018"/>
      <c r="AU131" s="2018"/>
      <c r="AV131" s="2018"/>
      <c r="AW131" s="2019" t="s">
        <v>1009</v>
      </c>
      <c r="AX131" s="2019"/>
      <c r="AY131" s="2019"/>
      <c r="AZ131" s="2019"/>
      <c r="BA131" s="2079" t="s">
        <v>1009</v>
      </c>
      <c r="BB131" s="2079"/>
      <c r="BC131" s="2079"/>
      <c r="BD131" s="2080"/>
    </row>
    <row r="132" spans="1:56" ht="26.25" customHeight="1">
      <c r="A132" s="52"/>
      <c r="B132" s="2077" t="s">
        <v>74</v>
      </c>
      <c r="C132" s="2078" t="s">
        <v>8</v>
      </c>
      <c r="D132" s="2078" t="s">
        <v>8</v>
      </c>
      <c r="E132" s="2081" t="s">
        <v>1065</v>
      </c>
      <c r="F132" s="2081"/>
      <c r="G132" s="2081"/>
      <c r="H132" s="2081"/>
      <c r="I132" s="2081"/>
      <c r="J132" s="2081"/>
      <c r="K132" s="2081"/>
      <c r="L132" s="2081"/>
      <c r="M132" s="2081"/>
      <c r="N132" s="2081"/>
      <c r="O132" s="2081"/>
      <c r="P132" s="2081"/>
      <c r="Q132" s="2081"/>
      <c r="R132" s="2081"/>
      <c r="S132" s="2081"/>
      <c r="T132" s="2081"/>
      <c r="U132" s="2081"/>
      <c r="V132" s="2081"/>
      <c r="W132" s="2081"/>
      <c r="X132" s="2081"/>
      <c r="Y132" s="2081"/>
      <c r="Z132" s="2081"/>
      <c r="AA132" s="2081"/>
      <c r="AB132" s="2081"/>
      <c r="AC132" s="2081"/>
      <c r="AD132" s="2081"/>
      <c r="AE132" s="2081"/>
      <c r="AF132" s="2081"/>
      <c r="AG132" s="2081"/>
      <c r="AH132" s="2081"/>
      <c r="AI132" s="2081"/>
      <c r="AJ132" s="2081"/>
      <c r="AK132" s="2081"/>
      <c r="AL132" s="2081"/>
      <c r="AM132" s="2081"/>
      <c r="AN132" s="2081"/>
      <c r="AO132" s="2017" t="s">
        <v>1031</v>
      </c>
      <c r="AP132" s="2017" t="s">
        <v>12</v>
      </c>
      <c r="AQ132" s="2017" t="s">
        <v>12</v>
      </c>
      <c r="AR132" s="2017" t="s">
        <v>12</v>
      </c>
      <c r="AS132" s="2018" t="s">
        <v>1009</v>
      </c>
      <c r="AT132" s="2018"/>
      <c r="AU132" s="2018"/>
      <c r="AV132" s="2018"/>
      <c r="AW132" s="2019" t="s">
        <v>1009</v>
      </c>
      <c r="AX132" s="2019"/>
      <c r="AY132" s="2019"/>
      <c r="AZ132" s="2019"/>
      <c r="BA132" s="2079" t="s">
        <v>1009</v>
      </c>
      <c r="BB132" s="2079"/>
      <c r="BC132" s="2079"/>
      <c r="BD132" s="2080"/>
    </row>
    <row r="133" spans="1:56" ht="26.25" customHeight="1">
      <c r="A133" s="52"/>
      <c r="B133" s="2077" t="s">
        <v>214</v>
      </c>
      <c r="C133" s="2078" t="s">
        <v>8</v>
      </c>
      <c r="D133" s="2078" t="s">
        <v>8</v>
      </c>
      <c r="E133" s="2071" t="s">
        <v>1066</v>
      </c>
      <c r="F133" s="2072"/>
      <c r="G133" s="2072"/>
      <c r="H133" s="2072"/>
      <c r="I133" s="2072"/>
      <c r="J133" s="2072"/>
      <c r="K133" s="2072"/>
      <c r="L133" s="2072"/>
      <c r="M133" s="2072"/>
      <c r="N133" s="2072"/>
      <c r="O133" s="2072"/>
      <c r="P133" s="2072"/>
      <c r="Q133" s="2072"/>
      <c r="R133" s="2072"/>
      <c r="S133" s="2072"/>
      <c r="T133" s="2072"/>
      <c r="U133" s="2072"/>
      <c r="V133" s="2072"/>
      <c r="W133" s="2072"/>
      <c r="X133" s="2072"/>
      <c r="Y133" s="2072"/>
      <c r="Z133" s="2072"/>
      <c r="AA133" s="2072"/>
      <c r="AB133" s="2072"/>
      <c r="AC133" s="2072"/>
      <c r="AD133" s="2072"/>
      <c r="AE133" s="2072"/>
      <c r="AF133" s="2072"/>
      <c r="AG133" s="2072"/>
      <c r="AH133" s="2072"/>
      <c r="AI133" s="2072"/>
      <c r="AJ133" s="2072"/>
      <c r="AK133" s="2072"/>
      <c r="AL133" s="2072"/>
      <c r="AM133" s="2072"/>
      <c r="AN133" s="2073"/>
      <c r="AO133" s="2017" t="s">
        <v>1031</v>
      </c>
      <c r="AP133" s="2017" t="s">
        <v>12</v>
      </c>
      <c r="AQ133" s="2017" t="s">
        <v>12</v>
      </c>
      <c r="AR133" s="2017" t="s">
        <v>12</v>
      </c>
      <c r="AS133" s="2018" t="s">
        <v>1009</v>
      </c>
      <c r="AT133" s="2018"/>
      <c r="AU133" s="2018"/>
      <c r="AV133" s="2018"/>
      <c r="AW133" s="2019" t="s">
        <v>1009</v>
      </c>
      <c r="AX133" s="2019"/>
      <c r="AY133" s="2019"/>
      <c r="AZ133" s="2019"/>
      <c r="BA133" s="2079" t="s">
        <v>1009</v>
      </c>
      <c r="BB133" s="2079"/>
      <c r="BC133" s="2079"/>
      <c r="BD133" s="2080"/>
    </row>
    <row r="134" spans="1:56" ht="26.25" customHeight="1">
      <c r="A134" s="52"/>
      <c r="B134" s="2077" t="s">
        <v>601</v>
      </c>
      <c r="C134" s="2078" t="s">
        <v>8</v>
      </c>
      <c r="D134" s="2078" t="s">
        <v>8</v>
      </c>
      <c r="E134" s="2071" t="s">
        <v>1067</v>
      </c>
      <c r="F134" s="2072"/>
      <c r="G134" s="2072"/>
      <c r="H134" s="2072"/>
      <c r="I134" s="2072"/>
      <c r="J134" s="2072"/>
      <c r="K134" s="2072"/>
      <c r="L134" s="2072"/>
      <c r="M134" s="2072"/>
      <c r="N134" s="2072"/>
      <c r="O134" s="2072"/>
      <c r="P134" s="2072"/>
      <c r="Q134" s="2072"/>
      <c r="R134" s="2072"/>
      <c r="S134" s="2072"/>
      <c r="T134" s="2072"/>
      <c r="U134" s="2072"/>
      <c r="V134" s="2072"/>
      <c r="W134" s="2072"/>
      <c r="X134" s="2072"/>
      <c r="Y134" s="2072"/>
      <c r="Z134" s="2072"/>
      <c r="AA134" s="2072"/>
      <c r="AB134" s="2072"/>
      <c r="AC134" s="2072"/>
      <c r="AD134" s="2072"/>
      <c r="AE134" s="2072"/>
      <c r="AF134" s="2072"/>
      <c r="AG134" s="2072"/>
      <c r="AH134" s="2072"/>
      <c r="AI134" s="2072"/>
      <c r="AJ134" s="2072"/>
      <c r="AK134" s="2072"/>
      <c r="AL134" s="2072"/>
      <c r="AM134" s="2072"/>
      <c r="AN134" s="2073"/>
      <c r="AO134" s="2017" t="s">
        <v>1031</v>
      </c>
      <c r="AP134" s="2017" t="s">
        <v>12</v>
      </c>
      <c r="AQ134" s="2017" t="s">
        <v>12</v>
      </c>
      <c r="AR134" s="2017" t="s">
        <v>12</v>
      </c>
      <c r="AS134" s="2018" t="s">
        <v>1009</v>
      </c>
      <c r="AT134" s="2018"/>
      <c r="AU134" s="2018"/>
      <c r="AV134" s="2018"/>
      <c r="AW134" s="2019" t="s">
        <v>1009</v>
      </c>
      <c r="AX134" s="2019"/>
      <c r="AY134" s="2019"/>
      <c r="AZ134" s="2019"/>
      <c r="BA134" s="2079" t="s">
        <v>1009</v>
      </c>
      <c r="BB134" s="2079"/>
      <c r="BC134" s="2079"/>
      <c r="BD134" s="2080"/>
    </row>
    <row r="135" spans="1:56" ht="26.25" customHeight="1">
      <c r="A135" s="52"/>
      <c r="B135" s="2077" t="s">
        <v>676</v>
      </c>
      <c r="C135" s="2078" t="s">
        <v>8</v>
      </c>
      <c r="D135" s="2078" t="s">
        <v>8</v>
      </c>
      <c r="E135" s="2071" t="s">
        <v>1068</v>
      </c>
      <c r="F135" s="2072"/>
      <c r="G135" s="2072"/>
      <c r="H135" s="2072"/>
      <c r="I135" s="2072"/>
      <c r="J135" s="2072"/>
      <c r="K135" s="2072"/>
      <c r="L135" s="2072"/>
      <c r="M135" s="2072"/>
      <c r="N135" s="2072"/>
      <c r="O135" s="2072"/>
      <c r="P135" s="2072"/>
      <c r="Q135" s="2072"/>
      <c r="R135" s="2072"/>
      <c r="S135" s="2072"/>
      <c r="T135" s="2072"/>
      <c r="U135" s="2072"/>
      <c r="V135" s="2072"/>
      <c r="W135" s="2072"/>
      <c r="X135" s="2072"/>
      <c r="Y135" s="2072"/>
      <c r="Z135" s="2072"/>
      <c r="AA135" s="2072"/>
      <c r="AB135" s="2072"/>
      <c r="AC135" s="2072"/>
      <c r="AD135" s="2072"/>
      <c r="AE135" s="2072"/>
      <c r="AF135" s="2072"/>
      <c r="AG135" s="2072"/>
      <c r="AH135" s="2072"/>
      <c r="AI135" s="2072"/>
      <c r="AJ135" s="2072"/>
      <c r="AK135" s="2072"/>
      <c r="AL135" s="2072"/>
      <c r="AM135" s="2072"/>
      <c r="AN135" s="2073"/>
      <c r="AO135" s="2017" t="s">
        <v>1031</v>
      </c>
      <c r="AP135" s="2017" t="s">
        <v>12</v>
      </c>
      <c r="AQ135" s="2017" t="s">
        <v>12</v>
      </c>
      <c r="AR135" s="2017" t="s">
        <v>12</v>
      </c>
      <c r="AS135" s="2018" t="s">
        <v>1009</v>
      </c>
      <c r="AT135" s="2018"/>
      <c r="AU135" s="2018"/>
      <c r="AV135" s="2018"/>
      <c r="AW135" s="2019" t="s">
        <v>1009</v>
      </c>
      <c r="AX135" s="2019"/>
      <c r="AY135" s="2019"/>
      <c r="AZ135" s="2019"/>
      <c r="BA135" s="2079" t="s">
        <v>1009</v>
      </c>
      <c r="BB135" s="2079"/>
      <c r="BC135" s="2079"/>
      <c r="BD135" s="2080"/>
    </row>
    <row r="136" spans="1:56" ht="26.25" customHeight="1">
      <c r="A136" s="52"/>
      <c r="B136" s="2077" t="s">
        <v>1069</v>
      </c>
      <c r="C136" s="2078" t="s">
        <v>8</v>
      </c>
      <c r="D136" s="2078" t="s">
        <v>8</v>
      </c>
      <c r="E136" s="2071" t="s">
        <v>1070</v>
      </c>
      <c r="F136" s="2072"/>
      <c r="G136" s="2072"/>
      <c r="H136" s="2072"/>
      <c r="I136" s="2072"/>
      <c r="J136" s="2072"/>
      <c r="K136" s="2072"/>
      <c r="L136" s="2072"/>
      <c r="M136" s="2072"/>
      <c r="N136" s="2072"/>
      <c r="O136" s="2072"/>
      <c r="P136" s="2072"/>
      <c r="Q136" s="2072"/>
      <c r="R136" s="2072"/>
      <c r="S136" s="2072"/>
      <c r="T136" s="2072"/>
      <c r="U136" s="2072"/>
      <c r="V136" s="2072"/>
      <c r="W136" s="2072"/>
      <c r="X136" s="2072"/>
      <c r="Y136" s="2072"/>
      <c r="Z136" s="2072"/>
      <c r="AA136" s="2072"/>
      <c r="AB136" s="2072"/>
      <c r="AC136" s="2072"/>
      <c r="AD136" s="2072"/>
      <c r="AE136" s="2072"/>
      <c r="AF136" s="2072"/>
      <c r="AG136" s="2072"/>
      <c r="AH136" s="2072"/>
      <c r="AI136" s="2072"/>
      <c r="AJ136" s="2072"/>
      <c r="AK136" s="2072"/>
      <c r="AL136" s="2072"/>
      <c r="AM136" s="2072"/>
      <c r="AN136" s="2073"/>
      <c r="AO136" s="2017" t="s">
        <v>1031</v>
      </c>
      <c r="AP136" s="2017" t="s">
        <v>12</v>
      </c>
      <c r="AQ136" s="2017" t="s">
        <v>12</v>
      </c>
      <c r="AR136" s="2017" t="s">
        <v>12</v>
      </c>
      <c r="AS136" s="2018" t="s">
        <v>1009</v>
      </c>
      <c r="AT136" s="2018"/>
      <c r="AU136" s="2018"/>
      <c r="AV136" s="2018"/>
      <c r="AW136" s="2019" t="s">
        <v>1009</v>
      </c>
      <c r="AX136" s="2019"/>
      <c r="AY136" s="2019"/>
      <c r="AZ136" s="2019"/>
      <c r="BA136" s="2079" t="s">
        <v>1009</v>
      </c>
      <c r="BB136" s="2079"/>
      <c r="BC136" s="2079"/>
      <c r="BD136" s="2080"/>
    </row>
    <row r="137" spans="1:56" ht="26.25" customHeight="1">
      <c r="A137" s="52"/>
      <c r="B137" s="2077" t="s">
        <v>1071</v>
      </c>
      <c r="C137" s="2078" t="s">
        <v>8</v>
      </c>
      <c r="D137" s="2078" t="s">
        <v>8</v>
      </c>
      <c r="E137" s="2071" t="s">
        <v>1072</v>
      </c>
      <c r="F137" s="2072"/>
      <c r="G137" s="2072"/>
      <c r="H137" s="2072"/>
      <c r="I137" s="2072"/>
      <c r="J137" s="2072"/>
      <c r="K137" s="2072"/>
      <c r="L137" s="2072"/>
      <c r="M137" s="2072"/>
      <c r="N137" s="2072"/>
      <c r="O137" s="2072"/>
      <c r="P137" s="2072"/>
      <c r="Q137" s="2072"/>
      <c r="R137" s="2072"/>
      <c r="S137" s="2072"/>
      <c r="T137" s="2072"/>
      <c r="U137" s="2072"/>
      <c r="V137" s="2072"/>
      <c r="W137" s="2072"/>
      <c r="X137" s="2072"/>
      <c r="Y137" s="2072"/>
      <c r="Z137" s="2072"/>
      <c r="AA137" s="2072"/>
      <c r="AB137" s="2072"/>
      <c r="AC137" s="2072"/>
      <c r="AD137" s="2072"/>
      <c r="AE137" s="2072"/>
      <c r="AF137" s="2072"/>
      <c r="AG137" s="2072"/>
      <c r="AH137" s="2072"/>
      <c r="AI137" s="2072"/>
      <c r="AJ137" s="2072"/>
      <c r="AK137" s="2072"/>
      <c r="AL137" s="2072"/>
      <c r="AM137" s="2072"/>
      <c r="AN137" s="2073"/>
      <c r="AO137" s="2017" t="s">
        <v>1031</v>
      </c>
      <c r="AP137" s="2017" t="s">
        <v>12</v>
      </c>
      <c r="AQ137" s="2017" t="s">
        <v>12</v>
      </c>
      <c r="AR137" s="2017" t="s">
        <v>12</v>
      </c>
      <c r="AS137" s="2018" t="s">
        <v>1009</v>
      </c>
      <c r="AT137" s="2018"/>
      <c r="AU137" s="2018"/>
      <c r="AV137" s="2018"/>
      <c r="AW137" s="2019" t="s">
        <v>1009</v>
      </c>
      <c r="AX137" s="2019"/>
      <c r="AY137" s="2019"/>
      <c r="AZ137" s="2019"/>
      <c r="BA137" s="2079" t="s">
        <v>1009</v>
      </c>
      <c r="BB137" s="2079"/>
      <c r="BC137" s="2079"/>
      <c r="BD137" s="2080"/>
    </row>
    <row r="138" spans="1:56" ht="26.25" customHeight="1">
      <c r="A138" s="52"/>
      <c r="B138" s="2077" t="s">
        <v>1073</v>
      </c>
      <c r="C138" s="2078" t="s">
        <v>8</v>
      </c>
      <c r="D138" s="2078" t="s">
        <v>8</v>
      </c>
      <c r="E138" s="2071" t="s">
        <v>1074</v>
      </c>
      <c r="F138" s="2072"/>
      <c r="G138" s="2072"/>
      <c r="H138" s="2072"/>
      <c r="I138" s="2072"/>
      <c r="J138" s="2072"/>
      <c r="K138" s="2072"/>
      <c r="L138" s="2072"/>
      <c r="M138" s="2072"/>
      <c r="N138" s="2072"/>
      <c r="O138" s="2072"/>
      <c r="P138" s="2072"/>
      <c r="Q138" s="2072"/>
      <c r="R138" s="2072"/>
      <c r="S138" s="2072"/>
      <c r="T138" s="2072"/>
      <c r="U138" s="2072"/>
      <c r="V138" s="2072"/>
      <c r="W138" s="2072"/>
      <c r="X138" s="2072"/>
      <c r="Y138" s="2072"/>
      <c r="Z138" s="2072"/>
      <c r="AA138" s="2072"/>
      <c r="AB138" s="2072"/>
      <c r="AC138" s="2072"/>
      <c r="AD138" s="2072"/>
      <c r="AE138" s="2072"/>
      <c r="AF138" s="2072"/>
      <c r="AG138" s="2072"/>
      <c r="AH138" s="2072"/>
      <c r="AI138" s="2072"/>
      <c r="AJ138" s="2072"/>
      <c r="AK138" s="2072"/>
      <c r="AL138" s="2072"/>
      <c r="AM138" s="2072"/>
      <c r="AN138" s="2073"/>
      <c r="AO138" s="2017" t="s">
        <v>1031</v>
      </c>
      <c r="AP138" s="2017" t="s">
        <v>12</v>
      </c>
      <c r="AQ138" s="2017" t="s">
        <v>12</v>
      </c>
      <c r="AR138" s="2017" t="s">
        <v>12</v>
      </c>
      <c r="AS138" s="2018" t="s">
        <v>1009</v>
      </c>
      <c r="AT138" s="2018"/>
      <c r="AU138" s="2018"/>
      <c r="AV138" s="2018"/>
      <c r="AW138" s="2019" t="s">
        <v>1009</v>
      </c>
      <c r="AX138" s="2019"/>
      <c r="AY138" s="2019"/>
      <c r="AZ138" s="2019"/>
      <c r="BA138" s="2079" t="s">
        <v>1009</v>
      </c>
      <c r="BB138" s="2079"/>
      <c r="BC138" s="2079"/>
      <c r="BD138" s="2080"/>
    </row>
    <row r="139" spans="1:56" ht="28.5" customHeight="1" thickBot="1">
      <c r="A139" s="54"/>
      <c r="B139" s="2000" t="s">
        <v>1060</v>
      </c>
      <c r="C139" s="2001"/>
      <c r="D139" s="2001"/>
      <c r="E139" s="2001"/>
      <c r="F139" s="2001"/>
      <c r="G139" s="2001"/>
      <c r="H139" s="2001"/>
      <c r="I139" s="2001"/>
      <c r="J139" s="2001"/>
      <c r="K139" s="2001"/>
      <c r="L139" s="2001"/>
      <c r="M139" s="2001"/>
      <c r="N139" s="2001"/>
      <c r="O139" s="2001"/>
      <c r="P139" s="2001"/>
      <c r="Q139" s="2001"/>
      <c r="R139" s="2001"/>
      <c r="S139" s="2001"/>
      <c r="T139" s="2001"/>
      <c r="U139" s="2001"/>
      <c r="V139" s="2001"/>
      <c r="W139" s="2001"/>
      <c r="X139" s="2001"/>
      <c r="Y139" s="2001"/>
      <c r="Z139" s="2001"/>
      <c r="AA139" s="2001"/>
      <c r="AB139" s="2001"/>
      <c r="AC139" s="2001"/>
      <c r="AD139" s="2001"/>
      <c r="AE139" s="2001"/>
      <c r="AF139" s="2001"/>
      <c r="AG139" s="2001"/>
      <c r="AH139" s="2001"/>
      <c r="AI139" s="2001"/>
      <c r="AJ139" s="2001"/>
      <c r="AK139" s="2001"/>
      <c r="AL139" s="2001"/>
      <c r="AM139" s="2001"/>
      <c r="AN139" s="2001"/>
      <c r="AO139" s="2036">
        <v>48000</v>
      </c>
      <c r="AP139" s="2037"/>
      <c r="AQ139" s="2037"/>
      <c r="AR139" s="2037"/>
      <c r="AS139" s="2037"/>
      <c r="AT139" s="2037"/>
      <c r="AU139" s="2037"/>
      <c r="AV139" s="2037"/>
      <c r="AW139" s="2037"/>
      <c r="AX139" s="2037"/>
      <c r="AY139" s="2037"/>
      <c r="AZ139" s="2037"/>
      <c r="BA139" s="2037"/>
      <c r="BB139" s="2037"/>
      <c r="BC139" s="2037"/>
      <c r="BD139" s="2038"/>
    </row>
    <row r="140" spans="1:56" ht="15" customHeight="1" thickBot="1">
      <c r="A140" s="1949"/>
      <c r="B140" s="1949"/>
      <c r="C140" s="1949"/>
      <c r="D140" s="1949"/>
      <c r="E140" s="1949"/>
      <c r="F140" s="1949"/>
      <c r="G140" s="1949"/>
      <c r="H140" s="1949"/>
      <c r="I140" s="1949"/>
      <c r="J140" s="1949"/>
      <c r="K140" s="1949"/>
      <c r="L140" s="1949"/>
      <c r="M140" s="1949"/>
      <c r="N140" s="1949"/>
      <c r="O140" s="1949"/>
      <c r="P140" s="1949"/>
      <c r="Q140" s="1949"/>
      <c r="R140" s="1949"/>
      <c r="S140" s="1949"/>
      <c r="T140" s="1949"/>
      <c r="U140" s="1949"/>
      <c r="V140" s="1949"/>
      <c r="W140" s="1949"/>
      <c r="X140" s="1949"/>
      <c r="Y140" s="1949"/>
      <c r="Z140" s="1949"/>
      <c r="AA140" s="1949"/>
      <c r="AB140" s="1949"/>
      <c r="AC140" s="1949"/>
      <c r="AD140" s="1949"/>
      <c r="AE140" s="1949"/>
      <c r="AF140" s="1949"/>
      <c r="AG140" s="1949"/>
      <c r="AH140" s="1949"/>
      <c r="AI140" s="1949"/>
      <c r="AJ140" s="1949"/>
      <c r="AK140" s="1949"/>
      <c r="AL140" s="1949"/>
      <c r="AM140" s="1949"/>
      <c r="AN140" s="1949"/>
      <c r="AO140" s="1949"/>
      <c r="AP140" s="1949"/>
      <c r="AQ140" s="1949"/>
      <c r="AR140" s="1949"/>
      <c r="AS140" s="1949"/>
      <c r="AT140" s="1949"/>
      <c r="AU140" s="1949"/>
      <c r="AV140" s="1949"/>
      <c r="AW140" s="1949"/>
      <c r="AX140" s="1949"/>
      <c r="AY140" s="1949"/>
      <c r="AZ140" s="1949"/>
      <c r="BA140" s="1949"/>
      <c r="BB140" s="1949"/>
      <c r="BC140" s="1949"/>
      <c r="BD140" s="1949"/>
    </row>
    <row r="141" spans="1:56" ht="22.8">
      <c r="A141" s="52"/>
      <c r="B141" s="2058" t="s">
        <v>1075</v>
      </c>
      <c r="C141" s="2059"/>
      <c r="D141" s="2059"/>
      <c r="E141" s="2059"/>
      <c r="F141" s="2059"/>
      <c r="G141" s="2059"/>
      <c r="H141" s="2059"/>
      <c r="I141" s="2059"/>
      <c r="J141" s="2059"/>
      <c r="K141" s="2059"/>
      <c r="L141" s="2059"/>
      <c r="M141" s="2059"/>
      <c r="N141" s="2059"/>
      <c r="O141" s="2059"/>
      <c r="P141" s="2059"/>
      <c r="Q141" s="2059"/>
      <c r="R141" s="2059"/>
      <c r="S141" s="2059"/>
      <c r="T141" s="2059"/>
      <c r="U141" s="2059"/>
      <c r="V141" s="2059"/>
      <c r="W141" s="2059"/>
      <c r="X141" s="2059"/>
      <c r="Y141" s="2059"/>
      <c r="Z141" s="2059"/>
      <c r="AA141" s="2059"/>
      <c r="AB141" s="2059"/>
      <c r="AC141" s="2059"/>
      <c r="AD141" s="2059"/>
      <c r="AE141" s="2059"/>
      <c r="AF141" s="2059"/>
      <c r="AG141" s="2059"/>
      <c r="AH141" s="2059"/>
      <c r="AI141" s="2059"/>
      <c r="AJ141" s="2059"/>
      <c r="AK141" s="2059"/>
      <c r="AL141" s="2059"/>
      <c r="AM141" s="2059"/>
      <c r="AN141" s="2059"/>
      <c r="AO141" s="2059"/>
      <c r="AP141" s="2059"/>
      <c r="AQ141" s="2059"/>
      <c r="AR141" s="2059"/>
      <c r="AS141" s="2059"/>
      <c r="AT141" s="2059"/>
      <c r="AU141" s="2059"/>
      <c r="AV141" s="2059"/>
      <c r="AW141" s="2059"/>
      <c r="AX141" s="2059"/>
      <c r="AY141" s="2059"/>
      <c r="AZ141" s="2059"/>
      <c r="BA141" s="2059"/>
      <c r="BB141" s="2059"/>
      <c r="BC141" s="2059"/>
      <c r="BD141" s="2060"/>
    </row>
    <row r="142" spans="1:56" ht="24.6">
      <c r="A142" s="52"/>
      <c r="B142" s="2076" t="s">
        <v>7</v>
      </c>
      <c r="C142" s="1075"/>
      <c r="D142" s="1075"/>
      <c r="E142" s="2062" t="s">
        <v>4</v>
      </c>
      <c r="F142" s="2062"/>
      <c r="G142" s="2062"/>
      <c r="H142" s="2062"/>
      <c r="I142" s="2062"/>
      <c r="J142" s="2062"/>
      <c r="K142" s="2062"/>
      <c r="L142" s="2062"/>
      <c r="M142" s="2062"/>
      <c r="N142" s="2062"/>
      <c r="O142" s="2062"/>
      <c r="P142" s="2062"/>
      <c r="Q142" s="2062"/>
      <c r="R142" s="2062"/>
      <c r="S142" s="2062"/>
      <c r="T142" s="2062"/>
      <c r="U142" s="2062"/>
      <c r="V142" s="2062"/>
      <c r="W142" s="2062"/>
      <c r="X142" s="2062"/>
      <c r="Y142" s="2062"/>
      <c r="Z142" s="2062"/>
      <c r="AA142" s="2062"/>
      <c r="AB142" s="2062"/>
      <c r="AC142" s="2062"/>
      <c r="AD142" s="2062"/>
      <c r="AE142" s="2062"/>
      <c r="AF142" s="2062"/>
      <c r="AG142" s="2062"/>
      <c r="AH142" s="2062"/>
      <c r="AI142" s="2062"/>
      <c r="AJ142" s="2062"/>
      <c r="AK142" s="2062"/>
      <c r="AL142" s="2062"/>
      <c r="AM142" s="2062"/>
      <c r="AN142" s="237"/>
      <c r="AO142" s="2034" t="s">
        <v>3</v>
      </c>
      <c r="AP142" s="2034"/>
      <c r="AQ142" s="2034"/>
      <c r="AR142" s="2034"/>
      <c r="AS142" s="2034" t="s">
        <v>2</v>
      </c>
      <c r="AT142" s="2034"/>
      <c r="AU142" s="2034"/>
      <c r="AV142" s="2034"/>
      <c r="AW142" s="2034" t="s">
        <v>1</v>
      </c>
      <c r="AX142" s="2034"/>
      <c r="AY142" s="2034"/>
      <c r="AZ142" s="2034"/>
      <c r="BA142" s="2034" t="s">
        <v>0</v>
      </c>
      <c r="BB142" s="2034"/>
      <c r="BC142" s="2034"/>
      <c r="BD142" s="2053"/>
    </row>
    <row r="143" spans="1:56" ht="27.75" customHeight="1">
      <c r="A143" s="52"/>
      <c r="B143" s="2045" t="s">
        <v>79</v>
      </c>
      <c r="C143" s="2046" t="s">
        <v>8</v>
      </c>
      <c r="D143" s="2046" t="s">
        <v>8</v>
      </c>
      <c r="E143" s="2067" t="s">
        <v>1076</v>
      </c>
      <c r="F143" s="2068"/>
      <c r="G143" s="2068"/>
      <c r="H143" s="2068"/>
      <c r="I143" s="2068"/>
      <c r="J143" s="2068"/>
      <c r="K143" s="2068"/>
      <c r="L143" s="2068"/>
      <c r="M143" s="2068"/>
      <c r="N143" s="2068"/>
      <c r="O143" s="2068"/>
      <c r="P143" s="2068"/>
      <c r="Q143" s="2068"/>
      <c r="R143" s="2068"/>
      <c r="S143" s="2068"/>
      <c r="T143" s="2068"/>
      <c r="U143" s="2068"/>
      <c r="V143" s="2068"/>
      <c r="W143" s="2068"/>
      <c r="X143" s="2068"/>
      <c r="Y143" s="2068"/>
      <c r="Z143" s="2068"/>
      <c r="AA143" s="2068"/>
      <c r="AB143" s="2068"/>
      <c r="AC143" s="2068"/>
      <c r="AD143" s="2068"/>
      <c r="AE143" s="2068"/>
      <c r="AF143" s="2068"/>
      <c r="AG143" s="2068"/>
      <c r="AH143" s="2068"/>
      <c r="AI143" s="2068"/>
      <c r="AJ143" s="2068"/>
      <c r="AK143" s="2068"/>
      <c r="AL143" s="2068"/>
      <c r="AM143" s="2068"/>
      <c r="AN143" s="2069"/>
      <c r="AO143" s="2050" t="s">
        <v>1031</v>
      </c>
      <c r="AP143" s="2051" t="s">
        <v>12</v>
      </c>
      <c r="AQ143" s="2051" t="s">
        <v>12</v>
      </c>
      <c r="AR143" s="2051" t="s">
        <v>12</v>
      </c>
      <c r="AS143" s="2018" t="s">
        <v>1009</v>
      </c>
      <c r="AT143" s="2018"/>
      <c r="AU143" s="2018"/>
      <c r="AV143" s="2018"/>
      <c r="AW143" s="2019" t="s">
        <v>1009</v>
      </c>
      <c r="AX143" s="2019"/>
      <c r="AY143" s="2019"/>
      <c r="AZ143" s="2019"/>
      <c r="BA143" s="1999" t="s">
        <v>1009</v>
      </c>
      <c r="BB143" s="1999"/>
      <c r="BC143" s="1999"/>
      <c r="BD143" s="2070"/>
    </row>
    <row r="144" spans="1:56" ht="27.75" customHeight="1">
      <c r="A144" s="52"/>
      <c r="B144" s="2045" t="s">
        <v>80</v>
      </c>
      <c r="C144" s="2046" t="s">
        <v>8</v>
      </c>
      <c r="D144" s="2046" t="s">
        <v>8</v>
      </c>
      <c r="E144" s="2067" t="s">
        <v>1077</v>
      </c>
      <c r="F144" s="2068"/>
      <c r="G144" s="2068"/>
      <c r="H144" s="2068"/>
      <c r="I144" s="2068"/>
      <c r="J144" s="2068"/>
      <c r="K144" s="2068"/>
      <c r="L144" s="2068"/>
      <c r="M144" s="2068"/>
      <c r="N144" s="2068"/>
      <c r="O144" s="2068"/>
      <c r="P144" s="2068"/>
      <c r="Q144" s="2068"/>
      <c r="R144" s="2068"/>
      <c r="S144" s="2068"/>
      <c r="T144" s="2068"/>
      <c r="U144" s="2068"/>
      <c r="V144" s="2068"/>
      <c r="W144" s="2068"/>
      <c r="X144" s="2068"/>
      <c r="Y144" s="2068"/>
      <c r="Z144" s="2068"/>
      <c r="AA144" s="2068"/>
      <c r="AB144" s="2068"/>
      <c r="AC144" s="2068"/>
      <c r="AD144" s="2068"/>
      <c r="AE144" s="2068"/>
      <c r="AF144" s="2068"/>
      <c r="AG144" s="2068"/>
      <c r="AH144" s="2068"/>
      <c r="AI144" s="2068"/>
      <c r="AJ144" s="2068"/>
      <c r="AK144" s="2068"/>
      <c r="AL144" s="2068"/>
      <c r="AM144" s="2068"/>
      <c r="AN144" s="2069"/>
      <c r="AO144" s="2050" t="s">
        <v>1031</v>
      </c>
      <c r="AP144" s="2051" t="s">
        <v>12</v>
      </c>
      <c r="AQ144" s="2051" t="s">
        <v>12</v>
      </c>
      <c r="AR144" s="2051" t="s">
        <v>12</v>
      </c>
      <c r="AS144" s="2018" t="s">
        <v>1009</v>
      </c>
      <c r="AT144" s="2018"/>
      <c r="AU144" s="2018"/>
      <c r="AV144" s="2018"/>
      <c r="AW144" s="2019" t="s">
        <v>1009</v>
      </c>
      <c r="AX144" s="2019"/>
      <c r="AY144" s="2019"/>
      <c r="AZ144" s="2019"/>
      <c r="BA144" s="1999" t="s">
        <v>1009</v>
      </c>
      <c r="BB144" s="1999"/>
      <c r="BC144" s="1999"/>
      <c r="BD144" s="2070"/>
    </row>
    <row r="145" spans="1:56" ht="27.75" customHeight="1">
      <c r="A145" s="52"/>
      <c r="B145" s="2074" t="s">
        <v>95</v>
      </c>
      <c r="C145" s="2075" t="s">
        <v>8</v>
      </c>
      <c r="D145" s="2075" t="s">
        <v>8</v>
      </c>
      <c r="E145" s="2071" t="s">
        <v>1078</v>
      </c>
      <c r="F145" s="2072"/>
      <c r="G145" s="2072"/>
      <c r="H145" s="2072"/>
      <c r="I145" s="2072"/>
      <c r="J145" s="2072"/>
      <c r="K145" s="2072"/>
      <c r="L145" s="2072"/>
      <c r="M145" s="2072"/>
      <c r="N145" s="2072"/>
      <c r="O145" s="2072"/>
      <c r="P145" s="2072"/>
      <c r="Q145" s="2072"/>
      <c r="R145" s="2072"/>
      <c r="S145" s="2072"/>
      <c r="T145" s="2072"/>
      <c r="U145" s="2072"/>
      <c r="V145" s="2072"/>
      <c r="W145" s="2072"/>
      <c r="X145" s="2072"/>
      <c r="Y145" s="2072"/>
      <c r="Z145" s="2072"/>
      <c r="AA145" s="2072"/>
      <c r="AB145" s="2072"/>
      <c r="AC145" s="2072"/>
      <c r="AD145" s="2072"/>
      <c r="AE145" s="2072"/>
      <c r="AF145" s="2072"/>
      <c r="AG145" s="2072"/>
      <c r="AH145" s="2072"/>
      <c r="AI145" s="2072"/>
      <c r="AJ145" s="2072"/>
      <c r="AK145" s="2072"/>
      <c r="AL145" s="2072"/>
      <c r="AM145" s="2072"/>
      <c r="AN145" s="2073"/>
      <c r="AO145" s="2050" t="s">
        <v>1031</v>
      </c>
      <c r="AP145" s="2051" t="s">
        <v>12</v>
      </c>
      <c r="AQ145" s="2051" t="s">
        <v>12</v>
      </c>
      <c r="AR145" s="2051" t="s">
        <v>12</v>
      </c>
      <c r="AS145" s="2018" t="s">
        <v>1009</v>
      </c>
      <c r="AT145" s="2018"/>
      <c r="AU145" s="2018"/>
      <c r="AV145" s="2018"/>
      <c r="AW145" s="2019" t="s">
        <v>1009</v>
      </c>
      <c r="AX145" s="2019"/>
      <c r="AY145" s="2019"/>
      <c r="AZ145" s="2019"/>
      <c r="BA145" s="1999" t="s">
        <v>1009</v>
      </c>
      <c r="BB145" s="1999"/>
      <c r="BC145" s="1999"/>
      <c r="BD145" s="2070"/>
    </row>
    <row r="146" spans="1:56" ht="27.75" customHeight="1">
      <c r="A146" s="52"/>
      <c r="B146" s="2045" t="s">
        <v>215</v>
      </c>
      <c r="C146" s="2046" t="s">
        <v>8</v>
      </c>
      <c r="D146" s="2046" t="s">
        <v>8</v>
      </c>
      <c r="E146" s="2067" t="s">
        <v>1079</v>
      </c>
      <c r="F146" s="2068"/>
      <c r="G146" s="2068"/>
      <c r="H146" s="2068"/>
      <c r="I146" s="2068"/>
      <c r="J146" s="2068"/>
      <c r="K146" s="2068"/>
      <c r="L146" s="2068"/>
      <c r="M146" s="2068"/>
      <c r="N146" s="2068"/>
      <c r="O146" s="2068"/>
      <c r="P146" s="2068"/>
      <c r="Q146" s="2068"/>
      <c r="R146" s="2068"/>
      <c r="S146" s="2068"/>
      <c r="T146" s="2068"/>
      <c r="U146" s="2068"/>
      <c r="V146" s="2068"/>
      <c r="W146" s="2068"/>
      <c r="X146" s="2068"/>
      <c r="Y146" s="2068"/>
      <c r="Z146" s="2068"/>
      <c r="AA146" s="2068"/>
      <c r="AB146" s="2068"/>
      <c r="AC146" s="2068"/>
      <c r="AD146" s="2068"/>
      <c r="AE146" s="2068"/>
      <c r="AF146" s="2068"/>
      <c r="AG146" s="2068"/>
      <c r="AH146" s="2068"/>
      <c r="AI146" s="2068"/>
      <c r="AJ146" s="2068"/>
      <c r="AK146" s="2068"/>
      <c r="AL146" s="2068"/>
      <c r="AM146" s="2068"/>
      <c r="AN146" s="2069"/>
      <c r="AO146" s="2050" t="s">
        <v>1031</v>
      </c>
      <c r="AP146" s="2051" t="s">
        <v>12</v>
      </c>
      <c r="AQ146" s="2051" t="s">
        <v>12</v>
      </c>
      <c r="AR146" s="2051" t="s">
        <v>12</v>
      </c>
      <c r="AS146" s="2018" t="s">
        <v>1009</v>
      </c>
      <c r="AT146" s="2018"/>
      <c r="AU146" s="2018"/>
      <c r="AV146" s="2018"/>
      <c r="AW146" s="2019" t="s">
        <v>1009</v>
      </c>
      <c r="AX146" s="2019"/>
      <c r="AY146" s="2019"/>
      <c r="AZ146" s="2019"/>
      <c r="BA146" s="1999" t="s">
        <v>1009</v>
      </c>
      <c r="BB146" s="1999"/>
      <c r="BC146" s="1999"/>
      <c r="BD146" s="2070"/>
    </row>
    <row r="147" spans="1:56" ht="27.75" customHeight="1">
      <c r="A147" s="52"/>
      <c r="B147" s="2045" t="s">
        <v>1080</v>
      </c>
      <c r="C147" s="2046" t="s">
        <v>8</v>
      </c>
      <c r="D147" s="2046" t="s">
        <v>8</v>
      </c>
      <c r="E147" s="2067" t="s">
        <v>1081</v>
      </c>
      <c r="F147" s="2068"/>
      <c r="G147" s="2068"/>
      <c r="H147" s="2068"/>
      <c r="I147" s="2068"/>
      <c r="J147" s="2068"/>
      <c r="K147" s="2068"/>
      <c r="L147" s="2068"/>
      <c r="M147" s="2068"/>
      <c r="N147" s="2068"/>
      <c r="O147" s="2068"/>
      <c r="P147" s="2068"/>
      <c r="Q147" s="2068"/>
      <c r="R147" s="2068"/>
      <c r="S147" s="2068"/>
      <c r="T147" s="2068"/>
      <c r="U147" s="2068"/>
      <c r="V147" s="2068"/>
      <c r="W147" s="2068"/>
      <c r="X147" s="2068"/>
      <c r="Y147" s="2068"/>
      <c r="Z147" s="2068"/>
      <c r="AA147" s="2068"/>
      <c r="AB147" s="2068"/>
      <c r="AC147" s="2068"/>
      <c r="AD147" s="2068"/>
      <c r="AE147" s="2068"/>
      <c r="AF147" s="2068"/>
      <c r="AG147" s="2068"/>
      <c r="AH147" s="2068"/>
      <c r="AI147" s="2068"/>
      <c r="AJ147" s="2068"/>
      <c r="AK147" s="2068"/>
      <c r="AL147" s="2068"/>
      <c r="AM147" s="2068"/>
      <c r="AN147" s="2069"/>
      <c r="AO147" s="2050" t="s">
        <v>1031</v>
      </c>
      <c r="AP147" s="2051" t="s">
        <v>12</v>
      </c>
      <c r="AQ147" s="2051" t="s">
        <v>12</v>
      </c>
      <c r="AR147" s="2051" t="s">
        <v>12</v>
      </c>
      <c r="AS147" s="2018" t="s">
        <v>1009</v>
      </c>
      <c r="AT147" s="2018"/>
      <c r="AU147" s="2018"/>
      <c r="AV147" s="2018"/>
      <c r="AW147" s="2019" t="s">
        <v>1009</v>
      </c>
      <c r="AX147" s="2019"/>
      <c r="AY147" s="2019"/>
      <c r="AZ147" s="2019"/>
      <c r="BA147" s="1999" t="s">
        <v>1009</v>
      </c>
      <c r="BB147" s="1999"/>
      <c r="BC147" s="1999"/>
      <c r="BD147" s="2070"/>
    </row>
    <row r="148" spans="1:56" ht="27.75" customHeight="1">
      <c r="A148" s="52"/>
      <c r="B148" s="2045" t="s">
        <v>1082</v>
      </c>
      <c r="C148" s="2046" t="s">
        <v>8</v>
      </c>
      <c r="D148" s="2046" t="s">
        <v>8</v>
      </c>
      <c r="E148" s="2067" t="s">
        <v>1083</v>
      </c>
      <c r="F148" s="2068"/>
      <c r="G148" s="2068"/>
      <c r="H148" s="2068"/>
      <c r="I148" s="2068"/>
      <c r="J148" s="2068"/>
      <c r="K148" s="2068"/>
      <c r="L148" s="2068"/>
      <c r="M148" s="2068"/>
      <c r="N148" s="2068"/>
      <c r="O148" s="2068"/>
      <c r="P148" s="2068"/>
      <c r="Q148" s="2068"/>
      <c r="R148" s="2068"/>
      <c r="S148" s="2068"/>
      <c r="T148" s="2068"/>
      <c r="U148" s="2068"/>
      <c r="V148" s="2068"/>
      <c r="W148" s="2068"/>
      <c r="X148" s="2068"/>
      <c r="Y148" s="2068"/>
      <c r="Z148" s="2068"/>
      <c r="AA148" s="2068"/>
      <c r="AB148" s="2068"/>
      <c r="AC148" s="2068"/>
      <c r="AD148" s="2068"/>
      <c r="AE148" s="2068"/>
      <c r="AF148" s="2068"/>
      <c r="AG148" s="2068"/>
      <c r="AH148" s="2068"/>
      <c r="AI148" s="2068"/>
      <c r="AJ148" s="2068"/>
      <c r="AK148" s="2068"/>
      <c r="AL148" s="2068"/>
      <c r="AM148" s="2068"/>
      <c r="AN148" s="2069"/>
      <c r="AO148" s="2050" t="s">
        <v>1031</v>
      </c>
      <c r="AP148" s="2051" t="s">
        <v>12</v>
      </c>
      <c r="AQ148" s="2051" t="s">
        <v>12</v>
      </c>
      <c r="AR148" s="2051" t="s">
        <v>12</v>
      </c>
      <c r="AS148" s="2018" t="s">
        <v>1009</v>
      </c>
      <c r="AT148" s="2018"/>
      <c r="AU148" s="2018"/>
      <c r="AV148" s="2018"/>
      <c r="AW148" s="2019" t="s">
        <v>1009</v>
      </c>
      <c r="AX148" s="2019"/>
      <c r="AY148" s="2019"/>
      <c r="AZ148" s="2019"/>
      <c r="BA148" s="1999" t="s">
        <v>1009</v>
      </c>
      <c r="BB148" s="1999"/>
      <c r="BC148" s="1999"/>
      <c r="BD148" s="2070"/>
    </row>
    <row r="149" spans="1:56" ht="27.75" customHeight="1">
      <c r="A149" s="52"/>
      <c r="B149" s="2045" t="s">
        <v>1084</v>
      </c>
      <c r="C149" s="2046" t="s">
        <v>8</v>
      </c>
      <c r="D149" s="2046" t="s">
        <v>8</v>
      </c>
      <c r="E149" s="2067" t="s">
        <v>558</v>
      </c>
      <c r="F149" s="2068"/>
      <c r="G149" s="2068"/>
      <c r="H149" s="2068"/>
      <c r="I149" s="2068"/>
      <c r="J149" s="2068"/>
      <c r="K149" s="2068"/>
      <c r="L149" s="2068"/>
      <c r="M149" s="2068"/>
      <c r="N149" s="2068"/>
      <c r="O149" s="2068"/>
      <c r="P149" s="2068"/>
      <c r="Q149" s="2068"/>
      <c r="R149" s="2068"/>
      <c r="S149" s="2068"/>
      <c r="T149" s="2068"/>
      <c r="U149" s="2068"/>
      <c r="V149" s="2068"/>
      <c r="W149" s="2068"/>
      <c r="X149" s="2068"/>
      <c r="Y149" s="2068"/>
      <c r="Z149" s="2068"/>
      <c r="AA149" s="2068"/>
      <c r="AB149" s="2068"/>
      <c r="AC149" s="2068"/>
      <c r="AD149" s="2068"/>
      <c r="AE149" s="2068"/>
      <c r="AF149" s="2068"/>
      <c r="AG149" s="2068"/>
      <c r="AH149" s="2068"/>
      <c r="AI149" s="2068"/>
      <c r="AJ149" s="2068"/>
      <c r="AK149" s="2068"/>
      <c r="AL149" s="2068"/>
      <c r="AM149" s="2068"/>
      <c r="AN149" s="2069"/>
      <c r="AO149" s="2050" t="s">
        <v>1031</v>
      </c>
      <c r="AP149" s="2051" t="s">
        <v>12</v>
      </c>
      <c r="AQ149" s="2051" t="s">
        <v>12</v>
      </c>
      <c r="AR149" s="2051" t="s">
        <v>12</v>
      </c>
      <c r="AS149" s="2018" t="s">
        <v>1009</v>
      </c>
      <c r="AT149" s="2018"/>
      <c r="AU149" s="2018"/>
      <c r="AV149" s="2018"/>
      <c r="AW149" s="2019" t="s">
        <v>1009</v>
      </c>
      <c r="AX149" s="2019"/>
      <c r="AY149" s="2019"/>
      <c r="AZ149" s="2019"/>
      <c r="BA149" s="1999" t="s">
        <v>1009</v>
      </c>
      <c r="BB149" s="1999"/>
      <c r="BC149" s="1999"/>
      <c r="BD149" s="2070"/>
    </row>
    <row r="150" spans="1:56" ht="27.75" customHeight="1">
      <c r="A150" s="52"/>
      <c r="B150" s="2045" t="s">
        <v>1085</v>
      </c>
      <c r="C150" s="2046" t="s">
        <v>8</v>
      </c>
      <c r="D150" s="2046" t="s">
        <v>8</v>
      </c>
      <c r="E150" s="2067" t="s">
        <v>1086</v>
      </c>
      <c r="F150" s="2068"/>
      <c r="G150" s="2068"/>
      <c r="H150" s="2068"/>
      <c r="I150" s="2068"/>
      <c r="J150" s="2068"/>
      <c r="K150" s="2068"/>
      <c r="L150" s="2068"/>
      <c r="M150" s="2068"/>
      <c r="N150" s="2068"/>
      <c r="O150" s="2068"/>
      <c r="P150" s="2068"/>
      <c r="Q150" s="2068"/>
      <c r="R150" s="2068"/>
      <c r="S150" s="2068"/>
      <c r="T150" s="2068"/>
      <c r="U150" s="2068"/>
      <c r="V150" s="2068"/>
      <c r="W150" s="2068"/>
      <c r="X150" s="2068"/>
      <c r="Y150" s="2068"/>
      <c r="Z150" s="2068"/>
      <c r="AA150" s="2068"/>
      <c r="AB150" s="2068"/>
      <c r="AC150" s="2068"/>
      <c r="AD150" s="2068"/>
      <c r="AE150" s="2068"/>
      <c r="AF150" s="2068"/>
      <c r="AG150" s="2068"/>
      <c r="AH150" s="2068"/>
      <c r="AI150" s="2068"/>
      <c r="AJ150" s="2068"/>
      <c r="AK150" s="2068"/>
      <c r="AL150" s="2068"/>
      <c r="AM150" s="2068"/>
      <c r="AN150" s="2069"/>
      <c r="AO150" s="2050" t="s">
        <v>1031</v>
      </c>
      <c r="AP150" s="2051" t="s">
        <v>12</v>
      </c>
      <c r="AQ150" s="2051" t="s">
        <v>12</v>
      </c>
      <c r="AR150" s="2051" t="s">
        <v>12</v>
      </c>
      <c r="AS150" s="2018" t="s">
        <v>1009</v>
      </c>
      <c r="AT150" s="2018"/>
      <c r="AU150" s="2018"/>
      <c r="AV150" s="2018"/>
      <c r="AW150" s="2019" t="s">
        <v>1009</v>
      </c>
      <c r="AX150" s="2019"/>
      <c r="AY150" s="2019"/>
      <c r="AZ150" s="2019"/>
      <c r="BA150" s="1999" t="s">
        <v>1009</v>
      </c>
      <c r="BB150" s="1999"/>
      <c r="BC150" s="1999"/>
      <c r="BD150" s="2070"/>
    </row>
    <row r="151" spans="1:56" ht="27.75" customHeight="1">
      <c r="A151" s="52"/>
      <c r="B151" s="2045" t="s">
        <v>1087</v>
      </c>
      <c r="C151" s="2046" t="s">
        <v>8</v>
      </c>
      <c r="D151" s="2046" t="s">
        <v>8</v>
      </c>
      <c r="E151" s="2067" t="s">
        <v>1088</v>
      </c>
      <c r="F151" s="2068"/>
      <c r="G151" s="2068"/>
      <c r="H151" s="2068"/>
      <c r="I151" s="2068"/>
      <c r="J151" s="2068"/>
      <c r="K151" s="2068"/>
      <c r="L151" s="2068"/>
      <c r="M151" s="2068"/>
      <c r="N151" s="2068"/>
      <c r="O151" s="2068"/>
      <c r="P151" s="2068"/>
      <c r="Q151" s="2068"/>
      <c r="R151" s="2068"/>
      <c r="S151" s="2068"/>
      <c r="T151" s="2068"/>
      <c r="U151" s="2068"/>
      <c r="V151" s="2068"/>
      <c r="W151" s="2068"/>
      <c r="X151" s="2068"/>
      <c r="Y151" s="2068"/>
      <c r="Z151" s="2068"/>
      <c r="AA151" s="2068"/>
      <c r="AB151" s="2068"/>
      <c r="AC151" s="2068"/>
      <c r="AD151" s="2068"/>
      <c r="AE151" s="2068"/>
      <c r="AF151" s="2068"/>
      <c r="AG151" s="2068"/>
      <c r="AH151" s="2068"/>
      <c r="AI151" s="2068"/>
      <c r="AJ151" s="2068"/>
      <c r="AK151" s="2068"/>
      <c r="AL151" s="2068"/>
      <c r="AM151" s="2068"/>
      <c r="AN151" s="2069"/>
      <c r="AO151" s="2050" t="s">
        <v>1031</v>
      </c>
      <c r="AP151" s="2051" t="s">
        <v>12</v>
      </c>
      <c r="AQ151" s="2051" t="s">
        <v>12</v>
      </c>
      <c r="AR151" s="2051" t="s">
        <v>12</v>
      </c>
      <c r="AS151" s="2018" t="s">
        <v>1009</v>
      </c>
      <c r="AT151" s="2018"/>
      <c r="AU151" s="2018"/>
      <c r="AV151" s="2018"/>
      <c r="AW151" s="2019" t="s">
        <v>1009</v>
      </c>
      <c r="AX151" s="2019"/>
      <c r="AY151" s="2019"/>
      <c r="AZ151" s="2019"/>
      <c r="BA151" s="1999" t="s">
        <v>1009</v>
      </c>
      <c r="BB151" s="1999"/>
      <c r="BC151" s="1999"/>
      <c r="BD151" s="2070"/>
    </row>
    <row r="152" spans="1:56" ht="27.75" customHeight="1">
      <c r="A152" s="52"/>
      <c r="B152" s="2045" t="s">
        <v>1089</v>
      </c>
      <c r="C152" s="2046" t="s">
        <v>8</v>
      </c>
      <c r="D152" s="2046" t="s">
        <v>8</v>
      </c>
      <c r="E152" s="2067" t="s">
        <v>1090</v>
      </c>
      <c r="F152" s="2068"/>
      <c r="G152" s="2068"/>
      <c r="H152" s="2068"/>
      <c r="I152" s="2068"/>
      <c r="J152" s="2068"/>
      <c r="K152" s="2068"/>
      <c r="L152" s="2068"/>
      <c r="M152" s="2068"/>
      <c r="N152" s="2068"/>
      <c r="O152" s="2068"/>
      <c r="P152" s="2068"/>
      <c r="Q152" s="2068"/>
      <c r="R152" s="2068"/>
      <c r="S152" s="2068"/>
      <c r="T152" s="2068"/>
      <c r="U152" s="2068"/>
      <c r="V152" s="2068"/>
      <c r="W152" s="2068"/>
      <c r="X152" s="2068"/>
      <c r="Y152" s="2068"/>
      <c r="Z152" s="2068"/>
      <c r="AA152" s="2068"/>
      <c r="AB152" s="2068"/>
      <c r="AC152" s="2068"/>
      <c r="AD152" s="2068"/>
      <c r="AE152" s="2068"/>
      <c r="AF152" s="2068"/>
      <c r="AG152" s="2068"/>
      <c r="AH152" s="2068"/>
      <c r="AI152" s="2068"/>
      <c r="AJ152" s="2068"/>
      <c r="AK152" s="2068"/>
      <c r="AL152" s="2068"/>
      <c r="AM152" s="2068"/>
      <c r="AN152" s="2069"/>
      <c r="AO152" s="2050" t="s">
        <v>1031</v>
      </c>
      <c r="AP152" s="2051" t="s">
        <v>12</v>
      </c>
      <c r="AQ152" s="2051" t="s">
        <v>12</v>
      </c>
      <c r="AR152" s="2051" t="s">
        <v>12</v>
      </c>
      <c r="AS152" s="2018" t="s">
        <v>1009</v>
      </c>
      <c r="AT152" s="2018"/>
      <c r="AU152" s="2018"/>
      <c r="AV152" s="2018"/>
      <c r="AW152" s="2019" t="s">
        <v>1009</v>
      </c>
      <c r="AX152" s="2019"/>
      <c r="AY152" s="2019"/>
      <c r="AZ152" s="2019"/>
      <c r="BA152" s="1999" t="s">
        <v>1009</v>
      </c>
      <c r="BB152" s="1999"/>
      <c r="BC152" s="1999"/>
      <c r="BD152" s="2070"/>
    </row>
    <row r="153" spans="1:56" ht="27.75" customHeight="1">
      <c r="A153" s="52"/>
      <c r="B153" s="2045" t="s">
        <v>1091</v>
      </c>
      <c r="C153" s="2046" t="s">
        <v>8</v>
      </c>
      <c r="D153" s="2046" t="s">
        <v>8</v>
      </c>
      <c r="E153" s="2067" t="s">
        <v>1092</v>
      </c>
      <c r="F153" s="2068"/>
      <c r="G153" s="2068"/>
      <c r="H153" s="2068"/>
      <c r="I153" s="2068"/>
      <c r="J153" s="2068"/>
      <c r="K153" s="2068"/>
      <c r="L153" s="2068"/>
      <c r="M153" s="2068"/>
      <c r="N153" s="2068"/>
      <c r="O153" s="2068"/>
      <c r="P153" s="2068"/>
      <c r="Q153" s="2068"/>
      <c r="R153" s="2068"/>
      <c r="S153" s="2068"/>
      <c r="T153" s="2068"/>
      <c r="U153" s="2068"/>
      <c r="V153" s="2068"/>
      <c r="W153" s="2068"/>
      <c r="X153" s="2068"/>
      <c r="Y153" s="2068"/>
      <c r="Z153" s="2068"/>
      <c r="AA153" s="2068"/>
      <c r="AB153" s="2068"/>
      <c r="AC153" s="2068"/>
      <c r="AD153" s="2068"/>
      <c r="AE153" s="2068"/>
      <c r="AF153" s="2068"/>
      <c r="AG153" s="2068"/>
      <c r="AH153" s="2068"/>
      <c r="AI153" s="2068"/>
      <c r="AJ153" s="2068"/>
      <c r="AK153" s="2068"/>
      <c r="AL153" s="2068"/>
      <c r="AM153" s="2068"/>
      <c r="AN153" s="2069"/>
      <c r="AO153" s="2050" t="s">
        <v>1031</v>
      </c>
      <c r="AP153" s="2051" t="s">
        <v>12</v>
      </c>
      <c r="AQ153" s="2051" t="s">
        <v>12</v>
      </c>
      <c r="AR153" s="2051" t="s">
        <v>12</v>
      </c>
      <c r="AS153" s="2018" t="s">
        <v>1009</v>
      </c>
      <c r="AT153" s="2018"/>
      <c r="AU153" s="2018"/>
      <c r="AV153" s="2018"/>
      <c r="AW153" s="2019" t="s">
        <v>1009</v>
      </c>
      <c r="AX153" s="2019"/>
      <c r="AY153" s="2019"/>
      <c r="AZ153" s="2019"/>
      <c r="BA153" s="1999" t="s">
        <v>1009</v>
      </c>
      <c r="BB153" s="1999"/>
      <c r="BC153" s="1999"/>
      <c r="BD153" s="2070"/>
    </row>
    <row r="154" spans="1:56" ht="27.75" customHeight="1">
      <c r="A154" s="52"/>
      <c r="B154" s="2045" t="s">
        <v>1093</v>
      </c>
      <c r="C154" s="2046" t="s">
        <v>8</v>
      </c>
      <c r="D154" s="2046" t="s">
        <v>8</v>
      </c>
      <c r="E154" s="2067" t="s">
        <v>1094</v>
      </c>
      <c r="F154" s="2068"/>
      <c r="G154" s="2068"/>
      <c r="H154" s="2068"/>
      <c r="I154" s="2068"/>
      <c r="J154" s="2068"/>
      <c r="K154" s="2068"/>
      <c r="L154" s="2068"/>
      <c r="M154" s="2068"/>
      <c r="N154" s="2068"/>
      <c r="O154" s="2068"/>
      <c r="P154" s="2068"/>
      <c r="Q154" s="2068"/>
      <c r="R154" s="2068"/>
      <c r="S154" s="2068"/>
      <c r="T154" s="2068"/>
      <c r="U154" s="2068"/>
      <c r="V154" s="2068"/>
      <c r="W154" s="2068"/>
      <c r="X154" s="2068"/>
      <c r="Y154" s="2068"/>
      <c r="Z154" s="2068"/>
      <c r="AA154" s="2068"/>
      <c r="AB154" s="2068"/>
      <c r="AC154" s="2068"/>
      <c r="AD154" s="2068"/>
      <c r="AE154" s="2068"/>
      <c r="AF154" s="2068"/>
      <c r="AG154" s="2068"/>
      <c r="AH154" s="2068"/>
      <c r="AI154" s="2068"/>
      <c r="AJ154" s="2068"/>
      <c r="AK154" s="2068"/>
      <c r="AL154" s="2068"/>
      <c r="AM154" s="2068"/>
      <c r="AN154" s="2069"/>
      <c r="AO154" s="2050" t="s">
        <v>1031</v>
      </c>
      <c r="AP154" s="2051" t="s">
        <v>12</v>
      </c>
      <c r="AQ154" s="2051" t="s">
        <v>12</v>
      </c>
      <c r="AR154" s="2051" t="s">
        <v>12</v>
      </c>
      <c r="AS154" s="2018" t="s">
        <v>1009</v>
      </c>
      <c r="AT154" s="2018"/>
      <c r="AU154" s="2018"/>
      <c r="AV154" s="2018"/>
      <c r="AW154" s="2019" t="s">
        <v>1009</v>
      </c>
      <c r="AX154" s="2019"/>
      <c r="AY154" s="2019"/>
      <c r="AZ154" s="2019"/>
      <c r="BA154" s="1999" t="s">
        <v>1009</v>
      </c>
      <c r="BB154" s="1999"/>
      <c r="BC154" s="1999"/>
      <c r="BD154" s="2070"/>
    </row>
    <row r="155" spans="1:56" ht="27.75" customHeight="1">
      <c r="A155" s="52"/>
      <c r="B155" s="2045" t="s">
        <v>1095</v>
      </c>
      <c r="C155" s="2046" t="s">
        <v>8</v>
      </c>
      <c r="D155" s="2046" t="s">
        <v>8</v>
      </c>
      <c r="E155" s="2071" t="s">
        <v>1096</v>
      </c>
      <c r="F155" s="2072"/>
      <c r="G155" s="2072"/>
      <c r="H155" s="2072"/>
      <c r="I155" s="2072"/>
      <c r="J155" s="2072"/>
      <c r="K155" s="2072"/>
      <c r="L155" s="2072"/>
      <c r="M155" s="2072"/>
      <c r="N155" s="2072"/>
      <c r="O155" s="2072"/>
      <c r="P155" s="2072"/>
      <c r="Q155" s="2072"/>
      <c r="R155" s="2072"/>
      <c r="S155" s="2072"/>
      <c r="T155" s="2072"/>
      <c r="U155" s="2072"/>
      <c r="V155" s="2072"/>
      <c r="W155" s="2072"/>
      <c r="X155" s="2072"/>
      <c r="Y155" s="2072"/>
      <c r="Z155" s="2072"/>
      <c r="AA155" s="2072"/>
      <c r="AB155" s="2072"/>
      <c r="AC155" s="2072"/>
      <c r="AD155" s="2072"/>
      <c r="AE155" s="2072"/>
      <c r="AF155" s="2072"/>
      <c r="AG155" s="2072"/>
      <c r="AH155" s="2072"/>
      <c r="AI155" s="2072"/>
      <c r="AJ155" s="2072"/>
      <c r="AK155" s="2072"/>
      <c r="AL155" s="2072"/>
      <c r="AM155" s="2072"/>
      <c r="AN155" s="2073"/>
      <c r="AO155" s="2050" t="s">
        <v>1031</v>
      </c>
      <c r="AP155" s="2051" t="s">
        <v>12</v>
      </c>
      <c r="AQ155" s="2051" t="s">
        <v>12</v>
      </c>
      <c r="AR155" s="2051" t="s">
        <v>12</v>
      </c>
      <c r="AS155" s="2018" t="s">
        <v>1009</v>
      </c>
      <c r="AT155" s="2018"/>
      <c r="AU155" s="2018"/>
      <c r="AV155" s="2018"/>
      <c r="AW155" s="2019" t="s">
        <v>1009</v>
      </c>
      <c r="AX155" s="2019"/>
      <c r="AY155" s="2019"/>
      <c r="AZ155" s="2019"/>
      <c r="BA155" s="1999" t="s">
        <v>1009</v>
      </c>
      <c r="BB155" s="1999"/>
      <c r="BC155" s="1999"/>
      <c r="BD155" s="2070"/>
    </row>
    <row r="156" spans="1:56" ht="27.75" customHeight="1">
      <c r="A156" s="52"/>
      <c r="B156" s="2045" t="s">
        <v>1097</v>
      </c>
      <c r="C156" s="2046" t="s">
        <v>8</v>
      </c>
      <c r="D156" s="2046" t="s">
        <v>8</v>
      </c>
      <c r="E156" s="2067" t="s">
        <v>1098</v>
      </c>
      <c r="F156" s="2068"/>
      <c r="G156" s="2068"/>
      <c r="H156" s="2068"/>
      <c r="I156" s="2068"/>
      <c r="J156" s="2068"/>
      <c r="K156" s="2068"/>
      <c r="L156" s="2068"/>
      <c r="M156" s="2068"/>
      <c r="N156" s="2068"/>
      <c r="O156" s="2068"/>
      <c r="P156" s="2068"/>
      <c r="Q156" s="2068"/>
      <c r="R156" s="2068"/>
      <c r="S156" s="2068"/>
      <c r="T156" s="2068"/>
      <c r="U156" s="2068"/>
      <c r="V156" s="2068"/>
      <c r="W156" s="2068"/>
      <c r="X156" s="2068"/>
      <c r="Y156" s="2068"/>
      <c r="Z156" s="2068"/>
      <c r="AA156" s="2068"/>
      <c r="AB156" s="2068"/>
      <c r="AC156" s="2068"/>
      <c r="AD156" s="2068"/>
      <c r="AE156" s="2068"/>
      <c r="AF156" s="2068"/>
      <c r="AG156" s="2068"/>
      <c r="AH156" s="2068"/>
      <c r="AI156" s="2068"/>
      <c r="AJ156" s="2068"/>
      <c r="AK156" s="2068"/>
      <c r="AL156" s="2068"/>
      <c r="AM156" s="2068"/>
      <c r="AN156" s="2069"/>
      <c r="AO156" s="2050" t="s">
        <v>1031</v>
      </c>
      <c r="AP156" s="2051" t="s">
        <v>12</v>
      </c>
      <c r="AQ156" s="2051" t="s">
        <v>12</v>
      </c>
      <c r="AR156" s="2051" t="s">
        <v>12</v>
      </c>
      <c r="AS156" s="2018" t="s">
        <v>1009</v>
      </c>
      <c r="AT156" s="2018"/>
      <c r="AU156" s="2018"/>
      <c r="AV156" s="2018"/>
      <c r="AW156" s="2019" t="s">
        <v>1009</v>
      </c>
      <c r="AX156" s="2019"/>
      <c r="AY156" s="2019"/>
      <c r="AZ156" s="2019"/>
      <c r="BA156" s="1999" t="s">
        <v>1009</v>
      </c>
      <c r="BB156" s="1999"/>
      <c r="BC156" s="1999"/>
      <c r="BD156" s="2070"/>
    </row>
    <row r="157" spans="1:56" ht="27.75" customHeight="1">
      <c r="A157" s="52"/>
      <c r="B157" s="2045" t="s">
        <v>1099</v>
      </c>
      <c r="C157" s="2046" t="s">
        <v>8</v>
      </c>
      <c r="D157" s="2046" t="s">
        <v>8</v>
      </c>
      <c r="E157" s="2067" t="s">
        <v>1100</v>
      </c>
      <c r="F157" s="2068"/>
      <c r="G157" s="2068"/>
      <c r="H157" s="2068"/>
      <c r="I157" s="2068"/>
      <c r="J157" s="2068"/>
      <c r="K157" s="2068"/>
      <c r="L157" s="2068"/>
      <c r="M157" s="2068"/>
      <c r="N157" s="2068"/>
      <c r="O157" s="2068"/>
      <c r="P157" s="2068"/>
      <c r="Q157" s="2068"/>
      <c r="R157" s="2068"/>
      <c r="S157" s="2068"/>
      <c r="T157" s="2068"/>
      <c r="U157" s="2068"/>
      <c r="V157" s="2068"/>
      <c r="W157" s="2068"/>
      <c r="X157" s="2068"/>
      <c r="Y157" s="2068"/>
      <c r="Z157" s="2068"/>
      <c r="AA157" s="2068"/>
      <c r="AB157" s="2068"/>
      <c r="AC157" s="2068"/>
      <c r="AD157" s="2068"/>
      <c r="AE157" s="2068"/>
      <c r="AF157" s="2068"/>
      <c r="AG157" s="2068"/>
      <c r="AH157" s="2068"/>
      <c r="AI157" s="2068"/>
      <c r="AJ157" s="2068"/>
      <c r="AK157" s="2068"/>
      <c r="AL157" s="2068"/>
      <c r="AM157" s="2068"/>
      <c r="AN157" s="2069"/>
      <c r="AO157" s="2050" t="s">
        <v>1031</v>
      </c>
      <c r="AP157" s="2051" t="s">
        <v>12</v>
      </c>
      <c r="AQ157" s="2051" t="s">
        <v>12</v>
      </c>
      <c r="AR157" s="2051" t="s">
        <v>12</v>
      </c>
      <c r="AS157" s="2018" t="s">
        <v>1009</v>
      </c>
      <c r="AT157" s="2018"/>
      <c r="AU157" s="2018"/>
      <c r="AV157" s="2018"/>
      <c r="AW157" s="2019" t="s">
        <v>1009</v>
      </c>
      <c r="AX157" s="2019"/>
      <c r="AY157" s="2019"/>
      <c r="AZ157" s="2019"/>
      <c r="BA157" s="1999" t="s">
        <v>1009</v>
      </c>
      <c r="BB157" s="1999"/>
      <c r="BC157" s="1999"/>
      <c r="BD157" s="2070"/>
    </row>
    <row r="158" spans="1:56" ht="27.75" customHeight="1">
      <c r="A158" s="52"/>
      <c r="B158" s="2045" t="s">
        <v>1101</v>
      </c>
      <c r="C158" s="2046" t="s">
        <v>8</v>
      </c>
      <c r="D158" s="2046" t="s">
        <v>8</v>
      </c>
      <c r="E158" s="2067" t="s">
        <v>1102</v>
      </c>
      <c r="F158" s="2068"/>
      <c r="G158" s="2068"/>
      <c r="H158" s="2068"/>
      <c r="I158" s="2068"/>
      <c r="J158" s="2068"/>
      <c r="K158" s="2068"/>
      <c r="L158" s="2068"/>
      <c r="M158" s="2068"/>
      <c r="N158" s="2068"/>
      <c r="O158" s="2068"/>
      <c r="P158" s="2068"/>
      <c r="Q158" s="2068"/>
      <c r="R158" s="2068"/>
      <c r="S158" s="2068"/>
      <c r="T158" s="2068"/>
      <c r="U158" s="2068"/>
      <c r="V158" s="2068"/>
      <c r="W158" s="2068"/>
      <c r="X158" s="2068"/>
      <c r="Y158" s="2068"/>
      <c r="Z158" s="2068"/>
      <c r="AA158" s="2068"/>
      <c r="AB158" s="2068"/>
      <c r="AC158" s="2068"/>
      <c r="AD158" s="2068"/>
      <c r="AE158" s="2068"/>
      <c r="AF158" s="2068"/>
      <c r="AG158" s="2068"/>
      <c r="AH158" s="2068"/>
      <c r="AI158" s="2068"/>
      <c r="AJ158" s="2068"/>
      <c r="AK158" s="2068"/>
      <c r="AL158" s="2068"/>
      <c r="AM158" s="2068"/>
      <c r="AN158" s="2069"/>
      <c r="AO158" s="2050" t="s">
        <v>1031</v>
      </c>
      <c r="AP158" s="2051" t="s">
        <v>12</v>
      </c>
      <c r="AQ158" s="2051" t="s">
        <v>12</v>
      </c>
      <c r="AR158" s="2051" t="s">
        <v>12</v>
      </c>
      <c r="AS158" s="2018" t="s">
        <v>1009</v>
      </c>
      <c r="AT158" s="2018"/>
      <c r="AU158" s="2018"/>
      <c r="AV158" s="2018"/>
      <c r="AW158" s="2019" t="s">
        <v>1009</v>
      </c>
      <c r="AX158" s="2019"/>
      <c r="AY158" s="2019"/>
      <c r="AZ158" s="2019"/>
      <c r="BA158" s="1999" t="s">
        <v>1009</v>
      </c>
      <c r="BB158" s="1999"/>
      <c r="BC158" s="1999"/>
      <c r="BD158" s="2070"/>
    </row>
    <row r="159" spans="1:56" ht="27.75" customHeight="1">
      <c r="A159" s="52"/>
      <c r="B159" s="2045" t="s">
        <v>1103</v>
      </c>
      <c r="C159" s="2046" t="s">
        <v>8</v>
      </c>
      <c r="D159" s="2046" t="s">
        <v>8</v>
      </c>
      <c r="E159" s="2067" t="s">
        <v>1104</v>
      </c>
      <c r="F159" s="2068"/>
      <c r="G159" s="2068"/>
      <c r="H159" s="2068"/>
      <c r="I159" s="2068"/>
      <c r="J159" s="2068"/>
      <c r="K159" s="2068"/>
      <c r="L159" s="2068"/>
      <c r="M159" s="2068"/>
      <c r="N159" s="2068"/>
      <c r="O159" s="2068"/>
      <c r="P159" s="2068"/>
      <c r="Q159" s="2068"/>
      <c r="R159" s="2068"/>
      <c r="S159" s="2068"/>
      <c r="T159" s="2068"/>
      <c r="U159" s="2068"/>
      <c r="V159" s="2068"/>
      <c r="W159" s="2068"/>
      <c r="X159" s="2068"/>
      <c r="Y159" s="2068"/>
      <c r="Z159" s="2068"/>
      <c r="AA159" s="2068"/>
      <c r="AB159" s="2068"/>
      <c r="AC159" s="2068"/>
      <c r="AD159" s="2068"/>
      <c r="AE159" s="2068"/>
      <c r="AF159" s="2068"/>
      <c r="AG159" s="2068"/>
      <c r="AH159" s="2068"/>
      <c r="AI159" s="2068"/>
      <c r="AJ159" s="2068"/>
      <c r="AK159" s="2068"/>
      <c r="AL159" s="2068"/>
      <c r="AM159" s="2068"/>
      <c r="AN159" s="2069"/>
      <c r="AO159" s="2050" t="s">
        <v>1031</v>
      </c>
      <c r="AP159" s="2051" t="s">
        <v>12</v>
      </c>
      <c r="AQ159" s="2051" t="s">
        <v>12</v>
      </c>
      <c r="AR159" s="2051" t="s">
        <v>12</v>
      </c>
      <c r="AS159" s="2018" t="s">
        <v>1009</v>
      </c>
      <c r="AT159" s="2018"/>
      <c r="AU159" s="2018"/>
      <c r="AV159" s="2018"/>
      <c r="AW159" s="2019" t="s">
        <v>1009</v>
      </c>
      <c r="AX159" s="2019"/>
      <c r="AY159" s="2019"/>
      <c r="AZ159" s="2019"/>
      <c r="BA159" s="1999" t="s">
        <v>1009</v>
      </c>
      <c r="BB159" s="1999"/>
      <c r="BC159" s="1999"/>
      <c r="BD159" s="2070"/>
    </row>
    <row r="160" spans="1:56" ht="27.75" customHeight="1">
      <c r="A160" s="52"/>
      <c r="B160" s="2045" t="s">
        <v>1105</v>
      </c>
      <c r="C160" s="2046" t="s">
        <v>8</v>
      </c>
      <c r="D160" s="2046" t="s">
        <v>8</v>
      </c>
      <c r="E160" s="2067" t="s">
        <v>1106</v>
      </c>
      <c r="F160" s="2068"/>
      <c r="G160" s="2068"/>
      <c r="H160" s="2068"/>
      <c r="I160" s="2068"/>
      <c r="J160" s="2068"/>
      <c r="K160" s="2068"/>
      <c r="L160" s="2068"/>
      <c r="M160" s="2068"/>
      <c r="N160" s="2068"/>
      <c r="O160" s="2068"/>
      <c r="P160" s="2068"/>
      <c r="Q160" s="2068"/>
      <c r="R160" s="2068"/>
      <c r="S160" s="2068"/>
      <c r="T160" s="2068"/>
      <c r="U160" s="2068"/>
      <c r="V160" s="2068"/>
      <c r="W160" s="2068"/>
      <c r="X160" s="2068"/>
      <c r="Y160" s="2068"/>
      <c r="Z160" s="2068"/>
      <c r="AA160" s="2068"/>
      <c r="AB160" s="2068"/>
      <c r="AC160" s="2068"/>
      <c r="AD160" s="2068"/>
      <c r="AE160" s="2068"/>
      <c r="AF160" s="2068"/>
      <c r="AG160" s="2068"/>
      <c r="AH160" s="2068"/>
      <c r="AI160" s="2068"/>
      <c r="AJ160" s="2068"/>
      <c r="AK160" s="2068"/>
      <c r="AL160" s="2068"/>
      <c r="AM160" s="2068"/>
      <c r="AN160" s="2069"/>
      <c r="AO160" s="2050" t="s">
        <v>1031</v>
      </c>
      <c r="AP160" s="2051" t="s">
        <v>12</v>
      </c>
      <c r="AQ160" s="2051" t="s">
        <v>12</v>
      </c>
      <c r="AR160" s="2051" t="s">
        <v>12</v>
      </c>
      <c r="AS160" s="2018" t="s">
        <v>1009</v>
      </c>
      <c r="AT160" s="2018"/>
      <c r="AU160" s="2018"/>
      <c r="AV160" s="2018"/>
      <c r="AW160" s="2019" t="s">
        <v>1009</v>
      </c>
      <c r="AX160" s="2019"/>
      <c r="AY160" s="2019"/>
      <c r="AZ160" s="2019"/>
      <c r="BA160" s="1999" t="s">
        <v>1009</v>
      </c>
      <c r="BB160" s="1999"/>
      <c r="BC160" s="1999"/>
      <c r="BD160" s="2070"/>
    </row>
    <row r="161" spans="1:56" ht="27.75" customHeight="1">
      <c r="A161" s="52"/>
      <c r="B161" s="2045" t="s">
        <v>1107</v>
      </c>
      <c r="C161" s="2046" t="s">
        <v>8</v>
      </c>
      <c r="D161" s="2046" t="s">
        <v>8</v>
      </c>
      <c r="E161" s="2067" t="s">
        <v>1108</v>
      </c>
      <c r="F161" s="2068"/>
      <c r="G161" s="2068"/>
      <c r="H161" s="2068"/>
      <c r="I161" s="2068"/>
      <c r="J161" s="2068"/>
      <c r="K161" s="2068"/>
      <c r="L161" s="2068"/>
      <c r="M161" s="2068"/>
      <c r="N161" s="2068"/>
      <c r="O161" s="2068"/>
      <c r="P161" s="2068"/>
      <c r="Q161" s="2068"/>
      <c r="R161" s="2068"/>
      <c r="S161" s="2068"/>
      <c r="T161" s="2068"/>
      <c r="U161" s="2068"/>
      <c r="V161" s="2068"/>
      <c r="W161" s="2068"/>
      <c r="X161" s="2068"/>
      <c r="Y161" s="2068"/>
      <c r="Z161" s="2068"/>
      <c r="AA161" s="2068"/>
      <c r="AB161" s="2068"/>
      <c r="AC161" s="2068"/>
      <c r="AD161" s="2068"/>
      <c r="AE161" s="2068"/>
      <c r="AF161" s="2068"/>
      <c r="AG161" s="2068"/>
      <c r="AH161" s="2068"/>
      <c r="AI161" s="2068"/>
      <c r="AJ161" s="2068"/>
      <c r="AK161" s="2068"/>
      <c r="AL161" s="2068"/>
      <c r="AM161" s="2068"/>
      <c r="AN161" s="2069"/>
      <c r="AO161" s="2050" t="s">
        <v>1031</v>
      </c>
      <c r="AP161" s="2051" t="s">
        <v>12</v>
      </c>
      <c r="AQ161" s="2051" t="s">
        <v>12</v>
      </c>
      <c r="AR161" s="2051" t="s">
        <v>12</v>
      </c>
      <c r="AS161" s="2018" t="s">
        <v>1009</v>
      </c>
      <c r="AT161" s="2018"/>
      <c r="AU161" s="2018"/>
      <c r="AV161" s="2018"/>
      <c r="AW161" s="2019" t="s">
        <v>1009</v>
      </c>
      <c r="AX161" s="2019"/>
      <c r="AY161" s="2019"/>
      <c r="AZ161" s="2019"/>
      <c r="BA161" s="1999" t="s">
        <v>1009</v>
      </c>
      <c r="BB161" s="1999"/>
      <c r="BC161" s="1999"/>
      <c r="BD161" s="2070"/>
    </row>
    <row r="162" spans="1:56" ht="27.75" customHeight="1">
      <c r="A162" s="52"/>
      <c r="B162" s="2045" t="s">
        <v>1109</v>
      </c>
      <c r="C162" s="2046" t="s">
        <v>8</v>
      </c>
      <c r="D162" s="2046" t="s">
        <v>8</v>
      </c>
      <c r="E162" s="2067" t="s">
        <v>1110</v>
      </c>
      <c r="F162" s="2068"/>
      <c r="G162" s="2068"/>
      <c r="H162" s="2068"/>
      <c r="I162" s="2068"/>
      <c r="J162" s="2068"/>
      <c r="K162" s="2068"/>
      <c r="L162" s="2068"/>
      <c r="M162" s="2068"/>
      <c r="N162" s="2068"/>
      <c r="O162" s="2068"/>
      <c r="P162" s="2068"/>
      <c r="Q162" s="2068"/>
      <c r="R162" s="2068"/>
      <c r="S162" s="2068"/>
      <c r="T162" s="2068"/>
      <c r="U162" s="2068"/>
      <c r="V162" s="2068"/>
      <c r="W162" s="2068"/>
      <c r="X162" s="2068"/>
      <c r="Y162" s="2068"/>
      <c r="Z162" s="2068"/>
      <c r="AA162" s="2068"/>
      <c r="AB162" s="2068"/>
      <c r="AC162" s="2068"/>
      <c r="AD162" s="2068"/>
      <c r="AE162" s="2068"/>
      <c r="AF162" s="2068"/>
      <c r="AG162" s="2068"/>
      <c r="AH162" s="2068"/>
      <c r="AI162" s="2068"/>
      <c r="AJ162" s="2068"/>
      <c r="AK162" s="2068"/>
      <c r="AL162" s="2068"/>
      <c r="AM162" s="2068"/>
      <c r="AN162" s="2069"/>
      <c r="AO162" s="2050" t="s">
        <v>1031</v>
      </c>
      <c r="AP162" s="2051" t="s">
        <v>12</v>
      </c>
      <c r="AQ162" s="2051" t="s">
        <v>12</v>
      </c>
      <c r="AR162" s="2051" t="s">
        <v>12</v>
      </c>
      <c r="AS162" s="2018" t="s">
        <v>1009</v>
      </c>
      <c r="AT162" s="2018"/>
      <c r="AU162" s="2018"/>
      <c r="AV162" s="2018"/>
      <c r="AW162" s="2019" t="s">
        <v>1009</v>
      </c>
      <c r="AX162" s="2019"/>
      <c r="AY162" s="2019"/>
      <c r="AZ162" s="2019"/>
      <c r="BA162" s="1999" t="s">
        <v>1009</v>
      </c>
      <c r="BB162" s="1999"/>
      <c r="BC162" s="1999"/>
      <c r="BD162" s="2070"/>
    </row>
    <row r="163" spans="1:56" ht="27.75" customHeight="1">
      <c r="A163" s="52"/>
      <c r="B163" s="2045" t="s">
        <v>1111</v>
      </c>
      <c r="C163" s="2046" t="s">
        <v>8</v>
      </c>
      <c r="D163" s="2046" t="s">
        <v>8</v>
      </c>
      <c r="E163" s="2067" t="s">
        <v>1112</v>
      </c>
      <c r="F163" s="2068"/>
      <c r="G163" s="2068"/>
      <c r="H163" s="2068"/>
      <c r="I163" s="2068"/>
      <c r="J163" s="2068"/>
      <c r="K163" s="2068"/>
      <c r="L163" s="2068"/>
      <c r="M163" s="2068"/>
      <c r="N163" s="2068"/>
      <c r="O163" s="2068"/>
      <c r="P163" s="2068"/>
      <c r="Q163" s="2068"/>
      <c r="R163" s="2068"/>
      <c r="S163" s="2068"/>
      <c r="T163" s="2068"/>
      <c r="U163" s="2068"/>
      <c r="V163" s="2068"/>
      <c r="W163" s="2068"/>
      <c r="X163" s="2068"/>
      <c r="Y163" s="2068"/>
      <c r="Z163" s="2068"/>
      <c r="AA163" s="2068"/>
      <c r="AB163" s="2068"/>
      <c r="AC163" s="2068"/>
      <c r="AD163" s="2068"/>
      <c r="AE163" s="2068"/>
      <c r="AF163" s="2068"/>
      <c r="AG163" s="2068"/>
      <c r="AH163" s="2068"/>
      <c r="AI163" s="2068"/>
      <c r="AJ163" s="2068"/>
      <c r="AK163" s="2068"/>
      <c r="AL163" s="2068"/>
      <c r="AM163" s="2068"/>
      <c r="AN163" s="2069"/>
      <c r="AO163" s="2050" t="s">
        <v>1031</v>
      </c>
      <c r="AP163" s="2051" t="s">
        <v>12</v>
      </c>
      <c r="AQ163" s="2051" t="s">
        <v>12</v>
      </c>
      <c r="AR163" s="2051" t="s">
        <v>12</v>
      </c>
      <c r="AS163" s="2018" t="s">
        <v>1009</v>
      </c>
      <c r="AT163" s="2018"/>
      <c r="AU163" s="2018"/>
      <c r="AV163" s="2018"/>
      <c r="AW163" s="2019" t="s">
        <v>1009</v>
      </c>
      <c r="AX163" s="2019"/>
      <c r="AY163" s="2019"/>
      <c r="AZ163" s="2019"/>
      <c r="BA163" s="1999" t="s">
        <v>1009</v>
      </c>
      <c r="BB163" s="1999"/>
      <c r="BC163" s="1999"/>
      <c r="BD163" s="2070"/>
    </row>
    <row r="164" spans="1:56" ht="25.2" thickBot="1">
      <c r="A164" s="52"/>
      <c r="B164" s="2000" t="s">
        <v>1113</v>
      </c>
      <c r="C164" s="2001"/>
      <c r="D164" s="2001"/>
      <c r="E164" s="2001"/>
      <c r="F164" s="2001"/>
      <c r="G164" s="2001"/>
      <c r="H164" s="2001"/>
      <c r="I164" s="2001"/>
      <c r="J164" s="2001"/>
      <c r="K164" s="2001"/>
      <c r="L164" s="2001"/>
      <c r="M164" s="2001"/>
      <c r="N164" s="2001"/>
      <c r="O164" s="2001"/>
      <c r="P164" s="2001"/>
      <c r="Q164" s="2001"/>
      <c r="R164" s="2001"/>
      <c r="S164" s="2001"/>
      <c r="T164" s="2001"/>
      <c r="U164" s="2001"/>
      <c r="V164" s="2001"/>
      <c r="W164" s="2001"/>
      <c r="X164" s="2001"/>
      <c r="Y164" s="2001"/>
      <c r="Z164" s="2001"/>
      <c r="AA164" s="2001"/>
      <c r="AB164" s="2001"/>
      <c r="AC164" s="2001"/>
      <c r="AD164" s="2001"/>
      <c r="AE164" s="2001"/>
      <c r="AF164" s="2001"/>
      <c r="AG164" s="2001"/>
      <c r="AH164" s="2001"/>
      <c r="AI164" s="2001"/>
      <c r="AJ164" s="2001"/>
      <c r="AK164" s="2001"/>
      <c r="AL164" s="2001"/>
      <c r="AM164" s="2001"/>
      <c r="AN164" s="2001"/>
      <c r="AO164" s="2002">
        <v>48000</v>
      </c>
      <c r="AP164" s="2003"/>
      <c r="AQ164" s="2003"/>
      <c r="AR164" s="2003"/>
      <c r="AS164" s="2003"/>
      <c r="AT164" s="2003"/>
      <c r="AU164" s="2003"/>
      <c r="AV164" s="2003"/>
      <c r="AW164" s="2003"/>
      <c r="AX164" s="2003"/>
      <c r="AY164" s="2003"/>
      <c r="AZ164" s="2003"/>
      <c r="BA164" s="2003"/>
      <c r="BB164" s="2003"/>
      <c r="BC164" s="2003"/>
      <c r="BD164" s="2004"/>
    </row>
    <row r="165" spans="1:56" ht="15" customHeight="1" thickBot="1">
      <c r="A165" s="1949"/>
      <c r="B165" s="1949"/>
      <c r="C165" s="1949"/>
      <c r="D165" s="1949"/>
      <c r="E165" s="1949"/>
      <c r="F165" s="1949"/>
      <c r="G165" s="1949"/>
      <c r="H165" s="1949"/>
      <c r="I165" s="1949"/>
      <c r="J165" s="1949"/>
      <c r="K165" s="1949"/>
      <c r="L165" s="1949"/>
      <c r="M165" s="1949"/>
      <c r="N165" s="1949"/>
      <c r="O165" s="1949"/>
      <c r="P165" s="1949"/>
      <c r="Q165" s="1949"/>
      <c r="R165" s="1949"/>
      <c r="S165" s="1949"/>
      <c r="T165" s="1949"/>
      <c r="U165" s="1949"/>
      <c r="V165" s="1949"/>
      <c r="W165" s="1949"/>
      <c r="X165" s="1949"/>
      <c r="Y165" s="1949"/>
      <c r="Z165" s="1949"/>
      <c r="AA165" s="1949"/>
      <c r="AB165" s="1949"/>
      <c r="AC165" s="1949"/>
      <c r="AD165" s="1949"/>
      <c r="AE165" s="1949"/>
      <c r="AF165" s="1949"/>
      <c r="AG165" s="1949"/>
      <c r="AH165" s="1949"/>
      <c r="AI165" s="1949"/>
      <c r="AJ165" s="1949"/>
      <c r="AK165" s="1949"/>
      <c r="AL165" s="1949"/>
      <c r="AM165" s="1949"/>
      <c r="AN165" s="1949"/>
      <c r="AO165" s="1949"/>
      <c r="AP165" s="1949"/>
      <c r="AQ165" s="1949"/>
      <c r="AR165" s="1949"/>
      <c r="AS165" s="1949"/>
      <c r="AT165" s="1949"/>
      <c r="AU165" s="1949"/>
      <c r="AV165" s="1949"/>
      <c r="AW165" s="1949"/>
      <c r="AX165" s="1949"/>
      <c r="AY165" s="1949"/>
      <c r="AZ165" s="1949"/>
      <c r="BA165" s="1949"/>
      <c r="BB165" s="1949"/>
      <c r="BC165" s="1949"/>
      <c r="BD165" s="1949"/>
    </row>
    <row r="166" spans="1:56" ht="22.5" customHeight="1">
      <c r="A166" s="52"/>
      <c r="B166" s="2058" t="s">
        <v>1114</v>
      </c>
      <c r="C166" s="2059"/>
      <c r="D166" s="2059"/>
      <c r="E166" s="2059"/>
      <c r="F166" s="2059"/>
      <c r="G166" s="2059"/>
      <c r="H166" s="2059"/>
      <c r="I166" s="2059"/>
      <c r="J166" s="2059"/>
      <c r="K166" s="2059"/>
      <c r="L166" s="2059"/>
      <c r="M166" s="2059"/>
      <c r="N166" s="2059"/>
      <c r="O166" s="2059"/>
      <c r="P166" s="2059"/>
      <c r="Q166" s="2059"/>
      <c r="R166" s="2059"/>
      <c r="S166" s="2059"/>
      <c r="T166" s="2059"/>
      <c r="U166" s="2059"/>
      <c r="V166" s="2059"/>
      <c r="W166" s="2059"/>
      <c r="X166" s="2059"/>
      <c r="Y166" s="2059"/>
      <c r="Z166" s="2059"/>
      <c r="AA166" s="2059"/>
      <c r="AB166" s="2059"/>
      <c r="AC166" s="2059"/>
      <c r="AD166" s="2059"/>
      <c r="AE166" s="2059"/>
      <c r="AF166" s="2059"/>
      <c r="AG166" s="2059"/>
      <c r="AH166" s="2059"/>
      <c r="AI166" s="2059"/>
      <c r="AJ166" s="2059"/>
      <c r="AK166" s="2059"/>
      <c r="AL166" s="2059"/>
      <c r="AM166" s="2059"/>
      <c r="AN166" s="2059"/>
      <c r="AO166" s="2059"/>
      <c r="AP166" s="2059"/>
      <c r="AQ166" s="2059"/>
      <c r="AR166" s="2059"/>
      <c r="AS166" s="2059"/>
      <c r="AT166" s="2059"/>
      <c r="AU166" s="2059"/>
      <c r="AV166" s="2059"/>
      <c r="AW166" s="2059"/>
      <c r="AX166" s="2059"/>
      <c r="AY166" s="2059"/>
      <c r="AZ166" s="2059"/>
      <c r="BA166" s="2059"/>
      <c r="BB166" s="2059"/>
      <c r="BC166" s="2059"/>
      <c r="BD166" s="2060"/>
    </row>
    <row r="167" spans="1:56" ht="26.25" customHeight="1">
      <c r="A167" s="52"/>
      <c r="B167" s="2061" t="s">
        <v>7</v>
      </c>
      <c r="C167" s="2030"/>
      <c r="D167" s="2030"/>
      <c r="E167" s="2062" t="s">
        <v>4</v>
      </c>
      <c r="F167" s="2062"/>
      <c r="G167" s="2062"/>
      <c r="H167" s="2062"/>
      <c r="I167" s="2062"/>
      <c r="J167" s="2062"/>
      <c r="K167" s="2062"/>
      <c r="L167" s="2062"/>
      <c r="M167" s="2062"/>
      <c r="N167" s="2062"/>
      <c r="O167" s="2062"/>
      <c r="P167" s="2062"/>
      <c r="Q167" s="2062"/>
      <c r="R167" s="2062"/>
      <c r="S167" s="2062"/>
      <c r="T167" s="2062"/>
      <c r="U167" s="2062"/>
      <c r="V167" s="2062"/>
      <c r="W167" s="2062"/>
      <c r="X167" s="2062"/>
      <c r="Y167" s="2062"/>
      <c r="Z167" s="2062"/>
      <c r="AA167" s="2062"/>
      <c r="AB167" s="2062"/>
      <c r="AC167" s="2062"/>
      <c r="AD167" s="2062"/>
      <c r="AE167" s="2062"/>
      <c r="AF167" s="2062"/>
      <c r="AG167" s="2062"/>
      <c r="AH167" s="2062"/>
      <c r="AI167" s="2062"/>
      <c r="AJ167" s="2062"/>
      <c r="AK167" s="2062"/>
      <c r="AL167" s="2062"/>
      <c r="AM167" s="2062"/>
      <c r="AN167" s="238"/>
      <c r="AO167" s="2034" t="s">
        <v>3</v>
      </c>
      <c r="AP167" s="2034"/>
      <c r="AQ167" s="2034"/>
      <c r="AR167" s="2034"/>
      <c r="AS167" s="2034" t="s">
        <v>2</v>
      </c>
      <c r="AT167" s="2034"/>
      <c r="AU167" s="2034"/>
      <c r="AV167" s="2034"/>
      <c r="AW167" s="2034" t="s">
        <v>1</v>
      </c>
      <c r="AX167" s="2034"/>
      <c r="AY167" s="2034"/>
      <c r="AZ167" s="2034"/>
      <c r="BA167" s="2034" t="s">
        <v>0</v>
      </c>
      <c r="BB167" s="2034"/>
      <c r="BC167" s="2034"/>
      <c r="BD167" s="2053"/>
    </row>
    <row r="168" spans="1:56" ht="26.25" customHeight="1">
      <c r="A168" s="52"/>
      <c r="B168" s="2045" t="s">
        <v>81</v>
      </c>
      <c r="C168" s="2046" t="s">
        <v>8</v>
      </c>
      <c r="D168" s="2046" t="s">
        <v>8</v>
      </c>
      <c r="E168" s="2052" t="s">
        <v>744</v>
      </c>
      <c r="F168" s="2052"/>
      <c r="G168" s="2052"/>
      <c r="H168" s="2052"/>
      <c r="I168" s="2052"/>
      <c r="J168" s="2052"/>
      <c r="K168" s="2052"/>
      <c r="L168" s="2052"/>
      <c r="M168" s="2052"/>
      <c r="N168" s="2052"/>
      <c r="O168" s="2052"/>
      <c r="P168" s="2052"/>
      <c r="Q168" s="2052"/>
      <c r="R168" s="2052"/>
      <c r="S168" s="2052"/>
      <c r="T168" s="2052"/>
      <c r="U168" s="2052"/>
      <c r="V168" s="2052"/>
      <c r="W168" s="2052"/>
      <c r="X168" s="2052"/>
      <c r="Y168" s="2052"/>
      <c r="Z168" s="2052"/>
      <c r="AA168" s="2052"/>
      <c r="AB168" s="2052"/>
      <c r="AC168" s="2052"/>
      <c r="AD168" s="2052"/>
      <c r="AE168" s="2052"/>
      <c r="AF168" s="2052"/>
      <c r="AG168" s="2052"/>
      <c r="AH168" s="2052"/>
      <c r="AI168" s="2052"/>
      <c r="AJ168" s="2052"/>
      <c r="AK168" s="2052"/>
      <c r="AL168" s="2052"/>
      <c r="AM168" s="2052"/>
      <c r="AN168" s="2052"/>
      <c r="AO168" s="2050" t="s">
        <v>1031</v>
      </c>
      <c r="AP168" s="2051" t="s">
        <v>12</v>
      </c>
      <c r="AQ168" s="2051" t="s">
        <v>12</v>
      </c>
      <c r="AR168" s="2051" t="s">
        <v>12</v>
      </c>
      <c r="AS168" s="2018" t="s">
        <v>1009</v>
      </c>
      <c r="AT168" s="2018"/>
      <c r="AU168" s="2018"/>
      <c r="AV168" s="2018"/>
      <c r="AW168" s="2018" t="s">
        <v>1009</v>
      </c>
      <c r="AX168" s="2018"/>
      <c r="AY168" s="2018"/>
      <c r="AZ168" s="2018"/>
      <c r="BA168" s="2035" t="s">
        <v>1009</v>
      </c>
      <c r="BB168" s="2035"/>
      <c r="BC168" s="2035"/>
      <c r="BD168" s="2035"/>
    </row>
    <row r="169" spans="1:56" ht="26.25" customHeight="1" thickBot="1">
      <c r="A169" s="52"/>
      <c r="B169" s="2064" t="s">
        <v>82</v>
      </c>
      <c r="C169" s="2065" t="s">
        <v>8</v>
      </c>
      <c r="D169" s="2065" t="s">
        <v>8</v>
      </c>
      <c r="E169" s="2066" t="s">
        <v>611</v>
      </c>
      <c r="F169" s="2066"/>
      <c r="G169" s="2066"/>
      <c r="H169" s="2066"/>
      <c r="I169" s="2066"/>
      <c r="J169" s="2066"/>
      <c r="K169" s="2066"/>
      <c r="L169" s="2066"/>
      <c r="M169" s="2066"/>
      <c r="N169" s="2066"/>
      <c r="O169" s="2066"/>
      <c r="P169" s="2066"/>
      <c r="Q169" s="2066"/>
      <c r="R169" s="2066"/>
      <c r="S169" s="2066"/>
      <c r="T169" s="2066"/>
      <c r="U169" s="2066"/>
      <c r="V169" s="2066"/>
      <c r="W169" s="2066"/>
      <c r="X169" s="2066"/>
      <c r="Y169" s="2066"/>
      <c r="Z169" s="2066"/>
      <c r="AA169" s="2066"/>
      <c r="AB169" s="2066"/>
      <c r="AC169" s="2066"/>
      <c r="AD169" s="2066"/>
      <c r="AE169" s="2066"/>
      <c r="AF169" s="2066"/>
      <c r="AG169" s="2066"/>
      <c r="AH169" s="2066"/>
      <c r="AI169" s="2066"/>
      <c r="AJ169" s="2066"/>
      <c r="AK169" s="2066"/>
      <c r="AL169" s="2066"/>
      <c r="AM169" s="2066"/>
      <c r="AN169" s="2066"/>
      <c r="AO169" s="2050" t="s">
        <v>1031</v>
      </c>
      <c r="AP169" s="2051" t="s">
        <v>12</v>
      </c>
      <c r="AQ169" s="2051" t="s">
        <v>12</v>
      </c>
      <c r="AR169" s="2051" t="s">
        <v>12</v>
      </c>
      <c r="AS169" s="2018" t="s">
        <v>1009</v>
      </c>
      <c r="AT169" s="2018"/>
      <c r="AU169" s="2018"/>
      <c r="AV169" s="2018"/>
      <c r="AW169" s="2018" t="s">
        <v>1009</v>
      </c>
      <c r="AX169" s="2018"/>
      <c r="AY169" s="2018"/>
      <c r="AZ169" s="2018"/>
      <c r="BA169" s="2035" t="s">
        <v>1009</v>
      </c>
      <c r="BB169" s="2035"/>
      <c r="BC169" s="2035"/>
      <c r="BD169" s="2035"/>
    </row>
    <row r="170" spans="1:56" ht="26.25" customHeight="1" thickBot="1">
      <c r="A170" s="52"/>
      <c r="B170" s="2056" t="s">
        <v>1114</v>
      </c>
      <c r="C170" s="2057"/>
      <c r="D170" s="2057"/>
      <c r="E170" s="2057"/>
      <c r="F170" s="2057"/>
      <c r="G170" s="2057"/>
      <c r="H170" s="2057"/>
      <c r="I170" s="2057"/>
      <c r="J170" s="2057"/>
      <c r="K170" s="2057"/>
      <c r="L170" s="2057"/>
      <c r="M170" s="2057"/>
      <c r="N170" s="2057"/>
      <c r="O170" s="2057"/>
      <c r="P170" s="2057"/>
      <c r="Q170" s="2057"/>
      <c r="R170" s="2057"/>
      <c r="S170" s="2057"/>
      <c r="T170" s="2057"/>
      <c r="U170" s="2057"/>
      <c r="V170" s="2057"/>
      <c r="W170" s="2057"/>
      <c r="X170" s="2057"/>
      <c r="Y170" s="2057"/>
      <c r="Z170" s="2057"/>
      <c r="AA170" s="2057"/>
      <c r="AB170" s="2057"/>
      <c r="AC170" s="2057"/>
      <c r="AD170" s="2057"/>
      <c r="AE170" s="2057"/>
      <c r="AF170" s="2057"/>
      <c r="AG170" s="2057"/>
      <c r="AH170" s="2057"/>
      <c r="AI170" s="2057"/>
      <c r="AJ170" s="2057"/>
      <c r="AK170" s="2057"/>
      <c r="AL170" s="2057"/>
      <c r="AM170" s="2057"/>
      <c r="AN170" s="2057"/>
      <c r="AO170" s="2002">
        <v>48000</v>
      </c>
      <c r="AP170" s="2003"/>
      <c r="AQ170" s="2003"/>
      <c r="AR170" s="2003"/>
      <c r="AS170" s="2003"/>
      <c r="AT170" s="2003"/>
      <c r="AU170" s="2003"/>
      <c r="AV170" s="2003"/>
      <c r="AW170" s="2003"/>
      <c r="AX170" s="2003"/>
      <c r="AY170" s="2003"/>
      <c r="AZ170" s="2003"/>
      <c r="BA170" s="2003"/>
      <c r="BB170" s="2003"/>
      <c r="BC170" s="2003"/>
      <c r="BD170" s="2004"/>
    </row>
    <row r="171" spans="1:56" ht="15" customHeight="1" thickBot="1">
      <c r="A171" s="1949"/>
      <c r="B171" s="1949"/>
      <c r="C171" s="1949"/>
      <c r="D171" s="1949"/>
      <c r="E171" s="1949"/>
      <c r="F171" s="1949"/>
      <c r="G171" s="1949"/>
      <c r="H171" s="1949"/>
      <c r="I171" s="1949"/>
      <c r="J171" s="1949"/>
      <c r="K171" s="1949"/>
      <c r="L171" s="1949"/>
      <c r="M171" s="1949"/>
      <c r="N171" s="1949"/>
      <c r="O171" s="1949"/>
      <c r="P171" s="1949"/>
      <c r="Q171" s="1949"/>
      <c r="R171" s="1949"/>
      <c r="S171" s="1949"/>
      <c r="T171" s="1949"/>
      <c r="U171" s="1949"/>
      <c r="V171" s="1949"/>
      <c r="W171" s="1949"/>
      <c r="X171" s="1949"/>
      <c r="Y171" s="1949"/>
      <c r="Z171" s="1949"/>
      <c r="AA171" s="1949"/>
      <c r="AB171" s="1949"/>
      <c r="AC171" s="1949"/>
      <c r="AD171" s="1949"/>
      <c r="AE171" s="1949"/>
      <c r="AF171" s="1949"/>
      <c r="AG171" s="1949"/>
      <c r="AH171" s="1949"/>
      <c r="AI171" s="1949"/>
      <c r="AJ171" s="1949"/>
      <c r="AK171" s="1949"/>
      <c r="AL171" s="1949"/>
      <c r="AM171" s="1949"/>
      <c r="AN171" s="1949"/>
      <c r="AO171" s="1949"/>
      <c r="AP171" s="1949"/>
      <c r="AQ171" s="1949"/>
      <c r="AR171" s="1949"/>
      <c r="AS171" s="1949"/>
      <c r="AT171" s="1949"/>
      <c r="AU171" s="1949"/>
      <c r="AV171" s="1949"/>
      <c r="AW171" s="1949"/>
      <c r="AX171" s="1949"/>
      <c r="AY171" s="1949"/>
      <c r="AZ171" s="1949"/>
      <c r="BA171" s="1949"/>
      <c r="BB171" s="1949"/>
      <c r="BC171" s="1949"/>
      <c r="BD171" s="1949"/>
    </row>
    <row r="172" spans="1:56" ht="22.5" customHeight="1">
      <c r="A172" s="52"/>
      <c r="B172" s="2058" t="s">
        <v>1115</v>
      </c>
      <c r="C172" s="2059"/>
      <c r="D172" s="2059"/>
      <c r="E172" s="2059"/>
      <c r="F172" s="2059"/>
      <c r="G172" s="2059"/>
      <c r="H172" s="2059"/>
      <c r="I172" s="2059"/>
      <c r="J172" s="2059"/>
      <c r="K172" s="2059"/>
      <c r="L172" s="2059"/>
      <c r="M172" s="2059"/>
      <c r="N172" s="2059"/>
      <c r="O172" s="2059"/>
      <c r="P172" s="2059"/>
      <c r="Q172" s="2059"/>
      <c r="R172" s="2059"/>
      <c r="S172" s="2059"/>
      <c r="T172" s="2059"/>
      <c r="U172" s="2059"/>
      <c r="V172" s="2059"/>
      <c r="W172" s="2059"/>
      <c r="X172" s="2059"/>
      <c r="Y172" s="2059"/>
      <c r="Z172" s="2059"/>
      <c r="AA172" s="2059"/>
      <c r="AB172" s="2059"/>
      <c r="AC172" s="2059"/>
      <c r="AD172" s="2059"/>
      <c r="AE172" s="2059"/>
      <c r="AF172" s="2059"/>
      <c r="AG172" s="2059"/>
      <c r="AH172" s="2059"/>
      <c r="AI172" s="2059"/>
      <c r="AJ172" s="2059"/>
      <c r="AK172" s="2059"/>
      <c r="AL172" s="2059"/>
      <c r="AM172" s="2059"/>
      <c r="AN172" s="2059"/>
      <c r="AO172" s="2059"/>
      <c r="AP172" s="2059"/>
      <c r="AQ172" s="2059"/>
      <c r="AR172" s="2059"/>
      <c r="AS172" s="2059"/>
      <c r="AT172" s="2059"/>
      <c r="AU172" s="2059"/>
      <c r="AV172" s="2059"/>
      <c r="AW172" s="2059"/>
      <c r="AX172" s="2059"/>
      <c r="AY172" s="2059"/>
      <c r="AZ172" s="2059"/>
      <c r="BA172" s="2059"/>
      <c r="BB172" s="2059"/>
      <c r="BC172" s="2059"/>
      <c r="BD172" s="2060"/>
    </row>
    <row r="173" spans="1:56" ht="25.5" customHeight="1">
      <c r="A173" s="52"/>
      <c r="B173" s="2061" t="s">
        <v>7</v>
      </c>
      <c r="C173" s="2030"/>
      <c r="D173" s="2030"/>
      <c r="E173" s="2062" t="s">
        <v>4</v>
      </c>
      <c r="F173" s="2062"/>
      <c r="G173" s="2062"/>
      <c r="H173" s="2062"/>
      <c r="I173" s="2062"/>
      <c r="J173" s="2062"/>
      <c r="K173" s="2062"/>
      <c r="L173" s="2062"/>
      <c r="M173" s="2062"/>
      <c r="N173" s="2062"/>
      <c r="O173" s="2062"/>
      <c r="P173" s="2062"/>
      <c r="Q173" s="2062"/>
      <c r="R173" s="2062"/>
      <c r="S173" s="2062"/>
      <c r="T173" s="2062"/>
      <c r="U173" s="2062"/>
      <c r="V173" s="2062"/>
      <c r="W173" s="2062"/>
      <c r="X173" s="2062"/>
      <c r="Y173" s="2062"/>
      <c r="Z173" s="2062"/>
      <c r="AA173" s="2062"/>
      <c r="AB173" s="2062"/>
      <c r="AC173" s="2062"/>
      <c r="AD173" s="2062"/>
      <c r="AE173" s="2062"/>
      <c r="AF173" s="2062"/>
      <c r="AG173" s="2062"/>
      <c r="AH173" s="2062"/>
      <c r="AI173" s="2062"/>
      <c r="AJ173" s="2063" t="s">
        <v>110</v>
      </c>
      <c r="AK173" s="2063"/>
      <c r="AL173" s="2063"/>
      <c r="AM173" s="2063"/>
      <c r="AN173" s="60"/>
      <c r="AO173" s="2034" t="s">
        <v>3</v>
      </c>
      <c r="AP173" s="2034"/>
      <c r="AQ173" s="2034"/>
      <c r="AR173" s="2034"/>
      <c r="AS173" s="2034" t="s">
        <v>2</v>
      </c>
      <c r="AT173" s="2034"/>
      <c r="AU173" s="2034"/>
      <c r="AV173" s="2034"/>
      <c r="AW173" s="2034" t="s">
        <v>1</v>
      </c>
      <c r="AX173" s="2034"/>
      <c r="AY173" s="2034"/>
      <c r="AZ173" s="2034"/>
      <c r="BA173" s="2034" t="s">
        <v>0</v>
      </c>
      <c r="BB173" s="2034"/>
      <c r="BC173" s="2034"/>
      <c r="BD173" s="2053"/>
    </row>
    <row r="174" spans="1:56" ht="26.25" customHeight="1">
      <c r="A174" s="52"/>
      <c r="B174" s="2045" t="s">
        <v>84</v>
      </c>
      <c r="C174" s="2046" t="s">
        <v>8</v>
      </c>
      <c r="D174" s="2046" t="s">
        <v>8</v>
      </c>
      <c r="E174" s="2052" t="s">
        <v>745</v>
      </c>
      <c r="F174" s="2052"/>
      <c r="G174" s="2052"/>
      <c r="H174" s="2052"/>
      <c r="I174" s="2052"/>
      <c r="J174" s="2052"/>
      <c r="K174" s="2052"/>
      <c r="L174" s="2052"/>
      <c r="M174" s="2052"/>
      <c r="N174" s="2052"/>
      <c r="O174" s="2052"/>
      <c r="P174" s="2052"/>
      <c r="Q174" s="2052"/>
      <c r="R174" s="2052"/>
      <c r="S174" s="2052"/>
      <c r="T174" s="2052"/>
      <c r="U174" s="2052"/>
      <c r="V174" s="2052"/>
      <c r="W174" s="2052"/>
      <c r="X174" s="2052"/>
      <c r="Y174" s="2052"/>
      <c r="Z174" s="2052"/>
      <c r="AA174" s="2052"/>
      <c r="AB174" s="2052"/>
      <c r="AC174" s="2052"/>
      <c r="AD174" s="2052"/>
      <c r="AE174" s="2052"/>
      <c r="AF174" s="2052"/>
      <c r="AG174" s="2052"/>
      <c r="AH174" s="2052"/>
      <c r="AI174" s="2052"/>
      <c r="AJ174" s="2054">
        <f>'[6]أسعار التوريد'!AW49</f>
        <v>15000</v>
      </c>
      <c r="AK174" s="2055"/>
      <c r="AL174" s="2055"/>
      <c r="AM174" s="2055"/>
      <c r="AN174" s="2055"/>
      <c r="AO174" s="2050" t="s">
        <v>1031</v>
      </c>
      <c r="AP174" s="2051" t="s">
        <v>12</v>
      </c>
      <c r="AQ174" s="2051" t="s">
        <v>12</v>
      </c>
      <c r="AR174" s="2051" t="s">
        <v>12</v>
      </c>
      <c r="AS174" s="2018" t="s">
        <v>1009</v>
      </c>
      <c r="AT174" s="2018"/>
      <c r="AU174" s="2018"/>
      <c r="AV174" s="2018"/>
      <c r="AW174" s="2018" t="s">
        <v>1009</v>
      </c>
      <c r="AX174" s="2018"/>
      <c r="AY174" s="2018"/>
      <c r="AZ174" s="2018"/>
      <c r="BA174" s="2035" t="s">
        <v>1009</v>
      </c>
      <c r="BB174" s="2035"/>
      <c r="BC174" s="2035"/>
      <c r="BD174" s="2035"/>
    </row>
    <row r="175" spans="1:56" ht="27.75" customHeight="1">
      <c r="A175" s="52"/>
      <c r="B175" s="2045" t="s">
        <v>85</v>
      </c>
      <c r="C175" s="2046" t="s">
        <v>8</v>
      </c>
      <c r="D175" s="2046" t="s">
        <v>8</v>
      </c>
      <c r="E175" s="2052" t="s">
        <v>746</v>
      </c>
      <c r="F175" s="2052"/>
      <c r="G175" s="2052"/>
      <c r="H175" s="2052"/>
      <c r="I175" s="2052"/>
      <c r="J175" s="2052"/>
      <c r="K175" s="2052"/>
      <c r="L175" s="2052"/>
      <c r="M175" s="2052"/>
      <c r="N175" s="2052"/>
      <c r="O175" s="2052"/>
      <c r="P175" s="2052"/>
      <c r="Q175" s="2052"/>
      <c r="R175" s="2052"/>
      <c r="S175" s="2052"/>
      <c r="T175" s="2052"/>
      <c r="U175" s="2052"/>
      <c r="V175" s="2052"/>
      <c r="W175" s="2052"/>
      <c r="X175" s="2052"/>
      <c r="Y175" s="2052"/>
      <c r="Z175" s="2052"/>
      <c r="AA175" s="2052"/>
      <c r="AB175" s="2052"/>
      <c r="AC175" s="2052"/>
      <c r="AD175" s="2052"/>
      <c r="AE175" s="2052"/>
      <c r="AF175" s="2052"/>
      <c r="AG175" s="2052"/>
      <c r="AH175" s="2052"/>
      <c r="AI175" s="2052"/>
      <c r="AJ175" s="2048">
        <f>'[6]أسعار التوريد'!AW50</f>
        <v>0</v>
      </c>
      <c r="AK175" s="2049"/>
      <c r="AL175" s="2049"/>
      <c r="AM175" s="2049"/>
      <c r="AN175" s="2049"/>
      <c r="AO175" s="2050" t="s">
        <v>1031</v>
      </c>
      <c r="AP175" s="2051" t="s">
        <v>12</v>
      </c>
      <c r="AQ175" s="2051" t="s">
        <v>12</v>
      </c>
      <c r="AR175" s="2051" t="s">
        <v>12</v>
      </c>
      <c r="AS175" s="2018" t="s">
        <v>1009</v>
      </c>
      <c r="AT175" s="2018"/>
      <c r="AU175" s="2018"/>
      <c r="AV175" s="2018"/>
      <c r="AW175" s="2018" t="s">
        <v>1009</v>
      </c>
      <c r="AX175" s="2018"/>
      <c r="AY175" s="2018"/>
      <c r="AZ175" s="2018"/>
      <c r="BA175" s="2035" t="s">
        <v>1009</v>
      </c>
      <c r="BB175" s="2035"/>
      <c r="BC175" s="2035"/>
      <c r="BD175" s="2035"/>
    </row>
    <row r="176" spans="1:56" ht="27.75" customHeight="1">
      <c r="A176" s="52"/>
      <c r="B176" s="2045" t="s">
        <v>87</v>
      </c>
      <c r="C176" s="2046" t="s">
        <v>8</v>
      </c>
      <c r="D176" s="2046" t="s">
        <v>8</v>
      </c>
      <c r="E176" s="2052" t="s">
        <v>747</v>
      </c>
      <c r="F176" s="2052"/>
      <c r="G176" s="2052"/>
      <c r="H176" s="2052"/>
      <c r="I176" s="2052"/>
      <c r="J176" s="2052"/>
      <c r="K176" s="2052"/>
      <c r="L176" s="2052"/>
      <c r="M176" s="2052"/>
      <c r="N176" s="2052"/>
      <c r="O176" s="2052"/>
      <c r="P176" s="2052"/>
      <c r="Q176" s="2052"/>
      <c r="R176" s="2052"/>
      <c r="S176" s="2052"/>
      <c r="T176" s="2052"/>
      <c r="U176" s="2052"/>
      <c r="V176" s="2052"/>
      <c r="W176" s="2052"/>
      <c r="X176" s="2052"/>
      <c r="Y176" s="2052"/>
      <c r="Z176" s="2052"/>
      <c r="AA176" s="2052"/>
      <c r="AB176" s="2052"/>
      <c r="AC176" s="2052"/>
      <c r="AD176" s="2052"/>
      <c r="AE176" s="2052"/>
      <c r="AF176" s="2052"/>
      <c r="AG176" s="2052"/>
      <c r="AH176" s="2052"/>
      <c r="AI176" s="2052"/>
      <c r="AJ176" s="2048">
        <f>'[6]أسعار التوريد'!AW51</f>
        <v>3000</v>
      </c>
      <c r="AK176" s="2049"/>
      <c r="AL176" s="2049"/>
      <c r="AM176" s="2049"/>
      <c r="AN176" s="2049"/>
      <c r="AO176" s="2050" t="s">
        <v>1031</v>
      </c>
      <c r="AP176" s="2051" t="s">
        <v>12</v>
      </c>
      <c r="AQ176" s="2051" t="s">
        <v>12</v>
      </c>
      <c r="AR176" s="2051" t="s">
        <v>12</v>
      </c>
      <c r="AS176" s="2018" t="s">
        <v>1009</v>
      </c>
      <c r="AT176" s="2018"/>
      <c r="AU176" s="2018"/>
      <c r="AV176" s="2018"/>
      <c r="AW176" s="2018" t="s">
        <v>1009</v>
      </c>
      <c r="AX176" s="2018"/>
      <c r="AY176" s="2018"/>
      <c r="AZ176" s="2018"/>
      <c r="BA176" s="2035" t="s">
        <v>1009</v>
      </c>
      <c r="BB176" s="2035"/>
      <c r="BC176" s="2035"/>
      <c r="BD176" s="2035"/>
    </row>
    <row r="177" spans="1:68" ht="26.25" customHeight="1">
      <c r="A177" s="52"/>
      <c r="B177" s="2045" t="s">
        <v>86</v>
      </c>
      <c r="C177" s="2046" t="s">
        <v>8</v>
      </c>
      <c r="D177" s="2046" t="s">
        <v>8</v>
      </c>
      <c r="E177" s="2047" t="s">
        <v>748</v>
      </c>
      <c r="F177" s="2047"/>
      <c r="G177" s="2047"/>
      <c r="H177" s="2047"/>
      <c r="I177" s="2047"/>
      <c r="J177" s="2047"/>
      <c r="K177" s="2047"/>
      <c r="L177" s="2047"/>
      <c r="M177" s="2047"/>
      <c r="N177" s="2047"/>
      <c r="O177" s="2047"/>
      <c r="P177" s="2047"/>
      <c r="Q177" s="2047"/>
      <c r="R177" s="2047"/>
      <c r="S177" s="2047"/>
      <c r="T177" s="2047"/>
      <c r="U177" s="2047"/>
      <c r="V177" s="2047"/>
      <c r="W177" s="2047"/>
      <c r="X177" s="2047"/>
      <c r="Y177" s="2047"/>
      <c r="Z177" s="2047"/>
      <c r="AA177" s="2047"/>
      <c r="AB177" s="2047"/>
      <c r="AC177" s="2047"/>
      <c r="AD177" s="2047"/>
      <c r="AE177" s="2047"/>
      <c r="AF177" s="2047"/>
      <c r="AG177" s="2047"/>
      <c r="AH177" s="2047"/>
      <c r="AI177" s="2047"/>
      <c r="AJ177" s="2048">
        <f>'[6]أسعار التوريد'!AW52</f>
        <v>2000</v>
      </c>
      <c r="AK177" s="2049"/>
      <c r="AL177" s="2049"/>
      <c r="AM177" s="2049"/>
      <c r="AN177" s="2049"/>
      <c r="AO177" s="2050" t="s">
        <v>1031</v>
      </c>
      <c r="AP177" s="2051" t="s">
        <v>12</v>
      </c>
      <c r="AQ177" s="2051" t="s">
        <v>12</v>
      </c>
      <c r="AR177" s="2051" t="s">
        <v>12</v>
      </c>
      <c r="AS177" s="2018" t="s">
        <v>1009</v>
      </c>
      <c r="AT177" s="2018"/>
      <c r="AU177" s="2018"/>
      <c r="AV177" s="2018"/>
      <c r="AW177" s="2018" t="s">
        <v>1009</v>
      </c>
      <c r="AX177" s="2018"/>
      <c r="AY177" s="2018"/>
      <c r="AZ177" s="2018"/>
      <c r="BA177" s="2035" t="s">
        <v>1009</v>
      </c>
      <c r="BB177" s="2035"/>
      <c r="BC177" s="2035"/>
      <c r="BD177" s="2035"/>
    </row>
    <row r="178" spans="1:68" ht="24" customHeight="1" thickBot="1">
      <c r="A178" s="52"/>
      <c r="B178" s="2000" t="s">
        <v>1116</v>
      </c>
      <c r="C178" s="2001"/>
      <c r="D178" s="2001"/>
      <c r="E178" s="2001"/>
      <c r="F178" s="2001"/>
      <c r="G178" s="2001"/>
      <c r="H178" s="2001"/>
      <c r="I178" s="2001"/>
      <c r="J178" s="2001"/>
      <c r="K178" s="2001"/>
      <c r="L178" s="2001"/>
      <c r="M178" s="2001"/>
      <c r="N178" s="2001"/>
      <c r="O178" s="2001"/>
      <c r="P178" s="2001"/>
      <c r="Q178" s="2001"/>
      <c r="R178" s="2001"/>
      <c r="S178" s="2001"/>
      <c r="T178" s="2001"/>
      <c r="U178" s="2001"/>
      <c r="V178" s="2001"/>
      <c r="W178" s="2001"/>
      <c r="X178" s="2001"/>
      <c r="Y178" s="2001"/>
      <c r="Z178" s="2001"/>
      <c r="AA178" s="2001"/>
      <c r="AB178" s="2001"/>
      <c r="AC178" s="2001"/>
      <c r="AD178" s="2001"/>
      <c r="AE178" s="2001"/>
      <c r="AF178" s="2001"/>
      <c r="AG178" s="2001"/>
      <c r="AH178" s="2001"/>
      <c r="AI178" s="2001"/>
      <c r="AJ178" s="2001"/>
      <c r="AK178" s="2001"/>
      <c r="AL178" s="2001"/>
      <c r="AM178" s="2001"/>
      <c r="AN178" s="2001"/>
      <c r="AO178" s="2036">
        <v>48000</v>
      </c>
      <c r="AP178" s="2037"/>
      <c r="AQ178" s="2037"/>
      <c r="AR178" s="2037"/>
      <c r="AS178" s="2037"/>
      <c r="AT178" s="2037"/>
      <c r="AU178" s="2037"/>
      <c r="AV178" s="2037"/>
      <c r="AW178" s="2037"/>
      <c r="AX178" s="2037"/>
      <c r="AY178" s="2037"/>
      <c r="AZ178" s="2037"/>
      <c r="BA178" s="2037"/>
      <c r="BB178" s="2037"/>
      <c r="BC178" s="2037"/>
      <c r="BD178" s="2038"/>
    </row>
    <row r="179" spans="1:68" ht="15" customHeight="1" thickBot="1">
      <c r="A179" s="1949"/>
      <c r="B179" s="1949"/>
      <c r="C179" s="1949"/>
      <c r="D179" s="1949"/>
      <c r="E179" s="1949"/>
      <c r="F179" s="1949"/>
      <c r="G179" s="1949"/>
      <c r="H179" s="1949"/>
      <c r="I179" s="1949"/>
      <c r="J179" s="1949"/>
      <c r="K179" s="1949"/>
      <c r="L179" s="1949"/>
      <c r="M179" s="1949"/>
      <c r="N179" s="1949"/>
      <c r="O179" s="1949"/>
      <c r="P179" s="1949"/>
      <c r="Q179" s="1949"/>
      <c r="R179" s="1949"/>
      <c r="S179" s="1949"/>
      <c r="T179" s="1949"/>
      <c r="U179" s="1949"/>
      <c r="V179" s="1949"/>
      <c r="W179" s="1949"/>
      <c r="X179" s="1949"/>
      <c r="Y179" s="1949"/>
      <c r="Z179" s="1949"/>
      <c r="AA179" s="1949"/>
      <c r="AB179" s="1949"/>
      <c r="AC179" s="1949"/>
      <c r="AD179" s="1949"/>
      <c r="AE179" s="1949"/>
      <c r="AF179" s="1949"/>
      <c r="AG179" s="1949"/>
      <c r="AH179" s="1949"/>
      <c r="AI179" s="1949"/>
      <c r="AJ179" s="1949"/>
      <c r="AK179" s="1949"/>
      <c r="AL179" s="1949"/>
      <c r="AM179" s="1949"/>
      <c r="AN179" s="1949"/>
      <c r="AO179" s="1949"/>
      <c r="AP179" s="1949"/>
      <c r="AQ179" s="1949"/>
      <c r="AR179" s="1949"/>
      <c r="AS179" s="1949"/>
      <c r="AT179" s="1949"/>
      <c r="AU179" s="1949"/>
      <c r="AV179" s="1949"/>
      <c r="AW179" s="1949"/>
      <c r="AX179" s="1949"/>
      <c r="AY179" s="1949"/>
      <c r="AZ179" s="1949"/>
      <c r="BA179" s="1949"/>
      <c r="BB179" s="1949"/>
      <c r="BC179" s="1949"/>
      <c r="BD179" s="1949"/>
    </row>
    <row r="180" spans="1:68" ht="25.2" thickBot="1">
      <c r="A180" s="52"/>
      <c r="B180" s="2039" t="s">
        <v>91</v>
      </c>
      <c r="C180" s="2040"/>
      <c r="D180" s="2040"/>
      <c r="E180" s="2040"/>
      <c r="F180" s="2040"/>
      <c r="G180" s="2040"/>
      <c r="H180" s="2040"/>
      <c r="I180" s="2040"/>
      <c r="J180" s="2040"/>
      <c r="K180" s="2040"/>
      <c r="L180" s="2040"/>
      <c r="M180" s="2040"/>
      <c r="N180" s="2040"/>
      <c r="O180" s="2040"/>
      <c r="P180" s="2040"/>
      <c r="Q180" s="2040"/>
      <c r="R180" s="2040"/>
      <c r="S180" s="2040"/>
      <c r="T180" s="2040"/>
      <c r="U180" s="2040"/>
      <c r="V180" s="2040"/>
      <c r="W180" s="2040"/>
      <c r="X180" s="2040"/>
      <c r="Y180" s="2040"/>
      <c r="Z180" s="2040"/>
      <c r="AA180" s="2040"/>
      <c r="AB180" s="2040"/>
      <c r="AC180" s="2040"/>
      <c r="AD180" s="2040"/>
      <c r="AE180" s="2040"/>
      <c r="AF180" s="2040"/>
      <c r="AG180" s="2040"/>
      <c r="AH180" s="2040"/>
      <c r="AI180" s="2040"/>
      <c r="AJ180" s="2040"/>
      <c r="AK180" s="2040"/>
      <c r="AL180" s="2040"/>
      <c r="AM180" s="2040"/>
      <c r="AN180" s="2041"/>
      <c r="AO180" s="2042">
        <f>AO178+$AO$170+$AO$164+$AO$139+$AO$124+$AO$101</f>
        <v>344000</v>
      </c>
      <c r="AP180" s="2043"/>
      <c r="AQ180" s="2043"/>
      <c r="AR180" s="2043"/>
      <c r="AS180" s="2043"/>
      <c r="AT180" s="2043"/>
      <c r="AU180" s="2043"/>
      <c r="AV180" s="2043"/>
      <c r="AW180" s="2043"/>
      <c r="AX180" s="2043"/>
      <c r="AY180" s="2043"/>
      <c r="AZ180" s="2043"/>
      <c r="BA180" s="2043"/>
      <c r="BB180" s="2043"/>
      <c r="BC180" s="2043"/>
      <c r="BD180" s="2044"/>
    </row>
    <row r="181" spans="1:68" ht="15.75" customHeight="1" thickBot="1">
      <c r="A181" s="1949"/>
      <c r="B181" s="1949"/>
      <c r="C181" s="1949"/>
      <c r="D181" s="1949"/>
      <c r="E181" s="1949"/>
      <c r="F181" s="1949"/>
      <c r="G181" s="1949"/>
      <c r="H181" s="1949"/>
      <c r="I181" s="1949"/>
      <c r="J181" s="1949"/>
      <c r="K181" s="1949"/>
      <c r="L181" s="1949"/>
      <c r="M181" s="1949"/>
      <c r="N181" s="1949"/>
      <c r="O181" s="1949"/>
      <c r="P181" s="1949"/>
      <c r="Q181" s="1949"/>
      <c r="R181" s="1949"/>
      <c r="S181" s="1949"/>
      <c r="T181" s="1949"/>
      <c r="U181" s="1949"/>
      <c r="V181" s="1949"/>
      <c r="W181" s="1949"/>
      <c r="X181" s="1949"/>
      <c r="Y181" s="1949"/>
      <c r="Z181" s="1949"/>
      <c r="AA181" s="1949"/>
      <c r="AB181" s="1949"/>
      <c r="AC181" s="1949"/>
      <c r="AD181" s="1949"/>
      <c r="AE181" s="1949"/>
      <c r="AF181" s="1949"/>
      <c r="AG181" s="1949"/>
      <c r="AH181" s="1949"/>
      <c r="AI181" s="1949"/>
      <c r="AJ181" s="1949"/>
      <c r="AK181" s="1949"/>
      <c r="AL181" s="1949"/>
      <c r="AM181" s="1949"/>
      <c r="AN181" s="1949"/>
      <c r="AO181" s="1949"/>
      <c r="AP181" s="1949"/>
      <c r="AQ181" s="1949"/>
      <c r="AR181" s="1949"/>
      <c r="AS181" s="1949"/>
      <c r="AT181" s="1949"/>
      <c r="AU181" s="1949"/>
      <c r="AV181" s="1949"/>
      <c r="AW181" s="1949"/>
      <c r="AX181" s="1949"/>
      <c r="AY181" s="1949"/>
      <c r="AZ181" s="1949"/>
      <c r="BA181" s="1949"/>
      <c r="BB181" s="1949"/>
      <c r="BC181" s="1949"/>
      <c r="BD181" s="1949"/>
    </row>
    <row r="182" spans="1:68" ht="26.25" customHeight="1" thickBot="1">
      <c r="A182" s="52"/>
      <c r="B182" s="2024" t="s">
        <v>92</v>
      </c>
      <c r="C182" s="2025"/>
      <c r="D182" s="2025"/>
      <c r="E182" s="2025"/>
      <c r="F182" s="2025"/>
      <c r="G182" s="2025"/>
      <c r="H182" s="2025"/>
      <c r="I182" s="2025"/>
      <c r="J182" s="2025"/>
      <c r="K182" s="2025"/>
      <c r="L182" s="2025"/>
      <c r="M182" s="2025"/>
      <c r="N182" s="2025"/>
      <c r="O182" s="2025"/>
      <c r="P182" s="2025"/>
      <c r="Q182" s="2025"/>
      <c r="R182" s="2025"/>
      <c r="S182" s="2025"/>
      <c r="T182" s="2025"/>
      <c r="U182" s="2025"/>
      <c r="V182" s="2025"/>
      <c r="W182" s="2025"/>
      <c r="X182" s="2025"/>
      <c r="Y182" s="2025"/>
      <c r="Z182" s="2025"/>
      <c r="AA182" s="2025"/>
      <c r="AB182" s="2025"/>
      <c r="AC182" s="2025"/>
      <c r="AD182" s="2025"/>
      <c r="AE182" s="2025"/>
      <c r="AF182" s="2025"/>
      <c r="AG182" s="2025"/>
      <c r="AH182" s="2025"/>
      <c r="AI182" s="2025"/>
      <c r="AJ182" s="2025"/>
      <c r="AK182" s="2025"/>
      <c r="AL182" s="2025"/>
      <c r="AM182" s="2025"/>
      <c r="AN182" s="2025"/>
      <c r="AO182" s="2025"/>
      <c r="AP182" s="2025"/>
      <c r="AQ182" s="2025"/>
      <c r="AR182" s="2025"/>
      <c r="AS182" s="2025"/>
      <c r="AT182" s="2025"/>
      <c r="AU182" s="2025"/>
      <c r="AV182" s="2025"/>
      <c r="AW182" s="2025"/>
      <c r="AX182" s="2025"/>
      <c r="AY182" s="2025"/>
      <c r="AZ182" s="2025"/>
      <c r="BA182" s="2025"/>
      <c r="BB182" s="2025"/>
      <c r="BC182" s="2025"/>
      <c r="BD182" s="2026"/>
    </row>
    <row r="183" spans="1:68" ht="22.8">
      <c r="A183" s="52"/>
      <c r="B183" s="2027" t="s">
        <v>98</v>
      </c>
      <c r="C183" s="2028"/>
      <c r="D183" s="2028"/>
      <c r="E183" s="2028"/>
      <c r="F183" s="2028"/>
      <c r="G183" s="2028"/>
      <c r="H183" s="2028"/>
      <c r="I183" s="2028"/>
      <c r="J183" s="2028"/>
      <c r="K183" s="2028"/>
      <c r="L183" s="2028"/>
      <c r="M183" s="2028"/>
      <c r="N183" s="2028"/>
      <c r="O183" s="2028"/>
      <c r="P183" s="2028"/>
      <c r="Q183" s="2028"/>
      <c r="R183" s="2028"/>
      <c r="S183" s="2028"/>
      <c r="T183" s="2028"/>
      <c r="U183" s="2028"/>
      <c r="V183" s="2028"/>
      <c r="W183" s="2028"/>
      <c r="X183" s="2028"/>
      <c r="Y183" s="2028"/>
      <c r="Z183" s="2028"/>
      <c r="AA183" s="2028"/>
      <c r="AB183" s="2028"/>
      <c r="AC183" s="2028"/>
      <c r="AD183" s="2028"/>
      <c r="AE183" s="2028"/>
      <c r="AF183" s="2028"/>
      <c r="AG183" s="2028"/>
      <c r="AH183" s="2028"/>
      <c r="AI183" s="2028"/>
      <c r="AJ183" s="2028"/>
      <c r="AK183" s="2028"/>
      <c r="AL183" s="2028"/>
      <c r="AM183" s="2028"/>
      <c r="AN183" s="2028"/>
      <c r="AO183" s="2028"/>
      <c r="AP183" s="2028"/>
      <c r="AQ183" s="2028"/>
      <c r="AR183" s="2028"/>
      <c r="AS183" s="2028"/>
      <c r="AT183" s="2028"/>
      <c r="AU183" s="2028"/>
      <c r="AV183" s="2028"/>
      <c r="AW183" s="2028"/>
      <c r="AX183" s="2028"/>
      <c r="AY183" s="2028"/>
      <c r="AZ183" s="2028"/>
      <c r="BA183" s="2028"/>
      <c r="BB183" s="2028"/>
      <c r="BC183" s="2028"/>
      <c r="BD183" s="2029"/>
    </row>
    <row r="184" spans="1:68" ht="24.6">
      <c r="A184" s="52"/>
      <c r="B184" s="2030" t="s">
        <v>7</v>
      </c>
      <c r="C184" s="2030"/>
      <c r="D184" s="2030"/>
      <c r="E184" s="2031" t="s">
        <v>4</v>
      </c>
      <c r="F184" s="2032"/>
      <c r="G184" s="2032"/>
      <c r="H184" s="2032"/>
      <c r="I184" s="2032"/>
      <c r="J184" s="2032"/>
      <c r="K184" s="2032"/>
      <c r="L184" s="2032"/>
      <c r="M184" s="2032"/>
      <c r="N184" s="2032"/>
      <c r="O184" s="2032"/>
      <c r="P184" s="2032"/>
      <c r="Q184" s="2032"/>
      <c r="R184" s="2032"/>
      <c r="S184" s="2032"/>
      <c r="T184" s="2032"/>
      <c r="U184" s="2032"/>
      <c r="V184" s="2032"/>
      <c r="W184" s="2032"/>
      <c r="X184" s="2032"/>
      <c r="Y184" s="2032"/>
      <c r="Z184" s="2032"/>
      <c r="AA184" s="2032"/>
      <c r="AB184" s="2032"/>
      <c r="AC184" s="2032"/>
      <c r="AD184" s="2032"/>
      <c r="AE184" s="2032"/>
      <c r="AF184" s="2032"/>
      <c r="AG184" s="2032"/>
      <c r="AH184" s="2032"/>
      <c r="AI184" s="2032"/>
      <c r="AJ184" s="2032"/>
      <c r="AK184" s="2032"/>
      <c r="AL184" s="2032"/>
      <c r="AM184" s="2032"/>
      <c r="AN184" s="2033"/>
      <c r="AO184" s="2034" t="s">
        <v>3</v>
      </c>
      <c r="AP184" s="2034"/>
      <c r="AQ184" s="2034"/>
      <c r="AR184" s="2034"/>
      <c r="AS184" s="2034" t="s">
        <v>2</v>
      </c>
      <c r="AT184" s="2034"/>
      <c r="AU184" s="2034"/>
      <c r="AV184" s="2034"/>
      <c r="AW184" s="2034" t="s">
        <v>1</v>
      </c>
      <c r="AX184" s="2034"/>
      <c r="AY184" s="2034"/>
      <c r="AZ184" s="2034"/>
      <c r="BA184" s="2034" t="s">
        <v>0</v>
      </c>
      <c r="BB184" s="2034"/>
      <c r="BC184" s="2034"/>
      <c r="BD184" s="2034"/>
    </row>
    <row r="185" spans="1:68" ht="26.25" customHeight="1">
      <c r="A185" s="52"/>
      <c r="B185" s="2012" t="s">
        <v>99</v>
      </c>
      <c r="C185" s="2013" t="s">
        <v>8</v>
      </c>
      <c r="D185" s="2013" t="s">
        <v>8</v>
      </c>
      <c r="E185" s="2021" t="s">
        <v>602</v>
      </c>
      <c r="F185" s="2022"/>
      <c r="G185" s="2022"/>
      <c r="H185" s="2022"/>
      <c r="I185" s="2022"/>
      <c r="J185" s="2022"/>
      <c r="K185" s="2022"/>
      <c r="L185" s="2022"/>
      <c r="M185" s="2022"/>
      <c r="N185" s="2022"/>
      <c r="O185" s="2022"/>
      <c r="P185" s="2022"/>
      <c r="Q185" s="2022"/>
      <c r="R185" s="2022"/>
      <c r="S185" s="2022"/>
      <c r="T185" s="2022"/>
      <c r="U185" s="2022"/>
      <c r="V185" s="2022"/>
      <c r="W185" s="2022"/>
      <c r="X185" s="2022"/>
      <c r="Y185" s="2022"/>
      <c r="Z185" s="2022"/>
      <c r="AA185" s="2022"/>
      <c r="AB185" s="2022"/>
      <c r="AC185" s="2022"/>
      <c r="AD185" s="2022"/>
      <c r="AE185" s="2022"/>
      <c r="AF185" s="2022"/>
      <c r="AG185" s="2022"/>
      <c r="AH185" s="2022"/>
      <c r="AI185" s="2022"/>
      <c r="AJ185" s="2022"/>
      <c r="AK185" s="2022"/>
      <c r="AL185" s="2022"/>
      <c r="AM185" s="2022"/>
      <c r="AN185" s="2023"/>
      <c r="AO185" s="2017" t="s">
        <v>30</v>
      </c>
      <c r="AP185" s="2017" t="s">
        <v>12</v>
      </c>
      <c r="AQ185" s="2017" t="s">
        <v>12</v>
      </c>
      <c r="AR185" s="2017" t="s">
        <v>12</v>
      </c>
      <c r="AS185" s="2018">
        <v>1</v>
      </c>
      <c r="AT185" s="2018"/>
      <c r="AU185" s="2018"/>
      <c r="AV185" s="2018"/>
      <c r="AW185" s="2019">
        <v>96000</v>
      </c>
      <c r="AX185" s="2019"/>
      <c r="AY185" s="2019"/>
      <c r="AZ185" s="2019"/>
      <c r="BA185" s="1999">
        <f t="shared" ref="BA185:BA190" si="3">AW185*AS185</f>
        <v>96000</v>
      </c>
      <c r="BB185" s="1999"/>
      <c r="BC185" s="1999"/>
      <c r="BD185" s="1999"/>
    </row>
    <row r="186" spans="1:68" ht="26.25" customHeight="1">
      <c r="A186" s="52"/>
      <c r="B186" s="2012" t="s">
        <v>100</v>
      </c>
      <c r="C186" s="2013" t="s">
        <v>8</v>
      </c>
      <c r="D186" s="2013" t="s">
        <v>8</v>
      </c>
      <c r="E186" s="2021" t="s">
        <v>603</v>
      </c>
      <c r="F186" s="2022"/>
      <c r="G186" s="2022"/>
      <c r="H186" s="2022"/>
      <c r="I186" s="2022"/>
      <c r="J186" s="2022"/>
      <c r="K186" s="2022"/>
      <c r="L186" s="2022"/>
      <c r="M186" s="2022"/>
      <c r="N186" s="2022"/>
      <c r="O186" s="2022"/>
      <c r="P186" s="2022"/>
      <c r="Q186" s="2022"/>
      <c r="R186" s="2022"/>
      <c r="S186" s="2022"/>
      <c r="T186" s="2022"/>
      <c r="U186" s="2022"/>
      <c r="V186" s="2022"/>
      <c r="W186" s="2022"/>
      <c r="X186" s="2022"/>
      <c r="Y186" s="2022"/>
      <c r="Z186" s="2022"/>
      <c r="AA186" s="2022"/>
      <c r="AB186" s="2022"/>
      <c r="AC186" s="2022"/>
      <c r="AD186" s="2022"/>
      <c r="AE186" s="2022"/>
      <c r="AF186" s="2022"/>
      <c r="AG186" s="2022"/>
      <c r="AH186" s="2022"/>
      <c r="AI186" s="2022"/>
      <c r="AJ186" s="2022"/>
      <c r="AK186" s="2022"/>
      <c r="AL186" s="2022"/>
      <c r="AM186" s="2022"/>
      <c r="AN186" s="2023"/>
      <c r="AO186" s="2017" t="s">
        <v>21</v>
      </c>
      <c r="AP186" s="2017" t="s">
        <v>12</v>
      </c>
      <c r="AQ186" s="2017" t="s">
        <v>12</v>
      </c>
      <c r="AR186" s="2017" t="s">
        <v>12</v>
      </c>
      <c r="AS186" s="2018">
        <v>0</v>
      </c>
      <c r="AT186" s="2018"/>
      <c r="AU186" s="2018"/>
      <c r="AV186" s="2018"/>
      <c r="AW186" s="2019">
        <v>0</v>
      </c>
      <c r="AX186" s="2019"/>
      <c r="AY186" s="2019"/>
      <c r="AZ186" s="2019"/>
      <c r="BA186" s="1999">
        <f t="shared" si="3"/>
        <v>0</v>
      </c>
      <c r="BB186" s="1999"/>
      <c r="BC186" s="1999"/>
      <c r="BD186" s="1999"/>
    </row>
    <row r="187" spans="1:68" ht="26.25" customHeight="1">
      <c r="A187" s="52"/>
      <c r="B187" s="2012" t="s">
        <v>101</v>
      </c>
      <c r="C187" s="2013" t="s">
        <v>8</v>
      </c>
      <c r="D187" s="2013" t="s">
        <v>8</v>
      </c>
      <c r="E187" s="2021" t="s">
        <v>749</v>
      </c>
      <c r="F187" s="2022"/>
      <c r="G187" s="2022"/>
      <c r="H187" s="2022"/>
      <c r="I187" s="2022"/>
      <c r="J187" s="2022"/>
      <c r="K187" s="2022"/>
      <c r="L187" s="2022"/>
      <c r="M187" s="2022"/>
      <c r="N187" s="2022"/>
      <c r="O187" s="2022"/>
      <c r="P187" s="2022"/>
      <c r="Q187" s="2022"/>
      <c r="R187" s="2022"/>
      <c r="S187" s="2022"/>
      <c r="T187" s="2022"/>
      <c r="U187" s="2022"/>
      <c r="V187" s="2022"/>
      <c r="W187" s="2022"/>
      <c r="X187" s="2022"/>
      <c r="Y187" s="2022"/>
      <c r="Z187" s="2022"/>
      <c r="AA187" s="2022"/>
      <c r="AB187" s="2022"/>
      <c r="AC187" s="2022"/>
      <c r="AD187" s="2022"/>
      <c r="AE187" s="2022"/>
      <c r="AF187" s="2022"/>
      <c r="AG187" s="2022"/>
      <c r="AH187" s="2022"/>
      <c r="AI187" s="2022"/>
      <c r="AJ187" s="2022"/>
      <c r="AK187" s="2022"/>
      <c r="AL187" s="2022"/>
      <c r="AM187" s="2022"/>
      <c r="AN187" s="2023"/>
      <c r="AO187" s="2017" t="s">
        <v>12</v>
      </c>
      <c r="AP187" s="2017" t="s">
        <v>12</v>
      </c>
      <c r="AQ187" s="2017" t="s">
        <v>12</v>
      </c>
      <c r="AR187" s="2017" t="s">
        <v>12</v>
      </c>
      <c r="AS187" s="2018">
        <v>0</v>
      </c>
      <c r="AT187" s="2018"/>
      <c r="AU187" s="2018"/>
      <c r="AV187" s="2018"/>
      <c r="AW187" s="2019">
        <v>0</v>
      </c>
      <c r="AX187" s="2019"/>
      <c r="AY187" s="2019"/>
      <c r="AZ187" s="2019"/>
      <c r="BA187" s="1999">
        <f t="shared" si="3"/>
        <v>0</v>
      </c>
      <c r="BB187" s="1999"/>
      <c r="BC187" s="1999"/>
      <c r="BD187" s="1999"/>
    </row>
    <row r="188" spans="1:68" ht="26.25" customHeight="1">
      <c r="A188" s="52"/>
      <c r="B188" s="2012" t="s">
        <v>102</v>
      </c>
      <c r="C188" s="2013" t="s">
        <v>8</v>
      </c>
      <c r="D188" s="2013" t="s">
        <v>8</v>
      </c>
      <c r="E188" s="2021" t="s">
        <v>604</v>
      </c>
      <c r="F188" s="2022"/>
      <c r="G188" s="2022"/>
      <c r="H188" s="2022"/>
      <c r="I188" s="2022"/>
      <c r="J188" s="2022"/>
      <c r="K188" s="2022"/>
      <c r="L188" s="2022"/>
      <c r="M188" s="2022"/>
      <c r="N188" s="2022"/>
      <c r="O188" s="2022"/>
      <c r="P188" s="2022"/>
      <c r="Q188" s="2022"/>
      <c r="R188" s="2022"/>
      <c r="S188" s="2022"/>
      <c r="T188" s="2022"/>
      <c r="U188" s="2022"/>
      <c r="V188" s="2022"/>
      <c r="W188" s="2022"/>
      <c r="X188" s="2022"/>
      <c r="Y188" s="2022"/>
      <c r="Z188" s="2022"/>
      <c r="AA188" s="2022"/>
      <c r="AB188" s="2022"/>
      <c r="AC188" s="2022"/>
      <c r="AD188" s="2022"/>
      <c r="AE188" s="2022"/>
      <c r="AF188" s="2022"/>
      <c r="AG188" s="2022"/>
      <c r="AH188" s="2022"/>
      <c r="AI188" s="2022"/>
      <c r="AJ188" s="2022"/>
      <c r="AK188" s="2022"/>
      <c r="AL188" s="2022"/>
      <c r="AM188" s="2022"/>
      <c r="AN188" s="2023"/>
      <c r="AO188" s="2017" t="s">
        <v>12</v>
      </c>
      <c r="AP188" s="2017" t="s">
        <v>12</v>
      </c>
      <c r="AQ188" s="2017" t="s">
        <v>12</v>
      </c>
      <c r="AR188" s="2017" t="s">
        <v>12</v>
      </c>
      <c r="AS188" s="2018">
        <v>0</v>
      </c>
      <c r="AT188" s="2018"/>
      <c r="AU188" s="2018"/>
      <c r="AV188" s="2018"/>
      <c r="AW188" s="2019">
        <v>0</v>
      </c>
      <c r="AX188" s="2019"/>
      <c r="AY188" s="2019"/>
      <c r="AZ188" s="2019"/>
      <c r="BA188" s="1999">
        <f t="shared" si="3"/>
        <v>0</v>
      </c>
      <c r="BB188" s="1999"/>
      <c r="BC188" s="1999"/>
      <c r="BD188" s="1999"/>
      <c r="BL188" s="2020"/>
      <c r="BM188" s="1430"/>
      <c r="BN188" s="1430"/>
      <c r="BO188" s="1430"/>
      <c r="BP188" s="1430"/>
    </row>
    <row r="189" spans="1:68" ht="26.25" customHeight="1">
      <c r="A189" s="52"/>
      <c r="B189" s="2012" t="s">
        <v>103</v>
      </c>
      <c r="C189" s="2013" t="s">
        <v>8</v>
      </c>
      <c r="D189" s="2013" t="s">
        <v>8</v>
      </c>
      <c r="E189" s="2021" t="s">
        <v>607</v>
      </c>
      <c r="F189" s="2022"/>
      <c r="G189" s="2022"/>
      <c r="H189" s="2022"/>
      <c r="I189" s="2022"/>
      <c r="J189" s="2022"/>
      <c r="K189" s="2022"/>
      <c r="L189" s="2022"/>
      <c r="M189" s="2022"/>
      <c r="N189" s="2022"/>
      <c r="O189" s="2022"/>
      <c r="P189" s="2022"/>
      <c r="Q189" s="2022"/>
      <c r="R189" s="2022"/>
      <c r="S189" s="2022"/>
      <c r="T189" s="2022"/>
      <c r="U189" s="2022"/>
      <c r="V189" s="2022"/>
      <c r="W189" s="2022"/>
      <c r="X189" s="2022"/>
      <c r="Y189" s="2022"/>
      <c r="Z189" s="2022"/>
      <c r="AA189" s="2022"/>
      <c r="AB189" s="2022"/>
      <c r="AC189" s="2022"/>
      <c r="AD189" s="2022"/>
      <c r="AE189" s="2022"/>
      <c r="AF189" s="2022"/>
      <c r="AG189" s="2022"/>
      <c r="AH189" s="2022"/>
      <c r="AI189" s="2022"/>
      <c r="AJ189" s="2022"/>
      <c r="AK189" s="2022"/>
      <c r="AL189" s="2022"/>
      <c r="AM189" s="2022"/>
      <c r="AN189" s="2023"/>
      <c r="AO189" s="2017" t="s">
        <v>12</v>
      </c>
      <c r="AP189" s="2017" t="s">
        <v>12</v>
      </c>
      <c r="AQ189" s="2017" t="s">
        <v>12</v>
      </c>
      <c r="AR189" s="2017" t="s">
        <v>12</v>
      </c>
      <c r="AS189" s="2018">
        <v>0</v>
      </c>
      <c r="AT189" s="2018"/>
      <c r="AU189" s="2018"/>
      <c r="AV189" s="2018"/>
      <c r="AW189" s="2019">
        <v>0</v>
      </c>
      <c r="AX189" s="2019"/>
      <c r="AY189" s="2019"/>
      <c r="AZ189" s="2019"/>
      <c r="BA189" s="1999">
        <f t="shared" si="3"/>
        <v>0</v>
      </c>
      <c r="BB189" s="1999"/>
      <c r="BC189" s="1999"/>
      <c r="BD189" s="1999"/>
    </row>
    <row r="190" spans="1:68" ht="26.25" customHeight="1">
      <c r="A190" s="52"/>
      <c r="B190" s="2012" t="s">
        <v>671</v>
      </c>
      <c r="C190" s="2013" t="s">
        <v>8</v>
      </c>
      <c r="D190" s="2013" t="s">
        <v>8</v>
      </c>
      <c r="E190" s="2014" t="str">
        <f>'[6]أسعار التوريد'!R53</f>
        <v xml:space="preserve"> توريد بابي السور  كاست الومنيوم باب كبير و باب صغير</v>
      </c>
      <c r="F190" s="2015"/>
      <c r="G190" s="2015"/>
      <c r="H190" s="2015"/>
      <c r="I190" s="2015"/>
      <c r="J190" s="2015"/>
      <c r="K190" s="2015"/>
      <c r="L190" s="2015"/>
      <c r="M190" s="2015"/>
      <c r="N190" s="2015"/>
      <c r="O190" s="2015"/>
      <c r="P190" s="2015"/>
      <c r="Q190" s="2015"/>
      <c r="R190" s="2015"/>
      <c r="S190" s="2015"/>
      <c r="T190" s="2015"/>
      <c r="U190" s="2015"/>
      <c r="V190" s="2015"/>
      <c r="W190" s="2015"/>
      <c r="X190" s="2015"/>
      <c r="Y190" s="2015"/>
      <c r="Z190" s="2015"/>
      <c r="AA190" s="2015"/>
      <c r="AB190" s="2015"/>
      <c r="AC190" s="2015"/>
      <c r="AD190" s="2015"/>
      <c r="AE190" s="2016"/>
      <c r="AF190" s="2015"/>
      <c r="AG190" s="2015"/>
      <c r="AH190" s="2015"/>
      <c r="AI190" s="2015"/>
      <c r="AJ190" s="2015"/>
      <c r="AK190" s="2015"/>
      <c r="AL190" s="2015"/>
      <c r="AM190" s="2015"/>
      <c r="AN190" s="90"/>
      <c r="AO190" s="2017" t="s">
        <v>93</v>
      </c>
      <c r="AP190" s="2017"/>
      <c r="AQ190" s="2017"/>
      <c r="AR190" s="2017"/>
      <c r="AS190" s="2018">
        <v>0</v>
      </c>
      <c r="AT190" s="2018"/>
      <c r="AU190" s="2018"/>
      <c r="AV190" s="2018"/>
      <c r="AW190" s="2019"/>
      <c r="AX190" s="2019"/>
      <c r="AY190" s="2019"/>
      <c r="AZ190" s="2019"/>
      <c r="BA190" s="1999">
        <f t="shared" si="3"/>
        <v>0</v>
      </c>
      <c r="BB190" s="1999"/>
      <c r="BC190" s="1999"/>
      <c r="BD190" s="1999"/>
    </row>
    <row r="191" spans="1:68" ht="26.25" customHeight="1" thickBot="1">
      <c r="A191" s="55"/>
      <c r="B191" s="2000" t="s">
        <v>104</v>
      </c>
      <c r="C191" s="2001"/>
      <c r="D191" s="2001"/>
      <c r="E191" s="2001"/>
      <c r="F191" s="2001"/>
      <c r="G191" s="2001"/>
      <c r="H191" s="2001"/>
      <c r="I191" s="2001"/>
      <c r="J191" s="2001"/>
      <c r="K191" s="2001"/>
      <c r="L191" s="2001"/>
      <c r="M191" s="2001"/>
      <c r="N191" s="2001"/>
      <c r="O191" s="2001"/>
      <c r="P191" s="2001"/>
      <c r="Q191" s="2001"/>
      <c r="R191" s="2001"/>
      <c r="S191" s="2001"/>
      <c r="T191" s="2001"/>
      <c r="U191" s="2001"/>
      <c r="V191" s="2001"/>
      <c r="W191" s="2001"/>
      <c r="X191" s="2001"/>
      <c r="Y191" s="2001"/>
      <c r="Z191" s="2001"/>
      <c r="AA191" s="2001"/>
      <c r="AB191" s="2001"/>
      <c r="AC191" s="2001"/>
      <c r="AD191" s="2001"/>
      <c r="AE191" s="2001"/>
      <c r="AF191" s="2001"/>
      <c r="AG191" s="2001"/>
      <c r="AH191" s="2001"/>
      <c r="AI191" s="2001"/>
      <c r="AJ191" s="2001"/>
      <c r="AK191" s="2001"/>
      <c r="AL191" s="2001"/>
      <c r="AM191" s="2001"/>
      <c r="AN191" s="2001"/>
      <c r="AO191" s="2002">
        <f>SUM(BA185:BD190)</f>
        <v>96000</v>
      </c>
      <c r="AP191" s="2003"/>
      <c r="AQ191" s="2003"/>
      <c r="AR191" s="2003"/>
      <c r="AS191" s="2003"/>
      <c r="AT191" s="2003"/>
      <c r="AU191" s="2003"/>
      <c r="AV191" s="2003"/>
      <c r="AW191" s="2003"/>
      <c r="AX191" s="2003"/>
      <c r="AY191" s="2003"/>
      <c r="AZ191" s="2003"/>
      <c r="BA191" s="2003"/>
      <c r="BB191" s="2003"/>
      <c r="BC191" s="2003"/>
      <c r="BD191" s="2004"/>
    </row>
    <row r="192" spans="1:68" ht="15.75" customHeight="1" thickBot="1">
      <c r="A192" s="55"/>
      <c r="B192" s="2005"/>
      <c r="C192" s="2005"/>
      <c r="D192" s="2005"/>
      <c r="E192" s="2005"/>
      <c r="F192" s="2005"/>
      <c r="G192" s="2005"/>
      <c r="H192" s="2005"/>
      <c r="I192" s="2005"/>
      <c r="J192" s="2005"/>
      <c r="K192" s="2005"/>
      <c r="L192" s="2005"/>
      <c r="M192" s="2005"/>
      <c r="N192" s="2005"/>
      <c r="O192" s="2005"/>
      <c r="P192" s="2005"/>
      <c r="Q192" s="2005"/>
      <c r="R192" s="2005"/>
      <c r="S192" s="2005"/>
      <c r="T192" s="2005"/>
      <c r="U192" s="2005"/>
      <c r="V192" s="2005"/>
      <c r="W192" s="2005"/>
      <c r="X192" s="2005"/>
      <c r="Y192" s="2005"/>
      <c r="Z192" s="2005"/>
      <c r="AA192" s="2005"/>
      <c r="AB192" s="2005"/>
      <c r="AC192" s="2005"/>
      <c r="AD192" s="2005"/>
      <c r="AE192" s="2005"/>
      <c r="AF192" s="2005"/>
      <c r="AG192" s="2005"/>
      <c r="AH192" s="2005"/>
      <c r="AI192" s="2005"/>
      <c r="AJ192" s="2005"/>
      <c r="AK192" s="2005"/>
      <c r="AL192" s="2005"/>
      <c r="AM192" s="2005"/>
      <c r="AN192" s="2005"/>
      <c r="AO192" s="2005"/>
      <c r="AP192" s="2005"/>
      <c r="AQ192" s="2005"/>
      <c r="AR192" s="2005"/>
      <c r="AS192" s="2005"/>
      <c r="AT192" s="2005"/>
      <c r="AU192" s="2005"/>
      <c r="AV192" s="2005"/>
      <c r="AW192" s="2005"/>
      <c r="AX192" s="2005"/>
      <c r="AY192" s="2005"/>
      <c r="AZ192" s="2005"/>
      <c r="BA192" s="2005"/>
      <c r="BB192" s="2005"/>
      <c r="BC192" s="2005"/>
      <c r="BD192" s="2005"/>
    </row>
    <row r="193" spans="1:56" ht="26.25" customHeight="1">
      <c r="A193" s="55"/>
      <c r="B193" s="2006" t="s">
        <v>678</v>
      </c>
      <c r="C193" s="2007"/>
      <c r="D193" s="2007"/>
      <c r="E193" s="2007"/>
      <c r="F193" s="2007"/>
      <c r="G193" s="2007"/>
      <c r="H193" s="2007"/>
      <c r="I193" s="2007"/>
      <c r="J193" s="2007"/>
      <c r="K193" s="2007"/>
      <c r="L193" s="2007"/>
      <c r="M193" s="2007"/>
      <c r="N193" s="2007"/>
      <c r="O193" s="2007"/>
      <c r="P193" s="2007"/>
      <c r="Q193" s="2007"/>
      <c r="R193" s="2007"/>
      <c r="S193" s="2007"/>
      <c r="T193" s="2007"/>
      <c r="U193" s="2007"/>
      <c r="V193" s="2007"/>
      <c r="W193" s="2007"/>
      <c r="X193" s="2007"/>
      <c r="Y193" s="2007"/>
      <c r="Z193" s="2007"/>
      <c r="AA193" s="2007"/>
      <c r="AB193" s="2007"/>
      <c r="AC193" s="2007"/>
      <c r="AD193" s="2007"/>
      <c r="AE193" s="2007"/>
      <c r="AF193" s="2007"/>
      <c r="AG193" s="2007"/>
      <c r="AH193" s="2007"/>
      <c r="AI193" s="2007"/>
      <c r="AJ193" s="2007"/>
      <c r="AK193" s="2007"/>
      <c r="AL193" s="2007"/>
      <c r="AM193" s="2007"/>
      <c r="AN193" s="2008"/>
      <c r="AO193" s="2009">
        <f>AO191</f>
        <v>96000</v>
      </c>
      <c r="AP193" s="2010"/>
      <c r="AQ193" s="2010"/>
      <c r="AR193" s="2010"/>
      <c r="AS193" s="2010"/>
      <c r="AT193" s="2010"/>
      <c r="AU193" s="2010"/>
      <c r="AV193" s="2010"/>
      <c r="AW193" s="2010"/>
      <c r="AX193" s="2010"/>
      <c r="AY193" s="2010"/>
      <c r="AZ193" s="2010"/>
      <c r="BA193" s="2010"/>
      <c r="BB193" s="2010"/>
      <c r="BC193" s="2010"/>
      <c r="BD193" s="2011"/>
    </row>
    <row r="194" spans="1:56" ht="11.25" customHeight="1">
      <c r="A194" s="55"/>
      <c r="B194" s="1997"/>
      <c r="C194" s="1997"/>
      <c r="D194" s="1997"/>
      <c r="E194" s="1997"/>
      <c r="F194" s="1997"/>
      <c r="G194" s="1997"/>
      <c r="H194" s="1997"/>
      <c r="I194" s="1997"/>
      <c r="J194" s="1997"/>
      <c r="K194" s="1997"/>
      <c r="L194" s="1997"/>
      <c r="M194" s="1997"/>
      <c r="N194" s="1997"/>
      <c r="O194" s="1997"/>
      <c r="P194" s="1997"/>
      <c r="Q194" s="1997"/>
      <c r="R194" s="1997"/>
      <c r="S194" s="1997"/>
      <c r="T194" s="1997"/>
      <c r="U194" s="1997"/>
      <c r="V194" s="1997"/>
      <c r="W194" s="1997"/>
      <c r="X194" s="1997"/>
      <c r="Y194" s="1997"/>
      <c r="Z194" s="1997"/>
      <c r="AA194" s="1997"/>
      <c r="AB194" s="1997"/>
      <c r="AC194" s="1997"/>
      <c r="AD194" s="1997"/>
      <c r="AE194" s="1997"/>
      <c r="AF194" s="1997"/>
      <c r="AG194" s="1997"/>
      <c r="AH194" s="1997"/>
      <c r="AI194" s="1997"/>
      <c r="AJ194" s="1997"/>
      <c r="AK194" s="1997"/>
      <c r="AL194" s="1997"/>
      <c r="AM194" s="1997"/>
      <c r="AN194" s="1997"/>
      <c r="AO194" s="1997"/>
      <c r="AP194" s="1997"/>
      <c r="AQ194" s="1997"/>
      <c r="AR194" s="1997"/>
      <c r="AS194" s="1997"/>
      <c r="AT194" s="1997"/>
      <c r="AU194" s="1997"/>
      <c r="AV194" s="1997"/>
      <c r="AW194" s="1997"/>
      <c r="AX194" s="1997"/>
      <c r="AY194" s="1997"/>
      <c r="AZ194" s="1997"/>
      <c r="BA194" s="1997"/>
      <c r="BB194" s="1997"/>
      <c r="BC194" s="1997"/>
      <c r="BD194" s="1997"/>
    </row>
    <row r="195" spans="1:56" ht="30" customHeight="1">
      <c r="A195" s="56"/>
      <c r="B195" s="1998" t="s">
        <v>94</v>
      </c>
      <c r="C195" s="1998"/>
      <c r="D195" s="1998"/>
      <c r="E195" s="1998"/>
      <c r="F195" s="1998"/>
      <c r="G195" s="1998"/>
      <c r="H195" s="1998"/>
      <c r="I195" s="1998"/>
      <c r="J195" s="1998"/>
      <c r="K195" s="1998"/>
      <c r="L195" s="1998"/>
      <c r="M195" s="1998"/>
      <c r="N195" s="1998"/>
      <c r="O195" s="1998"/>
      <c r="P195" s="1998"/>
      <c r="Q195" s="1998"/>
      <c r="R195" s="1998"/>
      <c r="S195" s="1998"/>
      <c r="T195" s="1998"/>
      <c r="U195" s="1998"/>
      <c r="V195" s="1998"/>
      <c r="W195" s="1998"/>
      <c r="X195" s="1998"/>
      <c r="Y195" s="1998"/>
      <c r="Z195" s="1998"/>
      <c r="AA195" s="1998"/>
      <c r="AB195" s="1998"/>
      <c r="AC195" s="1998"/>
      <c r="AD195" s="1998"/>
      <c r="AE195" s="1998"/>
      <c r="AF195" s="1998"/>
      <c r="AG195" s="1998"/>
      <c r="AH195" s="1998"/>
      <c r="AI195" s="1998"/>
      <c r="AJ195" s="1998"/>
      <c r="AK195" s="1998"/>
      <c r="AL195" s="1998"/>
      <c r="AM195" s="1998"/>
      <c r="AN195" s="1998"/>
      <c r="AO195" s="1998"/>
      <c r="AP195" s="1998"/>
      <c r="AQ195" s="1998"/>
      <c r="AR195" s="1998"/>
      <c r="AS195" s="1998"/>
      <c r="AT195" s="1998"/>
      <c r="AU195" s="1998"/>
      <c r="AV195" s="1998"/>
      <c r="AW195" s="1998"/>
      <c r="AX195" s="1998"/>
      <c r="AY195" s="1998"/>
      <c r="AZ195" s="1998"/>
      <c r="BA195" s="1998"/>
      <c r="BB195" s="1998"/>
      <c r="BC195" s="1998"/>
      <c r="BD195" s="1998"/>
    </row>
    <row r="196" spans="1:56" ht="30" customHeight="1">
      <c r="A196" s="55"/>
      <c r="B196" s="1987" t="str">
        <f>B38</f>
        <v>أولا : أعمال الهيكل</v>
      </c>
      <c r="C196" s="1987"/>
      <c r="D196" s="1987"/>
      <c r="E196" s="1987"/>
      <c r="F196" s="1987"/>
      <c r="G196" s="1987"/>
      <c r="H196" s="1987"/>
      <c r="I196" s="1987"/>
      <c r="J196" s="1987"/>
      <c r="K196" s="1987"/>
      <c r="L196" s="1987"/>
      <c r="M196" s="1987"/>
      <c r="N196" s="1987"/>
      <c r="O196" s="1987"/>
      <c r="P196" s="1987"/>
      <c r="Q196" s="1987"/>
      <c r="R196" s="1987"/>
      <c r="S196" s="1987"/>
      <c r="T196" s="1987"/>
      <c r="U196" s="1987"/>
      <c r="V196" s="1987"/>
      <c r="W196" s="1987"/>
      <c r="X196" s="1987"/>
      <c r="Y196" s="1987"/>
      <c r="Z196" s="1987"/>
      <c r="AA196" s="1987"/>
      <c r="AB196" s="1987"/>
      <c r="AC196" s="1987"/>
      <c r="AD196" s="1987"/>
      <c r="AE196" s="1987"/>
      <c r="AF196" s="1987"/>
      <c r="AG196" s="1987"/>
      <c r="AH196" s="1987"/>
      <c r="AI196" s="1987"/>
      <c r="AJ196" s="1987"/>
      <c r="AK196" s="1987"/>
      <c r="AL196" s="1987"/>
      <c r="AM196" s="1987"/>
      <c r="AN196" s="1987"/>
      <c r="AO196" s="1987"/>
      <c r="AP196" s="1987"/>
      <c r="AQ196" s="1987"/>
      <c r="AR196" s="1987"/>
      <c r="AS196" s="1987"/>
      <c r="AT196" s="1987"/>
      <c r="AU196" s="1987"/>
      <c r="AV196" s="1987"/>
      <c r="AW196" s="1987"/>
      <c r="AX196" s="1987"/>
      <c r="AY196" s="1987"/>
      <c r="AZ196" s="1987"/>
      <c r="BA196" s="1987"/>
      <c r="BB196" s="1987"/>
      <c r="BC196" s="1987"/>
      <c r="BD196" s="1987"/>
    </row>
    <row r="197" spans="1:56" ht="26.25" customHeight="1">
      <c r="A197" s="55"/>
      <c r="B197" s="1988" t="str">
        <f>B43</f>
        <v xml:space="preserve">(A)  إجمالي سعر أعمال المياه الجوفية والتربة </v>
      </c>
      <c r="C197" s="1988"/>
      <c r="D197" s="1988"/>
      <c r="E197" s="1988"/>
      <c r="F197" s="1988"/>
      <c r="G197" s="1988"/>
      <c r="H197" s="1988"/>
      <c r="I197" s="1988"/>
      <c r="J197" s="1988"/>
      <c r="K197" s="1988"/>
      <c r="L197" s="1988"/>
      <c r="M197" s="1988"/>
      <c r="N197" s="1988"/>
      <c r="O197" s="1988"/>
      <c r="P197" s="1988"/>
      <c r="Q197" s="1988"/>
      <c r="R197" s="1988"/>
      <c r="S197" s="1988"/>
      <c r="T197" s="1988"/>
      <c r="U197" s="1988"/>
      <c r="V197" s="1988"/>
      <c r="W197" s="1988"/>
      <c r="X197" s="1988"/>
      <c r="Y197" s="1988"/>
      <c r="Z197" s="1988"/>
      <c r="AA197" s="1988"/>
      <c r="AB197" s="1988"/>
      <c r="AC197" s="1988"/>
      <c r="AD197" s="1989">
        <f>AO197/AO220</f>
        <v>0</v>
      </c>
      <c r="AE197" s="1989"/>
      <c r="AF197" s="1989"/>
      <c r="AG197" s="1989"/>
      <c r="AH197" s="1989"/>
      <c r="AI197" s="1989"/>
      <c r="AJ197" s="1989"/>
      <c r="AK197" s="1989"/>
      <c r="AL197" s="1989"/>
      <c r="AM197" s="1989"/>
      <c r="AN197" s="1989"/>
      <c r="AO197" s="1996">
        <f>AO43</f>
        <v>0</v>
      </c>
      <c r="AP197" s="1996"/>
      <c r="AQ197" s="1996"/>
      <c r="AR197" s="1996"/>
      <c r="AS197" s="1996"/>
      <c r="AT197" s="1996"/>
      <c r="AU197" s="1996"/>
      <c r="AV197" s="1996"/>
      <c r="AW197" s="1996"/>
      <c r="AX197" s="1996"/>
      <c r="AY197" s="1996"/>
      <c r="AZ197" s="1996"/>
      <c r="BA197" s="1996"/>
      <c r="BB197" s="1996"/>
      <c r="BC197" s="1996"/>
      <c r="BD197" s="1996"/>
    </row>
    <row r="198" spans="1:56" ht="26.25" customHeight="1">
      <c r="A198" s="55"/>
      <c r="B198" s="1988" t="str">
        <f>B56</f>
        <v xml:space="preserve">(B)  إجمالي سعر أعمال تحضير وتجهيز الموقع </v>
      </c>
      <c r="C198" s="1988"/>
      <c r="D198" s="1988"/>
      <c r="E198" s="1988"/>
      <c r="F198" s="1988"/>
      <c r="G198" s="1988"/>
      <c r="H198" s="1988"/>
      <c r="I198" s="1988"/>
      <c r="J198" s="1988"/>
      <c r="K198" s="1988"/>
      <c r="L198" s="1988"/>
      <c r="M198" s="1988"/>
      <c r="N198" s="1988"/>
      <c r="O198" s="1988"/>
      <c r="P198" s="1988"/>
      <c r="Q198" s="1988"/>
      <c r="R198" s="1988"/>
      <c r="S198" s="1988"/>
      <c r="T198" s="1988"/>
      <c r="U198" s="1988"/>
      <c r="V198" s="1988"/>
      <c r="W198" s="1988"/>
      <c r="X198" s="1988"/>
      <c r="Y198" s="1988"/>
      <c r="Z198" s="1988"/>
      <c r="AA198" s="1988"/>
      <c r="AB198" s="1988"/>
      <c r="AC198" s="1988"/>
      <c r="AD198" s="1989">
        <f>AO198/AO220</f>
        <v>0.05</v>
      </c>
      <c r="AE198" s="1989"/>
      <c r="AF198" s="1989"/>
      <c r="AG198" s="1989"/>
      <c r="AH198" s="1989"/>
      <c r="AI198" s="1989"/>
      <c r="AJ198" s="1989"/>
      <c r="AK198" s="1989"/>
      <c r="AL198" s="1989"/>
      <c r="AM198" s="1989"/>
      <c r="AN198" s="1989"/>
      <c r="AO198" s="1996">
        <f>AO56</f>
        <v>40000</v>
      </c>
      <c r="AP198" s="1996"/>
      <c r="AQ198" s="1996"/>
      <c r="AR198" s="1996"/>
      <c r="AS198" s="1996"/>
      <c r="AT198" s="1996"/>
      <c r="AU198" s="1996"/>
      <c r="AV198" s="1996"/>
      <c r="AW198" s="1996"/>
      <c r="AX198" s="1996"/>
      <c r="AY198" s="1996"/>
      <c r="AZ198" s="1996"/>
      <c r="BA198" s="1996"/>
      <c r="BB198" s="1996"/>
      <c r="BC198" s="1996"/>
      <c r="BD198" s="1996"/>
    </row>
    <row r="199" spans="1:56" ht="26.25" customHeight="1">
      <c r="A199" s="55"/>
      <c r="B199" s="1988" t="str">
        <f>B68</f>
        <v>(C)  إجمالي سعر أعمال تحت منسوب الأرض</v>
      </c>
      <c r="C199" s="1988"/>
      <c r="D199" s="1988"/>
      <c r="E199" s="1988"/>
      <c r="F199" s="1988"/>
      <c r="G199" s="1988"/>
      <c r="H199" s="1988"/>
      <c r="I199" s="1988"/>
      <c r="J199" s="1988"/>
      <c r="K199" s="1988"/>
      <c r="L199" s="1988"/>
      <c r="M199" s="1988"/>
      <c r="N199" s="1988"/>
      <c r="O199" s="1988"/>
      <c r="P199" s="1988"/>
      <c r="Q199" s="1988"/>
      <c r="R199" s="1988"/>
      <c r="S199" s="1988"/>
      <c r="T199" s="1988"/>
      <c r="U199" s="1988"/>
      <c r="V199" s="1988"/>
      <c r="W199" s="1988"/>
      <c r="X199" s="1988"/>
      <c r="Y199" s="1988"/>
      <c r="Z199" s="1988"/>
      <c r="AA199" s="1988"/>
      <c r="AB199" s="1988"/>
      <c r="AC199" s="1988"/>
      <c r="AD199" s="1989">
        <f>AO199/AO220</f>
        <v>0.13</v>
      </c>
      <c r="AE199" s="1989"/>
      <c r="AF199" s="1989"/>
      <c r="AG199" s="1989"/>
      <c r="AH199" s="1989"/>
      <c r="AI199" s="1989"/>
      <c r="AJ199" s="1989"/>
      <c r="AK199" s="1989"/>
      <c r="AL199" s="1989"/>
      <c r="AM199" s="1989"/>
      <c r="AN199" s="1989"/>
      <c r="AO199" s="1996">
        <f>AO68</f>
        <v>104000</v>
      </c>
      <c r="AP199" s="1996"/>
      <c r="AQ199" s="1996"/>
      <c r="AR199" s="1996"/>
      <c r="AS199" s="1996"/>
      <c r="AT199" s="1996"/>
      <c r="AU199" s="1996"/>
      <c r="AV199" s="1996"/>
      <c r="AW199" s="1996"/>
      <c r="AX199" s="1996"/>
      <c r="AY199" s="1996"/>
      <c r="AZ199" s="1996"/>
      <c r="BA199" s="1996"/>
      <c r="BB199" s="1996"/>
      <c r="BC199" s="1996"/>
      <c r="BD199" s="1996"/>
    </row>
    <row r="200" spans="1:56" ht="26.25" customHeight="1">
      <c r="A200" s="55"/>
      <c r="B200" s="1988" t="str">
        <f>B80</f>
        <v>(D)  إجمالي سعر أعمال فوق منسوب الأرض</v>
      </c>
      <c r="C200" s="1988"/>
      <c r="D200" s="1988"/>
      <c r="E200" s="1988"/>
      <c r="F200" s="1988"/>
      <c r="G200" s="1988"/>
      <c r="H200" s="1988"/>
      <c r="I200" s="1988"/>
      <c r="J200" s="1988"/>
      <c r="K200" s="1988"/>
      <c r="L200" s="1988"/>
      <c r="M200" s="1988"/>
      <c r="N200" s="1988"/>
      <c r="O200" s="1988"/>
      <c r="P200" s="1988"/>
      <c r="Q200" s="1988"/>
      <c r="R200" s="1988"/>
      <c r="S200" s="1988"/>
      <c r="T200" s="1988"/>
      <c r="U200" s="1988"/>
      <c r="V200" s="1988"/>
      <c r="W200" s="1988"/>
      <c r="X200" s="1988"/>
      <c r="Y200" s="1988"/>
      <c r="Z200" s="1988"/>
      <c r="AA200" s="1988"/>
      <c r="AB200" s="1988"/>
      <c r="AC200" s="1988"/>
      <c r="AD200" s="1989">
        <f>AO200/AO220</f>
        <v>0.21</v>
      </c>
      <c r="AE200" s="1989"/>
      <c r="AF200" s="1989"/>
      <c r="AG200" s="1989"/>
      <c r="AH200" s="1989"/>
      <c r="AI200" s="1989"/>
      <c r="AJ200" s="1989"/>
      <c r="AK200" s="1989"/>
      <c r="AL200" s="1989"/>
      <c r="AM200" s="1989"/>
      <c r="AN200" s="1989"/>
      <c r="AO200" s="1996">
        <f>AO80</f>
        <v>168000</v>
      </c>
      <c r="AP200" s="1996"/>
      <c r="AQ200" s="1996"/>
      <c r="AR200" s="1996"/>
      <c r="AS200" s="1996"/>
      <c r="AT200" s="1996"/>
      <c r="AU200" s="1996"/>
      <c r="AV200" s="1996"/>
      <c r="AW200" s="1996"/>
      <c r="AX200" s="1996"/>
      <c r="AY200" s="1996"/>
      <c r="AZ200" s="1996"/>
      <c r="BA200" s="1996"/>
      <c r="BB200" s="1996"/>
      <c r="BC200" s="1996"/>
      <c r="BD200" s="1996"/>
    </row>
    <row r="201" spans="1:56" ht="26.25" customHeight="1">
      <c r="A201" s="55"/>
      <c r="B201" s="1988" t="str">
        <f>B87</f>
        <v>(E)  إجمالي سعر أعمال الطابوق</v>
      </c>
      <c r="C201" s="1988"/>
      <c r="D201" s="1988"/>
      <c r="E201" s="1988"/>
      <c r="F201" s="1988"/>
      <c r="G201" s="1988"/>
      <c r="H201" s="1988"/>
      <c r="I201" s="1988"/>
      <c r="J201" s="1988"/>
      <c r="K201" s="1988"/>
      <c r="L201" s="1988"/>
      <c r="M201" s="1988"/>
      <c r="N201" s="1988"/>
      <c r="O201" s="1988"/>
      <c r="P201" s="1988"/>
      <c r="Q201" s="1988"/>
      <c r="R201" s="1988"/>
      <c r="S201" s="1988"/>
      <c r="T201" s="1988"/>
      <c r="U201" s="1988"/>
      <c r="V201" s="1988"/>
      <c r="W201" s="1988"/>
      <c r="X201" s="1988"/>
      <c r="Y201" s="1988"/>
      <c r="Z201" s="1988"/>
      <c r="AA201" s="1988"/>
      <c r="AB201" s="1988"/>
      <c r="AC201" s="1988"/>
      <c r="AD201" s="1989">
        <f>AO201/AO220</f>
        <v>0.06</v>
      </c>
      <c r="AE201" s="1989"/>
      <c r="AF201" s="1989"/>
      <c r="AG201" s="1989"/>
      <c r="AH201" s="1989"/>
      <c r="AI201" s="1989"/>
      <c r="AJ201" s="1989"/>
      <c r="AK201" s="1989"/>
      <c r="AL201" s="1989"/>
      <c r="AM201" s="1989"/>
      <c r="AN201" s="1989"/>
      <c r="AO201" s="1996">
        <f>AO87</f>
        <v>48000</v>
      </c>
      <c r="AP201" s="1996"/>
      <c r="AQ201" s="1996"/>
      <c r="AR201" s="1996"/>
      <c r="AS201" s="1996"/>
      <c r="AT201" s="1996"/>
      <c r="AU201" s="1996"/>
      <c r="AV201" s="1996"/>
      <c r="AW201" s="1996"/>
      <c r="AX201" s="1996"/>
      <c r="AY201" s="1996"/>
      <c r="AZ201" s="1996"/>
      <c r="BA201" s="1996"/>
      <c r="BB201" s="1996"/>
      <c r="BC201" s="1996"/>
      <c r="BD201" s="1996"/>
    </row>
    <row r="202" spans="1:56" ht="26.25" customHeight="1">
      <c r="A202" s="55"/>
      <c r="B202" s="1993" t="str">
        <f>B90</f>
        <v>اجمالي أولا : أعمال الهيكل</v>
      </c>
      <c r="C202" s="1993"/>
      <c r="D202" s="1993"/>
      <c r="E202" s="1993"/>
      <c r="F202" s="1993"/>
      <c r="G202" s="1993"/>
      <c r="H202" s="1993"/>
      <c r="I202" s="1993"/>
      <c r="J202" s="1993"/>
      <c r="K202" s="1993"/>
      <c r="L202" s="1993"/>
      <c r="M202" s="1993"/>
      <c r="N202" s="1993"/>
      <c r="O202" s="1993"/>
      <c r="P202" s="1993"/>
      <c r="Q202" s="1993"/>
      <c r="R202" s="1993"/>
      <c r="S202" s="1993"/>
      <c r="T202" s="1993"/>
      <c r="U202" s="1993"/>
      <c r="V202" s="1993"/>
      <c r="W202" s="1993"/>
      <c r="X202" s="1993"/>
      <c r="Y202" s="1993"/>
      <c r="Z202" s="1993"/>
      <c r="AA202" s="1993"/>
      <c r="AB202" s="1993"/>
      <c r="AC202" s="1993"/>
      <c r="AD202" s="1994">
        <f>SUM(AD197:AM201)</f>
        <v>0.45</v>
      </c>
      <c r="AE202" s="1994"/>
      <c r="AF202" s="1994"/>
      <c r="AG202" s="1994"/>
      <c r="AH202" s="1994"/>
      <c r="AI202" s="1994"/>
      <c r="AJ202" s="1994"/>
      <c r="AK202" s="1994"/>
      <c r="AL202" s="1994"/>
      <c r="AM202" s="1994"/>
      <c r="AN202" s="1994"/>
      <c r="AO202" s="1995">
        <f>SUM(AO197:BD201)</f>
        <v>360000</v>
      </c>
      <c r="AP202" s="1995"/>
      <c r="AQ202" s="1995"/>
      <c r="AR202" s="1995"/>
      <c r="AS202" s="1995"/>
      <c r="AT202" s="1995"/>
      <c r="AU202" s="1995"/>
      <c r="AV202" s="1995"/>
      <c r="AW202" s="1995"/>
      <c r="AX202" s="1995"/>
      <c r="AY202" s="1995"/>
      <c r="AZ202" s="1995"/>
      <c r="BA202" s="1995"/>
      <c r="BB202" s="1995"/>
      <c r="BC202" s="1995"/>
      <c r="BD202" s="1995"/>
    </row>
    <row r="203" spans="1:56" ht="26.25" customHeight="1">
      <c r="A203" s="55"/>
      <c r="B203" s="1987" t="str">
        <f>B92</f>
        <v>ثانيا : أعمال التشطيبات والاكساء</v>
      </c>
      <c r="C203" s="1987"/>
      <c r="D203" s="1987"/>
      <c r="E203" s="1987"/>
      <c r="F203" s="1987"/>
      <c r="G203" s="1987"/>
      <c r="H203" s="1987"/>
      <c r="I203" s="1987"/>
      <c r="J203" s="1987"/>
      <c r="K203" s="1987"/>
      <c r="L203" s="1987"/>
      <c r="M203" s="1987"/>
      <c r="N203" s="1987"/>
      <c r="O203" s="1987"/>
      <c r="P203" s="1987"/>
      <c r="Q203" s="1987"/>
      <c r="R203" s="1987"/>
      <c r="S203" s="1987"/>
      <c r="T203" s="1987"/>
      <c r="U203" s="1987"/>
      <c r="V203" s="1987"/>
      <c r="W203" s="1987"/>
      <c r="X203" s="1987"/>
      <c r="Y203" s="1987"/>
      <c r="Z203" s="1987"/>
      <c r="AA203" s="1987"/>
      <c r="AB203" s="1987"/>
      <c r="AC203" s="1987"/>
      <c r="AD203" s="1987"/>
      <c r="AE203" s="1987"/>
      <c r="AF203" s="1987"/>
      <c r="AG203" s="1987"/>
      <c r="AH203" s="1987"/>
      <c r="AI203" s="1987"/>
      <c r="AJ203" s="1987"/>
      <c r="AK203" s="1987"/>
      <c r="AL203" s="1987"/>
      <c r="AM203" s="1987"/>
      <c r="AN203" s="1987"/>
      <c r="AO203" s="1987"/>
      <c r="AP203" s="1987"/>
      <c r="AQ203" s="1987"/>
      <c r="AR203" s="1987"/>
      <c r="AS203" s="1987"/>
      <c r="AT203" s="1987"/>
      <c r="AU203" s="1987"/>
      <c r="AV203" s="1987"/>
      <c r="AW203" s="1987"/>
      <c r="AX203" s="1987"/>
      <c r="AY203" s="1987"/>
      <c r="AZ203" s="1987"/>
      <c r="BA203" s="1987"/>
      <c r="BB203" s="1987"/>
      <c r="BC203" s="1987"/>
      <c r="BD203" s="1987"/>
    </row>
    <row r="204" spans="1:56" ht="26.25" customHeight="1">
      <c r="A204" s="55"/>
      <c r="B204" s="1988" t="str">
        <f>B101</f>
        <v>(F) أعمال الطبقات العازلة</v>
      </c>
      <c r="C204" s="1988"/>
      <c r="D204" s="1988"/>
      <c r="E204" s="1988"/>
      <c r="F204" s="1988"/>
      <c r="G204" s="1988"/>
      <c r="H204" s="1988"/>
      <c r="I204" s="1988"/>
      <c r="J204" s="1988"/>
      <c r="K204" s="1988"/>
      <c r="L204" s="1988"/>
      <c r="M204" s="1988"/>
      <c r="N204" s="1988"/>
      <c r="O204" s="1988"/>
      <c r="P204" s="1988"/>
      <c r="Q204" s="1988"/>
      <c r="R204" s="1988"/>
      <c r="S204" s="1988"/>
      <c r="T204" s="1988"/>
      <c r="U204" s="1988"/>
      <c r="V204" s="1988"/>
      <c r="W204" s="1988"/>
      <c r="X204" s="1988"/>
      <c r="Y204" s="1988"/>
      <c r="Z204" s="1988"/>
      <c r="AA204" s="1988"/>
      <c r="AB204" s="1988"/>
      <c r="AC204" s="1988"/>
      <c r="AD204" s="1989">
        <f>AO204/AO220</f>
        <v>0.05</v>
      </c>
      <c r="AE204" s="1989"/>
      <c r="AF204" s="1989"/>
      <c r="AG204" s="1989"/>
      <c r="AH204" s="1989"/>
      <c r="AI204" s="1989"/>
      <c r="AJ204" s="1989"/>
      <c r="AK204" s="1989"/>
      <c r="AL204" s="1989"/>
      <c r="AM204" s="1989"/>
      <c r="AN204" s="1989"/>
      <c r="AO204" s="1996">
        <f>AO101</f>
        <v>40000</v>
      </c>
      <c r="AP204" s="1996"/>
      <c r="AQ204" s="1996"/>
      <c r="AR204" s="1996"/>
      <c r="AS204" s="1996"/>
      <c r="AT204" s="1996"/>
      <c r="AU204" s="1996"/>
      <c r="AV204" s="1996"/>
      <c r="AW204" s="1996"/>
      <c r="AX204" s="1996"/>
      <c r="AY204" s="1996"/>
      <c r="AZ204" s="1996"/>
      <c r="BA204" s="1996"/>
      <c r="BB204" s="1996"/>
      <c r="BC204" s="1996"/>
      <c r="BD204" s="1996"/>
    </row>
    <row r="205" spans="1:56" ht="26.25" customHeight="1">
      <c r="A205" s="55"/>
      <c r="B205" s="1988" t="str">
        <f>B124</f>
        <v>(G) اعمال التشطيبات الداخلية</v>
      </c>
      <c r="C205" s="1988"/>
      <c r="D205" s="1988"/>
      <c r="E205" s="1988"/>
      <c r="F205" s="1988"/>
      <c r="G205" s="1988"/>
      <c r="H205" s="1988"/>
      <c r="I205" s="1988"/>
      <c r="J205" s="1988"/>
      <c r="K205" s="1988"/>
      <c r="L205" s="1988"/>
      <c r="M205" s="1988"/>
      <c r="N205" s="1988"/>
      <c r="O205" s="1988"/>
      <c r="P205" s="1988"/>
      <c r="Q205" s="1988"/>
      <c r="R205" s="1988"/>
      <c r="S205" s="1988"/>
      <c r="T205" s="1988"/>
      <c r="U205" s="1988"/>
      <c r="V205" s="1988"/>
      <c r="W205" s="1988"/>
      <c r="X205" s="1988"/>
      <c r="Y205" s="1988"/>
      <c r="Z205" s="1988"/>
      <c r="AA205" s="1988"/>
      <c r="AB205" s="1988"/>
      <c r="AC205" s="1988"/>
      <c r="AD205" s="1989">
        <f>AO205/AO220</f>
        <v>0.14000000000000001</v>
      </c>
      <c r="AE205" s="1989"/>
      <c r="AF205" s="1989"/>
      <c r="AG205" s="1989"/>
      <c r="AH205" s="1989"/>
      <c r="AI205" s="1989"/>
      <c r="AJ205" s="1989"/>
      <c r="AK205" s="1989"/>
      <c r="AL205" s="1989"/>
      <c r="AM205" s="1989"/>
      <c r="AN205" s="1989"/>
      <c r="AO205" s="1996">
        <f>AO124</f>
        <v>112000</v>
      </c>
      <c r="AP205" s="1996"/>
      <c r="AQ205" s="1996"/>
      <c r="AR205" s="1996"/>
      <c r="AS205" s="1996"/>
      <c r="AT205" s="1996"/>
      <c r="AU205" s="1996"/>
      <c r="AV205" s="1996"/>
      <c r="AW205" s="1996"/>
      <c r="AX205" s="1996"/>
      <c r="AY205" s="1996"/>
      <c r="AZ205" s="1996"/>
      <c r="BA205" s="1996"/>
      <c r="BB205" s="1996"/>
      <c r="BC205" s="1996"/>
      <c r="BD205" s="1996"/>
    </row>
    <row r="206" spans="1:56" ht="26.25" customHeight="1">
      <c r="A206" s="55"/>
      <c r="B206" s="1988" t="str">
        <f>B139</f>
        <v xml:space="preserve">(H) الأعمال الصحية </v>
      </c>
      <c r="C206" s="1988"/>
      <c r="D206" s="1988"/>
      <c r="E206" s="1988"/>
      <c r="F206" s="1988"/>
      <c r="G206" s="1988"/>
      <c r="H206" s="1988"/>
      <c r="I206" s="1988"/>
      <c r="J206" s="1988"/>
      <c r="K206" s="1988"/>
      <c r="L206" s="1988"/>
      <c r="M206" s="1988"/>
      <c r="N206" s="1988"/>
      <c r="O206" s="1988"/>
      <c r="P206" s="1988"/>
      <c r="Q206" s="1988"/>
      <c r="R206" s="1988"/>
      <c r="S206" s="1988"/>
      <c r="T206" s="1988"/>
      <c r="U206" s="1988"/>
      <c r="V206" s="1988"/>
      <c r="W206" s="1988"/>
      <c r="X206" s="1988"/>
      <c r="Y206" s="1988"/>
      <c r="Z206" s="1988"/>
      <c r="AA206" s="1988"/>
      <c r="AB206" s="1988"/>
      <c r="AC206" s="1988"/>
      <c r="AD206" s="1989">
        <f>AO206/AO220</f>
        <v>0.06</v>
      </c>
      <c r="AE206" s="1989"/>
      <c r="AF206" s="1989"/>
      <c r="AG206" s="1989"/>
      <c r="AH206" s="1989"/>
      <c r="AI206" s="1989"/>
      <c r="AJ206" s="1989"/>
      <c r="AK206" s="1989"/>
      <c r="AL206" s="1989"/>
      <c r="AM206" s="1989"/>
      <c r="AN206" s="1989"/>
      <c r="AO206" s="1996">
        <f>AO139</f>
        <v>48000</v>
      </c>
      <c r="AP206" s="1996"/>
      <c r="AQ206" s="1996"/>
      <c r="AR206" s="1996"/>
      <c r="AS206" s="1996"/>
      <c r="AT206" s="1996"/>
      <c r="AU206" s="1996"/>
      <c r="AV206" s="1996"/>
      <c r="AW206" s="1996"/>
      <c r="AX206" s="1996"/>
      <c r="AY206" s="1996"/>
      <c r="AZ206" s="1996"/>
      <c r="BA206" s="1996"/>
      <c r="BB206" s="1996"/>
      <c r="BC206" s="1996"/>
      <c r="BD206" s="1996"/>
    </row>
    <row r="207" spans="1:56" ht="26.25" customHeight="1">
      <c r="A207" s="55"/>
      <c r="B207" s="1988" t="str">
        <f>B164</f>
        <v>(I)  إجمالي سعر الأعمال الكهربائية</v>
      </c>
      <c r="C207" s="1988"/>
      <c r="D207" s="1988"/>
      <c r="E207" s="1988"/>
      <c r="F207" s="1988"/>
      <c r="G207" s="1988"/>
      <c r="H207" s="1988"/>
      <c r="I207" s="1988"/>
      <c r="J207" s="1988"/>
      <c r="K207" s="1988"/>
      <c r="L207" s="1988"/>
      <c r="M207" s="1988"/>
      <c r="N207" s="1988"/>
      <c r="O207" s="1988"/>
      <c r="P207" s="1988"/>
      <c r="Q207" s="1988"/>
      <c r="R207" s="1988"/>
      <c r="S207" s="1988"/>
      <c r="T207" s="1988"/>
      <c r="U207" s="1988"/>
      <c r="V207" s="1988"/>
      <c r="W207" s="1988"/>
      <c r="X207" s="1988"/>
      <c r="Y207" s="1988"/>
      <c r="Z207" s="1988"/>
      <c r="AA207" s="1988"/>
      <c r="AB207" s="1988"/>
      <c r="AC207" s="1988"/>
      <c r="AD207" s="1989">
        <f>AO207/AO220</f>
        <v>0.06</v>
      </c>
      <c r="AE207" s="1989"/>
      <c r="AF207" s="1989"/>
      <c r="AG207" s="1989"/>
      <c r="AH207" s="1989"/>
      <c r="AI207" s="1989"/>
      <c r="AJ207" s="1989"/>
      <c r="AK207" s="1989"/>
      <c r="AL207" s="1989"/>
      <c r="AM207" s="1989"/>
      <c r="AN207" s="1989"/>
      <c r="AO207" s="1996">
        <f>AO164</f>
        <v>48000</v>
      </c>
      <c r="AP207" s="1996"/>
      <c r="AQ207" s="1996"/>
      <c r="AR207" s="1996"/>
      <c r="AS207" s="1996"/>
      <c r="AT207" s="1996"/>
      <c r="AU207" s="1996"/>
      <c r="AV207" s="1996"/>
      <c r="AW207" s="1996"/>
      <c r="AX207" s="1996"/>
      <c r="AY207" s="1996"/>
      <c r="AZ207" s="1996"/>
      <c r="BA207" s="1996"/>
      <c r="BB207" s="1996"/>
      <c r="BC207" s="1996"/>
      <c r="BD207" s="1996"/>
    </row>
    <row r="208" spans="1:56" ht="26.25" customHeight="1">
      <c r="A208" s="55"/>
      <c r="B208" s="1988" t="str">
        <f>B170</f>
        <v>(J) أعمال الألمنيوم والزجاج والهاندريل</v>
      </c>
      <c r="C208" s="1988"/>
      <c r="D208" s="1988"/>
      <c r="E208" s="1988"/>
      <c r="F208" s="1988"/>
      <c r="G208" s="1988"/>
      <c r="H208" s="1988"/>
      <c r="I208" s="1988"/>
      <c r="J208" s="1988"/>
      <c r="K208" s="1988"/>
      <c r="L208" s="1988"/>
      <c r="M208" s="1988"/>
      <c r="N208" s="1988"/>
      <c r="O208" s="1988"/>
      <c r="P208" s="1988"/>
      <c r="Q208" s="1988"/>
      <c r="R208" s="1988"/>
      <c r="S208" s="1988"/>
      <c r="T208" s="1988"/>
      <c r="U208" s="1988"/>
      <c r="V208" s="1988"/>
      <c r="W208" s="1988"/>
      <c r="X208" s="1988"/>
      <c r="Y208" s="1988"/>
      <c r="Z208" s="1988"/>
      <c r="AA208" s="1988"/>
      <c r="AB208" s="1988"/>
      <c r="AC208" s="1988"/>
      <c r="AD208" s="1989">
        <f>AO208/AO220</f>
        <v>0.06</v>
      </c>
      <c r="AE208" s="1989"/>
      <c r="AF208" s="1989"/>
      <c r="AG208" s="1989"/>
      <c r="AH208" s="1989"/>
      <c r="AI208" s="1989"/>
      <c r="AJ208" s="1989"/>
      <c r="AK208" s="1989"/>
      <c r="AL208" s="1989"/>
      <c r="AM208" s="1989"/>
      <c r="AN208" s="1989"/>
      <c r="AO208" s="1996">
        <f>AO170</f>
        <v>48000</v>
      </c>
      <c r="AP208" s="1996"/>
      <c r="AQ208" s="1996"/>
      <c r="AR208" s="1996"/>
      <c r="AS208" s="1996"/>
      <c r="AT208" s="1996"/>
      <c r="AU208" s="1996"/>
      <c r="AV208" s="1996"/>
      <c r="AW208" s="1996"/>
      <c r="AX208" s="1996"/>
      <c r="AY208" s="1996"/>
      <c r="AZ208" s="1996"/>
      <c r="BA208" s="1996"/>
      <c r="BB208" s="1996"/>
      <c r="BC208" s="1996"/>
      <c r="BD208" s="1996"/>
    </row>
    <row r="209" spans="1:57" ht="26.25" customHeight="1">
      <c r="A209" s="55"/>
      <c r="B209" s="1988" t="str">
        <f>B178</f>
        <v>(K)  إجمالي سعر أعمال الأبواب الخشبية</v>
      </c>
      <c r="C209" s="1988"/>
      <c r="D209" s="1988"/>
      <c r="E209" s="1988"/>
      <c r="F209" s="1988"/>
      <c r="G209" s="1988"/>
      <c r="H209" s="1988"/>
      <c r="I209" s="1988"/>
      <c r="J209" s="1988"/>
      <c r="K209" s="1988"/>
      <c r="L209" s="1988"/>
      <c r="M209" s="1988"/>
      <c r="N209" s="1988"/>
      <c r="O209" s="1988"/>
      <c r="P209" s="1988"/>
      <c r="Q209" s="1988"/>
      <c r="R209" s="1988"/>
      <c r="S209" s="1988"/>
      <c r="T209" s="1988"/>
      <c r="U209" s="1988"/>
      <c r="V209" s="1988"/>
      <c r="W209" s="1988"/>
      <c r="X209" s="1988"/>
      <c r="Y209" s="1988"/>
      <c r="Z209" s="1988"/>
      <c r="AA209" s="1988"/>
      <c r="AB209" s="1988"/>
      <c r="AC209" s="1988"/>
      <c r="AD209" s="1989">
        <f>AO209/AO220</f>
        <v>0.06</v>
      </c>
      <c r="AE209" s="1989"/>
      <c r="AF209" s="1989"/>
      <c r="AG209" s="1989"/>
      <c r="AH209" s="1989"/>
      <c r="AI209" s="1989"/>
      <c r="AJ209" s="1989"/>
      <c r="AK209" s="1989"/>
      <c r="AL209" s="1989"/>
      <c r="AM209" s="1989"/>
      <c r="AN209" s="1989"/>
      <c r="AO209" s="1996">
        <f>AO178</f>
        <v>48000</v>
      </c>
      <c r="AP209" s="1996"/>
      <c r="AQ209" s="1996"/>
      <c r="AR209" s="1996"/>
      <c r="AS209" s="1996"/>
      <c r="AT209" s="1996"/>
      <c r="AU209" s="1996"/>
      <c r="AV209" s="1996"/>
      <c r="AW209" s="1996"/>
      <c r="AX209" s="1996"/>
      <c r="AY209" s="1996"/>
      <c r="AZ209" s="1996"/>
      <c r="BA209" s="1996"/>
      <c r="BB209" s="1996"/>
      <c r="BC209" s="1996"/>
      <c r="BD209" s="1996"/>
    </row>
    <row r="210" spans="1:57" ht="26.25" customHeight="1">
      <c r="A210" s="55"/>
      <c r="B210" s="1993" t="str">
        <f>B180</f>
        <v>اجمالي ثانيا : أعمال التشطيبات والاكساء</v>
      </c>
      <c r="C210" s="1993"/>
      <c r="D210" s="1993"/>
      <c r="E210" s="1993"/>
      <c r="F210" s="1993"/>
      <c r="G210" s="1993"/>
      <c r="H210" s="1993"/>
      <c r="I210" s="1993"/>
      <c r="J210" s="1993"/>
      <c r="K210" s="1993"/>
      <c r="L210" s="1993"/>
      <c r="M210" s="1993"/>
      <c r="N210" s="1993"/>
      <c r="O210" s="1993"/>
      <c r="P210" s="1993"/>
      <c r="Q210" s="1993"/>
      <c r="R210" s="1993"/>
      <c r="S210" s="1993"/>
      <c r="T210" s="1993"/>
      <c r="U210" s="1993"/>
      <c r="V210" s="1993"/>
      <c r="W210" s="1993"/>
      <c r="X210" s="1993"/>
      <c r="Y210" s="1993"/>
      <c r="Z210" s="1993"/>
      <c r="AA210" s="1993"/>
      <c r="AB210" s="1993"/>
      <c r="AC210" s="1993"/>
      <c r="AD210" s="1994">
        <f>SUM(AD204:AM209)</f>
        <v>0.43</v>
      </c>
      <c r="AE210" s="1994"/>
      <c r="AF210" s="1994"/>
      <c r="AG210" s="1994"/>
      <c r="AH210" s="1994"/>
      <c r="AI210" s="1994"/>
      <c r="AJ210" s="1994"/>
      <c r="AK210" s="1994"/>
      <c r="AL210" s="1994"/>
      <c r="AM210" s="1994"/>
      <c r="AN210" s="1994"/>
      <c r="AO210" s="1995">
        <f>SUM(AO204:BD209)</f>
        <v>344000</v>
      </c>
      <c r="AP210" s="1995"/>
      <c r="AQ210" s="1995"/>
      <c r="AR210" s="1995"/>
      <c r="AS210" s="1995"/>
      <c r="AT210" s="1995"/>
      <c r="AU210" s="1995"/>
      <c r="AV210" s="1995"/>
      <c r="AW210" s="1995"/>
      <c r="AX210" s="1995"/>
      <c r="AY210" s="1995"/>
      <c r="AZ210" s="1995"/>
      <c r="BA210" s="1995"/>
      <c r="BB210" s="1995"/>
      <c r="BC210" s="1995"/>
      <c r="BD210" s="1995"/>
    </row>
    <row r="211" spans="1:57" ht="26.25" customHeight="1">
      <c r="A211" s="55"/>
      <c r="B211" s="1987" t="str">
        <f>B182</f>
        <v>ثالثا: أعمال السور</v>
      </c>
      <c r="C211" s="1987"/>
      <c r="D211" s="1987"/>
      <c r="E211" s="1987"/>
      <c r="F211" s="1987"/>
      <c r="G211" s="1987"/>
      <c r="H211" s="1987"/>
      <c r="I211" s="1987"/>
      <c r="J211" s="1987"/>
      <c r="K211" s="1987"/>
      <c r="L211" s="1987"/>
      <c r="M211" s="1987"/>
      <c r="N211" s="1987"/>
      <c r="O211" s="1987"/>
      <c r="P211" s="1987"/>
      <c r="Q211" s="1987"/>
      <c r="R211" s="1987"/>
      <c r="S211" s="1987"/>
      <c r="T211" s="1987"/>
      <c r="U211" s="1987"/>
      <c r="V211" s="1987"/>
      <c r="W211" s="1987"/>
      <c r="X211" s="1987"/>
      <c r="Y211" s="1987"/>
      <c r="Z211" s="1987"/>
      <c r="AA211" s="1987"/>
      <c r="AB211" s="1987"/>
      <c r="AC211" s="1987"/>
      <c r="AD211" s="1987"/>
      <c r="AE211" s="1987"/>
      <c r="AF211" s="1987"/>
      <c r="AG211" s="1987"/>
      <c r="AH211" s="1987"/>
      <c r="AI211" s="1987"/>
      <c r="AJ211" s="1987"/>
      <c r="AK211" s="1987"/>
      <c r="AL211" s="1987"/>
      <c r="AM211" s="1987"/>
      <c r="AN211" s="1987"/>
      <c r="AO211" s="1987"/>
      <c r="AP211" s="1987"/>
      <c r="AQ211" s="1987"/>
      <c r="AR211" s="1987"/>
      <c r="AS211" s="1987"/>
      <c r="AT211" s="1987"/>
      <c r="AU211" s="1987"/>
      <c r="AV211" s="1987"/>
      <c r="AW211" s="1987"/>
      <c r="AX211" s="1987"/>
      <c r="AY211" s="1987"/>
      <c r="AZ211" s="1987"/>
      <c r="BA211" s="1987"/>
      <c r="BB211" s="1987"/>
      <c r="BC211" s="1987"/>
      <c r="BD211" s="1987"/>
    </row>
    <row r="212" spans="1:57" s="11" customFormat="1" ht="26.25" customHeight="1">
      <c r="A212" s="57"/>
      <c r="B212" s="1988" t="str">
        <f>B191</f>
        <v>(S)  إجمالي سعر أعمال السور الخارجي للفيلا</v>
      </c>
      <c r="C212" s="1988"/>
      <c r="D212" s="1988"/>
      <c r="E212" s="1988"/>
      <c r="F212" s="1988"/>
      <c r="G212" s="1988"/>
      <c r="H212" s="1988"/>
      <c r="I212" s="1988"/>
      <c r="J212" s="1988"/>
      <c r="K212" s="1988"/>
      <c r="L212" s="1988"/>
      <c r="M212" s="1988"/>
      <c r="N212" s="1988"/>
      <c r="O212" s="1988"/>
      <c r="P212" s="1988"/>
      <c r="Q212" s="1988"/>
      <c r="R212" s="1988"/>
      <c r="S212" s="1988"/>
      <c r="T212" s="1988"/>
      <c r="U212" s="1988"/>
      <c r="V212" s="1988"/>
      <c r="W212" s="1988"/>
      <c r="X212" s="1988"/>
      <c r="Y212" s="1988"/>
      <c r="Z212" s="1988"/>
      <c r="AA212" s="1988"/>
      <c r="AB212" s="1988"/>
      <c r="AC212" s="1988"/>
      <c r="AD212" s="1989">
        <f>AO212/AO220</f>
        <v>0.12</v>
      </c>
      <c r="AE212" s="1989"/>
      <c r="AF212" s="1989"/>
      <c r="AG212" s="1989"/>
      <c r="AH212" s="1989"/>
      <c r="AI212" s="1989"/>
      <c r="AJ212" s="1989"/>
      <c r="AK212" s="1989"/>
      <c r="AL212" s="1989"/>
      <c r="AM212" s="1989"/>
      <c r="AN212" s="1989"/>
      <c r="AO212" s="1990">
        <f>AO191</f>
        <v>96000</v>
      </c>
      <c r="AP212" s="1991"/>
      <c r="AQ212" s="1991"/>
      <c r="AR212" s="1991"/>
      <c r="AS212" s="1991"/>
      <c r="AT212" s="1991"/>
      <c r="AU212" s="1991"/>
      <c r="AV212" s="1991"/>
      <c r="AW212" s="1991"/>
      <c r="AX212" s="1991"/>
      <c r="AY212" s="1991"/>
      <c r="AZ212" s="1991"/>
      <c r="BA212" s="1991"/>
      <c r="BB212" s="1991"/>
      <c r="BC212" s="1991"/>
      <c r="BD212" s="1992"/>
    </row>
    <row r="213" spans="1:57" s="11" customFormat="1" ht="26.25" customHeight="1">
      <c r="A213" s="57"/>
      <c r="B213" s="1993" t="str">
        <f>B193</f>
        <v>اجمالي ثالثا : أعمال السور الخارجي للفيلا</v>
      </c>
      <c r="C213" s="1993"/>
      <c r="D213" s="1993"/>
      <c r="E213" s="1993"/>
      <c r="F213" s="1993"/>
      <c r="G213" s="1993"/>
      <c r="H213" s="1993"/>
      <c r="I213" s="1993"/>
      <c r="J213" s="1993"/>
      <c r="K213" s="1993"/>
      <c r="L213" s="1993"/>
      <c r="M213" s="1993"/>
      <c r="N213" s="1993"/>
      <c r="O213" s="1993"/>
      <c r="P213" s="1993"/>
      <c r="Q213" s="1993"/>
      <c r="R213" s="1993"/>
      <c r="S213" s="1993"/>
      <c r="T213" s="1993"/>
      <c r="U213" s="1993"/>
      <c r="V213" s="1993"/>
      <c r="W213" s="1993"/>
      <c r="X213" s="1993"/>
      <c r="Y213" s="1993"/>
      <c r="Z213" s="1993"/>
      <c r="AA213" s="1993"/>
      <c r="AB213" s="1993"/>
      <c r="AC213" s="1993"/>
      <c r="AD213" s="1994">
        <f>SUM(AD212)</f>
        <v>0.12</v>
      </c>
      <c r="AE213" s="1994"/>
      <c r="AF213" s="1994"/>
      <c r="AG213" s="1994"/>
      <c r="AH213" s="1994"/>
      <c r="AI213" s="1994"/>
      <c r="AJ213" s="1994"/>
      <c r="AK213" s="1994"/>
      <c r="AL213" s="1994"/>
      <c r="AM213" s="1994"/>
      <c r="AN213" s="1994"/>
      <c r="AO213" s="1995">
        <f>AO212</f>
        <v>96000</v>
      </c>
      <c r="AP213" s="1995"/>
      <c r="AQ213" s="1995"/>
      <c r="AR213" s="1995"/>
      <c r="AS213" s="1995"/>
      <c r="AT213" s="1995"/>
      <c r="AU213" s="1995"/>
      <c r="AV213" s="1995"/>
      <c r="AW213" s="1995"/>
      <c r="AX213" s="1995"/>
      <c r="AY213" s="1995"/>
      <c r="AZ213" s="1995"/>
      <c r="BA213" s="1995"/>
      <c r="BB213" s="1995"/>
      <c r="BC213" s="1995"/>
      <c r="BD213" s="1995"/>
    </row>
    <row r="214" spans="1:57" s="11" customFormat="1" ht="25.5" customHeight="1" thickBo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row>
    <row r="215" spans="1:57" s="11" customFormat="1" ht="28.5" customHeight="1" thickBot="1">
      <c r="A215" s="56"/>
      <c r="B215" s="1975"/>
      <c r="C215" s="1976"/>
      <c r="D215" s="1976"/>
      <c r="E215" s="1976"/>
      <c r="F215" s="1976"/>
      <c r="G215" s="1976"/>
      <c r="H215" s="1976"/>
      <c r="I215" s="1976"/>
      <c r="J215" s="1976"/>
      <c r="K215" s="1976"/>
      <c r="L215" s="1976"/>
      <c r="M215" s="1976"/>
      <c r="N215" s="1976"/>
      <c r="O215" s="1976"/>
      <c r="P215" s="1976"/>
      <c r="Q215" s="1976"/>
      <c r="R215" s="1976"/>
      <c r="S215" s="1976"/>
      <c r="T215" s="1976"/>
      <c r="U215" s="1976"/>
      <c r="V215" s="1976"/>
      <c r="W215" s="1976"/>
      <c r="X215" s="1976"/>
      <c r="Y215" s="1976"/>
      <c r="Z215" s="1976"/>
      <c r="AA215" s="1976"/>
      <c r="AB215" s="1976"/>
      <c r="AC215" s="1976"/>
      <c r="AD215" s="1976"/>
      <c r="AE215" s="1976"/>
      <c r="AF215" s="1976"/>
      <c r="AG215" s="1976"/>
      <c r="AH215" s="1976"/>
      <c r="AI215" s="1976"/>
      <c r="AJ215" s="1976"/>
      <c r="AK215" s="1976"/>
      <c r="AL215" s="1976"/>
      <c r="AM215" s="1977"/>
      <c r="AN215" s="63"/>
      <c r="AO215" s="1978" t="s">
        <v>679</v>
      </c>
      <c r="AP215" s="1979"/>
      <c r="AQ215" s="1979"/>
      <c r="AR215" s="1979"/>
      <c r="AS215" s="1979"/>
      <c r="AT215" s="1979"/>
      <c r="AU215" s="1979"/>
      <c r="AV215" s="1979"/>
      <c r="AW215" s="1979"/>
      <c r="AX215" s="1979"/>
      <c r="AY215" s="1979"/>
      <c r="AZ215" s="1979"/>
      <c r="BA215" s="1979"/>
      <c r="BB215" s="1979"/>
      <c r="BC215" s="1979"/>
      <c r="BD215" s="1980"/>
      <c r="BE215" s="56"/>
    </row>
    <row r="216" spans="1:57" s="11" customFormat="1" ht="26.25" customHeight="1">
      <c r="A216" s="57"/>
      <c r="B216" s="1964" t="s">
        <v>778</v>
      </c>
      <c r="C216" s="1965"/>
      <c r="D216" s="1965"/>
      <c r="E216" s="1965"/>
      <c r="F216" s="1965"/>
      <c r="G216" s="1965"/>
      <c r="H216" s="1965"/>
      <c r="I216" s="1965"/>
      <c r="J216" s="1965"/>
      <c r="K216" s="1965"/>
      <c r="L216" s="1965"/>
      <c r="M216" s="1965"/>
      <c r="N216" s="1965"/>
      <c r="O216" s="1965"/>
      <c r="P216" s="1965"/>
      <c r="Q216" s="1965"/>
      <c r="R216" s="1965"/>
      <c r="S216" s="1965"/>
      <c r="T216" s="1965"/>
      <c r="U216" s="1965" t="s">
        <v>779</v>
      </c>
      <c r="V216" s="1965"/>
      <c r="W216" s="1965"/>
      <c r="X216" s="1965"/>
      <c r="Y216" s="1965"/>
      <c r="Z216" s="1965"/>
      <c r="AA216" s="1965"/>
      <c r="AB216" s="1965"/>
      <c r="AC216" s="1965"/>
      <c r="AD216" s="1965"/>
      <c r="AE216" s="1965"/>
      <c r="AF216" s="1965"/>
      <c r="AG216" s="1965"/>
      <c r="AH216" s="1965"/>
      <c r="AI216" s="1965"/>
      <c r="AJ216" s="1965"/>
      <c r="AK216" s="1965"/>
      <c r="AL216" s="1965"/>
      <c r="AM216" s="1965"/>
      <c r="AN216" s="62"/>
      <c r="AO216" s="1981">
        <f>AO202+AO210</f>
        <v>704000</v>
      </c>
      <c r="AP216" s="1981"/>
      <c r="AQ216" s="1981"/>
      <c r="AR216" s="1981"/>
      <c r="AS216" s="1981"/>
      <c r="AT216" s="1981"/>
      <c r="AU216" s="1981"/>
      <c r="AV216" s="1981"/>
      <c r="AW216" s="1981"/>
      <c r="AX216" s="1981"/>
      <c r="AY216" s="1981"/>
      <c r="AZ216" s="1981"/>
      <c r="BA216" s="1981"/>
      <c r="BB216" s="1981"/>
      <c r="BC216" s="1981"/>
      <c r="BD216" s="1982"/>
    </row>
    <row r="217" spans="1:57" s="11" customFormat="1" ht="26.25" customHeight="1" thickBot="1">
      <c r="A217" s="57"/>
      <c r="B217" s="1985">
        <f>AO210</f>
        <v>344000</v>
      </c>
      <c r="C217" s="1986"/>
      <c r="D217" s="1986"/>
      <c r="E217" s="1986"/>
      <c r="F217" s="1986"/>
      <c r="G217" s="1986"/>
      <c r="H217" s="1986"/>
      <c r="I217" s="1986"/>
      <c r="J217" s="1986"/>
      <c r="K217" s="1986"/>
      <c r="L217" s="1986"/>
      <c r="M217" s="1986"/>
      <c r="N217" s="1986"/>
      <c r="O217" s="1986"/>
      <c r="P217" s="1986"/>
      <c r="Q217" s="1986"/>
      <c r="R217" s="1986"/>
      <c r="S217" s="1986"/>
      <c r="T217" s="1986"/>
      <c r="U217" s="1986">
        <f>AO202</f>
        <v>360000</v>
      </c>
      <c r="V217" s="1986"/>
      <c r="W217" s="1986"/>
      <c r="X217" s="1986"/>
      <c r="Y217" s="1986"/>
      <c r="Z217" s="1986"/>
      <c r="AA217" s="1986"/>
      <c r="AB217" s="1986"/>
      <c r="AC217" s="1986"/>
      <c r="AD217" s="1986"/>
      <c r="AE217" s="1986"/>
      <c r="AF217" s="1986"/>
      <c r="AG217" s="1986"/>
      <c r="AH217" s="1986"/>
      <c r="AI217" s="1986"/>
      <c r="AJ217" s="1986"/>
      <c r="AK217" s="1986"/>
      <c r="AL217" s="1986"/>
      <c r="AM217" s="1986"/>
      <c r="AN217" s="62"/>
      <c r="AO217" s="1983"/>
      <c r="AP217" s="1983"/>
      <c r="AQ217" s="1983"/>
      <c r="AR217" s="1983"/>
      <c r="AS217" s="1983"/>
      <c r="AT217" s="1983"/>
      <c r="AU217" s="1983"/>
      <c r="AV217" s="1983"/>
      <c r="AW217" s="1983"/>
      <c r="AX217" s="1983"/>
      <c r="AY217" s="1983"/>
      <c r="AZ217" s="1983"/>
      <c r="BA217" s="1983"/>
      <c r="BB217" s="1983"/>
      <c r="BC217" s="1983"/>
      <c r="BD217" s="1984"/>
    </row>
    <row r="218" spans="1:57" s="11" customFormat="1" ht="12" customHeight="1" thickBot="1">
      <c r="A218" s="5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c r="AA218" s="96"/>
      <c r="AB218" s="96"/>
      <c r="AC218" s="96"/>
      <c r="AD218" s="96"/>
      <c r="AE218" s="96"/>
      <c r="AF218" s="96"/>
      <c r="AG218" s="96"/>
      <c r="AH218" s="96"/>
      <c r="AI218" s="96"/>
      <c r="AJ218" s="96"/>
      <c r="AK218" s="96"/>
      <c r="AL218" s="96"/>
      <c r="AM218" s="96"/>
      <c r="AN218" s="96"/>
      <c r="AO218" s="1956" t="s">
        <v>780</v>
      </c>
      <c r="AP218" s="1956"/>
      <c r="AQ218" s="1956"/>
      <c r="AR218" s="1956"/>
      <c r="AS218" s="1956"/>
      <c r="AT218" s="1956"/>
      <c r="AU218" s="1956"/>
      <c r="AV218" s="1956"/>
      <c r="AW218" s="1956"/>
      <c r="AX218" s="1956"/>
      <c r="AY218" s="1956"/>
      <c r="AZ218" s="1956"/>
      <c r="BA218" s="1956"/>
      <c r="BB218" s="1956"/>
      <c r="BC218" s="1956"/>
      <c r="BD218" s="1956"/>
    </row>
    <row r="219" spans="1:57" s="11" customFormat="1" ht="25.5" customHeight="1" thickBot="1">
      <c r="A219" s="56"/>
      <c r="B219" s="1958"/>
      <c r="C219" s="1959"/>
      <c r="D219" s="1959"/>
      <c r="E219" s="1959"/>
      <c r="F219" s="1959"/>
      <c r="G219" s="1959"/>
      <c r="H219" s="1959"/>
      <c r="I219" s="1959"/>
      <c r="J219" s="1959"/>
      <c r="K219" s="1959"/>
      <c r="L219" s="1959"/>
      <c r="M219" s="1959"/>
      <c r="N219" s="1959"/>
      <c r="O219" s="1959"/>
      <c r="P219" s="1959"/>
      <c r="Q219" s="1959"/>
      <c r="R219" s="1959"/>
      <c r="S219" s="1959"/>
      <c r="T219" s="1959"/>
      <c r="U219" s="1959"/>
      <c r="V219" s="1959"/>
      <c r="W219" s="1959"/>
      <c r="X219" s="1959"/>
      <c r="Y219" s="1959"/>
      <c r="Z219" s="1959"/>
      <c r="AA219" s="1959"/>
      <c r="AB219" s="1959"/>
      <c r="AC219" s="1960"/>
      <c r="AD219" s="1961">
        <f>AD202+AD210+AD213</f>
        <v>1</v>
      </c>
      <c r="AE219" s="1962"/>
      <c r="AF219" s="1962"/>
      <c r="AG219" s="1962"/>
      <c r="AH219" s="1962"/>
      <c r="AI219" s="1962"/>
      <c r="AJ219" s="1962"/>
      <c r="AK219" s="1962"/>
      <c r="AL219" s="1962"/>
      <c r="AM219" s="1963"/>
      <c r="AN219" s="66"/>
      <c r="AO219" s="1957"/>
      <c r="AP219" s="1957"/>
      <c r="AQ219" s="1957"/>
      <c r="AR219" s="1957"/>
      <c r="AS219" s="1957"/>
      <c r="AT219" s="1957"/>
      <c r="AU219" s="1957"/>
      <c r="AV219" s="1957"/>
      <c r="AW219" s="1957"/>
      <c r="AX219" s="1957"/>
      <c r="AY219" s="1957"/>
      <c r="AZ219" s="1957"/>
      <c r="BA219" s="1957"/>
      <c r="BB219" s="1957"/>
      <c r="BC219" s="1957"/>
      <c r="BD219" s="1957"/>
    </row>
    <row r="220" spans="1:57" ht="26.25" customHeight="1">
      <c r="A220" s="52"/>
      <c r="B220" s="1964" t="s">
        <v>679</v>
      </c>
      <c r="C220" s="1965"/>
      <c r="D220" s="1965"/>
      <c r="E220" s="1965"/>
      <c r="F220" s="1965"/>
      <c r="G220" s="1965"/>
      <c r="H220" s="1965"/>
      <c r="I220" s="1965"/>
      <c r="J220" s="1965"/>
      <c r="K220" s="1965"/>
      <c r="L220" s="1965"/>
      <c r="M220" s="1965"/>
      <c r="N220" s="1965"/>
      <c r="O220" s="1965"/>
      <c r="P220" s="1965"/>
      <c r="Q220" s="1965"/>
      <c r="R220" s="1965"/>
      <c r="S220" s="1965"/>
      <c r="T220" s="1965" t="s">
        <v>777</v>
      </c>
      <c r="U220" s="1965"/>
      <c r="V220" s="1965"/>
      <c r="W220" s="1965"/>
      <c r="X220" s="1965"/>
      <c r="Y220" s="1965"/>
      <c r="Z220" s="1965"/>
      <c r="AA220" s="1965"/>
      <c r="AB220" s="1965"/>
      <c r="AC220" s="1965"/>
      <c r="AD220" s="1965"/>
      <c r="AE220" s="1965"/>
      <c r="AF220" s="1965"/>
      <c r="AG220" s="1965"/>
      <c r="AH220" s="1965"/>
      <c r="AI220" s="1965"/>
      <c r="AJ220" s="1965"/>
      <c r="AK220" s="1965"/>
      <c r="AL220" s="1965"/>
      <c r="AM220" s="1965"/>
      <c r="AN220" s="65"/>
      <c r="AO220" s="1966">
        <f>AO213+AO210+AO202</f>
        <v>800000</v>
      </c>
      <c r="AP220" s="1967"/>
      <c r="AQ220" s="1967"/>
      <c r="AR220" s="1967"/>
      <c r="AS220" s="1967"/>
      <c r="AT220" s="1967"/>
      <c r="AU220" s="1967"/>
      <c r="AV220" s="1967"/>
      <c r="AW220" s="1967"/>
      <c r="AX220" s="1967"/>
      <c r="AY220" s="1967"/>
      <c r="AZ220" s="1967"/>
      <c r="BA220" s="1967"/>
      <c r="BB220" s="1967"/>
      <c r="BC220" s="1967"/>
      <c r="BD220" s="1968"/>
    </row>
    <row r="221" spans="1:57" ht="26.25" customHeight="1" thickBot="1">
      <c r="A221" s="52"/>
      <c r="B221" s="1972">
        <f>AO216</f>
        <v>704000</v>
      </c>
      <c r="C221" s="1973"/>
      <c r="D221" s="1973"/>
      <c r="E221" s="1973"/>
      <c r="F221" s="1973"/>
      <c r="G221" s="1973"/>
      <c r="H221" s="1973"/>
      <c r="I221" s="1973"/>
      <c r="J221" s="1973"/>
      <c r="K221" s="1973"/>
      <c r="L221" s="1973"/>
      <c r="M221" s="1973"/>
      <c r="N221" s="1973"/>
      <c r="O221" s="1973"/>
      <c r="P221" s="1973"/>
      <c r="Q221" s="1973"/>
      <c r="R221" s="1973"/>
      <c r="S221" s="1973"/>
      <c r="T221" s="1974">
        <f>AO213</f>
        <v>96000</v>
      </c>
      <c r="U221" s="1973"/>
      <c r="V221" s="1973"/>
      <c r="W221" s="1973"/>
      <c r="X221" s="1973"/>
      <c r="Y221" s="1973"/>
      <c r="Z221" s="1973"/>
      <c r="AA221" s="1973"/>
      <c r="AB221" s="1973"/>
      <c r="AC221" s="1973"/>
      <c r="AD221" s="1973"/>
      <c r="AE221" s="1973"/>
      <c r="AF221" s="1973"/>
      <c r="AG221" s="1973"/>
      <c r="AH221" s="1973"/>
      <c r="AI221" s="1973"/>
      <c r="AJ221" s="1973"/>
      <c r="AK221" s="1973"/>
      <c r="AL221" s="1973"/>
      <c r="AM221" s="1973"/>
      <c r="AN221" s="64"/>
      <c r="AO221" s="1969"/>
      <c r="AP221" s="1970"/>
      <c r="AQ221" s="1970"/>
      <c r="AR221" s="1970"/>
      <c r="AS221" s="1970"/>
      <c r="AT221" s="1970"/>
      <c r="AU221" s="1970"/>
      <c r="AV221" s="1970"/>
      <c r="AW221" s="1970"/>
      <c r="AX221" s="1970"/>
      <c r="AY221" s="1970"/>
      <c r="AZ221" s="1970"/>
      <c r="BA221" s="1970"/>
      <c r="BB221" s="1970"/>
      <c r="BC221" s="1970"/>
      <c r="BD221" s="1971"/>
    </row>
    <row r="222" spans="1:57" ht="14.25" customHeight="1" thickBot="1">
      <c r="A222" s="1949"/>
      <c r="B222" s="1949"/>
      <c r="C222" s="1949"/>
      <c r="D222" s="1949"/>
      <c r="E222" s="1949"/>
      <c r="F222" s="1949"/>
      <c r="G222" s="1949"/>
      <c r="H222" s="1949"/>
      <c r="I222" s="1949"/>
      <c r="J222" s="1949"/>
      <c r="K222" s="1949"/>
      <c r="L222" s="1949"/>
      <c r="M222" s="1949"/>
      <c r="N222" s="1949"/>
      <c r="O222" s="1949"/>
      <c r="P222" s="1949"/>
      <c r="Q222" s="1949"/>
      <c r="R222" s="1949"/>
      <c r="S222" s="1949"/>
      <c r="T222" s="1949"/>
      <c r="U222" s="1949"/>
      <c r="V222" s="1949"/>
      <c r="W222" s="1949"/>
      <c r="X222" s="1949"/>
      <c r="Y222" s="1949"/>
      <c r="Z222" s="1949"/>
      <c r="AA222" s="1949"/>
      <c r="AB222" s="1949"/>
      <c r="AC222" s="1949"/>
      <c r="AD222" s="1949"/>
      <c r="AE222" s="1949"/>
      <c r="AF222" s="1949"/>
      <c r="AG222" s="1949"/>
      <c r="AH222" s="1949"/>
      <c r="AI222" s="1949"/>
      <c r="AJ222" s="1949"/>
      <c r="AK222" s="1949"/>
      <c r="AL222" s="1949"/>
      <c r="AM222" s="1949"/>
      <c r="AN222" s="1949"/>
      <c r="AO222" s="1949"/>
      <c r="AP222" s="1949"/>
      <c r="AQ222" s="1949"/>
      <c r="AR222" s="1949"/>
      <c r="AS222" s="1949"/>
      <c r="AT222" s="1949"/>
      <c r="AU222" s="1949"/>
      <c r="AV222" s="1949"/>
      <c r="AW222" s="1949"/>
      <c r="AX222" s="1949"/>
      <c r="AY222" s="1949"/>
      <c r="AZ222" s="1949"/>
      <c r="BA222" s="1949"/>
      <c r="BB222" s="1949"/>
      <c r="BC222" s="1949"/>
      <c r="BD222" s="1949"/>
    </row>
    <row r="223" spans="1:57" ht="26.25" customHeight="1" thickBot="1">
      <c r="A223" s="52"/>
      <c r="B223" s="1950" t="s">
        <v>107</v>
      </c>
      <c r="C223" s="1951"/>
      <c r="D223" s="1951"/>
      <c r="E223" s="1951"/>
      <c r="F223" s="1951"/>
      <c r="G223" s="1951"/>
      <c r="H223" s="1951"/>
      <c r="I223" s="1951"/>
      <c r="J223" s="1951"/>
      <c r="K223" s="1951"/>
      <c r="L223" s="1951"/>
      <c r="M223" s="1951"/>
      <c r="N223" s="1951"/>
      <c r="O223" s="1951"/>
      <c r="P223" s="1951"/>
      <c r="Q223" s="1951"/>
      <c r="R223" s="1951"/>
      <c r="S223" s="1951"/>
      <c r="T223" s="1951"/>
      <c r="U223" s="1951" t="s">
        <v>108</v>
      </c>
      <c r="V223" s="1951"/>
      <c r="W223" s="1951"/>
      <c r="X223" s="1951"/>
      <c r="Y223" s="1951"/>
      <c r="Z223" s="1951"/>
      <c r="AA223" s="1951"/>
      <c r="AB223" s="1951"/>
      <c r="AC223" s="1951"/>
      <c r="AD223" s="1951"/>
      <c r="AE223" s="1951"/>
      <c r="AF223" s="1951"/>
      <c r="AG223" s="1951"/>
      <c r="AH223" s="1951"/>
      <c r="AI223" s="1951"/>
      <c r="AJ223" s="1951"/>
      <c r="AK223" s="1951"/>
      <c r="AL223" s="1951"/>
      <c r="AM223" s="1951"/>
      <c r="AN223" s="1951"/>
      <c r="AO223" s="1951" t="s">
        <v>109</v>
      </c>
      <c r="AP223" s="1951"/>
      <c r="AQ223" s="1951"/>
      <c r="AR223" s="1951"/>
      <c r="AS223" s="1951"/>
      <c r="AT223" s="1951"/>
      <c r="AU223" s="1951"/>
      <c r="AV223" s="1951"/>
      <c r="AW223" s="1951"/>
      <c r="AX223" s="1951"/>
      <c r="AY223" s="1951"/>
      <c r="AZ223" s="1951"/>
      <c r="BA223" s="1951"/>
      <c r="BB223" s="1951"/>
      <c r="BC223" s="1951"/>
      <c r="BD223" s="1952"/>
    </row>
    <row r="224" spans="1:57" ht="18.75" customHeight="1" thickBot="1">
      <c r="A224" s="52"/>
      <c r="B224" s="1953" t="s">
        <v>270</v>
      </c>
      <c r="C224" s="1954"/>
      <c r="D224" s="1954"/>
      <c r="E224" s="1954"/>
      <c r="F224" s="1954"/>
      <c r="G224" s="1954"/>
      <c r="H224" s="1954"/>
      <c r="I224" s="1954"/>
      <c r="J224" s="1954"/>
      <c r="K224" s="1954"/>
      <c r="L224" s="1954"/>
      <c r="M224" s="1954"/>
      <c r="N224" s="1954"/>
      <c r="O224" s="1954"/>
      <c r="P224" s="1954"/>
      <c r="Q224" s="1954"/>
      <c r="R224" s="1954"/>
      <c r="S224" s="1954"/>
      <c r="T224" s="1954"/>
      <c r="U224" s="1954">
        <f>المدخلات!$AR$3</f>
        <v>0</v>
      </c>
      <c r="V224" s="1954"/>
      <c r="W224" s="1954"/>
      <c r="X224" s="1954"/>
      <c r="Y224" s="1954"/>
      <c r="Z224" s="1954"/>
      <c r="AA224" s="1954"/>
      <c r="AB224" s="1954"/>
      <c r="AC224" s="1954"/>
      <c r="AD224" s="1954"/>
      <c r="AE224" s="1954"/>
      <c r="AF224" s="1954"/>
      <c r="AG224" s="1954"/>
      <c r="AH224" s="1954"/>
      <c r="AI224" s="1954"/>
      <c r="AJ224" s="1954"/>
      <c r="AK224" s="1954"/>
      <c r="AL224" s="1954"/>
      <c r="AM224" s="1954"/>
      <c r="AN224" s="1954"/>
      <c r="AO224" s="1954" t="str">
        <f>المدخلات!$P$3</f>
        <v>احمد ابراهيم النعيمي</v>
      </c>
      <c r="AP224" s="1954"/>
      <c r="AQ224" s="1954"/>
      <c r="AR224" s="1954"/>
      <c r="AS224" s="1954"/>
      <c r="AT224" s="1954"/>
      <c r="AU224" s="1954"/>
      <c r="AV224" s="1954"/>
      <c r="AW224" s="1954"/>
      <c r="AX224" s="1954"/>
      <c r="AY224" s="1954"/>
      <c r="AZ224" s="1954"/>
      <c r="BA224" s="1954"/>
      <c r="BB224" s="1954"/>
      <c r="BC224" s="1954"/>
      <c r="BD224" s="1955"/>
    </row>
    <row r="225" spans="1:56" ht="2.25" customHeight="1">
      <c r="A225" s="52"/>
      <c r="B225" s="1945"/>
      <c r="C225" s="1945"/>
      <c r="D225" s="1945"/>
      <c r="E225" s="1945"/>
      <c r="F225" s="1945"/>
      <c r="G225" s="1945"/>
      <c r="H225" s="1945"/>
      <c r="I225" s="1945"/>
      <c r="J225" s="1945"/>
      <c r="K225" s="1945"/>
      <c r="L225" s="1945"/>
      <c r="M225" s="1945"/>
      <c r="N225" s="1945"/>
      <c r="O225" s="1945"/>
      <c r="P225" s="1945"/>
      <c r="Q225" s="1945"/>
      <c r="R225" s="1945"/>
      <c r="S225" s="1945"/>
      <c r="T225" s="1945"/>
      <c r="U225" s="1947"/>
      <c r="V225" s="1947"/>
      <c r="W225" s="1947"/>
      <c r="X225" s="1947"/>
      <c r="Y225" s="1947"/>
      <c r="Z225" s="1947"/>
      <c r="AA225" s="1947"/>
      <c r="AB225" s="1947"/>
      <c r="AC225" s="1947"/>
      <c r="AD225" s="1947"/>
      <c r="AE225" s="1947"/>
      <c r="AF225" s="1947"/>
      <c r="AG225" s="1947"/>
      <c r="AH225" s="1947"/>
      <c r="AI225" s="1947"/>
      <c r="AJ225" s="1947"/>
      <c r="AK225" s="1947"/>
      <c r="AL225" s="1947"/>
      <c r="AM225" s="1947"/>
      <c r="AN225" s="1947"/>
      <c r="AO225" s="1947"/>
      <c r="AP225" s="1947"/>
      <c r="AQ225" s="1947"/>
      <c r="AR225" s="1947"/>
      <c r="AS225" s="1947"/>
      <c r="AT225" s="1947"/>
      <c r="AU225" s="1947"/>
      <c r="AV225" s="1947"/>
      <c r="AW225" s="1947"/>
      <c r="AX225" s="1947"/>
      <c r="AY225" s="1947"/>
      <c r="AZ225" s="1947"/>
      <c r="BA225" s="1947"/>
      <c r="BB225" s="1947"/>
      <c r="BC225" s="1947"/>
      <c r="BD225" s="1947"/>
    </row>
    <row r="226" spans="1:56" ht="109.5" customHeight="1">
      <c r="A226" s="52"/>
      <c r="B226" s="1946"/>
      <c r="C226" s="1946"/>
      <c r="D226" s="1946"/>
      <c r="E226" s="1946"/>
      <c r="F226" s="1946"/>
      <c r="G226" s="1946"/>
      <c r="H226" s="1946"/>
      <c r="I226" s="1946"/>
      <c r="J226" s="1946"/>
      <c r="K226" s="1946"/>
      <c r="L226" s="1946"/>
      <c r="M226" s="1946"/>
      <c r="N226" s="1946"/>
      <c r="O226" s="1946"/>
      <c r="P226" s="1946"/>
      <c r="Q226" s="1946"/>
      <c r="R226" s="1946"/>
      <c r="S226" s="1946"/>
      <c r="T226" s="1946"/>
      <c r="U226" s="1948"/>
      <c r="V226" s="1948"/>
      <c r="W226" s="1948"/>
      <c r="X226" s="1948"/>
      <c r="Y226" s="1948"/>
      <c r="Z226" s="1948"/>
      <c r="AA226" s="1948"/>
      <c r="AB226" s="1948"/>
      <c r="AC226" s="1948"/>
      <c r="AD226" s="1948"/>
      <c r="AE226" s="1948"/>
      <c r="AF226" s="1948"/>
      <c r="AG226" s="1948"/>
      <c r="AH226" s="1948"/>
      <c r="AI226" s="1948"/>
      <c r="AJ226" s="1948"/>
      <c r="AK226" s="1948"/>
      <c r="AL226" s="1948"/>
      <c r="AM226" s="1948"/>
      <c r="AN226" s="1948"/>
      <c r="AO226" s="1948"/>
      <c r="AP226" s="1948"/>
      <c r="AQ226" s="1948"/>
      <c r="AR226" s="1948"/>
      <c r="AS226" s="1948"/>
      <c r="AT226" s="1948"/>
      <c r="AU226" s="1948"/>
      <c r="AV226" s="1948"/>
      <c r="AW226" s="1948"/>
      <c r="AX226" s="1948"/>
      <c r="AY226" s="1948"/>
      <c r="AZ226" s="1948"/>
      <c r="BA226" s="1948"/>
      <c r="BB226" s="1948"/>
      <c r="BC226" s="1948"/>
      <c r="BD226" s="1948"/>
    </row>
    <row r="227" spans="1:56" ht="21.75" customHeight="1">
      <c r="A227" s="1949"/>
      <c r="B227" s="1949"/>
      <c r="C227" s="1949"/>
      <c r="D227" s="1949"/>
      <c r="E227" s="1949"/>
      <c r="F227" s="1949"/>
      <c r="G227" s="1949"/>
      <c r="H227" s="1949"/>
      <c r="I227" s="1949"/>
      <c r="J227" s="1949"/>
      <c r="K227" s="1949"/>
      <c r="L227" s="1949"/>
      <c r="M227" s="1949"/>
      <c r="N227" s="1949"/>
      <c r="O227" s="1949"/>
      <c r="P227" s="1949"/>
      <c r="Q227" s="1949"/>
      <c r="R227" s="1949"/>
      <c r="S227" s="1949"/>
      <c r="T227" s="1949"/>
      <c r="U227" s="1949"/>
      <c r="V227" s="1949"/>
      <c r="W227" s="1949"/>
      <c r="X227" s="1949"/>
      <c r="Y227" s="1949"/>
      <c r="Z227" s="1949"/>
      <c r="AA227" s="1949"/>
      <c r="AB227" s="1949"/>
      <c r="AC227" s="1949"/>
      <c r="AD227" s="1949"/>
      <c r="AE227" s="1949"/>
      <c r="AF227" s="1949"/>
      <c r="AG227" s="1949"/>
      <c r="AH227" s="1949"/>
      <c r="AI227" s="1949"/>
      <c r="AJ227" s="1949"/>
      <c r="AK227" s="1949"/>
      <c r="AL227" s="1949"/>
      <c r="AM227" s="1949"/>
      <c r="AN227" s="1949"/>
      <c r="AO227" s="1949"/>
      <c r="AP227" s="1949"/>
      <c r="AQ227" s="1949"/>
      <c r="AR227" s="1949"/>
      <c r="AS227" s="1949"/>
      <c r="AT227" s="1949"/>
      <c r="AU227" s="1949"/>
      <c r="AV227" s="1949"/>
      <c r="AW227" s="1949"/>
      <c r="AX227" s="1949"/>
      <c r="AY227" s="1949"/>
      <c r="AZ227" s="1949"/>
      <c r="BA227" s="1949"/>
      <c r="BB227" s="1949"/>
      <c r="BC227" s="1949"/>
      <c r="BD227" s="1949"/>
    </row>
    <row r="228" spans="1:56">
      <c r="B228" s="1430"/>
      <c r="C228" s="1430"/>
      <c r="D228" s="1430"/>
      <c r="E228" s="1430"/>
      <c r="F228" s="1430"/>
      <c r="G228" s="1430"/>
      <c r="H228" s="1430"/>
      <c r="I228" s="1430"/>
      <c r="J228" s="1430"/>
      <c r="K228" s="1430"/>
      <c r="L228" s="1430"/>
      <c r="M228" s="1430"/>
      <c r="N228" s="1430"/>
      <c r="O228" s="1430"/>
      <c r="P228" s="1430"/>
      <c r="Q228" s="1430"/>
      <c r="R228" s="1430"/>
      <c r="S228" s="1430"/>
      <c r="T228" s="1430"/>
      <c r="U228" s="1430"/>
      <c r="V228" s="1430"/>
      <c r="W228" s="1430"/>
      <c r="X228" s="1430"/>
      <c r="Y228" s="1430"/>
      <c r="Z228" s="1430"/>
      <c r="AA228" s="1430"/>
      <c r="AB228" s="1430"/>
      <c r="AC228" s="1430"/>
      <c r="AD228" s="1430"/>
      <c r="AE228" s="1430"/>
      <c r="AF228" s="1430"/>
      <c r="AG228" s="1430"/>
      <c r="AH228" s="1430"/>
      <c r="AI228" s="1430"/>
      <c r="AJ228" s="1430"/>
      <c r="AK228" s="1430"/>
      <c r="AL228" s="1430"/>
      <c r="AM228" s="1430"/>
      <c r="AN228" s="1430"/>
      <c r="AO228" s="1430"/>
      <c r="AP228" s="1430"/>
      <c r="AQ228" s="1430"/>
      <c r="AR228" s="1430"/>
      <c r="AS228" s="1430"/>
      <c r="AT228" s="1430"/>
      <c r="AU228" s="1430"/>
      <c r="AV228" s="1430"/>
      <c r="AW228" s="1430"/>
      <c r="AX228" s="1430"/>
      <c r="AY228" s="1430"/>
      <c r="AZ228" s="1430"/>
      <c r="BA228" s="1430"/>
      <c r="BB228" s="1430"/>
      <c r="BC228" s="1430"/>
      <c r="BD228" s="1430"/>
    </row>
    <row r="229" spans="1:56">
      <c r="B229" s="1430"/>
      <c r="C229" s="1430"/>
      <c r="D229" s="1430"/>
      <c r="E229" s="1430"/>
      <c r="F229" s="1430"/>
      <c r="G229" s="1430"/>
      <c r="H229" s="1430"/>
      <c r="I229" s="1430"/>
      <c r="J229" s="1430"/>
      <c r="K229" s="1430"/>
      <c r="L229" s="1430"/>
      <c r="M229" s="1430"/>
      <c r="N229" s="1430"/>
      <c r="O229" s="1430"/>
      <c r="P229" s="1430"/>
      <c r="Q229" s="1430"/>
      <c r="R229" s="1430"/>
      <c r="S229" s="1430"/>
      <c r="T229" s="1430"/>
      <c r="U229" s="1430"/>
      <c r="V229" s="1430"/>
      <c r="W229" s="1430"/>
      <c r="X229" s="1430"/>
      <c r="Y229" s="1430"/>
      <c r="Z229" s="1430"/>
      <c r="AA229" s="1430"/>
      <c r="AB229" s="1430"/>
      <c r="AC229" s="1430"/>
      <c r="AD229" s="1430"/>
      <c r="AE229" s="1430"/>
      <c r="AF229" s="1430"/>
      <c r="AG229" s="1430"/>
      <c r="AH229" s="1430"/>
      <c r="AI229" s="1430"/>
      <c r="AJ229" s="1430"/>
      <c r="AK229" s="1430"/>
      <c r="AL229" s="1430"/>
      <c r="AM229" s="1430"/>
      <c r="AN229" s="1430"/>
      <c r="AO229" s="1430"/>
      <c r="AP229" s="1430"/>
      <c r="AQ229" s="1430"/>
      <c r="AR229" s="1430"/>
      <c r="AS229" s="1430"/>
      <c r="AT229" s="1430"/>
      <c r="AU229" s="1430"/>
      <c r="AV229" s="1430"/>
      <c r="AW229" s="1430"/>
      <c r="AX229" s="1430"/>
      <c r="AY229" s="1430"/>
      <c r="AZ229" s="1430"/>
      <c r="BA229" s="1430"/>
      <c r="BB229" s="1430"/>
      <c r="BC229" s="1430"/>
      <c r="BD229" s="1430"/>
    </row>
    <row r="230" spans="1:56">
      <c r="B230" s="1430"/>
      <c r="C230" s="1430"/>
      <c r="D230" s="1430"/>
      <c r="E230" s="1430"/>
      <c r="F230" s="1430"/>
      <c r="G230" s="1430"/>
      <c r="H230" s="1430"/>
      <c r="I230" s="1430"/>
      <c r="J230" s="1430"/>
      <c r="K230" s="1430"/>
      <c r="L230" s="1430"/>
      <c r="M230" s="1430"/>
      <c r="N230" s="1430"/>
      <c r="O230" s="1430"/>
      <c r="P230" s="1430"/>
      <c r="Q230" s="1430"/>
      <c r="R230" s="1430"/>
      <c r="S230" s="1430"/>
      <c r="T230" s="1430"/>
      <c r="U230" s="1430"/>
      <c r="V230" s="1430"/>
      <c r="W230" s="1430"/>
      <c r="X230" s="1430"/>
      <c r="Y230" s="1430"/>
      <c r="Z230" s="1430"/>
      <c r="AA230" s="1430"/>
      <c r="AB230" s="1430"/>
      <c r="AC230" s="1430"/>
      <c r="AD230" s="1430"/>
      <c r="AE230" s="1430"/>
      <c r="AF230" s="1430"/>
      <c r="AG230" s="1430"/>
      <c r="AH230" s="1430"/>
      <c r="AI230" s="1430"/>
      <c r="AJ230" s="1430"/>
      <c r="AK230" s="1430"/>
      <c r="AL230" s="1430"/>
      <c r="AM230" s="1430"/>
      <c r="AN230" s="1430"/>
      <c r="AO230" s="1430"/>
      <c r="AP230" s="1430"/>
      <c r="AQ230" s="1430"/>
      <c r="AR230" s="1430"/>
      <c r="AS230" s="1430"/>
      <c r="AT230" s="1430"/>
      <c r="AU230" s="1430"/>
      <c r="AV230" s="1430"/>
      <c r="AW230" s="1430"/>
      <c r="AX230" s="1430"/>
      <c r="AY230" s="1430"/>
      <c r="AZ230" s="1430"/>
      <c r="BA230" s="1430"/>
      <c r="BB230" s="1430"/>
      <c r="BC230" s="1430"/>
      <c r="BD230" s="1430"/>
    </row>
    <row r="231" spans="1:56">
      <c r="B231" s="1430"/>
      <c r="C231" s="1430"/>
      <c r="D231" s="1430"/>
      <c r="E231" s="1430"/>
      <c r="F231" s="1430"/>
      <c r="G231" s="1430"/>
      <c r="H231" s="1430"/>
      <c r="I231" s="1430"/>
      <c r="J231" s="1430"/>
      <c r="K231" s="1430"/>
      <c r="L231" s="1430"/>
      <c r="M231" s="1430"/>
      <c r="N231" s="1430"/>
      <c r="O231" s="1430"/>
      <c r="P231" s="1430"/>
      <c r="Q231" s="1430"/>
      <c r="R231" s="1430"/>
      <c r="S231" s="1430"/>
      <c r="T231" s="1430"/>
      <c r="U231" s="1430"/>
      <c r="V231" s="1430"/>
      <c r="W231" s="1430"/>
      <c r="X231" s="1430"/>
      <c r="Y231" s="1430"/>
      <c r="Z231" s="1430"/>
      <c r="AA231" s="1430"/>
      <c r="AB231" s="1430"/>
      <c r="AC231" s="1430"/>
      <c r="AD231" s="1430"/>
      <c r="AE231" s="1430"/>
      <c r="AF231" s="1430"/>
      <c r="AG231" s="1430"/>
      <c r="AH231" s="1430"/>
      <c r="AI231" s="1430"/>
      <c r="AJ231" s="1430"/>
      <c r="AK231" s="1430"/>
      <c r="AL231" s="1430"/>
      <c r="AM231" s="1430"/>
      <c r="AN231" s="1430"/>
      <c r="AO231" s="1430"/>
      <c r="AP231" s="1430"/>
      <c r="AQ231" s="1430"/>
      <c r="AR231" s="1430"/>
      <c r="AS231" s="1430"/>
      <c r="AT231" s="1430"/>
      <c r="AU231" s="1430"/>
      <c r="AV231" s="1430"/>
      <c r="AW231" s="1430"/>
      <c r="AX231" s="1430"/>
      <c r="AY231" s="1430"/>
      <c r="AZ231" s="1430"/>
      <c r="BA231" s="1430"/>
      <c r="BB231" s="1430"/>
      <c r="BC231" s="1430"/>
      <c r="BD231" s="1430"/>
    </row>
    <row r="232" spans="1:56">
      <c r="B232" s="1430"/>
      <c r="C232" s="1430"/>
      <c r="D232" s="1430"/>
      <c r="E232" s="1430"/>
      <c r="F232" s="1430"/>
      <c r="G232" s="1430"/>
      <c r="H232" s="1430"/>
      <c r="I232" s="1430"/>
      <c r="J232" s="1430"/>
      <c r="K232" s="1430"/>
      <c r="L232" s="1430"/>
      <c r="M232" s="1430"/>
      <c r="N232" s="1430"/>
      <c r="O232" s="1430"/>
      <c r="P232" s="1430"/>
      <c r="Q232" s="1430"/>
      <c r="R232" s="1430"/>
      <c r="S232" s="1430"/>
      <c r="T232" s="1430"/>
      <c r="U232" s="1430"/>
      <c r="V232" s="1430"/>
      <c r="W232" s="1430"/>
      <c r="X232" s="1430"/>
      <c r="Y232" s="1430"/>
      <c r="Z232" s="1430"/>
      <c r="AA232" s="1430"/>
      <c r="AB232" s="1430"/>
      <c r="AC232" s="1430"/>
      <c r="AD232" s="1430"/>
      <c r="AE232" s="1430"/>
      <c r="AF232" s="1430"/>
      <c r="AG232" s="1430"/>
      <c r="AH232" s="1430"/>
      <c r="AI232" s="1430"/>
      <c r="AJ232" s="1430"/>
      <c r="AK232" s="1430"/>
      <c r="AL232" s="1430"/>
      <c r="AM232" s="1430"/>
      <c r="AN232" s="1430"/>
      <c r="AO232" s="1430"/>
      <c r="AP232" s="1430"/>
      <c r="AQ232" s="1430"/>
      <c r="AR232" s="1430"/>
      <c r="AS232" s="1430"/>
      <c r="AT232" s="1430"/>
      <c r="AU232" s="1430"/>
      <c r="AV232" s="1430"/>
      <c r="AW232" s="1430"/>
      <c r="AX232" s="1430"/>
      <c r="AY232" s="1430"/>
      <c r="AZ232" s="1430"/>
      <c r="BA232" s="1430"/>
      <c r="BB232" s="1430"/>
      <c r="BC232" s="1430"/>
      <c r="BD232" s="1430"/>
    </row>
    <row r="233" spans="1:56">
      <c r="B233" s="1430"/>
      <c r="C233" s="1430"/>
      <c r="D233" s="1430"/>
      <c r="E233" s="1430"/>
      <c r="F233" s="1430"/>
      <c r="G233" s="1430"/>
      <c r="H233" s="1430"/>
      <c r="I233" s="1430"/>
      <c r="J233" s="1430"/>
      <c r="K233" s="1430"/>
      <c r="L233" s="1430"/>
      <c r="M233" s="1430"/>
      <c r="N233" s="1430"/>
      <c r="O233" s="1430"/>
      <c r="P233" s="1430"/>
      <c r="Q233" s="1430"/>
      <c r="R233" s="1430"/>
      <c r="S233" s="1430"/>
      <c r="T233" s="1430"/>
      <c r="U233" s="1430"/>
      <c r="V233" s="1430"/>
      <c r="W233" s="1430"/>
      <c r="X233" s="1430"/>
      <c r="Y233" s="1430"/>
      <c r="Z233" s="1430"/>
      <c r="AA233" s="1430"/>
      <c r="AB233" s="1430"/>
      <c r="AC233" s="1430"/>
      <c r="AD233" s="1430"/>
      <c r="AE233" s="1430"/>
      <c r="AF233" s="1430"/>
      <c r="AG233" s="1430"/>
      <c r="AH233" s="1430"/>
      <c r="AI233" s="1430"/>
      <c r="AJ233" s="1430"/>
      <c r="AK233" s="1430"/>
      <c r="AL233" s="1430"/>
      <c r="AM233" s="1430"/>
      <c r="AN233" s="1430"/>
      <c r="AO233" s="1430"/>
      <c r="AP233" s="1430"/>
      <c r="AQ233" s="1430"/>
      <c r="AR233" s="1430"/>
      <c r="AS233" s="1430"/>
      <c r="AT233" s="1430"/>
      <c r="AU233" s="1430"/>
      <c r="AV233" s="1430"/>
      <c r="AW233" s="1430"/>
      <c r="AX233" s="1430"/>
      <c r="AY233" s="1430"/>
      <c r="AZ233" s="1430"/>
      <c r="BA233" s="1430"/>
      <c r="BB233" s="1430"/>
      <c r="BC233" s="1430"/>
      <c r="BD233" s="1430"/>
    </row>
    <row r="234" spans="1:56">
      <c r="B234" s="1430"/>
      <c r="C234" s="1430"/>
      <c r="D234" s="1430"/>
      <c r="E234" s="1430"/>
      <c r="F234" s="1430"/>
      <c r="G234" s="1430"/>
      <c r="H234" s="1430"/>
      <c r="I234" s="1430"/>
      <c r="J234" s="1430"/>
      <c r="K234" s="1430"/>
      <c r="L234" s="1430"/>
      <c r="M234" s="1430"/>
      <c r="N234" s="1430"/>
      <c r="O234" s="1430"/>
      <c r="P234" s="1430"/>
      <c r="Q234" s="1430"/>
      <c r="R234" s="1430"/>
      <c r="S234" s="1430"/>
      <c r="T234" s="1430"/>
      <c r="U234" s="1430"/>
      <c r="V234" s="1430"/>
      <c r="W234" s="1430"/>
      <c r="X234" s="1430"/>
      <c r="Y234" s="1430"/>
      <c r="Z234" s="1430"/>
      <c r="AA234" s="1430"/>
      <c r="AB234" s="1430"/>
      <c r="AC234" s="1430"/>
      <c r="AD234" s="1430"/>
      <c r="AE234" s="1430"/>
      <c r="AF234" s="1430"/>
      <c r="AG234" s="1430"/>
      <c r="AH234" s="1430"/>
      <c r="AI234" s="1430"/>
      <c r="AJ234" s="1430"/>
      <c r="AK234" s="1430"/>
      <c r="AL234" s="1430"/>
      <c r="AM234" s="1430"/>
      <c r="AN234" s="1430"/>
      <c r="AO234" s="1430"/>
      <c r="AP234" s="1430"/>
      <c r="AQ234" s="1430"/>
      <c r="AR234" s="1430"/>
      <c r="AS234" s="1430"/>
      <c r="AT234" s="1430"/>
      <c r="AU234" s="1430"/>
      <c r="AV234" s="1430"/>
      <c r="AW234" s="1430"/>
      <c r="AX234" s="1430"/>
      <c r="AY234" s="1430"/>
      <c r="AZ234" s="1430"/>
      <c r="BA234" s="1430"/>
      <c r="BB234" s="1430"/>
      <c r="BC234" s="1430"/>
      <c r="BD234" s="1430"/>
    </row>
    <row r="235" spans="1:56">
      <c r="B235" s="1430"/>
      <c r="C235" s="1430"/>
      <c r="D235" s="1430"/>
      <c r="E235" s="1430"/>
      <c r="F235" s="1430"/>
      <c r="G235" s="1430"/>
      <c r="H235" s="1430"/>
      <c r="I235" s="1430"/>
      <c r="J235" s="1430"/>
      <c r="K235" s="1430"/>
      <c r="L235" s="1430"/>
      <c r="M235" s="1430"/>
      <c r="N235" s="1430"/>
      <c r="O235" s="1430"/>
      <c r="P235" s="1430"/>
      <c r="Q235" s="1430"/>
      <c r="R235" s="1430"/>
      <c r="S235" s="1430"/>
      <c r="T235" s="1430"/>
      <c r="U235" s="1430"/>
      <c r="V235" s="1430"/>
      <c r="W235" s="1430"/>
      <c r="X235" s="1430"/>
      <c r="Y235" s="1430"/>
      <c r="Z235" s="1430"/>
      <c r="AA235" s="1430"/>
      <c r="AB235" s="1430"/>
      <c r="AC235" s="1430"/>
      <c r="AD235" s="1430"/>
      <c r="AE235" s="1430"/>
      <c r="AF235" s="1430"/>
      <c r="AG235" s="1430"/>
      <c r="AH235" s="1430"/>
      <c r="AI235" s="1430"/>
      <c r="AJ235" s="1430"/>
      <c r="AK235" s="1430"/>
      <c r="AL235" s="1430"/>
      <c r="AM235" s="1430"/>
      <c r="AN235" s="1430"/>
      <c r="AO235" s="1430"/>
      <c r="AP235" s="1430"/>
      <c r="AQ235" s="1430"/>
      <c r="AR235" s="1430"/>
      <c r="AS235" s="1430"/>
      <c r="AT235" s="1430"/>
      <c r="AU235" s="1430"/>
      <c r="AV235" s="1430"/>
      <c r="AW235" s="1430"/>
      <c r="AX235" s="1430"/>
      <c r="AY235" s="1430"/>
      <c r="AZ235" s="1430"/>
      <c r="BA235" s="1430"/>
      <c r="BB235" s="1430"/>
      <c r="BC235" s="1430"/>
      <c r="BD235" s="1430"/>
    </row>
    <row r="236" spans="1:56">
      <c r="B236" s="1430"/>
      <c r="C236" s="1430"/>
      <c r="D236" s="1430"/>
      <c r="E236" s="1430"/>
      <c r="F236" s="1430"/>
      <c r="G236" s="1430"/>
      <c r="H236" s="1430"/>
      <c r="I236" s="1430"/>
      <c r="J236" s="1430"/>
      <c r="K236" s="1430"/>
      <c r="L236" s="1430"/>
      <c r="M236" s="1430"/>
      <c r="N236" s="1430"/>
      <c r="O236" s="1430"/>
      <c r="P236" s="1430"/>
      <c r="Q236" s="1430"/>
      <c r="R236" s="1430"/>
      <c r="S236" s="1430"/>
      <c r="T236" s="1430"/>
      <c r="U236" s="1430"/>
      <c r="V236" s="1430"/>
      <c r="W236" s="1430"/>
      <c r="X236" s="1430"/>
      <c r="Y236" s="1430"/>
      <c r="Z236" s="1430"/>
      <c r="AA236" s="1430"/>
      <c r="AB236" s="1430"/>
      <c r="AC236" s="1430"/>
      <c r="AD236" s="1430"/>
      <c r="AE236" s="1430"/>
      <c r="AF236" s="1430"/>
      <c r="AG236" s="1430"/>
      <c r="AH236" s="1430"/>
      <c r="AI236" s="1430"/>
      <c r="AJ236" s="1430"/>
      <c r="AK236" s="1430"/>
      <c r="AL236" s="1430"/>
      <c r="AM236" s="1430"/>
      <c r="AN236" s="1430"/>
      <c r="AO236" s="1430"/>
      <c r="AP236" s="1430"/>
      <c r="AQ236" s="1430"/>
      <c r="AR236" s="1430"/>
      <c r="AS236" s="1430"/>
      <c r="AT236" s="1430"/>
      <c r="AU236" s="1430"/>
      <c r="AV236" s="1430"/>
      <c r="AW236" s="1430"/>
      <c r="AX236" s="1430"/>
      <c r="AY236" s="1430"/>
      <c r="AZ236" s="1430"/>
      <c r="BA236" s="1430"/>
      <c r="BB236" s="1430"/>
      <c r="BC236" s="1430"/>
      <c r="BD236" s="1430"/>
    </row>
    <row r="237" spans="1:56">
      <c r="B237" s="1430"/>
      <c r="C237" s="1430"/>
      <c r="D237" s="1430"/>
      <c r="E237" s="1430"/>
      <c r="F237" s="1430"/>
      <c r="G237" s="1430"/>
      <c r="H237" s="1430"/>
      <c r="I237" s="1430"/>
      <c r="J237" s="1430"/>
      <c r="K237" s="1430"/>
      <c r="L237" s="1430"/>
      <c r="M237" s="1430"/>
      <c r="N237" s="1430"/>
      <c r="O237" s="1430"/>
      <c r="P237" s="1430"/>
      <c r="Q237" s="1430"/>
      <c r="R237" s="1430"/>
      <c r="S237" s="1430"/>
      <c r="T237" s="1430"/>
      <c r="U237" s="1430"/>
      <c r="V237" s="1430"/>
      <c r="W237" s="1430"/>
      <c r="X237" s="1430"/>
      <c r="Y237" s="1430"/>
      <c r="Z237" s="1430"/>
      <c r="AA237" s="1430"/>
      <c r="AB237" s="1430"/>
      <c r="AC237" s="1430"/>
      <c r="AD237" s="1430"/>
      <c r="AE237" s="1430"/>
      <c r="AF237" s="1430"/>
      <c r="AG237" s="1430"/>
      <c r="AH237" s="1430"/>
      <c r="AI237" s="1430"/>
      <c r="AJ237" s="1430"/>
      <c r="AK237" s="1430"/>
      <c r="AL237" s="1430"/>
      <c r="AM237" s="1430"/>
      <c r="AN237" s="1430"/>
      <c r="AO237" s="1430"/>
      <c r="AP237" s="1430"/>
      <c r="AQ237" s="1430"/>
      <c r="AR237" s="1430"/>
      <c r="AS237" s="1430"/>
      <c r="AT237" s="1430"/>
      <c r="AU237" s="1430"/>
      <c r="AV237" s="1430"/>
      <c r="AW237" s="1430"/>
      <c r="AX237" s="1430"/>
      <c r="AY237" s="1430"/>
      <c r="AZ237" s="1430"/>
      <c r="BA237" s="1430"/>
      <c r="BB237" s="1430"/>
      <c r="BC237" s="1430"/>
      <c r="BD237" s="1430"/>
    </row>
    <row r="238" spans="1:56">
      <c r="B238" s="1430"/>
      <c r="C238" s="1430"/>
      <c r="D238" s="1430"/>
      <c r="E238" s="1430"/>
      <c r="F238" s="1430"/>
      <c r="G238" s="1430"/>
      <c r="H238" s="1430"/>
      <c r="I238" s="1430"/>
      <c r="J238" s="1430"/>
      <c r="K238" s="1430"/>
      <c r="L238" s="1430"/>
      <c r="M238" s="1430"/>
      <c r="N238" s="1430"/>
      <c r="O238" s="1430"/>
      <c r="P238" s="1430"/>
      <c r="Q238" s="1430"/>
      <c r="R238" s="1430"/>
      <c r="S238" s="1430"/>
      <c r="T238" s="1430"/>
      <c r="U238" s="1430"/>
      <c r="V238" s="1430"/>
      <c r="W238" s="1430"/>
      <c r="X238" s="1430"/>
      <c r="Y238" s="1430"/>
      <c r="Z238" s="1430"/>
      <c r="AA238" s="1430"/>
      <c r="AB238" s="1430"/>
      <c r="AC238" s="1430"/>
      <c r="AD238" s="1430"/>
      <c r="AE238" s="1430"/>
      <c r="AF238" s="1430"/>
      <c r="AG238" s="1430"/>
      <c r="AH238" s="1430"/>
      <c r="AI238" s="1430"/>
      <c r="AJ238" s="1430"/>
      <c r="AK238" s="1430"/>
      <c r="AL238" s="1430"/>
      <c r="AM238" s="1430"/>
      <c r="AN238" s="1430"/>
      <c r="AO238" s="1430"/>
      <c r="AP238" s="1430"/>
      <c r="AQ238" s="1430"/>
      <c r="AR238" s="1430"/>
      <c r="AS238" s="1430"/>
      <c r="AT238" s="1430"/>
      <c r="AU238" s="1430"/>
      <c r="AV238" s="1430"/>
      <c r="AW238" s="1430"/>
      <c r="AX238" s="1430"/>
      <c r="AY238" s="1430"/>
      <c r="AZ238" s="1430"/>
      <c r="BA238" s="1430"/>
      <c r="BB238" s="1430"/>
      <c r="BC238" s="1430"/>
      <c r="BD238" s="1430"/>
    </row>
    <row r="239" spans="1:56">
      <c r="B239" s="1430"/>
      <c r="C239" s="1430"/>
      <c r="D239" s="1430"/>
      <c r="E239" s="1430"/>
      <c r="F239" s="1430"/>
      <c r="G239" s="1430"/>
      <c r="H239" s="1430"/>
      <c r="I239" s="1430"/>
      <c r="J239" s="1430"/>
      <c r="K239" s="1430"/>
      <c r="L239" s="1430"/>
      <c r="M239" s="1430"/>
      <c r="N239" s="1430"/>
      <c r="O239" s="1430"/>
      <c r="P239" s="1430"/>
      <c r="Q239" s="1430"/>
      <c r="R239" s="1430"/>
      <c r="S239" s="1430"/>
      <c r="T239" s="1430"/>
      <c r="U239" s="1430"/>
      <c r="V239" s="1430"/>
      <c r="W239" s="1430"/>
      <c r="X239" s="1430"/>
      <c r="Y239" s="1430"/>
      <c r="Z239" s="1430"/>
      <c r="AA239" s="1430"/>
      <c r="AB239" s="1430"/>
      <c r="AC239" s="1430"/>
      <c r="AD239" s="1430"/>
      <c r="AE239" s="1430"/>
      <c r="AF239" s="1430"/>
      <c r="AG239" s="1430"/>
      <c r="AH239" s="1430"/>
      <c r="AI239" s="1430"/>
      <c r="AJ239" s="1430"/>
      <c r="AK239" s="1430"/>
      <c r="AL239" s="1430"/>
      <c r="AM239" s="1430"/>
      <c r="AN239" s="1430"/>
      <c r="AO239" s="1430"/>
      <c r="AP239" s="1430"/>
      <c r="AQ239" s="1430"/>
      <c r="AR239" s="1430"/>
      <c r="AS239" s="1430"/>
      <c r="AT239" s="1430"/>
      <c r="AU239" s="1430"/>
      <c r="AV239" s="1430"/>
      <c r="AW239" s="1430"/>
      <c r="AX239" s="1430"/>
      <c r="AY239" s="1430"/>
      <c r="AZ239" s="1430"/>
      <c r="BA239" s="1430"/>
      <c r="BB239" s="1430"/>
      <c r="BC239" s="1430"/>
      <c r="BD239" s="1430"/>
    </row>
    <row r="240" spans="1:56">
      <c r="B240" s="1430"/>
      <c r="C240" s="1430"/>
      <c r="D240" s="1430"/>
      <c r="E240" s="1430"/>
      <c r="F240" s="1430"/>
      <c r="G240" s="1430"/>
      <c r="H240" s="1430"/>
      <c r="I240" s="1430"/>
      <c r="J240" s="1430"/>
      <c r="K240" s="1430"/>
      <c r="L240" s="1430"/>
      <c r="M240" s="1430"/>
      <c r="N240" s="1430"/>
      <c r="O240" s="1430"/>
      <c r="P240" s="1430"/>
      <c r="Q240" s="1430"/>
      <c r="R240" s="1430"/>
      <c r="S240" s="1430"/>
      <c r="T240" s="1430"/>
      <c r="U240" s="1430"/>
      <c r="V240" s="1430"/>
      <c r="W240" s="1430"/>
      <c r="X240" s="1430"/>
      <c r="Y240" s="1430"/>
      <c r="Z240" s="1430"/>
      <c r="AA240" s="1430"/>
      <c r="AB240" s="1430"/>
      <c r="AC240" s="1430"/>
      <c r="AD240" s="1430"/>
      <c r="AE240" s="1430"/>
      <c r="AF240" s="1430"/>
      <c r="AG240" s="1430"/>
      <c r="AH240" s="1430"/>
      <c r="AI240" s="1430"/>
      <c r="AJ240" s="1430"/>
      <c r="AK240" s="1430"/>
      <c r="AL240" s="1430"/>
      <c r="AM240" s="1430"/>
      <c r="AN240" s="1430"/>
      <c r="AO240" s="1430"/>
      <c r="AP240" s="1430"/>
      <c r="AQ240" s="1430"/>
      <c r="AR240" s="1430"/>
      <c r="AS240" s="1430"/>
      <c r="AT240" s="1430"/>
      <c r="AU240" s="1430"/>
      <c r="AV240" s="1430"/>
      <c r="AW240" s="1430"/>
      <c r="AX240" s="1430"/>
      <c r="AY240" s="1430"/>
      <c r="AZ240" s="1430"/>
      <c r="BA240" s="1430"/>
      <c r="BB240" s="1430"/>
      <c r="BC240" s="1430"/>
      <c r="BD240" s="1430"/>
    </row>
    <row r="241" spans="2:56">
      <c r="B241" s="1430"/>
      <c r="C241" s="1430"/>
      <c r="D241" s="1430"/>
      <c r="E241" s="1430"/>
      <c r="F241" s="1430"/>
      <c r="G241" s="1430"/>
      <c r="H241" s="1430"/>
      <c r="I241" s="1430"/>
      <c r="J241" s="1430"/>
      <c r="K241" s="1430"/>
      <c r="L241" s="1430"/>
      <c r="M241" s="1430"/>
      <c r="N241" s="1430"/>
      <c r="O241" s="1430"/>
      <c r="P241" s="1430"/>
      <c r="Q241" s="1430"/>
      <c r="R241" s="1430"/>
      <c r="S241" s="1430"/>
      <c r="T241" s="1430"/>
      <c r="U241" s="1430"/>
      <c r="V241" s="1430"/>
      <c r="W241" s="1430"/>
      <c r="X241" s="1430"/>
      <c r="Y241" s="1430"/>
      <c r="Z241" s="1430"/>
      <c r="AA241" s="1430"/>
      <c r="AB241" s="1430"/>
      <c r="AC241" s="1430"/>
      <c r="AD241" s="1430"/>
      <c r="AE241" s="1430"/>
      <c r="AF241" s="1430"/>
      <c r="AG241" s="1430"/>
      <c r="AH241" s="1430"/>
      <c r="AI241" s="1430"/>
      <c r="AJ241" s="1430"/>
      <c r="AK241" s="1430"/>
      <c r="AL241" s="1430"/>
      <c r="AM241" s="1430"/>
      <c r="AN241" s="1430"/>
      <c r="AO241" s="1430"/>
      <c r="AP241" s="1430"/>
      <c r="AQ241" s="1430"/>
      <c r="AR241" s="1430"/>
      <c r="AS241" s="1430"/>
      <c r="AT241" s="1430"/>
      <c r="AU241" s="1430"/>
      <c r="AV241" s="1430"/>
      <c r="AW241" s="1430"/>
      <c r="AX241" s="1430"/>
      <c r="AY241" s="1430"/>
      <c r="AZ241" s="1430"/>
      <c r="BA241" s="1430"/>
      <c r="BB241" s="1430"/>
      <c r="BC241" s="1430"/>
      <c r="BD241" s="1430"/>
    </row>
    <row r="242" spans="2:56">
      <c r="B242" s="1430"/>
      <c r="C242" s="1430"/>
      <c r="D242" s="1430"/>
      <c r="E242" s="1430"/>
      <c r="F242" s="1430"/>
      <c r="G242" s="1430"/>
      <c r="H242" s="1430"/>
      <c r="I242" s="1430"/>
      <c r="J242" s="1430"/>
      <c r="K242" s="1430"/>
      <c r="L242" s="1430"/>
      <c r="M242" s="1430"/>
      <c r="N242" s="1430"/>
      <c r="O242" s="1430"/>
      <c r="P242" s="1430"/>
      <c r="Q242" s="1430"/>
      <c r="R242" s="1430"/>
      <c r="S242" s="1430"/>
      <c r="T242" s="1430"/>
      <c r="U242" s="1430"/>
      <c r="V242" s="1430"/>
      <c r="W242" s="1430"/>
      <c r="X242" s="1430"/>
      <c r="Y242" s="1430"/>
      <c r="Z242" s="1430"/>
      <c r="AA242" s="1430"/>
      <c r="AB242" s="1430"/>
      <c r="AC242" s="1430"/>
      <c r="AD242" s="1430"/>
      <c r="AE242" s="1430"/>
      <c r="AF242" s="1430"/>
      <c r="AG242" s="1430"/>
      <c r="AH242" s="1430"/>
      <c r="AI242" s="1430"/>
      <c r="AJ242" s="1430"/>
      <c r="AK242" s="1430"/>
      <c r="AL242" s="1430"/>
      <c r="AM242" s="1430"/>
      <c r="AN242" s="1430"/>
      <c r="AO242" s="1430"/>
      <c r="AP242" s="1430"/>
      <c r="AQ242" s="1430"/>
      <c r="AR242" s="1430"/>
      <c r="AS242" s="1430"/>
      <c r="AT242" s="1430"/>
      <c r="AU242" s="1430"/>
      <c r="AV242" s="1430"/>
      <c r="AW242" s="1430"/>
      <c r="AX242" s="1430"/>
      <c r="AY242" s="1430"/>
      <c r="AZ242" s="1430"/>
      <c r="BA242" s="1430"/>
      <c r="BB242" s="1430"/>
      <c r="BC242" s="1430"/>
      <c r="BD242" s="1430"/>
    </row>
    <row r="243" spans="2:56">
      <c r="B243" s="1430"/>
      <c r="C243" s="1430"/>
      <c r="D243" s="1430"/>
      <c r="E243" s="1430"/>
      <c r="F243" s="1430"/>
      <c r="G243" s="1430"/>
      <c r="H243" s="1430"/>
      <c r="I243" s="1430"/>
      <c r="J243" s="1430"/>
      <c r="K243" s="1430"/>
      <c r="L243" s="1430"/>
      <c r="M243" s="1430"/>
      <c r="N243" s="1430"/>
      <c r="O243" s="1430"/>
      <c r="P243" s="1430"/>
      <c r="Q243" s="1430"/>
      <c r="R243" s="1430"/>
      <c r="S243" s="1430"/>
      <c r="T243" s="1430"/>
      <c r="U243" s="1430"/>
      <c r="V243" s="1430"/>
      <c r="W243" s="1430"/>
      <c r="X243" s="1430"/>
      <c r="Y243" s="1430"/>
      <c r="Z243" s="1430"/>
      <c r="AA243" s="1430"/>
      <c r="AB243" s="1430"/>
      <c r="AC243" s="1430"/>
      <c r="AD243" s="1430"/>
      <c r="AE243" s="1430"/>
      <c r="AF243" s="1430"/>
      <c r="AG243" s="1430"/>
      <c r="AH243" s="1430"/>
      <c r="AI243" s="1430"/>
      <c r="AJ243" s="1430"/>
      <c r="AK243" s="1430"/>
      <c r="AL243" s="1430"/>
      <c r="AM243" s="1430"/>
      <c r="AN243" s="1430"/>
      <c r="AO243" s="1430"/>
      <c r="AP243" s="1430"/>
      <c r="AQ243" s="1430"/>
      <c r="AR243" s="1430"/>
      <c r="AS243" s="1430"/>
      <c r="AT243" s="1430"/>
      <c r="AU243" s="1430"/>
      <c r="AV243" s="1430"/>
      <c r="AW243" s="1430"/>
      <c r="AX243" s="1430"/>
      <c r="AY243" s="1430"/>
      <c r="AZ243" s="1430"/>
      <c r="BA243" s="1430"/>
      <c r="BB243" s="1430"/>
      <c r="BC243" s="1430"/>
      <c r="BD243" s="1430"/>
    </row>
    <row r="244" spans="2:56">
      <c r="B244" s="1430"/>
      <c r="C244" s="1430"/>
      <c r="D244" s="1430"/>
      <c r="E244" s="1430"/>
      <c r="F244" s="1430"/>
      <c r="G244" s="1430"/>
      <c r="H244" s="1430"/>
      <c r="I244" s="1430"/>
      <c r="J244" s="1430"/>
      <c r="K244" s="1430"/>
      <c r="L244" s="1430"/>
      <c r="M244" s="1430"/>
      <c r="N244" s="1430"/>
      <c r="O244" s="1430"/>
      <c r="P244" s="1430"/>
      <c r="Q244" s="1430"/>
      <c r="R244" s="1430"/>
      <c r="S244" s="1430"/>
      <c r="T244" s="1430"/>
      <c r="U244" s="1430"/>
      <c r="V244" s="1430"/>
      <c r="W244" s="1430"/>
      <c r="X244" s="1430"/>
      <c r="Y244" s="1430"/>
      <c r="Z244" s="1430"/>
      <c r="AA244" s="1430"/>
      <c r="AB244" s="1430"/>
      <c r="AC244" s="1430"/>
      <c r="AD244" s="1430"/>
      <c r="AE244" s="1430"/>
      <c r="AF244" s="1430"/>
      <c r="AG244" s="1430"/>
      <c r="AH244" s="1430"/>
      <c r="AI244" s="1430"/>
      <c r="AJ244" s="1430"/>
      <c r="AK244" s="1430"/>
      <c r="AL244" s="1430"/>
      <c r="AM244" s="1430"/>
      <c r="AN244" s="1430"/>
      <c r="AO244" s="1430"/>
      <c r="AP244" s="1430"/>
      <c r="AQ244" s="1430"/>
      <c r="AR244" s="1430"/>
      <c r="AS244" s="1430"/>
      <c r="AT244" s="1430"/>
      <c r="AU244" s="1430"/>
      <c r="AV244" s="1430"/>
      <c r="AW244" s="1430"/>
      <c r="AX244" s="1430"/>
      <c r="AY244" s="1430"/>
      <c r="AZ244" s="1430"/>
      <c r="BA244" s="1430"/>
      <c r="BB244" s="1430"/>
      <c r="BC244" s="1430"/>
      <c r="BD244" s="1430"/>
    </row>
    <row r="245" spans="2:56">
      <c r="B245" s="1430"/>
      <c r="C245" s="1430"/>
      <c r="D245" s="1430"/>
      <c r="E245" s="1430"/>
      <c r="F245" s="1430"/>
      <c r="G245" s="1430"/>
      <c r="H245" s="1430"/>
      <c r="I245" s="1430"/>
      <c r="J245" s="1430"/>
      <c r="K245" s="1430"/>
      <c r="L245" s="1430"/>
      <c r="M245" s="1430"/>
      <c r="N245" s="1430"/>
      <c r="O245" s="1430"/>
      <c r="P245" s="1430"/>
      <c r="Q245" s="1430"/>
      <c r="R245" s="1430"/>
      <c r="S245" s="1430"/>
      <c r="T245" s="1430"/>
      <c r="U245" s="1430"/>
      <c r="V245" s="1430"/>
      <c r="W245" s="1430"/>
      <c r="X245" s="1430"/>
      <c r="Y245" s="1430"/>
      <c r="Z245" s="1430"/>
      <c r="AA245" s="1430"/>
      <c r="AB245" s="1430"/>
      <c r="AC245" s="1430"/>
      <c r="AD245" s="1430"/>
      <c r="AE245" s="1430"/>
      <c r="AF245" s="1430"/>
      <c r="AG245" s="1430"/>
      <c r="AH245" s="1430"/>
      <c r="AI245" s="1430"/>
      <c r="AJ245" s="1430"/>
      <c r="AK245" s="1430"/>
      <c r="AL245" s="1430"/>
      <c r="AM245" s="1430"/>
      <c r="AN245" s="1430"/>
      <c r="AO245" s="1430"/>
      <c r="AP245" s="1430"/>
      <c r="AQ245" s="1430"/>
      <c r="AR245" s="1430"/>
      <c r="AS245" s="1430"/>
      <c r="AT245" s="1430"/>
      <c r="AU245" s="1430"/>
      <c r="AV245" s="1430"/>
      <c r="AW245" s="1430"/>
      <c r="AX245" s="1430"/>
      <c r="AY245" s="1430"/>
      <c r="AZ245" s="1430"/>
      <c r="BA245" s="1430"/>
      <c r="BB245" s="1430"/>
      <c r="BC245" s="1430"/>
      <c r="BD245" s="1430"/>
    </row>
    <row r="246" spans="2:56">
      <c r="B246" s="1430"/>
      <c r="C246" s="1430"/>
      <c r="D246" s="1430"/>
      <c r="E246" s="1430"/>
      <c r="F246" s="1430"/>
      <c r="G246" s="1430"/>
      <c r="H246" s="1430"/>
      <c r="I246" s="1430"/>
      <c r="J246" s="1430"/>
      <c r="K246" s="1430"/>
      <c r="L246" s="1430"/>
      <c r="M246" s="1430"/>
      <c r="N246" s="1430"/>
      <c r="O246" s="1430"/>
      <c r="P246" s="1430"/>
      <c r="Q246" s="1430"/>
      <c r="R246" s="1430"/>
      <c r="S246" s="1430"/>
      <c r="T246" s="1430"/>
      <c r="U246" s="1430"/>
      <c r="V246" s="1430"/>
      <c r="W246" s="1430"/>
      <c r="X246" s="1430"/>
      <c r="Y246" s="1430"/>
      <c r="Z246" s="1430"/>
      <c r="AA246" s="1430"/>
      <c r="AB246" s="1430"/>
      <c r="AC246" s="1430"/>
      <c r="AD246" s="1430"/>
      <c r="AE246" s="1430"/>
      <c r="AF246" s="1430"/>
      <c r="AG246" s="1430"/>
      <c r="AH246" s="1430"/>
      <c r="AI246" s="1430"/>
      <c r="AJ246" s="1430"/>
      <c r="AK246" s="1430"/>
      <c r="AL246" s="1430"/>
      <c r="AM246" s="1430"/>
      <c r="AN246" s="1430"/>
      <c r="AO246" s="1430"/>
      <c r="AP246" s="1430"/>
      <c r="AQ246" s="1430"/>
      <c r="AR246" s="1430"/>
      <c r="AS246" s="1430"/>
      <c r="AT246" s="1430"/>
      <c r="AU246" s="1430"/>
      <c r="AV246" s="1430"/>
      <c r="AW246" s="1430"/>
      <c r="AX246" s="1430"/>
      <c r="AY246" s="1430"/>
      <c r="AZ246" s="1430"/>
      <c r="BA246" s="1430"/>
      <c r="BB246" s="1430"/>
      <c r="BC246" s="1430"/>
      <c r="BD246" s="1430"/>
    </row>
    <row r="247" spans="2:56">
      <c r="B247" s="1430"/>
      <c r="C247" s="1430"/>
      <c r="D247" s="1430"/>
      <c r="E247" s="1430"/>
      <c r="F247" s="1430"/>
      <c r="G247" s="1430"/>
      <c r="H247" s="1430"/>
      <c r="I247" s="1430"/>
      <c r="J247" s="1430"/>
      <c r="K247" s="1430"/>
      <c r="L247" s="1430"/>
      <c r="M247" s="1430"/>
      <c r="N247" s="1430"/>
      <c r="O247" s="1430"/>
      <c r="P247" s="1430"/>
      <c r="Q247" s="1430"/>
      <c r="R247" s="1430"/>
      <c r="S247" s="1430"/>
      <c r="T247" s="1430"/>
      <c r="U247" s="1430"/>
      <c r="V247" s="1430"/>
      <c r="W247" s="1430"/>
      <c r="X247" s="1430"/>
      <c r="Y247" s="1430"/>
      <c r="Z247" s="1430"/>
      <c r="AA247" s="1430"/>
      <c r="AB247" s="1430"/>
      <c r="AC247" s="1430"/>
      <c r="AD247" s="1430"/>
      <c r="AE247" s="1430"/>
      <c r="AF247" s="1430"/>
      <c r="AG247" s="1430"/>
      <c r="AH247" s="1430"/>
      <c r="AI247" s="1430"/>
      <c r="AJ247" s="1430"/>
      <c r="AK247" s="1430"/>
      <c r="AL247" s="1430"/>
      <c r="AM247" s="1430"/>
      <c r="AN247" s="1430"/>
      <c r="AO247" s="1430"/>
      <c r="AP247" s="1430"/>
      <c r="AQ247" s="1430"/>
      <c r="AR247" s="1430"/>
      <c r="AS247" s="1430"/>
      <c r="AT247" s="1430"/>
      <c r="AU247" s="1430"/>
      <c r="AV247" s="1430"/>
      <c r="AW247" s="1430"/>
      <c r="AX247" s="1430"/>
      <c r="AY247" s="1430"/>
      <c r="AZ247" s="1430"/>
      <c r="BA247" s="1430"/>
      <c r="BB247" s="1430"/>
      <c r="BC247" s="1430"/>
      <c r="BD247" s="1430"/>
    </row>
    <row r="248" spans="2:56">
      <c r="B248" s="1430"/>
      <c r="C248" s="1430"/>
      <c r="D248" s="1430"/>
      <c r="E248" s="1430"/>
      <c r="F248" s="1430"/>
      <c r="G248" s="1430"/>
      <c r="H248" s="1430"/>
      <c r="I248" s="1430"/>
      <c r="J248" s="1430"/>
      <c r="K248" s="1430"/>
      <c r="L248" s="1430"/>
      <c r="M248" s="1430"/>
      <c r="N248" s="1430"/>
      <c r="O248" s="1430"/>
      <c r="P248" s="1430"/>
      <c r="Q248" s="1430"/>
      <c r="R248" s="1430"/>
      <c r="S248" s="1430"/>
      <c r="T248" s="1430"/>
      <c r="U248" s="1430"/>
      <c r="V248" s="1430"/>
      <c r="W248" s="1430"/>
      <c r="X248" s="1430"/>
      <c r="Y248" s="1430"/>
      <c r="Z248" s="1430"/>
      <c r="AA248" s="1430"/>
      <c r="AB248" s="1430"/>
      <c r="AC248" s="1430"/>
      <c r="AD248" s="1430"/>
      <c r="AE248" s="1430"/>
      <c r="AF248" s="1430"/>
      <c r="AG248" s="1430"/>
      <c r="AH248" s="1430"/>
      <c r="AI248" s="1430"/>
      <c r="AJ248" s="1430"/>
      <c r="AK248" s="1430"/>
      <c r="AL248" s="1430"/>
      <c r="AM248" s="1430"/>
      <c r="AN248" s="1430"/>
      <c r="AO248" s="1430"/>
      <c r="AP248" s="1430"/>
      <c r="AQ248" s="1430"/>
      <c r="AR248" s="1430"/>
      <c r="AS248" s="1430"/>
      <c r="AT248" s="1430"/>
      <c r="AU248" s="1430"/>
      <c r="AV248" s="1430"/>
      <c r="AW248" s="1430"/>
      <c r="AX248" s="1430"/>
      <c r="AY248" s="1430"/>
      <c r="AZ248" s="1430"/>
      <c r="BA248" s="1430"/>
      <c r="BB248" s="1430"/>
      <c r="BC248" s="1430"/>
      <c r="BD248" s="1430"/>
    </row>
    <row r="249" spans="2:56">
      <c r="B249" s="1430"/>
      <c r="C249" s="1430"/>
      <c r="D249" s="1430"/>
      <c r="E249" s="1430"/>
      <c r="F249" s="1430"/>
      <c r="G249" s="1430"/>
      <c r="H249" s="1430"/>
      <c r="I249" s="1430"/>
      <c r="J249" s="1430"/>
      <c r="K249" s="1430"/>
      <c r="L249" s="1430"/>
      <c r="M249" s="1430"/>
      <c r="N249" s="1430"/>
      <c r="O249" s="1430"/>
      <c r="P249" s="1430"/>
      <c r="Q249" s="1430"/>
      <c r="R249" s="1430"/>
      <c r="S249" s="1430"/>
      <c r="T249" s="1430"/>
      <c r="U249" s="1430"/>
      <c r="V249" s="1430"/>
      <c r="W249" s="1430"/>
      <c r="X249" s="1430"/>
      <c r="Y249" s="1430"/>
      <c r="Z249" s="1430"/>
      <c r="AA249" s="1430"/>
      <c r="AB249" s="1430"/>
      <c r="AC249" s="1430"/>
      <c r="AD249" s="1430"/>
      <c r="AE249" s="1430"/>
      <c r="AF249" s="1430"/>
      <c r="AG249" s="1430"/>
      <c r="AH249" s="1430"/>
      <c r="AI249" s="1430"/>
      <c r="AJ249" s="1430"/>
      <c r="AK249" s="1430"/>
      <c r="AL249" s="1430"/>
      <c r="AM249" s="1430"/>
      <c r="AN249" s="1430"/>
      <c r="AO249" s="1430"/>
      <c r="AP249" s="1430"/>
      <c r="AQ249" s="1430"/>
      <c r="AR249" s="1430"/>
      <c r="AS249" s="1430"/>
      <c r="AT249" s="1430"/>
      <c r="AU249" s="1430"/>
      <c r="AV249" s="1430"/>
      <c r="AW249" s="1430"/>
      <c r="AX249" s="1430"/>
      <c r="AY249" s="1430"/>
      <c r="AZ249" s="1430"/>
      <c r="BA249" s="1430"/>
      <c r="BB249" s="1430"/>
      <c r="BC249" s="1430"/>
      <c r="BD249" s="1430"/>
    </row>
    <row r="250" spans="2:56">
      <c r="B250" s="1430"/>
      <c r="C250" s="1430"/>
      <c r="D250" s="1430"/>
      <c r="E250" s="1430"/>
      <c r="F250" s="1430"/>
      <c r="G250" s="1430"/>
      <c r="H250" s="1430"/>
      <c r="I250" s="1430"/>
      <c r="J250" s="1430"/>
      <c r="K250" s="1430"/>
      <c r="L250" s="1430"/>
      <c r="M250" s="1430"/>
      <c r="N250" s="1430"/>
      <c r="O250" s="1430"/>
      <c r="P250" s="1430"/>
      <c r="Q250" s="1430"/>
      <c r="R250" s="1430"/>
      <c r="S250" s="1430"/>
      <c r="T250" s="1430"/>
      <c r="U250" s="1430"/>
      <c r="V250" s="1430"/>
      <c r="W250" s="1430"/>
      <c r="X250" s="1430"/>
      <c r="Y250" s="1430"/>
      <c r="Z250" s="1430"/>
      <c r="AA250" s="1430"/>
      <c r="AB250" s="1430"/>
      <c r="AC250" s="1430"/>
      <c r="AD250" s="1430"/>
      <c r="AE250" s="1430"/>
      <c r="AF250" s="1430"/>
      <c r="AG250" s="1430"/>
      <c r="AH250" s="1430"/>
      <c r="AI250" s="1430"/>
      <c r="AJ250" s="1430"/>
      <c r="AK250" s="1430"/>
      <c r="AL250" s="1430"/>
      <c r="AM250" s="1430"/>
      <c r="AN250" s="1430"/>
      <c r="AO250" s="1430"/>
      <c r="AP250" s="1430"/>
      <c r="AQ250" s="1430"/>
      <c r="AR250" s="1430"/>
      <c r="AS250" s="1430"/>
      <c r="AT250" s="1430"/>
      <c r="AU250" s="1430"/>
      <c r="AV250" s="1430"/>
      <c r="AW250" s="1430"/>
      <c r="AX250" s="1430"/>
      <c r="AY250" s="1430"/>
      <c r="AZ250" s="1430"/>
      <c r="BA250" s="1430"/>
      <c r="BB250" s="1430"/>
      <c r="BC250" s="1430"/>
      <c r="BD250" s="1430"/>
    </row>
    <row r="251" spans="2:56">
      <c r="B251" s="1430"/>
      <c r="C251" s="1430"/>
      <c r="D251" s="1430"/>
      <c r="E251" s="1430"/>
      <c r="F251" s="1430"/>
      <c r="G251" s="1430"/>
      <c r="H251" s="1430"/>
      <c r="I251" s="1430"/>
      <c r="J251" s="1430"/>
      <c r="K251" s="1430"/>
      <c r="L251" s="1430"/>
      <c r="M251" s="1430"/>
      <c r="N251" s="1430"/>
      <c r="O251" s="1430"/>
      <c r="P251" s="1430"/>
      <c r="Q251" s="1430"/>
      <c r="R251" s="1430"/>
      <c r="S251" s="1430"/>
      <c r="T251" s="1430"/>
      <c r="U251" s="1430"/>
      <c r="V251" s="1430"/>
      <c r="W251" s="1430"/>
      <c r="X251" s="1430"/>
      <c r="Y251" s="1430"/>
      <c r="Z251" s="1430"/>
      <c r="AA251" s="1430"/>
      <c r="AB251" s="1430"/>
      <c r="AC251" s="1430"/>
      <c r="AD251" s="1430"/>
      <c r="AE251" s="1430"/>
      <c r="AF251" s="1430"/>
      <c r="AG251" s="1430"/>
      <c r="AH251" s="1430"/>
      <c r="AI251" s="1430"/>
      <c r="AJ251" s="1430"/>
      <c r="AK251" s="1430"/>
      <c r="AL251" s="1430"/>
      <c r="AM251" s="1430"/>
      <c r="AN251" s="1430"/>
      <c r="AO251" s="1430"/>
      <c r="AP251" s="1430"/>
      <c r="AQ251" s="1430"/>
      <c r="AR251" s="1430"/>
      <c r="AS251" s="1430"/>
      <c r="AT251" s="1430"/>
      <c r="AU251" s="1430"/>
      <c r="AV251" s="1430"/>
      <c r="AW251" s="1430"/>
      <c r="AX251" s="1430"/>
      <c r="AY251" s="1430"/>
      <c r="AZ251" s="1430"/>
      <c r="BA251" s="1430"/>
      <c r="BB251" s="1430"/>
      <c r="BC251" s="1430"/>
      <c r="BD251" s="1430"/>
    </row>
    <row r="252" spans="2:56">
      <c r="B252" s="1430"/>
      <c r="C252" s="1430"/>
      <c r="D252" s="1430"/>
      <c r="E252" s="1430"/>
      <c r="F252" s="1430"/>
      <c r="G252" s="1430"/>
      <c r="H252" s="1430"/>
      <c r="I252" s="1430"/>
      <c r="J252" s="1430"/>
      <c r="K252" s="1430"/>
      <c r="L252" s="1430"/>
      <c r="M252" s="1430"/>
      <c r="N252" s="1430"/>
      <c r="O252" s="1430"/>
      <c r="P252" s="1430"/>
      <c r="Q252" s="1430"/>
      <c r="R252" s="1430"/>
      <c r="S252" s="1430"/>
      <c r="T252" s="1430"/>
      <c r="U252" s="1430"/>
      <c r="V252" s="1430"/>
      <c r="W252" s="1430"/>
      <c r="X252" s="1430"/>
      <c r="Y252" s="1430"/>
      <c r="Z252" s="1430"/>
      <c r="AA252" s="1430"/>
      <c r="AB252" s="1430"/>
      <c r="AC252" s="1430"/>
      <c r="AD252" s="1430"/>
      <c r="AE252" s="1430"/>
      <c r="AF252" s="1430"/>
      <c r="AG252" s="1430"/>
      <c r="AH252" s="1430"/>
      <c r="AI252" s="1430"/>
      <c r="AJ252" s="1430"/>
      <c r="AK252" s="1430"/>
      <c r="AL252" s="1430"/>
      <c r="AM252" s="1430"/>
      <c r="AN252" s="1430"/>
      <c r="AO252" s="1430"/>
      <c r="AP252" s="1430"/>
      <c r="AQ252" s="1430"/>
      <c r="AR252" s="1430"/>
      <c r="AS252" s="1430"/>
      <c r="AT252" s="1430"/>
      <c r="AU252" s="1430"/>
      <c r="AV252" s="1430"/>
      <c r="AW252" s="1430"/>
      <c r="AX252" s="1430"/>
      <c r="AY252" s="1430"/>
      <c r="AZ252" s="1430"/>
      <c r="BA252" s="1430"/>
      <c r="BB252" s="1430"/>
      <c r="BC252" s="1430"/>
      <c r="BD252" s="1430"/>
    </row>
    <row r="253" spans="2:56">
      <c r="B253" s="1430"/>
      <c r="C253" s="1430"/>
      <c r="D253" s="1430"/>
      <c r="E253" s="1430"/>
      <c r="F253" s="1430"/>
      <c r="G253" s="1430"/>
      <c r="H253" s="1430"/>
      <c r="I253" s="1430"/>
      <c r="J253" s="1430"/>
      <c r="K253" s="1430"/>
      <c r="L253" s="1430"/>
      <c r="M253" s="1430"/>
      <c r="N253" s="1430"/>
      <c r="O253" s="1430"/>
      <c r="P253" s="1430"/>
      <c r="Q253" s="1430"/>
      <c r="R253" s="1430"/>
      <c r="S253" s="1430"/>
      <c r="T253" s="1430"/>
      <c r="U253" s="1430"/>
      <c r="V253" s="1430"/>
      <c r="W253" s="1430"/>
      <c r="X253" s="1430"/>
      <c r="Y253" s="1430"/>
      <c r="Z253" s="1430"/>
      <c r="AA253" s="1430"/>
      <c r="AB253" s="1430"/>
      <c r="AC253" s="1430"/>
      <c r="AD253" s="1430"/>
      <c r="AE253" s="1430"/>
      <c r="AF253" s="1430"/>
      <c r="AG253" s="1430"/>
      <c r="AH253" s="1430"/>
      <c r="AI253" s="1430"/>
      <c r="AJ253" s="1430"/>
      <c r="AK253" s="1430"/>
      <c r="AL253" s="1430"/>
      <c r="AM253" s="1430"/>
      <c r="AN253" s="1430"/>
      <c r="AO253" s="1430"/>
      <c r="AP253" s="1430"/>
      <c r="AQ253" s="1430"/>
      <c r="AR253" s="1430"/>
      <c r="AS253" s="1430"/>
      <c r="AT253" s="1430"/>
      <c r="AU253" s="1430"/>
      <c r="AV253" s="1430"/>
      <c r="AW253" s="1430"/>
      <c r="AX253" s="1430"/>
      <c r="AY253" s="1430"/>
      <c r="AZ253" s="1430"/>
      <c r="BA253" s="1430"/>
      <c r="BB253" s="1430"/>
      <c r="BC253" s="1430"/>
      <c r="BD253" s="1430"/>
    </row>
    <row r="254" spans="2:56">
      <c r="B254" s="1430"/>
      <c r="C254" s="1430"/>
      <c r="D254" s="1430"/>
      <c r="E254" s="1430"/>
      <c r="F254" s="1430"/>
      <c r="G254" s="1430"/>
      <c r="H254" s="1430"/>
      <c r="I254" s="1430"/>
      <c r="J254" s="1430"/>
      <c r="K254" s="1430"/>
      <c r="L254" s="1430"/>
      <c r="M254" s="1430"/>
      <c r="N254" s="1430"/>
      <c r="O254" s="1430"/>
      <c r="P254" s="1430"/>
      <c r="Q254" s="1430"/>
      <c r="R254" s="1430"/>
      <c r="S254" s="1430"/>
      <c r="T254" s="1430"/>
      <c r="U254" s="1430"/>
      <c r="V254" s="1430"/>
      <c r="W254" s="1430"/>
      <c r="X254" s="1430"/>
      <c r="Y254" s="1430"/>
      <c r="Z254" s="1430"/>
      <c r="AA254" s="1430"/>
      <c r="AB254" s="1430"/>
      <c r="AC254" s="1430"/>
      <c r="AD254" s="1430"/>
      <c r="AE254" s="1430"/>
      <c r="AF254" s="1430"/>
      <c r="AG254" s="1430"/>
      <c r="AH254" s="1430"/>
      <c r="AI254" s="1430"/>
      <c r="AJ254" s="1430"/>
      <c r="AK254" s="1430"/>
      <c r="AL254" s="1430"/>
      <c r="AM254" s="1430"/>
      <c r="AN254" s="1430"/>
      <c r="AO254" s="1430"/>
      <c r="AP254" s="1430"/>
      <c r="AQ254" s="1430"/>
      <c r="AR254" s="1430"/>
      <c r="AS254" s="1430"/>
      <c r="AT254" s="1430"/>
      <c r="AU254" s="1430"/>
      <c r="AV254" s="1430"/>
      <c r="AW254" s="1430"/>
      <c r="AX254" s="1430"/>
      <c r="AY254" s="1430"/>
      <c r="AZ254" s="1430"/>
      <c r="BA254" s="1430"/>
      <c r="BB254" s="1430"/>
      <c r="BC254" s="1430"/>
      <c r="BD254" s="1430"/>
    </row>
    <row r="255" spans="2:56">
      <c r="B255" s="1430"/>
      <c r="C255" s="1430"/>
      <c r="D255" s="1430"/>
      <c r="E255" s="1430"/>
      <c r="F255" s="1430"/>
      <c r="G255" s="1430"/>
      <c r="H255" s="1430"/>
      <c r="I255" s="1430"/>
      <c r="J255" s="1430"/>
      <c r="K255" s="1430"/>
      <c r="L255" s="1430"/>
      <c r="M255" s="1430"/>
      <c r="N255" s="1430"/>
      <c r="O255" s="1430"/>
      <c r="P255" s="1430"/>
      <c r="Q255" s="1430"/>
      <c r="R255" s="1430"/>
      <c r="S255" s="1430"/>
      <c r="T255" s="1430"/>
      <c r="U255" s="1430"/>
      <c r="V255" s="1430"/>
      <c r="W255" s="1430"/>
      <c r="X255" s="1430"/>
      <c r="Y255" s="1430"/>
      <c r="Z255" s="1430"/>
      <c r="AA255" s="1430"/>
      <c r="AB255" s="1430"/>
      <c r="AC255" s="1430"/>
      <c r="AD255" s="1430"/>
      <c r="AE255" s="1430"/>
      <c r="AF255" s="1430"/>
      <c r="AG255" s="1430"/>
      <c r="AH255" s="1430"/>
      <c r="AI255" s="1430"/>
      <c r="AJ255" s="1430"/>
      <c r="AK255" s="1430"/>
      <c r="AL255" s="1430"/>
      <c r="AM255" s="1430"/>
      <c r="AN255" s="1430"/>
      <c r="AO255" s="1430"/>
      <c r="AP255" s="1430"/>
      <c r="AQ255" s="1430"/>
      <c r="AR255" s="1430"/>
      <c r="AS255" s="1430"/>
      <c r="AT255" s="1430"/>
      <c r="AU255" s="1430"/>
      <c r="AV255" s="1430"/>
      <c r="AW255" s="1430"/>
      <c r="AX255" s="1430"/>
      <c r="AY255" s="1430"/>
      <c r="AZ255" s="1430"/>
      <c r="BA255" s="1430"/>
      <c r="BB255" s="1430"/>
      <c r="BC255" s="1430"/>
      <c r="BD255" s="1430"/>
    </row>
    <row r="256" spans="2:56">
      <c r="B256" s="1430"/>
      <c r="C256" s="1430"/>
      <c r="D256" s="1430"/>
      <c r="E256" s="1430"/>
      <c r="F256" s="1430"/>
      <c r="G256" s="1430"/>
      <c r="H256" s="1430"/>
      <c r="I256" s="1430"/>
      <c r="J256" s="1430"/>
      <c r="K256" s="1430"/>
      <c r="L256" s="1430"/>
      <c r="M256" s="1430"/>
      <c r="N256" s="1430"/>
      <c r="O256" s="1430"/>
      <c r="P256" s="1430"/>
      <c r="Q256" s="1430"/>
      <c r="R256" s="1430"/>
      <c r="S256" s="1430"/>
      <c r="T256" s="1430"/>
      <c r="U256" s="1430"/>
      <c r="V256" s="1430"/>
      <c r="W256" s="1430"/>
      <c r="X256" s="1430"/>
      <c r="Y256" s="1430"/>
      <c r="Z256" s="1430"/>
      <c r="AA256" s="1430"/>
      <c r="AB256" s="1430"/>
      <c r="AC256" s="1430"/>
      <c r="AD256" s="1430"/>
      <c r="AE256" s="1430"/>
      <c r="AF256" s="1430"/>
      <c r="AG256" s="1430"/>
      <c r="AH256" s="1430"/>
      <c r="AI256" s="1430"/>
      <c r="AJ256" s="1430"/>
      <c r="AK256" s="1430"/>
      <c r="AL256" s="1430"/>
      <c r="AM256" s="1430"/>
      <c r="AN256" s="1430"/>
      <c r="AO256" s="1430"/>
      <c r="AP256" s="1430"/>
      <c r="AQ256" s="1430"/>
      <c r="AR256" s="1430"/>
      <c r="AS256" s="1430"/>
      <c r="AT256" s="1430"/>
      <c r="AU256" s="1430"/>
      <c r="AV256" s="1430"/>
      <c r="AW256" s="1430"/>
      <c r="AX256" s="1430"/>
      <c r="AY256" s="1430"/>
      <c r="AZ256" s="1430"/>
      <c r="BA256" s="1430"/>
      <c r="BB256" s="1430"/>
      <c r="BC256" s="1430"/>
      <c r="BD256" s="1430"/>
    </row>
    <row r="257" spans="2:56">
      <c r="B257" s="1430"/>
      <c r="C257" s="1430"/>
      <c r="D257" s="1430"/>
      <c r="E257" s="1430"/>
      <c r="F257" s="1430"/>
      <c r="G257" s="1430"/>
      <c r="H257" s="1430"/>
      <c r="I257" s="1430"/>
      <c r="J257" s="1430"/>
      <c r="K257" s="1430"/>
      <c r="L257" s="1430"/>
      <c r="M257" s="1430"/>
      <c r="N257" s="1430"/>
      <c r="O257" s="1430"/>
      <c r="P257" s="1430"/>
      <c r="Q257" s="1430"/>
      <c r="R257" s="1430"/>
      <c r="S257" s="1430"/>
      <c r="T257" s="1430"/>
      <c r="U257" s="1430"/>
      <c r="V257" s="1430"/>
      <c r="W257" s="1430"/>
      <c r="X257" s="1430"/>
      <c r="Y257" s="1430"/>
      <c r="Z257" s="1430"/>
      <c r="AA257" s="1430"/>
      <c r="AB257" s="1430"/>
      <c r="AC257" s="1430"/>
      <c r="AD257" s="1430"/>
      <c r="AE257" s="1430"/>
      <c r="AF257" s="1430"/>
      <c r="AG257" s="1430"/>
      <c r="AH257" s="1430"/>
      <c r="AI257" s="1430"/>
      <c r="AJ257" s="1430"/>
      <c r="AK257" s="1430"/>
      <c r="AL257" s="1430"/>
      <c r="AM257" s="1430"/>
      <c r="AN257" s="1430"/>
      <c r="AO257" s="1430"/>
      <c r="AP257" s="1430"/>
      <c r="AQ257" s="1430"/>
      <c r="AR257" s="1430"/>
      <c r="AS257" s="1430"/>
      <c r="AT257" s="1430"/>
      <c r="AU257" s="1430"/>
      <c r="AV257" s="1430"/>
      <c r="AW257" s="1430"/>
      <c r="AX257" s="1430"/>
      <c r="AY257" s="1430"/>
      <c r="AZ257" s="1430"/>
      <c r="BA257" s="1430"/>
      <c r="BB257" s="1430"/>
      <c r="BC257" s="1430"/>
      <c r="BD257" s="1430"/>
    </row>
    <row r="258" spans="2:56">
      <c r="B258" s="1430"/>
      <c r="C258" s="1430"/>
      <c r="D258" s="1430"/>
      <c r="E258" s="1430"/>
      <c r="F258" s="1430"/>
      <c r="G258" s="1430"/>
      <c r="H258" s="1430"/>
      <c r="I258" s="1430"/>
      <c r="J258" s="1430"/>
      <c r="K258" s="1430"/>
      <c r="L258" s="1430"/>
      <c r="M258" s="1430"/>
      <c r="N258" s="1430"/>
      <c r="O258" s="1430"/>
      <c r="P258" s="1430"/>
      <c r="Q258" s="1430"/>
      <c r="R258" s="1430"/>
      <c r="S258" s="1430"/>
      <c r="T258" s="1430"/>
      <c r="U258" s="1430"/>
      <c r="V258" s="1430"/>
      <c r="W258" s="1430"/>
      <c r="X258" s="1430"/>
      <c r="Y258" s="1430"/>
      <c r="Z258" s="1430"/>
      <c r="AA258" s="1430"/>
      <c r="AB258" s="1430"/>
      <c r="AC258" s="1430"/>
      <c r="AD258" s="1430"/>
      <c r="AE258" s="1430"/>
      <c r="AF258" s="1430"/>
      <c r="AG258" s="1430"/>
      <c r="AH258" s="1430"/>
      <c r="AI258" s="1430"/>
      <c r="AJ258" s="1430"/>
      <c r="AK258" s="1430"/>
      <c r="AL258" s="1430"/>
      <c r="AM258" s="1430"/>
      <c r="AN258" s="1430"/>
      <c r="AO258" s="1430"/>
      <c r="AP258" s="1430"/>
      <c r="AQ258" s="1430"/>
      <c r="AR258" s="1430"/>
      <c r="AS258" s="1430"/>
      <c r="AT258" s="1430"/>
      <c r="AU258" s="1430"/>
      <c r="AV258" s="1430"/>
      <c r="AW258" s="1430"/>
      <c r="AX258" s="1430"/>
      <c r="AY258" s="1430"/>
      <c r="AZ258" s="1430"/>
      <c r="BA258" s="1430"/>
      <c r="BB258" s="1430"/>
      <c r="BC258" s="1430"/>
      <c r="BD258" s="1430"/>
    </row>
    <row r="259" spans="2:56">
      <c r="B259" s="1430"/>
      <c r="C259" s="1430"/>
      <c r="D259" s="1430"/>
      <c r="E259" s="1430"/>
      <c r="F259" s="1430"/>
      <c r="G259" s="1430"/>
      <c r="H259" s="1430"/>
      <c r="I259" s="1430"/>
      <c r="J259" s="1430"/>
      <c r="K259" s="1430"/>
      <c r="L259" s="1430"/>
      <c r="M259" s="1430"/>
      <c r="N259" s="1430"/>
      <c r="O259" s="1430"/>
      <c r="P259" s="1430"/>
      <c r="Q259" s="1430"/>
      <c r="R259" s="1430"/>
      <c r="S259" s="1430"/>
      <c r="T259" s="1430"/>
      <c r="U259" s="1430"/>
      <c r="V259" s="1430"/>
      <c r="W259" s="1430"/>
      <c r="X259" s="1430"/>
      <c r="Y259" s="1430"/>
      <c r="Z259" s="1430"/>
      <c r="AA259" s="1430"/>
      <c r="AB259" s="1430"/>
      <c r="AC259" s="1430"/>
      <c r="AD259" s="1430"/>
      <c r="AE259" s="1430"/>
      <c r="AF259" s="1430"/>
      <c r="AG259" s="1430"/>
      <c r="AH259" s="1430"/>
      <c r="AI259" s="1430"/>
      <c r="AJ259" s="1430"/>
      <c r="AK259" s="1430"/>
      <c r="AL259" s="1430"/>
      <c r="AM259" s="1430"/>
      <c r="AN259" s="1430"/>
      <c r="AO259" s="1430"/>
      <c r="AP259" s="1430"/>
      <c r="AQ259" s="1430"/>
      <c r="AR259" s="1430"/>
      <c r="AS259" s="1430"/>
      <c r="AT259" s="1430"/>
      <c r="AU259" s="1430"/>
      <c r="AV259" s="1430"/>
      <c r="AW259" s="1430"/>
      <c r="AX259" s="1430"/>
      <c r="AY259" s="1430"/>
      <c r="AZ259" s="1430"/>
      <c r="BA259" s="1430"/>
      <c r="BB259" s="1430"/>
      <c r="BC259" s="1430"/>
      <c r="BD259" s="1430"/>
    </row>
    <row r="260" spans="2:56">
      <c r="B260" s="1430"/>
      <c r="C260" s="1430"/>
      <c r="D260" s="1430"/>
      <c r="E260" s="1430"/>
      <c r="F260" s="1430"/>
      <c r="G260" s="1430"/>
      <c r="H260" s="1430"/>
      <c r="I260" s="1430"/>
      <c r="J260" s="1430"/>
      <c r="K260" s="1430"/>
      <c r="L260" s="1430"/>
      <c r="M260" s="1430"/>
      <c r="N260" s="1430"/>
      <c r="O260" s="1430"/>
      <c r="P260" s="1430"/>
      <c r="Q260" s="1430"/>
      <c r="R260" s="1430"/>
      <c r="S260" s="1430"/>
      <c r="T260" s="1430"/>
      <c r="U260" s="1430"/>
      <c r="V260" s="1430"/>
      <c r="W260" s="1430"/>
      <c r="X260" s="1430"/>
      <c r="Y260" s="1430"/>
      <c r="Z260" s="1430"/>
      <c r="AA260" s="1430"/>
      <c r="AB260" s="1430"/>
      <c r="AC260" s="1430"/>
      <c r="AD260" s="1430"/>
      <c r="AE260" s="1430"/>
      <c r="AF260" s="1430"/>
      <c r="AG260" s="1430"/>
      <c r="AH260" s="1430"/>
      <c r="AI260" s="1430"/>
      <c r="AJ260" s="1430"/>
      <c r="AK260" s="1430"/>
      <c r="AL260" s="1430"/>
      <c r="AM260" s="1430"/>
      <c r="AN260" s="1430"/>
      <c r="AO260" s="1430"/>
      <c r="AP260" s="1430"/>
      <c r="AQ260" s="1430"/>
      <c r="AR260" s="1430"/>
      <c r="AS260" s="1430"/>
      <c r="AT260" s="1430"/>
      <c r="AU260" s="1430"/>
      <c r="AV260" s="1430"/>
      <c r="AW260" s="1430"/>
      <c r="AX260" s="1430"/>
      <c r="AY260" s="1430"/>
      <c r="AZ260" s="1430"/>
      <c r="BA260" s="1430"/>
      <c r="BB260" s="1430"/>
      <c r="BC260" s="1430"/>
      <c r="BD260" s="1430"/>
    </row>
    <row r="261" spans="2:56">
      <c r="B261" s="1430"/>
      <c r="C261" s="1430"/>
      <c r="D261" s="1430"/>
      <c r="E261" s="1430"/>
      <c r="F261" s="1430"/>
      <c r="G261" s="1430"/>
      <c r="H261" s="1430"/>
      <c r="I261" s="1430"/>
      <c r="J261" s="1430"/>
      <c r="K261" s="1430"/>
      <c r="L261" s="1430"/>
      <c r="M261" s="1430"/>
      <c r="N261" s="1430"/>
      <c r="O261" s="1430"/>
      <c r="P261" s="1430"/>
      <c r="Q261" s="1430"/>
      <c r="R261" s="1430"/>
      <c r="S261" s="1430"/>
      <c r="T261" s="1430"/>
      <c r="U261" s="1430"/>
      <c r="V261" s="1430"/>
      <c r="W261" s="1430"/>
      <c r="X261" s="1430"/>
      <c r="Y261" s="1430"/>
      <c r="Z261" s="1430"/>
      <c r="AA261" s="1430"/>
      <c r="AB261" s="1430"/>
      <c r="AC261" s="1430"/>
      <c r="AD261" s="1430"/>
      <c r="AE261" s="1430"/>
      <c r="AF261" s="1430"/>
      <c r="AG261" s="1430"/>
      <c r="AH261" s="1430"/>
      <c r="AI261" s="1430"/>
      <c r="AJ261" s="1430"/>
      <c r="AK261" s="1430"/>
      <c r="AL261" s="1430"/>
      <c r="AM261" s="1430"/>
      <c r="AN261" s="1430"/>
      <c r="AO261" s="1430"/>
      <c r="AP261" s="1430"/>
      <c r="AQ261" s="1430"/>
      <c r="AR261" s="1430"/>
      <c r="AS261" s="1430"/>
      <c r="AT261" s="1430"/>
      <c r="AU261" s="1430"/>
      <c r="AV261" s="1430"/>
      <c r="AW261" s="1430"/>
      <c r="AX261" s="1430"/>
      <c r="AY261" s="1430"/>
      <c r="AZ261" s="1430"/>
      <c r="BA261" s="1430"/>
      <c r="BB261" s="1430"/>
      <c r="BC261" s="1430"/>
      <c r="BD261" s="1430"/>
    </row>
    <row r="262" spans="2:56">
      <c r="B262" s="1430"/>
      <c r="C262" s="1430"/>
      <c r="D262" s="1430"/>
      <c r="E262" s="1430"/>
      <c r="F262" s="1430"/>
      <c r="G262" s="1430"/>
      <c r="H262" s="1430"/>
      <c r="I262" s="1430"/>
      <c r="J262" s="1430"/>
      <c r="K262" s="1430"/>
      <c r="L262" s="1430"/>
      <c r="M262" s="1430"/>
      <c r="N262" s="1430"/>
      <c r="O262" s="1430"/>
      <c r="P262" s="1430"/>
      <c r="Q262" s="1430"/>
      <c r="R262" s="1430"/>
      <c r="S262" s="1430"/>
      <c r="T262" s="1430"/>
      <c r="U262" s="1430"/>
      <c r="V262" s="1430"/>
      <c r="W262" s="1430"/>
      <c r="X262" s="1430"/>
      <c r="Y262" s="1430"/>
      <c r="Z262" s="1430"/>
      <c r="AA262" s="1430"/>
      <c r="AB262" s="1430"/>
      <c r="AC262" s="1430"/>
      <c r="AD262" s="1430"/>
      <c r="AE262" s="1430"/>
      <c r="AF262" s="1430"/>
      <c r="AG262" s="1430"/>
      <c r="AH262" s="1430"/>
      <c r="AI262" s="1430"/>
      <c r="AJ262" s="1430"/>
      <c r="AK262" s="1430"/>
      <c r="AL262" s="1430"/>
      <c r="AM262" s="1430"/>
      <c r="AN262" s="1430"/>
      <c r="AO262" s="1430"/>
      <c r="AP262" s="1430"/>
      <c r="AQ262" s="1430"/>
      <c r="AR262" s="1430"/>
      <c r="AS262" s="1430"/>
      <c r="AT262" s="1430"/>
      <c r="AU262" s="1430"/>
      <c r="AV262" s="1430"/>
      <c r="AW262" s="1430"/>
      <c r="AX262" s="1430"/>
      <c r="AY262" s="1430"/>
      <c r="AZ262" s="1430"/>
      <c r="BA262" s="1430"/>
      <c r="BB262" s="1430"/>
      <c r="BC262" s="1430"/>
      <c r="BD262" s="1430"/>
    </row>
    <row r="263" spans="2:56">
      <c r="B263" s="1430"/>
      <c r="C263" s="1430"/>
      <c r="D263" s="1430"/>
      <c r="E263" s="1430"/>
      <c r="F263" s="1430"/>
      <c r="G263" s="1430"/>
      <c r="H263" s="1430"/>
      <c r="I263" s="1430"/>
      <c r="J263" s="1430"/>
      <c r="K263" s="1430"/>
      <c r="L263" s="1430"/>
      <c r="M263" s="1430"/>
      <c r="N263" s="1430"/>
      <c r="O263" s="1430"/>
      <c r="P263" s="1430"/>
      <c r="Q263" s="1430"/>
      <c r="R263" s="1430"/>
      <c r="S263" s="1430"/>
      <c r="T263" s="1430"/>
      <c r="U263" s="1430"/>
      <c r="V263" s="1430"/>
      <c r="W263" s="1430"/>
      <c r="X263" s="1430"/>
      <c r="Y263" s="1430"/>
      <c r="Z263" s="1430"/>
      <c r="AA263" s="1430"/>
      <c r="AB263" s="1430"/>
      <c r="AC263" s="1430"/>
      <c r="AD263" s="1430"/>
      <c r="AE263" s="1430"/>
      <c r="AF263" s="1430"/>
      <c r="AG263" s="1430"/>
      <c r="AH263" s="1430"/>
      <c r="AI263" s="1430"/>
      <c r="AJ263" s="1430"/>
      <c r="AK263" s="1430"/>
      <c r="AL263" s="1430"/>
      <c r="AM263" s="1430"/>
      <c r="AN263" s="1430"/>
      <c r="AO263" s="1430"/>
      <c r="AP263" s="1430"/>
      <c r="AQ263" s="1430"/>
      <c r="AR263" s="1430"/>
      <c r="AS263" s="1430"/>
      <c r="AT263" s="1430"/>
      <c r="AU263" s="1430"/>
      <c r="AV263" s="1430"/>
      <c r="AW263" s="1430"/>
      <c r="AX263" s="1430"/>
      <c r="AY263" s="1430"/>
      <c r="AZ263" s="1430"/>
      <c r="BA263" s="1430"/>
      <c r="BB263" s="1430"/>
      <c r="BC263" s="1430"/>
      <c r="BD263" s="1430"/>
    </row>
    <row r="264" spans="2:56">
      <c r="B264" s="1430"/>
      <c r="C264" s="1430"/>
      <c r="D264" s="1430"/>
      <c r="E264" s="1430"/>
      <c r="F264" s="1430"/>
      <c r="G264" s="1430"/>
      <c r="H264" s="1430"/>
      <c r="I264" s="1430"/>
      <c r="J264" s="1430"/>
      <c r="K264" s="1430"/>
      <c r="L264" s="1430"/>
      <c r="M264" s="1430"/>
      <c r="N264" s="1430"/>
      <c r="O264" s="1430"/>
      <c r="P264" s="1430"/>
      <c r="Q264" s="1430"/>
      <c r="R264" s="1430"/>
      <c r="S264" s="1430"/>
      <c r="T264" s="1430"/>
      <c r="U264" s="1430"/>
      <c r="V264" s="1430"/>
      <c r="W264" s="1430"/>
      <c r="X264" s="1430"/>
      <c r="Y264" s="1430"/>
      <c r="Z264" s="1430"/>
      <c r="AA264" s="1430"/>
      <c r="AB264" s="1430"/>
      <c r="AC264" s="1430"/>
      <c r="AD264" s="1430"/>
      <c r="AE264" s="1430"/>
      <c r="AF264" s="1430"/>
      <c r="AG264" s="1430"/>
      <c r="AH264" s="1430"/>
      <c r="AI264" s="1430"/>
      <c r="AJ264" s="1430"/>
      <c r="AK264" s="1430"/>
      <c r="AL264" s="1430"/>
      <c r="AM264" s="1430"/>
      <c r="AN264" s="1430"/>
      <c r="AO264" s="1430"/>
      <c r="AP264" s="1430"/>
      <c r="AQ264" s="1430"/>
      <c r="AR264" s="1430"/>
      <c r="AS264" s="1430"/>
      <c r="AT264" s="1430"/>
      <c r="AU264" s="1430"/>
      <c r="AV264" s="1430"/>
      <c r="AW264" s="1430"/>
      <c r="AX264" s="1430"/>
      <c r="AY264" s="1430"/>
      <c r="AZ264" s="1430"/>
      <c r="BA264" s="1430"/>
      <c r="BB264" s="1430"/>
      <c r="BC264" s="1430"/>
      <c r="BD264" s="1430"/>
    </row>
    <row r="265" spans="2:56">
      <c r="B265" s="1430"/>
      <c r="C265" s="1430"/>
      <c r="D265" s="1430"/>
      <c r="E265" s="1430"/>
      <c r="F265" s="1430"/>
      <c r="G265" s="1430"/>
      <c r="H265" s="1430"/>
      <c r="I265" s="1430"/>
      <c r="J265" s="1430"/>
      <c r="K265" s="1430"/>
      <c r="L265" s="1430"/>
      <c r="M265" s="1430"/>
      <c r="N265" s="1430"/>
      <c r="O265" s="1430"/>
      <c r="P265" s="1430"/>
      <c r="Q265" s="1430"/>
      <c r="R265" s="1430"/>
      <c r="S265" s="1430"/>
      <c r="T265" s="1430"/>
      <c r="U265" s="1430"/>
      <c r="V265" s="1430"/>
      <c r="W265" s="1430"/>
      <c r="X265" s="1430"/>
      <c r="Y265" s="1430"/>
      <c r="Z265" s="1430"/>
      <c r="AA265" s="1430"/>
      <c r="AB265" s="1430"/>
      <c r="AC265" s="1430"/>
      <c r="AD265" s="1430"/>
      <c r="AE265" s="1430"/>
      <c r="AF265" s="1430"/>
      <c r="AG265" s="1430"/>
      <c r="AH265" s="1430"/>
      <c r="AI265" s="1430"/>
      <c r="AJ265" s="1430"/>
      <c r="AK265" s="1430"/>
      <c r="AL265" s="1430"/>
      <c r="AM265" s="1430"/>
      <c r="AN265" s="1430"/>
      <c r="AO265" s="1430"/>
      <c r="AP265" s="1430"/>
      <c r="AQ265" s="1430"/>
      <c r="AR265" s="1430"/>
      <c r="AS265" s="1430"/>
      <c r="AT265" s="1430"/>
      <c r="AU265" s="1430"/>
      <c r="AV265" s="1430"/>
      <c r="AW265" s="1430"/>
      <c r="AX265" s="1430"/>
      <c r="AY265" s="1430"/>
      <c r="AZ265" s="1430"/>
      <c r="BA265" s="1430"/>
      <c r="BB265" s="1430"/>
      <c r="BC265" s="1430"/>
      <c r="BD265" s="1430"/>
    </row>
    <row r="266" spans="2:56">
      <c r="B266" s="1430"/>
      <c r="C266" s="1430"/>
      <c r="D266" s="1430"/>
      <c r="E266" s="1430"/>
      <c r="F266" s="1430"/>
      <c r="G266" s="1430"/>
      <c r="H266" s="1430"/>
      <c r="I266" s="1430"/>
      <c r="J266" s="1430"/>
      <c r="K266" s="1430"/>
      <c r="L266" s="1430"/>
      <c r="M266" s="1430"/>
      <c r="N266" s="1430"/>
      <c r="O266" s="1430"/>
      <c r="P266" s="1430"/>
      <c r="Q266" s="1430"/>
      <c r="R266" s="1430"/>
      <c r="S266" s="1430"/>
      <c r="T266" s="1430"/>
      <c r="U266" s="1430"/>
      <c r="V266" s="1430"/>
      <c r="W266" s="1430"/>
      <c r="X266" s="1430"/>
      <c r="Y266" s="1430"/>
      <c r="Z266" s="1430"/>
      <c r="AA266" s="1430"/>
      <c r="AB266" s="1430"/>
      <c r="AC266" s="1430"/>
      <c r="AD266" s="1430"/>
      <c r="AE266" s="1430"/>
      <c r="AF266" s="1430"/>
      <c r="AG266" s="1430"/>
      <c r="AH266" s="1430"/>
      <c r="AI266" s="1430"/>
      <c r="AJ266" s="1430"/>
      <c r="AK266" s="1430"/>
      <c r="AL266" s="1430"/>
      <c r="AM266" s="1430"/>
      <c r="AN266" s="1430"/>
      <c r="AO266" s="1430"/>
      <c r="AP266" s="1430"/>
      <c r="AQ266" s="1430"/>
      <c r="AR266" s="1430"/>
      <c r="AS266" s="1430"/>
      <c r="AT266" s="1430"/>
      <c r="AU266" s="1430"/>
      <c r="AV266" s="1430"/>
      <c r="AW266" s="1430"/>
      <c r="AX266" s="1430"/>
      <c r="AY266" s="1430"/>
      <c r="AZ266" s="1430"/>
      <c r="BA266" s="1430"/>
      <c r="BB266" s="1430"/>
      <c r="BC266" s="1430"/>
      <c r="BD266" s="1430"/>
    </row>
    <row r="267" spans="2:56">
      <c r="B267" s="1430"/>
      <c r="C267" s="1430"/>
      <c r="D267" s="1430"/>
      <c r="E267" s="1430"/>
      <c r="F267" s="1430"/>
      <c r="G267" s="1430"/>
      <c r="H267" s="1430"/>
      <c r="I267" s="1430"/>
      <c r="J267" s="1430"/>
      <c r="K267" s="1430"/>
      <c r="L267" s="1430"/>
      <c r="M267" s="1430"/>
      <c r="N267" s="1430"/>
      <c r="O267" s="1430"/>
      <c r="P267" s="1430"/>
      <c r="Q267" s="1430"/>
      <c r="R267" s="1430"/>
      <c r="S267" s="1430"/>
      <c r="T267" s="1430"/>
      <c r="U267" s="1430"/>
      <c r="V267" s="1430"/>
      <c r="W267" s="1430"/>
      <c r="X267" s="1430"/>
      <c r="Y267" s="1430"/>
      <c r="Z267" s="1430"/>
      <c r="AA267" s="1430"/>
      <c r="AB267" s="1430"/>
      <c r="AC267" s="1430"/>
      <c r="AD267" s="1430"/>
      <c r="AE267" s="1430"/>
      <c r="AF267" s="1430"/>
      <c r="AG267" s="1430"/>
      <c r="AH267" s="1430"/>
      <c r="AI267" s="1430"/>
      <c r="AJ267" s="1430"/>
      <c r="AK267" s="1430"/>
      <c r="AL267" s="1430"/>
      <c r="AM267" s="1430"/>
      <c r="AN267" s="1430"/>
      <c r="AO267" s="1430"/>
      <c r="AP267" s="1430"/>
      <c r="AQ267" s="1430"/>
      <c r="AR267" s="1430"/>
      <c r="AS267" s="1430"/>
      <c r="AT267" s="1430"/>
      <c r="AU267" s="1430"/>
      <c r="AV267" s="1430"/>
      <c r="AW267" s="1430"/>
      <c r="AX267" s="1430"/>
      <c r="AY267" s="1430"/>
      <c r="AZ267" s="1430"/>
      <c r="BA267" s="1430"/>
      <c r="BB267" s="1430"/>
      <c r="BC267" s="1430"/>
      <c r="BD267" s="1430"/>
    </row>
    <row r="268" spans="2:56">
      <c r="B268" s="1430"/>
      <c r="C268" s="1430"/>
      <c r="D268" s="1430"/>
      <c r="E268" s="1430"/>
      <c r="F268" s="1430"/>
      <c r="G268" s="1430"/>
      <c r="H268" s="1430"/>
      <c r="I268" s="1430"/>
      <c r="J268" s="1430"/>
      <c r="K268" s="1430"/>
      <c r="L268" s="1430"/>
      <c r="M268" s="1430"/>
      <c r="N268" s="1430"/>
      <c r="O268" s="1430"/>
      <c r="P268" s="1430"/>
      <c r="Q268" s="1430"/>
      <c r="R268" s="1430"/>
      <c r="S268" s="1430"/>
      <c r="T268" s="1430"/>
      <c r="U268" s="1430"/>
      <c r="V268" s="1430"/>
      <c r="W268" s="1430"/>
      <c r="X268" s="1430"/>
      <c r="Y268" s="1430"/>
      <c r="Z268" s="1430"/>
      <c r="AA268" s="1430"/>
      <c r="AB268" s="1430"/>
      <c r="AC268" s="1430"/>
      <c r="AD268" s="1430"/>
      <c r="AE268" s="1430"/>
      <c r="AF268" s="1430"/>
      <c r="AG268" s="1430"/>
      <c r="AH268" s="1430"/>
      <c r="AI268" s="1430"/>
      <c r="AJ268" s="1430"/>
      <c r="AK268" s="1430"/>
      <c r="AL268" s="1430"/>
      <c r="AM268" s="1430"/>
      <c r="AN268" s="1430"/>
      <c r="AO268" s="1430"/>
      <c r="AP268" s="1430"/>
      <c r="AQ268" s="1430"/>
      <c r="AR268" s="1430"/>
      <c r="AS268" s="1430"/>
      <c r="AT268" s="1430"/>
      <c r="AU268" s="1430"/>
      <c r="AV268" s="1430"/>
      <c r="AW268" s="1430"/>
      <c r="AX268" s="1430"/>
      <c r="AY268" s="1430"/>
      <c r="AZ268" s="1430"/>
      <c r="BA268" s="1430"/>
      <c r="BB268" s="1430"/>
      <c r="BC268" s="1430"/>
      <c r="BD268" s="1430"/>
    </row>
    <row r="269" spans="2:56">
      <c r="B269" s="1430"/>
      <c r="C269" s="1430"/>
      <c r="D269" s="1430"/>
      <c r="E269" s="1430"/>
      <c r="F269" s="1430"/>
      <c r="G269" s="1430"/>
      <c r="H269" s="1430"/>
      <c r="I269" s="1430"/>
      <c r="J269" s="1430"/>
      <c r="K269" s="1430"/>
      <c r="L269" s="1430"/>
      <c r="M269" s="1430"/>
      <c r="N269" s="1430"/>
      <c r="O269" s="1430"/>
      <c r="P269" s="1430"/>
      <c r="Q269" s="1430"/>
      <c r="R269" s="1430"/>
      <c r="S269" s="1430"/>
      <c r="T269" s="1430"/>
      <c r="U269" s="1430"/>
      <c r="V269" s="1430"/>
      <c r="W269" s="1430"/>
      <c r="X269" s="1430"/>
      <c r="Y269" s="1430"/>
      <c r="Z269" s="1430"/>
      <c r="AA269" s="1430"/>
      <c r="AB269" s="1430"/>
      <c r="AC269" s="1430"/>
      <c r="AD269" s="1430"/>
      <c r="AE269" s="1430"/>
      <c r="AF269" s="1430"/>
      <c r="AG269" s="1430"/>
      <c r="AH269" s="1430"/>
      <c r="AI269" s="1430"/>
      <c r="AJ269" s="1430"/>
      <c r="AK269" s="1430"/>
      <c r="AL269" s="1430"/>
      <c r="AM269" s="1430"/>
      <c r="AN269" s="1430"/>
      <c r="AO269" s="1430"/>
      <c r="AP269" s="1430"/>
      <c r="AQ269" s="1430"/>
      <c r="AR269" s="1430"/>
      <c r="AS269" s="1430"/>
      <c r="AT269" s="1430"/>
      <c r="AU269" s="1430"/>
      <c r="AV269" s="1430"/>
      <c r="AW269" s="1430"/>
      <c r="AX269" s="1430"/>
      <c r="AY269" s="1430"/>
      <c r="AZ269" s="1430"/>
      <c r="BA269" s="1430"/>
      <c r="BB269" s="1430"/>
      <c r="BC269" s="1430"/>
      <c r="BD269" s="1430"/>
    </row>
    <row r="270" spans="2:56">
      <c r="B270" s="1430"/>
      <c r="C270" s="1430"/>
      <c r="D270" s="1430"/>
      <c r="E270" s="1430"/>
      <c r="F270" s="1430"/>
      <c r="G270" s="1430"/>
      <c r="H270" s="1430"/>
      <c r="I270" s="1430"/>
      <c r="J270" s="1430"/>
      <c r="K270" s="1430"/>
      <c r="L270" s="1430"/>
      <c r="M270" s="1430"/>
      <c r="N270" s="1430"/>
      <c r="O270" s="1430"/>
      <c r="P270" s="1430"/>
      <c r="Q270" s="1430"/>
      <c r="R270" s="1430"/>
      <c r="S270" s="1430"/>
      <c r="T270" s="1430"/>
      <c r="U270" s="1430"/>
      <c r="V270" s="1430"/>
      <c r="W270" s="1430"/>
      <c r="X270" s="1430"/>
      <c r="Y270" s="1430"/>
      <c r="Z270" s="1430"/>
      <c r="AA270" s="1430"/>
      <c r="AB270" s="1430"/>
      <c r="AC270" s="1430"/>
      <c r="AD270" s="1430"/>
      <c r="AE270" s="1430"/>
      <c r="AF270" s="1430"/>
      <c r="AG270" s="1430"/>
      <c r="AH270" s="1430"/>
      <c r="AI270" s="1430"/>
      <c r="AJ270" s="1430"/>
      <c r="AK270" s="1430"/>
      <c r="AL270" s="1430"/>
      <c r="AM270" s="1430"/>
      <c r="AN270" s="1430"/>
      <c r="AO270" s="1430"/>
      <c r="AP270" s="1430"/>
      <c r="AQ270" s="1430"/>
      <c r="AR270" s="1430"/>
      <c r="AS270" s="1430"/>
      <c r="AT270" s="1430"/>
      <c r="AU270" s="1430"/>
      <c r="AV270" s="1430"/>
      <c r="AW270" s="1430"/>
      <c r="AX270" s="1430"/>
      <c r="AY270" s="1430"/>
      <c r="AZ270" s="1430"/>
      <c r="BA270" s="1430"/>
      <c r="BB270" s="1430"/>
      <c r="BC270" s="1430"/>
      <c r="BD270" s="1430"/>
    </row>
    <row r="271" spans="2:56">
      <c r="B271" s="1430"/>
      <c r="C271" s="1430"/>
      <c r="D271" s="1430"/>
      <c r="E271" s="1430"/>
      <c r="F271" s="1430"/>
      <c r="G271" s="1430"/>
      <c r="H271" s="1430"/>
      <c r="I271" s="1430"/>
      <c r="J271" s="1430"/>
      <c r="K271" s="1430"/>
      <c r="L271" s="1430"/>
      <c r="M271" s="1430"/>
      <c r="N271" s="1430"/>
      <c r="O271" s="1430"/>
      <c r="P271" s="1430"/>
      <c r="Q271" s="1430"/>
      <c r="R271" s="1430"/>
      <c r="S271" s="1430"/>
      <c r="T271" s="1430"/>
      <c r="U271" s="1430"/>
      <c r="V271" s="1430"/>
      <c r="W271" s="1430"/>
      <c r="X271" s="1430"/>
      <c r="Y271" s="1430"/>
      <c r="Z271" s="1430"/>
      <c r="AA271" s="1430"/>
      <c r="AB271" s="1430"/>
      <c r="AC271" s="1430"/>
      <c r="AD271" s="1430"/>
      <c r="AE271" s="1430"/>
      <c r="AF271" s="1430"/>
      <c r="AG271" s="1430"/>
      <c r="AH271" s="1430"/>
      <c r="AI271" s="1430"/>
      <c r="AJ271" s="1430"/>
      <c r="AK271" s="1430"/>
      <c r="AL271" s="1430"/>
      <c r="AM271" s="1430"/>
      <c r="AN271" s="1430"/>
      <c r="AO271" s="1430"/>
      <c r="AP271" s="1430"/>
      <c r="AQ271" s="1430"/>
      <c r="AR271" s="1430"/>
      <c r="AS271" s="1430"/>
      <c r="AT271" s="1430"/>
      <c r="AU271" s="1430"/>
      <c r="AV271" s="1430"/>
      <c r="AW271" s="1430"/>
      <c r="AX271" s="1430"/>
      <c r="AY271" s="1430"/>
      <c r="AZ271" s="1430"/>
      <c r="BA271" s="1430"/>
      <c r="BB271" s="1430"/>
      <c r="BC271" s="1430"/>
      <c r="BD271" s="1430"/>
    </row>
    <row r="272" spans="2:56">
      <c r="B272" s="1430"/>
      <c r="C272" s="1430"/>
      <c r="D272" s="1430"/>
      <c r="E272" s="1430"/>
      <c r="F272" s="1430"/>
      <c r="G272" s="1430"/>
      <c r="H272" s="1430"/>
      <c r="I272" s="1430"/>
      <c r="J272" s="1430"/>
      <c r="K272" s="1430"/>
      <c r="L272" s="1430"/>
      <c r="M272" s="1430"/>
      <c r="N272" s="1430"/>
      <c r="O272" s="1430"/>
      <c r="P272" s="1430"/>
      <c r="Q272" s="1430"/>
      <c r="R272" s="1430"/>
      <c r="S272" s="1430"/>
      <c r="T272" s="1430"/>
      <c r="U272" s="1430"/>
      <c r="V272" s="1430"/>
      <c r="W272" s="1430"/>
      <c r="X272" s="1430"/>
      <c r="Y272" s="1430"/>
      <c r="Z272" s="1430"/>
      <c r="AA272" s="1430"/>
      <c r="AB272" s="1430"/>
      <c r="AC272" s="1430"/>
      <c r="AD272" s="1430"/>
      <c r="AE272" s="1430"/>
      <c r="AF272" s="1430"/>
      <c r="AG272" s="1430"/>
      <c r="AH272" s="1430"/>
      <c r="AI272" s="1430"/>
      <c r="AJ272" s="1430"/>
      <c r="AK272" s="1430"/>
      <c r="AL272" s="1430"/>
      <c r="AM272" s="1430"/>
      <c r="AN272" s="1430"/>
      <c r="AO272" s="1430"/>
      <c r="AP272" s="1430"/>
      <c r="AQ272" s="1430"/>
      <c r="AR272" s="1430"/>
      <c r="AS272" s="1430"/>
      <c r="AT272" s="1430"/>
      <c r="AU272" s="1430"/>
      <c r="AV272" s="1430"/>
      <c r="AW272" s="1430"/>
      <c r="AX272" s="1430"/>
      <c r="AY272" s="1430"/>
      <c r="AZ272" s="1430"/>
      <c r="BA272" s="1430"/>
      <c r="BB272" s="1430"/>
      <c r="BC272" s="1430"/>
      <c r="BD272" s="1430"/>
    </row>
    <row r="273" spans="2:56">
      <c r="B273" s="1430"/>
      <c r="C273" s="1430"/>
      <c r="D273" s="1430"/>
      <c r="E273" s="1430"/>
      <c r="F273" s="1430"/>
      <c r="G273" s="1430"/>
      <c r="H273" s="1430"/>
      <c r="I273" s="1430"/>
      <c r="J273" s="1430"/>
      <c r="K273" s="1430"/>
      <c r="L273" s="1430"/>
      <c r="M273" s="1430"/>
      <c r="N273" s="1430"/>
      <c r="O273" s="1430"/>
      <c r="P273" s="1430"/>
      <c r="Q273" s="1430"/>
      <c r="R273" s="1430"/>
      <c r="S273" s="1430"/>
      <c r="T273" s="1430"/>
      <c r="U273" s="1430"/>
      <c r="V273" s="1430"/>
      <c r="W273" s="1430"/>
      <c r="X273" s="1430"/>
      <c r="Y273" s="1430"/>
      <c r="Z273" s="1430"/>
      <c r="AA273" s="1430"/>
      <c r="AB273" s="1430"/>
      <c r="AC273" s="1430"/>
      <c r="AD273" s="1430"/>
      <c r="AE273" s="1430"/>
      <c r="AF273" s="1430"/>
      <c r="AG273" s="1430"/>
      <c r="AH273" s="1430"/>
      <c r="AI273" s="1430"/>
      <c r="AJ273" s="1430"/>
      <c r="AK273" s="1430"/>
      <c r="AL273" s="1430"/>
      <c r="AM273" s="1430"/>
      <c r="AN273" s="1430"/>
      <c r="AO273" s="1430"/>
      <c r="AP273" s="1430"/>
      <c r="AQ273" s="1430"/>
      <c r="AR273" s="1430"/>
      <c r="AS273" s="1430"/>
      <c r="AT273" s="1430"/>
      <c r="AU273" s="1430"/>
      <c r="AV273" s="1430"/>
      <c r="AW273" s="1430"/>
      <c r="AX273" s="1430"/>
      <c r="AY273" s="1430"/>
      <c r="AZ273" s="1430"/>
      <c r="BA273" s="1430"/>
      <c r="BB273" s="1430"/>
      <c r="BC273" s="1430"/>
      <c r="BD273" s="1430"/>
    </row>
    <row r="274" spans="2:56">
      <c r="B274" s="1430"/>
      <c r="C274" s="1430"/>
      <c r="D274" s="1430"/>
      <c r="E274" s="1430"/>
      <c r="F274" s="1430"/>
      <c r="G274" s="1430"/>
      <c r="H274" s="1430"/>
      <c r="I274" s="1430"/>
      <c r="J274" s="1430"/>
      <c r="K274" s="1430"/>
      <c r="L274" s="1430"/>
      <c r="M274" s="1430"/>
      <c r="N274" s="1430"/>
      <c r="O274" s="1430"/>
      <c r="P274" s="1430"/>
      <c r="Q274" s="1430"/>
      <c r="R274" s="1430"/>
      <c r="S274" s="1430"/>
      <c r="T274" s="1430"/>
      <c r="U274" s="1430"/>
      <c r="V274" s="1430"/>
      <c r="W274" s="1430"/>
      <c r="X274" s="1430"/>
      <c r="Y274" s="1430"/>
      <c r="Z274" s="1430"/>
      <c r="AA274" s="1430"/>
      <c r="AB274" s="1430"/>
      <c r="AC274" s="1430"/>
      <c r="AD274" s="1430"/>
      <c r="AE274" s="1430"/>
      <c r="AF274" s="1430"/>
      <c r="AG274" s="1430"/>
      <c r="AH274" s="1430"/>
      <c r="AI274" s="1430"/>
      <c r="AJ274" s="1430"/>
      <c r="AK274" s="1430"/>
      <c r="AL274" s="1430"/>
      <c r="AM274" s="1430"/>
      <c r="AN274" s="1430"/>
      <c r="AO274" s="1430"/>
      <c r="AP274" s="1430"/>
      <c r="AQ274" s="1430"/>
      <c r="AR274" s="1430"/>
      <c r="AS274" s="1430"/>
      <c r="AT274" s="1430"/>
      <c r="AU274" s="1430"/>
      <c r="AV274" s="1430"/>
      <c r="AW274" s="1430"/>
      <c r="AX274" s="1430"/>
      <c r="AY274" s="1430"/>
      <c r="AZ274" s="1430"/>
      <c r="BA274" s="1430"/>
      <c r="BB274" s="1430"/>
      <c r="BC274" s="1430"/>
      <c r="BD274" s="1430"/>
    </row>
    <row r="275" spans="2:56">
      <c r="B275" s="1430"/>
      <c r="C275" s="1430"/>
      <c r="D275" s="1430"/>
      <c r="E275" s="1430"/>
      <c r="F275" s="1430"/>
      <c r="G275" s="1430"/>
      <c r="H275" s="1430"/>
      <c r="I275" s="1430"/>
      <c r="J275" s="1430"/>
      <c r="K275" s="1430"/>
      <c r="L275" s="1430"/>
      <c r="M275" s="1430"/>
      <c r="N275" s="1430"/>
      <c r="O275" s="1430"/>
      <c r="P275" s="1430"/>
      <c r="Q275" s="1430"/>
      <c r="R275" s="1430"/>
      <c r="S275" s="1430"/>
      <c r="T275" s="1430"/>
      <c r="U275" s="1430"/>
      <c r="V275" s="1430"/>
      <c r="W275" s="1430"/>
      <c r="X275" s="1430"/>
      <c r="Y275" s="1430"/>
      <c r="Z275" s="1430"/>
      <c r="AA275" s="1430"/>
      <c r="AB275" s="1430"/>
      <c r="AC275" s="1430"/>
      <c r="AD275" s="1430"/>
      <c r="AE275" s="1430"/>
      <c r="AF275" s="1430"/>
      <c r="AG275" s="1430"/>
      <c r="AH275" s="1430"/>
      <c r="AI275" s="1430"/>
      <c r="AJ275" s="1430"/>
      <c r="AK275" s="1430"/>
      <c r="AL275" s="1430"/>
      <c r="AM275" s="1430"/>
      <c r="AN275" s="1430"/>
      <c r="AO275" s="1430"/>
      <c r="AP275" s="1430"/>
      <c r="AQ275" s="1430"/>
      <c r="AR275" s="1430"/>
      <c r="AS275" s="1430"/>
      <c r="AT275" s="1430"/>
      <c r="AU275" s="1430"/>
      <c r="AV275" s="1430"/>
      <c r="AW275" s="1430"/>
      <c r="AX275" s="1430"/>
      <c r="AY275" s="1430"/>
      <c r="AZ275" s="1430"/>
      <c r="BA275" s="1430"/>
      <c r="BB275" s="1430"/>
      <c r="BC275" s="1430"/>
      <c r="BD275" s="1430"/>
    </row>
    <row r="276" spans="2:56">
      <c r="B276" s="1430"/>
      <c r="C276" s="1430"/>
      <c r="D276" s="1430"/>
      <c r="E276" s="1430"/>
      <c r="F276" s="1430"/>
      <c r="G276" s="1430"/>
      <c r="H276" s="1430"/>
      <c r="I276" s="1430"/>
      <c r="J276" s="1430"/>
      <c r="K276" s="1430"/>
      <c r="L276" s="1430"/>
      <c r="M276" s="1430"/>
      <c r="N276" s="1430"/>
      <c r="O276" s="1430"/>
      <c r="P276" s="1430"/>
      <c r="Q276" s="1430"/>
      <c r="R276" s="1430"/>
      <c r="S276" s="1430"/>
      <c r="T276" s="1430"/>
      <c r="U276" s="1430"/>
      <c r="V276" s="1430"/>
      <c r="W276" s="1430"/>
      <c r="X276" s="1430"/>
      <c r="Y276" s="1430"/>
      <c r="Z276" s="1430"/>
      <c r="AA276" s="1430"/>
      <c r="AB276" s="1430"/>
      <c r="AC276" s="1430"/>
      <c r="AD276" s="1430"/>
      <c r="AE276" s="1430"/>
      <c r="AF276" s="1430"/>
      <c r="AG276" s="1430"/>
      <c r="AH276" s="1430"/>
      <c r="AI276" s="1430"/>
      <c r="AJ276" s="1430"/>
      <c r="AK276" s="1430"/>
      <c r="AL276" s="1430"/>
      <c r="AM276" s="1430"/>
      <c r="AN276" s="1430"/>
      <c r="AO276" s="1430"/>
      <c r="AP276" s="1430"/>
      <c r="AQ276" s="1430"/>
      <c r="AR276" s="1430"/>
      <c r="AS276" s="1430"/>
      <c r="AT276" s="1430"/>
      <c r="AU276" s="1430"/>
      <c r="AV276" s="1430"/>
      <c r="AW276" s="1430"/>
      <c r="AX276" s="1430"/>
      <c r="AY276" s="1430"/>
      <c r="AZ276" s="1430"/>
      <c r="BA276" s="1430"/>
      <c r="BB276" s="1430"/>
      <c r="BC276" s="1430"/>
      <c r="BD276" s="1430"/>
    </row>
    <row r="277" spans="2:56">
      <c r="B277" s="1430"/>
      <c r="C277" s="1430"/>
      <c r="D277" s="1430"/>
      <c r="E277" s="1430"/>
      <c r="F277" s="1430"/>
      <c r="G277" s="1430"/>
      <c r="H277" s="1430"/>
      <c r="I277" s="1430"/>
      <c r="J277" s="1430"/>
      <c r="K277" s="1430"/>
      <c r="L277" s="1430"/>
      <c r="M277" s="1430"/>
      <c r="N277" s="1430"/>
      <c r="O277" s="1430"/>
      <c r="P277" s="1430"/>
      <c r="Q277" s="1430"/>
      <c r="R277" s="1430"/>
      <c r="S277" s="1430"/>
      <c r="T277" s="1430"/>
      <c r="U277" s="1430"/>
      <c r="V277" s="1430"/>
      <c r="W277" s="1430"/>
      <c r="X277" s="1430"/>
      <c r="Y277" s="1430"/>
      <c r="Z277" s="1430"/>
      <c r="AA277" s="1430"/>
      <c r="AB277" s="1430"/>
      <c r="AC277" s="1430"/>
      <c r="AD277" s="1430"/>
      <c r="AE277" s="1430"/>
      <c r="AF277" s="1430"/>
      <c r="AG277" s="1430"/>
      <c r="AH277" s="1430"/>
      <c r="AI277" s="1430"/>
      <c r="AJ277" s="1430"/>
      <c r="AK277" s="1430"/>
      <c r="AL277" s="1430"/>
      <c r="AM277" s="1430"/>
      <c r="AN277" s="1430"/>
      <c r="AO277" s="1430"/>
      <c r="AP277" s="1430"/>
      <c r="AQ277" s="1430"/>
      <c r="AR277" s="1430"/>
      <c r="AS277" s="1430"/>
      <c r="AT277" s="1430"/>
      <c r="AU277" s="1430"/>
      <c r="AV277" s="1430"/>
      <c r="AW277" s="1430"/>
      <c r="AX277" s="1430"/>
      <c r="AY277" s="1430"/>
      <c r="AZ277" s="1430"/>
      <c r="BA277" s="1430"/>
      <c r="BB277" s="1430"/>
      <c r="BC277" s="1430"/>
      <c r="BD277" s="1430"/>
    </row>
    <row r="278" spans="2:56">
      <c r="B278" s="1430"/>
      <c r="C278" s="1430"/>
      <c r="D278" s="1430"/>
      <c r="E278" s="1430"/>
      <c r="F278" s="1430"/>
      <c r="G278" s="1430"/>
      <c r="H278" s="1430"/>
      <c r="I278" s="1430"/>
      <c r="J278" s="1430"/>
      <c r="K278" s="1430"/>
      <c r="L278" s="1430"/>
      <c r="M278" s="1430"/>
      <c r="N278" s="1430"/>
      <c r="O278" s="1430"/>
      <c r="P278" s="1430"/>
      <c r="Q278" s="1430"/>
      <c r="R278" s="1430"/>
      <c r="S278" s="1430"/>
      <c r="T278" s="1430"/>
      <c r="U278" s="1430"/>
      <c r="V278" s="1430"/>
      <c r="W278" s="1430"/>
      <c r="X278" s="1430"/>
      <c r="Y278" s="1430"/>
      <c r="Z278" s="1430"/>
      <c r="AA278" s="1430"/>
      <c r="AB278" s="1430"/>
      <c r="AC278" s="1430"/>
      <c r="AD278" s="1430"/>
      <c r="AE278" s="1430"/>
      <c r="AF278" s="1430"/>
      <c r="AG278" s="1430"/>
      <c r="AH278" s="1430"/>
      <c r="AI278" s="1430"/>
      <c r="AJ278" s="1430"/>
      <c r="AK278" s="1430"/>
      <c r="AL278" s="1430"/>
      <c r="AM278" s="1430"/>
      <c r="AN278" s="1430"/>
      <c r="AO278" s="1430"/>
      <c r="AP278" s="1430"/>
      <c r="AQ278" s="1430"/>
      <c r="AR278" s="1430"/>
      <c r="AS278" s="1430"/>
      <c r="AT278" s="1430"/>
      <c r="AU278" s="1430"/>
      <c r="AV278" s="1430"/>
      <c r="AW278" s="1430"/>
      <c r="AX278" s="1430"/>
      <c r="AY278" s="1430"/>
      <c r="AZ278" s="1430"/>
      <c r="BA278" s="1430"/>
      <c r="BB278" s="1430"/>
      <c r="BC278" s="1430"/>
      <c r="BD278" s="1430"/>
    </row>
    <row r="279" spans="2:56">
      <c r="B279" s="1430"/>
      <c r="C279" s="1430"/>
      <c r="D279" s="1430"/>
      <c r="E279" s="1430"/>
      <c r="F279" s="1430"/>
      <c r="G279" s="1430"/>
      <c r="H279" s="1430"/>
      <c r="I279" s="1430"/>
      <c r="J279" s="1430"/>
      <c r="K279" s="1430"/>
      <c r="L279" s="1430"/>
      <c r="M279" s="1430"/>
      <c r="N279" s="1430"/>
      <c r="O279" s="1430"/>
      <c r="P279" s="1430"/>
      <c r="Q279" s="1430"/>
      <c r="R279" s="1430"/>
      <c r="S279" s="1430"/>
      <c r="T279" s="1430"/>
      <c r="U279" s="1430"/>
      <c r="V279" s="1430"/>
      <c r="W279" s="1430"/>
      <c r="X279" s="1430"/>
      <c r="Y279" s="1430"/>
      <c r="Z279" s="1430"/>
      <c r="AA279" s="1430"/>
      <c r="AB279" s="1430"/>
      <c r="AC279" s="1430"/>
      <c r="AD279" s="1430"/>
      <c r="AE279" s="1430"/>
      <c r="AF279" s="1430"/>
      <c r="AG279" s="1430"/>
      <c r="AH279" s="1430"/>
      <c r="AI279" s="1430"/>
      <c r="AJ279" s="1430"/>
      <c r="AK279" s="1430"/>
      <c r="AL279" s="1430"/>
      <c r="AM279" s="1430"/>
      <c r="AN279" s="1430"/>
      <c r="AO279" s="1430"/>
      <c r="AP279" s="1430"/>
      <c r="AQ279" s="1430"/>
      <c r="AR279" s="1430"/>
      <c r="AS279" s="1430"/>
      <c r="AT279" s="1430"/>
      <c r="AU279" s="1430"/>
      <c r="AV279" s="1430"/>
      <c r="AW279" s="1430"/>
      <c r="AX279" s="1430"/>
      <c r="AY279" s="1430"/>
      <c r="AZ279" s="1430"/>
      <c r="BA279" s="1430"/>
      <c r="BB279" s="1430"/>
      <c r="BC279" s="1430"/>
      <c r="BD279" s="1430"/>
    </row>
    <row r="280" spans="2:56">
      <c r="B280" s="1430"/>
      <c r="C280" s="1430"/>
      <c r="D280" s="1430"/>
      <c r="E280" s="1430"/>
      <c r="F280" s="1430"/>
      <c r="G280" s="1430"/>
      <c r="H280" s="1430"/>
      <c r="I280" s="1430"/>
      <c r="J280" s="1430"/>
      <c r="K280" s="1430"/>
      <c r="L280" s="1430"/>
      <c r="M280" s="1430"/>
      <c r="N280" s="1430"/>
      <c r="O280" s="1430"/>
      <c r="P280" s="1430"/>
      <c r="Q280" s="1430"/>
      <c r="R280" s="1430"/>
      <c r="S280" s="1430"/>
      <c r="T280" s="1430"/>
      <c r="U280" s="1430"/>
      <c r="V280" s="1430"/>
      <c r="W280" s="1430"/>
      <c r="X280" s="1430"/>
      <c r="Y280" s="1430"/>
      <c r="Z280" s="1430"/>
      <c r="AA280" s="1430"/>
      <c r="AB280" s="1430"/>
      <c r="AC280" s="1430"/>
      <c r="AD280" s="1430"/>
      <c r="AE280" s="1430"/>
      <c r="AF280" s="1430"/>
      <c r="AG280" s="1430"/>
      <c r="AH280" s="1430"/>
      <c r="AI280" s="1430"/>
      <c r="AJ280" s="1430"/>
      <c r="AK280" s="1430"/>
      <c r="AL280" s="1430"/>
      <c r="AM280" s="1430"/>
      <c r="AN280" s="1430"/>
      <c r="AO280" s="1430"/>
      <c r="AP280" s="1430"/>
      <c r="AQ280" s="1430"/>
      <c r="AR280" s="1430"/>
      <c r="AS280" s="1430"/>
      <c r="AT280" s="1430"/>
      <c r="AU280" s="1430"/>
      <c r="AV280" s="1430"/>
      <c r="AW280" s="1430"/>
      <c r="AX280" s="1430"/>
      <c r="AY280" s="1430"/>
      <c r="AZ280" s="1430"/>
      <c r="BA280" s="1430"/>
      <c r="BB280" s="1430"/>
      <c r="BC280" s="1430"/>
      <c r="BD280" s="1430"/>
    </row>
    <row r="281" spans="2:56">
      <c r="B281" s="1430"/>
      <c r="C281" s="1430"/>
      <c r="D281" s="1430"/>
      <c r="E281" s="1430"/>
      <c r="F281" s="1430"/>
      <c r="G281" s="1430"/>
      <c r="H281" s="1430"/>
      <c r="I281" s="1430"/>
      <c r="J281" s="1430"/>
      <c r="K281" s="1430"/>
      <c r="L281" s="1430"/>
      <c r="M281" s="1430"/>
      <c r="N281" s="1430"/>
      <c r="O281" s="1430"/>
      <c r="P281" s="1430"/>
      <c r="Q281" s="1430"/>
      <c r="R281" s="1430"/>
      <c r="S281" s="1430"/>
      <c r="T281" s="1430"/>
      <c r="U281" s="1430"/>
      <c r="V281" s="1430"/>
      <c r="W281" s="1430"/>
      <c r="X281" s="1430"/>
      <c r="Y281" s="1430"/>
      <c r="Z281" s="1430"/>
      <c r="AA281" s="1430"/>
      <c r="AB281" s="1430"/>
      <c r="AC281" s="1430"/>
      <c r="AD281" s="1430"/>
      <c r="AE281" s="1430"/>
      <c r="AF281" s="1430"/>
      <c r="AG281" s="1430"/>
      <c r="AH281" s="1430"/>
      <c r="AI281" s="1430"/>
      <c r="AJ281" s="1430"/>
      <c r="AK281" s="1430"/>
      <c r="AL281" s="1430"/>
      <c r="AM281" s="1430"/>
      <c r="AN281" s="1430"/>
      <c r="AO281" s="1430"/>
      <c r="AP281" s="1430"/>
      <c r="AQ281" s="1430"/>
      <c r="AR281" s="1430"/>
      <c r="AS281" s="1430"/>
      <c r="AT281" s="1430"/>
      <c r="AU281" s="1430"/>
      <c r="AV281" s="1430"/>
      <c r="AW281" s="1430"/>
      <c r="AX281" s="1430"/>
      <c r="AY281" s="1430"/>
      <c r="AZ281" s="1430"/>
      <c r="BA281" s="1430"/>
      <c r="BB281" s="1430"/>
      <c r="BC281" s="1430"/>
      <c r="BD281" s="1430"/>
    </row>
    <row r="282" spans="2:56">
      <c r="B282" s="1430"/>
      <c r="C282" s="1430"/>
      <c r="D282" s="1430"/>
      <c r="E282" s="1430"/>
      <c r="F282" s="1430"/>
      <c r="G282" s="1430"/>
      <c r="H282" s="1430"/>
      <c r="I282" s="1430"/>
      <c r="J282" s="1430"/>
      <c r="K282" s="1430"/>
      <c r="L282" s="1430"/>
      <c r="M282" s="1430"/>
      <c r="N282" s="1430"/>
      <c r="O282" s="1430"/>
      <c r="P282" s="1430"/>
      <c r="Q282" s="1430"/>
      <c r="R282" s="1430"/>
      <c r="S282" s="1430"/>
      <c r="T282" s="1430"/>
      <c r="U282" s="1430"/>
      <c r="V282" s="1430"/>
      <c r="W282" s="1430"/>
      <c r="X282" s="1430"/>
      <c r="Y282" s="1430"/>
      <c r="Z282" s="1430"/>
      <c r="AA282" s="1430"/>
      <c r="AB282" s="1430"/>
      <c r="AC282" s="1430"/>
      <c r="AD282" s="1430"/>
      <c r="AE282" s="1430"/>
      <c r="AF282" s="1430"/>
      <c r="AG282" s="1430"/>
      <c r="AH282" s="1430"/>
      <c r="AI282" s="1430"/>
      <c r="AJ282" s="1430"/>
      <c r="AK282" s="1430"/>
      <c r="AL282" s="1430"/>
      <c r="AM282" s="1430"/>
      <c r="AN282" s="1430"/>
      <c r="AO282" s="1430"/>
      <c r="AP282" s="1430"/>
      <c r="AQ282" s="1430"/>
      <c r="AR282" s="1430"/>
      <c r="AS282" s="1430"/>
      <c r="AT282" s="1430"/>
      <c r="AU282" s="1430"/>
      <c r="AV282" s="1430"/>
      <c r="AW282" s="1430"/>
      <c r="AX282" s="1430"/>
      <c r="AY282" s="1430"/>
      <c r="AZ282" s="1430"/>
      <c r="BA282" s="1430"/>
      <c r="BB282" s="1430"/>
      <c r="BC282" s="1430"/>
      <c r="BD282" s="1430"/>
    </row>
    <row r="283" spans="2:56">
      <c r="B283" s="1430"/>
      <c r="C283" s="1430"/>
      <c r="D283" s="1430"/>
      <c r="E283" s="1430"/>
      <c r="F283" s="1430"/>
      <c r="G283" s="1430"/>
      <c r="H283" s="1430"/>
      <c r="I283" s="1430"/>
      <c r="J283" s="1430"/>
      <c r="K283" s="1430"/>
      <c r="L283" s="1430"/>
      <c r="M283" s="1430"/>
      <c r="N283" s="1430"/>
      <c r="O283" s="1430"/>
      <c r="P283" s="1430"/>
      <c r="Q283" s="1430"/>
      <c r="R283" s="1430"/>
      <c r="S283" s="1430"/>
      <c r="T283" s="1430"/>
      <c r="U283" s="1430"/>
      <c r="V283" s="1430"/>
      <c r="W283" s="1430"/>
      <c r="X283" s="1430"/>
      <c r="Y283" s="1430"/>
      <c r="Z283" s="1430"/>
      <c r="AA283" s="1430"/>
      <c r="AB283" s="1430"/>
      <c r="AC283" s="1430"/>
      <c r="AD283" s="1430"/>
      <c r="AE283" s="1430"/>
      <c r="AF283" s="1430"/>
      <c r="AG283" s="1430"/>
      <c r="AH283" s="1430"/>
      <c r="AI283" s="1430"/>
      <c r="AJ283" s="1430"/>
      <c r="AK283" s="1430"/>
      <c r="AL283" s="1430"/>
      <c r="AM283" s="1430"/>
      <c r="AN283" s="1430"/>
      <c r="AO283" s="1430"/>
      <c r="AP283" s="1430"/>
      <c r="AQ283" s="1430"/>
      <c r="AR283" s="1430"/>
      <c r="AS283" s="1430"/>
      <c r="AT283" s="1430"/>
      <c r="AU283" s="1430"/>
      <c r="AV283" s="1430"/>
      <c r="AW283" s="1430"/>
      <c r="AX283" s="1430"/>
      <c r="AY283" s="1430"/>
      <c r="AZ283" s="1430"/>
      <c r="BA283" s="1430"/>
      <c r="BB283" s="1430"/>
      <c r="BC283" s="1430"/>
      <c r="BD283" s="1430"/>
    </row>
    <row r="284" spans="2:56">
      <c r="B284" s="1430"/>
      <c r="C284" s="1430"/>
      <c r="D284" s="1430"/>
      <c r="E284" s="1430"/>
      <c r="F284" s="1430"/>
      <c r="G284" s="1430"/>
      <c r="H284" s="1430"/>
      <c r="I284" s="1430"/>
      <c r="J284" s="1430"/>
      <c r="K284" s="1430"/>
      <c r="L284" s="1430"/>
      <c r="M284" s="1430"/>
      <c r="N284" s="1430"/>
      <c r="O284" s="1430"/>
      <c r="P284" s="1430"/>
      <c r="Q284" s="1430"/>
      <c r="R284" s="1430"/>
      <c r="S284" s="1430"/>
      <c r="T284" s="1430"/>
      <c r="U284" s="1430"/>
      <c r="V284" s="1430"/>
      <c r="W284" s="1430"/>
      <c r="X284" s="1430"/>
      <c r="Y284" s="1430"/>
      <c r="Z284" s="1430"/>
      <c r="AA284" s="1430"/>
      <c r="AB284" s="1430"/>
      <c r="AC284" s="1430"/>
      <c r="AD284" s="1430"/>
      <c r="AE284" s="1430"/>
      <c r="AF284" s="1430"/>
      <c r="AG284" s="1430"/>
      <c r="AH284" s="1430"/>
      <c r="AI284" s="1430"/>
      <c r="AJ284" s="1430"/>
      <c r="AK284" s="1430"/>
      <c r="AL284" s="1430"/>
      <c r="AM284" s="1430"/>
      <c r="AN284" s="1430"/>
      <c r="AO284" s="1430"/>
      <c r="AP284" s="1430"/>
      <c r="AQ284" s="1430"/>
      <c r="AR284" s="1430"/>
      <c r="AS284" s="1430"/>
      <c r="AT284" s="1430"/>
      <c r="AU284" s="1430"/>
      <c r="AV284" s="1430"/>
      <c r="AW284" s="1430"/>
      <c r="AX284" s="1430"/>
      <c r="AY284" s="1430"/>
      <c r="AZ284" s="1430"/>
      <c r="BA284" s="1430"/>
      <c r="BB284" s="1430"/>
      <c r="BC284" s="1430"/>
      <c r="BD284" s="1430"/>
    </row>
    <row r="285" spans="2:56">
      <c r="B285" s="1430"/>
      <c r="C285" s="1430"/>
      <c r="D285" s="1430"/>
      <c r="E285" s="1430"/>
      <c r="F285" s="1430"/>
      <c r="G285" s="1430"/>
      <c r="H285" s="1430"/>
      <c r="I285" s="1430"/>
      <c r="J285" s="1430"/>
      <c r="K285" s="1430"/>
      <c r="L285" s="1430"/>
      <c r="M285" s="1430"/>
      <c r="N285" s="1430"/>
      <c r="O285" s="1430"/>
      <c r="P285" s="1430"/>
      <c r="Q285" s="1430"/>
      <c r="R285" s="1430"/>
      <c r="S285" s="1430"/>
      <c r="T285" s="1430"/>
      <c r="U285" s="1430"/>
      <c r="V285" s="1430"/>
      <c r="W285" s="1430"/>
      <c r="X285" s="1430"/>
      <c r="Y285" s="1430"/>
      <c r="Z285" s="1430"/>
      <c r="AA285" s="1430"/>
      <c r="AB285" s="1430"/>
      <c r="AC285" s="1430"/>
      <c r="AD285" s="1430"/>
      <c r="AE285" s="1430"/>
      <c r="AF285" s="1430"/>
      <c r="AG285" s="1430"/>
      <c r="AH285" s="1430"/>
      <c r="AI285" s="1430"/>
      <c r="AJ285" s="1430"/>
      <c r="AK285" s="1430"/>
      <c r="AL285" s="1430"/>
      <c r="AM285" s="1430"/>
      <c r="AN285" s="1430"/>
      <c r="AO285" s="1430"/>
      <c r="AP285" s="1430"/>
      <c r="AQ285" s="1430"/>
      <c r="AR285" s="1430"/>
      <c r="AS285" s="1430"/>
      <c r="AT285" s="1430"/>
      <c r="AU285" s="1430"/>
      <c r="AV285" s="1430"/>
      <c r="AW285" s="1430"/>
      <c r="AX285" s="1430"/>
      <c r="AY285" s="1430"/>
      <c r="AZ285" s="1430"/>
      <c r="BA285" s="1430"/>
      <c r="BB285" s="1430"/>
      <c r="BC285" s="1430"/>
      <c r="BD285" s="1430"/>
    </row>
    <row r="286" spans="2:56">
      <c r="B286" s="1430"/>
      <c r="C286" s="1430"/>
      <c r="D286" s="1430"/>
      <c r="E286" s="1430"/>
      <c r="F286" s="1430"/>
      <c r="G286" s="1430"/>
      <c r="H286" s="1430"/>
      <c r="I286" s="1430"/>
      <c r="J286" s="1430"/>
      <c r="K286" s="1430"/>
      <c r="L286" s="1430"/>
      <c r="M286" s="1430"/>
      <c r="N286" s="1430"/>
      <c r="O286" s="1430"/>
      <c r="P286" s="1430"/>
      <c r="Q286" s="1430"/>
      <c r="R286" s="1430"/>
      <c r="S286" s="1430"/>
      <c r="T286" s="1430"/>
      <c r="U286" s="1430"/>
      <c r="V286" s="1430"/>
      <c r="W286" s="1430"/>
      <c r="X286" s="1430"/>
      <c r="Y286" s="1430"/>
      <c r="Z286" s="1430"/>
      <c r="AA286" s="1430"/>
      <c r="AB286" s="1430"/>
      <c r="AC286" s="1430"/>
      <c r="AD286" s="1430"/>
      <c r="AE286" s="1430"/>
      <c r="AF286" s="1430"/>
      <c r="AG286" s="1430"/>
      <c r="AH286" s="1430"/>
      <c r="AI286" s="1430"/>
      <c r="AJ286" s="1430"/>
      <c r="AK286" s="1430"/>
      <c r="AL286" s="1430"/>
      <c r="AM286" s="1430"/>
      <c r="AN286" s="1430"/>
      <c r="AO286" s="1430"/>
      <c r="AP286" s="1430"/>
      <c r="AQ286" s="1430"/>
      <c r="AR286" s="1430"/>
      <c r="AS286" s="1430"/>
      <c r="AT286" s="1430"/>
      <c r="AU286" s="1430"/>
      <c r="AV286" s="1430"/>
      <c r="AW286" s="1430"/>
      <c r="AX286" s="1430"/>
      <c r="AY286" s="1430"/>
      <c r="AZ286" s="1430"/>
      <c r="BA286" s="1430"/>
      <c r="BB286" s="1430"/>
      <c r="BC286" s="1430"/>
      <c r="BD286" s="1430"/>
    </row>
    <row r="287" spans="2:56">
      <c r="B287" s="1430"/>
      <c r="C287" s="1430"/>
      <c r="D287" s="1430"/>
      <c r="E287" s="1430"/>
      <c r="F287" s="1430"/>
      <c r="G287" s="1430"/>
      <c r="H287" s="1430"/>
      <c r="I287" s="1430"/>
      <c r="J287" s="1430"/>
      <c r="K287" s="1430"/>
      <c r="L287" s="1430"/>
      <c r="M287" s="1430"/>
      <c r="N287" s="1430"/>
      <c r="O287" s="1430"/>
      <c r="P287" s="1430"/>
      <c r="Q287" s="1430"/>
      <c r="R287" s="1430"/>
      <c r="S287" s="1430"/>
      <c r="T287" s="1430"/>
      <c r="U287" s="1430"/>
      <c r="V287" s="1430"/>
      <c r="W287" s="1430"/>
      <c r="X287" s="1430"/>
      <c r="Y287" s="1430"/>
      <c r="Z287" s="1430"/>
      <c r="AA287" s="1430"/>
      <c r="AB287" s="1430"/>
      <c r="AC287" s="1430"/>
      <c r="AD287" s="1430"/>
      <c r="AE287" s="1430"/>
      <c r="AF287" s="1430"/>
      <c r="AG287" s="1430"/>
      <c r="AH287" s="1430"/>
      <c r="AI287" s="1430"/>
      <c r="AJ287" s="1430"/>
      <c r="AK287" s="1430"/>
      <c r="AL287" s="1430"/>
      <c r="AM287" s="1430"/>
      <c r="AN287" s="1430"/>
      <c r="AO287" s="1430"/>
      <c r="AP287" s="1430"/>
      <c r="AQ287" s="1430"/>
      <c r="AR287" s="1430"/>
      <c r="AS287" s="1430"/>
      <c r="AT287" s="1430"/>
      <c r="AU287" s="1430"/>
      <c r="AV287" s="1430"/>
      <c r="AW287" s="1430"/>
      <c r="AX287" s="1430"/>
      <c r="AY287" s="1430"/>
      <c r="AZ287" s="1430"/>
      <c r="BA287" s="1430"/>
      <c r="BB287" s="1430"/>
      <c r="BC287" s="1430"/>
      <c r="BD287" s="1430"/>
    </row>
    <row r="288" spans="2:56">
      <c r="B288" s="1430"/>
      <c r="C288" s="1430"/>
      <c r="D288" s="1430"/>
      <c r="E288" s="1430"/>
      <c r="F288" s="1430"/>
      <c r="G288" s="1430"/>
      <c r="H288" s="1430"/>
      <c r="I288" s="1430"/>
      <c r="J288" s="1430"/>
      <c r="K288" s="1430"/>
      <c r="L288" s="1430"/>
      <c r="M288" s="1430"/>
      <c r="N288" s="1430"/>
      <c r="O288" s="1430"/>
      <c r="P288" s="1430"/>
      <c r="Q288" s="1430"/>
      <c r="R288" s="1430"/>
      <c r="S288" s="1430"/>
      <c r="T288" s="1430"/>
      <c r="U288" s="1430"/>
      <c r="V288" s="1430"/>
      <c r="W288" s="1430"/>
      <c r="X288" s="1430"/>
      <c r="Y288" s="1430"/>
      <c r="Z288" s="1430"/>
      <c r="AA288" s="1430"/>
      <c r="AB288" s="1430"/>
      <c r="AC288" s="1430"/>
      <c r="AD288" s="1430"/>
      <c r="AE288" s="1430"/>
      <c r="AF288" s="1430"/>
      <c r="AG288" s="1430"/>
      <c r="AH288" s="1430"/>
      <c r="AI288" s="1430"/>
      <c r="AJ288" s="1430"/>
      <c r="AK288" s="1430"/>
      <c r="AL288" s="1430"/>
      <c r="AM288" s="1430"/>
      <c r="AN288" s="1430"/>
      <c r="AO288" s="1430"/>
      <c r="AP288" s="1430"/>
      <c r="AQ288" s="1430"/>
      <c r="AR288" s="1430"/>
      <c r="AS288" s="1430"/>
      <c r="AT288" s="1430"/>
      <c r="AU288" s="1430"/>
      <c r="AV288" s="1430"/>
      <c r="AW288" s="1430"/>
      <c r="AX288" s="1430"/>
      <c r="AY288" s="1430"/>
      <c r="AZ288" s="1430"/>
      <c r="BA288" s="1430"/>
      <c r="BB288" s="1430"/>
      <c r="BC288" s="1430"/>
      <c r="BD288" s="1430"/>
    </row>
    <row r="289" spans="2:56">
      <c r="B289" s="1430"/>
      <c r="C289" s="1430"/>
      <c r="D289" s="1430"/>
      <c r="E289" s="1430"/>
      <c r="F289" s="1430"/>
      <c r="G289" s="1430"/>
      <c r="H289" s="1430"/>
      <c r="I289" s="1430"/>
      <c r="J289" s="1430"/>
      <c r="K289" s="1430"/>
      <c r="L289" s="1430"/>
      <c r="M289" s="1430"/>
      <c r="N289" s="1430"/>
      <c r="O289" s="1430"/>
      <c r="P289" s="1430"/>
      <c r="Q289" s="1430"/>
      <c r="R289" s="1430"/>
      <c r="S289" s="1430"/>
      <c r="T289" s="1430"/>
      <c r="U289" s="1430"/>
      <c r="V289" s="1430"/>
      <c r="W289" s="1430"/>
      <c r="X289" s="1430"/>
      <c r="Y289" s="1430"/>
      <c r="Z289" s="1430"/>
      <c r="AA289" s="1430"/>
      <c r="AB289" s="1430"/>
      <c r="AC289" s="1430"/>
      <c r="AD289" s="1430"/>
      <c r="AE289" s="1430"/>
      <c r="AF289" s="1430"/>
      <c r="AG289" s="1430"/>
      <c r="AH289" s="1430"/>
      <c r="AI289" s="1430"/>
      <c r="AJ289" s="1430"/>
      <c r="AK289" s="1430"/>
      <c r="AL289" s="1430"/>
      <c r="AM289" s="1430"/>
      <c r="AN289" s="1430"/>
      <c r="AO289" s="1430"/>
      <c r="AP289" s="1430"/>
      <c r="AQ289" s="1430"/>
      <c r="AR289" s="1430"/>
      <c r="AS289" s="1430"/>
      <c r="AT289" s="1430"/>
      <c r="AU289" s="1430"/>
      <c r="AV289" s="1430"/>
      <c r="AW289" s="1430"/>
      <c r="AX289" s="1430"/>
      <c r="AY289" s="1430"/>
      <c r="AZ289" s="1430"/>
      <c r="BA289" s="1430"/>
      <c r="BB289" s="1430"/>
      <c r="BC289" s="1430"/>
      <c r="BD289" s="1430"/>
    </row>
    <row r="290" spans="2:56">
      <c r="B290" s="1430"/>
      <c r="C290" s="1430"/>
      <c r="D290" s="1430"/>
      <c r="E290" s="1430"/>
      <c r="F290" s="1430"/>
      <c r="G290" s="1430"/>
      <c r="H290" s="1430"/>
      <c r="I290" s="1430"/>
      <c r="J290" s="1430"/>
      <c r="K290" s="1430"/>
      <c r="L290" s="1430"/>
      <c r="M290" s="1430"/>
      <c r="N290" s="1430"/>
      <c r="O290" s="1430"/>
      <c r="P290" s="1430"/>
      <c r="Q290" s="1430"/>
      <c r="R290" s="1430"/>
      <c r="S290" s="1430"/>
      <c r="T290" s="1430"/>
      <c r="U290" s="1430"/>
      <c r="V290" s="1430"/>
      <c r="W290" s="1430"/>
      <c r="X290" s="1430"/>
      <c r="Y290" s="1430"/>
      <c r="Z290" s="1430"/>
      <c r="AA290" s="1430"/>
      <c r="AB290" s="1430"/>
      <c r="AC290" s="1430"/>
      <c r="AD290" s="1430"/>
      <c r="AE290" s="1430"/>
      <c r="AF290" s="1430"/>
      <c r="AG290" s="1430"/>
      <c r="AH290" s="1430"/>
      <c r="AI290" s="1430"/>
      <c r="AJ290" s="1430"/>
      <c r="AK290" s="1430"/>
      <c r="AL290" s="1430"/>
      <c r="AM290" s="1430"/>
      <c r="AN290" s="1430"/>
      <c r="AO290" s="1430"/>
      <c r="AP290" s="1430"/>
      <c r="AQ290" s="1430"/>
      <c r="AR290" s="1430"/>
      <c r="AS290" s="1430"/>
      <c r="AT290" s="1430"/>
      <c r="AU290" s="1430"/>
      <c r="AV290" s="1430"/>
      <c r="AW290" s="1430"/>
      <c r="AX290" s="1430"/>
      <c r="AY290" s="1430"/>
      <c r="AZ290" s="1430"/>
      <c r="BA290" s="1430"/>
      <c r="BB290" s="1430"/>
      <c r="BC290" s="1430"/>
      <c r="BD290" s="1430"/>
    </row>
    <row r="291" spans="2:56">
      <c r="B291" s="1430"/>
      <c r="C291" s="1430"/>
      <c r="D291" s="1430"/>
      <c r="E291" s="1430"/>
      <c r="F291" s="1430"/>
      <c r="G291" s="1430"/>
      <c r="H291" s="1430"/>
      <c r="I291" s="1430"/>
      <c r="J291" s="1430"/>
      <c r="K291" s="1430"/>
      <c r="L291" s="1430"/>
      <c r="M291" s="1430"/>
      <c r="N291" s="1430"/>
      <c r="O291" s="1430"/>
      <c r="P291" s="1430"/>
      <c r="Q291" s="1430"/>
      <c r="R291" s="1430"/>
      <c r="S291" s="1430"/>
      <c r="T291" s="1430"/>
      <c r="U291" s="1430"/>
      <c r="V291" s="1430"/>
      <c r="W291" s="1430"/>
      <c r="X291" s="1430"/>
      <c r="Y291" s="1430"/>
      <c r="Z291" s="1430"/>
      <c r="AA291" s="1430"/>
      <c r="AB291" s="1430"/>
      <c r="AC291" s="1430"/>
      <c r="AD291" s="1430"/>
      <c r="AE291" s="1430"/>
      <c r="AF291" s="1430"/>
      <c r="AG291" s="1430"/>
      <c r="AH291" s="1430"/>
      <c r="AI291" s="1430"/>
      <c r="AJ291" s="1430"/>
      <c r="AK291" s="1430"/>
      <c r="AL291" s="1430"/>
      <c r="AM291" s="1430"/>
      <c r="AN291" s="1430"/>
      <c r="AO291" s="1430"/>
      <c r="AP291" s="1430"/>
      <c r="AQ291" s="1430"/>
      <c r="AR291" s="1430"/>
      <c r="AS291" s="1430"/>
      <c r="AT291" s="1430"/>
      <c r="AU291" s="1430"/>
      <c r="AV291" s="1430"/>
      <c r="AW291" s="1430"/>
      <c r="AX291" s="1430"/>
      <c r="AY291" s="1430"/>
      <c r="AZ291" s="1430"/>
      <c r="BA291" s="1430"/>
      <c r="BB291" s="1430"/>
      <c r="BC291" s="1430"/>
      <c r="BD291" s="1430"/>
    </row>
    <row r="292" spans="2:56">
      <c r="B292" s="1430"/>
      <c r="C292" s="1430"/>
      <c r="D292" s="1430"/>
      <c r="E292" s="1430"/>
      <c r="F292" s="1430"/>
      <c r="G292" s="1430"/>
      <c r="H292" s="1430"/>
      <c r="I292" s="1430"/>
      <c r="J292" s="1430"/>
      <c r="K292" s="1430"/>
      <c r="L292" s="1430"/>
      <c r="M292" s="1430"/>
      <c r="N292" s="1430"/>
      <c r="O292" s="1430"/>
      <c r="P292" s="1430"/>
      <c r="Q292" s="1430"/>
      <c r="R292" s="1430"/>
      <c r="S292" s="1430"/>
      <c r="T292" s="1430"/>
      <c r="U292" s="1430"/>
      <c r="V292" s="1430"/>
      <c r="W292" s="1430"/>
      <c r="X292" s="1430"/>
      <c r="Y292" s="1430"/>
      <c r="Z292" s="1430"/>
      <c r="AA292" s="1430"/>
      <c r="AB292" s="1430"/>
      <c r="AC292" s="1430"/>
      <c r="AD292" s="1430"/>
      <c r="AE292" s="1430"/>
      <c r="AF292" s="1430"/>
      <c r="AG292" s="1430"/>
      <c r="AH292" s="1430"/>
      <c r="AI292" s="1430"/>
      <c r="AJ292" s="1430"/>
      <c r="AK292" s="1430"/>
      <c r="AL292" s="1430"/>
      <c r="AM292" s="1430"/>
      <c r="AN292" s="1430"/>
      <c r="AO292" s="1430"/>
      <c r="AP292" s="1430"/>
      <c r="AQ292" s="1430"/>
      <c r="AR292" s="1430"/>
      <c r="AS292" s="1430"/>
      <c r="AT292" s="1430"/>
      <c r="AU292" s="1430"/>
      <c r="AV292" s="1430"/>
      <c r="AW292" s="1430"/>
      <c r="AX292" s="1430"/>
      <c r="AY292" s="1430"/>
      <c r="AZ292" s="1430"/>
      <c r="BA292" s="1430"/>
      <c r="BB292" s="1430"/>
      <c r="BC292" s="1430"/>
      <c r="BD292" s="1430"/>
    </row>
    <row r="293" spans="2:56">
      <c r="B293" s="1430"/>
      <c r="C293" s="1430"/>
      <c r="D293" s="1430"/>
      <c r="E293" s="1430"/>
      <c r="F293" s="1430"/>
      <c r="G293" s="1430"/>
      <c r="H293" s="1430"/>
      <c r="I293" s="1430"/>
      <c r="J293" s="1430"/>
      <c r="K293" s="1430"/>
      <c r="L293" s="1430"/>
      <c r="M293" s="1430"/>
      <c r="N293" s="1430"/>
      <c r="O293" s="1430"/>
      <c r="P293" s="1430"/>
      <c r="Q293" s="1430"/>
      <c r="R293" s="1430"/>
      <c r="S293" s="1430"/>
      <c r="T293" s="1430"/>
      <c r="U293" s="1430"/>
      <c r="V293" s="1430"/>
      <c r="W293" s="1430"/>
      <c r="X293" s="1430"/>
      <c r="Y293" s="1430"/>
      <c r="Z293" s="1430"/>
      <c r="AA293" s="1430"/>
      <c r="AB293" s="1430"/>
      <c r="AC293" s="1430"/>
      <c r="AD293" s="1430"/>
      <c r="AE293" s="1430"/>
      <c r="AF293" s="1430"/>
      <c r="AG293" s="1430"/>
      <c r="AH293" s="1430"/>
      <c r="AI293" s="1430"/>
      <c r="AJ293" s="1430"/>
      <c r="AK293" s="1430"/>
      <c r="AL293" s="1430"/>
      <c r="AM293" s="1430"/>
      <c r="AN293" s="1430"/>
      <c r="AO293" s="1430"/>
      <c r="AP293" s="1430"/>
      <c r="AQ293" s="1430"/>
      <c r="AR293" s="1430"/>
      <c r="AS293" s="1430"/>
      <c r="AT293" s="1430"/>
      <c r="AU293" s="1430"/>
      <c r="AV293" s="1430"/>
      <c r="AW293" s="1430"/>
      <c r="AX293" s="1430"/>
      <c r="AY293" s="1430"/>
      <c r="AZ293" s="1430"/>
      <c r="BA293" s="1430"/>
      <c r="BB293" s="1430"/>
      <c r="BC293" s="1430"/>
      <c r="BD293" s="1430"/>
    </row>
    <row r="294" spans="2:56">
      <c r="B294" s="1430"/>
      <c r="C294" s="1430"/>
      <c r="D294" s="1430"/>
      <c r="E294" s="1430"/>
      <c r="F294" s="1430"/>
      <c r="G294" s="1430"/>
      <c r="H294" s="1430"/>
      <c r="I294" s="1430"/>
      <c r="J294" s="1430"/>
      <c r="K294" s="1430"/>
      <c r="L294" s="1430"/>
      <c r="M294" s="1430"/>
      <c r="N294" s="1430"/>
      <c r="O294" s="1430"/>
      <c r="P294" s="1430"/>
      <c r="Q294" s="1430"/>
      <c r="R294" s="1430"/>
      <c r="S294" s="1430"/>
      <c r="T294" s="1430"/>
      <c r="U294" s="1430"/>
      <c r="V294" s="1430"/>
      <c r="W294" s="1430"/>
      <c r="X294" s="1430"/>
      <c r="Y294" s="1430"/>
      <c r="Z294" s="1430"/>
      <c r="AA294" s="1430"/>
      <c r="AB294" s="1430"/>
      <c r="AC294" s="1430"/>
      <c r="AD294" s="1430"/>
      <c r="AE294" s="1430"/>
      <c r="AF294" s="1430"/>
      <c r="AG294" s="1430"/>
      <c r="AH294" s="1430"/>
      <c r="AI294" s="1430"/>
      <c r="AJ294" s="1430"/>
      <c r="AK294" s="1430"/>
      <c r="AL294" s="1430"/>
      <c r="AM294" s="1430"/>
      <c r="AN294" s="1430"/>
      <c r="AO294" s="1430"/>
      <c r="AP294" s="1430"/>
      <c r="AQ294" s="1430"/>
      <c r="AR294" s="1430"/>
      <c r="AS294" s="1430"/>
      <c r="AT294" s="1430"/>
      <c r="AU294" s="1430"/>
      <c r="AV294" s="1430"/>
      <c r="AW294" s="1430"/>
      <c r="AX294" s="1430"/>
      <c r="AY294" s="1430"/>
      <c r="AZ294" s="1430"/>
      <c r="BA294" s="1430"/>
      <c r="BB294" s="1430"/>
      <c r="BC294" s="1430"/>
      <c r="BD294" s="1430"/>
    </row>
    <row r="295" spans="2:56">
      <c r="B295" s="1430"/>
      <c r="C295" s="1430"/>
      <c r="D295" s="1430"/>
      <c r="E295" s="1430"/>
      <c r="F295" s="1430"/>
      <c r="G295" s="1430"/>
      <c r="H295" s="1430"/>
      <c r="I295" s="1430"/>
      <c r="J295" s="1430"/>
      <c r="K295" s="1430"/>
      <c r="L295" s="1430"/>
      <c r="M295" s="1430"/>
      <c r="N295" s="1430"/>
      <c r="O295" s="1430"/>
      <c r="P295" s="1430"/>
      <c r="Q295" s="1430"/>
      <c r="R295" s="1430"/>
      <c r="S295" s="1430"/>
      <c r="T295" s="1430"/>
      <c r="U295" s="1430"/>
      <c r="V295" s="1430"/>
      <c r="W295" s="1430"/>
      <c r="X295" s="1430"/>
      <c r="Y295" s="1430"/>
      <c r="Z295" s="1430"/>
      <c r="AA295" s="1430"/>
      <c r="AB295" s="1430"/>
      <c r="AC295" s="1430"/>
      <c r="AD295" s="1430"/>
      <c r="AE295" s="1430"/>
      <c r="AF295" s="1430"/>
      <c r="AG295" s="1430"/>
      <c r="AH295" s="1430"/>
      <c r="AI295" s="1430"/>
      <c r="AJ295" s="1430"/>
      <c r="AK295" s="1430"/>
      <c r="AL295" s="1430"/>
      <c r="AM295" s="1430"/>
      <c r="AN295" s="1430"/>
      <c r="AO295" s="1430"/>
      <c r="AP295" s="1430"/>
      <c r="AQ295" s="1430"/>
      <c r="AR295" s="1430"/>
      <c r="AS295" s="1430"/>
      <c r="AT295" s="1430"/>
      <c r="AU295" s="1430"/>
      <c r="AV295" s="1430"/>
      <c r="AW295" s="1430"/>
      <c r="AX295" s="1430"/>
      <c r="AY295" s="1430"/>
      <c r="AZ295" s="1430"/>
      <c r="BA295" s="1430"/>
      <c r="BB295" s="1430"/>
      <c r="BC295" s="1430"/>
      <c r="BD295" s="1430"/>
    </row>
    <row r="296" spans="2:56">
      <c r="B296" s="1430"/>
      <c r="C296" s="1430"/>
      <c r="D296" s="1430"/>
      <c r="E296" s="1430"/>
      <c r="F296" s="1430"/>
      <c r="G296" s="1430"/>
      <c r="H296" s="1430"/>
      <c r="I296" s="1430"/>
      <c r="J296" s="1430"/>
      <c r="K296" s="1430"/>
      <c r="L296" s="1430"/>
      <c r="M296" s="1430"/>
      <c r="N296" s="1430"/>
      <c r="O296" s="1430"/>
      <c r="P296" s="1430"/>
      <c r="Q296" s="1430"/>
      <c r="R296" s="1430"/>
      <c r="S296" s="1430"/>
      <c r="T296" s="1430"/>
      <c r="U296" s="1430"/>
      <c r="V296" s="1430"/>
      <c r="W296" s="1430"/>
      <c r="X296" s="1430"/>
      <c r="Y296" s="1430"/>
      <c r="Z296" s="1430"/>
      <c r="AA296" s="1430"/>
      <c r="AB296" s="1430"/>
      <c r="AC296" s="1430"/>
      <c r="AD296" s="1430"/>
      <c r="AE296" s="1430"/>
      <c r="AF296" s="1430"/>
      <c r="AG296" s="1430"/>
      <c r="AH296" s="1430"/>
      <c r="AI296" s="1430"/>
      <c r="AJ296" s="1430"/>
      <c r="AK296" s="1430"/>
      <c r="AL296" s="1430"/>
      <c r="AM296" s="1430"/>
      <c r="AN296" s="1430"/>
      <c r="AO296" s="1430"/>
      <c r="AP296" s="1430"/>
      <c r="AQ296" s="1430"/>
      <c r="AR296" s="1430"/>
      <c r="AS296" s="1430"/>
      <c r="AT296" s="1430"/>
      <c r="AU296" s="1430"/>
      <c r="AV296" s="1430"/>
      <c r="AW296" s="1430"/>
      <c r="AX296" s="1430"/>
      <c r="AY296" s="1430"/>
      <c r="AZ296" s="1430"/>
      <c r="BA296" s="1430"/>
      <c r="BB296" s="1430"/>
      <c r="BC296" s="1430"/>
      <c r="BD296" s="1430"/>
    </row>
    <row r="297" spans="2:56">
      <c r="B297" s="1430"/>
      <c r="C297" s="1430"/>
      <c r="D297" s="1430"/>
      <c r="E297" s="1430"/>
      <c r="F297" s="1430"/>
      <c r="G297" s="1430"/>
      <c r="H297" s="1430"/>
      <c r="I297" s="1430"/>
      <c r="J297" s="1430"/>
      <c r="K297" s="1430"/>
      <c r="L297" s="1430"/>
      <c r="M297" s="1430"/>
      <c r="N297" s="1430"/>
      <c r="O297" s="1430"/>
      <c r="P297" s="1430"/>
      <c r="Q297" s="1430"/>
      <c r="R297" s="1430"/>
      <c r="S297" s="1430"/>
      <c r="T297" s="1430"/>
      <c r="U297" s="1430"/>
      <c r="V297" s="1430"/>
      <c r="W297" s="1430"/>
      <c r="X297" s="1430"/>
      <c r="Y297" s="1430"/>
      <c r="Z297" s="1430"/>
      <c r="AA297" s="1430"/>
      <c r="AB297" s="1430"/>
      <c r="AC297" s="1430"/>
      <c r="AD297" s="1430"/>
      <c r="AE297" s="1430"/>
      <c r="AF297" s="1430"/>
      <c r="AG297" s="1430"/>
      <c r="AH297" s="1430"/>
      <c r="AI297" s="1430"/>
      <c r="AJ297" s="1430"/>
      <c r="AK297" s="1430"/>
      <c r="AL297" s="1430"/>
      <c r="AM297" s="1430"/>
      <c r="AN297" s="1430"/>
      <c r="AO297" s="1430"/>
      <c r="AP297" s="1430"/>
      <c r="AQ297" s="1430"/>
      <c r="AR297" s="1430"/>
      <c r="AS297" s="1430"/>
      <c r="AT297" s="1430"/>
      <c r="AU297" s="1430"/>
      <c r="AV297" s="1430"/>
      <c r="AW297" s="1430"/>
      <c r="AX297" s="1430"/>
      <c r="AY297" s="1430"/>
      <c r="AZ297" s="1430"/>
      <c r="BA297" s="1430"/>
      <c r="BB297" s="1430"/>
      <c r="BC297" s="1430"/>
      <c r="BD297" s="1430"/>
    </row>
    <row r="298" spans="2:56">
      <c r="B298" s="1430"/>
      <c r="C298" s="1430"/>
      <c r="D298" s="1430"/>
      <c r="E298" s="1430"/>
      <c r="F298" s="1430"/>
      <c r="G298" s="1430"/>
      <c r="H298" s="1430"/>
      <c r="I298" s="1430"/>
      <c r="J298" s="1430"/>
      <c r="K298" s="1430"/>
      <c r="L298" s="1430"/>
      <c r="M298" s="1430"/>
      <c r="N298" s="1430"/>
      <c r="O298" s="1430"/>
      <c r="P298" s="1430"/>
      <c r="Q298" s="1430"/>
      <c r="R298" s="1430"/>
      <c r="S298" s="1430"/>
      <c r="T298" s="1430"/>
      <c r="U298" s="1430"/>
      <c r="V298" s="1430"/>
      <c r="W298" s="1430"/>
      <c r="X298" s="1430"/>
      <c r="Y298" s="1430"/>
      <c r="Z298" s="1430"/>
      <c r="AA298" s="1430"/>
      <c r="AB298" s="1430"/>
      <c r="AC298" s="1430"/>
      <c r="AD298" s="1430"/>
      <c r="AE298" s="1430"/>
      <c r="AF298" s="1430"/>
      <c r="AG298" s="1430"/>
      <c r="AH298" s="1430"/>
      <c r="AI298" s="1430"/>
      <c r="AJ298" s="1430"/>
      <c r="AK298" s="1430"/>
      <c r="AL298" s="1430"/>
      <c r="AM298" s="1430"/>
      <c r="AN298" s="1430"/>
      <c r="AO298" s="1430"/>
      <c r="AP298" s="1430"/>
      <c r="AQ298" s="1430"/>
      <c r="AR298" s="1430"/>
      <c r="AS298" s="1430"/>
      <c r="AT298" s="1430"/>
      <c r="AU298" s="1430"/>
      <c r="AV298" s="1430"/>
      <c r="AW298" s="1430"/>
      <c r="AX298" s="1430"/>
      <c r="AY298" s="1430"/>
      <c r="AZ298" s="1430"/>
      <c r="BA298" s="1430"/>
      <c r="BB298" s="1430"/>
      <c r="BC298" s="1430"/>
      <c r="BD298" s="1430"/>
    </row>
    <row r="299" spans="2:56">
      <c r="B299" s="1430"/>
      <c r="C299" s="1430"/>
      <c r="D299" s="1430"/>
      <c r="E299" s="1430"/>
      <c r="F299" s="1430"/>
      <c r="G299" s="1430"/>
      <c r="H299" s="1430"/>
      <c r="I299" s="1430"/>
      <c r="J299" s="1430"/>
      <c r="K299" s="1430"/>
      <c r="L299" s="1430"/>
      <c r="M299" s="1430"/>
      <c r="N299" s="1430"/>
      <c r="O299" s="1430"/>
      <c r="P299" s="1430"/>
      <c r="Q299" s="1430"/>
      <c r="R299" s="1430"/>
      <c r="S299" s="1430"/>
      <c r="T299" s="1430"/>
      <c r="U299" s="1430"/>
      <c r="V299" s="1430"/>
      <c r="W299" s="1430"/>
      <c r="X299" s="1430"/>
      <c r="Y299" s="1430"/>
      <c r="Z299" s="1430"/>
      <c r="AA299" s="1430"/>
      <c r="AB299" s="1430"/>
      <c r="AC299" s="1430"/>
      <c r="AD299" s="1430"/>
      <c r="AE299" s="1430"/>
      <c r="AF299" s="1430"/>
      <c r="AG299" s="1430"/>
      <c r="AH299" s="1430"/>
      <c r="AI299" s="1430"/>
      <c r="AJ299" s="1430"/>
      <c r="AK299" s="1430"/>
      <c r="AL299" s="1430"/>
      <c r="AM299" s="1430"/>
      <c r="AN299" s="1430"/>
      <c r="AO299" s="1430"/>
      <c r="AP299" s="1430"/>
      <c r="AQ299" s="1430"/>
      <c r="AR299" s="1430"/>
      <c r="AS299" s="1430"/>
      <c r="AT299" s="1430"/>
      <c r="AU299" s="1430"/>
      <c r="AV299" s="1430"/>
      <c r="AW299" s="1430"/>
      <c r="AX299" s="1430"/>
      <c r="AY299" s="1430"/>
      <c r="AZ299" s="1430"/>
      <c r="BA299" s="1430"/>
      <c r="BB299" s="1430"/>
      <c r="BC299" s="1430"/>
      <c r="BD299" s="1430"/>
    </row>
    <row r="300" spans="2:56">
      <c r="B300" s="1430"/>
      <c r="C300" s="1430"/>
      <c r="D300" s="1430"/>
      <c r="E300" s="1430"/>
      <c r="F300" s="1430"/>
      <c r="G300" s="1430"/>
      <c r="H300" s="1430"/>
      <c r="I300" s="1430"/>
      <c r="J300" s="1430"/>
      <c r="K300" s="1430"/>
      <c r="L300" s="1430"/>
      <c r="M300" s="1430"/>
      <c r="N300" s="1430"/>
      <c r="O300" s="1430"/>
      <c r="P300" s="1430"/>
      <c r="Q300" s="1430"/>
      <c r="R300" s="1430"/>
      <c r="S300" s="1430"/>
      <c r="T300" s="1430"/>
      <c r="U300" s="1430"/>
      <c r="V300" s="1430"/>
      <c r="W300" s="1430"/>
      <c r="X300" s="1430"/>
      <c r="Y300" s="1430"/>
      <c r="Z300" s="1430"/>
      <c r="AA300" s="1430"/>
      <c r="AB300" s="1430"/>
      <c r="AC300" s="1430"/>
      <c r="AD300" s="1430"/>
      <c r="AE300" s="1430"/>
      <c r="AF300" s="1430"/>
      <c r="AG300" s="1430"/>
      <c r="AH300" s="1430"/>
      <c r="AI300" s="1430"/>
      <c r="AJ300" s="1430"/>
      <c r="AK300" s="1430"/>
      <c r="AL300" s="1430"/>
      <c r="AM300" s="1430"/>
      <c r="AN300" s="1430"/>
      <c r="AO300" s="1430"/>
      <c r="AP300" s="1430"/>
      <c r="AQ300" s="1430"/>
      <c r="AR300" s="1430"/>
      <c r="AS300" s="1430"/>
      <c r="AT300" s="1430"/>
      <c r="AU300" s="1430"/>
      <c r="AV300" s="1430"/>
      <c r="AW300" s="1430"/>
      <c r="AX300" s="1430"/>
      <c r="AY300" s="1430"/>
      <c r="AZ300" s="1430"/>
      <c r="BA300" s="1430"/>
      <c r="BB300" s="1430"/>
      <c r="BC300" s="1430"/>
      <c r="BD300" s="1430"/>
    </row>
    <row r="301" spans="2:56">
      <c r="B301" s="1430"/>
      <c r="C301" s="1430"/>
      <c r="D301" s="1430"/>
      <c r="E301" s="1430"/>
      <c r="F301" s="1430"/>
      <c r="G301" s="1430"/>
      <c r="H301" s="1430"/>
      <c r="I301" s="1430"/>
      <c r="J301" s="1430"/>
      <c r="K301" s="1430"/>
      <c r="L301" s="1430"/>
      <c r="M301" s="1430"/>
      <c r="N301" s="1430"/>
      <c r="O301" s="1430"/>
      <c r="P301" s="1430"/>
      <c r="Q301" s="1430"/>
      <c r="R301" s="1430"/>
      <c r="S301" s="1430"/>
      <c r="T301" s="1430"/>
      <c r="U301" s="1430"/>
      <c r="V301" s="1430"/>
      <c r="W301" s="1430"/>
      <c r="X301" s="1430"/>
      <c r="Y301" s="1430"/>
      <c r="Z301" s="1430"/>
      <c r="AA301" s="1430"/>
      <c r="AB301" s="1430"/>
      <c r="AC301" s="1430"/>
      <c r="AD301" s="1430"/>
      <c r="AE301" s="1430"/>
      <c r="AF301" s="1430"/>
      <c r="AG301" s="1430"/>
      <c r="AH301" s="1430"/>
      <c r="AI301" s="1430"/>
      <c r="AJ301" s="1430"/>
      <c r="AK301" s="1430"/>
      <c r="AL301" s="1430"/>
      <c r="AM301" s="1430"/>
      <c r="AN301" s="1430"/>
      <c r="AO301" s="1430"/>
      <c r="AP301" s="1430"/>
      <c r="AQ301" s="1430"/>
      <c r="AR301" s="1430"/>
      <c r="AS301" s="1430"/>
      <c r="AT301" s="1430"/>
      <c r="AU301" s="1430"/>
      <c r="AV301" s="1430"/>
      <c r="AW301" s="1430"/>
      <c r="AX301" s="1430"/>
      <c r="AY301" s="1430"/>
      <c r="AZ301" s="1430"/>
      <c r="BA301" s="1430"/>
      <c r="BB301" s="1430"/>
      <c r="BC301" s="1430"/>
      <c r="BD301" s="1430"/>
    </row>
    <row r="302" spans="2:56">
      <c r="B302" s="1430"/>
      <c r="C302" s="1430"/>
      <c r="D302" s="1430"/>
      <c r="E302" s="1430"/>
      <c r="F302" s="1430"/>
      <c r="G302" s="1430"/>
      <c r="H302" s="1430"/>
      <c r="I302" s="1430"/>
      <c r="J302" s="1430"/>
      <c r="K302" s="1430"/>
      <c r="L302" s="1430"/>
      <c r="M302" s="1430"/>
      <c r="N302" s="1430"/>
      <c r="O302" s="1430"/>
      <c r="P302" s="1430"/>
      <c r="Q302" s="1430"/>
      <c r="R302" s="1430"/>
      <c r="S302" s="1430"/>
      <c r="T302" s="1430"/>
      <c r="U302" s="1430"/>
      <c r="V302" s="1430"/>
      <c r="W302" s="1430"/>
      <c r="X302" s="1430"/>
      <c r="Y302" s="1430"/>
      <c r="Z302" s="1430"/>
      <c r="AA302" s="1430"/>
      <c r="AB302" s="1430"/>
      <c r="AC302" s="1430"/>
      <c r="AD302" s="1430"/>
      <c r="AE302" s="1430"/>
      <c r="AF302" s="1430"/>
      <c r="AG302" s="1430"/>
      <c r="AH302" s="1430"/>
      <c r="AI302" s="1430"/>
      <c r="AJ302" s="1430"/>
      <c r="AK302" s="1430"/>
      <c r="AL302" s="1430"/>
      <c r="AM302" s="1430"/>
      <c r="AN302" s="1430"/>
      <c r="AO302" s="1430"/>
      <c r="AP302" s="1430"/>
      <c r="AQ302" s="1430"/>
      <c r="AR302" s="1430"/>
      <c r="AS302" s="1430"/>
      <c r="AT302" s="1430"/>
      <c r="AU302" s="1430"/>
      <c r="AV302" s="1430"/>
      <c r="AW302" s="1430"/>
      <c r="AX302" s="1430"/>
      <c r="AY302" s="1430"/>
      <c r="AZ302" s="1430"/>
      <c r="BA302" s="1430"/>
      <c r="BB302" s="1430"/>
      <c r="BC302" s="1430"/>
      <c r="BD302" s="1430"/>
    </row>
    <row r="303" spans="2:56">
      <c r="B303" s="1430"/>
      <c r="C303" s="1430"/>
      <c r="D303" s="1430"/>
      <c r="E303" s="1430"/>
      <c r="F303" s="1430"/>
      <c r="G303" s="1430"/>
      <c r="H303" s="1430"/>
      <c r="I303" s="1430"/>
      <c r="J303" s="1430"/>
      <c r="K303" s="1430"/>
      <c r="L303" s="1430"/>
      <c r="M303" s="1430"/>
      <c r="N303" s="1430"/>
      <c r="O303" s="1430"/>
      <c r="P303" s="1430"/>
      <c r="Q303" s="1430"/>
      <c r="R303" s="1430"/>
      <c r="S303" s="1430"/>
      <c r="T303" s="1430"/>
      <c r="U303" s="1430"/>
      <c r="V303" s="1430"/>
      <c r="W303" s="1430"/>
      <c r="X303" s="1430"/>
      <c r="Y303" s="1430"/>
      <c r="Z303" s="1430"/>
      <c r="AA303" s="1430"/>
      <c r="AB303" s="1430"/>
      <c r="AC303" s="1430"/>
      <c r="AD303" s="1430"/>
      <c r="AE303" s="1430"/>
      <c r="AF303" s="1430"/>
      <c r="AG303" s="1430"/>
      <c r="AH303" s="1430"/>
      <c r="AI303" s="1430"/>
      <c r="AJ303" s="1430"/>
      <c r="AK303" s="1430"/>
      <c r="AL303" s="1430"/>
      <c r="AM303" s="1430"/>
      <c r="AN303" s="1430"/>
      <c r="AO303" s="1430"/>
      <c r="AP303" s="1430"/>
      <c r="AQ303" s="1430"/>
      <c r="AR303" s="1430"/>
      <c r="AS303" s="1430"/>
      <c r="AT303" s="1430"/>
      <c r="AU303" s="1430"/>
      <c r="AV303" s="1430"/>
      <c r="AW303" s="1430"/>
      <c r="AX303" s="1430"/>
      <c r="AY303" s="1430"/>
      <c r="AZ303" s="1430"/>
      <c r="BA303" s="1430"/>
      <c r="BB303" s="1430"/>
      <c r="BC303" s="1430"/>
      <c r="BD303" s="1430"/>
    </row>
    <row r="304" spans="2:56">
      <c r="B304" s="1430"/>
      <c r="C304" s="1430"/>
      <c r="D304" s="1430"/>
      <c r="E304" s="1430"/>
      <c r="F304" s="1430"/>
      <c r="G304" s="1430"/>
      <c r="H304" s="1430"/>
      <c r="I304" s="1430"/>
      <c r="J304" s="1430"/>
      <c r="K304" s="1430"/>
      <c r="L304" s="1430"/>
      <c r="M304" s="1430"/>
      <c r="N304" s="1430"/>
      <c r="O304" s="1430"/>
      <c r="P304" s="1430"/>
      <c r="Q304" s="1430"/>
      <c r="R304" s="1430"/>
      <c r="S304" s="1430"/>
      <c r="T304" s="1430"/>
      <c r="U304" s="1430"/>
      <c r="V304" s="1430"/>
      <c r="W304" s="1430"/>
      <c r="X304" s="1430"/>
      <c r="Y304" s="1430"/>
      <c r="Z304" s="1430"/>
      <c r="AA304" s="1430"/>
      <c r="AB304" s="1430"/>
      <c r="AC304" s="1430"/>
      <c r="AD304" s="1430"/>
      <c r="AE304" s="1430"/>
      <c r="AF304" s="1430"/>
      <c r="AG304" s="1430"/>
      <c r="AH304" s="1430"/>
      <c r="AI304" s="1430"/>
      <c r="AJ304" s="1430"/>
      <c r="AK304" s="1430"/>
      <c r="AL304" s="1430"/>
      <c r="AM304" s="1430"/>
      <c r="AN304" s="1430"/>
      <c r="AO304" s="1430"/>
      <c r="AP304" s="1430"/>
      <c r="AQ304" s="1430"/>
      <c r="AR304" s="1430"/>
      <c r="AS304" s="1430"/>
      <c r="AT304" s="1430"/>
      <c r="AU304" s="1430"/>
      <c r="AV304" s="1430"/>
      <c r="AW304" s="1430"/>
      <c r="AX304" s="1430"/>
      <c r="AY304" s="1430"/>
      <c r="AZ304" s="1430"/>
      <c r="BA304" s="1430"/>
      <c r="BB304" s="1430"/>
      <c r="BC304" s="1430"/>
      <c r="BD304" s="1430"/>
    </row>
    <row r="305" spans="2:56">
      <c r="B305" s="1430"/>
      <c r="C305" s="1430"/>
      <c r="D305" s="1430"/>
      <c r="E305" s="1430"/>
      <c r="F305" s="1430"/>
      <c r="G305" s="1430"/>
      <c r="H305" s="1430"/>
      <c r="I305" s="1430"/>
      <c r="J305" s="1430"/>
      <c r="K305" s="1430"/>
      <c r="L305" s="1430"/>
      <c r="M305" s="1430"/>
      <c r="N305" s="1430"/>
      <c r="O305" s="1430"/>
      <c r="P305" s="1430"/>
      <c r="Q305" s="1430"/>
      <c r="R305" s="1430"/>
      <c r="S305" s="1430"/>
      <c r="T305" s="1430"/>
      <c r="U305" s="1430"/>
      <c r="V305" s="1430"/>
      <c r="W305" s="1430"/>
      <c r="X305" s="1430"/>
      <c r="Y305" s="1430"/>
      <c r="Z305" s="1430"/>
      <c r="AA305" s="1430"/>
      <c r="AB305" s="1430"/>
      <c r="AC305" s="1430"/>
      <c r="AD305" s="1430"/>
      <c r="AE305" s="1430"/>
      <c r="AF305" s="1430"/>
      <c r="AG305" s="1430"/>
      <c r="AH305" s="1430"/>
      <c r="AI305" s="1430"/>
      <c r="AJ305" s="1430"/>
      <c r="AK305" s="1430"/>
      <c r="AL305" s="1430"/>
      <c r="AM305" s="1430"/>
      <c r="AN305" s="1430"/>
      <c r="AO305" s="1430"/>
      <c r="AP305" s="1430"/>
      <c r="AQ305" s="1430"/>
      <c r="AR305" s="1430"/>
      <c r="AS305" s="1430"/>
      <c r="AT305" s="1430"/>
      <c r="AU305" s="1430"/>
      <c r="AV305" s="1430"/>
      <c r="AW305" s="1430"/>
      <c r="AX305" s="1430"/>
      <c r="AY305" s="1430"/>
      <c r="AZ305" s="1430"/>
      <c r="BA305" s="1430"/>
      <c r="BB305" s="1430"/>
      <c r="BC305" s="1430"/>
      <c r="BD305" s="1430"/>
    </row>
    <row r="306" spans="2:56">
      <c r="B306" s="1430"/>
      <c r="C306" s="1430"/>
      <c r="D306" s="1430"/>
      <c r="E306" s="1430"/>
      <c r="F306" s="1430"/>
      <c r="G306" s="1430"/>
      <c r="H306" s="1430"/>
      <c r="I306" s="1430"/>
      <c r="J306" s="1430"/>
      <c r="K306" s="1430"/>
      <c r="L306" s="1430"/>
      <c r="M306" s="1430"/>
      <c r="N306" s="1430"/>
      <c r="O306" s="1430"/>
      <c r="P306" s="1430"/>
      <c r="Q306" s="1430"/>
      <c r="R306" s="1430"/>
      <c r="S306" s="1430"/>
      <c r="T306" s="1430"/>
      <c r="U306" s="1430"/>
      <c r="V306" s="1430"/>
      <c r="W306" s="1430"/>
      <c r="X306" s="1430"/>
      <c r="Y306" s="1430"/>
      <c r="Z306" s="1430"/>
      <c r="AA306" s="1430"/>
      <c r="AB306" s="1430"/>
      <c r="AC306" s="1430"/>
      <c r="AD306" s="1430"/>
      <c r="AE306" s="1430"/>
      <c r="AF306" s="1430"/>
      <c r="AG306" s="1430"/>
      <c r="AH306" s="1430"/>
      <c r="AI306" s="1430"/>
      <c r="AJ306" s="1430"/>
      <c r="AK306" s="1430"/>
      <c r="AL306" s="1430"/>
      <c r="AM306" s="1430"/>
      <c r="AN306" s="1430"/>
      <c r="AO306" s="1430"/>
      <c r="AP306" s="1430"/>
      <c r="AQ306" s="1430"/>
      <c r="AR306" s="1430"/>
      <c r="AS306" s="1430"/>
      <c r="AT306" s="1430"/>
      <c r="AU306" s="1430"/>
      <c r="AV306" s="1430"/>
      <c r="AW306" s="1430"/>
      <c r="AX306" s="1430"/>
      <c r="AY306" s="1430"/>
      <c r="AZ306" s="1430"/>
      <c r="BA306" s="1430"/>
      <c r="BB306" s="1430"/>
      <c r="BC306" s="1430"/>
      <c r="BD306" s="1430"/>
    </row>
    <row r="307" spans="2:56">
      <c r="B307" s="1430"/>
      <c r="C307" s="1430"/>
      <c r="D307" s="1430"/>
      <c r="E307" s="1430"/>
      <c r="F307" s="1430"/>
      <c r="G307" s="1430"/>
      <c r="H307" s="1430"/>
      <c r="I307" s="1430"/>
      <c r="J307" s="1430"/>
      <c r="K307" s="1430"/>
      <c r="L307" s="1430"/>
      <c r="M307" s="1430"/>
      <c r="N307" s="1430"/>
      <c r="O307" s="1430"/>
      <c r="P307" s="1430"/>
      <c r="Q307" s="1430"/>
      <c r="R307" s="1430"/>
      <c r="S307" s="1430"/>
      <c r="T307" s="1430"/>
      <c r="U307" s="1430"/>
      <c r="V307" s="1430"/>
      <c r="W307" s="1430"/>
      <c r="X307" s="1430"/>
      <c r="Y307" s="1430"/>
      <c r="Z307" s="1430"/>
      <c r="AA307" s="1430"/>
      <c r="AB307" s="1430"/>
      <c r="AC307" s="1430"/>
      <c r="AD307" s="1430"/>
      <c r="AE307" s="1430"/>
      <c r="AF307" s="1430"/>
      <c r="AG307" s="1430"/>
      <c r="AH307" s="1430"/>
      <c r="AI307" s="1430"/>
      <c r="AJ307" s="1430"/>
      <c r="AK307" s="1430"/>
      <c r="AL307" s="1430"/>
      <c r="AM307" s="1430"/>
      <c r="AN307" s="1430"/>
      <c r="AO307" s="1430"/>
      <c r="AP307" s="1430"/>
      <c r="AQ307" s="1430"/>
      <c r="AR307" s="1430"/>
      <c r="AS307" s="1430"/>
      <c r="AT307" s="1430"/>
      <c r="AU307" s="1430"/>
      <c r="AV307" s="1430"/>
      <c r="AW307" s="1430"/>
      <c r="AX307" s="1430"/>
      <c r="AY307" s="1430"/>
      <c r="AZ307" s="1430"/>
      <c r="BA307" s="1430"/>
      <c r="BB307" s="1430"/>
      <c r="BC307" s="1430"/>
      <c r="BD307" s="1430"/>
    </row>
    <row r="308" spans="2:56">
      <c r="B308" s="1430"/>
      <c r="C308" s="1430"/>
      <c r="D308" s="1430"/>
      <c r="E308" s="1430"/>
      <c r="F308" s="1430"/>
      <c r="G308" s="1430"/>
      <c r="H308" s="1430"/>
      <c r="I308" s="1430"/>
      <c r="J308" s="1430"/>
      <c r="K308" s="1430"/>
      <c r="L308" s="1430"/>
      <c r="M308" s="1430"/>
      <c r="N308" s="1430"/>
      <c r="O308" s="1430"/>
      <c r="P308" s="1430"/>
      <c r="Q308" s="1430"/>
      <c r="R308" s="1430"/>
      <c r="S308" s="1430"/>
      <c r="T308" s="1430"/>
      <c r="U308" s="1430"/>
      <c r="V308" s="1430"/>
      <c r="W308" s="1430"/>
      <c r="X308" s="1430"/>
      <c r="Y308" s="1430"/>
      <c r="Z308" s="1430"/>
      <c r="AA308" s="1430"/>
      <c r="AB308" s="1430"/>
      <c r="AC308" s="1430"/>
      <c r="AD308" s="1430"/>
      <c r="AE308" s="1430"/>
      <c r="AF308" s="1430"/>
      <c r="AG308" s="1430"/>
      <c r="AH308" s="1430"/>
      <c r="AI308" s="1430"/>
      <c r="AJ308" s="1430"/>
      <c r="AK308" s="1430"/>
      <c r="AL308" s="1430"/>
      <c r="AM308" s="1430"/>
      <c r="AN308" s="1430"/>
      <c r="AO308" s="1430"/>
      <c r="AP308" s="1430"/>
      <c r="AQ308" s="1430"/>
      <c r="AR308" s="1430"/>
      <c r="AS308" s="1430"/>
      <c r="AT308" s="1430"/>
      <c r="AU308" s="1430"/>
      <c r="AV308" s="1430"/>
      <c r="AW308" s="1430"/>
      <c r="AX308" s="1430"/>
      <c r="AY308" s="1430"/>
      <c r="AZ308" s="1430"/>
      <c r="BA308" s="1430"/>
      <c r="BB308" s="1430"/>
      <c r="BC308" s="1430"/>
      <c r="BD308" s="1430"/>
    </row>
    <row r="309" spans="2:56">
      <c r="B309" s="1430"/>
      <c r="C309" s="1430"/>
      <c r="D309" s="1430"/>
      <c r="E309" s="1430"/>
      <c r="F309" s="1430"/>
      <c r="G309" s="1430"/>
      <c r="H309" s="1430"/>
      <c r="I309" s="1430"/>
      <c r="J309" s="1430"/>
      <c r="K309" s="1430"/>
      <c r="L309" s="1430"/>
      <c r="M309" s="1430"/>
      <c r="N309" s="1430"/>
      <c r="O309" s="1430"/>
      <c r="P309" s="1430"/>
      <c r="Q309" s="1430"/>
      <c r="R309" s="1430"/>
      <c r="S309" s="1430"/>
      <c r="T309" s="1430"/>
      <c r="U309" s="1430"/>
      <c r="V309" s="1430"/>
      <c r="W309" s="1430"/>
      <c r="X309" s="1430"/>
      <c r="Y309" s="1430"/>
      <c r="Z309" s="1430"/>
      <c r="AA309" s="1430"/>
      <c r="AB309" s="1430"/>
      <c r="AC309" s="1430"/>
      <c r="AD309" s="1430"/>
      <c r="AE309" s="1430"/>
      <c r="AF309" s="1430"/>
      <c r="AG309" s="1430"/>
      <c r="AH309" s="1430"/>
      <c r="AI309" s="1430"/>
      <c r="AJ309" s="1430"/>
      <c r="AK309" s="1430"/>
      <c r="AL309" s="1430"/>
      <c r="AM309" s="1430"/>
      <c r="AN309" s="1430"/>
      <c r="AO309" s="1430"/>
      <c r="AP309" s="1430"/>
      <c r="AQ309" s="1430"/>
      <c r="AR309" s="1430"/>
      <c r="AS309" s="1430"/>
      <c r="AT309" s="1430"/>
      <c r="AU309" s="1430"/>
      <c r="AV309" s="1430"/>
      <c r="AW309" s="1430"/>
      <c r="AX309" s="1430"/>
      <c r="AY309" s="1430"/>
      <c r="AZ309" s="1430"/>
      <c r="BA309" s="1430"/>
      <c r="BB309" s="1430"/>
      <c r="BC309" s="1430"/>
      <c r="BD309" s="1430"/>
    </row>
    <row r="310" spans="2:56">
      <c r="B310" s="1430"/>
      <c r="C310" s="1430"/>
      <c r="D310" s="1430"/>
      <c r="E310" s="1430"/>
      <c r="F310" s="1430"/>
      <c r="G310" s="1430"/>
      <c r="H310" s="1430"/>
      <c r="I310" s="1430"/>
      <c r="J310" s="1430"/>
      <c r="K310" s="1430"/>
      <c r="L310" s="1430"/>
      <c r="M310" s="1430"/>
      <c r="N310" s="1430"/>
      <c r="O310" s="1430"/>
      <c r="P310" s="1430"/>
      <c r="Q310" s="1430"/>
      <c r="R310" s="1430"/>
      <c r="S310" s="1430"/>
      <c r="T310" s="1430"/>
      <c r="U310" s="1430"/>
      <c r="V310" s="1430"/>
      <c r="W310" s="1430"/>
      <c r="X310" s="1430"/>
      <c r="Y310" s="1430"/>
      <c r="Z310" s="1430"/>
      <c r="AA310" s="1430"/>
      <c r="AB310" s="1430"/>
      <c r="AC310" s="1430"/>
      <c r="AD310" s="1430"/>
      <c r="AE310" s="1430"/>
      <c r="AF310" s="1430"/>
      <c r="AG310" s="1430"/>
      <c r="AH310" s="1430"/>
      <c r="AI310" s="1430"/>
      <c r="AJ310" s="1430"/>
      <c r="AK310" s="1430"/>
      <c r="AL310" s="1430"/>
      <c r="AM310" s="1430"/>
      <c r="AN310" s="1430"/>
      <c r="AO310" s="1430"/>
      <c r="AP310" s="1430"/>
      <c r="AQ310" s="1430"/>
      <c r="AR310" s="1430"/>
      <c r="AS310" s="1430"/>
      <c r="AT310" s="1430"/>
      <c r="AU310" s="1430"/>
      <c r="AV310" s="1430"/>
      <c r="AW310" s="1430"/>
      <c r="AX310" s="1430"/>
      <c r="AY310" s="1430"/>
      <c r="AZ310" s="1430"/>
      <c r="BA310" s="1430"/>
      <c r="BB310" s="1430"/>
      <c r="BC310" s="1430"/>
      <c r="BD310" s="1430"/>
    </row>
    <row r="311" spans="2:56">
      <c r="B311" s="1430"/>
      <c r="C311" s="1430"/>
      <c r="D311" s="1430"/>
      <c r="E311" s="1430"/>
      <c r="F311" s="1430"/>
      <c r="G311" s="1430"/>
      <c r="H311" s="1430"/>
      <c r="I311" s="1430"/>
      <c r="J311" s="1430"/>
      <c r="K311" s="1430"/>
      <c r="L311" s="1430"/>
      <c r="M311" s="1430"/>
      <c r="N311" s="1430"/>
      <c r="O311" s="1430"/>
      <c r="P311" s="1430"/>
      <c r="Q311" s="1430"/>
      <c r="R311" s="1430"/>
      <c r="S311" s="1430"/>
      <c r="T311" s="1430"/>
      <c r="U311" s="1430"/>
      <c r="V311" s="1430"/>
      <c r="W311" s="1430"/>
      <c r="X311" s="1430"/>
      <c r="Y311" s="1430"/>
      <c r="Z311" s="1430"/>
      <c r="AA311" s="1430"/>
      <c r="AB311" s="1430"/>
      <c r="AC311" s="1430"/>
      <c r="AD311" s="1430"/>
      <c r="AE311" s="1430"/>
      <c r="AF311" s="1430"/>
      <c r="AG311" s="1430"/>
      <c r="AH311" s="1430"/>
      <c r="AI311" s="1430"/>
      <c r="AJ311" s="1430"/>
      <c r="AK311" s="1430"/>
      <c r="AL311" s="1430"/>
      <c r="AM311" s="1430"/>
      <c r="AN311" s="1430"/>
      <c r="AO311" s="1430"/>
      <c r="AP311" s="1430"/>
      <c r="AQ311" s="1430"/>
      <c r="AR311" s="1430"/>
      <c r="AS311" s="1430"/>
      <c r="AT311" s="1430"/>
      <c r="AU311" s="1430"/>
      <c r="AV311" s="1430"/>
      <c r="AW311" s="1430"/>
      <c r="AX311" s="1430"/>
      <c r="AY311" s="1430"/>
      <c r="AZ311" s="1430"/>
      <c r="BA311" s="1430"/>
      <c r="BB311" s="1430"/>
      <c r="BC311" s="1430"/>
      <c r="BD311" s="1430"/>
    </row>
    <row r="312" spans="2:56">
      <c r="B312" s="1430"/>
      <c r="C312" s="1430"/>
      <c r="D312" s="1430"/>
      <c r="E312" s="1430"/>
      <c r="F312" s="1430"/>
      <c r="G312" s="1430"/>
      <c r="H312" s="1430"/>
      <c r="I312" s="1430"/>
      <c r="J312" s="1430"/>
      <c r="K312" s="1430"/>
      <c r="L312" s="1430"/>
      <c r="M312" s="1430"/>
      <c r="N312" s="1430"/>
      <c r="O312" s="1430"/>
      <c r="P312" s="1430"/>
      <c r="Q312" s="1430"/>
      <c r="R312" s="1430"/>
      <c r="S312" s="1430"/>
      <c r="T312" s="1430"/>
      <c r="U312" s="1430"/>
      <c r="V312" s="1430"/>
      <c r="W312" s="1430"/>
      <c r="X312" s="1430"/>
      <c r="Y312" s="1430"/>
      <c r="Z312" s="1430"/>
      <c r="AA312" s="1430"/>
      <c r="AB312" s="1430"/>
      <c r="AC312" s="1430"/>
      <c r="AD312" s="1430"/>
      <c r="AE312" s="1430"/>
      <c r="AF312" s="1430"/>
      <c r="AG312" s="1430"/>
      <c r="AH312" s="1430"/>
      <c r="AI312" s="1430"/>
      <c r="AJ312" s="1430"/>
      <c r="AK312" s="1430"/>
      <c r="AL312" s="1430"/>
      <c r="AM312" s="1430"/>
      <c r="AN312" s="1430"/>
      <c r="AO312" s="1430"/>
      <c r="AP312" s="1430"/>
      <c r="AQ312" s="1430"/>
      <c r="AR312" s="1430"/>
      <c r="AS312" s="1430"/>
      <c r="AT312" s="1430"/>
      <c r="AU312" s="1430"/>
      <c r="AV312" s="1430"/>
      <c r="AW312" s="1430"/>
      <c r="AX312" s="1430"/>
      <c r="AY312" s="1430"/>
      <c r="AZ312" s="1430"/>
      <c r="BA312" s="1430"/>
      <c r="BB312" s="1430"/>
      <c r="BC312" s="1430"/>
      <c r="BD312" s="1430"/>
    </row>
    <row r="313" spans="2:56">
      <c r="B313" s="1430"/>
      <c r="C313" s="1430"/>
      <c r="D313" s="1430"/>
      <c r="E313" s="1430"/>
      <c r="F313" s="1430"/>
      <c r="G313" s="1430"/>
      <c r="H313" s="1430"/>
      <c r="I313" s="1430"/>
      <c r="J313" s="1430"/>
      <c r="K313" s="1430"/>
      <c r="L313" s="1430"/>
      <c r="M313" s="1430"/>
      <c r="N313" s="1430"/>
      <c r="O313" s="1430"/>
      <c r="P313" s="1430"/>
      <c r="Q313" s="1430"/>
      <c r="R313" s="1430"/>
      <c r="S313" s="1430"/>
      <c r="T313" s="1430"/>
      <c r="U313" s="1430"/>
      <c r="V313" s="1430"/>
      <c r="W313" s="1430"/>
      <c r="X313" s="1430"/>
      <c r="Y313" s="1430"/>
      <c r="Z313" s="1430"/>
      <c r="AA313" s="1430"/>
      <c r="AB313" s="1430"/>
      <c r="AC313" s="1430"/>
      <c r="AD313" s="1430"/>
      <c r="AE313" s="1430"/>
      <c r="AF313" s="1430"/>
      <c r="AG313" s="1430"/>
      <c r="AH313" s="1430"/>
      <c r="AI313" s="1430"/>
      <c r="AJ313" s="1430"/>
      <c r="AK313" s="1430"/>
      <c r="AL313" s="1430"/>
      <c r="AM313" s="1430"/>
      <c r="AN313" s="1430"/>
      <c r="AO313" s="1430"/>
      <c r="AP313" s="1430"/>
      <c r="AQ313" s="1430"/>
      <c r="AR313" s="1430"/>
      <c r="AS313" s="1430"/>
      <c r="AT313" s="1430"/>
      <c r="AU313" s="1430"/>
      <c r="AV313" s="1430"/>
      <c r="AW313" s="1430"/>
      <c r="AX313" s="1430"/>
      <c r="AY313" s="1430"/>
      <c r="AZ313" s="1430"/>
      <c r="BA313" s="1430"/>
      <c r="BB313" s="1430"/>
      <c r="BC313" s="1430"/>
      <c r="BD313" s="1430"/>
    </row>
    <row r="314" spans="2:56">
      <c r="B314" s="1430"/>
      <c r="C314" s="1430"/>
      <c r="D314" s="1430"/>
      <c r="E314" s="1430"/>
      <c r="F314" s="1430"/>
      <c r="G314" s="1430"/>
      <c r="H314" s="1430"/>
      <c r="I314" s="1430"/>
      <c r="J314" s="1430"/>
      <c r="K314" s="1430"/>
      <c r="L314" s="1430"/>
      <c r="M314" s="1430"/>
      <c r="N314" s="1430"/>
      <c r="O314" s="1430"/>
      <c r="P314" s="1430"/>
      <c r="Q314" s="1430"/>
      <c r="R314" s="1430"/>
      <c r="S314" s="1430"/>
      <c r="T314" s="1430"/>
      <c r="U314" s="1430"/>
      <c r="V314" s="1430"/>
      <c r="W314" s="1430"/>
      <c r="X314" s="1430"/>
      <c r="Y314" s="1430"/>
      <c r="Z314" s="1430"/>
      <c r="AA314" s="1430"/>
      <c r="AB314" s="1430"/>
      <c r="AC314" s="1430"/>
      <c r="AD314" s="1430"/>
      <c r="AE314" s="1430"/>
      <c r="AF314" s="1430"/>
      <c r="AG314" s="1430"/>
      <c r="AH314" s="1430"/>
      <c r="AI314" s="1430"/>
      <c r="AJ314" s="1430"/>
      <c r="AK314" s="1430"/>
      <c r="AL314" s="1430"/>
      <c r="AM314" s="1430"/>
      <c r="AN314" s="1430"/>
      <c r="AO314" s="1430"/>
      <c r="AP314" s="1430"/>
      <c r="AQ314" s="1430"/>
      <c r="AR314" s="1430"/>
      <c r="AS314" s="1430"/>
      <c r="AT314" s="1430"/>
      <c r="AU314" s="1430"/>
      <c r="AV314" s="1430"/>
      <c r="AW314" s="1430"/>
      <c r="AX314" s="1430"/>
      <c r="AY314" s="1430"/>
      <c r="AZ314" s="1430"/>
      <c r="BA314" s="1430"/>
      <c r="BB314" s="1430"/>
      <c r="BC314" s="1430"/>
      <c r="BD314" s="1430"/>
    </row>
    <row r="315" spans="2:56">
      <c r="B315" s="1430"/>
      <c r="C315" s="1430"/>
      <c r="D315" s="1430"/>
      <c r="E315" s="1430"/>
      <c r="F315" s="1430"/>
      <c r="G315" s="1430"/>
      <c r="H315" s="1430"/>
      <c r="I315" s="1430"/>
      <c r="J315" s="1430"/>
      <c r="K315" s="1430"/>
      <c r="L315" s="1430"/>
      <c r="M315" s="1430"/>
      <c r="N315" s="1430"/>
      <c r="O315" s="1430"/>
      <c r="P315" s="1430"/>
      <c r="Q315" s="1430"/>
      <c r="R315" s="1430"/>
      <c r="S315" s="1430"/>
      <c r="T315" s="1430"/>
      <c r="U315" s="1430"/>
      <c r="V315" s="1430"/>
      <c r="W315" s="1430"/>
      <c r="X315" s="1430"/>
      <c r="Y315" s="1430"/>
      <c r="Z315" s="1430"/>
      <c r="AA315" s="1430"/>
      <c r="AB315" s="1430"/>
      <c r="AC315" s="1430"/>
      <c r="AD315" s="1430"/>
      <c r="AE315" s="1430"/>
      <c r="AF315" s="1430"/>
      <c r="AG315" s="1430"/>
      <c r="AH315" s="1430"/>
      <c r="AI315" s="1430"/>
      <c r="AJ315" s="1430"/>
      <c r="AK315" s="1430"/>
      <c r="AL315" s="1430"/>
      <c r="AM315" s="1430"/>
      <c r="AN315" s="1430"/>
      <c r="AO315" s="1430"/>
      <c r="AP315" s="1430"/>
      <c r="AQ315" s="1430"/>
      <c r="AR315" s="1430"/>
      <c r="AS315" s="1430"/>
      <c r="AT315" s="1430"/>
      <c r="AU315" s="1430"/>
      <c r="AV315" s="1430"/>
      <c r="AW315" s="1430"/>
      <c r="AX315" s="1430"/>
      <c r="AY315" s="1430"/>
      <c r="AZ315" s="1430"/>
      <c r="BA315" s="1430"/>
      <c r="BB315" s="1430"/>
      <c r="BC315" s="1430"/>
      <c r="BD315" s="1430"/>
    </row>
    <row r="316" spans="2:56">
      <c r="B316" s="1430"/>
      <c r="C316" s="1430"/>
      <c r="D316" s="1430"/>
      <c r="E316" s="1430"/>
      <c r="F316" s="1430"/>
      <c r="G316" s="1430"/>
      <c r="H316" s="1430"/>
      <c r="I316" s="1430"/>
      <c r="J316" s="1430"/>
      <c r="K316" s="1430"/>
      <c r="L316" s="1430"/>
      <c r="M316" s="1430"/>
      <c r="N316" s="1430"/>
      <c r="O316" s="1430"/>
      <c r="P316" s="1430"/>
      <c r="Q316" s="1430"/>
      <c r="R316" s="1430"/>
      <c r="S316" s="1430"/>
      <c r="T316" s="1430"/>
      <c r="U316" s="1430"/>
      <c r="V316" s="1430"/>
      <c r="W316" s="1430"/>
      <c r="X316" s="1430"/>
      <c r="Y316" s="1430"/>
      <c r="Z316" s="1430"/>
      <c r="AA316" s="1430"/>
      <c r="AB316" s="1430"/>
      <c r="AC316" s="1430"/>
      <c r="AD316" s="1430"/>
      <c r="AE316" s="1430"/>
      <c r="AF316" s="1430"/>
      <c r="AG316" s="1430"/>
      <c r="AH316" s="1430"/>
      <c r="AI316" s="1430"/>
      <c r="AJ316" s="1430"/>
      <c r="AK316" s="1430"/>
      <c r="AL316" s="1430"/>
      <c r="AM316" s="1430"/>
      <c r="AN316" s="1430"/>
      <c r="AO316" s="1430"/>
      <c r="AP316" s="1430"/>
      <c r="AQ316" s="1430"/>
      <c r="AR316" s="1430"/>
      <c r="AS316" s="1430"/>
      <c r="AT316" s="1430"/>
      <c r="AU316" s="1430"/>
      <c r="AV316" s="1430"/>
      <c r="AW316" s="1430"/>
      <c r="AX316" s="1430"/>
      <c r="AY316" s="1430"/>
      <c r="AZ316" s="1430"/>
      <c r="BA316" s="1430"/>
      <c r="BB316" s="1430"/>
      <c r="BC316" s="1430"/>
      <c r="BD316" s="1430"/>
    </row>
    <row r="317" spans="2:56">
      <c r="B317" s="1430"/>
      <c r="C317" s="1430"/>
      <c r="D317" s="1430"/>
      <c r="E317" s="1430"/>
      <c r="F317" s="1430"/>
      <c r="G317" s="1430"/>
      <c r="H317" s="1430"/>
      <c r="I317" s="1430"/>
      <c r="J317" s="1430"/>
      <c r="K317" s="1430"/>
      <c r="L317" s="1430"/>
      <c r="M317" s="1430"/>
      <c r="N317" s="1430"/>
      <c r="O317" s="1430"/>
      <c r="P317" s="1430"/>
      <c r="Q317" s="1430"/>
      <c r="R317" s="1430"/>
      <c r="S317" s="1430"/>
      <c r="T317" s="1430"/>
      <c r="U317" s="1430"/>
      <c r="V317" s="1430"/>
      <c r="W317" s="1430"/>
      <c r="X317" s="1430"/>
      <c r="Y317" s="1430"/>
      <c r="Z317" s="1430"/>
      <c r="AA317" s="1430"/>
      <c r="AB317" s="1430"/>
      <c r="AC317" s="1430"/>
      <c r="AD317" s="1430"/>
      <c r="AE317" s="1430"/>
      <c r="AF317" s="1430"/>
      <c r="AG317" s="1430"/>
      <c r="AH317" s="1430"/>
      <c r="AI317" s="1430"/>
      <c r="AJ317" s="1430"/>
      <c r="AK317" s="1430"/>
      <c r="AL317" s="1430"/>
      <c r="AM317" s="1430"/>
      <c r="AN317" s="1430"/>
      <c r="AO317" s="1430"/>
      <c r="AP317" s="1430"/>
      <c r="AQ317" s="1430"/>
      <c r="AR317" s="1430"/>
      <c r="AS317" s="1430"/>
      <c r="AT317" s="1430"/>
      <c r="AU317" s="1430"/>
      <c r="AV317" s="1430"/>
      <c r="AW317" s="1430"/>
      <c r="AX317" s="1430"/>
      <c r="AY317" s="1430"/>
      <c r="AZ317" s="1430"/>
      <c r="BA317" s="1430"/>
      <c r="BB317" s="1430"/>
      <c r="BC317" s="1430"/>
      <c r="BD317" s="1430"/>
    </row>
    <row r="318" spans="2:56">
      <c r="B318" s="1430"/>
      <c r="C318" s="1430"/>
      <c r="D318" s="1430"/>
      <c r="E318" s="1430"/>
      <c r="F318" s="1430"/>
      <c r="G318" s="1430"/>
      <c r="H318" s="1430"/>
      <c r="I318" s="1430"/>
      <c r="J318" s="1430"/>
      <c r="K318" s="1430"/>
      <c r="L318" s="1430"/>
      <c r="M318" s="1430"/>
      <c r="N318" s="1430"/>
      <c r="O318" s="1430"/>
      <c r="P318" s="1430"/>
      <c r="Q318" s="1430"/>
      <c r="R318" s="1430"/>
      <c r="S318" s="1430"/>
      <c r="T318" s="1430"/>
      <c r="U318" s="1430"/>
      <c r="V318" s="1430"/>
      <c r="W318" s="1430"/>
      <c r="X318" s="1430"/>
      <c r="Y318" s="1430"/>
      <c r="Z318" s="1430"/>
      <c r="AA318" s="1430"/>
      <c r="AB318" s="1430"/>
      <c r="AC318" s="1430"/>
      <c r="AD318" s="1430"/>
      <c r="AE318" s="1430"/>
      <c r="AF318" s="1430"/>
      <c r="AG318" s="1430"/>
      <c r="AH318" s="1430"/>
      <c r="AI318" s="1430"/>
      <c r="AJ318" s="1430"/>
      <c r="AK318" s="1430"/>
      <c r="AL318" s="1430"/>
      <c r="AM318" s="1430"/>
      <c r="AN318" s="1430"/>
      <c r="AO318" s="1430"/>
      <c r="AP318" s="1430"/>
      <c r="AQ318" s="1430"/>
      <c r="AR318" s="1430"/>
      <c r="AS318" s="1430"/>
      <c r="AT318" s="1430"/>
      <c r="AU318" s="1430"/>
      <c r="AV318" s="1430"/>
      <c r="AW318" s="1430"/>
      <c r="AX318" s="1430"/>
      <c r="AY318" s="1430"/>
      <c r="AZ318" s="1430"/>
      <c r="BA318" s="1430"/>
      <c r="BB318" s="1430"/>
      <c r="BC318" s="1430"/>
      <c r="BD318" s="1430"/>
    </row>
    <row r="319" spans="2:56">
      <c r="B319" s="1430"/>
      <c r="C319" s="1430"/>
      <c r="D319" s="1430"/>
      <c r="E319" s="1430"/>
      <c r="F319" s="1430"/>
      <c r="G319" s="1430"/>
      <c r="H319" s="1430"/>
      <c r="I319" s="1430"/>
      <c r="J319" s="1430"/>
      <c r="K319" s="1430"/>
      <c r="L319" s="1430"/>
      <c r="M319" s="1430"/>
      <c r="N319" s="1430"/>
      <c r="O319" s="1430"/>
      <c r="P319" s="1430"/>
      <c r="Q319" s="1430"/>
      <c r="R319" s="1430"/>
      <c r="S319" s="1430"/>
      <c r="T319" s="1430"/>
      <c r="U319" s="1430"/>
      <c r="V319" s="1430"/>
      <c r="W319" s="1430"/>
      <c r="X319" s="1430"/>
      <c r="Y319" s="1430"/>
      <c r="Z319" s="1430"/>
      <c r="AA319" s="1430"/>
      <c r="AB319" s="1430"/>
      <c r="AC319" s="1430"/>
      <c r="AD319" s="1430"/>
      <c r="AE319" s="1430"/>
      <c r="AF319" s="1430"/>
      <c r="AG319" s="1430"/>
      <c r="AH319" s="1430"/>
      <c r="AI319" s="1430"/>
      <c r="AJ319" s="1430"/>
      <c r="AK319" s="1430"/>
      <c r="AL319" s="1430"/>
      <c r="AM319" s="1430"/>
      <c r="AN319" s="1430"/>
      <c r="AO319" s="1430"/>
      <c r="AP319" s="1430"/>
      <c r="AQ319" s="1430"/>
      <c r="AR319" s="1430"/>
      <c r="AS319" s="1430"/>
      <c r="AT319" s="1430"/>
      <c r="AU319" s="1430"/>
      <c r="AV319" s="1430"/>
      <c r="AW319" s="1430"/>
      <c r="AX319" s="1430"/>
      <c r="AY319" s="1430"/>
      <c r="AZ319" s="1430"/>
      <c r="BA319" s="1430"/>
      <c r="BB319" s="1430"/>
      <c r="BC319" s="1430"/>
      <c r="BD319" s="1430"/>
    </row>
    <row r="320" spans="2:56">
      <c r="B320" s="1430"/>
      <c r="C320" s="1430"/>
      <c r="D320" s="1430"/>
      <c r="E320" s="1430"/>
      <c r="F320" s="1430"/>
      <c r="G320" s="1430"/>
      <c r="H320" s="1430"/>
      <c r="I320" s="1430"/>
      <c r="J320" s="1430"/>
      <c r="K320" s="1430"/>
      <c r="L320" s="1430"/>
      <c r="M320" s="1430"/>
      <c r="N320" s="1430"/>
      <c r="O320" s="1430"/>
      <c r="P320" s="1430"/>
      <c r="Q320" s="1430"/>
      <c r="R320" s="1430"/>
      <c r="S320" s="1430"/>
      <c r="T320" s="1430"/>
      <c r="U320" s="1430"/>
      <c r="V320" s="1430"/>
      <c r="W320" s="1430"/>
      <c r="X320" s="1430"/>
      <c r="Y320" s="1430"/>
      <c r="Z320" s="1430"/>
      <c r="AA320" s="1430"/>
      <c r="AB320" s="1430"/>
      <c r="AC320" s="1430"/>
      <c r="AD320" s="1430"/>
      <c r="AE320" s="1430"/>
      <c r="AF320" s="1430"/>
      <c r="AG320" s="1430"/>
      <c r="AH320" s="1430"/>
      <c r="AI320" s="1430"/>
      <c r="AJ320" s="1430"/>
      <c r="AK320" s="1430"/>
      <c r="AL320" s="1430"/>
      <c r="AM320" s="1430"/>
      <c r="AN320" s="1430"/>
      <c r="AO320" s="1430"/>
      <c r="AP320" s="1430"/>
      <c r="AQ320" s="1430"/>
      <c r="AR320" s="1430"/>
      <c r="AS320" s="1430"/>
      <c r="AT320" s="1430"/>
      <c r="AU320" s="1430"/>
      <c r="AV320" s="1430"/>
      <c r="AW320" s="1430"/>
      <c r="AX320" s="1430"/>
      <c r="AY320" s="1430"/>
      <c r="AZ320" s="1430"/>
      <c r="BA320" s="1430"/>
      <c r="BB320" s="1430"/>
      <c r="BC320" s="1430"/>
      <c r="BD320" s="1430"/>
    </row>
    <row r="321" spans="2:56">
      <c r="B321" s="1430"/>
      <c r="C321" s="1430"/>
      <c r="D321" s="1430"/>
      <c r="E321" s="1430"/>
      <c r="F321" s="1430"/>
      <c r="G321" s="1430"/>
      <c r="H321" s="1430"/>
      <c r="I321" s="1430"/>
      <c r="J321" s="1430"/>
      <c r="K321" s="1430"/>
      <c r="L321" s="1430"/>
      <c r="M321" s="1430"/>
      <c r="N321" s="1430"/>
      <c r="O321" s="1430"/>
      <c r="P321" s="1430"/>
      <c r="Q321" s="1430"/>
      <c r="R321" s="1430"/>
      <c r="S321" s="1430"/>
      <c r="T321" s="1430"/>
      <c r="U321" s="1430"/>
      <c r="V321" s="1430"/>
      <c r="W321" s="1430"/>
      <c r="X321" s="1430"/>
      <c r="Y321" s="1430"/>
      <c r="Z321" s="1430"/>
      <c r="AA321" s="1430"/>
      <c r="AB321" s="1430"/>
      <c r="AC321" s="1430"/>
      <c r="AD321" s="1430"/>
      <c r="AE321" s="1430"/>
      <c r="AF321" s="1430"/>
      <c r="AG321" s="1430"/>
      <c r="AH321" s="1430"/>
      <c r="AI321" s="1430"/>
      <c r="AJ321" s="1430"/>
      <c r="AK321" s="1430"/>
      <c r="AL321" s="1430"/>
      <c r="AM321" s="1430"/>
      <c r="AN321" s="1430"/>
      <c r="AO321" s="1430"/>
      <c r="AP321" s="1430"/>
      <c r="AQ321" s="1430"/>
      <c r="AR321" s="1430"/>
      <c r="AS321" s="1430"/>
      <c r="AT321" s="1430"/>
      <c r="AU321" s="1430"/>
      <c r="AV321" s="1430"/>
      <c r="AW321" s="1430"/>
      <c r="AX321" s="1430"/>
      <c r="AY321" s="1430"/>
      <c r="AZ321" s="1430"/>
      <c r="BA321" s="1430"/>
      <c r="BB321" s="1430"/>
      <c r="BC321" s="1430"/>
      <c r="BD321" s="1430"/>
    </row>
    <row r="322" spans="2:56">
      <c r="B322" s="1430"/>
      <c r="C322" s="1430"/>
      <c r="D322" s="1430"/>
      <c r="E322" s="1430"/>
      <c r="F322" s="1430"/>
      <c r="G322" s="1430"/>
      <c r="H322" s="1430"/>
      <c r="I322" s="1430"/>
      <c r="J322" s="1430"/>
      <c r="K322" s="1430"/>
      <c r="L322" s="1430"/>
      <c r="M322" s="1430"/>
      <c r="N322" s="1430"/>
      <c r="O322" s="1430"/>
      <c r="P322" s="1430"/>
      <c r="Q322" s="1430"/>
      <c r="R322" s="1430"/>
      <c r="S322" s="1430"/>
      <c r="T322" s="1430"/>
      <c r="U322" s="1430"/>
      <c r="V322" s="1430"/>
      <c r="W322" s="1430"/>
      <c r="X322" s="1430"/>
      <c r="Y322" s="1430"/>
      <c r="Z322" s="1430"/>
      <c r="AA322" s="1430"/>
      <c r="AB322" s="1430"/>
      <c r="AC322" s="1430"/>
      <c r="AD322" s="1430"/>
      <c r="AE322" s="1430"/>
      <c r="AF322" s="1430"/>
      <c r="AG322" s="1430"/>
      <c r="AH322" s="1430"/>
      <c r="AI322" s="1430"/>
      <c r="AJ322" s="1430"/>
      <c r="AK322" s="1430"/>
      <c r="AL322" s="1430"/>
      <c r="AM322" s="1430"/>
      <c r="AN322" s="1430"/>
      <c r="AO322" s="1430"/>
      <c r="AP322" s="1430"/>
      <c r="AQ322" s="1430"/>
      <c r="AR322" s="1430"/>
      <c r="AS322" s="1430"/>
      <c r="AT322" s="1430"/>
      <c r="AU322" s="1430"/>
      <c r="AV322" s="1430"/>
      <c r="AW322" s="1430"/>
      <c r="AX322" s="1430"/>
      <c r="AY322" s="1430"/>
      <c r="AZ322" s="1430"/>
      <c r="BA322" s="1430"/>
      <c r="BB322" s="1430"/>
      <c r="BC322" s="1430"/>
      <c r="BD322" s="1430"/>
    </row>
    <row r="323" spans="2:56">
      <c r="B323" s="1430"/>
      <c r="C323" s="1430"/>
      <c r="D323" s="1430"/>
      <c r="E323" s="1430"/>
      <c r="F323" s="1430"/>
      <c r="G323" s="1430"/>
      <c r="H323" s="1430"/>
      <c r="I323" s="1430"/>
      <c r="J323" s="1430"/>
      <c r="K323" s="1430"/>
      <c r="L323" s="1430"/>
      <c r="M323" s="1430"/>
      <c r="N323" s="1430"/>
      <c r="O323" s="1430"/>
      <c r="P323" s="1430"/>
      <c r="Q323" s="1430"/>
      <c r="R323" s="1430"/>
      <c r="S323" s="1430"/>
      <c r="T323" s="1430"/>
      <c r="U323" s="1430"/>
      <c r="V323" s="1430"/>
      <c r="W323" s="1430"/>
      <c r="X323" s="1430"/>
      <c r="Y323" s="1430"/>
      <c r="Z323" s="1430"/>
      <c r="AA323" s="1430"/>
      <c r="AB323" s="1430"/>
      <c r="AC323" s="1430"/>
      <c r="AD323" s="1430"/>
      <c r="AE323" s="1430"/>
      <c r="AF323" s="1430"/>
      <c r="AG323" s="1430"/>
      <c r="AH323" s="1430"/>
      <c r="AI323" s="1430"/>
      <c r="AJ323" s="1430"/>
      <c r="AK323" s="1430"/>
      <c r="AL323" s="1430"/>
      <c r="AM323" s="1430"/>
      <c r="AN323" s="1430"/>
      <c r="AO323" s="1430"/>
      <c r="AP323" s="1430"/>
      <c r="AQ323" s="1430"/>
      <c r="AR323" s="1430"/>
      <c r="AS323" s="1430"/>
      <c r="AT323" s="1430"/>
      <c r="AU323" s="1430"/>
      <c r="AV323" s="1430"/>
      <c r="AW323" s="1430"/>
      <c r="AX323" s="1430"/>
      <c r="AY323" s="1430"/>
      <c r="AZ323" s="1430"/>
      <c r="BA323" s="1430"/>
      <c r="BB323" s="1430"/>
      <c r="BC323" s="1430"/>
      <c r="BD323" s="1430"/>
    </row>
    <row r="324" spans="2:56">
      <c r="B324" s="1430"/>
      <c r="C324" s="1430"/>
      <c r="D324" s="1430"/>
      <c r="E324" s="1430"/>
      <c r="F324" s="1430"/>
      <c r="G324" s="1430"/>
      <c r="H324" s="1430"/>
      <c r="I324" s="1430"/>
      <c r="J324" s="1430"/>
      <c r="K324" s="1430"/>
      <c r="L324" s="1430"/>
      <c r="M324" s="1430"/>
      <c r="N324" s="1430"/>
      <c r="O324" s="1430"/>
      <c r="P324" s="1430"/>
      <c r="Q324" s="1430"/>
      <c r="R324" s="1430"/>
      <c r="S324" s="1430"/>
      <c r="T324" s="1430"/>
      <c r="U324" s="1430"/>
      <c r="V324" s="1430"/>
      <c r="W324" s="1430"/>
      <c r="X324" s="1430"/>
      <c r="Y324" s="1430"/>
      <c r="Z324" s="1430"/>
      <c r="AA324" s="1430"/>
      <c r="AB324" s="1430"/>
      <c r="AC324" s="1430"/>
      <c r="AD324" s="1430"/>
      <c r="AE324" s="1430"/>
      <c r="AF324" s="1430"/>
      <c r="AG324" s="1430"/>
      <c r="AH324" s="1430"/>
      <c r="AI324" s="1430"/>
      <c r="AJ324" s="1430"/>
      <c r="AK324" s="1430"/>
      <c r="AL324" s="1430"/>
      <c r="AM324" s="1430"/>
      <c r="AN324" s="1430"/>
      <c r="AO324" s="1430"/>
      <c r="AP324" s="1430"/>
      <c r="AQ324" s="1430"/>
      <c r="AR324" s="1430"/>
      <c r="AS324" s="1430"/>
      <c r="AT324" s="1430"/>
      <c r="AU324" s="1430"/>
      <c r="AV324" s="1430"/>
      <c r="AW324" s="1430"/>
      <c r="AX324" s="1430"/>
      <c r="AY324" s="1430"/>
      <c r="AZ324" s="1430"/>
      <c r="BA324" s="1430"/>
      <c r="BB324" s="1430"/>
      <c r="BC324" s="1430"/>
      <c r="BD324" s="1430"/>
    </row>
    <row r="325" spans="2:56">
      <c r="B325" s="1430"/>
      <c r="C325" s="1430"/>
      <c r="D325" s="1430"/>
      <c r="E325" s="1430"/>
      <c r="F325" s="1430"/>
      <c r="G325" s="1430"/>
      <c r="H325" s="1430"/>
      <c r="I325" s="1430"/>
      <c r="J325" s="1430"/>
      <c r="K325" s="1430"/>
      <c r="L325" s="1430"/>
      <c r="M325" s="1430"/>
      <c r="N325" s="1430"/>
      <c r="O325" s="1430"/>
      <c r="P325" s="1430"/>
      <c r="Q325" s="1430"/>
      <c r="R325" s="1430"/>
      <c r="S325" s="1430"/>
      <c r="T325" s="1430"/>
      <c r="U325" s="1430"/>
      <c r="V325" s="1430"/>
      <c r="W325" s="1430"/>
      <c r="X325" s="1430"/>
      <c r="Y325" s="1430"/>
      <c r="Z325" s="1430"/>
      <c r="AA325" s="1430"/>
      <c r="AB325" s="1430"/>
      <c r="AC325" s="1430"/>
      <c r="AD325" s="1430"/>
      <c r="AE325" s="1430"/>
      <c r="AF325" s="1430"/>
      <c r="AG325" s="1430"/>
      <c r="AH325" s="1430"/>
      <c r="AI325" s="1430"/>
      <c r="AJ325" s="1430"/>
      <c r="AK325" s="1430"/>
      <c r="AL325" s="1430"/>
      <c r="AM325" s="1430"/>
      <c r="AN325" s="1430"/>
      <c r="AO325" s="1430"/>
      <c r="AP325" s="1430"/>
      <c r="AQ325" s="1430"/>
      <c r="AR325" s="1430"/>
      <c r="AS325" s="1430"/>
      <c r="AT325" s="1430"/>
      <c r="AU325" s="1430"/>
      <c r="AV325" s="1430"/>
      <c r="AW325" s="1430"/>
      <c r="AX325" s="1430"/>
      <c r="AY325" s="1430"/>
      <c r="AZ325" s="1430"/>
      <c r="BA325" s="1430"/>
      <c r="BB325" s="1430"/>
      <c r="BC325" s="1430"/>
      <c r="BD325" s="1430"/>
    </row>
    <row r="326" spans="2:56">
      <c r="B326" s="1430"/>
      <c r="C326" s="1430"/>
      <c r="D326" s="1430"/>
      <c r="E326" s="1430"/>
      <c r="F326" s="1430"/>
      <c r="G326" s="1430"/>
      <c r="H326" s="1430"/>
      <c r="I326" s="1430"/>
      <c r="J326" s="1430"/>
      <c r="K326" s="1430"/>
      <c r="L326" s="1430"/>
      <c r="M326" s="1430"/>
      <c r="N326" s="1430"/>
      <c r="O326" s="1430"/>
      <c r="P326" s="1430"/>
      <c r="Q326" s="1430"/>
      <c r="R326" s="1430"/>
      <c r="S326" s="1430"/>
      <c r="T326" s="1430"/>
      <c r="U326" s="1430"/>
      <c r="V326" s="1430"/>
      <c r="W326" s="1430"/>
      <c r="X326" s="1430"/>
      <c r="Y326" s="1430"/>
      <c r="Z326" s="1430"/>
      <c r="AA326" s="1430"/>
      <c r="AB326" s="1430"/>
      <c r="AC326" s="1430"/>
      <c r="AD326" s="1430"/>
      <c r="AE326" s="1430"/>
      <c r="AF326" s="1430"/>
      <c r="AG326" s="1430"/>
      <c r="AH326" s="1430"/>
      <c r="AI326" s="1430"/>
      <c r="AJ326" s="1430"/>
      <c r="AK326" s="1430"/>
      <c r="AL326" s="1430"/>
      <c r="AM326" s="1430"/>
      <c r="AN326" s="1430"/>
      <c r="AO326" s="1430"/>
      <c r="AP326" s="1430"/>
      <c r="AQ326" s="1430"/>
      <c r="AR326" s="1430"/>
      <c r="AS326" s="1430"/>
      <c r="AT326" s="1430"/>
      <c r="AU326" s="1430"/>
      <c r="AV326" s="1430"/>
      <c r="AW326" s="1430"/>
      <c r="AX326" s="1430"/>
      <c r="AY326" s="1430"/>
      <c r="AZ326" s="1430"/>
      <c r="BA326" s="1430"/>
      <c r="BB326" s="1430"/>
      <c r="BC326" s="1430"/>
      <c r="BD326" s="1430"/>
    </row>
    <row r="327" spans="2:56">
      <c r="B327" s="1430"/>
      <c r="C327" s="1430"/>
      <c r="D327" s="1430"/>
      <c r="E327" s="1430"/>
      <c r="F327" s="1430"/>
      <c r="G327" s="1430"/>
      <c r="H327" s="1430"/>
      <c r="I327" s="1430"/>
      <c r="J327" s="1430"/>
      <c r="K327" s="1430"/>
      <c r="L327" s="1430"/>
      <c r="M327" s="1430"/>
      <c r="N327" s="1430"/>
      <c r="O327" s="1430"/>
      <c r="P327" s="1430"/>
      <c r="Q327" s="1430"/>
      <c r="R327" s="1430"/>
      <c r="S327" s="1430"/>
      <c r="T327" s="1430"/>
      <c r="U327" s="1430"/>
      <c r="V327" s="1430"/>
      <c r="W327" s="1430"/>
      <c r="X327" s="1430"/>
      <c r="Y327" s="1430"/>
      <c r="Z327" s="1430"/>
      <c r="AA327" s="1430"/>
      <c r="AB327" s="1430"/>
      <c r="AC327" s="1430"/>
      <c r="AD327" s="1430"/>
      <c r="AE327" s="1430"/>
      <c r="AF327" s="1430"/>
      <c r="AG327" s="1430"/>
      <c r="AH327" s="1430"/>
      <c r="AI327" s="1430"/>
      <c r="AJ327" s="1430"/>
      <c r="AK327" s="1430"/>
      <c r="AL327" s="1430"/>
      <c r="AM327" s="1430"/>
      <c r="AN327" s="1430"/>
      <c r="AO327" s="1430"/>
      <c r="AP327" s="1430"/>
      <c r="AQ327" s="1430"/>
      <c r="AR327" s="1430"/>
      <c r="AS327" s="1430"/>
      <c r="AT327" s="1430"/>
      <c r="AU327" s="1430"/>
      <c r="AV327" s="1430"/>
      <c r="AW327" s="1430"/>
      <c r="AX327" s="1430"/>
      <c r="AY327" s="1430"/>
      <c r="AZ327" s="1430"/>
      <c r="BA327" s="1430"/>
      <c r="BB327" s="1430"/>
      <c r="BC327" s="1430"/>
      <c r="BD327" s="1430"/>
    </row>
    <row r="328" spans="2:56">
      <c r="B328" s="1430"/>
      <c r="C328" s="1430"/>
      <c r="D328" s="1430"/>
      <c r="E328" s="1430"/>
      <c r="F328" s="1430"/>
      <c r="G328" s="1430"/>
      <c r="H328" s="1430"/>
      <c r="I328" s="1430"/>
      <c r="J328" s="1430"/>
      <c r="K328" s="1430"/>
      <c r="L328" s="1430"/>
      <c r="M328" s="1430"/>
      <c r="N328" s="1430"/>
      <c r="O328" s="1430"/>
      <c r="P328" s="1430"/>
      <c r="Q328" s="1430"/>
      <c r="R328" s="1430"/>
      <c r="S328" s="1430"/>
      <c r="T328" s="1430"/>
      <c r="U328" s="1430"/>
      <c r="V328" s="1430"/>
      <c r="W328" s="1430"/>
      <c r="X328" s="1430"/>
      <c r="Y328" s="1430"/>
      <c r="Z328" s="1430"/>
      <c r="AA328" s="1430"/>
      <c r="AB328" s="1430"/>
      <c r="AC328" s="1430"/>
      <c r="AD328" s="1430"/>
      <c r="AE328" s="1430"/>
      <c r="AF328" s="1430"/>
      <c r="AG328" s="1430"/>
      <c r="AH328" s="1430"/>
      <c r="AI328" s="1430"/>
      <c r="AJ328" s="1430"/>
      <c r="AK328" s="1430"/>
      <c r="AL328" s="1430"/>
      <c r="AM328" s="1430"/>
      <c r="AN328" s="1430"/>
      <c r="AO328" s="1430"/>
      <c r="AP328" s="1430"/>
      <c r="AQ328" s="1430"/>
      <c r="AR328" s="1430"/>
      <c r="AS328" s="1430"/>
      <c r="AT328" s="1430"/>
      <c r="AU328" s="1430"/>
      <c r="AV328" s="1430"/>
      <c r="AW328" s="1430"/>
      <c r="AX328" s="1430"/>
      <c r="AY328" s="1430"/>
      <c r="AZ328" s="1430"/>
      <c r="BA328" s="1430"/>
      <c r="BB328" s="1430"/>
      <c r="BC328" s="1430"/>
      <c r="BD328" s="1430"/>
    </row>
    <row r="329" spans="2:56">
      <c r="B329" s="1430"/>
      <c r="C329" s="1430"/>
      <c r="D329" s="1430"/>
      <c r="E329" s="1430"/>
      <c r="F329" s="1430"/>
      <c r="G329" s="1430"/>
      <c r="H329" s="1430"/>
      <c r="I329" s="1430"/>
      <c r="J329" s="1430"/>
      <c r="K329" s="1430"/>
      <c r="L329" s="1430"/>
      <c r="M329" s="1430"/>
      <c r="N329" s="1430"/>
      <c r="O329" s="1430"/>
      <c r="P329" s="1430"/>
      <c r="Q329" s="1430"/>
      <c r="R329" s="1430"/>
      <c r="S329" s="1430"/>
      <c r="T329" s="1430"/>
      <c r="U329" s="1430"/>
      <c r="V329" s="1430"/>
      <c r="W329" s="1430"/>
      <c r="X329" s="1430"/>
      <c r="Y329" s="1430"/>
      <c r="Z329" s="1430"/>
      <c r="AA329" s="1430"/>
      <c r="AB329" s="1430"/>
      <c r="AC329" s="1430"/>
      <c r="AD329" s="1430"/>
      <c r="AE329" s="1430"/>
      <c r="AF329" s="1430"/>
      <c r="AG329" s="1430"/>
      <c r="AH329" s="1430"/>
      <c r="AI329" s="1430"/>
      <c r="AJ329" s="1430"/>
      <c r="AK329" s="1430"/>
      <c r="AL329" s="1430"/>
      <c r="AM329" s="1430"/>
      <c r="AN329" s="1430"/>
      <c r="AO329" s="1430"/>
      <c r="AP329" s="1430"/>
      <c r="AQ329" s="1430"/>
      <c r="AR329" s="1430"/>
      <c r="AS329" s="1430"/>
      <c r="AT329" s="1430"/>
      <c r="AU329" s="1430"/>
      <c r="AV329" s="1430"/>
      <c r="AW329" s="1430"/>
      <c r="AX329" s="1430"/>
      <c r="AY329" s="1430"/>
      <c r="AZ329" s="1430"/>
      <c r="BA329" s="1430"/>
      <c r="BB329" s="1430"/>
      <c r="BC329" s="1430"/>
      <c r="BD329" s="1430"/>
    </row>
    <row r="330" spans="2:56">
      <c r="B330" s="1430"/>
      <c r="C330" s="1430"/>
      <c r="D330" s="1430"/>
      <c r="E330" s="1430"/>
      <c r="F330" s="1430"/>
      <c r="G330" s="1430"/>
      <c r="H330" s="1430"/>
      <c r="I330" s="1430"/>
      <c r="J330" s="1430"/>
      <c r="K330" s="1430"/>
      <c r="L330" s="1430"/>
      <c r="M330" s="1430"/>
      <c r="N330" s="1430"/>
      <c r="O330" s="1430"/>
      <c r="P330" s="1430"/>
      <c r="Q330" s="1430"/>
      <c r="R330" s="1430"/>
      <c r="S330" s="1430"/>
      <c r="T330" s="1430"/>
      <c r="U330" s="1430"/>
      <c r="V330" s="1430"/>
      <c r="W330" s="1430"/>
      <c r="X330" s="1430"/>
      <c r="Y330" s="1430"/>
      <c r="Z330" s="1430"/>
      <c r="AA330" s="1430"/>
      <c r="AB330" s="1430"/>
      <c r="AC330" s="1430"/>
      <c r="AD330" s="1430"/>
      <c r="AE330" s="1430"/>
      <c r="AF330" s="1430"/>
      <c r="AG330" s="1430"/>
      <c r="AH330" s="1430"/>
      <c r="AI330" s="1430"/>
      <c r="AJ330" s="1430"/>
      <c r="AK330" s="1430"/>
      <c r="AL330" s="1430"/>
      <c r="AM330" s="1430"/>
      <c r="AN330" s="1430"/>
      <c r="AO330" s="1430"/>
      <c r="AP330" s="1430"/>
      <c r="AQ330" s="1430"/>
      <c r="AR330" s="1430"/>
      <c r="AS330" s="1430"/>
      <c r="AT330" s="1430"/>
      <c r="AU330" s="1430"/>
      <c r="AV330" s="1430"/>
      <c r="AW330" s="1430"/>
      <c r="AX330" s="1430"/>
      <c r="AY330" s="1430"/>
      <c r="AZ330" s="1430"/>
      <c r="BA330" s="1430"/>
      <c r="BB330" s="1430"/>
      <c r="BC330" s="1430"/>
      <c r="BD330" s="1430"/>
    </row>
    <row r="331" spans="2:56">
      <c r="B331" s="1430"/>
      <c r="C331" s="1430"/>
      <c r="D331" s="1430"/>
      <c r="E331" s="1430"/>
      <c r="F331" s="1430"/>
      <c r="G331" s="1430"/>
      <c r="H331" s="1430"/>
      <c r="I331" s="1430"/>
      <c r="J331" s="1430"/>
      <c r="K331" s="1430"/>
      <c r="L331" s="1430"/>
      <c r="M331" s="1430"/>
      <c r="N331" s="1430"/>
      <c r="O331" s="1430"/>
      <c r="P331" s="1430"/>
      <c r="Q331" s="1430"/>
      <c r="R331" s="1430"/>
      <c r="S331" s="1430"/>
      <c r="T331" s="1430"/>
      <c r="U331" s="1430"/>
      <c r="V331" s="1430"/>
      <c r="W331" s="1430"/>
      <c r="X331" s="1430"/>
      <c r="Y331" s="1430"/>
      <c r="Z331" s="1430"/>
      <c r="AA331" s="1430"/>
      <c r="AB331" s="1430"/>
      <c r="AC331" s="1430"/>
      <c r="AD331" s="1430"/>
      <c r="AE331" s="1430"/>
      <c r="AF331" s="1430"/>
      <c r="AG331" s="1430"/>
      <c r="AH331" s="1430"/>
      <c r="AI331" s="1430"/>
      <c r="AJ331" s="1430"/>
      <c r="AK331" s="1430"/>
      <c r="AL331" s="1430"/>
      <c r="AM331" s="1430"/>
      <c r="AN331" s="1430"/>
      <c r="AO331" s="1430"/>
      <c r="AP331" s="1430"/>
      <c r="AQ331" s="1430"/>
      <c r="AR331" s="1430"/>
      <c r="AS331" s="1430"/>
      <c r="AT331" s="1430"/>
      <c r="AU331" s="1430"/>
      <c r="AV331" s="1430"/>
      <c r="AW331" s="1430"/>
      <c r="AX331" s="1430"/>
      <c r="AY331" s="1430"/>
      <c r="AZ331" s="1430"/>
      <c r="BA331" s="1430"/>
      <c r="BB331" s="1430"/>
      <c r="BC331" s="1430"/>
      <c r="BD331" s="1430"/>
    </row>
    <row r="332" spans="2:56">
      <c r="B332" s="1430"/>
      <c r="C332" s="1430"/>
      <c r="D332" s="1430"/>
      <c r="E332" s="1430"/>
      <c r="F332" s="1430"/>
      <c r="G332" s="1430"/>
      <c r="H332" s="1430"/>
      <c r="I332" s="1430"/>
      <c r="J332" s="1430"/>
      <c r="K332" s="1430"/>
      <c r="L332" s="1430"/>
      <c r="M332" s="1430"/>
      <c r="N332" s="1430"/>
      <c r="O332" s="1430"/>
      <c r="P332" s="1430"/>
      <c r="Q332" s="1430"/>
      <c r="R332" s="1430"/>
      <c r="S332" s="1430"/>
      <c r="T332" s="1430"/>
      <c r="U332" s="1430"/>
      <c r="V332" s="1430"/>
      <c r="W332" s="1430"/>
      <c r="X332" s="1430"/>
      <c r="Y332" s="1430"/>
      <c r="Z332" s="1430"/>
      <c r="AA332" s="1430"/>
      <c r="AB332" s="1430"/>
      <c r="AC332" s="1430"/>
      <c r="AD332" s="1430"/>
      <c r="AE332" s="1430"/>
      <c r="AF332" s="1430"/>
      <c r="AG332" s="1430"/>
      <c r="AH332" s="1430"/>
      <c r="AI332" s="1430"/>
      <c r="AJ332" s="1430"/>
      <c r="AK332" s="1430"/>
      <c r="AL332" s="1430"/>
      <c r="AM332" s="1430"/>
      <c r="AN332" s="1430"/>
      <c r="AO332" s="1430"/>
      <c r="AP332" s="1430"/>
      <c r="AQ332" s="1430"/>
      <c r="AR332" s="1430"/>
      <c r="AS332" s="1430"/>
      <c r="AT332" s="1430"/>
      <c r="AU332" s="1430"/>
      <c r="AV332" s="1430"/>
      <c r="AW332" s="1430"/>
      <c r="AX332" s="1430"/>
      <c r="AY332" s="1430"/>
      <c r="AZ332" s="1430"/>
      <c r="BA332" s="1430"/>
      <c r="BB332" s="1430"/>
      <c r="BC332" s="1430"/>
      <c r="BD332" s="1430"/>
    </row>
    <row r="333" spans="2:56">
      <c r="B333" s="1430"/>
      <c r="C333" s="1430"/>
      <c r="D333" s="1430"/>
      <c r="E333" s="1430"/>
      <c r="F333" s="1430"/>
      <c r="G333" s="1430"/>
      <c r="H333" s="1430"/>
      <c r="I333" s="1430"/>
      <c r="J333" s="1430"/>
      <c r="K333" s="1430"/>
      <c r="L333" s="1430"/>
      <c r="M333" s="1430"/>
      <c r="N333" s="1430"/>
      <c r="O333" s="1430"/>
      <c r="P333" s="1430"/>
      <c r="Q333" s="1430"/>
      <c r="R333" s="1430"/>
      <c r="S333" s="1430"/>
      <c r="T333" s="1430"/>
      <c r="U333" s="1430"/>
      <c r="V333" s="1430"/>
      <c r="W333" s="1430"/>
      <c r="X333" s="1430"/>
      <c r="Y333" s="1430"/>
      <c r="Z333" s="1430"/>
      <c r="AA333" s="1430"/>
      <c r="AB333" s="1430"/>
      <c r="AC333" s="1430"/>
      <c r="AD333" s="1430"/>
      <c r="AE333" s="1430"/>
      <c r="AF333" s="1430"/>
      <c r="AG333" s="1430"/>
      <c r="AH333" s="1430"/>
      <c r="AI333" s="1430"/>
      <c r="AJ333" s="1430"/>
      <c r="AK333" s="1430"/>
      <c r="AL333" s="1430"/>
      <c r="AM333" s="1430"/>
      <c r="AN333" s="1430"/>
      <c r="AO333" s="1430"/>
      <c r="AP333" s="1430"/>
      <c r="AQ333" s="1430"/>
      <c r="AR333" s="1430"/>
      <c r="AS333" s="1430"/>
      <c r="AT333" s="1430"/>
      <c r="AU333" s="1430"/>
      <c r="AV333" s="1430"/>
      <c r="AW333" s="1430"/>
      <c r="AX333" s="1430"/>
      <c r="AY333" s="1430"/>
      <c r="AZ333" s="1430"/>
      <c r="BA333" s="1430"/>
      <c r="BB333" s="1430"/>
      <c r="BC333" s="1430"/>
      <c r="BD333" s="1430"/>
    </row>
    <row r="334" spans="2:56">
      <c r="B334" s="1430"/>
      <c r="C334" s="1430"/>
      <c r="D334" s="1430"/>
      <c r="E334" s="1430"/>
      <c r="F334" s="1430"/>
      <c r="G334" s="1430"/>
      <c r="H334" s="1430"/>
      <c r="I334" s="1430"/>
      <c r="J334" s="1430"/>
      <c r="K334" s="1430"/>
      <c r="L334" s="1430"/>
      <c r="M334" s="1430"/>
      <c r="N334" s="1430"/>
      <c r="O334" s="1430"/>
      <c r="P334" s="1430"/>
      <c r="Q334" s="1430"/>
      <c r="R334" s="1430"/>
      <c r="S334" s="1430"/>
      <c r="T334" s="1430"/>
      <c r="U334" s="1430"/>
      <c r="V334" s="1430"/>
      <c r="W334" s="1430"/>
      <c r="X334" s="1430"/>
      <c r="Y334" s="1430"/>
      <c r="Z334" s="1430"/>
      <c r="AA334" s="1430"/>
      <c r="AB334" s="1430"/>
      <c r="AC334" s="1430"/>
      <c r="AD334" s="1430"/>
      <c r="AE334" s="1430"/>
      <c r="AF334" s="1430"/>
      <c r="AG334" s="1430"/>
      <c r="AH334" s="1430"/>
      <c r="AI334" s="1430"/>
      <c r="AJ334" s="1430"/>
      <c r="AK334" s="1430"/>
      <c r="AL334" s="1430"/>
      <c r="AM334" s="1430"/>
      <c r="AN334" s="1430"/>
      <c r="AO334" s="1430"/>
      <c r="AP334" s="1430"/>
      <c r="AQ334" s="1430"/>
      <c r="AR334" s="1430"/>
      <c r="AS334" s="1430"/>
      <c r="AT334" s="1430"/>
      <c r="AU334" s="1430"/>
      <c r="AV334" s="1430"/>
      <c r="AW334" s="1430"/>
      <c r="AX334" s="1430"/>
      <c r="AY334" s="1430"/>
      <c r="AZ334" s="1430"/>
      <c r="BA334" s="1430"/>
      <c r="BB334" s="1430"/>
      <c r="BC334" s="1430"/>
      <c r="BD334" s="1430"/>
    </row>
    <row r="335" spans="2:56">
      <c r="B335" s="1430"/>
      <c r="C335" s="1430"/>
      <c r="D335" s="1430"/>
      <c r="E335" s="1430"/>
      <c r="F335" s="1430"/>
      <c r="G335" s="1430"/>
      <c r="H335" s="1430"/>
      <c r="I335" s="1430"/>
      <c r="J335" s="1430"/>
      <c r="K335" s="1430"/>
      <c r="L335" s="1430"/>
      <c r="M335" s="1430"/>
      <c r="N335" s="1430"/>
      <c r="O335" s="1430"/>
      <c r="P335" s="1430"/>
      <c r="Q335" s="1430"/>
      <c r="R335" s="1430"/>
      <c r="S335" s="1430"/>
      <c r="T335" s="1430"/>
      <c r="U335" s="1430"/>
      <c r="V335" s="1430"/>
      <c r="W335" s="1430"/>
      <c r="X335" s="1430"/>
      <c r="Y335" s="1430"/>
      <c r="Z335" s="1430"/>
      <c r="AA335" s="1430"/>
      <c r="AB335" s="1430"/>
      <c r="AC335" s="1430"/>
      <c r="AD335" s="1430"/>
      <c r="AE335" s="1430"/>
      <c r="AF335" s="1430"/>
      <c r="AG335" s="1430"/>
      <c r="AH335" s="1430"/>
      <c r="AI335" s="1430"/>
      <c r="AJ335" s="1430"/>
      <c r="AK335" s="1430"/>
      <c r="AL335" s="1430"/>
      <c r="AM335" s="1430"/>
      <c r="AN335" s="1430"/>
      <c r="AO335" s="1430"/>
      <c r="AP335" s="1430"/>
      <c r="AQ335" s="1430"/>
      <c r="AR335" s="1430"/>
      <c r="AS335" s="1430"/>
      <c r="AT335" s="1430"/>
      <c r="AU335" s="1430"/>
      <c r="AV335" s="1430"/>
      <c r="AW335" s="1430"/>
      <c r="AX335" s="1430"/>
      <c r="AY335" s="1430"/>
      <c r="AZ335" s="1430"/>
      <c r="BA335" s="1430"/>
      <c r="BB335" s="1430"/>
      <c r="BC335" s="1430"/>
      <c r="BD335" s="1430"/>
    </row>
    <row r="336" spans="2:56">
      <c r="B336" s="1430"/>
      <c r="C336" s="1430"/>
      <c r="D336" s="1430"/>
      <c r="E336" s="1430"/>
      <c r="F336" s="1430"/>
      <c r="G336" s="1430"/>
      <c r="H336" s="1430"/>
      <c r="I336" s="1430"/>
      <c r="J336" s="1430"/>
      <c r="K336" s="1430"/>
      <c r="L336" s="1430"/>
      <c r="M336" s="1430"/>
      <c r="N336" s="1430"/>
      <c r="O336" s="1430"/>
      <c r="P336" s="1430"/>
      <c r="Q336" s="1430"/>
      <c r="R336" s="1430"/>
      <c r="S336" s="1430"/>
      <c r="T336" s="1430"/>
      <c r="U336" s="1430"/>
      <c r="V336" s="1430"/>
      <c r="W336" s="1430"/>
      <c r="X336" s="1430"/>
      <c r="Y336" s="1430"/>
      <c r="Z336" s="1430"/>
      <c r="AA336" s="1430"/>
      <c r="AB336" s="1430"/>
      <c r="AC336" s="1430"/>
      <c r="AD336" s="1430"/>
      <c r="AE336" s="1430"/>
      <c r="AF336" s="1430"/>
      <c r="AG336" s="1430"/>
      <c r="AH336" s="1430"/>
      <c r="AI336" s="1430"/>
      <c r="AJ336" s="1430"/>
      <c r="AK336" s="1430"/>
      <c r="AL336" s="1430"/>
      <c r="AM336" s="1430"/>
      <c r="AN336" s="1430"/>
      <c r="AO336" s="1430"/>
      <c r="AP336" s="1430"/>
      <c r="AQ336" s="1430"/>
      <c r="AR336" s="1430"/>
      <c r="AS336" s="1430"/>
      <c r="AT336" s="1430"/>
      <c r="AU336" s="1430"/>
      <c r="AV336" s="1430"/>
      <c r="AW336" s="1430"/>
      <c r="AX336" s="1430"/>
      <c r="AY336" s="1430"/>
      <c r="AZ336" s="1430"/>
      <c r="BA336" s="1430"/>
      <c r="BB336" s="1430"/>
      <c r="BC336" s="1430"/>
      <c r="BD336" s="1430"/>
    </row>
    <row r="337" spans="2:56">
      <c r="B337" s="1430"/>
      <c r="C337" s="1430"/>
      <c r="D337" s="1430"/>
      <c r="E337" s="1430"/>
      <c r="F337" s="1430"/>
      <c r="G337" s="1430"/>
      <c r="H337" s="1430"/>
      <c r="I337" s="1430"/>
      <c r="J337" s="1430"/>
      <c r="K337" s="1430"/>
      <c r="L337" s="1430"/>
      <c r="M337" s="1430"/>
      <c r="N337" s="1430"/>
      <c r="O337" s="1430"/>
      <c r="P337" s="1430"/>
      <c r="Q337" s="1430"/>
      <c r="R337" s="1430"/>
      <c r="S337" s="1430"/>
      <c r="T337" s="1430"/>
      <c r="U337" s="1430"/>
      <c r="V337" s="1430"/>
      <c r="W337" s="1430"/>
      <c r="X337" s="1430"/>
      <c r="Y337" s="1430"/>
      <c r="Z337" s="1430"/>
      <c r="AA337" s="1430"/>
      <c r="AB337" s="1430"/>
      <c r="AC337" s="1430"/>
      <c r="AD337" s="1430"/>
      <c r="AE337" s="1430"/>
      <c r="AF337" s="1430"/>
      <c r="AG337" s="1430"/>
      <c r="AH337" s="1430"/>
      <c r="AI337" s="1430"/>
      <c r="AJ337" s="1430"/>
      <c r="AK337" s="1430"/>
      <c r="AL337" s="1430"/>
      <c r="AM337" s="1430"/>
      <c r="AN337" s="1430"/>
      <c r="AO337" s="1430"/>
      <c r="AP337" s="1430"/>
      <c r="AQ337" s="1430"/>
      <c r="AR337" s="1430"/>
      <c r="AS337" s="1430"/>
      <c r="AT337" s="1430"/>
      <c r="AU337" s="1430"/>
      <c r="AV337" s="1430"/>
      <c r="AW337" s="1430"/>
      <c r="AX337" s="1430"/>
      <c r="AY337" s="1430"/>
      <c r="AZ337" s="1430"/>
      <c r="BA337" s="1430"/>
      <c r="BB337" s="1430"/>
      <c r="BC337" s="1430"/>
      <c r="BD337" s="1430"/>
    </row>
    <row r="338" spans="2:56">
      <c r="B338" s="1430"/>
      <c r="C338" s="1430"/>
      <c r="D338" s="1430"/>
      <c r="E338" s="1430"/>
      <c r="F338" s="1430"/>
      <c r="G338" s="1430"/>
      <c r="H338" s="1430"/>
      <c r="I338" s="1430"/>
      <c r="J338" s="1430"/>
      <c r="K338" s="1430"/>
      <c r="L338" s="1430"/>
      <c r="M338" s="1430"/>
      <c r="N338" s="1430"/>
      <c r="O338" s="1430"/>
      <c r="P338" s="1430"/>
      <c r="Q338" s="1430"/>
      <c r="R338" s="1430"/>
      <c r="S338" s="1430"/>
      <c r="T338" s="1430"/>
      <c r="U338" s="1430"/>
      <c r="V338" s="1430"/>
      <c r="W338" s="1430"/>
      <c r="X338" s="1430"/>
      <c r="Y338" s="1430"/>
      <c r="Z338" s="1430"/>
      <c r="AA338" s="1430"/>
      <c r="AB338" s="1430"/>
      <c r="AC338" s="1430"/>
      <c r="AD338" s="1430"/>
      <c r="AE338" s="1430"/>
      <c r="AF338" s="1430"/>
      <c r="AG338" s="1430"/>
      <c r="AH338" s="1430"/>
      <c r="AI338" s="1430"/>
      <c r="AJ338" s="1430"/>
      <c r="AK338" s="1430"/>
      <c r="AL338" s="1430"/>
      <c r="AM338" s="1430"/>
      <c r="AN338" s="1430"/>
      <c r="AO338" s="1430"/>
      <c r="AP338" s="1430"/>
      <c r="AQ338" s="1430"/>
      <c r="AR338" s="1430"/>
      <c r="AS338" s="1430"/>
      <c r="AT338" s="1430"/>
      <c r="AU338" s="1430"/>
      <c r="AV338" s="1430"/>
      <c r="AW338" s="1430"/>
      <c r="AX338" s="1430"/>
      <c r="AY338" s="1430"/>
      <c r="AZ338" s="1430"/>
      <c r="BA338" s="1430"/>
      <c r="BB338" s="1430"/>
      <c r="BC338" s="1430"/>
      <c r="BD338" s="1430"/>
    </row>
    <row r="339" spans="2:56">
      <c r="B339" s="1430"/>
      <c r="C339" s="1430"/>
      <c r="D339" s="1430"/>
      <c r="E339" s="1430"/>
      <c r="F339" s="1430"/>
      <c r="G339" s="1430"/>
      <c r="H339" s="1430"/>
      <c r="I339" s="1430"/>
      <c r="J339" s="1430"/>
      <c r="K339" s="1430"/>
      <c r="L339" s="1430"/>
      <c r="M339" s="1430"/>
      <c r="N339" s="1430"/>
      <c r="O339" s="1430"/>
      <c r="P339" s="1430"/>
      <c r="Q339" s="1430"/>
      <c r="R339" s="1430"/>
      <c r="S339" s="1430"/>
      <c r="T339" s="1430"/>
      <c r="U339" s="1430"/>
      <c r="V339" s="1430"/>
      <c r="W339" s="1430"/>
      <c r="X339" s="1430"/>
      <c r="Y339" s="1430"/>
      <c r="Z339" s="1430"/>
      <c r="AA339" s="1430"/>
      <c r="AB339" s="1430"/>
      <c r="AC339" s="1430"/>
      <c r="AD339" s="1430"/>
      <c r="AE339" s="1430"/>
      <c r="AF339" s="1430"/>
      <c r="AG339" s="1430"/>
      <c r="AH339" s="1430"/>
      <c r="AI339" s="1430"/>
      <c r="AJ339" s="1430"/>
      <c r="AK339" s="1430"/>
      <c r="AL339" s="1430"/>
      <c r="AM339" s="1430"/>
      <c r="AN339" s="1430"/>
      <c r="AO339" s="1430"/>
      <c r="AP339" s="1430"/>
      <c r="AQ339" s="1430"/>
      <c r="AR339" s="1430"/>
      <c r="AS339" s="1430"/>
      <c r="AT339" s="1430"/>
      <c r="AU339" s="1430"/>
      <c r="AV339" s="1430"/>
      <c r="AW339" s="1430"/>
      <c r="AX339" s="1430"/>
      <c r="AY339" s="1430"/>
      <c r="AZ339" s="1430"/>
      <c r="BA339" s="1430"/>
      <c r="BB339" s="1430"/>
      <c r="BC339" s="1430"/>
      <c r="BD339" s="1430"/>
    </row>
    <row r="340" spans="2:56">
      <c r="B340" s="1430"/>
      <c r="C340" s="1430"/>
      <c r="D340" s="1430"/>
      <c r="E340" s="1430"/>
      <c r="F340" s="1430"/>
      <c r="G340" s="1430"/>
      <c r="H340" s="1430"/>
      <c r="I340" s="1430"/>
      <c r="J340" s="1430"/>
      <c r="K340" s="1430"/>
      <c r="L340" s="1430"/>
      <c r="M340" s="1430"/>
      <c r="N340" s="1430"/>
      <c r="O340" s="1430"/>
      <c r="P340" s="1430"/>
      <c r="Q340" s="1430"/>
      <c r="R340" s="1430"/>
      <c r="S340" s="1430"/>
      <c r="T340" s="1430"/>
      <c r="U340" s="1430"/>
      <c r="V340" s="1430"/>
      <c r="W340" s="1430"/>
      <c r="X340" s="1430"/>
      <c r="Y340" s="1430"/>
      <c r="Z340" s="1430"/>
      <c r="AA340" s="1430"/>
      <c r="AB340" s="1430"/>
      <c r="AC340" s="1430"/>
      <c r="AD340" s="1430"/>
      <c r="AE340" s="1430"/>
      <c r="AF340" s="1430"/>
      <c r="AG340" s="1430"/>
      <c r="AH340" s="1430"/>
      <c r="AI340" s="1430"/>
      <c r="AJ340" s="1430"/>
      <c r="AK340" s="1430"/>
      <c r="AL340" s="1430"/>
      <c r="AM340" s="1430"/>
      <c r="AN340" s="1430"/>
      <c r="AO340" s="1430"/>
      <c r="AP340" s="1430"/>
      <c r="AQ340" s="1430"/>
      <c r="AR340" s="1430"/>
      <c r="AS340" s="1430"/>
      <c r="AT340" s="1430"/>
      <c r="AU340" s="1430"/>
      <c r="AV340" s="1430"/>
      <c r="AW340" s="1430"/>
      <c r="AX340" s="1430"/>
      <c r="AY340" s="1430"/>
      <c r="AZ340" s="1430"/>
      <c r="BA340" s="1430"/>
      <c r="BB340" s="1430"/>
      <c r="BC340" s="1430"/>
      <c r="BD340" s="1430"/>
    </row>
    <row r="341" spans="2:56">
      <c r="B341" s="1430"/>
      <c r="C341" s="1430"/>
      <c r="D341" s="1430"/>
      <c r="E341" s="1430"/>
      <c r="F341" s="1430"/>
      <c r="G341" s="1430"/>
      <c r="H341" s="1430"/>
      <c r="I341" s="1430"/>
      <c r="J341" s="1430"/>
      <c r="K341" s="1430"/>
      <c r="L341" s="1430"/>
      <c r="M341" s="1430"/>
      <c r="N341" s="1430"/>
      <c r="O341" s="1430"/>
      <c r="P341" s="1430"/>
      <c r="Q341" s="1430"/>
      <c r="R341" s="1430"/>
      <c r="S341" s="1430"/>
      <c r="T341" s="1430"/>
      <c r="U341" s="1430"/>
      <c r="V341" s="1430"/>
      <c r="W341" s="1430"/>
      <c r="X341" s="1430"/>
      <c r="Y341" s="1430"/>
      <c r="Z341" s="1430"/>
      <c r="AA341" s="1430"/>
      <c r="AB341" s="1430"/>
      <c r="AC341" s="1430"/>
      <c r="AD341" s="1430"/>
      <c r="AE341" s="1430"/>
      <c r="AF341" s="1430"/>
      <c r="AG341" s="1430"/>
      <c r="AH341" s="1430"/>
      <c r="AI341" s="1430"/>
      <c r="AJ341" s="1430"/>
      <c r="AK341" s="1430"/>
      <c r="AL341" s="1430"/>
      <c r="AM341" s="1430"/>
      <c r="AN341" s="1430"/>
      <c r="AO341" s="1430"/>
      <c r="AP341" s="1430"/>
      <c r="AQ341" s="1430"/>
      <c r="AR341" s="1430"/>
      <c r="AS341" s="1430"/>
      <c r="AT341" s="1430"/>
      <c r="AU341" s="1430"/>
      <c r="AV341" s="1430"/>
      <c r="AW341" s="1430"/>
      <c r="AX341" s="1430"/>
      <c r="AY341" s="1430"/>
      <c r="AZ341" s="1430"/>
      <c r="BA341" s="1430"/>
      <c r="BB341" s="1430"/>
      <c r="BC341" s="1430"/>
      <c r="BD341" s="1430"/>
    </row>
    <row r="342" spans="2:56">
      <c r="B342" s="1430"/>
      <c r="C342" s="1430"/>
      <c r="D342" s="1430"/>
      <c r="E342" s="1430"/>
      <c r="F342" s="1430"/>
      <c r="G342" s="1430"/>
      <c r="H342" s="1430"/>
      <c r="I342" s="1430"/>
      <c r="J342" s="1430"/>
      <c r="K342" s="1430"/>
      <c r="L342" s="1430"/>
      <c r="M342" s="1430"/>
      <c r="N342" s="1430"/>
      <c r="O342" s="1430"/>
      <c r="P342" s="1430"/>
      <c r="Q342" s="1430"/>
      <c r="R342" s="1430"/>
      <c r="S342" s="1430"/>
      <c r="T342" s="1430"/>
      <c r="U342" s="1430"/>
      <c r="V342" s="1430"/>
      <c r="W342" s="1430"/>
      <c r="X342" s="1430"/>
      <c r="Y342" s="1430"/>
      <c r="Z342" s="1430"/>
      <c r="AA342" s="1430"/>
      <c r="AB342" s="1430"/>
      <c r="AC342" s="1430"/>
      <c r="AD342" s="1430"/>
      <c r="AE342" s="1430"/>
      <c r="AF342" s="1430"/>
      <c r="AG342" s="1430"/>
      <c r="AH342" s="1430"/>
      <c r="AI342" s="1430"/>
      <c r="AJ342" s="1430"/>
      <c r="AK342" s="1430"/>
      <c r="AL342" s="1430"/>
      <c r="AM342" s="1430"/>
      <c r="AN342" s="1430"/>
      <c r="AO342" s="1430"/>
      <c r="AP342" s="1430"/>
      <c r="AQ342" s="1430"/>
      <c r="AR342" s="1430"/>
      <c r="AS342" s="1430"/>
      <c r="AT342" s="1430"/>
      <c r="AU342" s="1430"/>
      <c r="AV342" s="1430"/>
      <c r="AW342" s="1430"/>
      <c r="AX342" s="1430"/>
      <c r="AY342" s="1430"/>
      <c r="AZ342" s="1430"/>
      <c r="BA342" s="1430"/>
      <c r="BB342" s="1430"/>
      <c r="BC342" s="1430"/>
      <c r="BD342" s="1430"/>
    </row>
    <row r="343" spans="2:56">
      <c r="B343" s="1430"/>
      <c r="C343" s="1430"/>
      <c r="D343" s="1430"/>
      <c r="E343" s="1430"/>
      <c r="F343" s="1430"/>
      <c r="G343" s="1430"/>
      <c r="H343" s="1430"/>
      <c r="I343" s="1430"/>
      <c r="J343" s="1430"/>
      <c r="K343" s="1430"/>
      <c r="L343" s="1430"/>
      <c r="M343" s="1430"/>
      <c r="N343" s="1430"/>
      <c r="O343" s="1430"/>
      <c r="P343" s="1430"/>
      <c r="Q343" s="1430"/>
      <c r="R343" s="1430"/>
      <c r="S343" s="1430"/>
      <c r="T343" s="1430"/>
      <c r="U343" s="1430"/>
      <c r="V343" s="1430"/>
      <c r="W343" s="1430"/>
      <c r="X343" s="1430"/>
      <c r="Y343" s="1430"/>
      <c r="Z343" s="1430"/>
      <c r="AA343" s="1430"/>
      <c r="AB343" s="1430"/>
      <c r="AC343" s="1430"/>
      <c r="AD343" s="1430"/>
      <c r="AE343" s="1430"/>
      <c r="AF343" s="1430"/>
      <c r="AG343" s="1430"/>
      <c r="AH343" s="1430"/>
      <c r="AI343" s="1430"/>
      <c r="AJ343" s="1430"/>
      <c r="AK343" s="1430"/>
      <c r="AL343" s="1430"/>
      <c r="AM343" s="1430"/>
      <c r="AN343" s="1430"/>
      <c r="AO343" s="1430"/>
      <c r="AP343" s="1430"/>
      <c r="AQ343" s="1430"/>
      <c r="AR343" s="1430"/>
      <c r="AS343" s="1430"/>
      <c r="AT343" s="1430"/>
      <c r="AU343" s="1430"/>
      <c r="AV343" s="1430"/>
      <c r="AW343" s="1430"/>
      <c r="AX343" s="1430"/>
      <c r="AY343" s="1430"/>
      <c r="AZ343" s="1430"/>
      <c r="BA343" s="1430"/>
      <c r="BB343" s="1430"/>
      <c r="BC343" s="1430"/>
      <c r="BD343" s="1430"/>
    </row>
    <row r="344" spans="2:56">
      <c r="B344" s="1430"/>
      <c r="C344" s="1430"/>
      <c r="D344" s="1430"/>
      <c r="E344" s="1430"/>
      <c r="F344" s="1430"/>
      <c r="G344" s="1430"/>
      <c r="H344" s="1430"/>
      <c r="I344" s="1430"/>
      <c r="J344" s="1430"/>
      <c r="K344" s="1430"/>
      <c r="L344" s="1430"/>
      <c r="M344" s="1430"/>
      <c r="N344" s="1430"/>
      <c r="O344" s="1430"/>
      <c r="P344" s="1430"/>
      <c r="Q344" s="1430"/>
      <c r="R344" s="1430"/>
      <c r="S344" s="1430"/>
      <c r="T344" s="1430"/>
      <c r="U344" s="1430"/>
      <c r="V344" s="1430"/>
      <c r="W344" s="1430"/>
      <c r="X344" s="1430"/>
      <c r="Y344" s="1430"/>
      <c r="Z344" s="1430"/>
      <c r="AA344" s="1430"/>
      <c r="AB344" s="1430"/>
      <c r="AC344" s="1430"/>
      <c r="AD344" s="1430"/>
      <c r="AE344" s="1430"/>
      <c r="AF344" s="1430"/>
      <c r="AG344" s="1430"/>
      <c r="AH344" s="1430"/>
      <c r="AI344" s="1430"/>
      <c r="AJ344" s="1430"/>
      <c r="AK344" s="1430"/>
      <c r="AL344" s="1430"/>
      <c r="AM344" s="1430"/>
      <c r="AN344" s="1430"/>
      <c r="AO344" s="1430"/>
      <c r="AP344" s="1430"/>
      <c r="AQ344" s="1430"/>
      <c r="AR344" s="1430"/>
      <c r="AS344" s="1430"/>
      <c r="AT344" s="1430"/>
      <c r="AU344" s="1430"/>
      <c r="AV344" s="1430"/>
      <c r="AW344" s="1430"/>
      <c r="AX344" s="1430"/>
      <c r="AY344" s="1430"/>
      <c r="AZ344" s="1430"/>
      <c r="BA344" s="1430"/>
      <c r="BB344" s="1430"/>
      <c r="BC344" s="1430"/>
      <c r="BD344" s="1430"/>
    </row>
    <row r="345" spans="2:56">
      <c r="B345" s="1430"/>
      <c r="C345" s="1430"/>
      <c r="D345" s="1430"/>
      <c r="E345" s="1430"/>
      <c r="F345" s="1430"/>
      <c r="G345" s="1430"/>
      <c r="H345" s="1430"/>
      <c r="I345" s="1430"/>
      <c r="J345" s="1430"/>
      <c r="K345" s="1430"/>
      <c r="L345" s="1430"/>
      <c r="M345" s="1430"/>
      <c r="N345" s="1430"/>
      <c r="O345" s="1430"/>
      <c r="P345" s="1430"/>
      <c r="Q345" s="1430"/>
      <c r="R345" s="1430"/>
      <c r="S345" s="1430"/>
      <c r="T345" s="1430"/>
      <c r="U345" s="1430"/>
      <c r="V345" s="1430"/>
      <c r="W345" s="1430"/>
      <c r="X345" s="1430"/>
      <c r="Y345" s="1430"/>
      <c r="Z345" s="1430"/>
      <c r="AA345" s="1430"/>
      <c r="AB345" s="1430"/>
      <c r="AC345" s="1430"/>
      <c r="AD345" s="1430"/>
      <c r="AE345" s="1430"/>
      <c r="AF345" s="1430"/>
      <c r="AG345" s="1430"/>
      <c r="AH345" s="1430"/>
      <c r="AI345" s="1430"/>
      <c r="AJ345" s="1430"/>
      <c r="AK345" s="1430"/>
      <c r="AL345" s="1430"/>
      <c r="AM345" s="1430"/>
      <c r="AN345" s="1430"/>
      <c r="AO345" s="1430"/>
      <c r="AP345" s="1430"/>
      <c r="AQ345" s="1430"/>
      <c r="AR345" s="1430"/>
      <c r="AS345" s="1430"/>
      <c r="AT345" s="1430"/>
      <c r="AU345" s="1430"/>
      <c r="AV345" s="1430"/>
      <c r="AW345" s="1430"/>
      <c r="AX345" s="1430"/>
      <c r="AY345" s="1430"/>
      <c r="AZ345" s="1430"/>
      <c r="BA345" s="1430"/>
      <c r="BB345" s="1430"/>
      <c r="BC345" s="1430"/>
      <c r="BD345" s="1430"/>
    </row>
    <row r="346" spans="2:56">
      <c r="B346" s="1430"/>
      <c r="C346" s="1430"/>
      <c r="D346" s="1430"/>
      <c r="E346" s="1430"/>
      <c r="F346" s="1430"/>
      <c r="G346" s="1430"/>
      <c r="H346" s="1430"/>
      <c r="I346" s="1430"/>
      <c r="J346" s="1430"/>
      <c r="K346" s="1430"/>
      <c r="L346" s="1430"/>
      <c r="M346" s="1430"/>
      <c r="N346" s="1430"/>
      <c r="O346" s="1430"/>
      <c r="P346" s="1430"/>
      <c r="Q346" s="1430"/>
      <c r="R346" s="1430"/>
      <c r="S346" s="1430"/>
      <c r="T346" s="1430"/>
      <c r="U346" s="1430"/>
      <c r="V346" s="1430"/>
      <c r="W346" s="1430"/>
      <c r="X346" s="1430"/>
      <c r="Y346" s="1430"/>
      <c r="Z346" s="1430"/>
      <c r="AA346" s="1430"/>
      <c r="AB346" s="1430"/>
      <c r="AC346" s="1430"/>
      <c r="AD346" s="1430"/>
      <c r="AE346" s="1430"/>
      <c r="AF346" s="1430"/>
      <c r="AG346" s="1430"/>
      <c r="AH346" s="1430"/>
      <c r="AI346" s="1430"/>
      <c r="AJ346" s="1430"/>
      <c r="AK346" s="1430"/>
      <c r="AL346" s="1430"/>
      <c r="AM346" s="1430"/>
      <c r="AN346" s="1430"/>
      <c r="AO346" s="1430"/>
      <c r="AP346" s="1430"/>
      <c r="AQ346" s="1430"/>
      <c r="AR346" s="1430"/>
      <c r="AS346" s="1430"/>
      <c r="AT346" s="1430"/>
      <c r="AU346" s="1430"/>
      <c r="AV346" s="1430"/>
      <c r="AW346" s="1430"/>
      <c r="AX346" s="1430"/>
      <c r="AY346" s="1430"/>
      <c r="AZ346" s="1430"/>
      <c r="BA346" s="1430"/>
      <c r="BB346" s="1430"/>
      <c r="BC346" s="1430"/>
      <c r="BD346" s="1430"/>
    </row>
    <row r="347" spans="2:56">
      <c r="B347" s="1430"/>
      <c r="C347" s="1430"/>
      <c r="D347" s="1430"/>
      <c r="E347" s="1430"/>
      <c r="F347" s="1430"/>
      <c r="G347" s="1430"/>
      <c r="H347" s="1430"/>
      <c r="I347" s="1430"/>
      <c r="J347" s="1430"/>
      <c r="K347" s="1430"/>
      <c r="L347" s="1430"/>
      <c r="M347" s="1430"/>
      <c r="N347" s="1430"/>
      <c r="O347" s="1430"/>
      <c r="P347" s="1430"/>
      <c r="Q347" s="1430"/>
      <c r="R347" s="1430"/>
      <c r="S347" s="1430"/>
      <c r="T347" s="1430"/>
      <c r="U347" s="1430"/>
      <c r="V347" s="1430"/>
      <c r="W347" s="1430"/>
      <c r="X347" s="1430"/>
      <c r="Y347" s="1430"/>
      <c r="Z347" s="1430"/>
      <c r="AA347" s="1430"/>
      <c r="AB347" s="1430"/>
      <c r="AC347" s="1430"/>
      <c r="AD347" s="1430"/>
      <c r="AE347" s="1430"/>
      <c r="AF347" s="1430"/>
      <c r="AG347" s="1430"/>
      <c r="AH347" s="1430"/>
      <c r="AI347" s="1430"/>
      <c r="AJ347" s="1430"/>
      <c r="AK347" s="1430"/>
      <c r="AL347" s="1430"/>
      <c r="AM347" s="1430"/>
      <c r="AN347" s="1430"/>
      <c r="AO347" s="1430"/>
      <c r="AP347" s="1430"/>
      <c r="AQ347" s="1430"/>
      <c r="AR347" s="1430"/>
      <c r="AS347" s="1430"/>
      <c r="AT347" s="1430"/>
      <c r="AU347" s="1430"/>
      <c r="AV347" s="1430"/>
      <c r="AW347" s="1430"/>
      <c r="AX347" s="1430"/>
      <c r="AY347" s="1430"/>
      <c r="AZ347" s="1430"/>
      <c r="BA347" s="1430"/>
      <c r="BB347" s="1430"/>
      <c r="BC347" s="1430"/>
      <c r="BD347" s="1430"/>
    </row>
    <row r="348" spans="2:56">
      <c r="B348" s="1430"/>
      <c r="C348" s="1430"/>
      <c r="D348" s="1430"/>
      <c r="E348" s="1430"/>
      <c r="F348" s="1430"/>
      <c r="G348" s="1430"/>
      <c r="H348" s="1430"/>
      <c r="I348" s="1430"/>
      <c r="J348" s="1430"/>
      <c r="K348" s="1430"/>
      <c r="L348" s="1430"/>
      <c r="M348" s="1430"/>
      <c r="N348" s="1430"/>
      <c r="O348" s="1430"/>
      <c r="P348" s="1430"/>
      <c r="Q348" s="1430"/>
      <c r="R348" s="1430"/>
      <c r="S348" s="1430"/>
      <c r="T348" s="1430"/>
      <c r="U348" s="1430"/>
      <c r="V348" s="1430"/>
      <c r="W348" s="1430"/>
      <c r="X348" s="1430"/>
      <c r="Y348" s="1430"/>
      <c r="Z348" s="1430"/>
      <c r="AA348" s="1430"/>
      <c r="AB348" s="1430"/>
      <c r="AC348" s="1430"/>
      <c r="AD348" s="1430"/>
      <c r="AE348" s="1430"/>
      <c r="AF348" s="1430"/>
      <c r="AG348" s="1430"/>
      <c r="AH348" s="1430"/>
      <c r="AI348" s="1430"/>
      <c r="AJ348" s="1430"/>
      <c r="AK348" s="1430"/>
      <c r="AL348" s="1430"/>
      <c r="AM348" s="1430"/>
      <c r="AN348" s="1430"/>
      <c r="AO348" s="1430"/>
      <c r="AP348" s="1430"/>
      <c r="AQ348" s="1430"/>
      <c r="AR348" s="1430"/>
      <c r="AS348" s="1430"/>
      <c r="AT348" s="1430"/>
      <c r="AU348" s="1430"/>
      <c r="AV348" s="1430"/>
      <c r="AW348" s="1430"/>
      <c r="AX348" s="1430"/>
      <c r="AY348" s="1430"/>
      <c r="AZ348" s="1430"/>
      <c r="BA348" s="1430"/>
      <c r="BB348" s="1430"/>
      <c r="BC348" s="1430"/>
      <c r="BD348" s="1430"/>
    </row>
    <row r="349" spans="2:56">
      <c r="B349" s="1430"/>
      <c r="C349" s="1430"/>
      <c r="D349" s="1430"/>
      <c r="E349" s="1430"/>
      <c r="F349" s="1430"/>
      <c r="G349" s="1430"/>
      <c r="H349" s="1430"/>
      <c r="I349" s="1430"/>
      <c r="J349" s="1430"/>
      <c r="K349" s="1430"/>
      <c r="L349" s="1430"/>
      <c r="M349" s="1430"/>
      <c r="N349" s="1430"/>
      <c r="O349" s="1430"/>
      <c r="P349" s="1430"/>
      <c r="Q349" s="1430"/>
      <c r="R349" s="1430"/>
      <c r="S349" s="1430"/>
      <c r="T349" s="1430"/>
      <c r="U349" s="1430"/>
      <c r="V349" s="1430"/>
      <c r="W349" s="1430"/>
      <c r="X349" s="1430"/>
      <c r="Y349" s="1430"/>
      <c r="Z349" s="1430"/>
      <c r="AA349" s="1430"/>
      <c r="AB349" s="1430"/>
      <c r="AC349" s="1430"/>
      <c r="AD349" s="1430"/>
      <c r="AE349" s="1430"/>
      <c r="AF349" s="1430"/>
      <c r="AG349" s="1430"/>
      <c r="AH349" s="1430"/>
      <c r="AI349" s="1430"/>
      <c r="AJ349" s="1430"/>
      <c r="AK349" s="1430"/>
      <c r="AL349" s="1430"/>
      <c r="AM349" s="1430"/>
      <c r="AN349" s="1430"/>
      <c r="AO349" s="1430"/>
      <c r="AP349" s="1430"/>
      <c r="AQ349" s="1430"/>
      <c r="AR349" s="1430"/>
      <c r="AS349" s="1430"/>
      <c r="AT349" s="1430"/>
      <c r="AU349" s="1430"/>
      <c r="AV349" s="1430"/>
      <c r="AW349" s="1430"/>
      <c r="AX349" s="1430"/>
      <c r="AY349" s="1430"/>
      <c r="AZ349" s="1430"/>
      <c r="BA349" s="1430"/>
      <c r="BB349" s="1430"/>
      <c r="BC349" s="1430"/>
      <c r="BD349" s="1430"/>
    </row>
    <row r="350" spans="2:56">
      <c r="B350" s="1430"/>
      <c r="C350" s="1430"/>
      <c r="D350" s="1430"/>
      <c r="E350" s="1430"/>
      <c r="F350" s="1430"/>
      <c r="G350" s="1430"/>
      <c r="H350" s="1430"/>
      <c r="I350" s="1430"/>
      <c r="J350" s="1430"/>
      <c r="K350" s="1430"/>
      <c r="L350" s="1430"/>
      <c r="M350" s="1430"/>
      <c r="N350" s="1430"/>
      <c r="O350" s="1430"/>
      <c r="P350" s="1430"/>
      <c r="Q350" s="1430"/>
      <c r="R350" s="1430"/>
      <c r="S350" s="1430"/>
      <c r="T350" s="1430"/>
      <c r="U350" s="1430"/>
      <c r="V350" s="1430"/>
      <c r="W350" s="1430"/>
      <c r="X350" s="1430"/>
      <c r="Y350" s="1430"/>
      <c r="Z350" s="1430"/>
      <c r="AA350" s="1430"/>
      <c r="AB350" s="1430"/>
      <c r="AC350" s="1430"/>
      <c r="AD350" s="1430"/>
      <c r="AE350" s="1430"/>
      <c r="AF350" s="1430"/>
      <c r="AG350" s="1430"/>
      <c r="AH350" s="1430"/>
      <c r="AI350" s="1430"/>
      <c r="AJ350" s="1430"/>
      <c r="AK350" s="1430"/>
      <c r="AL350" s="1430"/>
      <c r="AM350" s="1430"/>
      <c r="AN350" s="1430"/>
      <c r="AO350" s="1430"/>
      <c r="AP350" s="1430"/>
      <c r="AQ350" s="1430"/>
      <c r="AR350" s="1430"/>
      <c r="AS350" s="1430"/>
      <c r="AT350" s="1430"/>
      <c r="AU350" s="1430"/>
      <c r="AV350" s="1430"/>
      <c r="AW350" s="1430"/>
      <c r="AX350" s="1430"/>
      <c r="AY350" s="1430"/>
      <c r="AZ350" s="1430"/>
      <c r="BA350" s="1430"/>
      <c r="BB350" s="1430"/>
      <c r="BC350" s="1430"/>
      <c r="BD350" s="1430"/>
    </row>
    <row r="351" spans="2:56">
      <c r="B351" s="1430"/>
      <c r="C351" s="1430"/>
      <c r="D351" s="1430"/>
      <c r="E351" s="1430"/>
      <c r="F351" s="1430"/>
      <c r="G351" s="1430"/>
      <c r="H351" s="1430"/>
      <c r="I351" s="1430"/>
      <c r="J351" s="1430"/>
      <c r="K351" s="1430"/>
      <c r="L351" s="1430"/>
      <c r="M351" s="1430"/>
      <c r="N351" s="1430"/>
      <c r="O351" s="1430"/>
      <c r="P351" s="1430"/>
      <c r="Q351" s="1430"/>
      <c r="R351" s="1430"/>
      <c r="S351" s="1430"/>
      <c r="T351" s="1430"/>
      <c r="U351" s="1430"/>
      <c r="V351" s="1430"/>
      <c r="W351" s="1430"/>
      <c r="X351" s="1430"/>
      <c r="Y351" s="1430"/>
      <c r="Z351" s="1430"/>
      <c r="AA351" s="1430"/>
      <c r="AB351" s="1430"/>
      <c r="AC351" s="1430"/>
      <c r="AD351" s="1430"/>
      <c r="AE351" s="1430"/>
      <c r="AF351" s="1430"/>
      <c r="AG351" s="1430"/>
      <c r="AH351" s="1430"/>
      <c r="AI351" s="1430"/>
      <c r="AJ351" s="1430"/>
      <c r="AK351" s="1430"/>
      <c r="AL351" s="1430"/>
      <c r="AM351" s="1430"/>
      <c r="AN351" s="1430"/>
      <c r="AO351" s="1430"/>
      <c r="AP351" s="1430"/>
      <c r="AQ351" s="1430"/>
      <c r="AR351" s="1430"/>
      <c r="AS351" s="1430"/>
      <c r="AT351" s="1430"/>
      <c r="AU351" s="1430"/>
      <c r="AV351" s="1430"/>
      <c r="AW351" s="1430"/>
      <c r="AX351" s="1430"/>
      <c r="AY351" s="1430"/>
      <c r="AZ351" s="1430"/>
      <c r="BA351" s="1430"/>
      <c r="BB351" s="1430"/>
      <c r="BC351" s="1430"/>
      <c r="BD351" s="1430"/>
    </row>
    <row r="352" spans="2:56">
      <c r="B352" s="1430"/>
      <c r="C352" s="1430"/>
      <c r="D352" s="1430"/>
      <c r="E352" s="1430"/>
      <c r="F352" s="1430"/>
      <c r="G352" s="1430"/>
      <c r="H352" s="1430"/>
      <c r="I352" s="1430"/>
      <c r="J352" s="1430"/>
      <c r="K352" s="1430"/>
      <c r="L352" s="1430"/>
      <c r="M352" s="1430"/>
      <c r="N352" s="1430"/>
      <c r="O352" s="1430"/>
      <c r="P352" s="1430"/>
      <c r="Q352" s="1430"/>
      <c r="R352" s="1430"/>
      <c r="S352" s="1430"/>
      <c r="T352" s="1430"/>
      <c r="U352" s="1430"/>
      <c r="V352" s="1430"/>
      <c r="W352" s="1430"/>
      <c r="X352" s="1430"/>
      <c r="Y352" s="1430"/>
      <c r="Z352" s="1430"/>
      <c r="AA352" s="1430"/>
      <c r="AB352" s="1430"/>
      <c r="AC352" s="1430"/>
      <c r="AD352" s="1430"/>
      <c r="AE352" s="1430"/>
      <c r="AF352" s="1430"/>
      <c r="AG352" s="1430"/>
      <c r="AH352" s="1430"/>
      <c r="AI352" s="1430"/>
      <c r="AJ352" s="1430"/>
      <c r="AK352" s="1430"/>
      <c r="AL352" s="1430"/>
      <c r="AM352" s="1430"/>
      <c r="AN352" s="1430"/>
      <c r="AO352" s="1430"/>
      <c r="AP352" s="1430"/>
      <c r="AQ352" s="1430"/>
      <c r="AR352" s="1430"/>
      <c r="AS352" s="1430"/>
      <c r="AT352" s="1430"/>
      <c r="AU352" s="1430"/>
      <c r="AV352" s="1430"/>
      <c r="AW352" s="1430"/>
      <c r="AX352" s="1430"/>
      <c r="AY352" s="1430"/>
      <c r="AZ352" s="1430"/>
      <c r="BA352" s="1430"/>
      <c r="BB352" s="1430"/>
      <c r="BC352" s="1430"/>
      <c r="BD352" s="1430"/>
    </row>
    <row r="353" spans="2:56">
      <c r="B353" s="1430"/>
      <c r="C353" s="1430"/>
      <c r="D353" s="1430"/>
      <c r="E353" s="1430"/>
      <c r="F353" s="1430"/>
      <c r="G353" s="1430"/>
      <c r="H353" s="1430"/>
      <c r="I353" s="1430"/>
      <c r="J353" s="1430"/>
      <c r="K353" s="1430"/>
      <c r="L353" s="1430"/>
      <c r="M353" s="1430"/>
      <c r="N353" s="1430"/>
      <c r="O353" s="1430"/>
      <c r="P353" s="1430"/>
      <c r="Q353" s="1430"/>
      <c r="R353" s="1430"/>
      <c r="S353" s="1430"/>
      <c r="T353" s="1430"/>
      <c r="U353" s="1430"/>
      <c r="V353" s="1430"/>
      <c r="W353" s="1430"/>
      <c r="X353" s="1430"/>
      <c r="Y353" s="1430"/>
      <c r="Z353" s="1430"/>
      <c r="AA353" s="1430"/>
      <c r="AB353" s="1430"/>
      <c r="AC353" s="1430"/>
      <c r="AD353" s="1430"/>
      <c r="AE353" s="1430"/>
      <c r="AF353" s="1430"/>
      <c r="AG353" s="1430"/>
      <c r="AH353" s="1430"/>
      <c r="AI353" s="1430"/>
      <c r="AJ353" s="1430"/>
      <c r="AK353" s="1430"/>
      <c r="AL353" s="1430"/>
      <c r="AM353" s="1430"/>
      <c r="AN353" s="1430"/>
      <c r="AO353" s="1430"/>
      <c r="AP353" s="1430"/>
      <c r="AQ353" s="1430"/>
      <c r="AR353" s="1430"/>
      <c r="AS353" s="1430"/>
      <c r="AT353" s="1430"/>
      <c r="AU353" s="1430"/>
      <c r="AV353" s="1430"/>
      <c r="AW353" s="1430"/>
      <c r="AX353" s="1430"/>
      <c r="AY353" s="1430"/>
      <c r="AZ353" s="1430"/>
      <c r="BA353" s="1430"/>
      <c r="BB353" s="1430"/>
      <c r="BC353" s="1430"/>
      <c r="BD353" s="1430"/>
    </row>
    <row r="354" spans="2:56">
      <c r="B354" s="1430"/>
      <c r="C354" s="1430"/>
      <c r="D354" s="1430"/>
      <c r="E354" s="1430"/>
      <c r="F354" s="1430"/>
      <c r="G354" s="1430"/>
      <c r="H354" s="1430"/>
      <c r="I354" s="1430"/>
      <c r="J354" s="1430"/>
      <c r="K354" s="1430"/>
      <c r="L354" s="1430"/>
      <c r="M354" s="1430"/>
      <c r="N354" s="1430"/>
      <c r="O354" s="1430"/>
      <c r="P354" s="1430"/>
      <c r="Q354" s="1430"/>
      <c r="R354" s="1430"/>
      <c r="S354" s="1430"/>
      <c r="T354" s="1430"/>
      <c r="U354" s="1430"/>
      <c r="V354" s="1430"/>
      <c r="W354" s="1430"/>
      <c r="X354" s="1430"/>
      <c r="Y354" s="1430"/>
      <c r="Z354" s="1430"/>
      <c r="AA354" s="1430"/>
      <c r="AB354" s="1430"/>
      <c r="AC354" s="1430"/>
      <c r="AD354" s="1430"/>
      <c r="AE354" s="1430"/>
      <c r="AF354" s="1430"/>
      <c r="AG354" s="1430"/>
      <c r="AH354" s="1430"/>
      <c r="AI354" s="1430"/>
      <c r="AJ354" s="1430"/>
      <c r="AK354" s="1430"/>
      <c r="AL354" s="1430"/>
      <c r="AM354" s="1430"/>
      <c r="AN354" s="1430"/>
      <c r="AO354" s="1430"/>
      <c r="AP354" s="1430"/>
      <c r="AQ354" s="1430"/>
      <c r="AR354" s="1430"/>
      <c r="AS354" s="1430"/>
      <c r="AT354" s="1430"/>
      <c r="AU354" s="1430"/>
      <c r="AV354" s="1430"/>
      <c r="AW354" s="1430"/>
      <c r="AX354" s="1430"/>
      <c r="AY354" s="1430"/>
      <c r="AZ354" s="1430"/>
      <c r="BA354" s="1430"/>
      <c r="BB354" s="1430"/>
      <c r="BC354" s="1430"/>
      <c r="BD354" s="1430"/>
    </row>
    <row r="355" spans="2:56">
      <c r="B355" s="1430"/>
      <c r="C355" s="1430"/>
      <c r="D355" s="1430"/>
      <c r="E355" s="1430"/>
      <c r="F355" s="1430"/>
      <c r="G355" s="1430"/>
      <c r="H355" s="1430"/>
      <c r="I355" s="1430"/>
      <c r="J355" s="1430"/>
      <c r="K355" s="1430"/>
      <c r="L355" s="1430"/>
      <c r="M355" s="1430"/>
      <c r="N355" s="1430"/>
      <c r="O355" s="1430"/>
      <c r="P355" s="1430"/>
      <c r="Q355" s="1430"/>
      <c r="R355" s="1430"/>
      <c r="S355" s="1430"/>
      <c r="T355" s="1430"/>
      <c r="U355" s="1430"/>
      <c r="V355" s="1430"/>
      <c r="W355" s="1430"/>
      <c r="X355" s="1430"/>
      <c r="Y355" s="1430"/>
      <c r="Z355" s="1430"/>
      <c r="AA355" s="1430"/>
      <c r="AB355" s="1430"/>
      <c r="AC355" s="1430"/>
      <c r="AD355" s="1430"/>
      <c r="AE355" s="1430"/>
      <c r="AF355" s="1430"/>
      <c r="AG355" s="1430"/>
      <c r="AH355" s="1430"/>
      <c r="AI355" s="1430"/>
      <c r="AJ355" s="1430"/>
      <c r="AK355" s="1430"/>
      <c r="AL355" s="1430"/>
      <c r="AM355" s="1430"/>
      <c r="AN355" s="1430"/>
      <c r="AO355" s="1430"/>
      <c r="AP355" s="1430"/>
      <c r="AQ355" s="1430"/>
      <c r="AR355" s="1430"/>
      <c r="AS355" s="1430"/>
      <c r="AT355" s="1430"/>
      <c r="AU355" s="1430"/>
      <c r="AV355" s="1430"/>
      <c r="AW355" s="1430"/>
      <c r="AX355" s="1430"/>
      <c r="AY355" s="1430"/>
      <c r="AZ355" s="1430"/>
      <c r="BA355" s="1430"/>
      <c r="BB355" s="1430"/>
      <c r="BC355" s="1430"/>
      <c r="BD355" s="1430"/>
    </row>
    <row r="356" spans="2:56">
      <c r="B356" s="1430"/>
      <c r="C356" s="1430"/>
      <c r="D356" s="1430"/>
      <c r="E356" s="1430"/>
      <c r="F356" s="1430"/>
      <c r="G356" s="1430"/>
      <c r="H356" s="1430"/>
      <c r="I356" s="1430"/>
      <c r="J356" s="1430"/>
      <c r="K356" s="1430"/>
      <c r="L356" s="1430"/>
      <c r="M356" s="1430"/>
      <c r="N356" s="1430"/>
      <c r="O356" s="1430"/>
      <c r="P356" s="1430"/>
      <c r="Q356" s="1430"/>
      <c r="R356" s="1430"/>
      <c r="S356" s="1430"/>
      <c r="T356" s="1430"/>
      <c r="U356" s="1430"/>
      <c r="V356" s="1430"/>
      <c r="W356" s="1430"/>
      <c r="X356" s="1430"/>
      <c r="Y356" s="1430"/>
      <c r="Z356" s="1430"/>
      <c r="AA356" s="1430"/>
      <c r="AB356" s="1430"/>
      <c r="AC356" s="1430"/>
      <c r="AD356" s="1430"/>
      <c r="AE356" s="1430"/>
      <c r="AF356" s="1430"/>
      <c r="AG356" s="1430"/>
      <c r="AH356" s="1430"/>
      <c r="AI356" s="1430"/>
      <c r="AJ356" s="1430"/>
      <c r="AK356" s="1430"/>
      <c r="AL356" s="1430"/>
      <c r="AM356" s="1430"/>
      <c r="AN356" s="1430"/>
      <c r="AO356" s="1430"/>
      <c r="AP356" s="1430"/>
      <c r="AQ356" s="1430"/>
      <c r="AR356" s="1430"/>
      <c r="AS356" s="1430"/>
      <c r="AT356" s="1430"/>
      <c r="AU356" s="1430"/>
      <c r="AV356" s="1430"/>
      <c r="AW356" s="1430"/>
      <c r="AX356" s="1430"/>
      <c r="AY356" s="1430"/>
      <c r="AZ356" s="1430"/>
      <c r="BA356" s="1430"/>
      <c r="BB356" s="1430"/>
      <c r="BC356" s="1430"/>
      <c r="BD356" s="1430"/>
    </row>
    <row r="357" spans="2:56">
      <c r="B357" s="1430"/>
      <c r="C357" s="1430"/>
      <c r="D357" s="1430"/>
      <c r="E357" s="1430"/>
      <c r="F357" s="1430"/>
      <c r="G357" s="1430"/>
      <c r="H357" s="1430"/>
      <c r="I357" s="1430"/>
      <c r="J357" s="1430"/>
      <c r="K357" s="1430"/>
      <c r="L357" s="1430"/>
      <c r="M357" s="1430"/>
      <c r="N357" s="1430"/>
      <c r="O357" s="1430"/>
      <c r="P357" s="1430"/>
      <c r="Q357" s="1430"/>
      <c r="R357" s="1430"/>
      <c r="S357" s="1430"/>
      <c r="T357" s="1430"/>
      <c r="U357" s="1430"/>
      <c r="V357" s="1430"/>
      <c r="W357" s="1430"/>
      <c r="X357" s="1430"/>
      <c r="Y357" s="1430"/>
      <c r="Z357" s="1430"/>
      <c r="AA357" s="1430"/>
      <c r="AB357" s="1430"/>
      <c r="AC357" s="1430"/>
      <c r="AD357" s="1430"/>
      <c r="AE357" s="1430"/>
      <c r="AF357" s="1430"/>
      <c r="AG357" s="1430"/>
      <c r="AH357" s="1430"/>
      <c r="AI357" s="1430"/>
      <c r="AJ357" s="1430"/>
      <c r="AK357" s="1430"/>
      <c r="AL357" s="1430"/>
      <c r="AM357" s="1430"/>
      <c r="AN357" s="1430"/>
      <c r="AO357" s="1430"/>
      <c r="AP357" s="1430"/>
      <c r="AQ357" s="1430"/>
      <c r="AR357" s="1430"/>
      <c r="AS357" s="1430"/>
      <c r="AT357" s="1430"/>
      <c r="AU357" s="1430"/>
      <c r="AV357" s="1430"/>
      <c r="AW357" s="1430"/>
      <c r="AX357" s="1430"/>
      <c r="AY357" s="1430"/>
      <c r="AZ357" s="1430"/>
      <c r="BA357" s="1430"/>
      <c r="BB357" s="1430"/>
      <c r="BC357" s="1430"/>
      <c r="BD357" s="1430"/>
    </row>
    <row r="358" spans="2:56">
      <c r="B358" s="1430"/>
      <c r="C358" s="1430"/>
      <c r="D358" s="1430"/>
      <c r="E358" s="1430"/>
      <c r="F358" s="1430"/>
      <c r="G358" s="1430"/>
      <c r="H358" s="1430"/>
      <c r="I358" s="1430"/>
      <c r="J358" s="1430"/>
      <c r="K358" s="1430"/>
      <c r="L358" s="1430"/>
      <c r="M358" s="1430"/>
      <c r="N358" s="1430"/>
      <c r="O358" s="1430"/>
      <c r="P358" s="1430"/>
      <c r="Q358" s="1430"/>
      <c r="R358" s="1430"/>
      <c r="S358" s="1430"/>
      <c r="T358" s="1430"/>
      <c r="U358" s="1430"/>
      <c r="V358" s="1430"/>
      <c r="W358" s="1430"/>
      <c r="X358" s="1430"/>
      <c r="Y358" s="1430"/>
      <c r="Z358" s="1430"/>
      <c r="AA358" s="1430"/>
      <c r="AB358" s="1430"/>
      <c r="AC358" s="1430"/>
      <c r="AD358" s="1430"/>
      <c r="AE358" s="1430"/>
      <c r="AF358" s="1430"/>
      <c r="AG358" s="1430"/>
      <c r="AH358" s="1430"/>
      <c r="AI358" s="1430"/>
      <c r="AJ358" s="1430"/>
      <c r="AK358" s="1430"/>
      <c r="AL358" s="1430"/>
      <c r="AM358" s="1430"/>
      <c r="AN358" s="1430"/>
      <c r="AO358" s="1430"/>
      <c r="AP358" s="1430"/>
      <c r="AQ358" s="1430"/>
      <c r="AR358" s="1430"/>
      <c r="AS358" s="1430"/>
      <c r="AT358" s="1430"/>
      <c r="AU358" s="1430"/>
      <c r="AV358" s="1430"/>
      <c r="AW358" s="1430"/>
      <c r="AX358" s="1430"/>
      <c r="AY358" s="1430"/>
      <c r="AZ358" s="1430"/>
      <c r="BA358" s="1430"/>
      <c r="BB358" s="1430"/>
      <c r="BC358" s="1430"/>
      <c r="BD358" s="1430"/>
    </row>
    <row r="359" spans="2:56">
      <c r="B359" s="1430"/>
      <c r="C359" s="1430"/>
      <c r="D359" s="1430"/>
      <c r="E359" s="1430"/>
      <c r="F359" s="1430"/>
      <c r="G359" s="1430"/>
      <c r="H359" s="1430"/>
      <c r="I359" s="1430"/>
      <c r="J359" s="1430"/>
      <c r="K359" s="1430"/>
      <c r="L359" s="1430"/>
      <c r="M359" s="1430"/>
      <c r="N359" s="1430"/>
      <c r="O359" s="1430"/>
      <c r="P359" s="1430"/>
      <c r="Q359" s="1430"/>
      <c r="R359" s="1430"/>
      <c r="S359" s="1430"/>
      <c r="T359" s="1430"/>
      <c r="U359" s="1430"/>
      <c r="V359" s="1430"/>
      <c r="W359" s="1430"/>
      <c r="X359" s="1430"/>
      <c r="Y359" s="1430"/>
      <c r="Z359" s="1430"/>
      <c r="AA359" s="1430"/>
      <c r="AB359" s="1430"/>
      <c r="AC359" s="1430"/>
      <c r="AD359" s="1430"/>
      <c r="AE359" s="1430"/>
      <c r="AF359" s="1430"/>
      <c r="AG359" s="1430"/>
      <c r="AH359" s="1430"/>
      <c r="AI359" s="1430"/>
      <c r="AJ359" s="1430"/>
      <c r="AK359" s="1430"/>
      <c r="AL359" s="1430"/>
      <c r="AM359" s="1430"/>
      <c r="AN359" s="1430"/>
      <c r="AO359" s="1430"/>
      <c r="AP359" s="1430"/>
      <c r="AQ359" s="1430"/>
      <c r="AR359" s="1430"/>
      <c r="AS359" s="1430"/>
      <c r="AT359" s="1430"/>
      <c r="AU359" s="1430"/>
      <c r="AV359" s="1430"/>
      <c r="AW359" s="1430"/>
      <c r="AX359" s="1430"/>
      <c r="AY359" s="1430"/>
      <c r="AZ359" s="1430"/>
      <c r="BA359" s="1430"/>
      <c r="BB359" s="1430"/>
      <c r="BC359" s="1430"/>
      <c r="BD359" s="1430"/>
    </row>
    <row r="360" spans="2:56">
      <c r="B360" s="1430"/>
      <c r="C360" s="1430"/>
      <c r="D360" s="1430"/>
      <c r="E360" s="1430"/>
      <c r="F360" s="1430"/>
      <c r="G360" s="1430"/>
      <c r="H360" s="1430"/>
      <c r="I360" s="1430"/>
      <c r="J360" s="1430"/>
      <c r="K360" s="1430"/>
      <c r="L360" s="1430"/>
      <c r="M360" s="1430"/>
      <c r="N360" s="1430"/>
      <c r="O360" s="1430"/>
      <c r="P360" s="1430"/>
      <c r="Q360" s="1430"/>
      <c r="R360" s="1430"/>
      <c r="S360" s="1430"/>
      <c r="T360" s="1430"/>
      <c r="U360" s="1430"/>
      <c r="V360" s="1430"/>
      <c r="W360" s="1430"/>
      <c r="X360" s="1430"/>
      <c r="Y360" s="1430"/>
      <c r="Z360" s="1430"/>
      <c r="AA360" s="1430"/>
      <c r="AB360" s="1430"/>
      <c r="AC360" s="1430"/>
      <c r="AD360" s="1430"/>
      <c r="AE360" s="1430"/>
      <c r="AF360" s="1430"/>
      <c r="AG360" s="1430"/>
      <c r="AH360" s="1430"/>
      <c r="AI360" s="1430"/>
      <c r="AJ360" s="1430"/>
      <c r="AK360" s="1430"/>
      <c r="AL360" s="1430"/>
      <c r="AM360" s="1430"/>
      <c r="AN360" s="1430"/>
      <c r="AO360" s="1430"/>
      <c r="AP360" s="1430"/>
      <c r="AQ360" s="1430"/>
      <c r="AR360" s="1430"/>
      <c r="AS360" s="1430"/>
      <c r="AT360" s="1430"/>
      <c r="AU360" s="1430"/>
      <c r="AV360" s="1430"/>
      <c r="AW360" s="1430"/>
      <c r="AX360" s="1430"/>
      <c r="AY360" s="1430"/>
      <c r="AZ360" s="1430"/>
      <c r="BA360" s="1430"/>
      <c r="BB360" s="1430"/>
      <c r="BC360" s="1430"/>
      <c r="BD360" s="1430"/>
    </row>
    <row r="361" spans="2:56">
      <c r="B361" s="1430"/>
      <c r="C361" s="1430"/>
      <c r="D361" s="1430"/>
      <c r="E361" s="1430"/>
      <c r="F361" s="1430"/>
      <c r="G361" s="1430"/>
      <c r="H361" s="1430"/>
      <c r="I361" s="1430"/>
      <c r="J361" s="1430"/>
      <c r="K361" s="1430"/>
      <c r="L361" s="1430"/>
      <c r="M361" s="1430"/>
      <c r="N361" s="1430"/>
      <c r="O361" s="1430"/>
      <c r="P361" s="1430"/>
      <c r="Q361" s="1430"/>
      <c r="R361" s="1430"/>
      <c r="S361" s="1430"/>
      <c r="T361" s="1430"/>
      <c r="U361" s="1430"/>
      <c r="V361" s="1430"/>
      <c r="W361" s="1430"/>
      <c r="X361" s="1430"/>
      <c r="Y361" s="1430"/>
      <c r="Z361" s="1430"/>
      <c r="AA361" s="1430"/>
      <c r="AB361" s="1430"/>
      <c r="AC361" s="1430"/>
      <c r="AD361" s="1430"/>
      <c r="AE361" s="1430"/>
      <c r="AF361" s="1430"/>
      <c r="AG361" s="1430"/>
      <c r="AH361" s="1430"/>
      <c r="AI361" s="1430"/>
      <c r="AJ361" s="1430"/>
      <c r="AK361" s="1430"/>
      <c r="AL361" s="1430"/>
      <c r="AM361" s="1430"/>
      <c r="AN361" s="1430"/>
      <c r="AO361" s="1430"/>
      <c r="AP361" s="1430"/>
      <c r="AQ361" s="1430"/>
      <c r="AR361" s="1430"/>
      <c r="AS361" s="1430"/>
      <c r="AT361" s="1430"/>
      <c r="AU361" s="1430"/>
      <c r="AV361" s="1430"/>
      <c r="AW361" s="1430"/>
      <c r="AX361" s="1430"/>
      <c r="AY361" s="1430"/>
      <c r="AZ361" s="1430"/>
      <c r="BA361" s="1430"/>
      <c r="BB361" s="1430"/>
      <c r="BC361" s="1430"/>
      <c r="BD361" s="1430"/>
    </row>
    <row r="362" spans="2:56">
      <c r="B362" s="1430"/>
      <c r="C362" s="1430"/>
      <c r="D362" s="1430"/>
      <c r="E362" s="1430"/>
      <c r="F362" s="1430"/>
      <c r="G362" s="1430"/>
      <c r="H362" s="1430"/>
      <c r="I362" s="1430"/>
      <c r="J362" s="1430"/>
      <c r="K362" s="1430"/>
      <c r="L362" s="1430"/>
      <c r="M362" s="1430"/>
      <c r="N362" s="1430"/>
      <c r="O362" s="1430"/>
      <c r="P362" s="1430"/>
      <c r="Q362" s="1430"/>
      <c r="R362" s="1430"/>
      <c r="S362" s="1430"/>
      <c r="T362" s="1430"/>
      <c r="U362" s="1430"/>
      <c r="V362" s="1430"/>
      <c r="W362" s="1430"/>
      <c r="X362" s="1430"/>
      <c r="Y362" s="1430"/>
      <c r="Z362" s="1430"/>
      <c r="AA362" s="1430"/>
      <c r="AB362" s="1430"/>
      <c r="AC362" s="1430"/>
      <c r="AD362" s="1430"/>
      <c r="AE362" s="1430"/>
      <c r="AF362" s="1430"/>
      <c r="AG362" s="1430"/>
      <c r="AH362" s="1430"/>
      <c r="AI362" s="1430"/>
      <c r="AJ362" s="1430"/>
      <c r="AK362" s="1430"/>
      <c r="AL362" s="1430"/>
      <c r="AM362" s="1430"/>
      <c r="AN362" s="1430"/>
      <c r="AO362" s="1430"/>
      <c r="AP362" s="1430"/>
      <c r="AQ362" s="1430"/>
      <c r="AR362" s="1430"/>
      <c r="AS362" s="1430"/>
      <c r="AT362" s="1430"/>
      <c r="AU362" s="1430"/>
      <c r="AV362" s="1430"/>
      <c r="AW362" s="1430"/>
      <c r="AX362" s="1430"/>
      <c r="AY362" s="1430"/>
      <c r="AZ362" s="1430"/>
      <c r="BA362" s="1430"/>
      <c r="BB362" s="1430"/>
      <c r="BC362" s="1430"/>
      <c r="BD362" s="1430"/>
    </row>
    <row r="363" spans="2:56">
      <c r="B363" s="1430"/>
      <c r="C363" s="1430"/>
      <c r="D363" s="1430"/>
      <c r="E363" s="1430"/>
      <c r="F363" s="1430"/>
      <c r="G363" s="1430"/>
      <c r="H363" s="1430"/>
      <c r="I363" s="1430"/>
      <c r="J363" s="1430"/>
      <c r="K363" s="1430"/>
      <c r="L363" s="1430"/>
      <c r="M363" s="1430"/>
      <c r="N363" s="1430"/>
      <c r="O363" s="1430"/>
      <c r="P363" s="1430"/>
      <c r="Q363" s="1430"/>
      <c r="R363" s="1430"/>
      <c r="S363" s="1430"/>
      <c r="T363" s="1430"/>
      <c r="U363" s="1430"/>
      <c r="V363" s="1430"/>
      <c r="W363" s="1430"/>
      <c r="X363" s="1430"/>
      <c r="Y363" s="1430"/>
      <c r="Z363" s="1430"/>
      <c r="AA363" s="1430"/>
      <c r="AB363" s="1430"/>
      <c r="AC363" s="1430"/>
      <c r="AD363" s="1430"/>
      <c r="AE363" s="1430"/>
      <c r="AF363" s="1430"/>
      <c r="AG363" s="1430"/>
      <c r="AH363" s="1430"/>
      <c r="AI363" s="1430"/>
      <c r="AJ363" s="1430"/>
      <c r="AK363" s="1430"/>
      <c r="AL363" s="1430"/>
      <c r="AM363" s="1430"/>
      <c r="AN363" s="1430"/>
      <c r="AO363" s="1430"/>
      <c r="AP363" s="1430"/>
      <c r="AQ363" s="1430"/>
      <c r="AR363" s="1430"/>
      <c r="AS363" s="1430"/>
      <c r="AT363" s="1430"/>
      <c r="AU363" s="1430"/>
      <c r="AV363" s="1430"/>
      <c r="AW363" s="1430"/>
      <c r="AX363" s="1430"/>
      <c r="AY363" s="1430"/>
      <c r="AZ363" s="1430"/>
      <c r="BA363" s="1430"/>
      <c r="BB363" s="1430"/>
      <c r="BC363" s="1430"/>
      <c r="BD363" s="1430"/>
    </row>
    <row r="364" spans="2:56">
      <c r="B364" s="1430"/>
      <c r="C364" s="1430"/>
      <c r="D364" s="1430"/>
      <c r="E364" s="1430"/>
      <c r="F364" s="1430"/>
      <c r="G364" s="1430"/>
      <c r="H364" s="1430"/>
      <c r="I364" s="1430"/>
      <c r="J364" s="1430"/>
      <c r="K364" s="1430"/>
      <c r="L364" s="1430"/>
      <c r="M364" s="1430"/>
      <c r="N364" s="1430"/>
      <c r="O364" s="1430"/>
      <c r="P364" s="1430"/>
      <c r="Q364" s="1430"/>
      <c r="R364" s="1430"/>
      <c r="S364" s="1430"/>
      <c r="T364" s="1430"/>
      <c r="U364" s="1430"/>
      <c r="V364" s="1430"/>
      <c r="W364" s="1430"/>
      <c r="X364" s="1430"/>
      <c r="Y364" s="1430"/>
      <c r="Z364" s="1430"/>
      <c r="AA364" s="1430"/>
      <c r="AB364" s="1430"/>
      <c r="AC364" s="1430"/>
      <c r="AD364" s="1430"/>
      <c r="AE364" s="1430"/>
      <c r="AF364" s="1430"/>
      <c r="AG364" s="1430"/>
      <c r="AH364" s="1430"/>
      <c r="AI364" s="1430"/>
      <c r="AJ364" s="1430"/>
      <c r="AK364" s="1430"/>
      <c r="AL364" s="1430"/>
      <c r="AM364" s="1430"/>
      <c r="AN364" s="1430"/>
      <c r="AO364" s="1430"/>
      <c r="AP364" s="1430"/>
      <c r="AQ364" s="1430"/>
      <c r="AR364" s="1430"/>
      <c r="AS364" s="1430"/>
      <c r="AT364" s="1430"/>
      <c r="AU364" s="1430"/>
      <c r="AV364" s="1430"/>
      <c r="AW364" s="1430"/>
      <c r="AX364" s="1430"/>
      <c r="AY364" s="1430"/>
      <c r="AZ364" s="1430"/>
      <c r="BA364" s="1430"/>
      <c r="BB364" s="1430"/>
      <c r="BC364" s="1430"/>
      <c r="BD364" s="1430"/>
    </row>
    <row r="365" spans="2:56">
      <c r="B365" s="1430"/>
      <c r="C365" s="1430"/>
      <c r="D365" s="1430"/>
      <c r="E365" s="1430"/>
      <c r="F365" s="1430"/>
      <c r="G365" s="1430"/>
      <c r="H365" s="1430"/>
      <c r="I365" s="1430"/>
      <c r="J365" s="1430"/>
      <c r="K365" s="1430"/>
      <c r="L365" s="1430"/>
      <c r="M365" s="1430"/>
      <c r="N365" s="1430"/>
      <c r="O365" s="1430"/>
      <c r="P365" s="1430"/>
      <c r="Q365" s="1430"/>
      <c r="R365" s="1430"/>
      <c r="S365" s="1430"/>
      <c r="T365" s="1430"/>
      <c r="U365" s="1430"/>
      <c r="V365" s="1430"/>
      <c r="W365" s="1430"/>
      <c r="X365" s="1430"/>
      <c r="Y365" s="1430"/>
      <c r="Z365" s="1430"/>
      <c r="AA365" s="1430"/>
      <c r="AB365" s="1430"/>
      <c r="AC365" s="1430"/>
      <c r="AD365" s="1430"/>
      <c r="AE365" s="1430"/>
      <c r="AF365" s="1430"/>
      <c r="AG365" s="1430"/>
      <c r="AH365" s="1430"/>
      <c r="AI365" s="1430"/>
      <c r="AJ365" s="1430"/>
      <c r="AK365" s="1430"/>
      <c r="AL365" s="1430"/>
      <c r="AM365" s="1430"/>
      <c r="AN365" s="1430"/>
      <c r="AO365" s="1430"/>
      <c r="AP365" s="1430"/>
      <c r="AQ365" s="1430"/>
      <c r="AR365" s="1430"/>
      <c r="AS365" s="1430"/>
      <c r="AT365" s="1430"/>
      <c r="AU365" s="1430"/>
      <c r="AV365" s="1430"/>
      <c r="AW365" s="1430"/>
      <c r="AX365" s="1430"/>
      <c r="AY365" s="1430"/>
      <c r="AZ365" s="1430"/>
      <c r="BA365" s="1430"/>
      <c r="BB365" s="1430"/>
      <c r="BC365" s="1430"/>
      <c r="BD365" s="1430"/>
    </row>
    <row r="366" spans="2:56">
      <c r="B366" s="1430"/>
      <c r="C366" s="1430"/>
      <c r="D366" s="1430"/>
      <c r="E366" s="1430"/>
      <c r="F366" s="1430"/>
      <c r="G366" s="1430"/>
      <c r="H366" s="1430"/>
      <c r="I366" s="1430"/>
      <c r="J366" s="1430"/>
      <c r="K366" s="1430"/>
      <c r="L366" s="1430"/>
      <c r="M366" s="1430"/>
      <c r="N366" s="1430"/>
      <c r="O366" s="1430"/>
      <c r="P366" s="1430"/>
      <c r="Q366" s="1430"/>
      <c r="R366" s="1430"/>
      <c r="S366" s="1430"/>
      <c r="T366" s="1430"/>
      <c r="U366" s="1430"/>
      <c r="V366" s="1430"/>
      <c r="W366" s="1430"/>
      <c r="X366" s="1430"/>
      <c r="Y366" s="1430"/>
      <c r="Z366" s="1430"/>
      <c r="AA366" s="1430"/>
      <c r="AB366" s="1430"/>
      <c r="AC366" s="1430"/>
      <c r="AD366" s="1430"/>
      <c r="AE366" s="1430"/>
      <c r="AF366" s="1430"/>
      <c r="AG366" s="1430"/>
      <c r="AH366" s="1430"/>
      <c r="AI366" s="1430"/>
      <c r="AJ366" s="1430"/>
      <c r="AK366" s="1430"/>
      <c r="AL366" s="1430"/>
      <c r="AM366" s="1430"/>
      <c r="AN366" s="1430"/>
      <c r="AO366" s="1430"/>
      <c r="AP366" s="1430"/>
      <c r="AQ366" s="1430"/>
      <c r="AR366" s="1430"/>
      <c r="AS366" s="1430"/>
      <c r="AT366" s="1430"/>
      <c r="AU366" s="1430"/>
      <c r="AV366" s="1430"/>
      <c r="AW366" s="1430"/>
      <c r="AX366" s="1430"/>
      <c r="AY366" s="1430"/>
      <c r="AZ366" s="1430"/>
      <c r="BA366" s="1430"/>
      <c r="BB366" s="1430"/>
      <c r="BC366" s="1430"/>
      <c r="BD366" s="1430"/>
    </row>
    <row r="367" spans="2:56">
      <c r="B367" s="1430"/>
      <c r="C367" s="1430"/>
      <c r="D367" s="1430"/>
      <c r="E367" s="1430"/>
      <c r="F367" s="1430"/>
      <c r="G367" s="1430"/>
      <c r="H367" s="1430"/>
      <c r="I367" s="1430"/>
      <c r="J367" s="1430"/>
      <c r="K367" s="1430"/>
      <c r="L367" s="1430"/>
      <c r="M367" s="1430"/>
      <c r="N367" s="1430"/>
      <c r="O367" s="1430"/>
      <c r="P367" s="1430"/>
      <c r="Q367" s="1430"/>
      <c r="R367" s="1430"/>
      <c r="S367" s="1430"/>
      <c r="T367" s="1430"/>
      <c r="U367" s="1430"/>
      <c r="V367" s="1430"/>
      <c r="W367" s="1430"/>
      <c r="X367" s="1430"/>
      <c r="Y367" s="1430"/>
      <c r="Z367" s="1430"/>
      <c r="AA367" s="1430"/>
      <c r="AB367" s="1430"/>
      <c r="AC367" s="1430"/>
      <c r="AD367" s="1430"/>
      <c r="AE367" s="1430"/>
      <c r="AF367" s="1430"/>
      <c r="AG367" s="1430"/>
      <c r="AH367" s="1430"/>
      <c r="AI367" s="1430"/>
      <c r="AJ367" s="1430"/>
      <c r="AK367" s="1430"/>
      <c r="AL367" s="1430"/>
      <c r="AM367" s="1430"/>
      <c r="AN367" s="1430"/>
      <c r="AO367" s="1430"/>
      <c r="AP367" s="1430"/>
      <c r="AQ367" s="1430"/>
      <c r="AR367" s="1430"/>
      <c r="AS367" s="1430"/>
      <c r="AT367" s="1430"/>
      <c r="AU367" s="1430"/>
      <c r="AV367" s="1430"/>
      <c r="AW367" s="1430"/>
      <c r="AX367" s="1430"/>
      <c r="AY367" s="1430"/>
      <c r="AZ367" s="1430"/>
      <c r="BA367" s="1430"/>
      <c r="BB367" s="1430"/>
      <c r="BC367" s="1430"/>
      <c r="BD367" s="1430"/>
    </row>
    <row r="368" spans="2:56">
      <c r="B368" s="1430"/>
      <c r="C368" s="1430"/>
      <c r="D368" s="1430"/>
      <c r="E368" s="1430"/>
      <c r="F368" s="1430"/>
      <c r="G368" s="1430"/>
      <c r="H368" s="1430"/>
      <c r="I368" s="1430"/>
      <c r="J368" s="1430"/>
      <c r="K368" s="1430"/>
      <c r="L368" s="1430"/>
      <c r="M368" s="1430"/>
      <c r="N368" s="1430"/>
      <c r="O368" s="1430"/>
      <c r="P368" s="1430"/>
      <c r="Q368" s="1430"/>
      <c r="R368" s="1430"/>
      <c r="S368" s="1430"/>
      <c r="T368" s="1430"/>
      <c r="U368" s="1430"/>
      <c r="V368" s="1430"/>
      <c r="W368" s="1430"/>
      <c r="X368" s="1430"/>
      <c r="Y368" s="1430"/>
      <c r="Z368" s="1430"/>
      <c r="AA368" s="1430"/>
      <c r="AB368" s="1430"/>
      <c r="AC368" s="1430"/>
      <c r="AD368" s="1430"/>
      <c r="AE368" s="1430"/>
      <c r="AF368" s="1430"/>
      <c r="AG368" s="1430"/>
      <c r="AH368" s="1430"/>
      <c r="AI368" s="1430"/>
      <c r="AJ368" s="1430"/>
      <c r="AK368" s="1430"/>
      <c r="AL368" s="1430"/>
      <c r="AM368" s="1430"/>
      <c r="AN368" s="1430"/>
      <c r="AO368" s="1430"/>
      <c r="AP368" s="1430"/>
      <c r="AQ368" s="1430"/>
      <c r="AR368" s="1430"/>
      <c r="AS368" s="1430"/>
      <c r="AT368" s="1430"/>
      <c r="AU368" s="1430"/>
      <c r="AV368" s="1430"/>
      <c r="AW368" s="1430"/>
      <c r="AX368" s="1430"/>
      <c r="AY368" s="1430"/>
      <c r="AZ368" s="1430"/>
      <c r="BA368" s="1430"/>
      <c r="BB368" s="1430"/>
      <c r="BC368" s="1430"/>
      <c r="BD368" s="1430"/>
    </row>
    <row r="369" spans="2:56">
      <c r="B369" s="1430"/>
      <c r="C369" s="1430"/>
      <c r="D369" s="1430"/>
      <c r="E369" s="1430"/>
      <c r="F369" s="1430"/>
      <c r="G369" s="1430"/>
      <c r="H369" s="1430"/>
      <c r="I369" s="1430"/>
      <c r="J369" s="1430"/>
      <c r="K369" s="1430"/>
      <c r="L369" s="1430"/>
      <c r="M369" s="1430"/>
      <c r="N369" s="1430"/>
      <c r="O369" s="1430"/>
      <c r="P369" s="1430"/>
      <c r="Q369" s="1430"/>
      <c r="R369" s="1430"/>
      <c r="S369" s="1430"/>
      <c r="T369" s="1430"/>
      <c r="U369" s="1430"/>
      <c r="V369" s="1430"/>
      <c r="W369" s="1430"/>
      <c r="X369" s="1430"/>
      <c r="Y369" s="1430"/>
      <c r="Z369" s="1430"/>
      <c r="AA369" s="1430"/>
      <c r="AB369" s="1430"/>
      <c r="AC369" s="1430"/>
      <c r="AD369" s="1430"/>
      <c r="AE369" s="1430"/>
      <c r="AF369" s="1430"/>
      <c r="AG369" s="1430"/>
      <c r="AH369" s="1430"/>
      <c r="AI369" s="1430"/>
      <c r="AJ369" s="1430"/>
      <c r="AK369" s="1430"/>
      <c r="AL369" s="1430"/>
      <c r="AM369" s="1430"/>
      <c r="AN369" s="1430"/>
      <c r="AO369" s="1430"/>
      <c r="AP369" s="1430"/>
      <c r="AQ369" s="1430"/>
      <c r="AR369" s="1430"/>
      <c r="AS369" s="1430"/>
      <c r="AT369" s="1430"/>
      <c r="AU369" s="1430"/>
      <c r="AV369" s="1430"/>
      <c r="AW369" s="1430"/>
      <c r="AX369" s="1430"/>
      <c r="AY369" s="1430"/>
      <c r="AZ369" s="1430"/>
      <c r="BA369" s="1430"/>
      <c r="BB369" s="1430"/>
      <c r="BC369" s="1430"/>
      <c r="BD369" s="1430"/>
    </row>
    <row r="370" spans="2:56">
      <c r="B370" s="1430"/>
      <c r="C370" s="1430"/>
      <c r="D370" s="1430"/>
      <c r="E370" s="1430"/>
      <c r="F370" s="1430"/>
      <c r="G370" s="1430"/>
      <c r="H370" s="1430"/>
      <c r="I370" s="1430"/>
      <c r="J370" s="1430"/>
      <c r="K370" s="1430"/>
      <c r="L370" s="1430"/>
      <c r="M370" s="1430"/>
      <c r="N370" s="1430"/>
      <c r="O370" s="1430"/>
      <c r="P370" s="1430"/>
      <c r="Q370" s="1430"/>
      <c r="R370" s="1430"/>
      <c r="S370" s="1430"/>
      <c r="T370" s="1430"/>
      <c r="U370" s="1430"/>
      <c r="V370" s="1430"/>
      <c r="W370" s="1430"/>
      <c r="X370" s="1430"/>
      <c r="Y370" s="1430"/>
      <c r="Z370" s="1430"/>
      <c r="AA370" s="1430"/>
      <c r="AB370" s="1430"/>
      <c r="AC370" s="1430"/>
      <c r="AD370" s="1430"/>
      <c r="AE370" s="1430"/>
      <c r="AF370" s="1430"/>
      <c r="AG370" s="1430"/>
      <c r="AH370" s="1430"/>
      <c r="AI370" s="1430"/>
      <c r="AJ370" s="1430"/>
      <c r="AK370" s="1430"/>
      <c r="AL370" s="1430"/>
      <c r="AM370" s="1430"/>
      <c r="AN370" s="1430"/>
      <c r="AO370" s="1430"/>
      <c r="AP370" s="1430"/>
      <c r="AQ370" s="1430"/>
      <c r="AR370" s="1430"/>
      <c r="AS370" s="1430"/>
      <c r="AT370" s="1430"/>
      <c r="AU370" s="1430"/>
      <c r="AV370" s="1430"/>
      <c r="AW370" s="1430"/>
      <c r="AX370" s="1430"/>
      <c r="AY370" s="1430"/>
      <c r="AZ370" s="1430"/>
      <c r="BA370" s="1430"/>
      <c r="BB370" s="1430"/>
      <c r="BC370" s="1430"/>
      <c r="BD370" s="1430"/>
    </row>
    <row r="371" spans="2:56">
      <c r="B371" s="1430"/>
      <c r="C371" s="1430"/>
      <c r="D371" s="1430"/>
      <c r="E371" s="1430"/>
      <c r="F371" s="1430"/>
      <c r="G371" s="1430"/>
      <c r="H371" s="1430"/>
      <c r="I371" s="1430"/>
      <c r="J371" s="1430"/>
      <c r="K371" s="1430"/>
      <c r="L371" s="1430"/>
      <c r="M371" s="1430"/>
      <c r="N371" s="1430"/>
      <c r="O371" s="1430"/>
      <c r="P371" s="1430"/>
      <c r="Q371" s="1430"/>
      <c r="R371" s="1430"/>
      <c r="S371" s="1430"/>
      <c r="T371" s="1430"/>
      <c r="U371" s="1430"/>
      <c r="V371" s="1430"/>
      <c r="W371" s="1430"/>
      <c r="X371" s="1430"/>
      <c r="Y371" s="1430"/>
      <c r="Z371" s="1430"/>
      <c r="AA371" s="1430"/>
      <c r="AB371" s="1430"/>
      <c r="AC371" s="1430"/>
      <c r="AD371" s="1430"/>
      <c r="AE371" s="1430"/>
      <c r="AF371" s="1430"/>
      <c r="AG371" s="1430"/>
      <c r="AH371" s="1430"/>
      <c r="AI371" s="1430"/>
      <c r="AJ371" s="1430"/>
      <c r="AK371" s="1430"/>
      <c r="AL371" s="1430"/>
      <c r="AM371" s="1430"/>
      <c r="AN371" s="1430"/>
      <c r="AO371" s="1430"/>
      <c r="AP371" s="1430"/>
      <c r="AQ371" s="1430"/>
      <c r="AR371" s="1430"/>
      <c r="AS371" s="1430"/>
      <c r="AT371" s="1430"/>
      <c r="AU371" s="1430"/>
      <c r="AV371" s="1430"/>
      <c r="AW371" s="1430"/>
      <c r="AX371" s="1430"/>
      <c r="AY371" s="1430"/>
      <c r="AZ371" s="1430"/>
      <c r="BA371" s="1430"/>
      <c r="BB371" s="1430"/>
      <c r="BC371" s="1430"/>
      <c r="BD371" s="1430"/>
    </row>
    <row r="372" spans="2:56">
      <c r="B372" s="1430"/>
      <c r="C372" s="1430"/>
      <c r="D372" s="1430"/>
      <c r="E372" s="1430"/>
      <c r="F372" s="1430"/>
      <c r="G372" s="1430"/>
      <c r="H372" s="1430"/>
      <c r="I372" s="1430"/>
      <c r="J372" s="1430"/>
      <c r="K372" s="1430"/>
      <c r="L372" s="1430"/>
      <c r="M372" s="1430"/>
      <c r="N372" s="1430"/>
      <c r="O372" s="1430"/>
      <c r="P372" s="1430"/>
      <c r="Q372" s="1430"/>
      <c r="R372" s="1430"/>
      <c r="S372" s="1430"/>
      <c r="T372" s="1430"/>
      <c r="U372" s="1430"/>
      <c r="V372" s="1430"/>
      <c r="W372" s="1430"/>
      <c r="X372" s="1430"/>
      <c r="Y372" s="1430"/>
      <c r="Z372" s="1430"/>
      <c r="AA372" s="1430"/>
      <c r="AB372" s="1430"/>
      <c r="AC372" s="1430"/>
      <c r="AD372" s="1430"/>
      <c r="AE372" s="1430"/>
      <c r="AF372" s="1430"/>
      <c r="AG372" s="1430"/>
      <c r="AH372" s="1430"/>
      <c r="AI372" s="1430"/>
      <c r="AJ372" s="1430"/>
      <c r="AK372" s="1430"/>
      <c r="AL372" s="1430"/>
      <c r="AM372" s="1430"/>
      <c r="AN372" s="1430"/>
      <c r="AO372" s="1430"/>
      <c r="AP372" s="1430"/>
      <c r="AQ372" s="1430"/>
      <c r="AR372" s="1430"/>
      <c r="AS372" s="1430"/>
      <c r="AT372" s="1430"/>
      <c r="AU372" s="1430"/>
      <c r="AV372" s="1430"/>
      <c r="AW372" s="1430"/>
      <c r="AX372" s="1430"/>
      <c r="AY372" s="1430"/>
      <c r="AZ372" s="1430"/>
      <c r="BA372" s="1430"/>
      <c r="BB372" s="1430"/>
      <c r="BC372" s="1430"/>
      <c r="BD372" s="1430"/>
    </row>
    <row r="373" spans="2:56">
      <c r="B373" s="1430"/>
      <c r="C373" s="1430"/>
      <c r="D373" s="1430"/>
      <c r="E373" s="1430"/>
      <c r="F373" s="1430"/>
      <c r="G373" s="1430"/>
      <c r="H373" s="1430"/>
      <c r="I373" s="1430"/>
      <c r="J373" s="1430"/>
      <c r="K373" s="1430"/>
      <c r="L373" s="1430"/>
      <c r="M373" s="1430"/>
      <c r="N373" s="1430"/>
      <c r="O373" s="1430"/>
      <c r="P373" s="1430"/>
      <c r="Q373" s="1430"/>
      <c r="R373" s="1430"/>
      <c r="S373" s="1430"/>
      <c r="T373" s="1430"/>
      <c r="U373" s="1430"/>
      <c r="V373" s="1430"/>
      <c r="W373" s="1430"/>
      <c r="X373" s="1430"/>
      <c r="Y373" s="1430"/>
      <c r="Z373" s="1430"/>
      <c r="AA373" s="1430"/>
      <c r="AB373" s="1430"/>
      <c r="AC373" s="1430"/>
      <c r="AD373" s="1430"/>
      <c r="AE373" s="1430"/>
      <c r="AF373" s="1430"/>
      <c r="AG373" s="1430"/>
      <c r="AH373" s="1430"/>
      <c r="AI373" s="1430"/>
      <c r="AJ373" s="1430"/>
      <c r="AK373" s="1430"/>
      <c r="AL373" s="1430"/>
      <c r="AM373" s="1430"/>
      <c r="AN373" s="1430"/>
      <c r="AO373" s="1430"/>
      <c r="AP373" s="1430"/>
      <c r="AQ373" s="1430"/>
      <c r="AR373" s="1430"/>
      <c r="AS373" s="1430"/>
      <c r="AT373" s="1430"/>
      <c r="AU373" s="1430"/>
      <c r="AV373" s="1430"/>
      <c r="AW373" s="1430"/>
      <c r="AX373" s="1430"/>
      <c r="AY373" s="1430"/>
      <c r="AZ373" s="1430"/>
      <c r="BA373" s="1430"/>
      <c r="BB373" s="1430"/>
      <c r="BC373" s="1430"/>
      <c r="BD373" s="1430"/>
    </row>
    <row r="374" spans="2:56">
      <c r="B374" s="1430"/>
      <c r="C374" s="1430"/>
      <c r="D374" s="1430"/>
      <c r="E374" s="1430"/>
      <c r="F374" s="1430"/>
      <c r="G374" s="1430"/>
      <c r="H374" s="1430"/>
      <c r="I374" s="1430"/>
      <c r="J374" s="1430"/>
      <c r="K374" s="1430"/>
      <c r="L374" s="1430"/>
      <c r="M374" s="1430"/>
      <c r="N374" s="1430"/>
      <c r="O374" s="1430"/>
      <c r="P374" s="1430"/>
      <c r="Q374" s="1430"/>
      <c r="R374" s="1430"/>
      <c r="S374" s="1430"/>
      <c r="T374" s="1430"/>
      <c r="U374" s="1430"/>
      <c r="V374" s="1430"/>
      <c r="W374" s="1430"/>
      <c r="X374" s="1430"/>
      <c r="Y374" s="1430"/>
      <c r="Z374" s="1430"/>
      <c r="AA374" s="1430"/>
      <c r="AB374" s="1430"/>
      <c r="AC374" s="1430"/>
      <c r="AD374" s="1430"/>
      <c r="AE374" s="1430"/>
      <c r="AF374" s="1430"/>
      <c r="AG374" s="1430"/>
      <c r="AH374" s="1430"/>
      <c r="AI374" s="1430"/>
      <c r="AJ374" s="1430"/>
      <c r="AK374" s="1430"/>
      <c r="AL374" s="1430"/>
      <c r="AM374" s="1430"/>
      <c r="AN374" s="1430"/>
      <c r="AO374" s="1430"/>
      <c r="AP374" s="1430"/>
      <c r="AQ374" s="1430"/>
      <c r="AR374" s="1430"/>
      <c r="AS374" s="1430"/>
      <c r="AT374" s="1430"/>
      <c r="AU374" s="1430"/>
      <c r="AV374" s="1430"/>
      <c r="AW374" s="1430"/>
      <c r="AX374" s="1430"/>
      <c r="AY374" s="1430"/>
      <c r="AZ374" s="1430"/>
      <c r="BA374" s="1430"/>
      <c r="BB374" s="1430"/>
      <c r="BC374" s="1430"/>
      <c r="BD374" s="1430"/>
    </row>
    <row r="375" spans="2:56">
      <c r="B375" s="1430"/>
      <c r="C375" s="1430"/>
      <c r="D375" s="1430"/>
      <c r="E375" s="1430"/>
      <c r="F375" s="1430"/>
      <c r="G375" s="1430"/>
      <c r="H375" s="1430"/>
      <c r="I375" s="1430"/>
      <c r="J375" s="1430"/>
      <c r="K375" s="1430"/>
      <c r="L375" s="1430"/>
      <c r="M375" s="1430"/>
      <c r="N375" s="1430"/>
      <c r="O375" s="1430"/>
      <c r="P375" s="1430"/>
      <c r="Q375" s="1430"/>
      <c r="R375" s="1430"/>
      <c r="S375" s="1430"/>
      <c r="T375" s="1430"/>
      <c r="U375" s="1430"/>
      <c r="V375" s="1430"/>
      <c r="W375" s="1430"/>
      <c r="X375" s="1430"/>
      <c r="Y375" s="1430"/>
      <c r="Z375" s="1430"/>
      <c r="AA375" s="1430"/>
      <c r="AB375" s="1430"/>
      <c r="AC375" s="1430"/>
      <c r="AD375" s="1430"/>
      <c r="AE375" s="1430"/>
      <c r="AF375" s="1430"/>
      <c r="AG375" s="1430"/>
      <c r="AH375" s="1430"/>
      <c r="AI375" s="1430"/>
      <c r="AJ375" s="1430"/>
      <c r="AK375" s="1430"/>
      <c r="AL375" s="1430"/>
      <c r="AM375" s="1430"/>
      <c r="AN375" s="1430"/>
      <c r="AO375" s="1430"/>
      <c r="AP375" s="1430"/>
      <c r="AQ375" s="1430"/>
      <c r="AR375" s="1430"/>
      <c r="AS375" s="1430"/>
      <c r="AT375" s="1430"/>
      <c r="AU375" s="1430"/>
      <c r="AV375" s="1430"/>
      <c r="AW375" s="1430"/>
      <c r="AX375" s="1430"/>
      <c r="AY375" s="1430"/>
      <c r="AZ375" s="1430"/>
      <c r="BA375" s="1430"/>
      <c r="BB375" s="1430"/>
      <c r="BC375" s="1430"/>
      <c r="BD375" s="1430"/>
    </row>
    <row r="376" spans="2:56">
      <c r="B376" s="1430"/>
      <c r="C376" s="1430"/>
      <c r="D376" s="1430"/>
      <c r="E376" s="1430"/>
      <c r="F376" s="1430"/>
      <c r="G376" s="1430"/>
      <c r="H376" s="1430"/>
      <c r="I376" s="1430"/>
      <c r="J376" s="1430"/>
      <c r="K376" s="1430"/>
      <c r="L376" s="1430"/>
      <c r="M376" s="1430"/>
      <c r="N376" s="1430"/>
      <c r="O376" s="1430"/>
      <c r="P376" s="1430"/>
      <c r="Q376" s="1430"/>
      <c r="R376" s="1430"/>
      <c r="S376" s="1430"/>
      <c r="T376" s="1430"/>
      <c r="U376" s="1430"/>
      <c r="V376" s="1430"/>
      <c r="W376" s="1430"/>
      <c r="X376" s="1430"/>
      <c r="Y376" s="1430"/>
      <c r="Z376" s="1430"/>
      <c r="AA376" s="1430"/>
      <c r="AB376" s="1430"/>
      <c r="AC376" s="1430"/>
      <c r="AD376" s="1430"/>
      <c r="AE376" s="1430"/>
      <c r="AF376" s="1430"/>
      <c r="AG376" s="1430"/>
      <c r="AH376" s="1430"/>
      <c r="AI376" s="1430"/>
      <c r="AJ376" s="1430"/>
      <c r="AK376" s="1430"/>
      <c r="AL376" s="1430"/>
      <c r="AM376" s="1430"/>
      <c r="AN376" s="1430"/>
      <c r="AO376" s="1430"/>
      <c r="AP376" s="1430"/>
      <c r="AQ376" s="1430"/>
      <c r="AR376" s="1430"/>
      <c r="AS376" s="1430"/>
      <c r="AT376" s="1430"/>
      <c r="AU376" s="1430"/>
      <c r="AV376" s="1430"/>
      <c r="AW376" s="1430"/>
      <c r="AX376" s="1430"/>
      <c r="AY376" s="1430"/>
      <c r="AZ376" s="1430"/>
      <c r="BA376" s="1430"/>
      <c r="BB376" s="1430"/>
      <c r="BC376" s="1430"/>
      <c r="BD376" s="1430"/>
    </row>
    <row r="377" spans="2:56">
      <c r="B377" s="1430"/>
      <c r="C377" s="1430"/>
      <c r="D377" s="1430"/>
      <c r="E377" s="1430"/>
      <c r="F377" s="1430"/>
      <c r="G377" s="1430"/>
      <c r="H377" s="1430"/>
      <c r="I377" s="1430"/>
      <c r="J377" s="1430"/>
      <c r="K377" s="1430"/>
      <c r="L377" s="1430"/>
      <c r="M377" s="1430"/>
      <c r="N377" s="1430"/>
      <c r="O377" s="1430"/>
      <c r="P377" s="1430"/>
      <c r="Q377" s="1430"/>
      <c r="R377" s="1430"/>
      <c r="S377" s="1430"/>
      <c r="T377" s="1430"/>
      <c r="U377" s="1430"/>
      <c r="V377" s="1430"/>
      <c r="W377" s="1430"/>
      <c r="X377" s="1430"/>
      <c r="Y377" s="1430"/>
      <c r="Z377" s="1430"/>
      <c r="AA377" s="1430"/>
      <c r="AB377" s="1430"/>
      <c r="AC377" s="1430"/>
      <c r="AD377" s="1430"/>
      <c r="AE377" s="1430"/>
      <c r="AF377" s="1430"/>
      <c r="AG377" s="1430"/>
      <c r="AH377" s="1430"/>
      <c r="AI377" s="1430"/>
      <c r="AJ377" s="1430"/>
      <c r="AK377" s="1430"/>
      <c r="AL377" s="1430"/>
      <c r="AM377" s="1430"/>
      <c r="AN377" s="1430"/>
      <c r="AO377" s="1430"/>
      <c r="AP377" s="1430"/>
      <c r="AQ377" s="1430"/>
      <c r="AR377" s="1430"/>
      <c r="AS377" s="1430"/>
      <c r="AT377" s="1430"/>
      <c r="AU377" s="1430"/>
      <c r="AV377" s="1430"/>
      <c r="AW377" s="1430"/>
      <c r="AX377" s="1430"/>
      <c r="AY377" s="1430"/>
      <c r="AZ377" s="1430"/>
      <c r="BA377" s="1430"/>
      <c r="BB377" s="1430"/>
      <c r="BC377" s="1430"/>
      <c r="BD377" s="1430"/>
    </row>
    <row r="378" spans="2:56">
      <c r="B378" s="1430"/>
      <c r="C378" s="1430"/>
      <c r="D378" s="1430"/>
      <c r="E378" s="1430"/>
      <c r="F378" s="1430"/>
      <c r="G378" s="1430"/>
      <c r="H378" s="1430"/>
      <c r="I378" s="1430"/>
      <c r="J378" s="1430"/>
      <c r="K378" s="1430"/>
      <c r="L378" s="1430"/>
      <c r="M378" s="1430"/>
      <c r="N378" s="1430"/>
      <c r="O378" s="1430"/>
      <c r="P378" s="1430"/>
      <c r="Q378" s="1430"/>
      <c r="R378" s="1430"/>
      <c r="S378" s="1430"/>
      <c r="T378" s="1430"/>
      <c r="U378" s="1430"/>
      <c r="V378" s="1430"/>
      <c r="W378" s="1430"/>
      <c r="X378" s="1430"/>
      <c r="Y378" s="1430"/>
      <c r="Z378" s="1430"/>
      <c r="AA378" s="1430"/>
      <c r="AB378" s="1430"/>
      <c r="AC378" s="1430"/>
      <c r="AD378" s="1430"/>
      <c r="AE378" s="1430"/>
      <c r="AF378" s="1430"/>
      <c r="AG378" s="1430"/>
      <c r="AH378" s="1430"/>
      <c r="AI378" s="1430"/>
      <c r="AJ378" s="1430"/>
      <c r="AK378" s="1430"/>
      <c r="AL378" s="1430"/>
      <c r="AM378" s="1430"/>
      <c r="AN378" s="1430"/>
      <c r="AO378" s="1430"/>
      <c r="AP378" s="1430"/>
      <c r="AQ378" s="1430"/>
      <c r="AR378" s="1430"/>
      <c r="AS378" s="1430"/>
      <c r="AT378" s="1430"/>
      <c r="AU378" s="1430"/>
      <c r="AV378" s="1430"/>
      <c r="AW378" s="1430"/>
      <c r="AX378" s="1430"/>
      <c r="AY378" s="1430"/>
      <c r="AZ378" s="1430"/>
      <c r="BA378" s="1430"/>
      <c r="BB378" s="1430"/>
      <c r="BC378" s="1430"/>
      <c r="BD378" s="1430"/>
    </row>
    <row r="379" spans="2:56">
      <c r="B379" s="1430"/>
      <c r="C379" s="1430"/>
      <c r="D379" s="1430"/>
      <c r="E379" s="1430"/>
      <c r="F379" s="1430"/>
      <c r="G379" s="1430"/>
      <c r="H379" s="1430"/>
      <c r="I379" s="1430"/>
      <c r="J379" s="1430"/>
      <c r="K379" s="1430"/>
      <c r="L379" s="1430"/>
      <c r="M379" s="1430"/>
      <c r="N379" s="1430"/>
      <c r="O379" s="1430"/>
      <c r="P379" s="1430"/>
      <c r="Q379" s="1430"/>
      <c r="R379" s="1430"/>
      <c r="S379" s="1430"/>
      <c r="T379" s="1430"/>
      <c r="U379" s="1430"/>
      <c r="V379" s="1430"/>
      <c r="W379" s="1430"/>
      <c r="X379" s="1430"/>
      <c r="Y379" s="1430"/>
      <c r="Z379" s="1430"/>
      <c r="AA379" s="1430"/>
      <c r="AB379" s="1430"/>
      <c r="AC379" s="1430"/>
      <c r="AD379" s="1430"/>
      <c r="AE379" s="1430"/>
      <c r="AF379" s="1430"/>
      <c r="AG379" s="1430"/>
      <c r="AH379" s="1430"/>
      <c r="AI379" s="1430"/>
      <c r="AJ379" s="1430"/>
      <c r="AK379" s="1430"/>
      <c r="AL379" s="1430"/>
      <c r="AM379" s="1430"/>
      <c r="AN379" s="1430"/>
      <c r="AO379" s="1430"/>
      <c r="AP379" s="1430"/>
      <c r="AQ379" s="1430"/>
      <c r="AR379" s="1430"/>
      <c r="AS379" s="1430"/>
      <c r="AT379" s="1430"/>
      <c r="AU379" s="1430"/>
      <c r="AV379" s="1430"/>
      <c r="AW379" s="1430"/>
      <c r="AX379" s="1430"/>
      <c r="AY379" s="1430"/>
      <c r="AZ379" s="1430"/>
      <c r="BA379" s="1430"/>
      <c r="BB379" s="1430"/>
      <c r="BC379" s="1430"/>
      <c r="BD379" s="1430"/>
    </row>
    <row r="380" spans="2:56">
      <c r="B380" s="1430"/>
      <c r="C380" s="1430"/>
      <c r="D380" s="1430"/>
      <c r="E380" s="1430"/>
      <c r="F380" s="1430"/>
      <c r="G380" s="1430"/>
      <c r="H380" s="1430"/>
      <c r="I380" s="1430"/>
      <c r="J380" s="1430"/>
      <c r="K380" s="1430"/>
      <c r="L380" s="1430"/>
      <c r="M380" s="1430"/>
      <c r="N380" s="1430"/>
      <c r="O380" s="1430"/>
      <c r="P380" s="1430"/>
      <c r="Q380" s="1430"/>
      <c r="R380" s="1430"/>
      <c r="S380" s="1430"/>
      <c r="T380" s="1430"/>
      <c r="U380" s="1430"/>
      <c r="V380" s="1430"/>
      <c r="W380" s="1430"/>
      <c r="X380" s="1430"/>
      <c r="Y380" s="1430"/>
      <c r="Z380" s="1430"/>
      <c r="AA380" s="1430"/>
      <c r="AB380" s="1430"/>
      <c r="AC380" s="1430"/>
      <c r="AD380" s="1430"/>
      <c r="AE380" s="1430"/>
      <c r="AF380" s="1430"/>
      <c r="AG380" s="1430"/>
      <c r="AH380" s="1430"/>
      <c r="AI380" s="1430"/>
      <c r="AJ380" s="1430"/>
      <c r="AK380" s="1430"/>
      <c r="AL380" s="1430"/>
      <c r="AM380" s="1430"/>
      <c r="AN380" s="1430"/>
      <c r="AO380" s="1430"/>
      <c r="AP380" s="1430"/>
      <c r="AQ380" s="1430"/>
      <c r="AR380" s="1430"/>
      <c r="AS380" s="1430"/>
      <c r="AT380" s="1430"/>
      <c r="AU380" s="1430"/>
      <c r="AV380" s="1430"/>
      <c r="AW380" s="1430"/>
      <c r="AX380" s="1430"/>
      <c r="AY380" s="1430"/>
      <c r="AZ380" s="1430"/>
      <c r="BA380" s="1430"/>
      <c r="BB380" s="1430"/>
      <c r="BC380" s="1430"/>
      <c r="BD380" s="1430"/>
    </row>
    <row r="381" spans="2:56">
      <c r="B381" s="1430"/>
      <c r="C381" s="1430"/>
      <c r="D381" s="1430"/>
      <c r="E381" s="1430"/>
      <c r="F381" s="1430"/>
      <c r="G381" s="1430"/>
      <c r="H381" s="1430"/>
      <c r="I381" s="1430"/>
      <c r="J381" s="1430"/>
      <c r="K381" s="1430"/>
      <c r="L381" s="1430"/>
      <c r="M381" s="1430"/>
      <c r="N381" s="1430"/>
      <c r="O381" s="1430"/>
      <c r="P381" s="1430"/>
      <c r="Q381" s="1430"/>
      <c r="R381" s="1430"/>
      <c r="S381" s="1430"/>
      <c r="T381" s="1430"/>
      <c r="U381" s="1430"/>
      <c r="V381" s="1430"/>
      <c r="W381" s="1430"/>
      <c r="X381" s="1430"/>
      <c r="Y381" s="1430"/>
      <c r="Z381" s="1430"/>
      <c r="AA381" s="1430"/>
      <c r="AB381" s="1430"/>
      <c r="AC381" s="1430"/>
      <c r="AD381" s="1430"/>
      <c r="AE381" s="1430"/>
      <c r="AF381" s="1430"/>
      <c r="AG381" s="1430"/>
      <c r="AH381" s="1430"/>
      <c r="AI381" s="1430"/>
      <c r="AJ381" s="1430"/>
      <c r="AK381" s="1430"/>
      <c r="AL381" s="1430"/>
      <c r="AM381" s="1430"/>
      <c r="AN381" s="1430"/>
      <c r="AO381" s="1430"/>
      <c r="AP381" s="1430"/>
      <c r="AQ381" s="1430"/>
      <c r="AR381" s="1430"/>
      <c r="AS381" s="1430"/>
      <c r="AT381" s="1430"/>
      <c r="AU381" s="1430"/>
      <c r="AV381" s="1430"/>
      <c r="AW381" s="1430"/>
      <c r="AX381" s="1430"/>
      <c r="AY381" s="1430"/>
      <c r="AZ381" s="1430"/>
      <c r="BA381" s="1430"/>
      <c r="BB381" s="1430"/>
      <c r="BC381" s="1430"/>
      <c r="BD381" s="1430"/>
    </row>
    <row r="382" spans="2:56">
      <c r="B382" s="1430"/>
      <c r="C382" s="1430"/>
      <c r="D382" s="1430"/>
      <c r="E382" s="1430"/>
      <c r="F382" s="1430"/>
      <c r="G382" s="1430"/>
      <c r="H382" s="1430"/>
      <c r="I382" s="1430"/>
      <c r="J382" s="1430"/>
      <c r="K382" s="1430"/>
      <c r="L382" s="1430"/>
      <c r="M382" s="1430"/>
      <c r="N382" s="1430"/>
      <c r="O382" s="1430"/>
      <c r="P382" s="1430"/>
      <c r="Q382" s="1430"/>
      <c r="R382" s="1430"/>
      <c r="S382" s="1430"/>
      <c r="T382" s="1430"/>
      <c r="U382" s="1430"/>
      <c r="V382" s="1430"/>
      <c r="W382" s="1430"/>
      <c r="X382" s="1430"/>
      <c r="Y382" s="1430"/>
      <c r="Z382" s="1430"/>
      <c r="AA382" s="1430"/>
      <c r="AB382" s="1430"/>
      <c r="AC382" s="1430"/>
      <c r="AD382" s="1430"/>
      <c r="AE382" s="1430"/>
      <c r="AF382" s="1430"/>
      <c r="AG382" s="1430"/>
      <c r="AH382" s="1430"/>
      <c r="AI382" s="1430"/>
      <c r="AJ382" s="1430"/>
      <c r="AK382" s="1430"/>
      <c r="AL382" s="1430"/>
      <c r="AM382" s="1430"/>
      <c r="AN382" s="1430"/>
      <c r="AO382" s="1430"/>
      <c r="AP382" s="1430"/>
      <c r="AQ382" s="1430"/>
      <c r="AR382" s="1430"/>
      <c r="AS382" s="1430"/>
      <c r="AT382" s="1430"/>
      <c r="AU382" s="1430"/>
      <c r="AV382" s="1430"/>
      <c r="AW382" s="1430"/>
      <c r="AX382" s="1430"/>
      <c r="AY382" s="1430"/>
      <c r="AZ382" s="1430"/>
      <c r="BA382" s="1430"/>
      <c r="BB382" s="1430"/>
      <c r="BC382" s="1430"/>
      <c r="BD382" s="1430"/>
    </row>
    <row r="383" spans="2:56">
      <c r="B383" s="1430"/>
      <c r="C383" s="1430"/>
      <c r="D383" s="1430"/>
      <c r="E383" s="1430"/>
      <c r="F383" s="1430"/>
      <c r="G383" s="1430"/>
      <c r="H383" s="1430"/>
      <c r="I383" s="1430"/>
      <c r="J383" s="1430"/>
      <c r="K383" s="1430"/>
      <c r="L383" s="1430"/>
      <c r="M383" s="1430"/>
      <c r="N383" s="1430"/>
      <c r="O383" s="1430"/>
      <c r="P383" s="1430"/>
      <c r="Q383" s="1430"/>
      <c r="R383" s="1430"/>
      <c r="S383" s="1430"/>
      <c r="T383" s="1430"/>
      <c r="U383" s="1430"/>
      <c r="V383" s="1430"/>
      <c r="W383" s="1430"/>
      <c r="X383" s="1430"/>
      <c r="Y383" s="1430"/>
      <c r="Z383" s="1430"/>
      <c r="AA383" s="1430"/>
      <c r="AB383" s="1430"/>
      <c r="AC383" s="1430"/>
      <c r="AD383" s="1430"/>
      <c r="AE383" s="1430"/>
      <c r="AF383" s="1430"/>
      <c r="AG383" s="1430"/>
      <c r="AH383" s="1430"/>
      <c r="AI383" s="1430"/>
      <c r="AJ383" s="1430"/>
      <c r="AK383" s="1430"/>
      <c r="AL383" s="1430"/>
      <c r="AM383" s="1430"/>
      <c r="AN383" s="1430"/>
      <c r="AO383" s="1430"/>
      <c r="AP383" s="1430"/>
      <c r="AQ383" s="1430"/>
      <c r="AR383" s="1430"/>
      <c r="AS383" s="1430"/>
      <c r="AT383" s="1430"/>
      <c r="AU383" s="1430"/>
      <c r="AV383" s="1430"/>
      <c r="AW383" s="1430"/>
      <c r="AX383" s="1430"/>
      <c r="AY383" s="1430"/>
      <c r="AZ383" s="1430"/>
      <c r="BA383" s="1430"/>
      <c r="BB383" s="1430"/>
      <c r="BC383" s="1430"/>
      <c r="BD383" s="1430"/>
    </row>
    <row r="384" spans="2:56">
      <c r="B384" s="1430"/>
      <c r="C384" s="1430"/>
      <c r="D384" s="1430"/>
      <c r="E384" s="1430"/>
      <c r="F384" s="1430"/>
      <c r="G384" s="1430"/>
      <c r="H384" s="1430"/>
      <c r="I384" s="1430"/>
      <c r="J384" s="1430"/>
      <c r="K384" s="1430"/>
      <c r="L384" s="1430"/>
      <c r="M384" s="1430"/>
      <c r="N384" s="1430"/>
      <c r="O384" s="1430"/>
      <c r="P384" s="1430"/>
      <c r="Q384" s="1430"/>
      <c r="R384" s="1430"/>
      <c r="S384" s="1430"/>
      <c r="T384" s="1430"/>
      <c r="U384" s="1430"/>
      <c r="V384" s="1430"/>
      <c r="W384" s="1430"/>
      <c r="X384" s="1430"/>
      <c r="Y384" s="1430"/>
      <c r="Z384" s="1430"/>
      <c r="AA384" s="1430"/>
      <c r="AB384" s="1430"/>
      <c r="AC384" s="1430"/>
      <c r="AD384" s="1430"/>
      <c r="AE384" s="1430"/>
      <c r="AF384" s="1430"/>
      <c r="AG384" s="1430"/>
      <c r="AH384" s="1430"/>
      <c r="AI384" s="1430"/>
      <c r="AJ384" s="1430"/>
      <c r="AK384" s="1430"/>
      <c r="AL384" s="1430"/>
      <c r="AM384" s="1430"/>
      <c r="AN384" s="1430"/>
      <c r="AO384" s="1430"/>
      <c r="AP384" s="1430"/>
      <c r="AQ384" s="1430"/>
      <c r="AR384" s="1430"/>
      <c r="AS384" s="1430"/>
      <c r="AT384" s="1430"/>
      <c r="AU384" s="1430"/>
      <c r="AV384" s="1430"/>
      <c r="AW384" s="1430"/>
      <c r="AX384" s="1430"/>
      <c r="AY384" s="1430"/>
      <c r="AZ384" s="1430"/>
      <c r="BA384" s="1430"/>
      <c r="BB384" s="1430"/>
      <c r="BC384" s="1430"/>
      <c r="BD384" s="1430"/>
    </row>
    <row r="385" spans="2:56">
      <c r="B385" s="1430"/>
      <c r="C385" s="1430"/>
      <c r="D385" s="1430"/>
      <c r="E385" s="1430"/>
      <c r="F385" s="1430"/>
      <c r="G385" s="1430"/>
      <c r="H385" s="1430"/>
      <c r="I385" s="1430"/>
      <c r="J385" s="1430"/>
      <c r="K385" s="1430"/>
      <c r="L385" s="1430"/>
      <c r="M385" s="1430"/>
      <c r="N385" s="1430"/>
      <c r="O385" s="1430"/>
      <c r="P385" s="1430"/>
      <c r="Q385" s="1430"/>
      <c r="R385" s="1430"/>
      <c r="S385" s="1430"/>
      <c r="T385" s="1430"/>
      <c r="U385" s="1430"/>
      <c r="V385" s="1430"/>
      <c r="W385" s="1430"/>
      <c r="X385" s="1430"/>
      <c r="Y385" s="1430"/>
      <c r="Z385" s="1430"/>
      <c r="AA385" s="1430"/>
      <c r="AB385" s="1430"/>
      <c r="AC385" s="1430"/>
      <c r="AD385" s="1430"/>
      <c r="AE385" s="1430"/>
      <c r="AF385" s="1430"/>
      <c r="AG385" s="1430"/>
      <c r="AH385" s="1430"/>
      <c r="AI385" s="1430"/>
      <c r="AJ385" s="1430"/>
      <c r="AK385" s="1430"/>
      <c r="AL385" s="1430"/>
      <c r="AM385" s="1430"/>
      <c r="AN385" s="1430"/>
      <c r="AO385" s="1430"/>
      <c r="AP385" s="1430"/>
      <c r="AQ385" s="1430"/>
      <c r="AR385" s="1430"/>
      <c r="AS385" s="1430"/>
      <c r="AT385" s="1430"/>
      <c r="AU385" s="1430"/>
      <c r="AV385" s="1430"/>
      <c r="AW385" s="1430"/>
      <c r="AX385" s="1430"/>
      <c r="AY385" s="1430"/>
      <c r="AZ385" s="1430"/>
      <c r="BA385" s="1430"/>
      <c r="BB385" s="1430"/>
      <c r="BC385" s="1430"/>
      <c r="BD385" s="1430"/>
    </row>
    <row r="386" spans="2:56">
      <c r="B386" s="1430"/>
      <c r="C386" s="1430"/>
      <c r="D386" s="1430"/>
      <c r="E386" s="1430"/>
      <c r="F386" s="1430"/>
      <c r="G386" s="1430"/>
      <c r="H386" s="1430"/>
      <c r="I386" s="1430"/>
      <c r="J386" s="1430"/>
      <c r="K386" s="1430"/>
      <c r="L386" s="1430"/>
      <c r="M386" s="1430"/>
      <c r="N386" s="1430"/>
      <c r="O386" s="1430"/>
      <c r="P386" s="1430"/>
      <c r="Q386" s="1430"/>
      <c r="R386" s="1430"/>
      <c r="S386" s="1430"/>
      <c r="T386" s="1430"/>
      <c r="U386" s="1430"/>
      <c r="V386" s="1430"/>
      <c r="W386" s="1430"/>
      <c r="X386" s="1430"/>
      <c r="Y386" s="1430"/>
      <c r="Z386" s="1430"/>
      <c r="AA386" s="1430"/>
      <c r="AB386" s="1430"/>
      <c r="AC386" s="1430"/>
      <c r="AD386" s="1430"/>
      <c r="AE386" s="1430"/>
      <c r="AF386" s="1430"/>
      <c r="AG386" s="1430"/>
      <c r="AH386" s="1430"/>
      <c r="AI386" s="1430"/>
      <c r="AJ386" s="1430"/>
      <c r="AK386" s="1430"/>
      <c r="AL386" s="1430"/>
      <c r="AM386" s="1430"/>
      <c r="AN386" s="1430"/>
      <c r="AO386" s="1430"/>
      <c r="AP386" s="1430"/>
      <c r="AQ386" s="1430"/>
      <c r="AR386" s="1430"/>
      <c r="AS386" s="1430"/>
      <c r="AT386" s="1430"/>
      <c r="AU386" s="1430"/>
      <c r="AV386" s="1430"/>
      <c r="AW386" s="1430"/>
      <c r="AX386" s="1430"/>
      <c r="AY386" s="1430"/>
      <c r="AZ386" s="1430"/>
      <c r="BA386" s="1430"/>
      <c r="BB386" s="1430"/>
      <c r="BC386" s="1430"/>
      <c r="BD386" s="1430"/>
    </row>
    <row r="387" spans="2:56">
      <c r="B387" s="1430"/>
      <c r="C387" s="1430"/>
      <c r="D387" s="1430"/>
      <c r="E387" s="1430"/>
      <c r="F387" s="1430"/>
      <c r="G387" s="1430"/>
      <c r="H387" s="1430"/>
      <c r="I387" s="1430"/>
      <c r="J387" s="1430"/>
      <c r="K387" s="1430"/>
      <c r="L387" s="1430"/>
      <c r="M387" s="1430"/>
      <c r="N387" s="1430"/>
      <c r="O387" s="1430"/>
      <c r="P387" s="1430"/>
      <c r="Q387" s="1430"/>
      <c r="R387" s="1430"/>
      <c r="S387" s="1430"/>
      <c r="T387" s="1430"/>
      <c r="U387" s="1430"/>
      <c r="V387" s="1430"/>
      <c r="W387" s="1430"/>
      <c r="X387" s="1430"/>
      <c r="Y387" s="1430"/>
      <c r="Z387" s="1430"/>
      <c r="AA387" s="1430"/>
      <c r="AB387" s="1430"/>
      <c r="AC387" s="1430"/>
      <c r="AD387" s="1430"/>
      <c r="AE387" s="1430"/>
      <c r="AF387" s="1430"/>
      <c r="AG387" s="1430"/>
      <c r="AH387" s="1430"/>
      <c r="AI387" s="1430"/>
      <c r="AJ387" s="1430"/>
      <c r="AK387" s="1430"/>
      <c r="AL387" s="1430"/>
      <c r="AM387" s="1430"/>
      <c r="AN387" s="1430"/>
      <c r="AO387" s="1430"/>
      <c r="AP387" s="1430"/>
      <c r="AQ387" s="1430"/>
      <c r="AR387" s="1430"/>
      <c r="AS387" s="1430"/>
      <c r="AT387" s="1430"/>
      <c r="AU387" s="1430"/>
      <c r="AV387" s="1430"/>
      <c r="AW387" s="1430"/>
      <c r="AX387" s="1430"/>
      <c r="AY387" s="1430"/>
      <c r="AZ387" s="1430"/>
      <c r="BA387" s="1430"/>
      <c r="BB387" s="1430"/>
      <c r="BC387" s="1430"/>
      <c r="BD387" s="1430"/>
    </row>
    <row r="388" spans="2:56">
      <c r="B388" s="1430"/>
      <c r="C388" s="1430"/>
      <c r="D388" s="1430"/>
      <c r="E388" s="1430"/>
      <c r="F388" s="1430"/>
      <c r="G388" s="1430"/>
      <c r="H388" s="1430"/>
      <c r="I388" s="1430"/>
      <c r="J388" s="1430"/>
      <c r="K388" s="1430"/>
      <c r="L388" s="1430"/>
      <c r="M388" s="1430"/>
      <c r="N388" s="1430"/>
      <c r="O388" s="1430"/>
      <c r="P388" s="1430"/>
      <c r="Q388" s="1430"/>
      <c r="R388" s="1430"/>
      <c r="S388" s="1430"/>
      <c r="T388" s="1430"/>
      <c r="U388" s="1430"/>
      <c r="V388" s="1430"/>
      <c r="W388" s="1430"/>
      <c r="X388" s="1430"/>
      <c r="Y388" s="1430"/>
      <c r="Z388" s="1430"/>
      <c r="AA388" s="1430"/>
      <c r="AB388" s="1430"/>
      <c r="AC388" s="1430"/>
      <c r="AD388" s="1430"/>
      <c r="AE388" s="1430"/>
      <c r="AF388" s="1430"/>
      <c r="AG388" s="1430"/>
      <c r="AH388" s="1430"/>
      <c r="AI388" s="1430"/>
      <c r="AJ388" s="1430"/>
      <c r="AK388" s="1430"/>
      <c r="AL388" s="1430"/>
      <c r="AM388" s="1430"/>
      <c r="AN388" s="1430"/>
      <c r="AO388" s="1430"/>
      <c r="AP388" s="1430"/>
      <c r="AQ388" s="1430"/>
      <c r="AR388" s="1430"/>
      <c r="AS388" s="1430"/>
      <c r="AT388" s="1430"/>
      <c r="AU388" s="1430"/>
      <c r="AV388" s="1430"/>
      <c r="AW388" s="1430"/>
      <c r="AX388" s="1430"/>
      <c r="AY388" s="1430"/>
      <c r="AZ388" s="1430"/>
      <c r="BA388" s="1430"/>
      <c r="BB388" s="1430"/>
      <c r="BC388" s="1430"/>
      <c r="BD388" s="1430"/>
    </row>
    <row r="389" spans="2:56">
      <c r="B389" s="1430"/>
      <c r="C389" s="1430"/>
      <c r="D389" s="1430"/>
      <c r="E389" s="1430"/>
      <c r="F389" s="1430"/>
      <c r="G389" s="1430"/>
      <c r="H389" s="1430"/>
      <c r="I389" s="1430"/>
      <c r="J389" s="1430"/>
      <c r="K389" s="1430"/>
      <c r="L389" s="1430"/>
      <c r="M389" s="1430"/>
      <c r="N389" s="1430"/>
      <c r="O389" s="1430"/>
      <c r="P389" s="1430"/>
      <c r="Q389" s="1430"/>
      <c r="R389" s="1430"/>
      <c r="S389" s="1430"/>
      <c r="T389" s="1430"/>
      <c r="U389" s="1430"/>
      <c r="V389" s="1430"/>
      <c r="W389" s="1430"/>
      <c r="X389" s="1430"/>
      <c r="Y389" s="1430"/>
      <c r="Z389" s="1430"/>
      <c r="AA389" s="1430"/>
      <c r="AB389" s="1430"/>
      <c r="AC389" s="1430"/>
      <c r="AD389" s="1430"/>
      <c r="AE389" s="1430"/>
      <c r="AF389" s="1430"/>
      <c r="AG389" s="1430"/>
      <c r="AH389" s="1430"/>
      <c r="AI389" s="1430"/>
      <c r="AJ389" s="1430"/>
      <c r="AK389" s="1430"/>
      <c r="AL389" s="1430"/>
      <c r="AM389" s="1430"/>
      <c r="AN389" s="1430"/>
      <c r="AO389" s="1430"/>
      <c r="AP389" s="1430"/>
      <c r="AQ389" s="1430"/>
      <c r="AR389" s="1430"/>
      <c r="AS389" s="1430"/>
      <c r="AT389" s="1430"/>
      <c r="AU389" s="1430"/>
      <c r="AV389" s="1430"/>
      <c r="AW389" s="1430"/>
      <c r="AX389" s="1430"/>
      <c r="AY389" s="1430"/>
      <c r="AZ389" s="1430"/>
      <c r="BA389" s="1430"/>
      <c r="BB389" s="1430"/>
      <c r="BC389" s="1430"/>
      <c r="BD389" s="1430"/>
    </row>
    <row r="390" spans="2:56">
      <c r="B390" s="1430"/>
      <c r="C390" s="1430"/>
      <c r="D390" s="1430"/>
      <c r="E390" s="1430"/>
      <c r="F390" s="1430"/>
      <c r="G390" s="1430"/>
      <c r="H390" s="1430"/>
      <c r="I390" s="1430"/>
      <c r="J390" s="1430"/>
      <c r="K390" s="1430"/>
      <c r="L390" s="1430"/>
      <c r="M390" s="1430"/>
      <c r="N390" s="1430"/>
      <c r="O390" s="1430"/>
      <c r="P390" s="1430"/>
      <c r="Q390" s="1430"/>
      <c r="R390" s="1430"/>
      <c r="S390" s="1430"/>
      <c r="T390" s="1430"/>
      <c r="U390" s="1430"/>
      <c r="V390" s="1430"/>
      <c r="W390" s="1430"/>
      <c r="X390" s="1430"/>
      <c r="Y390" s="1430"/>
      <c r="Z390" s="1430"/>
      <c r="AA390" s="1430"/>
      <c r="AB390" s="1430"/>
      <c r="AC390" s="1430"/>
      <c r="AD390" s="1430"/>
      <c r="AE390" s="1430"/>
      <c r="AF390" s="1430"/>
      <c r="AG390" s="1430"/>
      <c r="AH390" s="1430"/>
      <c r="AI390" s="1430"/>
      <c r="AJ390" s="1430"/>
      <c r="AK390" s="1430"/>
      <c r="AL390" s="1430"/>
      <c r="AM390" s="1430"/>
      <c r="AN390" s="1430"/>
      <c r="AO390" s="1430"/>
      <c r="AP390" s="1430"/>
      <c r="AQ390" s="1430"/>
      <c r="AR390" s="1430"/>
      <c r="AS390" s="1430"/>
      <c r="AT390" s="1430"/>
      <c r="AU390" s="1430"/>
      <c r="AV390" s="1430"/>
      <c r="AW390" s="1430"/>
      <c r="AX390" s="1430"/>
      <c r="AY390" s="1430"/>
      <c r="AZ390" s="1430"/>
      <c r="BA390" s="1430"/>
      <c r="BB390" s="1430"/>
      <c r="BC390" s="1430"/>
      <c r="BD390" s="1430"/>
    </row>
    <row r="391" spans="2:56">
      <c r="B391" s="1430"/>
      <c r="C391" s="1430"/>
      <c r="D391" s="1430"/>
      <c r="E391" s="1430"/>
      <c r="F391" s="1430"/>
      <c r="G391" s="1430"/>
      <c r="H391" s="1430"/>
      <c r="I391" s="1430"/>
      <c r="J391" s="1430"/>
      <c r="K391" s="1430"/>
      <c r="L391" s="1430"/>
      <c r="M391" s="1430"/>
      <c r="N391" s="1430"/>
      <c r="O391" s="1430"/>
      <c r="P391" s="1430"/>
      <c r="Q391" s="1430"/>
      <c r="R391" s="1430"/>
      <c r="S391" s="1430"/>
      <c r="T391" s="1430"/>
      <c r="U391" s="1430"/>
      <c r="V391" s="1430"/>
      <c r="W391" s="1430"/>
      <c r="X391" s="1430"/>
      <c r="Y391" s="1430"/>
      <c r="Z391" s="1430"/>
      <c r="AA391" s="1430"/>
      <c r="AB391" s="1430"/>
      <c r="AC391" s="1430"/>
      <c r="AD391" s="1430"/>
      <c r="AE391" s="1430"/>
      <c r="AF391" s="1430"/>
      <c r="AG391" s="1430"/>
      <c r="AH391" s="1430"/>
      <c r="AI391" s="1430"/>
      <c r="AJ391" s="1430"/>
      <c r="AK391" s="1430"/>
      <c r="AL391" s="1430"/>
      <c r="AM391" s="1430"/>
      <c r="AN391" s="1430"/>
      <c r="AO391" s="1430"/>
      <c r="AP391" s="1430"/>
      <c r="AQ391" s="1430"/>
      <c r="AR391" s="1430"/>
      <c r="AS391" s="1430"/>
      <c r="AT391" s="1430"/>
      <c r="AU391" s="1430"/>
      <c r="AV391" s="1430"/>
      <c r="AW391" s="1430"/>
      <c r="AX391" s="1430"/>
      <c r="AY391" s="1430"/>
      <c r="AZ391" s="1430"/>
      <c r="BA391" s="1430"/>
      <c r="BB391" s="1430"/>
      <c r="BC391" s="1430"/>
      <c r="BD391" s="1430"/>
    </row>
    <row r="392" spans="2:56">
      <c r="B392" s="1430"/>
      <c r="C392" s="1430"/>
      <c r="D392" s="1430"/>
      <c r="E392" s="1430"/>
      <c r="F392" s="1430"/>
      <c r="G392" s="1430"/>
      <c r="H392" s="1430"/>
      <c r="I392" s="1430"/>
      <c r="J392" s="1430"/>
      <c r="K392" s="1430"/>
      <c r="L392" s="1430"/>
      <c r="M392" s="1430"/>
      <c r="N392" s="1430"/>
      <c r="O392" s="1430"/>
      <c r="P392" s="1430"/>
      <c r="Q392" s="1430"/>
      <c r="R392" s="1430"/>
      <c r="S392" s="1430"/>
      <c r="T392" s="1430"/>
      <c r="U392" s="1430"/>
      <c r="V392" s="1430"/>
      <c r="W392" s="1430"/>
      <c r="X392" s="1430"/>
      <c r="Y392" s="1430"/>
      <c r="Z392" s="1430"/>
      <c r="AA392" s="1430"/>
      <c r="AB392" s="1430"/>
      <c r="AC392" s="1430"/>
      <c r="AD392" s="1430"/>
      <c r="AE392" s="1430"/>
      <c r="AF392" s="1430"/>
      <c r="AG392" s="1430"/>
      <c r="AH392" s="1430"/>
      <c r="AI392" s="1430"/>
      <c r="AJ392" s="1430"/>
      <c r="AK392" s="1430"/>
      <c r="AL392" s="1430"/>
      <c r="AM392" s="1430"/>
      <c r="AN392" s="1430"/>
      <c r="AO392" s="1430"/>
      <c r="AP392" s="1430"/>
      <c r="AQ392" s="1430"/>
      <c r="AR392" s="1430"/>
      <c r="AS392" s="1430"/>
      <c r="AT392" s="1430"/>
      <c r="AU392" s="1430"/>
      <c r="AV392" s="1430"/>
      <c r="AW392" s="1430"/>
      <c r="AX392" s="1430"/>
      <c r="AY392" s="1430"/>
      <c r="AZ392" s="1430"/>
      <c r="BA392" s="1430"/>
      <c r="BB392" s="1430"/>
      <c r="BC392" s="1430"/>
      <c r="BD392" s="1430"/>
    </row>
    <row r="393" spans="2:56">
      <c r="B393" s="1430"/>
      <c r="C393" s="1430"/>
      <c r="D393" s="1430"/>
      <c r="E393" s="1430"/>
      <c r="F393" s="1430"/>
      <c r="G393" s="1430"/>
      <c r="H393" s="1430"/>
      <c r="I393" s="1430"/>
      <c r="J393" s="1430"/>
      <c r="K393" s="1430"/>
      <c r="L393" s="1430"/>
      <c r="M393" s="1430"/>
      <c r="N393" s="1430"/>
      <c r="O393" s="1430"/>
      <c r="P393" s="1430"/>
      <c r="Q393" s="1430"/>
      <c r="R393" s="1430"/>
      <c r="S393" s="1430"/>
      <c r="T393" s="1430"/>
      <c r="U393" s="1430"/>
      <c r="V393" s="1430"/>
      <c r="W393" s="1430"/>
      <c r="X393" s="1430"/>
      <c r="Y393" s="1430"/>
      <c r="Z393" s="1430"/>
      <c r="AA393" s="1430"/>
      <c r="AB393" s="1430"/>
      <c r="AC393" s="1430"/>
      <c r="AD393" s="1430"/>
      <c r="AE393" s="1430"/>
      <c r="AF393" s="1430"/>
      <c r="AG393" s="1430"/>
      <c r="AH393" s="1430"/>
      <c r="AI393" s="1430"/>
      <c r="AJ393" s="1430"/>
      <c r="AK393" s="1430"/>
      <c r="AL393" s="1430"/>
      <c r="AM393" s="1430"/>
      <c r="AN393" s="1430"/>
      <c r="AO393" s="1430"/>
      <c r="AP393" s="1430"/>
      <c r="AQ393" s="1430"/>
      <c r="AR393" s="1430"/>
      <c r="AS393" s="1430"/>
      <c r="AT393" s="1430"/>
      <c r="AU393" s="1430"/>
      <c r="AV393" s="1430"/>
      <c r="AW393" s="1430"/>
      <c r="AX393" s="1430"/>
      <c r="AY393" s="1430"/>
      <c r="AZ393" s="1430"/>
      <c r="BA393" s="1430"/>
      <c r="BB393" s="1430"/>
      <c r="BC393" s="1430"/>
      <c r="BD393" s="1430"/>
    </row>
    <row r="394" spans="2:56">
      <c r="B394" s="1430"/>
      <c r="C394" s="1430"/>
      <c r="D394" s="1430"/>
      <c r="E394" s="1430"/>
      <c r="F394" s="1430"/>
      <c r="G394" s="1430"/>
      <c r="H394" s="1430"/>
      <c r="I394" s="1430"/>
      <c r="J394" s="1430"/>
      <c r="K394" s="1430"/>
      <c r="L394" s="1430"/>
      <c r="M394" s="1430"/>
      <c r="N394" s="1430"/>
      <c r="O394" s="1430"/>
      <c r="P394" s="1430"/>
      <c r="Q394" s="1430"/>
      <c r="R394" s="1430"/>
      <c r="S394" s="1430"/>
      <c r="T394" s="1430"/>
      <c r="U394" s="1430"/>
      <c r="V394" s="1430"/>
      <c r="W394" s="1430"/>
      <c r="X394" s="1430"/>
      <c r="Y394" s="1430"/>
      <c r="Z394" s="1430"/>
      <c r="AA394" s="1430"/>
      <c r="AB394" s="1430"/>
      <c r="AC394" s="1430"/>
      <c r="AD394" s="1430"/>
      <c r="AE394" s="1430"/>
      <c r="AF394" s="1430"/>
      <c r="AG394" s="1430"/>
      <c r="AH394" s="1430"/>
      <c r="AI394" s="1430"/>
      <c r="AJ394" s="1430"/>
      <c r="AK394" s="1430"/>
      <c r="AL394" s="1430"/>
      <c r="AM394" s="1430"/>
      <c r="AN394" s="1430"/>
      <c r="AO394" s="1430"/>
      <c r="AP394" s="1430"/>
      <c r="AQ394" s="1430"/>
      <c r="AR394" s="1430"/>
      <c r="AS394" s="1430"/>
      <c r="AT394" s="1430"/>
      <c r="AU394" s="1430"/>
      <c r="AV394" s="1430"/>
      <c r="AW394" s="1430"/>
      <c r="AX394" s="1430"/>
      <c r="AY394" s="1430"/>
      <c r="AZ394" s="1430"/>
      <c r="BA394" s="1430"/>
      <c r="BB394" s="1430"/>
      <c r="BC394" s="1430"/>
      <c r="BD394" s="1430"/>
    </row>
    <row r="395" spans="2:56">
      <c r="B395" s="1430"/>
      <c r="C395" s="1430"/>
      <c r="D395" s="1430"/>
      <c r="E395" s="1430"/>
      <c r="F395" s="1430"/>
      <c r="G395" s="1430"/>
      <c r="H395" s="1430"/>
      <c r="I395" s="1430"/>
      <c r="J395" s="1430"/>
      <c r="K395" s="1430"/>
      <c r="L395" s="1430"/>
      <c r="M395" s="1430"/>
      <c r="N395" s="1430"/>
      <c r="O395" s="1430"/>
      <c r="P395" s="1430"/>
      <c r="Q395" s="1430"/>
      <c r="R395" s="1430"/>
      <c r="S395" s="1430"/>
      <c r="T395" s="1430"/>
      <c r="U395" s="1430"/>
      <c r="V395" s="1430"/>
      <c r="W395" s="1430"/>
      <c r="X395" s="1430"/>
      <c r="Y395" s="1430"/>
      <c r="Z395" s="1430"/>
      <c r="AA395" s="1430"/>
      <c r="AB395" s="1430"/>
      <c r="AC395" s="1430"/>
      <c r="AD395" s="1430"/>
      <c r="AE395" s="1430"/>
      <c r="AF395" s="1430"/>
      <c r="AG395" s="1430"/>
      <c r="AH395" s="1430"/>
      <c r="AI395" s="1430"/>
      <c r="AJ395" s="1430"/>
      <c r="AK395" s="1430"/>
      <c r="AL395" s="1430"/>
      <c r="AM395" s="1430"/>
      <c r="AN395" s="1430"/>
      <c r="AO395" s="1430"/>
      <c r="AP395" s="1430"/>
      <c r="AQ395" s="1430"/>
      <c r="AR395" s="1430"/>
      <c r="AS395" s="1430"/>
      <c r="AT395" s="1430"/>
      <c r="AU395" s="1430"/>
      <c r="AV395" s="1430"/>
      <c r="AW395" s="1430"/>
      <c r="AX395" s="1430"/>
      <c r="AY395" s="1430"/>
      <c r="AZ395" s="1430"/>
      <c r="BA395" s="1430"/>
      <c r="BB395" s="1430"/>
      <c r="BC395" s="1430"/>
      <c r="BD395" s="1430"/>
    </row>
    <row r="396" spans="2:56">
      <c r="B396" s="1430"/>
      <c r="C396" s="1430"/>
      <c r="D396" s="1430"/>
      <c r="E396" s="1430"/>
      <c r="F396" s="1430"/>
      <c r="G396" s="1430"/>
      <c r="H396" s="1430"/>
      <c r="I396" s="1430"/>
      <c r="J396" s="1430"/>
      <c r="K396" s="1430"/>
      <c r="L396" s="1430"/>
      <c r="M396" s="1430"/>
      <c r="N396" s="1430"/>
      <c r="O396" s="1430"/>
      <c r="P396" s="1430"/>
      <c r="Q396" s="1430"/>
      <c r="R396" s="1430"/>
      <c r="S396" s="1430"/>
      <c r="T396" s="1430"/>
      <c r="U396" s="1430"/>
      <c r="V396" s="1430"/>
      <c r="W396" s="1430"/>
      <c r="X396" s="1430"/>
      <c r="Y396" s="1430"/>
      <c r="Z396" s="1430"/>
      <c r="AA396" s="1430"/>
      <c r="AB396" s="1430"/>
      <c r="AC396" s="1430"/>
      <c r="AD396" s="1430"/>
      <c r="AE396" s="1430"/>
      <c r="AF396" s="1430"/>
      <c r="AG396" s="1430"/>
      <c r="AH396" s="1430"/>
      <c r="AI396" s="1430"/>
      <c r="AJ396" s="1430"/>
      <c r="AK396" s="1430"/>
      <c r="AL396" s="1430"/>
      <c r="AM396" s="1430"/>
      <c r="AN396" s="1430"/>
      <c r="AO396" s="1430"/>
      <c r="AP396" s="1430"/>
      <c r="AQ396" s="1430"/>
      <c r="AR396" s="1430"/>
      <c r="AS396" s="1430"/>
      <c r="AT396" s="1430"/>
      <c r="AU396" s="1430"/>
      <c r="AV396" s="1430"/>
      <c r="AW396" s="1430"/>
      <c r="AX396" s="1430"/>
      <c r="AY396" s="1430"/>
      <c r="AZ396" s="1430"/>
      <c r="BA396" s="1430"/>
      <c r="BB396" s="1430"/>
      <c r="BC396" s="1430"/>
      <c r="BD396" s="1430"/>
    </row>
    <row r="397" spans="2:56">
      <c r="B397" s="1430"/>
      <c r="C397" s="1430"/>
      <c r="D397" s="1430"/>
      <c r="E397" s="1430"/>
      <c r="F397" s="1430"/>
      <c r="G397" s="1430"/>
      <c r="H397" s="1430"/>
      <c r="I397" s="1430"/>
      <c r="J397" s="1430"/>
      <c r="K397" s="1430"/>
      <c r="L397" s="1430"/>
      <c r="M397" s="1430"/>
      <c r="N397" s="1430"/>
      <c r="O397" s="1430"/>
      <c r="P397" s="1430"/>
      <c r="Q397" s="1430"/>
      <c r="R397" s="1430"/>
      <c r="S397" s="1430"/>
      <c r="T397" s="1430"/>
      <c r="U397" s="1430"/>
      <c r="V397" s="1430"/>
      <c r="W397" s="1430"/>
      <c r="X397" s="1430"/>
      <c r="Y397" s="1430"/>
      <c r="Z397" s="1430"/>
      <c r="AA397" s="1430"/>
      <c r="AB397" s="1430"/>
      <c r="AC397" s="1430"/>
      <c r="AD397" s="1430"/>
      <c r="AE397" s="1430"/>
      <c r="AF397" s="1430"/>
      <c r="AG397" s="1430"/>
      <c r="AH397" s="1430"/>
      <c r="AI397" s="1430"/>
      <c r="AJ397" s="1430"/>
      <c r="AK397" s="1430"/>
      <c r="AL397" s="1430"/>
      <c r="AM397" s="1430"/>
      <c r="AN397" s="1430"/>
      <c r="AO397" s="1430"/>
      <c r="AP397" s="1430"/>
      <c r="AQ397" s="1430"/>
      <c r="AR397" s="1430"/>
      <c r="AS397" s="1430"/>
      <c r="AT397" s="1430"/>
      <c r="AU397" s="1430"/>
      <c r="AV397" s="1430"/>
      <c r="AW397" s="1430"/>
      <c r="AX397" s="1430"/>
      <c r="AY397" s="1430"/>
      <c r="AZ397" s="1430"/>
      <c r="BA397" s="1430"/>
      <c r="BB397" s="1430"/>
      <c r="BC397" s="1430"/>
      <c r="BD397" s="1430"/>
    </row>
    <row r="398" spans="2:56">
      <c r="B398" s="1430"/>
      <c r="C398" s="1430"/>
      <c r="D398" s="1430"/>
      <c r="E398" s="1430"/>
      <c r="F398" s="1430"/>
      <c r="G398" s="1430"/>
      <c r="H398" s="1430"/>
      <c r="I398" s="1430"/>
      <c r="J398" s="1430"/>
      <c r="K398" s="1430"/>
      <c r="L398" s="1430"/>
      <c r="M398" s="1430"/>
      <c r="N398" s="1430"/>
      <c r="O398" s="1430"/>
      <c r="P398" s="1430"/>
      <c r="Q398" s="1430"/>
      <c r="R398" s="1430"/>
      <c r="S398" s="1430"/>
      <c r="T398" s="1430"/>
      <c r="U398" s="1430"/>
      <c r="V398" s="1430"/>
      <c r="W398" s="1430"/>
      <c r="X398" s="1430"/>
      <c r="Y398" s="1430"/>
      <c r="Z398" s="1430"/>
      <c r="AA398" s="1430"/>
      <c r="AB398" s="1430"/>
      <c r="AC398" s="1430"/>
      <c r="AD398" s="1430"/>
      <c r="AE398" s="1430"/>
      <c r="AF398" s="1430"/>
      <c r="AG398" s="1430"/>
      <c r="AH398" s="1430"/>
      <c r="AI398" s="1430"/>
      <c r="AJ398" s="1430"/>
      <c r="AK398" s="1430"/>
      <c r="AL398" s="1430"/>
      <c r="AM398" s="1430"/>
      <c r="AN398" s="1430"/>
      <c r="AO398" s="1430"/>
      <c r="AP398" s="1430"/>
      <c r="AQ398" s="1430"/>
      <c r="AR398" s="1430"/>
      <c r="AS398" s="1430"/>
      <c r="AT398" s="1430"/>
      <c r="AU398" s="1430"/>
      <c r="AV398" s="1430"/>
      <c r="AW398" s="1430"/>
      <c r="AX398" s="1430"/>
      <c r="AY398" s="1430"/>
      <c r="AZ398" s="1430"/>
      <c r="BA398" s="1430"/>
      <c r="BB398" s="1430"/>
      <c r="BC398" s="1430"/>
      <c r="BD398" s="1430"/>
    </row>
    <row r="399" spans="2:56">
      <c r="B399" s="1430"/>
      <c r="C399" s="1430"/>
      <c r="D399" s="1430"/>
      <c r="E399" s="1430"/>
      <c r="F399" s="1430"/>
      <c r="G399" s="1430"/>
      <c r="H399" s="1430"/>
      <c r="I399" s="1430"/>
      <c r="J399" s="1430"/>
      <c r="K399" s="1430"/>
      <c r="L399" s="1430"/>
      <c r="M399" s="1430"/>
      <c r="N399" s="1430"/>
      <c r="O399" s="1430"/>
      <c r="P399" s="1430"/>
      <c r="Q399" s="1430"/>
      <c r="R399" s="1430"/>
      <c r="S399" s="1430"/>
      <c r="T399" s="1430"/>
      <c r="U399" s="1430"/>
      <c r="V399" s="1430"/>
      <c r="W399" s="1430"/>
      <c r="X399" s="1430"/>
      <c r="Y399" s="1430"/>
      <c r="Z399" s="1430"/>
      <c r="AA399" s="1430"/>
      <c r="AB399" s="1430"/>
      <c r="AC399" s="1430"/>
      <c r="AD399" s="1430"/>
      <c r="AE399" s="1430"/>
      <c r="AF399" s="1430"/>
      <c r="AG399" s="1430"/>
      <c r="AH399" s="1430"/>
      <c r="AI399" s="1430"/>
      <c r="AJ399" s="1430"/>
      <c r="AK399" s="1430"/>
      <c r="AL399" s="1430"/>
      <c r="AM399" s="1430"/>
      <c r="AN399" s="1430"/>
      <c r="AO399" s="1430"/>
      <c r="AP399" s="1430"/>
      <c r="AQ399" s="1430"/>
      <c r="AR399" s="1430"/>
      <c r="AS399" s="1430"/>
      <c r="AT399" s="1430"/>
      <c r="AU399" s="1430"/>
      <c r="AV399" s="1430"/>
      <c r="AW399" s="1430"/>
      <c r="AX399" s="1430"/>
      <c r="AY399" s="1430"/>
      <c r="AZ399" s="1430"/>
      <c r="BA399" s="1430"/>
      <c r="BB399" s="1430"/>
      <c r="BC399" s="1430"/>
      <c r="BD399" s="1430"/>
    </row>
    <row r="400" spans="2:56">
      <c r="B400" s="1430"/>
      <c r="C400" s="1430"/>
      <c r="D400" s="1430"/>
      <c r="E400" s="1430"/>
      <c r="F400" s="1430"/>
      <c r="G400" s="1430"/>
      <c r="H400" s="1430"/>
      <c r="I400" s="1430"/>
      <c r="J400" s="1430"/>
      <c r="K400" s="1430"/>
      <c r="L400" s="1430"/>
      <c r="M400" s="1430"/>
      <c r="N400" s="1430"/>
      <c r="O400" s="1430"/>
      <c r="P400" s="1430"/>
      <c r="Q400" s="1430"/>
      <c r="R400" s="1430"/>
      <c r="S400" s="1430"/>
      <c r="T400" s="1430"/>
      <c r="U400" s="1430"/>
      <c r="V400" s="1430"/>
      <c r="W400" s="1430"/>
      <c r="X400" s="1430"/>
      <c r="Y400" s="1430"/>
      <c r="Z400" s="1430"/>
      <c r="AA400" s="1430"/>
      <c r="AB400" s="1430"/>
      <c r="AC400" s="1430"/>
      <c r="AD400" s="1430"/>
      <c r="AE400" s="1430"/>
      <c r="AF400" s="1430"/>
      <c r="AG400" s="1430"/>
      <c r="AH400" s="1430"/>
      <c r="AI400" s="1430"/>
      <c r="AJ400" s="1430"/>
      <c r="AK400" s="1430"/>
      <c r="AL400" s="1430"/>
      <c r="AM400" s="1430"/>
      <c r="AN400" s="1430"/>
      <c r="AO400" s="1430"/>
      <c r="AP400" s="1430"/>
      <c r="AQ400" s="1430"/>
      <c r="AR400" s="1430"/>
      <c r="AS400" s="1430"/>
      <c r="AT400" s="1430"/>
      <c r="AU400" s="1430"/>
      <c r="AV400" s="1430"/>
      <c r="AW400" s="1430"/>
      <c r="AX400" s="1430"/>
      <c r="AY400" s="1430"/>
      <c r="AZ400" s="1430"/>
      <c r="BA400" s="1430"/>
      <c r="BB400" s="1430"/>
      <c r="BC400" s="1430"/>
      <c r="BD400" s="1430"/>
    </row>
    <row r="401" spans="2:56">
      <c r="B401" s="1430"/>
      <c r="C401" s="1430"/>
      <c r="D401" s="1430"/>
      <c r="E401" s="1430"/>
      <c r="F401" s="1430"/>
      <c r="G401" s="1430"/>
      <c r="H401" s="1430"/>
      <c r="I401" s="1430"/>
      <c r="J401" s="1430"/>
      <c r="K401" s="1430"/>
      <c r="L401" s="1430"/>
      <c r="M401" s="1430"/>
      <c r="N401" s="1430"/>
      <c r="O401" s="1430"/>
      <c r="P401" s="1430"/>
      <c r="Q401" s="1430"/>
      <c r="R401" s="1430"/>
      <c r="S401" s="1430"/>
      <c r="T401" s="1430"/>
      <c r="U401" s="1430"/>
      <c r="V401" s="1430"/>
      <c r="W401" s="1430"/>
      <c r="X401" s="1430"/>
      <c r="Y401" s="1430"/>
      <c r="Z401" s="1430"/>
      <c r="AA401" s="1430"/>
      <c r="AB401" s="1430"/>
      <c r="AC401" s="1430"/>
      <c r="AD401" s="1430"/>
      <c r="AE401" s="1430"/>
      <c r="AF401" s="1430"/>
      <c r="AG401" s="1430"/>
      <c r="AH401" s="1430"/>
      <c r="AI401" s="1430"/>
      <c r="AJ401" s="1430"/>
      <c r="AK401" s="1430"/>
      <c r="AL401" s="1430"/>
      <c r="AM401" s="1430"/>
      <c r="AN401" s="1430"/>
      <c r="AO401" s="1430"/>
      <c r="AP401" s="1430"/>
      <c r="AQ401" s="1430"/>
      <c r="AR401" s="1430"/>
      <c r="AS401" s="1430"/>
      <c r="AT401" s="1430"/>
      <c r="AU401" s="1430"/>
      <c r="AV401" s="1430"/>
      <c r="AW401" s="1430"/>
      <c r="AX401" s="1430"/>
      <c r="AY401" s="1430"/>
      <c r="AZ401" s="1430"/>
      <c r="BA401" s="1430"/>
      <c r="BB401" s="1430"/>
      <c r="BC401" s="1430"/>
      <c r="BD401" s="1430"/>
    </row>
    <row r="402" spans="2:56">
      <c r="B402" s="1430"/>
      <c r="C402" s="1430"/>
      <c r="D402" s="1430"/>
      <c r="E402" s="1430"/>
      <c r="F402" s="1430"/>
      <c r="G402" s="1430"/>
      <c r="H402" s="1430"/>
      <c r="I402" s="1430"/>
      <c r="J402" s="1430"/>
      <c r="K402" s="1430"/>
      <c r="L402" s="1430"/>
      <c r="M402" s="1430"/>
      <c r="N402" s="1430"/>
      <c r="O402" s="1430"/>
      <c r="P402" s="1430"/>
      <c r="Q402" s="1430"/>
      <c r="R402" s="1430"/>
      <c r="S402" s="1430"/>
      <c r="T402" s="1430"/>
      <c r="U402" s="1430"/>
      <c r="V402" s="1430"/>
      <c r="W402" s="1430"/>
      <c r="X402" s="1430"/>
      <c r="Y402" s="1430"/>
      <c r="Z402" s="1430"/>
      <c r="AA402" s="1430"/>
      <c r="AB402" s="1430"/>
      <c r="AC402" s="1430"/>
      <c r="AD402" s="1430"/>
      <c r="AE402" s="1430"/>
      <c r="AF402" s="1430"/>
      <c r="AG402" s="1430"/>
      <c r="AH402" s="1430"/>
      <c r="AI402" s="1430"/>
      <c r="AJ402" s="1430"/>
      <c r="AK402" s="1430"/>
      <c r="AL402" s="1430"/>
      <c r="AM402" s="1430"/>
      <c r="AN402" s="1430"/>
      <c r="AO402" s="1430"/>
      <c r="AP402" s="1430"/>
      <c r="AQ402" s="1430"/>
      <c r="AR402" s="1430"/>
      <c r="AS402" s="1430"/>
      <c r="AT402" s="1430"/>
      <c r="AU402" s="1430"/>
      <c r="AV402" s="1430"/>
      <c r="AW402" s="1430"/>
      <c r="AX402" s="1430"/>
      <c r="AY402" s="1430"/>
      <c r="AZ402" s="1430"/>
      <c r="BA402" s="1430"/>
      <c r="BB402" s="1430"/>
      <c r="BC402" s="1430"/>
      <c r="BD402" s="1430"/>
    </row>
    <row r="403" spans="2:56">
      <c r="B403" s="1430"/>
      <c r="C403" s="1430"/>
      <c r="D403" s="1430"/>
      <c r="E403" s="1430"/>
      <c r="F403" s="1430"/>
      <c r="G403" s="1430"/>
      <c r="H403" s="1430"/>
      <c r="I403" s="1430"/>
      <c r="J403" s="1430"/>
      <c r="K403" s="1430"/>
      <c r="L403" s="1430"/>
      <c r="M403" s="1430"/>
      <c r="N403" s="1430"/>
      <c r="O403" s="1430"/>
      <c r="P403" s="1430"/>
      <c r="Q403" s="1430"/>
      <c r="R403" s="1430"/>
      <c r="S403" s="1430"/>
      <c r="T403" s="1430"/>
      <c r="U403" s="1430"/>
      <c r="V403" s="1430"/>
      <c r="W403" s="1430"/>
      <c r="X403" s="1430"/>
      <c r="Y403" s="1430"/>
      <c r="Z403" s="1430"/>
      <c r="AA403" s="1430"/>
      <c r="AB403" s="1430"/>
      <c r="AC403" s="1430"/>
      <c r="AD403" s="1430"/>
      <c r="AE403" s="1430"/>
      <c r="AF403" s="1430"/>
      <c r="AG403" s="1430"/>
      <c r="AH403" s="1430"/>
      <c r="AI403" s="1430"/>
      <c r="AJ403" s="1430"/>
      <c r="AK403" s="1430"/>
      <c r="AL403" s="1430"/>
      <c r="AM403" s="1430"/>
      <c r="AN403" s="1430"/>
      <c r="AO403" s="1430"/>
      <c r="AP403" s="1430"/>
      <c r="AQ403" s="1430"/>
      <c r="AR403" s="1430"/>
      <c r="AS403" s="1430"/>
      <c r="AT403" s="1430"/>
      <c r="AU403" s="1430"/>
      <c r="AV403" s="1430"/>
      <c r="AW403" s="1430"/>
      <c r="AX403" s="1430"/>
      <c r="AY403" s="1430"/>
      <c r="AZ403" s="1430"/>
      <c r="BA403" s="1430"/>
      <c r="BB403" s="1430"/>
      <c r="BC403" s="1430"/>
      <c r="BD403" s="1430"/>
    </row>
    <row r="404" spans="2:56">
      <c r="B404" s="1430"/>
      <c r="C404" s="1430"/>
      <c r="D404" s="1430"/>
      <c r="E404" s="1430"/>
      <c r="F404" s="1430"/>
      <c r="G404" s="1430"/>
      <c r="H404" s="1430"/>
      <c r="I404" s="1430"/>
      <c r="J404" s="1430"/>
      <c r="K404" s="1430"/>
      <c r="L404" s="1430"/>
      <c r="M404" s="1430"/>
      <c r="N404" s="1430"/>
      <c r="O404" s="1430"/>
      <c r="P404" s="1430"/>
      <c r="Q404" s="1430"/>
      <c r="R404" s="1430"/>
      <c r="S404" s="1430"/>
      <c r="T404" s="1430"/>
      <c r="U404" s="1430"/>
      <c r="V404" s="1430"/>
      <c r="W404" s="1430"/>
      <c r="X404" s="1430"/>
      <c r="Y404" s="1430"/>
      <c r="Z404" s="1430"/>
      <c r="AA404" s="1430"/>
      <c r="AB404" s="1430"/>
      <c r="AC404" s="1430"/>
      <c r="AD404" s="1430"/>
      <c r="AE404" s="1430"/>
      <c r="AF404" s="1430"/>
      <c r="AG404" s="1430"/>
      <c r="AH404" s="1430"/>
      <c r="AI404" s="1430"/>
      <c r="AJ404" s="1430"/>
      <c r="AK404" s="1430"/>
      <c r="AL404" s="1430"/>
      <c r="AM404" s="1430"/>
      <c r="AN404" s="1430"/>
      <c r="AO404" s="1430"/>
      <c r="AP404" s="1430"/>
      <c r="AQ404" s="1430"/>
      <c r="AR404" s="1430"/>
      <c r="AS404" s="1430"/>
      <c r="AT404" s="1430"/>
      <c r="AU404" s="1430"/>
      <c r="AV404" s="1430"/>
      <c r="AW404" s="1430"/>
      <c r="AX404" s="1430"/>
      <c r="AY404" s="1430"/>
      <c r="AZ404" s="1430"/>
      <c r="BA404" s="1430"/>
      <c r="BB404" s="1430"/>
      <c r="BC404" s="1430"/>
      <c r="BD404" s="1430"/>
    </row>
    <row r="405" spans="2:56">
      <c r="B405" s="1430"/>
      <c r="C405" s="1430"/>
      <c r="D405" s="1430"/>
      <c r="E405" s="1430"/>
      <c r="F405" s="1430"/>
      <c r="G405" s="1430"/>
      <c r="H405" s="1430"/>
      <c r="I405" s="1430"/>
      <c r="J405" s="1430"/>
      <c r="K405" s="1430"/>
      <c r="L405" s="1430"/>
      <c r="M405" s="1430"/>
      <c r="N405" s="1430"/>
      <c r="O405" s="1430"/>
      <c r="P405" s="1430"/>
      <c r="Q405" s="1430"/>
      <c r="R405" s="1430"/>
      <c r="S405" s="1430"/>
      <c r="T405" s="1430"/>
      <c r="U405" s="1430"/>
      <c r="V405" s="1430"/>
      <c r="W405" s="1430"/>
      <c r="X405" s="1430"/>
      <c r="Y405" s="1430"/>
      <c r="Z405" s="1430"/>
      <c r="AA405" s="1430"/>
      <c r="AB405" s="1430"/>
      <c r="AC405" s="1430"/>
      <c r="AD405" s="1430"/>
      <c r="AE405" s="1430"/>
      <c r="AF405" s="1430"/>
      <c r="AG405" s="1430"/>
      <c r="AH405" s="1430"/>
      <c r="AI405" s="1430"/>
      <c r="AJ405" s="1430"/>
      <c r="AK405" s="1430"/>
      <c r="AL405" s="1430"/>
      <c r="AM405" s="1430"/>
      <c r="AN405" s="1430"/>
      <c r="AO405" s="1430"/>
      <c r="AP405" s="1430"/>
      <c r="AQ405" s="1430"/>
      <c r="AR405" s="1430"/>
      <c r="AS405" s="1430"/>
      <c r="AT405" s="1430"/>
      <c r="AU405" s="1430"/>
      <c r="AV405" s="1430"/>
      <c r="AW405" s="1430"/>
      <c r="AX405" s="1430"/>
      <c r="AY405" s="1430"/>
      <c r="AZ405" s="1430"/>
      <c r="BA405" s="1430"/>
      <c r="BB405" s="1430"/>
      <c r="BC405" s="1430"/>
      <c r="BD405" s="1430"/>
    </row>
    <row r="406" spans="2:56">
      <c r="B406" s="1430"/>
      <c r="C406" s="1430"/>
      <c r="D406" s="1430"/>
      <c r="E406" s="1430"/>
      <c r="F406" s="1430"/>
      <c r="G406" s="1430"/>
      <c r="H406" s="1430"/>
      <c r="I406" s="1430"/>
      <c r="J406" s="1430"/>
      <c r="K406" s="1430"/>
      <c r="L406" s="1430"/>
      <c r="M406" s="1430"/>
      <c r="N406" s="1430"/>
      <c r="O406" s="1430"/>
      <c r="P406" s="1430"/>
      <c r="Q406" s="1430"/>
      <c r="R406" s="1430"/>
      <c r="S406" s="1430"/>
      <c r="T406" s="1430"/>
      <c r="U406" s="1430"/>
      <c r="V406" s="1430"/>
      <c r="W406" s="1430"/>
      <c r="X406" s="1430"/>
      <c r="Y406" s="1430"/>
      <c r="Z406" s="1430"/>
      <c r="AA406" s="1430"/>
      <c r="AB406" s="1430"/>
      <c r="AC406" s="1430"/>
      <c r="AD406" s="1430"/>
      <c r="AE406" s="1430"/>
      <c r="AF406" s="1430"/>
      <c r="AG406" s="1430"/>
      <c r="AH406" s="1430"/>
      <c r="AI406" s="1430"/>
      <c r="AJ406" s="1430"/>
      <c r="AK406" s="1430"/>
      <c r="AL406" s="1430"/>
      <c r="AM406" s="1430"/>
      <c r="AN406" s="1430"/>
      <c r="AO406" s="1430"/>
      <c r="AP406" s="1430"/>
      <c r="AQ406" s="1430"/>
      <c r="AR406" s="1430"/>
      <c r="AS406" s="1430"/>
      <c r="AT406" s="1430"/>
      <c r="AU406" s="1430"/>
      <c r="AV406" s="1430"/>
      <c r="AW406" s="1430"/>
      <c r="AX406" s="1430"/>
      <c r="AY406" s="1430"/>
      <c r="AZ406" s="1430"/>
      <c r="BA406" s="1430"/>
      <c r="BB406" s="1430"/>
      <c r="BC406" s="1430"/>
      <c r="BD406" s="1430"/>
    </row>
    <row r="407" spans="2:56">
      <c r="B407" s="1430"/>
      <c r="C407" s="1430"/>
      <c r="D407" s="1430"/>
      <c r="E407" s="1430"/>
      <c r="F407" s="1430"/>
      <c r="G407" s="1430"/>
      <c r="H407" s="1430"/>
      <c r="I407" s="1430"/>
      <c r="J407" s="1430"/>
      <c r="K407" s="1430"/>
      <c r="L407" s="1430"/>
      <c r="M407" s="1430"/>
      <c r="N407" s="1430"/>
      <c r="O407" s="1430"/>
      <c r="P407" s="1430"/>
      <c r="Q407" s="1430"/>
      <c r="R407" s="1430"/>
      <c r="S407" s="1430"/>
      <c r="T407" s="1430"/>
      <c r="U407" s="1430"/>
      <c r="V407" s="1430"/>
      <c r="W407" s="1430"/>
      <c r="X407" s="1430"/>
      <c r="Y407" s="1430"/>
      <c r="Z407" s="1430"/>
      <c r="AA407" s="1430"/>
      <c r="AB407" s="1430"/>
      <c r="AC407" s="1430"/>
      <c r="AD407" s="1430"/>
      <c r="AE407" s="1430"/>
      <c r="AF407" s="1430"/>
      <c r="AG407" s="1430"/>
      <c r="AH407" s="1430"/>
      <c r="AI407" s="1430"/>
      <c r="AJ407" s="1430"/>
      <c r="AK407" s="1430"/>
      <c r="AL407" s="1430"/>
      <c r="AM407" s="1430"/>
      <c r="AN407" s="1430"/>
      <c r="AO407" s="1430"/>
      <c r="AP407" s="1430"/>
      <c r="AQ407" s="1430"/>
      <c r="AR407" s="1430"/>
      <c r="AS407" s="1430"/>
      <c r="AT407" s="1430"/>
      <c r="AU407" s="1430"/>
      <c r="AV407" s="1430"/>
      <c r="AW407" s="1430"/>
      <c r="AX407" s="1430"/>
      <c r="AY407" s="1430"/>
      <c r="AZ407" s="1430"/>
      <c r="BA407" s="1430"/>
      <c r="BB407" s="1430"/>
      <c r="BC407" s="1430"/>
      <c r="BD407" s="1430"/>
    </row>
    <row r="408" spans="2:56">
      <c r="B408" s="1430"/>
      <c r="C408" s="1430"/>
      <c r="D408" s="1430"/>
      <c r="E408" s="1430"/>
      <c r="F408" s="1430"/>
      <c r="G408" s="1430"/>
      <c r="H408" s="1430"/>
      <c r="I408" s="1430"/>
      <c r="J408" s="1430"/>
      <c r="K408" s="1430"/>
      <c r="L408" s="1430"/>
      <c r="M408" s="1430"/>
      <c r="N408" s="1430"/>
      <c r="O408" s="1430"/>
      <c r="P408" s="1430"/>
      <c r="Q408" s="1430"/>
      <c r="R408" s="1430"/>
      <c r="S408" s="1430"/>
      <c r="T408" s="1430"/>
      <c r="U408" s="1430"/>
      <c r="V408" s="1430"/>
      <c r="W408" s="1430"/>
      <c r="X408" s="1430"/>
      <c r="Y408" s="1430"/>
      <c r="Z408" s="1430"/>
      <c r="AA408" s="1430"/>
      <c r="AB408" s="1430"/>
      <c r="AC408" s="1430"/>
      <c r="AD408" s="1430"/>
      <c r="AE408" s="1430"/>
      <c r="AF408" s="1430"/>
      <c r="AG408" s="1430"/>
      <c r="AH408" s="1430"/>
      <c r="AI408" s="1430"/>
      <c r="AJ408" s="1430"/>
      <c r="AK408" s="1430"/>
      <c r="AL408" s="1430"/>
      <c r="AM408" s="1430"/>
      <c r="AN408" s="1430"/>
      <c r="AO408" s="1430"/>
      <c r="AP408" s="1430"/>
      <c r="AQ408" s="1430"/>
      <c r="AR408" s="1430"/>
      <c r="AS408" s="1430"/>
      <c r="AT408" s="1430"/>
      <c r="AU408" s="1430"/>
      <c r="AV408" s="1430"/>
      <c r="AW408" s="1430"/>
      <c r="AX408" s="1430"/>
      <c r="AY408" s="1430"/>
      <c r="AZ408" s="1430"/>
      <c r="BA408" s="1430"/>
      <c r="BB408" s="1430"/>
      <c r="BC408" s="1430"/>
      <c r="BD408" s="1430"/>
    </row>
    <row r="409" spans="2:56">
      <c r="B409" s="1430"/>
      <c r="C409" s="1430"/>
      <c r="D409" s="1430"/>
      <c r="E409" s="1430"/>
      <c r="F409" s="1430"/>
      <c r="G409" s="1430"/>
      <c r="H409" s="1430"/>
      <c r="I409" s="1430"/>
      <c r="J409" s="1430"/>
      <c r="K409" s="1430"/>
      <c r="L409" s="1430"/>
      <c r="M409" s="1430"/>
      <c r="N409" s="1430"/>
      <c r="O409" s="1430"/>
      <c r="P409" s="1430"/>
      <c r="Q409" s="1430"/>
      <c r="R409" s="1430"/>
      <c r="S409" s="1430"/>
      <c r="T409" s="1430"/>
      <c r="U409" s="1430"/>
      <c r="V409" s="1430"/>
      <c r="W409" s="1430"/>
      <c r="X409" s="1430"/>
      <c r="Y409" s="1430"/>
      <c r="Z409" s="1430"/>
      <c r="AA409" s="1430"/>
      <c r="AB409" s="1430"/>
      <c r="AC409" s="1430"/>
      <c r="AD409" s="1430"/>
      <c r="AE409" s="1430"/>
      <c r="AF409" s="1430"/>
      <c r="AG409" s="1430"/>
      <c r="AH409" s="1430"/>
      <c r="AI409" s="1430"/>
      <c r="AJ409" s="1430"/>
      <c r="AK409" s="1430"/>
      <c r="AL409" s="1430"/>
      <c r="AM409" s="1430"/>
      <c r="AN409" s="1430"/>
      <c r="AO409" s="1430"/>
      <c r="AP409" s="1430"/>
      <c r="AQ409" s="1430"/>
      <c r="AR409" s="1430"/>
      <c r="AS409" s="1430"/>
      <c r="AT409" s="1430"/>
      <c r="AU409" s="1430"/>
      <c r="AV409" s="1430"/>
      <c r="AW409" s="1430"/>
      <c r="AX409" s="1430"/>
      <c r="AY409" s="1430"/>
      <c r="AZ409" s="1430"/>
      <c r="BA409" s="1430"/>
      <c r="BB409" s="1430"/>
      <c r="BC409" s="1430"/>
      <c r="BD409" s="1430"/>
    </row>
    <row r="410" spans="2:56">
      <c r="B410" s="1430"/>
      <c r="C410" s="1430"/>
      <c r="D410" s="1430"/>
      <c r="E410" s="1430"/>
      <c r="F410" s="1430"/>
      <c r="G410" s="1430"/>
      <c r="H410" s="1430"/>
      <c r="I410" s="1430"/>
      <c r="J410" s="1430"/>
      <c r="K410" s="1430"/>
      <c r="L410" s="1430"/>
      <c r="M410" s="1430"/>
      <c r="N410" s="1430"/>
      <c r="O410" s="1430"/>
      <c r="P410" s="1430"/>
      <c r="Q410" s="1430"/>
      <c r="R410" s="1430"/>
      <c r="S410" s="1430"/>
      <c r="T410" s="1430"/>
      <c r="U410" s="1430"/>
      <c r="V410" s="1430"/>
      <c r="W410" s="1430"/>
      <c r="X410" s="1430"/>
      <c r="Y410" s="1430"/>
      <c r="Z410" s="1430"/>
      <c r="AA410" s="1430"/>
      <c r="AB410" s="1430"/>
      <c r="AC410" s="1430"/>
      <c r="AD410" s="1430"/>
      <c r="AE410" s="1430"/>
      <c r="AF410" s="1430"/>
      <c r="AG410" s="1430"/>
      <c r="AH410" s="1430"/>
      <c r="AI410" s="1430"/>
      <c r="AJ410" s="1430"/>
      <c r="AK410" s="1430"/>
      <c r="AL410" s="1430"/>
      <c r="AM410" s="1430"/>
      <c r="AN410" s="1430"/>
      <c r="AO410" s="1430"/>
      <c r="AP410" s="1430"/>
      <c r="AQ410" s="1430"/>
      <c r="AR410" s="1430"/>
      <c r="AS410" s="1430"/>
      <c r="AT410" s="1430"/>
      <c r="AU410" s="1430"/>
      <c r="AV410" s="1430"/>
      <c r="AW410" s="1430"/>
      <c r="AX410" s="1430"/>
      <c r="AY410" s="1430"/>
      <c r="AZ410" s="1430"/>
      <c r="BA410" s="1430"/>
      <c r="BB410" s="1430"/>
      <c r="BC410" s="1430"/>
      <c r="BD410" s="1430"/>
    </row>
    <row r="411" spans="2:56">
      <c r="B411" s="1430"/>
      <c r="C411" s="1430"/>
      <c r="D411" s="1430"/>
      <c r="E411" s="1430"/>
      <c r="F411" s="1430"/>
      <c r="G411" s="1430"/>
      <c r="H411" s="1430"/>
      <c r="I411" s="1430"/>
      <c r="J411" s="1430"/>
      <c r="K411" s="1430"/>
      <c r="L411" s="1430"/>
      <c r="M411" s="1430"/>
      <c r="N411" s="1430"/>
      <c r="O411" s="1430"/>
      <c r="P411" s="1430"/>
      <c r="Q411" s="1430"/>
      <c r="R411" s="1430"/>
      <c r="S411" s="1430"/>
      <c r="T411" s="1430"/>
      <c r="U411" s="1430"/>
      <c r="V411" s="1430"/>
      <c r="W411" s="1430"/>
      <c r="X411" s="1430"/>
      <c r="Y411" s="1430"/>
      <c r="Z411" s="1430"/>
      <c r="AA411" s="1430"/>
      <c r="AB411" s="1430"/>
      <c r="AC411" s="1430"/>
      <c r="AD411" s="1430"/>
      <c r="AE411" s="1430"/>
      <c r="AF411" s="1430"/>
      <c r="AG411" s="1430"/>
      <c r="AH411" s="1430"/>
      <c r="AI411" s="1430"/>
      <c r="AJ411" s="1430"/>
      <c r="AK411" s="1430"/>
      <c r="AL411" s="1430"/>
      <c r="AM411" s="1430"/>
      <c r="AN411" s="1430"/>
      <c r="AO411" s="1430"/>
      <c r="AP411" s="1430"/>
      <c r="AQ411" s="1430"/>
      <c r="AR411" s="1430"/>
      <c r="AS411" s="1430"/>
      <c r="AT411" s="1430"/>
      <c r="AU411" s="1430"/>
      <c r="AV411" s="1430"/>
      <c r="AW411" s="1430"/>
      <c r="AX411" s="1430"/>
      <c r="AY411" s="1430"/>
      <c r="AZ411" s="1430"/>
      <c r="BA411" s="1430"/>
      <c r="BB411" s="1430"/>
      <c r="BC411" s="1430"/>
      <c r="BD411" s="1430"/>
    </row>
    <row r="412" spans="2:56">
      <c r="B412" s="1430"/>
      <c r="C412" s="1430"/>
      <c r="D412" s="1430"/>
      <c r="E412" s="1430"/>
      <c r="F412" s="1430"/>
      <c r="G412" s="1430"/>
      <c r="H412" s="1430"/>
      <c r="I412" s="1430"/>
      <c r="J412" s="1430"/>
      <c r="K412" s="1430"/>
      <c r="L412" s="1430"/>
      <c r="M412" s="1430"/>
      <c r="N412" s="1430"/>
      <c r="O412" s="1430"/>
      <c r="P412" s="1430"/>
      <c r="Q412" s="1430"/>
      <c r="R412" s="1430"/>
      <c r="S412" s="1430"/>
      <c r="T412" s="1430"/>
      <c r="U412" s="1430"/>
      <c r="V412" s="1430"/>
      <c r="W412" s="1430"/>
      <c r="X412" s="1430"/>
      <c r="Y412" s="1430"/>
      <c r="Z412" s="1430"/>
      <c r="AA412" s="1430"/>
      <c r="AB412" s="1430"/>
      <c r="AC412" s="1430"/>
      <c r="AD412" s="1430"/>
      <c r="AE412" s="1430"/>
      <c r="AF412" s="1430"/>
      <c r="AG412" s="1430"/>
      <c r="AH412" s="1430"/>
      <c r="AI412" s="1430"/>
      <c r="AJ412" s="1430"/>
      <c r="AK412" s="1430"/>
      <c r="AL412" s="1430"/>
      <c r="AM412" s="1430"/>
      <c r="AN412" s="1430"/>
      <c r="AO412" s="1430"/>
      <c r="AP412" s="1430"/>
      <c r="AQ412" s="1430"/>
      <c r="AR412" s="1430"/>
      <c r="AS412" s="1430"/>
      <c r="AT412" s="1430"/>
      <c r="AU412" s="1430"/>
      <c r="AV412" s="1430"/>
      <c r="AW412" s="1430"/>
      <c r="AX412" s="1430"/>
      <c r="AY412" s="1430"/>
      <c r="AZ412" s="1430"/>
      <c r="BA412" s="1430"/>
      <c r="BB412" s="1430"/>
      <c r="BC412" s="1430"/>
      <c r="BD412" s="1430"/>
    </row>
    <row r="413" spans="2:56">
      <c r="B413" s="1430"/>
      <c r="C413" s="1430"/>
      <c r="D413" s="1430"/>
      <c r="E413" s="1430"/>
      <c r="F413" s="1430"/>
      <c r="G413" s="1430"/>
      <c r="H413" s="1430"/>
      <c r="I413" s="1430"/>
      <c r="J413" s="1430"/>
      <c r="K413" s="1430"/>
      <c r="L413" s="1430"/>
      <c r="M413" s="1430"/>
      <c r="N413" s="1430"/>
      <c r="O413" s="1430"/>
      <c r="P413" s="1430"/>
      <c r="Q413" s="1430"/>
      <c r="R413" s="1430"/>
      <c r="S413" s="1430"/>
      <c r="T413" s="1430"/>
      <c r="U413" s="1430"/>
      <c r="V413" s="1430"/>
      <c r="W413" s="1430"/>
      <c r="X413" s="1430"/>
      <c r="Y413" s="1430"/>
      <c r="Z413" s="1430"/>
      <c r="AA413" s="1430"/>
      <c r="AB413" s="1430"/>
      <c r="AC413" s="1430"/>
      <c r="AD413" s="1430"/>
      <c r="AE413" s="1430"/>
      <c r="AF413" s="1430"/>
      <c r="AG413" s="1430"/>
      <c r="AH413" s="1430"/>
      <c r="AI413" s="1430"/>
      <c r="AJ413" s="1430"/>
      <c r="AK413" s="1430"/>
      <c r="AL413" s="1430"/>
      <c r="AM413" s="1430"/>
      <c r="AN413" s="1430"/>
      <c r="AO413" s="1430"/>
      <c r="AP413" s="1430"/>
      <c r="AQ413" s="1430"/>
      <c r="AR413" s="1430"/>
      <c r="AS413" s="1430"/>
      <c r="AT413" s="1430"/>
      <c r="AU413" s="1430"/>
      <c r="AV413" s="1430"/>
      <c r="AW413" s="1430"/>
      <c r="AX413" s="1430"/>
      <c r="AY413" s="1430"/>
      <c r="AZ413" s="1430"/>
      <c r="BA413" s="1430"/>
      <c r="BB413" s="1430"/>
      <c r="BC413" s="1430"/>
      <c r="BD413" s="1430"/>
    </row>
    <row r="414" spans="2:56">
      <c r="B414" s="1430"/>
      <c r="C414" s="1430"/>
      <c r="D414" s="1430"/>
      <c r="E414" s="1430"/>
      <c r="F414" s="1430"/>
      <c r="G414" s="1430"/>
      <c r="H414" s="1430"/>
      <c r="I414" s="1430"/>
      <c r="J414" s="1430"/>
      <c r="K414" s="1430"/>
      <c r="L414" s="1430"/>
      <c r="M414" s="1430"/>
      <c r="N414" s="1430"/>
      <c r="O414" s="1430"/>
      <c r="P414" s="1430"/>
      <c r="Q414" s="1430"/>
      <c r="R414" s="1430"/>
      <c r="S414" s="1430"/>
      <c r="T414" s="1430"/>
      <c r="U414" s="1430"/>
      <c r="V414" s="1430"/>
      <c r="W414" s="1430"/>
      <c r="X414" s="1430"/>
      <c r="Y414" s="1430"/>
      <c r="Z414" s="1430"/>
      <c r="AA414" s="1430"/>
      <c r="AB414" s="1430"/>
      <c r="AC414" s="1430"/>
      <c r="AD414" s="1430"/>
      <c r="AE414" s="1430"/>
      <c r="AF414" s="1430"/>
      <c r="AG414" s="1430"/>
      <c r="AH414" s="1430"/>
      <c r="AI414" s="1430"/>
      <c r="AJ414" s="1430"/>
      <c r="AK414" s="1430"/>
      <c r="AL414" s="1430"/>
      <c r="AM414" s="1430"/>
      <c r="AN414" s="1430"/>
      <c r="AO414" s="1430"/>
      <c r="AP414" s="1430"/>
      <c r="AQ414" s="1430"/>
      <c r="AR414" s="1430"/>
      <c r="AS414" s="1430"/>
      <c r="AT414" s="1430"/>
      <c r="AU414" s="1430"/>
      <c r="AV414" s="1430"/>
      <c r="AW414" s="1430"/>
      <c r="AX414" s="1430"/>
      <c r="AY414" s="1430"/>
      <c r="AZ414" s="1430"/>
      <c r="BA414" s="1430"/>
      <c r="BB414" s="1430"/>
      <c r="BC414" s="1430"/>
      <c r="BD414" s="1430"/>
    </row>
    <row r="415" spans="2:56">
      <c r="B415" s="1430"/>
      <c r="C415" s="1430"/>
      <c r="D415" s="1430"/>
      <c r="E415" s="1430"/>
      <c r="F415" s="1430"/>
      <c r="G415" s="1430"/>
      <c r="H415" s="1430"/>
      <c r="I415" s="1430"/>
      <c r="J415" s="1430"/>
      <c r="K415" s="1430"/>
      <c r="L415" s="1430"/>
      <c r="M415" s="1430"/>
      <c r="N415" s="1430"/>
      <c r="O415" s="1430"/>
      <c r="P415" s="1430"/>
      <c r="Q415" s="1430"/>
      <c r="R415" s="1430"/>
      <c r="S415" s="1430"/>
      <c r="T415" s="1430"/>
      <c r="U415" s="1430"/>
      <c r="V415" s="1430"/>
      <c r="W415" s="1430"/>
      <c r="X415" s="1430"/>
      <c r="Y415" s="1430"/>
      <c r="Z415" s="1430"/>
      <c r="AA415" s="1430"/>
      <c r="AB415" s="1430"/>
      <c r="AC415" s="1430"/>
      <c r="AD415" s="1430"/>
      <c r="AE415" s="1430"/>
      <c r="AF415" s="1430"/>
      <c r="AG415" s="1430"/>
      <c r="AH415" s="1430"/>
      <c r="AI415" s="1430"/>
      <c r="AJ415" s="1430"/>
      <c r="AK415" s="1430"/>
      <c r="AL415" s="1430"/>
      <c r="AM415" s="1430"/>
      <c r="AN415" s="1430"/>
      <c r="AO415" s="1430"/>
      <c r="AP415" s="1430"/>
      <c r="AQ415" s="1430"/>
      <c r="AR415" s="1430"/>
      <c r="AS415" s="1430"/>
      <c r="AT415" s="1430"/>
      <c r="AU415" s="1430"/>
      <c r="AV415" s="1430"/>
      <c r="AW415" s="1430"/>
      <c r="AX415" s="1430"/>
      <c r="AY415" s="1430"/>
      <c r="AZ415" s="1430"/>
      <c r="BA415" s="1430"/>
      <c r="BB415" s="1430"/>
      <c r="BC415" s="1430"/>
      <c r="BD415" s="1430"/>
    </row>
    <row r="416" spans="2:56">
      <c r="B416" s="1430"/>
      <c r="C416" s="1430"/>
      <c r="D416" s="1430"/>
      <c r="E416" s="1430"/>
      <c r="F416" s="1430"/>
      <c r="G416" s="1430"/>
      <c r="H416" s="1430"/>
      <c r="I416" s="1430"/>
      <c r="J416" s="1430"/>
      <c r="K416" s="1430"/>
      <c r="L416" s="1430"/>
      <c r="M416" s="1430"/>
      <c r="N416" s="1430"/>
      <c r="O416" s="1430"/>
      <c r="P416" s="1430"/>
      <c r="Q416" s="1430"/>
      <c r="R416" s="1430"/>
      <c r="S416" s="1430"/>
      <c r="T416" s="1430"/>
      <c r="U416" s="1430"/>
      <c r="V416" s="1430"/>
      <c r="W416" s="1430"/>
      <c r="X416" s="1430"/>
      <c r="Y416" s="1430"/>
      <c r="Z416" s="1430"/>
      <c r="AA416" s="1430"/>
      <c r="AB416" s="1430"/>
      <c r="AC416" s="1430"/>
      <c r="AD416" s="1430"/>
      <c r="AE416" s="1430"/>
      <c r="AF416" s="1430"/>
      <c r="AG416" s="1430"/>
      <c r="AH416" s="1430"/>
      <c r="AI416" s="1430"/>
      <c r="AJ416" s="1430"/>
      <c r="AK416" s="1430"/>
      <c r="AL416" s="1430"/>
      <c r="AM416" s="1430"/>
      <c r="AN416" s="1430"/>
      <c r="AO416" s="1430"/>
      <c r="AP416" s="1430"/>
      <c r="AQ416" s="1430"/>
      <c r="AR416" s="1430"/>
      <c r="AS416" s="1430"/>
      <c r="AT416" s="1430"/>
      <c r="AU416" s="1430"/>
      <c r="AV416" s="1430"/>
      <c r="AW416" s="1430"/>
      <c r="AX416" s="1430"/>
      <c r="AY416" s="1430"/>
      <c r="AZ416" s="1430"/>
      <c r="BA416" s="1430"/>
      <c r="BB416" s="1430"/>
      <c r="BC416" s="1430"/>
      <c r="BD416" s="1430"/>
    </row>
    <row r="417" spans="2:56">
      <c r="B417" s="1430"/>
      <c r="C417" s="1430"/>
      <c r="D417" s="1430"/>
      <c r="E417" s="1430"/>
      <c r="F417" s="1430"/>
      <c r="G417" s="1430"/>
      <c r="H417" s="1430"/>
      <c r="I417" s="1430"/>
      <c r="J417" s="1430"/>
      <c r="K417" s="1430"/>
      <c r="L417" s="1430"/>
      <c r="M417" s="1430"/>
      <c r="N417" s="1430"/>
      <c r="O417" s="1430"/>
      <c r="P417" s="1430"/>
      <c r="Q417" s="1430"/>
      <c r="R417" s="1430"/>
      <c r="S417" s="1430"/>
      <c r="T417" s="1430"/>
      <c r="U417" s="1430"/>
      <c r="V417" s="1430"/>
      <c r="W417" s="1430"/>
      <c r="X417" s="1430"/>
      <c r="Y417" s="1430"/>
      <c r="Z417" s="1430"/>
      <c r="AA417" s="1430"/>
      <c r="AB417" s="1430"/>
      <c r="AC417" s="1430"/>
      <c r="AD417" s="1430"/>
      <c r="AE417" s="1430"/>
      <c r="AF417" s="1430"/>
      <c r="AG417" s="1430"/>
      <c r="AH417" s="1430"/>
      <c r="AI417" s="1430"/>
      <c r="AJ417" s="1430"/>
      <c r="AK417" s="1430"/>
      <c r="AL417" s="1430"/>
      <c r="AM417" s="1430"/>
      <c r="AN417" s="1430"/>
      <c r="AO417" s="1430"/>
      <c r="AP417" s="1430"/>
      <c r="AQ417" s="1430"/>
      <c r="AR417" s="1430"/>
      <c r="AS417" s="1430"/>
      <c r="AT417" s="1430"/>
      <c r="AU417" s="1430"/>
      <c r="AV417" s="1430"/>
      <c r="AW417" s="1430"/>
      <c r="AX417" s="1430"/>
      <c r="AY417" s="1430"/>
      <c r="AZ417" s="1430"/>
      <c r="BA417" s="1430"/>
      <c r="BB417" s="1430"/>
      <c r="BC417" s="1430"/>
      <c r="BD417" s="1430"/>
    </row>
    <row r="418" spans="2:56">
      <c r="B418" s="1430"/>
      <c r="C418" s="1430"/>
      <c r="D418" s="1430"/>
      <c r="E418" s="1430"/>
      <c r="F418" s="1430"/>
      <c r="G418" s="1430"/>
      <c r="H418" s="1430"/>
      <c r="I418" s="1430"/>
      <c r="J418" s="1430"/>
      <c r="K418" s="1430"/>
      <c r="L418" s="1430"/>
      <c r="M418" s="1430"/>
      <c r="N418" s="1430"/>
      <c r="O418" s="1430"/>
      <c r="P418" s="1430"/>
      <c r="Q418" s="1430"/>
      <c r="R418" s="1430"/>
      <c r="S418" s="1430"/>
      <c r="T418" s="1430"/>
      <c r="U418" s="1430"/>
      <c r="V418" s="1430"/>
      <c r="W418" s="1430"/>
      <c r="X418" s="1430"/>
      <c r="Y418" s="1430"/>
      <c r="Z418" s="1430"/>
      <c r="AA418" s="1430"/>
      <c r="AB418" s="1430"/>
      <c r="AC418" s="1430"/>
      <c r="AD418" s="1430"/>
      <c r="AE418" s="1430"/>
      <c r="AF418" s="1430"/>
      <c r="AG418" s="1430"/>
      <c r="AH418" s="1430"/>
      <c r="AI418" s="1430"/>
      <c r="AJ418" s="1430"/>
      <c r="AK418" s="1430"/>
      <c r="AL418" s="1430"/>
      <c r="AM418" s="1430"/>
      <c r="AN418" s="1430"/>
      <c r="AO418" s="1430"/>
      <c r="AP418" s="1430"/>
      <c r="AQ418" s="1430"/>
      <c r="AR418" s="1430"/>
      <c r="AS418" s="1430"/>
      <c r="AT418" s="1430"/>
      <c r="AU418" s="1430"/>
      <c r="AV418" s="1430"/>
      <c r="AW418" s="1430"/>
      <c r="AX418" s="1430"/>
      <c r="AY418" s="1430"/>
      <c r="AZ418" s="1430"/>
      <c r="BA418" s="1430"/>
      <c r="BB418" s="1430"/>
      <c r="BC418" s="1430"/>
      <c r="BD418" s="1430"/>
    </row>
    <row r="419" spans="2:56">
      <c r="B419" s="1430"/>
      <c r="C419" s="1430"/>
      <c r="D419" s="1430"/>
      <c r="E419" s="1430"/>
      <c r="F419" s="1430"/>
      <c r="G419" s="1430"/>
      <c r="H419" s="1430"/>
      <c r="I419" s="1430"/>
      <c r="J419" s="1430"/>
      <c r="K419" s="1430"/>
      <c r="L419" s="1430"/>
      <c r="M419" s="1430"/>
      <c r="N419" s="1430"/>
      <c r="O419" s="1430"/>
      <c r="P419" s="1430"/>
      <c r="Q419" s="1430"/>
      <c r="R419" s="1430"/>
      <c r="S419" s="1430"/>
      <c r="T419" s="1430"/>
      <c r="U419" s="1430"/>
      <c r="V419" s="1430"/>
      <c r="W419" s="1430"/>
      <c r="X419" s="1430"/>
      <c r="Y419" s="1430"/>
      <c r="Z419" s="1430"/>
      <c r="AA419" s="1430"/>
      <c r="AB419" s="1430"/>
      <c r="AC419" s="1430"/>
      <c r="AD419" s="1430"/>
      <c r="AE419" s="1430"/>
      <c r="AF419" s="1430"/>
      <c r="AG419" s="1430"/>
      <c r="AH419" s="1430"/>
      <c r="AI419" s="1430"/>
      <c r="AJ419" s="1430"/>
      <c r="AK419" s="1430"/>
      <c r="AL419" s="1430"/>
      <c r="AM419" s="1430"/>
      <c r="AN419" s="1430"/>
      <c r="AO419" s="1430"/>
      <c r="AP419" s="1430"/>
      <c r="AQ419" s="1430"/>
      <c r="AR419" s="1430"/>
      <c r="AS419" s="1430"/>
      <c r="AT419" s="1430"/>
      <c r="AU419" s="1430"/>
      <c r="AV419" s="1430"/>
      <c r="AW419" s="1430"/>
      <c r="AX419" s="1430"/>
      <c r="AY419" s="1430"/>
      <c r="AZ419" s="1430"/>
      <c r="BA419" s="1430"/>
      <c r="BB419" s="1430"/>
      <c r="BC419" s="1430"/>
      <c r="BD419" s="1430"/>
    </row>
    <row r="420" spans="2:56">
      <c r="B420" s="1430"/>
      <c r="C420" s="1430"/>
      <c r="D420" s="1430"/>
      <c r="E420" s="1430"/>
      <c r="F420" s="1430"/>
      <c r="G420" s="1430"/>
      <c r="H420" s="1430"/>
      <c r="I420" s="1430"/>
      <c r="J420" s="1430"/>
      <c r="K420" s="1430"/>
      <c r="L420" s="1430"/>
      <c r="M420" s="1430"/>
      <c r="N420" s="1430"/>
      <c r="O420" s="1430"/>
      <c r="P420" s="1430"/>
      <c r="Q420" s="1430"/>
      <c r="R420" s="1430"/>
      <c r="S420" s="1430"/>
      <c r="T420" s="1430"/>
      <c r="U420" s="1430"/>
      <c r="V420" s="1430"/>
      <c r="W420" s="1430"/>
      <c r="X420" s="1430"/>
      <c r="Y420" s="1430"/>
      <c r="Z420" s="1430"/>
      <c r="AA420" s="1430"/>
      <c r="AB420" s="1430"/>
      <c r="AC420" s="1430"/>
      <c r="AD420" s="1430"/>
      <c r="AE420" s="1430"/>
      <c r="AF420" s="1430"/>
      <c r="AG420" s="1430"/>
      <c r="AH420" s="1430"/>
      <c r="AI420" s="1430"/>
      <c r="AJ420" s="1430"/>
      <c r="AK420" s="1430"/>
      <c r="AL420" s="1430"/>
      <c r="AM420" s="1430"/>
      <c r="AN420" s="1430"/>
      <c r="AO420" s="1430"/>
      <c r="AP420" s="1430"/>
      <c r="AQ420" s="1430"/>
      <c r="AR420" s="1430"/>
      <c r="AS420" s="1430"/>
      <c r="AT420" s="1430"/>
      <c r="AU420" s="1430"/>
      <c r="AV420" s="1430"/>
      <c r="AW420" s="1430"/>
      <c r="AX420" s="1430"/>
      <c r="AY420" s="1430"/>
      <c r="AZ420" s="1430"/>
      <c r="BA420" s="1430"/>
      <c r="BB420" s="1430"/>
      <c r="BC420" s="1430"/>
      <c r="BD420" s="1430"/>
    </row>
    <row r="421" spans="2:56">
      <c r="B421" s="1430"/>
      <c r="C421" s="1430"/>
      <c r="D421" s="1430"/>
      <c r="E421" s="1430"/>
      <c r="F421" s="1430"/>
      <c r="G421" s="1430"/>
      <c r="H421" s="1430"/>
      <c r="I421" s="1430"/>
      <c r="J421" s="1430"/>
      <c r="K421" s="1430"/>
      <c r="L421" s="1430"/>
      <c r="M421" s="1430"/>
      <c r="N421" s="1430"/>
      <c r="O421" s="1430"/>
      <c r="P421" s="1430"/>
      <c r="Q421" s="1430"/>
      <c r="R421" s="1430"/>
      <c r="S421" s="1430"/>
      <c r="T421" s="1430"/>
      <c r="U421" s="1430"/>
      <c r="V421" s="1430"/>
      <c r="W421" s="1430"/>
      <c r="X421" s="1430"/>
      <c r="Y421" s="1430"/>
      <c r="Z421" s="1430"/>
      <c r="AA421" s="1430"/>
      <c r="AB421" s="1430"/>
      <c r="AC421" s="1430"/>
      <c r="AD421" s="1430"/>
      <c r="AE421" s="1430"/>
      <c r="AF421" s="1430"/>
      <c r="AG421" s="1430"/>
      <c r="AH421" s="1430"/>
      <c r="AI421" s="1430"/>
      <c r="AJ421" s="1430"/>
      <c r="AK421" s="1430"/>
      <c r="AL421" s="1430"/>
      <c r="AM421" s="1430"/>
      <c r="AN421" s="1430"/>
      <c r="AO421" s="1430"/>
      <c r="AP421" s="1430"/>
      <c r="AQ421" s="1430"/>
      <c r="AR421" s="1430"/>
      <c r="AS421" s="1430"/>
      <c r="AT421" s="1430"/>
      <c r="AU421" s="1430"/>
      <c r="AV421" s="1430"/>
      <c r="AW421" s="1430"/>
      <c r="AX421" s="1430"/>
      <c r="AY421" s="1430"/>
      <c r="AZ421" s="1430"/>
      <c r="BA421" s="1430"/>
      <c r="BB421" s="1430"/>
      <c r="BC421" s="1430"/>
      <c r="BD421" s="1430"/>
    </row>
    <row r="422" spans="2:56">
      <c r="B422" s="1430"/>
      <c r="C422" s="1430"/>
      <c r="D422" s="1430"/>
      <c r="E422" s="1430"/>
      <c r="F422" s="1430"/>
      <c r="G422" s="1430"/>
      <c r="H422" s="1430"/>
      <c r="I422" s="1430"/>
      <c r="J422" s="1430"/>
      <c r="K422" s="1430"/>
      <c r="L422" s="1430"/>
      <c r="M422" s="1430"/>
      <c r="N422" s="1430"/>
      <c r="O422" s="1430"/>
      <c r="P422" s="1430"/>
      <c r="Q422" s="1430"/>
      <c r="R422" s="1430"/>
      <c r="S422" s="1430"/>
      <c r="T422" s="1430"/>
      <c r="U422" s="1430"/>
      <c r="V422" s="1430"/>
      <c r="W422" s="1430"/>
      <c r="X422" s="1430"/>
      <c r="Y422" s="1430"/>
      <c r="Z422" s="1430"/>
      <c r="AA422" s="1430"/>
      <c r="AB422" s="1430"/>
      <c r="AC422" s="1430"/>
      <c r="AD422" s="1430"/>
      <c r="AE422" s="1430"/>
      <c r="AF422" s="1430"/>
      <c r="AG422" s="1430"/>
      <c r="AH422" s="1430"/>
      <c r="AI422" s="1430"/>
      <c r="AJ422" s="1430"/>
      <c r="AK422" s="1430"/>
      <c r="AL422" s="1430"/>
      <c r="AM422" s="1430"/>
      <c r="AN422" s="1430"/>
      <c r="AO422" s="1430"/>
      <c r="AP422" s="1430"/>
      <c r="AQ422" s="1430"/>
      <c r="AR422" s="1430"/>
      <c r="AS422" s="1430"/>
      <c r="AT422" s="1430"/>
      <c r="AU422" s="1430"/>
      <c r="AV422" s="1430"/>
      <c r="AW422" s="1430"/>
      <c r="AX422" s="1430"/>
      <c r="AY422" s="1430"/>
      <c r="AZ422" s="1430"/>
      <c r="BA422" s="1430"/>
      <c r="BB422" s="1430"/>
      <c r="BC422" s="1430"/>
      <c r="BD422" s="1430"/>
    </row>
    <row r="423" spans="2:56">
      <c r="B423" s="1430"/>
      <c r="C423" s="1430"/>
      <c r="D423" s="1430"/>
      <c r="E423" s="1430"/>
      <c r="F423" s="1430"/>
      <c r="G423" s="1430"/>
      <c r="H423" s="1430"/>
      <c r="I423" s="1430"/>
      <c r="J423" s="1430"/>
      <c r="K423" s="1430"/>
      <c r="L423" s="1430"/>
      <c r="M423" s="1430"/>
      <c r="N423" s="1430"/>
      <c r="O423" s="1430"/>
      <c r="P423" s="1430"/>
      <c r="Q423" s="1430"/>
      <c r="R423" s="1430"/>
      <c r="S423" s="1430"/>
      <c r="T423" s="1430"/>
      <c r="U423" s="1430"/>
      <c r="V423" s="1430"/>
      <c r="W423" s="1430"/>
      <c r="X423" s="1430"/>
      <c r="Y423" s="1430"/>
      <c r="Z423" s="1430"/>
      <c r="AA423" s="1430"/>
      <c r="AB423" s="1430"/>
      <c r="AC423" s="1430"/>
      <c r="AD423" s="1430"/>
      <c r="AE423" s="1430"/>
      <c r="AF423" s="1430"/>
      <c r="AG423" s="1430"/>
      <c r="AH423" s="1430"/>
      <c r="AI423" s="1430"/>
      <c r="AJ423" s="1430"/>
      <c r="AK423" s="1430"/>
      <c r="AL423" s="1430"/>
      <c r="AM423" s="1430"/>
      <c r="AN423" s="1430"/>
      <c r="AO423" s="1430"/>
      <c r="AP423" s="1430"/>
      <c r="AQ423" s="1430"/>
      <c r="AR423" s="1430"/>
      <c r="AS423" s="1430"/>
      <c r="AT423" s="1430"/>
      <c r="AU423" s="1430"/>
      <c r="AV423" s="1430"/>
      <c r="AW423" s="1430"/>
      <c r="AX423" s="1430"/>
      <c r="AY423" s="1430"/>
      <c r="AZ423" s="1430"/>
      <c r="BA423" s="1430"/>
      <c r="BB423" s="1430"/>
      <c r="BC423" s="1430"/>
      <c r="BD423" s="1430"/>
    </row>
    <row r="424" spans="2:56">
      <c r="B424" s="1430"/>
      <c r="C424" s="1430"/>
      <c r="D424" s="1430"/>
      <c r="E424" s="1430"/>
      <c r="F424" s="1430"/>
      <c r="G424" s="1430"/>
      <c r="H424" s="1430"/>
      <c r="I424" s="1430"/>
      <c r="J424" s="1430"/>
      <c r="K424" s="1430"/>
      <c r="L424" s="1430"/>
      <c r="M424" s="1430"/>
      <c r="N424" s="1430"/>
      <c r="O424" s="1430"/>
      <c r="P424" s="1430"/>
      <c r="Q424" s="1430"/>
      <c r="R424" s="1430"/>
      <c r="S424" s="1430"/>
      <c r="T424" s="1430"/>
      <c r="U424" s="1430"/>
      <c r="V424" s="1430"/>
      <c r="W424" s="1430"/>
      <c r="X424" s="1430"/>
      <c r="Y424" s="1430"/>
      <c r="Z424" s="1430"/>
      <c r="AA424" s="1430"/>
      <c r="AB424" s="1430"/>
      <c r="AC424" s="1430"/>
      <c r="AD424" s="1430"/>
      <c r="AE424" s="1430"/>
      <c r="AF424" s="1430"/>
      <c r="AG424" s="1430"/>
      <c r="AH424" s="1430"/>
      <c r="AI424" s="1430"/>
      <c r="AJ424" s="1430"/>
      <c r="AK424" s="1430"/>
      <c r="AL424" s="1430"/>
      <c r="AM424" s="1430"/>
      <c r="AN424" s="1430"/>
      <c r="AO424" s="1430"/>
      <c r="AP424" s="1430"/>
      <c r="AQ424" s="1430"/>
      <c r="AR424" s="1430"/>
      <c r="AS424" s="1430"/>
      <c r="AT424" s="1430"/>
      <c r="AU424" s="1430"/>
      <c r="AV424" s="1430"/>
      <c r="AW424" s="1430"/>
      <c r="AX424" s="1430"/>
      <c r="AY424" s="1430"/>
      <c r="AZ424" s="1430"/>
      <c r="BA424" s="1430"/>
      <c r="BB424" s="1430"/>
      <c r="BC424" s="1430"/>
      <c r="BD424" s="1430"/>
    </row>
    <row r="425" spans="2:56">
      <c r="B425" s="1430"/>
      <c r="C425" s="1430"/>
      <c r="D425" s="1430"/>
      <c r="E425" s="1430"/>
      <c r="F425" s="1430"/>
      <c r="G425" s="1430"/>
      <c r="H425" s="1430"/>
      <c r="I425" s="1430"/>
      <c r="J425" s="1430"/>
      <c r="K425" s="1430"/>
      <c r="L425" s="1430"/>
      <c r="M425" s="1430"/>
      <c r="N425" s="1430"/>
      <c r="O425" s="1430"/>
      <c r="P425" s="1430"/>
      <c r="Q425" s="1430"/>
      <c r="R425" s="1430"/>
      <c r="S425" s="1430"/>
      <c r="T425" s="1430"/>
      <c r="U425" s="1430"/>
      <c r="V425" s="1430"/>
      <c r="W425" s="1430"/>
      <c r="X425" s="1430"/>
      <c r="Y425" s="1430"/>
      <c r="Z425" s="1430"/>
      <c r="AA425" s="1430"/>
      <c r="AB425" s="1430"/>
      <c r="AC425" s="1430"/>
      <c r="AD425" s="1430"/>
      <c r="AE425" s="1430"/>
      <c r="AF425" s="1430"/>
      <c r="AG425" s="1430"/>
      <c r="AH425" s="1430"/>
      <c r="AI425" s="1430"/>
      <c r="AJ425" s="1430"/>
      <c r="AK425" s="1430"/>
      <c r="AL425" s="1430"/>
      <c r="AM425" s="1430"/>
      <c r="AN425" s="1430"/>
      <c r="AO425" s="1430"/>
      <c r="AP425" s="1430"/>
      <c r="AQ425" s="1430"/>
      <c r="AR425" s="1430"/>
      <c r="AS425" s="1430"/>
      <c r="AT425" s="1430"/>
      <c r="AU425" s="1430"/>
      <c r="AV425" s="1430"/>
      <c r="AW425" s="1430"/>
      <c r="AX425" s="1430"/>
      <c r="AY425" s="1430"/>
      <c r="AZ425" s="1430"/>
      <c r="BA425" s="1430"/>
      <c r="BB425" s="1430"/>
      <c r="BC425" s="1430"/>
      <c r="BD425" s="1430"/>
    </row>
    <row r="426" spans="2:56">
      <c r="B426" s="1430"/>
      <c r="C426" s="1430"/>
      <c r="D426" s="1430"/>
      <c r="E426" s="1430"/>
      <c r="F426" s="1430"/>
      <c r="G426" s="1430"/>
      <c r="H426" s="1430"/>
      <c r="I426" s="1430"/>
      <c r="J426" s="1430"/>
      <c r="K426" s="1430"/>
      <c r="L426" s="1430"/>
      <c r="M426" s="1430"/>
      <c r="N426" s="1430"/>
      <c r="O426" s="1430"/>
      <c r="P426" s="1430"/>
      <c r="Q426" s="1430"/>
      <c r="R426" s="1430"/>
      <c r="S426" s="1430"/>
      <c r="T426" s="1430"/>
      <c r="U426" s="1430"/>
      <c r="V426" s="1430"/>
      <c r="W426" s="1430"/>
      <c r="X426" s="1430"/>
      <c r="Y426" s="1430"/>
      <c r="Z426" s="1430"/>
      <c r="AA426" s="1430"/>
      <c r="AB426" s="1430"/>
      <c r="AC426" s="1430"/>
      <c r="AD426" s="1430"/>
      <c r="AE426" s="1430"/>
      <c r="AF426" s="1430"/>
      <c r="AG426" s="1430"/>
      <c r="AH426" s="1430"/>
      <c r="AI426" s="1430"/>
      <c r="AJ426" s="1430"/>
      <c r="AK426" s="1430"/>
      <c r="AL426" s="1430"/>
      <c r="AM426" s="1430"/>
      <c r="AN426" s="1430"/>
      <c r="AO426" s="1430"/>
      <c r="AP426" s="1430"/>
      <c r="AQ426" s="1430"/>
      <c r="AR426" s="1430"/>
      <c r="AS426" s="1430"/>
      <c r="AT426" s="1430"/>
      <c r="AU426" s="1430"/>
      <c r="AV426" s="1430"/>
      <c r="AW426" s="1430"/>
      <c r="AX426" s="1430"/>
      <c r="AY426" s="1430"/>
      <c r="AZ426" s="1430"/>
      <c r="BA426" s="1430"/>
      <c r="BB426" s="1430"/>
      <c r="BC426" s="1430"/>
      <c r="BD426" s="1430"/>
    </row>
    <row r="427" spans="2:56">
      <c r="B427" s="1430"/>
      <c r="C427" s="1430"/>
      <c r="D427" s="1430"/>
      <c r="E427" s="1430"/>
      <c r="F427" s="1430"/>
      <c r="G427" s="1430"/>
      <c r="H427" s="1430"/>
      <c r="I427" s="1430"/>
      <c r="J427" s="1430"/>
      <c r="K427" s="1430"/>
      <c r="L427" s="1430"/>
      <c r="M427" s="1430"/>
      <c r="N427" s="1430"/>
      <c r="O427" s="1430"/>
      <c r="P427" s="1430"/>
      <c r="Q427" s="1430"/>
      <c r="R427" s="1430"/>
      <c r="S427" s="1430"/>
      <c r="T427" s="1430"/>
      <c r="U427" s="1430"/>
      <c r="V427" s="1430"/>
      <c r="W427" s="1430"/>
      <c r="X427" s="1430"/>
      <c r="Y427" s="1430"/>
      <c r="Z427" s="1430"/>
      <c r="AA427" s="1430"/>
      <c r="AB427" s="1430"/>
      <c r="AC427" s="1430"/>
      <c r="AD427" s="1430"/>
      <c r="AE427" s="1430"/>
      <c r="AF427" s="1430"/>
      <c r="AG427" s="1430"/>
      <c r="AH427" s="1430"/>
      <c r="AI427" s="1430"/>
      <c r="AJ427" s="1430"/>
      <c r="AK427" s="1430"/>
      <c r="AL427" s="1430"/>
      <c r="AM427" s="1430"/>
      <c r="AN427" s="1430"/>
      <c r="AO427" s="1430"/>
      <c r="AP427" s="1430"/>
      <c r="AQ427" s="1430"/>
      <c r="AR427" s="1430"/>
      <c r="AS427" s="1430"/>
      <c r="AT427" s="1430"/>
      <c r="AU427" s="1430"/>
      <c r="AV427" s="1430"/>
      <c r="AW427" s="1430"/>
      <c r="AX427" s="1430"/>
      <c r="AY427" s="1430"/>
      <c r="AZ427" s="1430"/>
      <c r="BA427" s="1430"/>
      <c r="BB427" s="1430"/>
      <c r="BC427" s="1430"/>
      <c r="BD427" s="1430"/>
    </row>
    <row r="428" spans="2:56">
      <c r="B428" s="1430"/>
      <c r="C428" s="1430"/>
      <c r="D428" s="1430"/>
      <c r="E428" s="1430"/>
      <c r="F428" s="1430"/>
      <c r="G428" s="1430"/>
      <c r="H428" s="1430"/>
      <c r="I428" s="1430"/>
      <c r="J428" s="1430"/>
      <c r="K428" s="1430"/>
      <c r="L428" s="1430"/>
      <c r="M428" s="1430"/>
      <c r="N428" s="1430"/>
      <c r="O428" s="1430"/>
      <c r="P428" s="1430"/>
      <c r="Q428" s="1430"/>
      <c r="R428" s="1430"/>
      <c r="S428" s="1430"/>
      <c r="T428" s="1430"/>
      <c r="U428" s="1430"/>
      <c r="V428" s="1430"/>
      <c r="W428" s="1430"/>
      <c r="X428" s="1430"/>
      <c r="Y428" s="1430"/>
      <c r="Z428" s="1430"/>
      <c r="AA428" s="1430"/>
      <c r="AB428" s="1430"/>
      <c r="AC428" s="1430"/>
      <c r="AD428" s="1430"/>
      <c r="AE428" s="1430"/>
      <c r="AF428" s="1430"/>
      <c r="AG428" s="1430"/>
      <c r="AH428" s="1430"/>
      <c r="AI428" s="1430"/>
      <c r="AJ428" s="1430"/>
      <c r="AK428" s="1430"/>
      <c r="AL428" s="1430"/>
      <c r="AM428" s="1430"/>
      <c r="AN428" s="1430"/>
      <c r="AO428" s="1430"/>
      <c r="AP428" s="1430"/>
      <c r="AQ428" s="1430"/>
      <c r="AR428" s="1430"/>
      <c r="AS428" s="1430"/>
      <c r="AT428" s="1430"/>
      <c r="AU428" s="1430"/>
      <c r="AV428" s="1430"/>
      <c r="AW428" s="1430"/>
      <c r="AX428" s="1430"/>
      <c r="AY428" s="1430"/>
      <c r="AZ428" s="1430"/>
      <c r="BA428" s="1430"/>
      <c r="BB428" s="1430"/>
      <c r="BC428" s="1430"/>
      <c r="BD428" s="1430"/>
    </row>
    <row r="429" spans="2:56">
      <c r="B429" s="1430"/>
      <c r="C429" s="1430"/>
      <c r="D429" s="1430"/>
      <c r="E429" s="1430"/>
      <c r="F429" s="1430"/>
      <c r="G429" s="1430"/>
      <c r="H429" s="1430"/>
      <c r="I429" s="1430"/>
      <c r="J429" s="1430"/>
      <c r="K429" s="1430"/>
      <c r="L429" s="1430"/>
      <c r="M429" s="1430"/>
      <c r="N429" s="1430"/>
      <c r="O429" s="1430"/>
      <c r="P429" s="1430"/>
      <c r="Q429" s="1430"/>
      <c r="R429" s="1430"/>
      <c r="S429" s="1430"/>
      <c r="T429" s="1430"/>
      <c r="U429" s="1430"/>
      <c r="V429" s="1430"/>
      <c r="W429" s="1430"/>
      <c r="X429" s="1430"/>
      <c r="Y429" s="1430"/>
      <c r="Z429" s="1430"/>
      <c r="AA429" s="1430"/>
      <c r="AB429" s="1430"/>
      <c r="AC429" s="1430"/>
      <c r="AD429" s="1430"/>
      <c r="AE429" s="1430"/>
      <c r="AF429" s="1430"/>
      <c r="AG429" s="1430"/>
      <c r="AH429" s="1430"/>
      <c r="AI429" s="1430"/>
      <c r="AJ429" s="1430"/>
      <c r="AK429" s="1430"/>
      <c r="AL429" s="1430"/>
      <c r="AM429" s="1430"/>
      <c r="AN429" s="1430"/>
      <c r="AO429" s="1430"/>
      <c r="AP429" s="1430"/>
      <c r="AQ429" s="1430"/>
      <c r="AR429" s="1430"/>
      <c r="AS429" s="1430"/>
      <c r="AT429" s="1430"/>
      <c r="AU429" s="1430"/>
      <c r="AV429" s="1430"/>
      <c r="AW429" s="1430"/>
      <c r="AX429" s="1430"/>
      <c r="AY429" s="1430"/>
      <c r="AZ429" s="1430"/>
      <c r="BA429" s="1430"/>
      <c r="BB429" s="1430"/>
      <c r="BC429" s="1430"/>
      <c r="BD429" s="1430"/>
    </row>
    <row r="430" spans="2:56">
      <c r="B430" s="1430"/>
      <c r="C430" s="1430"/>
      <c r="D430" s="1430"/>
      <c r="E430" s="1430"/>
      <c r="F430" s="1430"/>
      <c r="G430" s="1430"/>
      <c r="H430" s="1430"/>
      <c r="I430" s="1430"/>
      <c r="J430" s="1430"/>
      <c r="K430" s="1430"/>
      <c r="L430" s="1430"/>
      <c r="M430" s="1430"/>
      <c r="N430" s="1430"/>
      <c r="O430" s="1430"/>
      <c r="P430" s="1430"/>
      <c r="Q430" s="1430"/>
      <c r="R430" s="1430"/>
      <c r="S430" s="1430"/>
      <c r="T430" s="1430"/>
      <c r="U430" s="1430"/>
      <c r="V430" s="1430"/>
      <c r="W430" s="1430"/>
      <c r="X430" s="1430"/>
      <c r="Y430" s="1430"/>
      <c r="Z430" s="1430"/>
      <c r="AA430" s="1430"/>
      <c r="AB430" s="1430"/>
      <c r="AC430" s="1430"/>
      <c r="AD430" s="1430"/>
      <c r="AE430" s="1430"/>
      <c r="AF430" s="1430"/>
      <c r="AG430" s="1430"/>
      <c r="AH430" s="1430"/>
      <c r="AI430" s="1430"/>
      <c r="AJ430" s="1430"/>
      <c r="AK430" s="1430"/>
      <c r="AL430" s="1430"/>
      <c r="AM430" s="1430"/>
      <c r="AN430" s="1430"/>
      <c r="AO430" s="1430"/>
      <c r="AP430" s="1430"/>
      <c r="AQ430" s="1430"/>
      <c r="AR430" s="1430"/>
      <c r="AS430" s="1430"/>
      <c r="AT430" s="1430"/>
      <c r="AU430" s="1430"/>
      <c r="AV430" s="1430"/>
      <c r="AW430" s="1430"/>
      <c r="AX430" s="1430"/>
      <c r="AY430" s="1430"/>
      <c r="AZ430" s="1430"/>
      <c r="BA430" s="1430"/>
      <c r="BB430" s="1430"/>
      <c r="BC430" s="1430"/>
      <c r="BD430" s="1430"/>
    </row>
    <row r="431" spans="2:56">
      <c r="B431" s="1430"/>
      <c r="C431" s="1430"/>
      <c r="D431" s="1430"/>
      <c r="E431" s="1430"/>
      <c r="F431" s="1430"/>
      <c r="G431" s="1430"/>
      <c r="H431" s="1430"/>
      <c r="I431" s="1430"/>
      <c r="J431" s="1430"/>
      <c r="K431" s="1430"/>
      <c r="L431" s="1430"/>
      <c r="M431" s="1430"/>
      <c r="N431" s="1430"/>
      <c r="O431" s="1430"/>
      <c r="P431" s="1430"/>
      <c r="Q431" s="1430"/>
      <c r="R431" s="1430"/>
      <c r="S431" s="1430"/>
      <c r="T431" s="1430"/>
      <c r="U431" s="1430"/>
      <c r="V431" s="1430"/>
      <c r="W431" s="1430"/>
      <c r="X431" s="1430"/>
      <c r="Y431" s="1430"/>
      <c r="Z431" s="1430"/>
      <c r="AA431" s="1430"/>
      <c r="AB431" s="1430"/>
      <c r="AC431" s="1430"/>
      <c r="AD431" s="1430"/>
      <c r="AE431" s="1430"/>
      <c r="AF431" s="1430"/>
      <c r="AG431" s="1430"/>
      <c r="AH431" s="1430"/>
      <c r="AI431" s="1430"/>
      <c r="AJ431" s="1430"/>
      <c r="AK431" s="1430"/>
      <c r="AL431" s="1430"/>
      <c r="AM431" s="1430"/>
      <c r="AN431" s="1430"/>
      <c r="AO431" s="1430"/>
      <c r="AP431" s="1430"/>
      <c r="AQ431" s="1430"/>
      <c r="AR431" s="1430"/>
      <c r="AS431" s="1430"/>
      <c r="AT431" s="1430"/>
      <c r="AU431" s="1430"/>
      <c r="AV431" s="1430"/>
      <c r="AW431" s="1430"/>
      <c r="AX431" s="1430"/>
      <c r="AY431" s="1430"/>
      <c r="AZ431" s="1430"/>
      <c r="BA431" s="1430"/>
      <c r="BB431" s="1430"/>
      <c r="BC431" s="1430"/>
      <c r="BD431" s="1430"/>
    </row>
    <row r="432" spans="2:56">
      <c r="B432" s="1430"/>
      <c r="C432" s="1430"/>
      <c r="D432" s="1430"/>
      <c r="E432" s="1430"/>
      <c r="F432" s="1430"/>
      <c r="G432" s="1430"/>
      <c r="H432" s="1430"/>
      <c r="I432" s="1430"/>
      <c r="J432" s="1430"/>
      <c r="K432" s="1430"/>
      <c r="L432" s="1430"/>
      <c r="M432" s="1430"/>
      <c r="N432" s="1430"/>
      <c r="O432" s="1430"/>
      <c r="P432" s="1430"/>
      <c r="Q432" s="1430"/>
      <c r="R432" s="1430"/>
      <c r="S432" s="1430"/>
      <c r="T432" s="1430"/>
      <c r="U432" s="1430"/>
      <c r="V432" s="1430"/>
      <c r="W432" s="1430"/>
      <c r="X432" s="1430"/>
      <c r="Y432" s="1430"/>
      <c r="Z432" s="1430"/>
      <c r="AA432" s="1430"/>
      <c r="AB432" s="1430"/>
      <c r="AC432" s="1430"/>
      <c r="AD432" s="1430"/>
      <c r="AE432" s="1430"/>
      <c r="AF432" s="1430"/>
      <c r="AG432" s="1430"/>
      <c r="AH432" s="1430"/>
      <c r="AI432" s="1430"/>
      <c r="AJ432" s="1430"/>
      <c r="AK432" s="1430"/>
      <c r="AL432" s="1430"/>
      <c r="AM432" s="1430"/>
      <c r="AN432" s="1430"/>
      <c r="AO432" s="1430"/>
      <c r="AP432" s="1430"/>
      <c r="AQ432" s="1430"/>
      <c r="AR432" s="1430"/>
      <c r="AS432" s="1430"/>
      <c r="AT432" s="1430"/>
      <c r="AU432" s="1430"/>
      <c r="AV432" s="1430"/>
      <c r="AW432" s="1430"/>
      <c r="AX432" s="1430"/>
      <c r="AY432" s="1430"/>
      <c r="AZ432" s="1430"/>
      <c r="BA432" s="1430"/>
      <c r="BB432" s="1430"/>
      <c r="BC432" s="1430"/>
      <c r="BD432" s="1430"/>
    </row>
    <row r="433" spans="2:56">
      <c r="B433" s="1430"/>
      <c r="C433" s="1430"/>
      <c r="D433" s="1430"/>
      <c r="E433" s="1430"/>
      <c r="F433" s="1430"/>
      <c r="G433" s="1430"/>
      <c r="H433" s="1430"/>
      <c r="I433" s="1430"/>
      <c r="J433" s="1430"/>
      <c r="K433" s="1430"/>
      <c r="L433" s="1430"/>
      <c r="M433" s="1430"/>
      <c r="N433" s="1430"/>
      <c r="O433" s="1430"/>
      <c r="P433" s="1430"/>
      <c r="Q433" s="1430"/>
      <c r="R433" s="1430"/>
      <c r="S433" s="1430"/>
      <c r="T433" s="1430"/>
      <c r="U433" s="1430"/>
      <c r="V433" s="1430"/>
      <c r="W433" s="1430"/>
      <c r="X433" s="1430"/>
      <c r="Y433" s="1430"/>
      <c r="Z433" s="1430"/>
      <c r="AA433" s="1430"/>
      <c r="AB433" s="1430"/>
      <c r="AC433" s="1430"/>
      <c r="AD433" s="1430"/>
      <c r="AE433" s="1430"/>
      <c r="AF433" s="1430"/>
      <c r="AG433" s="1430"/>
      <c r="AH433" s="1430"/>
      <c r="AI433" s="1430"/>
      <c r="AJ433" s="1430"/>
      <c r="AK433" s="1430"/>
      <c r="AL433" s="1430"/>
      <c r="AM433" s="1430"/>
      <c r="AN433" s="1430"/>
      <c r="AO433" s="1430"/>
      <c r="AP433" s="1430"/>
      <c r="AQ433" s="1430"/>
      <c r="AR433" s="1430"/>
      <c r="AS433" s="1430"/>
      <c r="AT433" s="1430"/>
      <c r="AU433" s="1430"/>
      <c r="AV433" s="1430"/>
      <c r="AW433" s="1430"/>
      <c r="AX433" s="1430"/>
      <c r="AY433" s="1430"/>
      <c r="AZ433" s="1430"/>
      <c r="BA433" s="1430"/>
      <c r="BB433" s="1430"/>
      <c r="BC433" s="1430"/>
      <c r="BD433" s="1430"/>
    </row>
    <row r="434" spans="2:56">
      <c r="B434" s="1430"/>
      <c r="C434" s="1430"/>
      <c r="D434" s="1430"/>
      <c r="E434" s="1430"/>
      <c r="F434" s="1430"/>
      <c r="G434" s="1430"/>
      <c r="H434" s="1430"/>
      <c r="I434" s="1430"/>
      <c r="J434" s="1430"/>
      <c r="K434" s="1430"/>
      <c r="L434" s="1430"/>
      <c r="M434" s="1430"/>
      <c r="N434" s="1430"/>
      <c r="O434" s="1430"/>
      <c r="P434" s="1430"/>
      <c r="Q434" s="1430"/>
      <c r="R434" s="1430"/>
      <c r="S434" s="1430"/>
      <c r="T434" s="1430"/>
      <c r="U434" s="1430"/>
      <c r="V434" s="1430"/>
      <c r="W434" s="1430"/>
      <c r="X434" s="1430"/>
      <c r="Y434" s="1430"/>
      <c r="Z434" s="1430"/>
      <c r="AA434" s="1430"/>
      <c r="AB434" s="1430"/>
      <c r="AC434" s="1430"/>
      <c r="AD434" s="1430"/>
      <c r="AE434" s="1430"/>
      <c r="AF434" s="1430"/>
      <c r="AG434" s="1430"/>
      <c r="AH434" s="1430"/>
      <c r="AI434" s="1430"/>
      <c r="AJ434" s="1430"/>
      <c r="AK434" s="1430"/>
      <c r="AL434" s="1430"/>
      <c r="AM434" s="1430"/>
      <c r="AN434" s="1430"/>
      <c r="AO434" s="1430"/>
      <c r="AP434" s="1430"/>
      <c r="AQ434" s="1430"/>
      <c r="AR434" s="1430"/>
      <c r="AS434" s="1430"/>
      <c r="AT434" s="1430"/>
      <c r="AU434" s="1430"/>
      <c r="AV434" s="1430"/>
      <c r="AW434" s="1430"/>
      <c r="AX434" s="1430"/>
      <c r="AY434" s="1430"/>
      <c r="AZ434" s="1430"/>
      <c r="BA434" s="1430"/>
      <c r="BB434" s="1430"/>
      <c r="BC434" s="1430"/>
      <c r="BD434" s="1430"/>
    </row>
    <row r="435" spans="2:56">
      <c r="B435" s="1430"/>
      <c r="C435" s="1430"/>
      <c r="D435" s="1430"/>
      <c r="E435" s="1430"/>
      <c r="F435" s="1430"/>
      <c r="G435" s="1430"/>
      <c r="H435" s="1430"/>
      <c r="I435" s="1430"/>
      <c r="J435" s="1430"/>
      <c r="K435" s="1430"/>
      <c r="L435" s="1430"/>
      <c r="M435" s="1430"/>
      <c r="N435" s="1430"/>
      <c r="O435" s="1430"/>
      <c r="P435" s="1430"/>
      <c r="Q435" s="1430"/>
      <c r="R435" s="1430"/>
      <c r="S435" s="1430"/>
      <c r="T435" s="1430"/>
      <c r="U435" s="1430"/>
      <c r="V435" s="1430"/>
      <c r="W435" s="1430"/>
      <c r="X435" s="1430"/>
      <c r="Y435" s="1430"/>
      <c r="Z435" s="1430"/>
      <c r="AA435" s="1430"/>
      <c r="AB435" s="1430"/>
      <c r="AC435" s="1430"/>
      <c r="AD435" s="1430"/>
      <c r="AE435" s="1430"/>
      <c r="AF435" s="1430"/>
      <c r="AG435" s="1430"/>
      <c r="AH435" s="1430"/>
      <c r="AI435" s="1430"/>
      <c r="AJ435" s="1430"/>
      <c r="AK435" s="1430"/>
      <c r="AL435" s="1430"/>
      <c r="AM435" s="1430"/>
      <c r="AN435" s="1430"/>
      <c r="AO435" s="1430"/>
      <c r="AP435" s="1430"/>
      <c r="AQ435" s="1430"/>
      <c r="AR435" s="1430"/>
      <c r="AS435" s="1430"/>
      <c r="AT435" s="1430"/>
      <c r="AU435" s="1430"/>
      <c r="AV435" s="1430"/>
      <c r="AW435" s="1430"/>
      <c r="AX435" s="1430"/>
      <c r="AY435" s="1430"/>
      <c r="AZ435" s="1430"/>
      <c r="BA435" s="1430"/>
      <c r="BB435" s="1430"/>
      <c r="BC435" s="1430"/>
      <c r="BD435" s="1430"/>
    </row>
    <row r="436" spans="2:56">
      <c r="B436" s="1430"/>
      <c r="C436" s="1430"/>
      <c r="D436" s="1430"/>
      <c r="E436" s="1430"/>
      <c r="F436" s="1430"/>
      <c r="G436" s="1430"/>
      <c r="H436" s="1430"/>
      <c r="I436" s="1430"/>
      <c r="J436" s="1430"/>
      <c r="K436" s="1430"/>
      <c r="L436" s="1430"/>
      <c r="M436" s="1430"/>
      <c r="N436" s="1430"/>
      <c r="O436" s="1430"/>
      <c r="P436" s="1430"/>
      <c r="Q436" s="1430"/>
      <c r="R436" s="1430"/>
      <c r="S436" s="1430"/>
      <c r="T436" s="1430"/>
      <c r="U436" s="1430"/>
      <c r="V436" s="1430"/>
      <c r="W436" s="1430"/>
      <c r="X436" s="1430"/>
      <c r="Y436" s="1430"/>
      <c r="Z436" s="1430"/>
      <c r="AA436" s="1430"/>
      <c r="AB436" s="1430"/>
      <c r="AC436" s="1430"/>
      <c r="AD436" s="1430"/>
      <c r="AE436" s="1430"/>
      <c r="AF436" s="1430"/>
      <c r="AG436" s="1430"/>
      <c r="AH436" s="1430"/>
      <c r="AI436" s="1430"/>
      <c r="AJ436" s="1430"/>
      <c r="AK436" s="1430"/>
      <c r="AL436" s="1430"/>
      <c r="AM436" s="1430"/>
      <c r="AN436" s="1430"/>
      <c r="AO436" s="1430"/>
      <c r="AP436" s="1430"/>
      <c r="AQ436" s="1430"/>
      <c r="AR436" s="1430"/>
      <c r="AS436" s="1430"/>
      <c r="AT436" s="1430"/>
      <c r="AU436" s="1430"/>
      <c r="AV436" s="1430"/>
      <c r="AW436" s="1430"/>
      <c r="AX436" s="1430"/>
      <c r="AY436" s="1430"/>
      <c r="AZ436" s="1430"/>
      <c r="BA436" s="1430"/>
      <c r="BB436" s="1430"/>
      <c r="BC436" s="1430"/>
      <c r="BD436" s="1430"/>
    </row>
    <row r="437" spans="2:56">
      <c r="B437" s="1430"/>
      <c r="C437" s="1430"/>
      <c r="D437" s="1430"/>
      <c r="E437" s="1430"/>
      <c r="F437" s="1430"/>
      <c r="G437" s="1430"/>
      <c r="H437" s="1430"/>
      <c r="I437" s="1430"/>
      <c r="J437" s="1430"/>
      <c r="K437" s="1430"/>
      <c r="L437" s="1430"/>
      <c r="M437" s="1430"/>
      <c r="N437" s="1430"/>
      <c r="O437" s="1430"/>
      <c r="P437" s="1430"/>
      <c r="Q437" s="1430"/>
      <c r="R437" s="1430"/>
      <c r="S437" s="1430"/>
      <c r="T437" s="1430"/>
      <c r="U437" s="1430"/>
      <c r="V437" s="1430"/>
      <c r="W437" s="1430"/>
      <c r="X437" s="1430"/>
      <c r="Y437" s="1430"/>
      <c r="Z437" s="1430"/>
      <c r="AA437" s="1430"/>
      <c r="AB437" s="1430"/>
      <c r="AC437" s="1430"/>
      <c r="AD437" s="1430"/>
      <c r="AE437" s="1430"/>
      <c r="AF437" s="1430"/>
      <c r="AG437" s="1430"/>
      <c r="AH437" s="1430"/>
      <c r="AI437" s="1430"/>
      <c r="AJ437" s="1430"/>
      <c r="AK437" s="1430"/>
      <c r="AL437" s="1430"/>
      <c r="AM437" s="1430"/>
      <c r="AN437" s="1430"/>
      <c r="AO437" s="1430"/>
      <c r="AP437" s="1430"/>
      <c r="AQ437" s="1430"/>
      <c r="AR437" s="1430"/>
      <c r="AS437" s="1430"/>
      <c r="AT437" s="1430"/>
      <c r="AU437" s="1430"/>
      <c r="AV437" s="1430"/>
      <c r="AW437" s="1430"/>
      <c r="AX437" s="1430"/>
      <c r="AY437" s="1430"/>
      <c r="AZ437" s="1430"/>
      <c r="BA437" s="1430"/>
      <c r="BB437" s="1430"/>
      <c r="BC437" s="1430"/>
      <c r="BD437" s="1430"/>
    </row>
    <row r="438" spans="2:56">
      <c r="B438" s="1430"/>
      <c r="C438" s="1430"/>
      <c r="D438" s="1430"/>
      <c r="E438" s="1430"/>
      <c r="F438" s="1430"/>
      <c r="G438" s="1430"/>
      <c r="H438" s="1430"/>
      <c r="I438" s="1430"/>
      <c r="J438" s="1430"/>
      <c r="K438" s="1430"/>
      <c r="L438" s="1430"/>
      <c r="M438" s="1430"/>
      <c r="N438" s="1430"/>
      <c r="O438" s="1430"/>
      <c r="P438" s="1430"/>
      <c r="Q438" s="1430"/>
      <c r="R438" s="1430"/>
      <c r="S438" s="1430"/>
      <c r="T438" s="1430"/>
      <c r="U438" s="1430"/>
      <c r="V438" s="1430"/>
      <c r="W438" s="1430"/>
      <c r="X438" s="1430"/>
      <c r="Y438" s="1430"/>
      <c r="Z438" s="1430"/>
      <c r="AA438" s="1430"/>
      <c r="AB438" s="1430"/>
      <c r="AC438" s="1430"/>
      <c r="AD438" s="1430"/>
      <c r="AE438" s="1430"/>
      <c r="AF438" s="1430"/>
      <c r="AG438" s="1430"/>
      <c r="AH438" s="1430"/>
      <c r="AI438" s="1430"/>
      <c r="AJ438" s="1430"/>
      <c r="AK438" s="1430"/>
      <c r="AL438" s="1430"/>
      <c r="AM438" s="1430"/>
      <c r="AN438" s="1430"/>
      <c r="AO438" s="1430"/>
      <c r="AP438" s="1430"/>
      <c r="AQ438" s="1430"/>
      <c r="AR438" s="1430"/>
      <c r="AS438" s="1430"/>
      <c r="AT438" s="1430"/>
      <c r="AU438" s="1430"/>
      <c r="AV438" s="1430"/>
      <c r="AW438" s="1430"/>
      <c r="AX438" s="1430"/>
      <c r="AY438" s="1430"/>
      <c r="AZ438" s="1430"/>
      <c r="BA438" s="1430"/>
      <c r="BB438" s="1430"/>
      <c r="BC438" s="1430"/>
      <c r="BD438" s="1430"/>
    </row>
    <row r="439" spans="2:56">
      <c r="B439" s="1430"/>
      <c r="C439" s="1430"/>
      <c r="D439" s="1430"/>
      <c r="E439" s="1430"/>
      <c r="F439" s="1430"/>
      <c r="G439" s="1430"/>
      <c r="H439" s="1430"/>
      <c r="I439" s="1430"/>
      <c r="J439" s="1430"/>
      <c r="K439" s="1430"/>
      <c r="L439" s="1430"/>
      <c r="M439" s="1430"/>
      <c r="N439" s="1430"/>
      <c r="O439" s="1430"/>
      <c r="P439" s="1430"/>
      <c r="Q439" s="1430"/>
      <c r="R439" s="1430"/>
      <c r="S439" s="1430"/>
      <c r="T439" s="1430"/>
      <c r="U439" s="1430"/>
      <c r="V439" s="1430"/>
      <c r="W439" s="1430"/>
      <c r="X439" s="1430"/>
      <c r="Y439" s="1430"/>
      <c r="Z439" s="1430"/>
      <c r="AA439" s="1430"/>
      <c r="AB439" s="1430"/>
      <c r="AC439" s="1430"/>
      <c r="AD439" s="1430"/>
      <c r="AE439" s="1430"/>
      <c r="AF439" s="1430"/>
      <c r="AG439" s="1430"/>
      <c r="AH439" s="1430"/>
      <c r="AI439" s="1430"/>
      <c r="AJ439" s="1430"/>
      <c r="AK439" s="1430"/>
      <c r="AL439" s="1430"/>
      <c r="AM439" s="1430"/>
      <c r="AN439" s="1430"/>
      <c r="AO439" s="1430"/>
      <c r="AP439" s="1430"/>
      <c r="AQ439" s="1430"/>
      <c r="AR439" s="1430"/>
      <c r="AS439" s="1430"/>
      <c r="AT439" s="1430"/>
      <c r="AU439" s="1430"/>
      <c r="AV439" s="1430"/>
      <c r="AW439" s="1430"/>
      <c r="AX439" s="1430"/>
      <c r="AY439" s="1430"/>
      <c r="AZ439" s="1430"/>
      <c r="BA439" s="1430"/>
      <c r="BB439" s="1430"/>
      <c r="BC439" s="1430"/>
      <c r="BD439" s="1430"/>
    </row>
    <row r="440" spans="2:56">
      <c r="B440" s="1430"/>
      <c r="C440" s="1430"/>
      <c r="D440" s="1430"/>
      <c r="E440" s="1430"/>
      <c r="F440" s="1430"/>
      <c r="G440" s="1430"/>
      <c r="H440" s="1430"/>
      <c r="I440" s="1430"/>
      <c r="J440" s="1430"/>
      <c r="K440" s="1430"/>
      <c r="L440" s="1430"/>
      <c r="M440" s="1430"/>
      <c r="N440" s="1430"/>
      <c r="O440" s="1430"/>
      <c r="P440" s="1430"/>
      <c r="Q440" s="1430"/>
      <c r="R440" s="1430"/>
      <c r="S440" s="1430"/>
      <c r="T440" s="1430"/>
      <c r="U440" s="1430"/>
      <c r="V440" s="1430"/>
      <c r="W440" s="1430"/>
      <c r="X440" s="1430"/>
      <c r="Y440" s="1430"/>
      <c r="Z440" s="1430"/>
      <c r="AA440" s="1430"/>
      <c r="AB440" s="1430"/>
      <c r="AC440" s="1430"/>
      <c r="AD440" s="1430"/>
      <c r="AE440" s="1430"/>
      <c r="AF440" s="1430"/>
      <c r="AG440" s="1430"/>
      <c r="AH440" s="1430"/>
      <c r="AI440" s="1430"/>
      <c r="AJ440" s="1430"/>
      <c r="AK440" s="1430"/>
      <c r="AL440" s="1430"/>
      <c r="AM440" s="1430"/>
      <c r="AN440" s="1430"/>
      <c r="AO440" s="1430"/>
      <c r="AP440" s="1430"/>
      <c r="AQ440" s="1430"/>
      <c r="AR440" s="1430"/>
      <c r="AS440" s="1430"/>
      <c r="AT440" s="1430"/>
      <c r="AU440" s="1430"/>
      <c r="AV440" s="1430"/>
      <c r="AW440" s="1430"/>
      <c r="AX440" s="1430"/>
      <c r="AY440" s="1430"/>
      <c r="AZ440" s="1430"/>
      <c r="BA440" s="1430"/>
      <c r="BB440" s="1430"/>
      <c r="BC440" s="1430"/>
      <c r="BD440" s="1430"/>
    </row>
    <row r="441" spans="2:56">
      <c r="B441" s="1430"/>
      <c r="C441" s="1430"/>
      <c r="D441" s="1430"/>
      <c r="E441" s="1430"/>
      <c r="F441" s="1430"/>
      <c r="G441" s="1430"/>
      <c r="H441" s="1430"/>
      <c r="I441" s="1430"/>
      <c r="J441" s="1430"/>
      <c r="K441" s="1430"/>
      <c r="L441" s="1430"/>
      <c r="M441" s="1430"/>
      <c r="N441" s="1430"/>
      <c r="O441" s="1430"/>
      <c r="P441" s="1430"/>
      <c r="Q441" s="1430"/>
      <c r="R441" s="1430"/>
      <c r="S441" s="1430"/>
      <c r="T441" s="1430"/>
      <c r="U441" s="1430"/>
      <c r="V441" s="1430"/>
      <c r="W441" s="1430"/>
      <c r="X441" s="1430"/>
      <c r="Y441" s="1430"/>
      <c r="Z441" s="1430"/>
      <c r="AA441" s="1430"/>
      <c r="AB441" s="1430"/>
      <c r="AC441" s="1430"/>
      <c r="AD441" s="1430"/>
      <c r="AE441" s="1430"/>
      <c r="AF441" s="1430"/>
      <c r="AG441" s="1430"/>
      <c r="AH441" s="1430"/>
      <c r="AI441" s="1430"/>
      <c r="AJ441" s="1430"/>
      <c r="AK441" s="1430"/>
      <c r="AL441" s="1430"/>
      <c r="AM441" s="1430"/>
      <c r="AN441" s="1430"/>
      <c r="AO441" s="1430"/>
      <c r="AP441" s="1430"/>
      <c r="AQ441" s="1430"/>
      <c r="AR441" s="1430"/>
      <c r="AS441" s="1430"/>
      <c r="AT441" s="1430"/>
      <c r="AU441" s="1430"/>
      <c r="AV441" s="1430"/>
      <c r="AW441" s="1430"/>
      <c r="AX441" s="1430"/>
      <c r="AY441" s="1430"/>
      <c r="AZ441" s="1430"/>
      <c r="BA441" s="1430"/>
      <c r="BB441" s="1430"/>
      <c r="BC441" s="1430"/>
      <c r="BD441" s="1430"/>
    </row>
    <row r="442" spans="2:56">
      <c r="B442" s="1430"/>
      <c r="C442" s="1430"/>
      <c r="D442" s="1430"/>
      <c r="E442" s="1430"/>
      <c r="F442" s="1430"/>
      <c r="G442" s="1430"/>
      <c r="H442" s="1430"/>
      <c r="I442" s="1430"/>
      <c r="J442" s="1430"/>
      <c r="K442" s="1430"/>
      <c r="L442" s="1430"/>
      <c r="M442" s="1430"/>
      <c r="N442" s="1430"/>
      <c r="O442" s="1430"/>
      <c r="P442" s="1430"/>
      <c r="Q442" s="1430"/>
      <c r="R442" s="1430"/>
      <c r="S442" s="1430"/>
      <c r="T442" s="1430"/>
      <c r="U442" s="1430"/>
      <c r="V442" s="1430"/>
      <c r="W442" s="1430"/>
      <c r="X442" s="1430"/>
      <c r="Y442" s="1430"/>
      <c r="Z442" s="1430"/>
      <c r="AA442" s="1430"/>
      <c r="AB442" s="1430"/>
      <c r="AC442" s="1430"/>
      <c r="AD442" s="1430"/>
      <c r="AE442" s="1430"/>
      <c r="AF442" s="1430"/>
      <c r="AG442" s="1430"/>
      <c r="AH442" s="1430"/>
      <c r="AI442" s="1430"/>
      <c r="AJ442" s="1430"/>
      <c r="AK442" s="1430"/>
      <c r="AL442" s="1430"/>
      <c r="AM442" s="1430"/>
      <c r="AN442" s="1430"/>
      <c r="AO442" s="1430"/>
      <c r="AP442" s="1430"/>
      <c r="AQ442" s="1430"/>
      <c r="AR442" s="1430"/>
      <c r="AS442" s="1430"/>
      <c r="AT442" s="1430"/>
      <c r="AU442" s="1430"/>
      <c r="AV442" s="1430"/>
      <c r="AW442" s="1430"/>
      <c r="AX442" s="1430"/>
      <c r="AY442" s="1430"/>
      <c r="AZ442" s="1430"/>
      <c r="BA442" s="1430"/>
      <c r="BB442" s="1430"/>
      <c r="BC442" s="1430"/>
      <c r="BD442" s="1430"/>
    </row>
    <row r="443" spans="2:56">
      <c r="B443" s="1430"/>
      <c r="C443" s="1430"/>
      <c r="D443" s="1430"/>
      <c r="E443" s="1430"/>
      <c r="F443" s="1430"/>
      <c r="G443" s="1430"/>
      <c r="H443" s="1430"/>
      <c r="I443" s="1430"/>
      <c r="J443" s="1430"/>
      <c r="K443" s="1430"/>
      <c r="L443" s="1430"/>
      <c r="M443" s="1430"/>
      <c r="N443" s="1430"/>
      <c r="O443" s="1430"/>
      <c r="P443" s="1430"/>
      <c r="Q443" s="1430"/>
      <c r="R443" s="1430"/>
      <c r="S443" s="1430"/>
      <c r="T443" s="1430"/>
      <c r="U443" s="1430"/>
      <c r="V443" s="1430"/>
      <c r="W443" s="1430"/>
      <c r="X443" s="1430"/>
      <c r="Y443" s="1430"/>
      <c r="Z443" s="1430"/>
      <c r="AA443" s="1430"/>
      <c r="AB443" s="1430"/>
      <c r="AC443" s="1430"/>
      <c r="AD443" s="1430"/>
      <c r="AE443" s="1430"/>
      <c r="AF443" s="1430"/>
      <c r="AG443" s="1430"/>
      <c r="AH443" s="1430"/>
      <c r="AI443" s="1430"/>
      <c r="AJ443" s="1430"/>
      <c r="AK443" s="1430"/>
      <c r="AL443" s="1430"/>
      <c r="AM443" s="1430"/>
      <c r="AN443" s="1430"/>
      <c r="AO443" s="1430"/>
      <c r="AP443" s="1430"/>
      <c r="AQ443" s="1430"/>
      <c r="AR443" s="1430"/>
      <c r="AS443" s="1430"/>
      <c r="AT443" s="1430"/>
      <c r="AU443" s="1430"/>
      <c r="AV443" s="1430"/>
      <c r="AW443" s="1430"/>
      <c r="AX443" s="1430"/>
      <c r="AY443" s="1430"/>
      <c r="AZ443" s="1430"/>
      <c r="BA443" s="1430"/>
      <c r="BB443" s="1430"/>
      <c r="BC443" s="1430"/>
      <c r="BD443" s="1430"/>
    </row>
    <row r="444" spans="2:56">
      <c r="B444" s="1430"/>
      <c r="C444" s="1430"/>
      <c r="D444" s="1430"/>
      <c r="E444" s="1430"/>
      <c r="F444" s="1430"/>
      <c r="G444" s="1430"/>
      <c r="H444" s="1430"/>
      <c r="I444" s="1430"/>
      <c r="J444" s="1430"/>
      <c r="K444" s="1430"/>
      <c r="L444" s="1430"/>
      <c r="M444" s="1430"/>
      <c r="N444" s="1430"/>
      <c r="O444" s="1430"/>
      <c r="P444" s="1430"/>
      <c r="Q444" s="1430"/>
      <c r="R444" s="1430"/>
      <c r="S444" s="1430"/>
      <c r="T444" s="1430"/>
      <c r="U444" s="1430"/>
      <c r="V444" s="1430"/>
      <c r="W444" s="1430"/>
      <c r="X444" s="1430"/>
      <c r="Y444" s="1430"/>
      <c r="Z444" s="1430"/>
      <c r="AA444" s="1430"/>
      <c r="AB444" s="1430"/>
      <c r="AC444" s="1430"/>
      <c r="AD444" s="1430"/>
      <c r="AE444" s="1430"/>
      <c r="AF444" s="1430"/>
      <c r="AG444" s="1430"/>
      <c r="AH444" s="1430"/>
      <c r="AI444" s="1430"/>
      <c r="AJ444" s="1430"/>
      <c r="AK444" s="1430"/>
      <c r="AL444" s="1430"/>
      <c r="AM444" s="1430"/>
      <c r="AN444" s="1430"/>
      <c r="AO444" s="1430"/>
      <c r="AP444" s="1430"/>
      <c r="AQ444" s="1430"/>
      <c r="AR444" s="1430"/>
      <c r="AS444" s="1430"/>
      <c r="AT444" s="1430"/>
      <c r="AU444" s="1430"/>
      <c r="AV444" s="1430"/>
      <c r="AW444" s="1430"/>
      <c r="AX444" s="1430"/>
      <c r="AY444" s="1430"/>
      <c r="AZ444" s="1430"/>
      <c r="BA444" s="1430"/>
      <c r="BB444" s="1430"/>
      <c r="BC444" s="1430"/>
      <c r="BD444" s="1430"/>
    </row>
    <row r="445" spans="2:56">
      <c r="B445" s="1430"/>
      <c r="C445" s="1430"/>
      <c r="D445" s="1430"/>
      <c r="E445" s="1430"/>
      <c r="F445" s="1430"/>
      <c r="G445" s="1430"/>
      <c r="H445" s="1430"/>
      <c r="I445" s="1430"/>
      <c r="J445" s="1430"/>
      <c r="K445" s="1430"/>
      <c r="L445" s="1430"/>
      <c r="M445" s="1430"/>
      <c r="N445" s="1430"/>
      <c r="O445" s="1430"/>
      <c r="P445" s="1430"/>
      <c r="Q445" s="1430"/>
      <c r="R445" s="1430"/>
      <c r="S445" s="1430"/>
      <c r="T445" s="1430"/>
      <c r="U445" s="1430"/>
      <c r="V445" s="1430"/>
      <c r="W445" s="1430"/>
      <c r="X445" s="1430"/>
      <c r="Y445" s="1430"/>
      <c r="Z445" s="1430"/>
      <c r="AA445" s="1430"/>
      <c r="AB445" s="1430"/>
      <c r="AC445" s="1430"/>
      <c r="AD445" s="1430"/>
      <c r="AE445" s="1430"/>
      <c r="AF445" s="1430"/>
      <c r="AG445" s="1430"/>
      <c r="AH445" s="1430"/>
      <c r="AI445" s="1430"/>
      <c r="AJ445" s="1430"/>
      <c r="AK445" s="1430"/>
      <c r="AL445" s="1430"/>
      <c r="AM445" s="1430"/>
      <c r="AN445" s="1430"/>
      <c r="AO445" s="1430"/>
      <c r="AP445" s="1430"/>
      <c r="AQ445" s="1430"/>
      <c r="AR445" s="1430"/>
      <c r="AS445" s="1430"/>
      <c r="AT445" s="1430"/>
      <c r="AU445" s="1430"/>
      <c r="AV445" s="1430"/>
      <c r="AW445" s="1430"/>
      <c r="AX445" s="1430"/>
      <c r="AY445" s="1430"/>
      <c r="AZ445" s="1430"/>
      <c r="BA445" s="1430"/>
      <c r="BB445" s="1430"/>
      <c r="BC445" s="1430"/>
      <c r="BD445" s="1430"/>
    </row>
    <row r="446" spans="2:56">
      <c r="B446" s="1430"/>
      <c r="C446" s="1430"/>
      <c r="D446" s="1430"/>
      <c r="E446" s="1430"/>
      <c r="F446" s="1430"/>
      <c r="G446" s="1430"/>
      <c r="H446" s="1430"/>
      <c r="I446" s="1430"/>
      <c r="J446" s="1430"/>
      <c r="K446" s="1430"/>
      <c r="L446" s="1430"/>
      <c r="M446" s="1430"/>
      <c r="N446" s="1430"/>
      <c r="O446" s="1430"/>
      <c r="P446" s="1430"/>
      <c r="Q446" s="1430"/>
      <c r="R446" s="1430"/>
      <c r="S446" s="1430"/>
      <c r="T446" s="1430"/>
      <c r="U446" s="1430"/>
      <c r="V446" s="1430"/>
      <c r="W446" s="1430"/>
      <c r="X446" s="1430"/>
      <c r="Y446" s="1430"/>
      <c r="Z446" s="1430"/>
      <c r="AA446" s="1430"/>
      <c r="AB446" s="1430"/>
      <c r="AC446" s="1430"/>
      <c r="AD446" s="1430"/>
      <c r="AE446" s="1430"/>
      <c r="AF446" s="1430"/>
      <c r="AG446" s="1430"/>
      <c r="AH446" s="1430"/>
      <c r="AI446" s="1430"/>
      <c r="AJ446" s="1430"/>
      <c r="AK446" s="1430"/>
      <c r="AL446" s="1430"/>
      <c r="AM446" s="1430"/>
      <c r="AN446" s="1430"/>
      <c r="AO446" s="1430"/>
      <c r="AP446" s="1430"/>
      <c r="AQ446" s="1430"/>
      <c r="AR446" s="1430"/>
      <c r="AS446" s="1430"/>
      <c r="AT446" s="1430"/>
      <c r="AU446" s="1430"/>
      <c r="AV446" s="1430"/>
      <c r="AW446" s="1430"/>
      <c r="AX446" s="1430"/>
      <c r="AY446" s="1430"/>
      <c r="AZ446" s="1430"/>
      <c r="BA446" s="1430"/>
      <c r="BB446" s="1430"/>
      <c r="BC446" s="1430"/>
      <c r="BD446" s="1430"/>
    </row>
    <row r="447" spans="2:56">
      <c r="B447" s="1430"/>
      <c r="C447" s="1430"/>
      <c r="D447" s="1430"/>
      <c r="E447" s="1430"/>
      <c r="F447" s="1430"/>
      <c r="G447" s="1430"/>
      <c r="H447" s="1430"/>
      <c r="I447" s="1430"/>
      <c r="J447" s="1430"/>
      <c r="K447" s="1430"/>
      <c r="L447" s="1430"/>
      <c r="M447" s="1430"/>
      <c r="N447" s="1430"/>
      <c r="O447" s="1430"/>
      <c r="P447" s="1430"/>
      <c r="Q447" s="1430"/>
      <c r="R447" s="1430"/>
      <c r="S447" s="1430"/>
      <c r="T447" s="1430"/>
      <c r="U447" s="1430"/>
      <c r="V447" s="1430"/>
      <c r="W447" s="1430"/>
      <c r="X447" s="1430"/>
      <c r="Y447" s="1430"/>
      <c r="Z447" s="1430"/>
      <c r="AA447" s="1430"/>
      <c r="AB447" s="1430"/>
      <c r="AC447" s="1430"/>
      <c r="AD447" s="1430"/>
      <c r="AE447" s="1430"/>
      <c r="AF447" s="1430"/>
      <c r="AG447" s="1430"/>
      <c r="AH447" s="1430"/>
      <c r="AI447" s="1430"/>
      <c r="AJ447" s="1430"/>
      <c r="AK447" s="1430"/>
      <c r="AL447" s="1430"/>
      <c r="AM447" s="1430"/>
      <c r="AN447" s="1430"/>
      <c r="AO447" s="1430"/>
      <c r="AP447" s="1430"/>
      <c r="AQ447" s="1430"/>
      <c r="AR447" s="1430"/>
      <c r="AS447" s="1430"/>
      <c r="AT447" s="1430"/>
      <c r="AU447" s="1430"/>
      <c r="AV447" s="1430"/>
      <c r="AW447" s="1430"/>
      <c r="AX447" s="1430"/>
      <c r="AY447" s="1430"/>
      <c r="AZ447" s="1430"/>
      <c r="BA447" s="1430"/>
      <c r="BB447" s="1430"/>
      <c r="BC447" s="1430"/>
      <c r="BD447" s="1430"/>
    </row>
    <row r="448" spans="2:56">
      <c r="B448" s="1430"/>
      <c r="C448" s="1430"/>
      <c r="D448" s="1430"/>
      <c r="E448" s="1430"/>
      <c r="F448" s="1430"/>
      <c r="G448" s="1430"/>
      <c r="H448" s="1430"/>
      <c r="I448" s="1430"/>
      <c r="J448" s="1430"/>
      <c r="K448" s="1430"/>
      <c r="L448" s="1430"/>
      <c r="M448" s="1430"/>
      <c r="N448" s="1430"/>
      <c r="O448" s="1430"/>
      <c r="P448" s="1430"/>
      <c r="Q448" s="1430"/>
      <c r="R448" s="1430"/>
      <c r="S448" s="1430"/>
      <c r="T448" s="1430"/>
      <c r="U448" s="1430"/>
      <c r="V448" s="1430"/>
      <c r="W448" s="1430"/>
      <c r="X448" s="1430"/>
      <c r="Y448" s="1430"/>
      <c r="Z448" s="1430"/>
      <c r="AA448" s="1430"/>
      <c r="AB448" s="1430"/>
      <c r="AC448" s="1430"/>
      <c r="AD448" s="1430"/>
      <c r="AE448" s="1430"/>
      <c r="AF448" s="1430"/>
      <c r="AG448" s="1430"/>
      <c r="AH448" s="1430"/>
      <c r="AI448" s="1430"/>
      <c r="AJ448" s="1430"/>
      <c r="AK448" s="1430"/>
      <c r="AL448" s="1430"/>
      <c r="AM448" s="1430"/>
      <c r="AN448" s="1430"/>
      <c r="AO448" s="1430"/>
      <c r="AP448" s="1430"/>
      <c r="AQ448" s="1430"/>
      <c r="AR448" s="1430"/>
      <c r="AS448" s="1430"/>
      <c r="AT448" s="1430"/>
      <c r="AU448" s="1430"/>
      <c r="AV448" s="1430"/>
      <c r="AW448" s="1430"/>
      <c r="AX448" s="1430"/>
      <c r="AY448" s="1430"/>
      <c r="AZ448" s="1430"/>
      <c r="BA448" s="1430"/>
      <c r="BB448" s="1430"/>
      <c r="BC448" s="1430"/>
      <c r="BD448" s="1430"/>
    </row>
    <row r="449" spans="2:56">
      <c r="B449" s="1430"/>
      <c r="C449" s="1430"/>
      <c r="D449" s="1430"/>
      <c r="E449" s="1430"/>
      <c r="F449" s="1430"/>
      <c r="G449" s="1430"/>
      <c r="H449" s="1430"/>
      <c r="I449" s="1430"/>
      <c r="J449" s="1430"/>
      <c r="K449" s="1430"/>
      <c r="L449" s="1430"/>
      <c r="M449" s="1430"/>
      <c r="N449" s="1430"/>
      <c r="O449" s="1430"/>
      <c r="P449" s="1430"/>
      <c r="Q449" s="1430"/>
      <c r="R449" s="1430"/>
      <c r="S449" s="1430"/>
      <c r="T449" s="1430"/>
      <c r="U449" s="1430"/>
      <c r="V449" s="1430"/>
      <c r="W449" s="1430"/>
      <c r="X449" s="1430"/>
      <c r="Y449" s="1430"/>
      <c r="Z449" s="1430"/>
      <c r="AA449" s="1430"/>
      <c r="AB449" s="1430"/>
      <c r="AC449" s="1430"/>
      <c r="AD449" s="1430"/>
      <c r="AE449" s="1430"/>
      <c r="AF449" s="1430"/>
      <c r="AG449" s="1430"/>
      <c r="AH449" s="1430"/>
      <c r="AI449" s="1430"/>
      <c r="AJ449" s="1430"/>
      <c r="AK449" s="1430"/>
      <c r="AL449" s="1430"/>
      <c r="AM449" s="1430"/>
      <c r="AN449" s="1430"/>
      <c r="AO449" s="1430"/>
      <c r="AP449" s="1430"/>
      <c r="AQ449" s="1430"/>
      <c r="AR449" s="1430"/>
      <c r="AS449" s="1430"/>
      <c r="AT449" s="1430"/>
      <c r="AU449" s="1430"/>
      <c r="AV449" s="1430"/>
      <c r="AW449" s="1430"/>
      <c r="AX449" s="1430"/>
      <c r="AY449" s="1430"/>
      <c r="AZ449" s="1430"/>
      <c r="BA449" s="1430"/>
      <c r="BB449" s="1430"/>
      <c r="BC449" s="1430"/>
      <c r="BD449" s="1430"/>
    </row>
    <row r="450" spans="2:56">
      <c r="B450" s="1430"/>
      <c r="C450" s="1430"/>
      <c r="D450" s="1430"/>
      <c r="E450" s="1430"/>
      <c r="F450" s="1430"/>
      <c r="G450" s="1430"/>
      <c r="H450" s="1430"/>
      <c r="I450" s="1430"/>
      <c r="J450" s="1430"/>
      <c r="K450" s="1430"/>
      <c r="L450" s="1430"/>
      <c r="M450" s="1430"/>
      <c r="N450" s="1430"/>
      <c r="O450" s="1430"/>
      <c r="P450" s="1430"/>
      <c r="Q450" s="1430"/>
      <c r="R450" s="1430"/>
      <c r="S450" s="1430"/>
      <c r="T450" s="1430"/>
      <c r="U450" s="1430"/>
      <c r="V450" s="1430"/>
      <c r="W450" s="1430"/>
      <c r="X450" s="1430"/>
      <c r="Y450" s="1430"/>
      <c r="Z450" s="1430"/>
      <c r="AA450" s="1430"/>
      <c r="AB450" s="1430"/>
      <c r="AC450" s="1430"/>
      <c r="AD450" s="1430"/>
      <c r="AE450" s="1430"/>
      <c r="AF450" s="1430"/>
      <c r="AG450" s="1430"/>
      <c r="AH450" s="1430"/>
      <c r="AI450" s="1430"/>
      <c r="AJ450" s="1430"/>
      <c r="AK450" s="1430"/>
      <c r="AL450" s="1430"/>
      <c r="AM450" s="1430"/>
      <c r="AN450" s="1430"/>
      <c r="AO450" s="1430"/>
      <c r="AP450" s="1430"/>
      <c r="AQ450" s="1430"/>
      <c r="AR450" s="1430"/>
      <c r="AS450" s="1430"/>
      <c r="AT450" s="1430"/>
      <c r="AU450" s="1430"/>
      <c r="AV450" s="1430"/>
      <c r="AW450" s="1430"/>
      <c r="AX450" s="1430"/>
      <c r="AY450" s="1430"/>
      <c r="AZ450" s="1430"/>
      <c r="BA450" s="1430"/>
      <c r="BB450" s="1430"/>
      <c r="BC450" s="1430"/>
      <c r="BD450" s="1430"/>
    </row>
    <row r="451" spans="2:56">
      <c r="B451" s="1430"/>
      <c r="C451" s="1430"/>
      <c r="D451" s="1430"/>
      <c r="E451" s="1430"/>
      <c r="F451" s="1430"/>
      <c r="G451" s="1430"/>
      <c r="H451" s="1430"/>
      <c r="I451" s="1430"/>
      <c r="J451" s="1430"/>
      <c r="K451" s="1430"/>
      <c r="L451" s="1430"/>
      <c r="M451" s="1430"/>
      <c r="N451" s="1430"/>
      <c r="O451" s="1430"/>
      <c r="P451" s="1430"/>
      <c r="Q451" s="1430"/>
      <c r="R451" s="1430"/>
      <c r="S451" s="1430"/>
      <c r="T451" s="1430"/>
      <c r="U451" s="1430"/>
      <c r="V451" s="1430"/>
      <c r="W451" s="1430"/>
      <c r="X451" s="1430"/>
      <c r="Y451" s="1430"/>
      <c r="Z451" s="1430"/>
      <c r="AA451" s="1430"/>
      <c r="AB451" s="1430"/>
      <c r="AC451" s="1430"/>
      <c r="AD451" s="1430"/>
      <c r="AE451" s="1430"/>
      <c r="AF451" s="1430"/>
      <c r="AG451" s="1430"/>
      <c r="AH451" s="1430"/>
      <c r="AI451" s="1430"/>
      <c r="AJ451" s="1430"/>
      <c r="AK451" s="1430"/>
      <c r="AL451" s="1430"/>
      <c r="AM451" s="1430"/>
      <c r="AN451" s="1430"/>
      <c r="AO451" s="1430"/>
      <c r="AP451" s="1430"/>
      <c r="AQ451" s="1430"/>
      <c r="AR451" s="1430"/>
      <c r="AS451" s="1430"/>
      <c r="AT451" s="1430"/>
      <c r="AU451" s="1430"/>
      <c r="AV451" s="1430"/>
      <c r="AW451" s="1430"/>
      <c r="AX451" s="1430"/>
      <c r="AY451" s="1430"/>
      <c r="AZ451" s="1430"/>
      <c r="BA451" s="1430"/>
      <c r="BB451" s="1430"/>
      <c r="BC451" s="1430"/>
      <c r="BD451" s="1430"/>
    </row>
    <row r="452" spans="2:56">
      <c r="B452" s="1430"/>
      <c r="C452" s="1430"/>
      <c r="D452" s="1430"/>
      <c r="E452" s="1430"/>
      <c r="F452" s="1430"/>
      <c r="G452" s="1430"/>
      <c r="H452" s="1430"/>
      <c r="I452" s="1430"/>
      <c r="J452" s="1430"/>
      <c r="K452" s="1430"/>
      <c r="L452" s="1430"/>
      <c r="M452" s="1430"/>
      <c r="N452" s="1430"/>
      <c r="O452" s="1430"/>
      <c r="P452" s="1430"/>
      <c r="Q452" s="1430"/>
      <c r="R452" s="1430"/>
      <c r="S452" s="1430"/>
      <c r="T452" s="1430"/>
      <c r="U452" s="1430"/>
      <c r="V452" s="1430"/>
      <c r="W452" s="1430"/>
      <c r="X452" s="1430"/>
      <c r="Y452" s="1430"/>
      <c r="Z452" s="1430"/>
      <c r="AA452" s="1430"/>
      <c r="AB452" s="1430"/>
      <c r="AC452" s="1430"/>
      <c r="AD452" s="1430"/>
      <c r="AE452" s="1430"/>
      <c r="AF452" s="1430"/>
      <c r="AG452" s="1430"/>
      <c r="AH452" s="1430"/>
      <c r="AI452" s="1430"/>
      <c r="AJ452" s="1430"/>
      <c r="AK452" s="1430"/>
      <c r="AL452" s="1430"/>
      <c r="AM452" s="1430"/>
      <c r="AN452" s="1430"/>
      <c r="AO452" s="1430"/>
      <c r="AP452" s="1430"/>
      <c r="AQ452" s="1430"/>
      <c r="AR452" s="1430"/>
      <c r="AS452" s="1430"/>
      <c r="AT452" s="1430"/>
      <c r="AU452" s="1430"/>
      <c r="AV452" s="1430"/>
      <c r="AW452" s="1430"/>
      <c r="AX452" s="1430"/>
      <c r="AY452" s="1430"/>
      <c r="AZ452" s="1430"/>
      <c r="BA452" s="1430"/>
      <c r="BB452" s="1430"/>
      <c r="BC452" s="1430"/>
      <c r="BD452" s="1430"/>
    </row>
    <row r="453" spans="2:56">
      <c r="B453" s="1430"/>
      <c r="C453" s="1430"/>
      <c r="D453" s="1430"/>
      <c r="E453" s="1430"/>
      <c r="F453" s="1430"/>
      <c r="G453" s="1430"/>
      <c r="H453" s="1430"/>
      <c r="I453" s="1430"/>
      <c r="J453" s="1430"/>
      <c r="K453" s="1430"/>
      <c r="L453" s="1430"/>
      <c r="M453" s="1430"/>
      <c r="N453" s="1430"/>
      <c r="O453" s="1430"/>
      <c r="P453" s="1430"/>
      <c r="Q453" s="1430"/>
      <c r="R453" s="1430"/>
      <c r="S453" s="1430"/>
      <c r="T453" s="1430"/>
      <c r="U453" s="1430"/>
      <c r="V453" s="1430"/>
      <c r="W453" s="1430"/>
      <c r="X453" s="1430"/>
      <c r="Y453" s="1430"/>
      <c r="Z453" s="1430"/>
      <c r="AA453" s="1430"/>
      <c r="AB453" s="1430"/>
      <c r="AC453" s="1430"/>
      <c r="AD453" s="1430"/>
      <c r="AE453" s="1430"/>
      <c r="AF453" s="1430"/>
      <c r="AG453" s="1430"/>
      <c r="AH453" s="1430"/>
      <c r="AI453" s="1430"/>
      <c r="AJ453" s="1430"/>
      <c r="AK453" s="1430"/>
      <c r="AL453" s="1430"/>
      <c r="AM453" s="1430"/>
      <c r="AN453" s="1430"/>
      <c r="AO453" s="1430"/>
      <c r="AP453" s="1430"/>
      <c r="AQ453" s="1430"/>
      <c r="AR453" s="1430"/>
      <c r="AS453" s="1430"/>
      <c r="AT453" s="1430"/>
      <c r="AU453" s="1430"/>
      <c r="AV453" s="1430"/>
      <c r="AW453" s="1430"/>
      <c r="AX453" s="1430"/>
      <c r="AY453" s="1430"/>
      <c r="AZ453" s="1430"/>
      <c r="BA453" s="1430"/>
      <c r="BB453" s="1430"/>
      <c r="BC453" s="1430"/>
      <c r="BD453" s="1430"/>
    </row>
    <row r="454" spans="2:56">
      <c r="B454" s="1430"/>
      <c r="C454" s="1430"/>
      <c r="D454" s="1430"/>
      <c r="E454" s="1430"/>
      <c r="F454" s="1430"/>
      <c r="G454" s="1430"/>
      <c r="H454" s="1430"/>
      <c r="I454" s="1430"/>
      <c r="J454" s="1430"/>
      <c r="K454" s="1430"/>
      <c r="L454" s="1430"/>
      <c r="M454" s="1430"/>
      <c r="N454" s="1430"/>
      <c r="O454" s="1430"/>
      <c r="P454" s="1430"/>
      <c r="Q454" s="1430"/>
      <c r="R454" s="1430"/>
      <c r="S454" s="1430"/>
      <c r="T454" s="1430"/>
      <c r="U454" s="1430"/>
      <c r="V454" s="1430"/>
      <c r="W454" s="1430"/>
      <c r="X454" s="1430"/>
      <c r="Y454" s="1430"/>
      <c r="Z454" s="1430"/>
      <c r="AA454" s="1430"/>
      <c r="AB454" s="1430"/>
      <c r="AC454" s="1430"/>
      <c r="AD454" s="1430"/>
      <c r="AE454" s="1430"/>
      <c r="AF454" s="1430"/>
      <c r="AG454" s="1430"/>
      <c r="AH454" s="1430"/>
      <c r="AI454" s="1430"/>
      <c r="AJ454" s="1430"/>
      <c r="AK454" s="1430"/>
      <c r="AL454" s="1430"/>
      <c r="AM454" s="1430"/>
      <c r="AN454" s="1430"/>
      <c r="AO454" s="1430"/>
      <c r="AP454" s="1430"/>
      <c r="AQ454" s="1430"/>
      <c r="AR454" s="1430"/>
      <c r="AS454" s="1430"/>
      <c r="AT454" s="1430"/>
      <c r="AU454" s="1430"/>
      <c r="AV454" s="1430"/>
      <c r="AW454" s="1430"/>
      <c r="AX454" s="1430"/>
      <c r="AY454" s="1430"/>
      <c r="AZ454" s="1430"/>
      <c r="BA454" s="1430"/>
      <c r="BB454" s="1430"/>
      <c r="BC454" s="1430"/>
      <c r="BD454" s="1430"/>
    </row>
    <row r="455" spans="2:56">
      <c r="B455" s="1430"/>
      <c r="C455" s="1430"/>
      <c r="D455" s="1430"/>
      <c r="E455" s="1430"/>
      <c r="F455" s="1430"/>
      <c r="G455" s="1430"/>
      <c r="H455" s="1430"/>
      <c r="I455" s="1430"/>
      <c r="J455" s="1430"/>
      <c r="K455" s="1430"/>
      <c r="L455" s="1430"/>
      <c r="M455" s="1430"/>
      <c r="N455" s="1430"/>
      <c r="O455" s="1430"/>
      <c r="P455" s="1430"/>
      <c r="Q455" s="1430"/>
      <c r="R455" s="1430"/>
      <c r="S455" s="1430"/>
      <c r="T455" s="1430"/>
      <c r="U455" s="1430"/>
      <c r="V455" s="1430"/>
      <c r="W455" s="1430"/>
      <c r="X455" s="1430"/>
      <c r="Y455" s="1430"/>
      <c r="Z455" s="1430"/>
      <c r="AA455" s="1430"/>
      <c r="AB455" s="1430"/>
      <c r="AC455" s="1430"/>
      <c r="AD455" s="1430"/>
      <c r="AE455" s="1430"/>
      <c r="AF455" s="1430"/>
      <c r="AG455" s="1430"/>
      <c r="AH455" s="1430"/>
      <c r="AI455" s="1430"/>
      <c r="AJ455" s="1430"/>
      <c r="AK455" s="1430"/>
      <c r="AL455" s="1430"/>
      <c r="AM455" s="1430"/>
      <c r="AN455" s="1430"/>
      <c r="AO455" s="1430"/>
      <c r="AP455" s="1430"/>
      <c r="AQ455" s="1430"/>
      <c r="AR455" s="1430"/>
      <c r="AS455" s="1430"/>
      <c r="AT455" s="1430"/>
      <c r="AU455" s="1430"/>
      <c r="AV455" s="1430"/>
      <c r="AW455" s="1430"/>
      <c r="AX455" s="1430"/>
      <c r="AY455" s="1430"/>
      <c r="AZ455" s="1430"/>
      <c r="BA455" s="1430"/>
      <c r="BB455" s="1430"/>
      <c r="BC455" s="1430"/>
      <c r="BD455" s="1430"/>
    </row>
    <row r="456" spans="2:56">
      <c r="B456" s="1430"/>
      <c r="C456" s="1430"/>
      <c r="D456" s="1430"/>
      <c r="E456" s="1430"/>
      <c r="F456" s="1430"/>
      <c r="G456" s="1430"/>
      <c r="H456" s="1430"/>
      <c r="I456" s="1430"/>
      <c r="J456" s="1430"/>
      <c r="K456" s="1430"/>
      <c r="L456" s="1430"/>
      <c r="M456" s="1430"/>
      <c r="N456" s="1430"/>
      <c r="O456" s="1430"/>
      <c r="P456" s="1430"/>
      <c r="Q456" s="1430"/>
      <c r="R456" s="1430"/>
      <c r="S456" s="1430"/>
      <c r="T456" s="1430"/>
      <c r="U456" s="1430"/>
      <c r="V456" s="1430"/>
      <c r="W456" s="1430"/>
      <c r="X456" s="1430"/>
      <c r="Y456" s="1430"/>
      <c r="Z456" s="1430"/>
      <c r="AA456" s="1430"/>
      <c r="AB456" s="1430"/>
      <c r="AC456" s="1430"/>
      <c r="AD456" s="1430"/>
      <c r="AE456" s="1430"/>
      <c r="AF456" s="1430"/>
      <c r="AG456" s="1430"/>
      <c r="AH456" s="1430"/>
      <c r="AI456" s="1430"/>
      <c r="AJ456" s="1430"/>
      <c r="AK456" s="1430"/>
      <c r="AL456" s="1430"/>
      <c r="AM456" s="1430"/>
      <c r="AN456" s="1430"/>
      <c r="AO456" s="1430"/>
      <c r="AP456" s="1430"/>
      <c r="AQ456" s="1430"/>
      <c r="AR456" s="1430"/>
      <c r="AS456" s="1430"/>
      <c r="AT456" s="1430"/>
      <c r="AU456" s="1430"/>
      <c r="AV456" s="1430"/>
      <c r="AW456" s="1430"/>
      <c r="AX456" s="1430"/>
      <c r="AY456" s="1430"/>
      <c r="AZ456" s="1430"/>
      <c r="BA456" s="1430"/>
      <c r="BB456" s="1430"/>
      <c r="BC456" s="1430"/>
      <c r="BD456" s="1430"/>
    </row>
    <row r="457" spans="2:56">
      <c r="B457" s="1430"/>
      <c r="C457" s="1430"/>
      <c r="D457" s="1430"/>
      <c r="E457" s="1430"/>
      <c r="F457" s="1430"/>
      <c r="G457" s="1430"/>
      <c r="H457" s="1430"/>
      <c r="I457" s="1430"/>
      <c r="J457" s="1430"/>
      <c r="K457" s="1430"/>
      <c r="L457" s="1430"/>
      <c r="M457" s="1430"/>
      <c r="N457" s="1430"/>
      <c r="O457" s="1430"/>
      <c r="P457" s="1430"/>
      <c r="Q457" s="1430"/>
      <c r="R457" s="1430"/>
      <c r="S457" s="1430"/>
      <c r="T457" s="1430"/>
      <c r="U457" s="1430"/>
      <c r="V457" s="1430"/>
      <c r="W457" s="1430"/>
      <c r="X457" s="1430"/>
      <c r="Y457" s="1430"/>
      <c r="Z457" s="1430"/>
      <c r="AA457" s="1430"/>
      <c r="AB457" s="1430"/>
      <c r="AC457" s="1430"/>
      <c r="AD457" s="1430"/>
      <c r="AE457" s="1430"/>
      <c r="AF457" s="1430"/>
      <c r="AG457" s="1430"/>
      <c r="AH457" s="1430"/>
      <c r="AI457" s="1430"/>
      <c r="AJ457" s="1430"/>
      <c r="AK457" s="1430"/>
      <c r="AL457" s="1430"/>
      <c r="AM457" s="1430"/>
      <c r="AN457" s="1430"/>
      <c r="AO457" s="1430"/>
      <c r="AP457" s="1430"/>
      <c r="AQ457" s="1430"/>
      <c r="AR457" s="1430"/>
      <c r="AS457" s="1430"/>
      <c r="AT457" s="1430"/>
      <c r="AU457" s="1430"/>
      <c r="AV457" s="1430"/>
      <c r="AW457" s="1430"/>
      <c r="AX457" s="1430"/>
      <c r="AY457" s="1430"/>
      <c r="AZ457" s="1430"/>
      <c r="BA457" s="1430"/>
      <c r="BB457" s="1430"/>
      <c r="BC457" s="1430"/>
      <c r="BD457" s="1430"/>
    </row>
    <row r="458" spans="2:56">
      <c r="B458" s="1430"/>
      <c r="C458" s="1430"/>
      <c r="D458" s="1430"/>
      <c r="E458" s="1430"/>
      <c r="F458" s="1430"/>
      <c r="G458" s="1430"/>
      <c r="H458" s="1430"/>
      <c r="I458" s="1430"/>
      <c r="J458" s="1430"/>
      <c r="K458" s="1430"/>
      <c r="L458" s="1430"/>
      <c r="M458" s="1430"/>
      <c r="N458" s="1430"/>
      <c r="O458" s="1430"/>
      <c r="P458" s="1430"/>
      <c r="Q458" s="1430"/>
      <c r="R458" s="1430"/>
      <c r="S458" s="1430"/>
      <c r="T458" s="1430"/>
      <c r="U458" s="1430"/>
      <c r="V458" s="1430"/>
      <c r="W458" s="1430"/>
      <c r="X458" s="1430"/>
      <c r="Y458" s="1430"/>
      <c r="Z458" s="1430"/>
      <c r="AA458" s="1430"/>
      <c r="AB458" s="1430"/>
      <c r="AC458" s="1430"/>
      <c r="AD458" s="1430"/>
      <c r="AE458" s="1430"/>
      <c r="AF458" s="1430"/>
      <c r="AG458" s="1430"/>
      <c r="AH458" s="1430"/>
      <c r="AI458" s="1430"/>
      <c r="AJ458" s="1430"/>
      <c r="AK458" s="1430"/>
      <c r="AL458" s="1430"/>
      <c r="AM458" s="1430"/>
      <c r="AN458" s="1430"/>
      <c r="AO458" s="1430"/>
      <c r="AP458" s="1430"/>
      <c r="AQ458" s="1430"/>
      <c r="AR458" s="1430"/>
      <c r="AS458" s="1430"/>
      <c r="AT458" s="1430"/>
      <c r="AU458" s="1430"/>
      <c r="AV458" s="1430"/>
      <c r="AW458" s="1430"/>
      <c r="AX458" s="1430"/>
      <c r="AY458" s="1430"/>
      <c r="AZ458" s="1430"/>
      <c r="BA458" s="1430"/>
      <c r="BB458" s="1430"/>
      <c r="BC458" s="1430"/>
      <c r="BD458" s="1430"/>
    </row>
    <row r="459" spans="2:56">
      <c r="B459" s="1430"/>
      <c r="C459" s="1430"/>
      <c r="D459" s="1430"/>
      <c r="E459" s="1430"/>
      <c r="F459" s="1430"/>
      <c r="G459" s="1430"/>
      <c r="H459" s="1430"/>
      <c r="I459" s="1430"/>
      <c r="J459" s="1430"/>
      <c r="K459" s="1430"/>
      <c r="L459" s="1430"/>
      <c r="M459" s="1430"/>
      <c r="N459" s="1430"/>
      <c r="O459" s="1430"/>
      <c r="P459" s="1430"/>
      <c r="Q459" s="1430"/>
      <c r="R459" s="1430"/>
      <c r="S459" s="1430"/>
      <c r="T459" s="1430"/>
      <c r="U459" s="1430"/>
      <c r="V459" s="1430"/>
      <c r="W459" s="1430"/>
      <c r="X459" s="1430"/>
      <c r="Y459" s="1430"/>
      <c r="Z459" s="1430"/>
      <c r="AA459" s="1430"/>
      <c r="AB459" s="1430"/>
      <c r="AC459" s="1430"/>
      <c r="AD459" s="1430"/>
      <c r="AE459" s="1430"/>
      <c r="AF459" s="1430"/>
      <c r="AG459" s="1430"/>
      <c r="AH459" s="1430"/>
      <c r="AI459" s="1430"/>
      <c r="AJ459" s="1430"/>
      <c r="AK459" s="1430"/>
      <c r="AL459" s="1430"/>
      <c r="AM459" s="1430"/>
      <c r="AN459" s="1430"/>
      <c r="AO459" s="1430"/>
      <c r="AP459" s="1430"/>
      <c r="AQ459" s="1430"/>
      <c r="AR459" s="1430"/>
      <c r="AS459" s="1430"/>
      <c r="AT459" s="1430"/>
      <c r="AU459" s="1430"/>
      <c r="AV459" s="1430"/>
      <c r="AW459" s="1430"/>
      <c r="AX459" s="1430"/>
      <c r="AY459" s="1430"/>
      <c r="AZ459" s="1430"/>
      <c r="BA459" s="1430"/>
      <c r="BB459" s="1430"/>
      <c r="BC459" s="1430"/>
      <c r="BD459" s="1430"/>
    </row>
    <row r="460" spans="2:56">
      <c r="B460" s="1430"/>
      <c r="C460" s="1430"/>
      <c r="D460" s="1430"/>
      <c r="E460" s="1430"/>
      <c r="F460" s="1430"/>
      <c r="G460" s="1430"/>
      <c r="H460" s="1430"/>
      <c r="I460" s="1430"/>
      <c r="J460" s="1430"/>
      <c r="K460" s="1430"/>
      <c r="L460" s="1430"/>
      <c r="M460" s="1430"/>
      <c r="N460" s="1430"/>
      <c r="O460" s="1430"/>
      <c r="P460" s="1430"/>
      <c r="Q460" s="1430"/>
      <c r="R460" s="1430"/>
      <c r="S460" s="1430"/>
      <c r="T460" s="1430"/>
      <c r="U460" s="1430"/>
      <c r="V460" s="1430"/>
      <c r="W460" s="1430"/>
      <c r="X460" s="1430"/>
      <c r="Y460" s="1430"/>
      <c r="Z460" s="1430"/>
      <c r="AA460" s="1430"/>
      <c r="AB460" s="1430"/>
      <c r="AC460" s="1430"/>
      <c r="AD460" s="1430"/>
      <c r="AE460" s="1430"/>
      <c r="AF460" s="1430"/>
      <c r="AG460" s="1430"/>
      <c r="AH460" s="1430"/>
      <c r="AI460" s="1430"/>
      <c r="AJ460" s="1430"/>
      <c r="AK460" s="1430"/>
      <c r="AL460" s="1430"/>
      <c r="AM460" s="1430"/>
      <c r="AN460" s="1430"/>
      <c r="AO460" s="1430"/>
      <c r="AP460" s="1430"/>
      <c r="AQ460" s="1430"/>
      <c r="AR460" s="1430"/>
      <c r="AS460" s="1430"/>
      <c r="AT460" s="1430"/>
      <c r="AU460" s="1430"/>
      <c r="AV460" s="1430"/>
      <c r="AW460" s="1430"/>
      <c r="AX460" s="1430"/>
      <c r="AY460" s="1430"/>
      <c r="AZ460" s="1430"/>
      <c r="BA460" s="1430"/>
      <c r="BB460" s="1430"/>
      <c r="BC460" s="1430"/>
      <c r="BD460" s="1430"/>
    </row>
    <row r="461" spans="2:56">
      <c r="B461" s="1430"/>
      <c r="C461" s="1430"/>
      <c r="D461" s="1430"/>
      <c r="E461" s="1430"/>
      <c r="F461" s="1430"/>
      <c r="G461" s="1430"/>
      <c r="H461" s="1430"/>
      <c r="I461" s="1430"/>
      <c r="J461" s="1430"/>
      <c r="K461" s="1430"/>
      <c r="L461" s="1430"/>
      <c r="M461" s="1430"/>
      <c r="N461" s="1430"/>
      <c r="O461" s="1430"/>
      <c r="P461" s="1430"/>
      <c r="Q461" s="1430"/>
      <c r="R461" s="1430"/>
      <c r="S461" s="1430"/>
      <c r="T461" s="1430"/>
      <c r="U461" s="1430"/>
      <c r="V461" s="1430"/>
      <c r="W461" s="1430"/>
      <c r="X461" s="1430"/>
      <c r="Y461" s="1430"/>
      <c r="Z461" s="1430"/>
      <c r="AA461" s="1430"/>
      <c r="AB461" s="1430"/>
      <c r="AC461" s="1430"/>
      <c r="AD461" s="1430"/>
      <c r="AE461" s="1430"/>
      <c r="AF461" s="1430"/>
      <c r="AG461" s="1430"/>
      <c r="AH461" s="1430"/>
      <c r="AI461" s="1430"/>
      <c r="AJ461" s="1430"/>
      <c r="AK461" s="1430"/>
      <c r="AL461" s="1430"/>
      <c r="AM461" s="1430"/>
      <c r="AN461" s="1430"/>
      <c r="AO461" s="1430"/>
      <c r="AP461" s="1430"/>
      <c r="AQ461" s="1430"/>
      <c r="AR461" s="1430"/>
      <c r="AS461" s="1430"/>
      <c r="AT461" s="1430"/>
      <c r="AU461" s="1430"/>
      <c r="AV461" s="1430"/>
      <c r="AW461" s="1430"/>
      <c r="AX461" s="1430"/>
      <c r="AY461" s="1430"/>
      <c r="AZ461" s="1430"/>
      <c r="BA461" s="1430"/>
      <c r="BB461" s="1430"/>
      <c r="BC461" s="1430"/>
      <c r="BD461" s="1430"/>
    </row>
    <row r="462" spans="2:56">
      <c r="B462" s="1430"/>
      <c r="C462" s="1430"/>
      <c r="D462" s="1430"/>
      <c r="E462" s="1430"/>
      <c r="F462" s="1430"/>
      <c r="G462" s="1430"/>
      <c r="H462" s="1430"/>
      <c r="I462" s="1430"/>
      <c r="J462" s="1430"/>
      <c r="K462" s="1430"/>
      <c r="L462" s="1430"/>
      <c r="M462" s="1430"/>
      <c r="N462" s="1430"/>
      <c r="O462" s="1430"/>
      <c r="P462" s="1430"/>
      <c r="Q462" s="1430"/>
      <c r="R462" s="1430"/>
      <c r="S462" s="1430"/>
      <c r="T462" s="1430"/>
      <c r="U462" s="1430"/>
      <c r="V462" s="1430"/>
      <c r="W462" s="1430"/>
      <c r="X462" s="1430"/>
      <c r="Y462" s="1430"/>
      <c r="Z462" s="1430"/>
      <c r="AA462" s="1430"/>
      <c r="AB462" s="1430"/>
      <c r="AC462" s="1430"/>
      <c r="AD462" s="1430"/>
      <c r="AE462" s="1430"/>
      <c r="AF462" s="1430"/>
      <c r="AG462" s="1430"/>
      <c r="AH462" s="1430"/>
      <c r="AI462" s="1430"/>
      <c r="AJ462" s="1430"/>
      <c r="AK462" s="1430"/>
      <c r="AL462" s="1430"/>
      <c r="AM462" s="1430"/>
      <c r="AN462" s="1430"/>
      <c r="AO462" s="1430"/>
      <c r="AP462" s="1430"/>
      <c r="AQ462" s="1430"/>
      <c r="AR462" s="1430"/>
      <c r="AS462" s="1430"/>
      <c r="AT462" s="1430"/>
      <c r="AU462" s="1430"/>
      <c r="AV462" s="1430"/>
      <c r="AW462" s="1430"/>
      <c r="AX462" s="1430"/>
      <c r="AY462" s="1430"/>
      <c r="AZ462" s="1430"/>
      <c r="BA462" s="1430"/>
      <c r="BB462" s="1430"/>
      <c r="BC462" s="1430"/>
      <c r="BD462" s="1430"/>
    </row>
    <row r="463" spans="2:56">
      <c r="B463" s="1430"/>
      <c r="C463" s="1430"/>
      <c r="D463" s="1430"/>
      <c r="E463" s="1430"/>
      <c r="F463" s="1430"/>
      <c r="G463" s="1430"/>
      <c r="H463" s="1430"/>
      <c r="I463" s="1430"/>
      <c r="J463" s="1430"/>
      <c r="K463" s="1430"/>
      <c r="L463" s="1430"/>
      <c r="M463" s="1430"/>
      <c r="N463" s="1430"/>
      <c r="O463" s="1430"/>
      <c r="P463" s="1430"/>
      <c r="Q463" s="1430"/>
      <c r="R463" s="1430"/>
      <c r="S463" s="1430"/>
      <c r="T463" s="1430"/>
      <c r="U463" s="1430"/>
      <c r="V463" s="1430"/>
      <c r="W463" s="1430"/>
      <c r="X463" s="1430"/>
      <c r="Y463" s="1430"/>
      <c r="Z463" s="1430"/>
      <c r="AA463" s="1430"/>
      <c r="AB463" s="1430"/>
      <c r="AC463" s="1430"/>
      <c r="AD463" s="1430"/>
      <c r="AE463" s="1430"/>
      <c r="AF463" s="1430"/>
      <c r="AG463" s="1430"/>
      <c r="AH463" s="1430"/>
      <c r="AI463" s="1430"/>
      <c r="AJ463" s="1430"/>
      <c r="AK463" s="1430"/>
      <c r="AL463" s="1430"/>
      <c r="AM463" s="1430"/>
      <c r="AN463" s="1430"/>
      <c r="AO463" s="1430"/>
      <c r="AP463" s="1430"/>
      <c r="AQ463" s="1430"/>
      <c r="AR463" s="1430"/>
      <c r="AS463" s="1430"/>
      <c r="AT463" s="1430"/>
      <c r="AU463" s="1430"/>
      <c r="AV463" s="1430"/>
      <c r="AW463" s="1430"/>
      <c r="AX463" s="1430"/>
      <c r="AY463" s="1430"/>
      <c r="AZ463" s="1430"/>
      <c r="BA463" s="1430"/>
      <c r="BB463" s="1430"/>
      <c r="BC463" s="1430"/>
      <c r="BD463" s="1430"/>
    </row>
    <row r="464" spans="2:56">
      <c r="B464" s="1430"/>
      <c r="C464" s="1430"/>
      <c r="D464" s="1430"/>
      <c r="E464" s="1430"/>
      <c r="F464" s="1430"/>
      <c r="G464" s="1430"/>
      <c r="H464" s="1430"/>
      <c r="I464" s="1430"/>
      <c r="J464" s="1430"/>
      <c r="K464" s="1430"/>
      <c r="L464" s="1430"/>
      <c r="M464" s="1430"/>
      <c r="N464" s="1430"/>
      <c r="O464" s="1430"/>
      <c r="P464" s="1430"/>
      <c r="Q464" s="1430"/>
      <c r="R464" s="1430"/>
      <c r="S464" s="1430"/>
      <c r="T464" s="1430"/>
      <c r="U464" s="1430"/>
      <c r="V464" s="1430"/>
      <c r="W464" s="1430"/>
      <c r="X464" s="1430"/>
      <c r="Y464" s="1430"/>
      <c r="Z464" s="1430"/>
      <c r="AA464" s="1430"/>
      <c r="AB464" s="1430"/>
      <c r="AC464" s="1430"/>
      <c r="AD464" s="1430"/>
      <c r="AE464" s="1430"/>
      <c r="AF464" s="1430"/>
      <c r="AG464" s="1430"/>
      <c r="AH464" s="1430"/>
      <c r="AI464" s="1430"/>
      <c r="AJ464" s="1430"/>
      <c r="AK464" s="1430"/>
      <c r="AL464" s="1430"/>
      <c r="AM464" s="1430"/>
      <c r="AN464" s="1430"/>
      <c r="AO464" s="1430"/>
      <c r="AP464" s="1430"/>
      <c r="AQ464" s="1430"/>
      <c r="AR464" s="1430"/>
      <c r="AS464" s="1430"/>
      <c r="AT464" s="1430"/>
      <c r="AU464" s="1430"/>
      <c r="AV464" s="1430"/>
      <c r="AW464" s="1430"/>
      <c r="AX464" s="1430"/>
      <c r="AY464" s="1430"/>
      <c r="AZ464" s="1430"/>
      <c r="BA464" s="1430"/>
      <c r="BB464" s="1430"/>
      <c r="BC464" s="1430"/>
      <c r="BD464" s="1430"/>
    </row>
    <row r="465" spans="2:56">
      <c r="B465" s="1430"/>
      <c r="C465" s="1430"/>
      <c r="D465" s="1430"/>
      <c r="E465" s="1430"/>
      <c r="F465" s="1430"/>
      <c r="G465" s="1430"/>
      <c r="H465" s="1430"/>
      <c r="I465" s="1430"/>
      <c r="J465" s="1430"/>
      <c r="K465" s="1430"/>
      <c r="L465" s="1430"/>
      <c r="M465" s="1430"/>
      <c r="N465" s="1430"/>
      <c r="O465" s="1430"/>
      <c r="P465" s="1430"/>
      <c r="Q465" s="1430"/>
      <c r="R465" s="1430"/>
      <c r="S465" s="1430"/>
      <c r="T465" s="1430"/>
      <c r="U465" s="1430"/>
      <c r="V465" s="1430"/>
      <c r="W465" s="1430"/>
      <c r="X465" s="1430"/>
      <c r="Y465" s="1430"/>
      <c r="Z465" s="1430"/>
      <c r="AA465" s="1430"/>
      <c r="AB465" s="1430"/>
      <c r="AC465" s="1430"/>
      <c r="AD465" s="1430"/>
      <c r="AE465" s="1430"/>
      <c r="AF465" s="1430"/>
      <c r="AG465" s="1430"/>
      <c r="AH465" s="1430"/>
      <c r="AI465" s="1430"/>
      <c r="AJ465" s="1430"/>
      <c r="AK465" s="1430"/>
      <c r="AL465" s="1430"/>
      <c r="AM465" s="1430"/>
      <c r="AN465" s="1430"/>
      <c r="AO465" s="1430"/>
      <c r="AP465" s="1430"/>
      <c r="AQ465" s="1430"/>
      <c r="AR465" s="1430"/>
      <c r="AS465" s="1430"/>
      <c r="AT465" s="1430"/>
      <c r="AU465" s="1430"/>
      <c r="AV465" s="1430"/>
      <c r="AW465" s="1430"/>
      <c r="AX465" s="1430"/>
      <c r="AY465" s="1430"/>
      <c r="AZ465" s="1430"/>
      <c r="BA465" s="1430"/>
      <c r="BB465" s="1430"/>
      <c r="BC465" s="1430"/>
      <c r="BD465" s="1430"/>
    </row>
    <row r="466" spans="2:56">
      <c r="B466" s="1430"/>
      <c r="C466" s="1430"/>
      <c r="D466" s="1430"/>
      <c r="E466" s="1430"/>
      <c r="F466" s="1430"/>
      <c r="G466" s="1430"/>
      <c r="H466" s="1430"/>
      <c r="I466" s="1430"/>
      <c r="J466" s="1430"/>
      <c r="K466" s="1430"/>
      <c r="L466" s="1430"/>
      <c r="M466" s="1430"/>
      <c r="N466" s="1430"/>
      <c r="O466" s="1430"/>
      <c r="P466" s="1430"/>
      <c r="Q466" s="1430"/>
      <c r="R466" s="1430"/>
      <c r="S466" s="1430"/>
      <c r="T466" s="1430"/>
      <c r="U466" s="1430"/>
      <c r="V466" s="1430"/>
      <c r="W466" s="1430"/>
      <c r="X466" s="1430"/>
      <c r="Y466" s="1430"/>
      <c r="Z466" s="1430"/>
      <c r="AA466" s="1430"/>
      <c r="AB466" s="1430"/>
      <c r="AC466" s="1430"/>
      <c r="AD466" s="1430"/>
      <c r="AE466" s="1430"/>
      <c r="AF466" s="1430"/>
      <c r="AG466" s="1430"/>
      <c r="AH466" s="1430"/>
      <c r="AI466" s="1430"/>
      <c r="AJ466" s="1430"/>
      <c r="AK466" s="1430"/>
      <c r="AL466" s="1430"/>
      <c r="AM466" s="1430"/>
      <c r="AN466" s="1430"/>
      <c r="AO466" s="1430"/>
      <c r="AP466" s="1430"/>
      <c r="AQ466" s="1430"/>
      <c r="AR466" s="1430"/>
      <c r="AS466" s="1430"/>
      <c r="AT466" s="1430"/>
      <c r="AU466" s="1430"/>
      <c r="AV466" s="1430"/>
      <c r="AW466" s="1430"/>
      <c r="AX466" s="1430"/>
      <c r="AY466" s="1430"/>
      <c r="AZ466" s="1430"/>
      <c r="BA466" s="1430"/>
      <c r="BB466" s="1430"/>
      <c r="BC466" s="1430"/>
      <c r="BD466" s="1430"/>
    </row>
    <row r="467" spans="2:56">
      <c r="B467" s="1430"/>
      <c r="C467" s="1430"/>
      <c r="D467" s="1430"/>
      <c r="E467" s="1430"/>
      <c r="F467" s="1430"/>
      <c r="G467" s="1430"/>
      <c r="H467" s="1430"/>
      <c r="I467" s="1430"/>
      <c r="J467" s="1430"/>
      <c r="K467" s="1430"/>
      <c r="L467" s="1430"/>
      <c r="M467" s="1430"/>
      <c r="N467" s="1430"/>
      <c r="O467" s="1430"/>
      <c r="P467" s="1430"/>
      <c r="Q467" s="1430"/>
      <c r="R467" s="1430"/>
      <c r="S467" s="1430"/>
      <c r="T467" s="1430"/>
      <c r="U467" s="1430"/>
      <c r="V467" s="1430"/>
      <c r="W467" s="1430"/>
      <c r="X467" s="1430"/>
      <c r="Y467" s="1430"/>
      <c r="Z467" s="1430"/>
      <c r="AA467" s="1430"/>
      <c r="AB467" s="1430"/>
      <c r="AC467" s="1430"/>
      <c r="AD467" s="1430"/>
      <c r="AE467" s="1430"/>
      <c r="AF467" s="1430"/>
      <c r="AG467" s="1430"/>
      <c r="AH467" s="1430"/>
      <c r="AI467" s="1430"/>
      <c r="AJ467" s="1430"/>
      <c r="AK467" s="1430"/>
      <c r="AL467" s="1430"/>
      <c r="AM467" s="1430"/>
      <c r="AN467" s="1430"/>
      <c r="AO467" s="1430"/>
      <c r="AP467" s="1430"/>
      <c r="AQ467" s="1430"/>
      <c r="AR467" s="1430"/>
      <c r="AS467" s="1430"/>
      <c r="AT467" s="1430"/>
      <c r="AU467" s="1430"/>
      <c r="AV467" s="1430"/>
      <c r="AW467" s="1430"/>
      <c r="AX467" s="1430"/>
      <c r="AY467" s="1430"/>
      <c r="AZ467" s="1430"/>
      <c r="BA467" s="1430"/>
      <c r="BB467" s="1430"/>
      <c r="BC467" s="1430"/>
      <c r="BD467" s="1430"/>
    </row>
    <row r="468" spans="2:56">
      <c r="B468" s="1430"/>
      <c r="C468" s="1430"/>
      <c r="D468" s="1430"/>
      <c r="E468" s="1430"/>
      <c r="F468" s="1430"/>
      <c r="G468" s="1430"/>
      <c r="H468" s="1430"/>
      <c r="I468" s="1430"/>
      <c r="J468" s="1430"/>
      <c r="K468" s="1430"/>
      <c r="L468" s="1430"/>
      <c r="M468" s="1430"/>
      <c r="N468" s="1430"/>
      <c r="O468" s="1430"/>
      <c r="P468" s="1430"/>
      <c r="Q468" s="1430"/>
      <c r="R468" s="1430"/>
      <c r="S468" s="1430"/>
      <c r="T468" s="1430"/>
      <c r="U468" s="1430"/>
      <c r="V468" s="1430"/>
      <c r="W468" s="1430"/>
      <c r="X468" s="1430"/>
      <c r="Y468" s="1430"/>
      <c r="Z468" s="1430"/>
      <c r="AA468" s="1430"/>
      <c r="AB468" s="1430"/>
      <c r="AC468" s="1430"/>
      <c r="AD468" s="1430"/>
      <c r="AE468" s="1430"/>
      <c r="AF468" s="1430"/>
      <c r="AG468" s="1430"/>
      <c r="AH468" s="1430"/>
      <c r="AI468" s="1430"/>
      <c r="AJ468" s="1430"/>
      <c r="AK468" s="1430"/>
      <c r="AL468" s="1430"/>
      <c r="AM468" s="1430"/>
      <c r="AN468" s="1430"/>
      <c r="AO468" s="1430"/>
      <c r="AP468" s="1430"/>
      <c r="AQ468" s="1430"/>
      <c r="AR468" s="1430"/>
      <c r="AS468" s="1430"/>
      <c r="AT468" s="1430"/>
      <c r="AU468" s="1430"/>
      <c r="AV468" s="1430"/>
      <c r="AW468" s="1430"/>
      <c r="AX468" s="1430"/>
      <c r="AY468" s="1430"/>
      <c r="AZ468" s="1430"/>
      <c r="BA468" s="1430"/>
      <c r="BB468" s="1430"/>
      <c r="BC468" s="1430"/>
      <c r="BD468" s="1430"/>
    </row>
    <row r="469" spans="2:56">
      <c r="B469" s="1430"/>
      <c r="C469" s="1430"/>
      <c r="D469" s="1430"/>
      <c r="E469" s="1430"/>
      <c r="F469" s="1430"/>
      <c r="G469" s="1430"/>
      <c r="H469" s="1430"/>
      <c r="I469" s="1430"/>
      <c r="J469" s="1430"/>
      <c r="K469" s="1430"/>
      <c r="L469" s="1430"/>
      <c r="M469" s="1430"/>
      <c r="N469" s="1430"/>
      <c r="O469" s="1430"/>
      <c r="P469" s="1430"/>
      <c r="Q469" s="1430"/>
      <c r="R469" s="1430"/>
      <c r="S469" s="1430"/>
      <c r="T469" s="1430"/>
      <c r="U469" s="1430"/>
      <c r="V469" s="1430"/>
      <c r="W469" s="1430"/>
      <c r="X469" s="1430"/>
      <c r="Y469" s="1430"/>
      <c r="Z469" s="1430"/>
      <c r="AA469" s="1430"/>
      <c r="AB469" s="1430"/>
      <c r="AC469" s="1430"/>
      <c r="AD469" s="1430"/>
      <c r="AE469" s="1430"/>
      <c r="AF469" s="1430"/>
      <c r="AG469" s="1430"/>
      <c r="AH469" s="1430"/>
      <c r="AI469" s="1430"/>
      <c r="AJ469" s="1430"/>
      <c r="AK469" s="1430"/>
      <c r="AL469" s="1430"/>
      <c r="AM469" s="1430"/>
      <c r="AN469" s="1430"/>
      <c r="AO469" s="1430"/>
      <c r="AP469" s="1430"/>
      <c r="AQ469" s="1430"/>
      <c r="AR469" s="1430"/>
      <c r="AS469" s="1430"/>
      <c r="AT469" s="1430"/>
      <c r="AU469" s="1430"/>
      <c r="AV469" s="1430"/>
      <c r="AW469" s="1430"/>
      <c r="AX469" s="1430"/>
      <c r="AY469" s="1430"/>
      <c r="AZ469" s="1430"/>
      <c r="BA469" s="1430"/>
      <c r="BB469" s="1430"/>
      <c r="BC469" s="1430"/>
      <c r="BD469" s="1430"/>
    </row>
    <row r="470" spans="2:56">
      <c r="B470" s="1430"/>
      <c r="C470" s="1430"/>
      <c r="D470" s="1430"/>
      <c r="E470" s="1430"/>
      <c r="F470" s="1430"/>
      <c r="G470" s="1430"/>
      <c r="H470" s="1430"/>
      <c r="I470" s="1430"/>
      <c r="J470" s="1430"/>
      <c r="K470" s="1430"/>
      <c r="L470" s="1430"/>
      <c r="M470" s="1430"/>
      <c r="N470" s="1430"/>
      <c r="O470" s="1430"/>
      <c r="P470" s="1430"/>
      <c r="Q470" s="1430"/>
      <c r="R470" s="1430"/>
      <c r="S470" s="1430"/>
      <c r="T470" s="1430"/>
      <c r="U470" s="1430"/>
      <c r="V470" s="1430"/>
      <c r="W470" s="1430"/>
      <c r="X470" s="1430"/>
      <c r="Y470" s="1430"/>
      <c r="Z470" s="1430"/>
      <c r="AA470" s="1430"/>
      <c r="AB470" s="1430"/>
      <c r="AC470" s="1430"/>
      <c r="AD470" s="1430"/>
      <c r="AE470" s="1430"/>
      <c r="AF470" s="1430"/>
      <c r="AG470" s="1430"/>
      <c r="AH470" s="1430"/>
      <c r="AI470" s="1430"/>
      <c r="AJ470" s="1430"/>
      <c r="AK470" s="1430"/>
      <c r="AL470" s="1430"/>
      <c r="AM470" s="1430"/>
      <c r="AN470" s="1430"/>
      <c r="AO470" s="1430"/>
      <c r="AP470" s="1430"/>
      <c r="AQ470" s="1430"/>
      <c r="AR470" s="1430"/>
      <c r="AS470" s="1430"/>
      <c r="AT470" s="1430"/>
      <c r="AU470" s="1430"/>
      <c r="AV470" s="1430"/>
      <c r="AW470" s="1430"/>
      <c r="AX470" s="1430"/>
      <c r="AY470" s="1430"/>
      <c r="AZ470" s="1430"/>
      <c r="BA470" s="1430"/>
      <c r="BB470" s="1430"/>
      <c r="BC470" s="1430"/>
      <c r="BD470" s="1430"/>
    </row>
    <row r="471" spans="2:56">
      <c r="B471" s="1430"/>
      <c r="C471" s="1430"/>
      <c r="D471" s="1430"/>
      <c r="E471" s="1430"/>
      <c r="F471" s="1430"/>
      <c r="G471" s="1430"/>
      <c r="H471" s="1430"/>
      <c r="I471" s="1430"/>
      <c r="J471" s="1430"/>
      <c r="K471" s="1430"/>
      <c r="L471" s="1430"/>
      <c r="M471" s="1430"/>
      <c r="N471" s="1430"/>
      <c r="O471" s="1430"/>
      <c r="P471" s="1430"/>
      <c r="Q471" s="1430"/>
      <c r="R471" s="1430"/>
      <c r="S471" s="1430"/>
      <c r="T471" s="1430"/>
      <c r="U471" s="1430"/>
      <c r="V471" s="1430"/>
      <c r="W471" s="1430"/>
      <c r="X471" s="1430"/>
      <c r="Y471" s="1430"/>
      <c r="Z471" s="1430"/>
      <c r="AA471" s="1430"/>
      <c r="AB471" s="1430"/>
      <c r="AC471" s="1430"/>
      <c r="AD471" s="1430"/>
      <c r="AE471" s="1430"/>
      <c r="AF471" s="1430"/>
      <c r="AG471" s="1430"/>
      <c r="AH471" s="1430"/>
      <c r="AI471" s="1430"/>
      <c r="AJ471" s="1430"/>
      <c r="AK471" s="1430"/>
      <c r="AL471" s="1430"/>
      <c r="AM471" s="1430"/>
      <c r="AN471" s="1430"/>
      <c r="AO471" s="1430"/>
      <c r="AP471" s="1430"/>
      <c r="AQ471" s="1430"/>
      <c r="AR471" s="1430"/>
      <c r="AS471" s="1430"/>
      <c r="AT471" s="1430"/>
      <c r="AU471" s="1430"/>
      <c r="AV471" s="1430"/>
      <c r="AW471" s="1430"/>
      <c r="AX471" s="1430"/>
      <c r="AY471" s="1430"/>
      <c r="AZ471" s="1430"/>
      <c r="BA471" s="1430"/>
      <c r="BB471" s="1430"/>
      <c r="BC471" s="1430"/>
      <c r="BD471" s="1430"/>
    </row>
    <row r="472" spans="2:56">
      <c r="B472" s="1430"/>
      <c r="C472" s="1430"/>
      <c r="D472" s="1430"/>
      <c r="E472" s="1430"/>
      <c r="F472" s="1430"/>
      <c r="G472" s="1430"/>
      <c r="H472" s="1430"/>
      <c r="I472" s="1430"/>
      <c r="J472" s="1430"/>
      <c r="K472" s="1430"/>
      <c r="L472" s="1430"/>
      <c r="M472" s="1430"/>
      <c r="N472" s="1430"/>
      <c r="O472" s="1430"/>
      <c r="P472" s="1430"/>
      <c r="Q472" s="1430"/>
      <c r="R472" s="1430"/>
      <c r="S472" s="1430"/>
      <c r="T472" s="1430"/>
      <c r="U472" s="1430"/>
      <c r="V472" s="1430"/>
      <c r="W472" s="1430"/>
      <c r="X472" s="1430"/>
      <c r="Y472" s="1430"/>
      <c r="Z472" s="1430"/>
      <c r="AA472" s="1430"/>
      <c r="AB472" s="1430"/>
      <c r="AC472" s="1430"/>
      <c r="AD472" s="1430"/>
      <c r="AE472" s="1430"/>
      <c r="AF472" s="1430"/>
      <c r="AG472" s="1430"/>
      <c r="AH472" s="1430"/>
      <c r="AI472" s="1430"/>
      <c r="AJ472" s="1430"/>
      <c r="AK472" s="1430"/>
      <c r="AL472" s="1430"/>
      <c r="AM472" s="1430"/>
      <c r="AN472" s="1430"/>
      <c r="AO472" s="1430"/>
      <c r="AP472" s="1430"/>
      <c r="AQ472" s="1430"/>
      <c r="AR472" s="1430"/>
      <c r="AS472" s="1430"/>
      <c r="AT472" s="1430"/>
      <c r="AU472" s="1430"/>
      <c r="AV472" s="1430"/>
      <c r="AW472" s="1430"/>
      <c r="AX472" s="1430"/>
      <c r="AY472" s="1430"/>
      <c r="AZ472" s="1430"/>
      <c r="BA472" s="1430"/>
      <c r="BB472" s="1430"/>
      <c r="BC472" s="1430"/>
      <c r="BD472" s="1430"/>
    </row>
    <row r="473" spans="2:56">
      <c r="B473" s="1430"/>
      <c r="C473" s="1430"/>
      <c r="D473" s="1430"/>
      <c r="E473" s="1430"/>
      <c r="F473" s="1430"/>
      <c r="G473" s="1430"/>
      <c r="H473" s="1430"/>
      <c r="I473" s="1430"/>
      <c r="J473" s="1430"/>
      <c r="K473" s="1430"/>
      <c r="L473" s="1430"/>
      <c r="M473" s="1430"/>
      <c r="N473" s="1430"/>
      <c r="O473" s="1430"/>
      <c r="P473" s="1430"/>
      <c r="Q473" s="1430"/>
      <c r="R473" s="1430"/>
      <c r="S473" s="1430"/>
      <c r="T473" s="1430"/>
      <c r="U473" s="1430"/>
      <c r="V473" s="1430"/>
      <c r="W473" s="1430"/>
      <c r="X473" s="1430"/>
      <c r="Y473" s="1430"/>
      <c r="Z473" s="1430"/>
      <c r="AA473" s="1430"/>
      <c r="AB473" s="1430"/>
      <c r="AC473" s="1430"/>
      <c r="AD473" s="1430"/>
      <c r="AE473" s="1430"/>
      <c r="AF473" s="1430"/>
      <c r="AG473" s="1430"/>
      <c r="AH473" s="1430"/>
      <c r="AI473" s="1430"/>
      <c r="AJ473" s="1430"/>
      <c r="AK473" s="1430"/>
      <c r="AL473" s="1430"/>
      <c r="AM473" s="1430"/>
      <c r="AN473" s="1430"/>
      <c r="AO473" s="1430"/>
      <c r="AP473" s="1430"/>
      <c r="AQ473" s="1430"/>
      <c r="AR473" s="1430"/>
      <c r="AS473" s="1430"/>
      <c r="AT473" s="1430"/>
      <c r="AU473" s="1430"/>
      <c r="AV473" s="1430"/>
      <c r="AW473" s="1430"/>
      <c r="AX473" s="1430"/>
      <c r="AY473" s="1430"/>
      <c r="AZ473" s="1430"/>
      <c r="BA473" s="1430"/>
      <c r="BB473" s="1430"/>
      <c r="BC473" s="1430"/>
      <c r="BD473" s="1430"/>
    </row>
    <row r="474" spans="2:56">
      <c r="B474" s="1430"/>
      <c r="C474" s="1430"/>
      <c r="D474" s="1430"/>
      <c r="E474" s="1430"/>
      <c r="F474" s="1430"/>
      <c r="G474" s="1430"/>
      <c r="H474" s="1430"/>
      <c r="I474" s="1430"/>
      <c r="J474" s="1430"/>
      <c r="K474" s="1430"/>
      <c r="L474" s="1430"/>
      <c r="M474" s="1430"/>
      <c r="N474" s="1430"/>
      <c r="O474" s="1430"/>
      <c r="P474" s="1430"/>
      <c r="Q474" s="1430"/>
      <c r="R474" s="1430"/>
      <c r="S474" s="1430"/>
      <c r="T474" s="1430"/>
      <c r="U474" s="1430"/>
      <c r="V474" s="1430"/>
      <c r="W474" s="1430"/>
      <c r="X474" s="1430"/>
      <c r="Y474" s="1430"/>
      <c r="Z474" s="1430"/>
      <c r="AA474" s="1430"/>
      <c r="AB474" s="1430"/>
      <c r="AC474" s="1430"/>
      <c r="AD474" s="1430"/>
      <c r="AE474" s="1430"/>
      <c r="AF474" s="1430"/>
      <c r="AG474" s="1430"/>
      <c r="AH474" s="1430"/>
      <c r="AI474" s="1430"/>
      <c r="AJ474" s="1430"/>
      <c r="AK474" s="1430"/>
      <c r="AL474" s="1430"/>
      <c r="AM474" s="1430"/>
      <c r="AN474" s="1430"/>
      <c r="AO474" s="1430"/>
      <c r="AP474" s="1430"/>
      <c r="AQ474" s="1430"/>
      <c r="AR474" s="1430"/>
      <c r="AS474" s="1430"/>
      <c r="AT474" s="1430"/>
      <c r="AU474" s="1430"/>
      <c r="AV474" s="1430"/>
      <c r="AW474" s="1430"/>
      <c r="AX474" s="1430"/>
      <c r="AY474" s="1430"/>
      <c r="AZ474" s="1430"/>
      <c r="BA474" s="1430"/>
      <c r="BB474" s="1430"/>
      <c r="BC474" s="1430"/>
      <c r="BD474" s="1430"/>
    </row>
    <row r="475" spans="2:56">
      <c r="B475" s="1430"/>
      <c r="C475" s="1430"/>
      <c r="D475" s="1430"/>
      <c r="E475" s="1430"/>
      <c r="F475" s="1430"/>
      <c r="G475" s="1430"/>
      <c r="H475" s="1430"/>
      <c r="I475" s="1430"/>
      <c r="J475" s="1430"/>
      <c r="K475" s="1430"/>
      <c r="L475" s="1430"/>
      <c r="M475" s="1430"/>
      <c r="N475" s="1430"/>
      <c r="O475" s="1430"/>
      <c r="P475" s="1430"/>
      <c r="Q475" s="1430"/>
      <c r="R475" s="1430"/>
      <c r="S475" s="1430"/>
      <c r="T475" s="1430"/>
      <c r="U475" s="1430"/>
      <c r="V475" s="1430"/>
      <c r="W475" s="1430"/>
      <c r="X475" s="1430"/>
      <c r="Y475" s="1430"/>
      <c r="Z475" s="1430"/>
      <c r="AA475" s="1430"/>
      <c r="AB475" s="1430"/>
      <c r="AC475" s="1430"/>
      <c r="AD475" s="1430"/>
      <c r="AE475" s="1430"/>
      <c r="AF475" s="1430"/>
      <c r="AG475" s="1430"/>
      <c r="AH475" s="1430"/>
      <c r="AI475" s="1430"/>
      <c r="AJ475" s="1430"/>
      <c r="AK475" s="1430"/>
      <c r="AL475" s="1430"/>
      <c r="AM475" s="1430"/>
      <c r="AN475" s="1430"/>
      <c r="AO475" s="1430"/>
      <c r="AP475" s="1430"/>
      <c r="AQ475" s="1430"/>
      <c r="AR475" s="1430"/>
      <c r="AS475" s="1430"/>
      <c r="AT475" s="1430"/>
      <c r="AU475" s="1430"/>
      <c r="AV475" s="1430"/>
      <c r="AW475" s="1430"/>
      <c r="AX475" s="1430"/>
      <c r="AY475" s="1430"/>
      <c r="AZ475" s="1430"/>
      <c r="BA475" s="1430"/>
      <c r="BB475" s="1430"/>
      <c r="BC475" s="1430"/>
      <c r="BD475" s="1430"/>
    </row>
    <row r="476" spans="2:56">
      <c r="B476" s="1430"/>
      <c r="C476" s="1430"/>
      <c r="D476" s="1430"/>
      <c r="E476" s="1430"/>
      <c r="F476" s="1430"/>
      <c r="G476" s="1430"/>
      <c r="H476" s="1430"/>
      <c r="I476" s="1430"/>
      <c r="J476" s="1430"/>
      <c r="K476" s="1430"/>
      <c r="L476" s="1430"/>
      <c r="M476" s="1430"/>
      <c r="N476" s="1430"/>
      <c r="O476" s="1430"/>
      <c r="P476" s="1430"/>
      <c r="Q476" s="1430"/>
      <c r="R476" s="1430"/>
      <c r="S476" s="1430"/>
      <c r="T476" s="1430"/>
      <c r="U476" s="1430"/>
      <c r="V476" s="1430"/>
      <c r="W476" s="1430"/>
      <c r="X476" s="1430"/>
      <c r="Y476" s="1430"/>
      <c r="Z476" s="1430"/>
      <c r="AA476" s="1430"/>
      <c r="AB476" s="1430"/>
      <c r="AC476" s="1430"/>
      <c r="AD476" s="1430"/>
      <c r="AE476" s="1430"/>
      <c r="AF476" s="1430"/>
      <c r="AG476" s="1430"/>
      <c r="AH476" s="1430"/>
      <c r="AI476" s="1430"/>
      <c r="AJ476" s="1430"/>
      <c r="AK476" s="1430"/>
      <c r="AL476" s="1430"/>
      <c r="AM476" s="1430"/>
      <c r="AN476" s="1430"/>
      <c r="AO476" s="1430"/>
      <c r="AP476" s="1430"/>
      <c r="AQ476" s="1430"/>
      <c r="AR476" s="1430"/>
      <c r="AS476" s="1430"/>
      <c r="AT476" s="1430"/>
      <c r="AU476" s="1430"/>
      <c r="AV476" s="1430"/>
      <c r="AW476" s="1430"/>
      <c r="AX476" s="1430"/>
      <c r="AY476" s="1430"/>
      <c r="AZ476" s="1430"/>
      <c r="BA476" s="1430"/>
      <c r="BB476" s="1430"/>
      <c r="BC476" s="1430"/>
      <c r="BD476" s="1430"/>
    </row>
    <row r="477" spans="2:56">
      <c r="B477" s="1430"/>
      <c r="C477" s="1430"/>
      <c r="D477" s="1430"/>
      <c r="E477" s="1430"/>
      <c r="F477" s="1430"/>
      <c r="G477" s="1430"/>
      <c r="H477" s="1430"/>
      <c r="I477" s="1430"/>
      <c r="J477" s="1430"/>
      <c r="K477" s="1430"/>
      <c r="L477" s="1430"/>
      <c r="M477" s="1430"/>
      <c r="N477" s="1430"/>
      <c r="O477" s="1430"/>
      <c r="P477" s="1430"/>
      <c r="Q477" s="1430"/>
      <c r="R477" s="1430"/>
      <c r="S477" s="1430"/>
      <c r="T477" s="1430"/>
      <c r="U477" s="1430"/>
      <c r="V477" s="1430"/>
      <c r="W477" s="1430"/>
      <c r="X477" s="1430"/>
      <c r="Y477" s="1430"/>
      <c r="Z477" s="1430"/>
      <c r="AA477" s="1430"/>
      <c r="AB477" s="1430"/>
      <c r="AC477" s="1430"/>
      <c r="AD477" s="1430"/>
      <c r="AE477" s="1430"/>
      <c r="AF477" s="1430"/>
      <c r="AG477" s="1430"/>
      <c r="AH477" s="1430"/>
      <c r="AI477" s="1430"/>
      <c r="AJ477" s="1430"/>
      <c r="AK477" s="1430"/>
      <c r="AL477" s="1430"/>
      <c r="AM477" s="1430"/>
      <c r="AN477" s="1430"/>
      <c r="AO477" s="1430"/>
      <c r="AP477" s="1430"/>
      <c r="AQ477" s="1430"/>
      <c r="AR477" s="1430"/>
      <c r="AS477" s="1430"/>
      <c r="AT477" s="1430"/>
      <c r="AU477" s="1430"/>
      <c r="AV477" s="1430"/>
      <c r="AW477" s="1430"/>
      <c r="AX477" s="1430"/>
      <c r="AY477" s="1430"/>
      <c r="AZ477" s="1430"/>
      <c r="BA477" s="1430"/>
      <c r="BB477" s="1430"/>
      <c r="BC477" s="1430"/>
      <c r="BD477" s="1430"/>
    </row>
    <row r="478" spans="2:56">
      <c r="B478" s="1430"/>
      <c r="C478" s="1430"/>
      <c r="D478" s="1430"/>
      <c r="E478" s="1430"/>
      <c r="F478" s="1430"/>
      <c r="G478" s="1430"/>
      <c r="H478" s="1430"/>
      <c r="I478" s="1430"/>
      <c r="J478" s="1430"/>
      <c r="K478" s="1430"/>
      <c r="L478" s="1430"/>
      <c r="M478" s="1430"/>
      <c r="N478" s="1430"/>
      <c r="O478" s="1430"/>
      <c r="P478" s="1430"/>
      <c r="Q478" s="1430"/>
      <c r="R478" s="1430"/>
      <c r="S478" s="1430"/>
      <c r="T478" s="1430"/>
      <c r="U478" s="1430"/>
      <c r="V478" s="1430"/>
      <c r="W478" s="1430"/>
      <c r="X478" s="1430"/>
      <c r="Y478" s="1430"/>
      <c r="Z478" s="1430"/>
      <c r="AA478" s="1430"/>
      <c r="AB478" s="1430"/>
      <c r="AC478" s="1430"/>
      <c r="AD478" s="1430"/>
      <c r="AE478" s="1430"/>
      <c r="AF478" s="1430"/>
      <c r="AG478" s="1430"/>
      <c r="AH478" s="1430"/>
      <c r="AI478" s="1430"/>
      <c r="AJ478" s="1430"/>
      <c r="AK478" s="1430"/>
      <c r="AL478" s="1430"/>
      <c r="AM478" s="1430"/>
      <c r="AN478" s="1430"/>
      <c r="AO478" s="1430"/>
      <c r="AP478" s="1430"/>
      <c r="AQ478" s="1430"/>
      <c r="AR478" s="1430"/>
      <c r="AS478" s="1430"/>
      <c r="AT478" s="1430"/>
      <c r="AU478" s="1430"/>
      <c r="AV478" s="1430"/>
      <c r="AW478" s="1430"/>
      <c r="AX478" s="1430"/>
      <c r="AY478" s="1430"/>
      <c r="AZ478" s="1430"/>
      <c r="BA478" s="1430"/>
      <c r="BB478" s="1430"/>
      <c r="BC478" s="1430"/>
      <c r="BD478" s="1430"/>
    </row>
    <row r="479" spans="2:56">
      <c r="B479" s="1430"/>
      <c r="C479" s="1430"/>
      <c r="D479" s="1430"/>
      <c r="E479" s="1430"/>
      <c r="F479" s="1430"/>
      <c r="G479" s="1430"/>
      <c r="H479" s="1430"/>
      <c r="I479" s="1430"/>
      <c r="J479" s="1430"/>
      <c r="K479" s="1430"/>
      <c r="L479" s="1430"/>
      <c r="M479" s="1430"/>
      <c r="N479" s="1430"/>
      <c r="O479" s="1430"/>
      <c r="P479" s="1430"/>
      <c r="Q479" s="1430"/>
      <c r="R479" s="1430"/>
      <c r="S479" s="1430"/>
      <c r="T479" s="1430"/>
      <c r="U479" s="1430"/>
      <c r="V479" s="1430"/>
      <c r="W479" s="1430"/>
      <c r="X479" s="1430"/>
      <c r="Y479" s="1430"/>
      <c r="Z479" s="1430"/>
      <c r="AA479" s="1430"/>
      <c r="AB479" s="1430"/>
      <c r="AC479" s="1430"/>
      <c r="AD479" s="1430"/>
      <c r="AE479" s="1430"/>
      <c r="AF479" s="1430"/>
      <c r="AG479" s="1430"/>
      <c r="AH479" s="1430"/>
      <c r="AI479" s="1430"/>
      <c r="AJ479" s="1430"/>
      <c r="AK479" s="1430"/>
      <c r="AL479" s="1430"/>
      <c r="AM479" s="1430"/>
      <c r="AN479" s="1430"/>
      <c r="AO479" s="1430"/>
      <c r="AP479" s="1430"/>
      <c r="AQ479" s="1430"/>
      <c r="AR479" s="1430"/>
      <c r="AS479" s="1430"/>
      <c r="AT479" s="1430"/>
      <c r="AU479" s="1430"/>
      <c r="AV479" s="1430"/>
      <c r="AW479" s="1430"/>
      <c r="AX479" s="1430"/>
      <c r="AY479" s="1430"/>
      <c r="AZ479" s="1430"/>
      <c r="BA479" s="1430"/>
      <c r="BB479" s="1430"/>
      <c r="BC479" s="1430"/>
      <c r="BD479" s="1430"/>
    </row>
    <row r="480" spans="2:56">
      <c r="B480" s="1430"/>
      <c r="C480" s="1430"/>
      <c r="D480" s="1430"/>
      <c r="E480" s="1430"/>
      <c r="F480" s="1430"/>
      <c r="G480" s="1430"/>
      <c r="H480" s="1430"/>
      <c r="I480" s="1430"/>
      <c r="J480" s="1430"/>
      <c r="K480" s="1430"/>
      <c r="L480" s="1430"/>
      <c r="M480" s="1430"/>
      <c r="N480" s="1430"/>
      <c r="O480" s="1430"/>
      <c r="P480" s="1430"/>
      <c r="Q480" s="1430"/>
      <c r="R480" s="1430"/>
      <c r="S480" s="1430"/>
      <c r="T480" s="1430"/>
      <c r="U480" s="1430"/>
      <c r="V480" s="1430"/>
      <c r="W480" s="1430"/>
      <c r="X480" s="1430"/>
      <c r="Y480" s="1430"/>
      <c r="Z480" s="1430"/>
      <c r="AA480" s="1430"/>
      <c r="AB480" s="1430"/>
      <c r="AC480" s="1430"/>
      <c r="AD480" s="1430"/>
      <c r="AE480" s="1430"/>
      <c r="AF480" s="1430"/>
      <c r="AG480" s="1430"/>
      <c r="AH480" s="1430"/>
      <c r="AI480" s="1430"/>
      <c r="AJ480" s="1430"/>
      <c r="AK480" s="1430"/>
      <c r="AL480" s="1430"/>
      <c r="AM480" s="1430"/>
      <c r="AN480" s="1430"/>
      <c r="AO480" s="1430"/>
      <c r="AP480" s="1430"/>
      <c r="AQ480" s="1430"/>
      <c r="AR480" s="1430"/>
      <c r="AS480" s="1430"/>
      <c r="AT480" s="1430"/>
      <c r="AU480" s="1430"/>
      <c r="AV480" s="1430"/>
      <c r="AW480" s="1430"/>
      <c r="AX480" s="1430"/>
      <c r="AY480" s="1430"/>
      <c r="AZ480" s="1430"/>
      <c r="BA480" s="1430"/>
      <c r="BB480" s="1430"/>
      <c r="BC480" s="1430"/>
      <c r="BD480" s="1430"/>
    </row>
    <row r="481" spans="2:56">
      <c r="B481" s="1430"/>
      <c r="C481" s="1430"/>
      <c r="D481" s="1430"/>
      <c r="E481" s="1430"/>
      <c r="F481" s="1430"/>
      <c r="G481" s="1430"/>
      <c r="H481" s="1430"/>
      <c r="I481" s="1430"/>
      <c r="J481" s="1430"/>
      <c r="K481" s="1430"/>
      <c r="L481" s="1430"/>
      <c r="M481" s="1430"/>
      <c r="N481" s="1430"/>
      <c r="O481" s="1430"/>
      <c r="P481" s="1430"/>
      <c r="Q481" s="1430"/>
      <c r="R481" s="1430"/>
      <c r="S481" s="1430"/>
      <c r="T481" s="1430"/>
      <c r="U481" s="1430"/>
      <c r="V481" s="1430"/>
      <c r="W481" s="1430"/>
      <c r="X481" s="1430"/>
      <c r="Y481" s="1430"/>
      <c r="Z481" s="1430"/>
      <c r="AA481" s="1430"/>
      <c r="AB481" s="1430"/>
      <c r="AC481" s="1430"/>
      <c r="AD481" s="1430"/>
      <c r="AE481" s="1430"/>
      <c r="AF481" s="1430"/>
      <c r="AG481" s="1430"/>
      <c r="AH481" s="1430"/>
      <c r="AI481" s="1430"/>
      <c r="AJ481" s="1430"/>
      <c r="AK481" s="1430"/>
      <c r="AL481" s="1430"/>
      <c r="AM481" s="1430"/>
      <c r="AN481" s="1430"/>
      <c r="AO481" s="1430"/>
      <c r="AP481" s="1430"/>
      <c r="AQ481" s="1430"/>
      <c r="AR481" s="1430"/>
      <c r="AS481" s="1430"/>
      <c r="AT481" s="1430"/>
      <c r="AU481" s="1430"/>
      <c r="AV481" s="1430"/>
      <c r="AW481" s="1430"/>
      <c r="AX481" s="1430"/>
      <c r="AY481" s="1430"/>
      <c r="AZ481" s="1430"/>
      <c r="BA481" s="1430"/>
      <c r="BB481" s="1430"/>
      <c r="BC481" s="1430"/>
      <c r="BD481" s="1430"/>
    </row>
    <row r="482" spans="2:56">
      <c r="B482" s="1430"/>
      <c r="C482" s="1430"/>
      <c r="D482" s="1430"/>
      <c r="E482" s="1430"/>
      <c r="F482" s="1430"/>
      <c r="G482" s="1430"/>
      <c r="H482" s="1430"/>
      <c r="I482" s="1430"/>
      <c r="J482" s="1430"/>
      <c r="K482" s="1430"/>
      <c r="L482" s="1430"/>
      <c r="M482" s="1430"/>
      <c r="N482" s="1430"/>
      <c r="O482" s="1430"/>
      <c r="P482" s="1430"/>
      <c r="Q482" s="1430"/>
      <c r="R482" s="1430"/>
      <c r="S482" s="1430"/>
      <c r="T482" s="1430"/>
      <c r="U482" s="1430"/>
      <c r="V482" s="1430"/>
      <c r="W482" s="1430"/>
      <c r="X482" s="1430"/>
      <c r="Y482" s="1430"/>
      <c r="Z482" s="1430"/>
      <c r="AA482" s="1430"/>
      <c r="AB482" s="1430"/>
      <c r="AC482" s="1430"/>
      <c r="AD482" s="1430"/>
      <c r="AE482" s="1430"/>
      <c r="AF482" s="1430"/>
      <c r="AG482" s="1430"/>
      <c r="AH482" s="1430"/>
      <c r="AI482" s="1430"/>
      <c r="AJ482" s="1430"/>
      <c r="AK482" s="1430"/>
      <c r="AL482" s="1430"/>
      <c r="AM482" s="1430"/>
      <c r="AN482" s="1430"/>
      <c r="AO482" s="1430"/>
      <c r="AP482" s="1430"/>
      <c r="AQ482" s="1430"/>
      <c r="AR482" s="1430"/>
      <c r="AS482" s="1430"/>
      <c r="AT482" s="1430"/>
      <c r="AU482" s="1430"/>
      <c r="AV482" s="1430"/>
      <c r="AW482" s="1430"/>
      <c r="AX482" s="1430"/>
      <c r="AY482" s="1430"/>
      <c r="AZ482" s="1430"/>
      <c r="BA482" s="1430"/>
      <c r="BB482" s="1430"/>
      <c r="BC482" s="1430"/>
      <c r="BD482" s="1430"/>
    </row>
    <row r="483" spans="2:56">
      <c r="B483" s="1430"/>
      <c r="C483" s="1430"/>
      <c r="D483" s="1430"/>
      <c r="E483" s="1430"/>
      <c r="F483" s="1430"/>
      <c r="G483" s="1430"/>
      <c r="H483" s="1430"/>
      <c r="I483" s="1430"/>
      <c r="J483" s="1430"/>
      <c r="K483" s="1430"/>
      <c r="L483" s="1430"/>
      <c r="M483" s="1430"/>
      <c r="N483" s="1430"/>
      <c r="O483" s="1430"/>
      <c r="P483" s="1430"/>
      <c r="Q483" s="1430"/>
      <c r="R483" s="1430"/>
      <c r="S483" s="1430"/>
      <c r="T483" s="1430"/>
      <c r="U483" s="1430"/>
      <c r="V483" s="1430"/>
      <c r="W483" s="1430"/>
      <c r="X483" s="1430"/>
      <c r="Y483" s="1430"/>
      <c r="Z483" s="1430"/>
      <c r="AA483" s="1430"/>
      <c r="AB483" s="1430"/>
      <c r="AC483" s="1430"/>
      <c r="AD483" s="1430"/>
      <c r="AE483" s="1430"/>
      <c r="AF483" s="1430"/>
      <c r="AG483" s="1430"/>
      <c r="AH483" s="1430"/>
      <c r="AI483" s="1430"/>
      <c r="AJ483" s="1430"/>
      <c r="AK483" s="1430"/>
      <c r="AL483" s="1430"/>
      <c r="AM483" s="1430"/>
      <c r="AN483" s="1430"/>
      <c r="AO483" s="1430"/>
      <c r="AP483" s="1430"/>
      <c r="AQ483" s="1430"/>
      <c r="AR483" s="1430"/>
      <c r="AS483" s="1430"/>
      <c r="AT483" s="1430"/>
      <c r="AU483" s="1430"/>
      <c r="AV483" s="1430"/>
      <c r="AW483" s="1430"/>
      <c r="AX483" s="1430"/>
      <c r="AY483" s="1430"/>
      <c r="AZ483" s="1430"/>
      <c r="BA483" s="1430"/>
      <c r="BB483" s="1430"/>
      <c r="BC483" s="1430"/>
      <c r="BD483" s="1430"/>
    </row>
    <row r="484" spans="2:56">
      <c r="B484" s="1430"/>
      <c r="C484" s="1430"/>
      <c r="D484" s="1430"/>
      <c r="E484" s="1430"/>
      <c r="F484" s="1430"/>
      <c r="G484" s="1430"/>
      <c r="H484" s="1430"/>
      <c r="I484" s="1430"/>
      <c r="J484" s="1430"/>
      <c r="K484" s="1430"/>
      <c r="L484" s="1430"/>
      <c r="M484" s="1430"/>
      <c r="N484" s="1430"/>
      <c r="O484" s="1430"/>
      <c r="P484" s="1430"/>
      <c r="Q484" s="1430"/>
      <c r="R484" s="1430"/>
      <c r="S484" s="1430"/>
      <c r="T484" s="1430"/>
      <c r="U484" s="1430"/>
      <c r="V484" s="1430"/>
      <c r="W484" s="1430"/>
      <c r="X484" s="1430"/>
      <c r="Y484" s="1430"/>
      <c r="Z484" s="1430"/>
      <c r="AA484" s="1430"/>
      <c r="AB484" s="1430"/>
      <c r="AC484" s="1430"/>
      <c r="AD484" s="1430"/>
      <c r="AE484" s="1430"/>
      <c r="AF484" s="1430"/>
      <c r="AG484" s="1430"/>
      <c r="AH484" s="1430"/>
      <c r="AI484" s="1430"/>
      <c r="AJ484" s="1430"/>
      <c r="AK484" s="1430"/>
      <c r="AL484" s="1430"/>
      <c r="AM484" s="1430"/>
      <c r="AN484" s="1430"/>
      <c r="AO484" s="1430"/>
      <c r="AP484" s="1430"/>
      <c r="AQ484" s="1430"/>
      <c r="AR484" s="1430"/>
      <c r="AS484" s="1430"/>
      <c r="AT484" s="1430"/>
      <c r="AU484" s="1430"/>
      <c r="AV484" s="1430"/>
      <c r="AW484" s="1430"/>
      <c r="AX484" s="1430"/>
      <c r="AY484" s="1430"/>
      <c r="AZ484" s="1430"/>
      <c r="BA484" s="1430"/>
      <c r="BB484" s="1430"/>
      <c r="BC484" s="1430"/>
      <c r="BD484" s="1430"/>
    </row>
    <row r="485" spans="2:56">
      <c r="B485" s="1430"/>
      <c r="C485" s="1430"/>
      <c r="D485" s="1430"/>
      <c r="E485" s="1430"/>
      <c r="F485" s="1430"/>
      <c r="G485" s="1430"/>
      <c r="H485" s="1430"/>
      <c r="I485" s="1430"/>
      <c r="J485" s="1430"/>
      <c r="K485" s="1430"/>
      <c r="L485" s="1430"/>
      <c r="M485" s="1430"/>
      <c r="N485" s="1430"/>
      <c r="O485" s="1430"/>
      <c r="P485" s="1430"/>
      <c r="Q485" s="1430"/>
      <c r="R485" s="1430"/>
      <c r="S485" s="1430"/>
      <c r="T485" s="1430"/>
      <c r="U485" s="1430"/>
      <c r="V485" s="1430"/>
      <c r="W485" s="1430"/>
      <c r="X485" s="1430"/>
      <c r="Y485" s="1430"/>
      <c r="Z485" s="1430"/>
      <c r="AA485" s="1430"/>
      <c r="AB485" s="1430"/>
      <c r="AC485" s="1430"/>
      <c r="AD485" s="1430"/>
      <c r="AE485" s="1430"/>
      <c r="AF485" s="1430"/>
      <c r="AG485" s="1430"/>
      <c r="AH485" s="1430"/>
      <c r="AI485" s="1430"/>
      <c r="AJ485" s="1430"/>
      <c r="AK485" s="1430"/>
      <c r="AL485" s="1430"/>
      <c r="AM485" s="1430"/>
      <c r="AN485" s="1430"/>
      <c r="AO485" s="1430"/>
      <c r="AP485" s="1430"/>
      <c r="AQ485" s="1430"/>
      <c r="AR485" s="1430"/>
      <c r="AS485" s="1430"/>
      <c r="AT485" s="1430"/>
      <c r="AU485" s="1430"/>
      <c r="AV485" s="1430"/>
      <c r="AW485" s="1430"/>
      <c r="AX485" s="1430"/>
      <c r="AY485" s="1430"/>
      <c r="AZ485" s="1430"/>
      <c r="BA485" s="1430"/>
      <c r="BB485" s="1430"/>
      <c r="BC485" s="1430"/>
      <c r="BD485" s="1430"/>
    </row>
    <row r="486" spans="2:56">
      <c r="B486" s="1430"/>
      <c r="C486" s="1430"/>
      <c r="D486" s="1430"/>
      <c r="E486" s="1430"/>
      <c r="F486" s="1430"/>
      <c r="G486" s="1430"/>
      <c r="H486" s="1430"/>
      <c r="I486" s="1430"/>
      <c r="J486" s="1430"/>
      <c r="K486" s="1430"/>
      <c r="L486" s="1430"/>
      <c r="M486" s="1430"/>
      <c r="N486" s="1430"/>
      <c r="O486" s="1430"/>
      <c r="P486" s="1430"/>
      <c r="Q486" s="1430"/>
      <c r="R486" s="1430"/>
      <c r="S486" s="1430"/>
      <c r="T486" s="1430"/>
      <c r="U486" s="1430"/>
      <c r="V486" s="1430"/>
      <c r="W486" s="1430"/>
      <c r="X486" s="1430"/>
      <c r="Y486" s="1430"/>
      <c r="Z486" s="1430"/>
      <c r="AA486" s="1430"/>
      <c r="AB486" s="1430"/>
      <c r="AC486" s="1430"/>
      <c r="AD486" s="1430"/>
      <c r="AE486" s="1430"/>
      <c r="AF486" s="1430"/>
      <c r="AG486" s="1430"/>
      <c r="AH486" s="1430"/>
      <c r="AI486" s="1430"/>
      <c r="AJ486" s="1430"/>
      <c r="AK486" s="1430"/>
      <c r="AL486" s="1430"/>
      <c r="AM486" s="1430"/>
      <c r="AN486" s="1430"/>
      <c r="AO486" s="1430"/>
      <c r="AP486" s="1430"/>
      <c r="AQ486" s="1430"/>
      <c r="AR486" s="1430"/>
      <c r="AS486" s="1430"/>
      <c r="AT486" s="1430"/>
      <c r="AU486" s="1430"/>
      <c r="AV486" s="1430"/>
      <c r="AW486" s="1430"/>
      <c r="AX486" s="1430"/>
      <c r="AY486" s="1430"/>
      <c r="AZ486" s="1430"/>
      <c r="BA486" s="1430"/>
      <c r="BB486" s="1430"/>
      <c r="BC486" s="1430"/>
      <c r="BD486" s="1430"/>
    </row>
    <row r="487" spans="2:56">
      <c r="B487" s="1430"/>
      <c r="C487" s="1430"/>
      <c r="D487" s="1430"/>
      <c r="E487" s="1430"/>
      <c r="F487" s="1430"/>
      <c r="G487" s="1430"/>
      <c r="H487" s="1430"/>
      <c r="I487" s="1430"/>
      <c r="J487" s="1430"/>
      <c r="K487" s="1430"/>
      <c r="L487" s="1430"/>
      <c r="M487" s="1430"/>
      <c r="N487" s="1430"/>
      <c r="O487" s="1430"/>
      <c r="P487" s="1430"/>
      <c r="Q487" s="1430"/>
      <c r="R487" s="1430"/>
      <c r="S487" s="1430"/>
      <c r="T487" s="1430"/>
      <c r="U487" s="1430"/>
      <c r="V487" s="1430"/>
      <c r="W487" s="1430"/>
      <c r="X487" s="1430"/>
      <c r="Y487" s="1430"/>
      <c r="Z487" s="1430"/>
      <c r="AA487" s="1430"/>
      <c r="AB487" s="1430"/>
      <c r="AC487" s="1430"/>
      <c r="AD487" s="1430"/>
      <c r="AE487" s="1430"/>
      <c r="AF487" s="1430"/>
      <c r="AG487" s="1430"/>
      <c r="AH487" s="1430"/>
      <c r="AI487" s="1430"/>
      <c r="AJ487" s="1430"/>
      <c r="AK487" s="1430"/>
      <c r="AL487" s="1430"/>
      <c r="AM487" s="1430"/>
      <c r="AN487" s="1430"/>
      <c r="AO487" s="1430"/>
      <c r="AP487" s="1430"/>
      <c r="AQ487" s="1430"/>
      <c r="AR487" s="1430"/>
      <c r="AS487" s="1430"/>
      <c r="AT487" s="1430"/>
      <c r="AU487" s="1430"/>
      <c r="AV487" s="1430"/>
      <c r="AW487" s="1430"/>
      <c r="AX487" s="1430"/>
      <c r="AY487" s="1430"/>
      <c r="AZ487" s="1430"/>
      <c r="BA487" s="1430"/>
      <c r="BB487" s="1430"/>
      <c r="BC487" s="1430"/>
      <c r="BD487" s="1430"/>
    </row>
    <row r="488" spans="2:56">
      <c r="B488" s="1430"/>
      <c r="C488" s="1430"/>
      <c r="D488" s="1430"/>
      <c r="E488" s="1430"/>
      <c r="F488" s="1430"/>
      <c r="G488" s="1430"/>
      <c r="H488" s="1430"/>
      <c r="I488" s="1430"/>
      <c r="J488" s="1430"/>
      <c r="K488" s="1430"/>
      <c r="L488" s="1430"/>
      <c r="M488" s="1430"/>
      <c r="N488" s="1430"/>
      <c r="O488" s="1430"/>
      <c r="P488" s="1430"/>
      <c r="Q488" s="1430"/>
      <c r="R488" s="1430"/>
      <c r="S488" s="1430"/>
      <c r="T488" s="1430"/>
      <c r="U488" s="1430"/>
      <c r="V488" s="1430"/>
      <c r="W488" s="1430"/>
      <c r="X488" s="1430"/>
      <c r="Y488" s="1430"/>
      <c r="Z488" s="1430"/>
      <c r="AA488" s="1430"/>
      <c r="AB488" s="1430"/>
      <c r="AC488" s="1430"/>
      <c r="AD488" s="1430"/>
      <c r="AE488" s="1430"/>
      <c r="AF488" s="1430"/>
      <c r="AG488" s="1430"/>
      <c r="AH488" s="1430"/>
      <c r="AI488" s="1430"/>
      <c r="AJ488" s="1430"/>
      <c r="AK488" s="1430"/>
      <c r="AL488" s="1430"/>
      <c r="AM488" s="1430"/>
      <c r="AN488" s="1430"/>
      <c r="AO488" s="1430"/>
      <c r="AP488" s="1430"/>
      <c r="AQ488" s="1430"/>
      <c r="AR488" s="1430"/>
      <c r="AS488" s="1430"/>
      <c r="AT488" s="1430"/>
      <c r="AU488" s="1430"/>
      <c r="AV488" s="1430"/>
      <c r="AW488" s="1430"/>
      <c r="AX488" s="1430"/>
      <c r="AY488" s="1430"/>
      <c r="AZ488" s="1430"/>
      <c r="BA488" s="1430"/>
      <c r="BB488" s="1430"/>
      <c r="BC488" s="1430"/>
      <c r="BD488" s="1430"/>
    </row>
    <row r="489" spans="2:56">
      <c r="B489" s="1430"/>
      <c r="C489" s="1430"/>
      <c r="D489" s="1430"/>
      <c r="E489" s="1430"/>
      <c r="F489" s="1430"/>
      <c r="G489" s="1430"/>
      <c r="H489" s="1430"/>
      <c r="I489" s="1430"/>
      <c r="J489" s="1430"/>
      <c r="K489" s="1430"/>
      <c r="L489" s="1430"/>
      <c r="M489" s="1430"/>
      <c r="N489" s="1430"/>
      <c r="O489" s="1430"/>
      <c r="P489" s="1430"/>
      <c r="Q489" s="1430"/>
      <c r="R489" s="1430"/>
      <c r="S489" s="1430"/>
      <c r="T489" s="1430"/>
      <c r="U489" s="1430"/>
      <c r="V489" s="1430"/>
      <c r="W489" s="1430"/>
      <c r="X489" s="1430"/>
      <c r="Y489" s="1430"/>
      <c r="Z489" s="1430"/>
      <c r="AA489" s="1430"/>
      <c r="AB489" s="1430"/>
      <c r="AC489" s="1430"/>
      <c r="AD489" s="1430"/>
      <c r="AE489" s="1430"/>
      <c r="AF489" s="1430"/>
      <c r="AG489" s="1430"/>
      <c r="AH489" s="1430"/>
      <c r="AI489" s="1430"/>
      <c r="AJ489" s="1430"/>
      <c r="AK489" s="1430"/>
      <c r="AL489" s="1430"/>
      <c r="AM489" s="1430"/>
      <c r="AN489" s="1430"/>
      <c r="AO489" s="1430"/>
      <c r="AP489" s="1430"/>
      <c r="AQ489" s="1430"/>
      <c r="AR489" s="1430"/>
      <c r="AS489" s="1430"/>
      <c r="AT489" s="1430"/>
      <c r="AU489" s="1430"/>
      <c r="AV489" s="1430"/>
      <c r="AW489" s="1430"/>
      <c r="AX489" s="1430"/>
      <c r="AY489" s="1430"/>
      <c r="AZ489" s="1430"/>
      <c r="BA489" s="1430"/>
      <c r="BB489" s="1430"/>
      <c r="BC489" s="1430"/>
      <c r="BD489" s="1430"/>
    </row>
    <row r="490" spans="2:56">
      <c r="B490" s="1430"/>
      <c r="C490" s="1430"/>
      <c r="D490" s="1430"/>
      <c r="E490" s="1430"/>
      <c r="F490" s="1430"/>
      <c r="G490" s="1430"/>
      <c r="H490" s="1430"/>
      <c r="I490" s="1430"/>
      <c r="J490" s="1430"/>
      <c r="K490" s="1430"/>
      <c r="L490" s="1430"/>
      <c r="M490" s="1430"/>
      <c r="N490" s="1430"/>
      <c r="O490" s="1430"/>
      <c r="P490" s="1430"/>
      <c r="Q490" s="1430"/>
      <c r="R490" s="1430"/>
      <c r="S490" s="1430"/>
      <c r="T490" s="1430"/>
      <c r="U490" s="1430"/>
      <c r="V490" s="1430"/>
      <c r="W490" s="1430"/>
      <c r="X490" s="1430"/>
      <c r="Y490" s="1430"/>
      <c r="Z490" s="1430"/>
      <c r="AA490" s="1430"/>
      <c r="AB490" s="1430"/>
      <c r="AC490" s="1430"/>
      <c r="AD490" s="1430"/>
      <c r="AE490" s="1430"/>
      <c r="AF490" s="1430"/>
      <c r="AG490" s="1430"/>
      <c r="AH490" s="1430"/>
      <c r="AI490" s="1430"/>
      <c r="AJ490" s="1430"/>
      <c r="AK490" s="1430"/>
      <c r="AL490" s="1430"/>
      <c r="AM490" s="1430"/>
      <c r="AN490" s="1430"/>
      <c r="AO490" s="1430"/>
      <c r="AP490" s="1430"/>
      <c r="AQ490" s="1430"/>
      <c r="AR490" s="1430"/>
      <c r="AS490" s="1430"/>
      <c r="AT490" s="1430"/>
      <c r="AU490" s="1430"/>
      <c r="AV490" s="1430"/>
      <c r="AW490" s="1430"/>
      <c r="AX490" s="1430"/>
      <c r="AY490" s="1430"/>
      <c r="AZ490" s="1430"/>
      <c r="BA490" s="1430"/>
      <c r="BB490" s="1430"/>
      <c r="BC490" s="1430"/>
      <c r="BD490" s="1430"/>
    </row>
    <row r="491" spans="2:56">
      <c r="B491" s="1430"/>
      <c r="C491" s="1430"/>
      <c r="D491" s="1430"/>
      <c r="E491" s="1430"/>
      <c r="F491" s="1430"/>
      <c r="G491" s="1430"/>
      <c r="H491" s="1430"/>
      <c r="I491" s="1430"/>
      <c r="J491" s="1430"/>
      <c r="K491" s="1430"/>
      <c r="L491" s="1430"/>
      <c r="M491" s="1430"/>
      <c r="N491" s="1430"/>
      <c r="O491" s="1430"/>
      <c r="P491" s="1430"/>
      <c r="Q491" s="1430"/>
      <c r="R491" s="1430"/>
      <c r="S491" s="1430"/>
      <c r="T491" s="1430"/>
      <c r="U491" s="1430"/>
      <c r="V491" s="1430"/>
      <c r="W491" s="1430"/>
      <c r="X491" s="1430"/>
      <c r="Y491" s="1430"/>
      <c r="Z491" s="1430"/>
      <c r="AA491" s="1430"/>
      <c r="AB491" s="1430"/>
      <c r="AC491" s="1430"/>
      <c r="AD491" s="1430"/>
      <c r="AE491" s="1430"/>
      <c r="AF491" s="1430"/>
      <c r="AG491" s="1430"/>
      <c r="AH491" s="1430"/>
      <c r="AI491" s="1430"/>
      <c r="AJ491" s="1430"/>
      <c r="AK491" s="1430"/>
      <c r="AL491" s="1430"/>
      <c r="AM491" s="1430"/>
      <c r="AN491" s="1430"/>
      <c r="AO491" s="1430"/>
      <c r="AP491" s="1430"/>
      <c r="AQ491" s="1430"/>
      <c r="AR491" s="1430"/>
      <c r="AS491" s="1430"/>
      <c r="AT491" s="1430"/>
      <c r="AU491" s="1430"/>
      <c r="AV491" s="1430"/>
      <c r="AW491" s="1430"/>
      <c r="AX491" s="1430"/>
      <c r="AY491" s="1430"/>
      <c r="AZ491" s="1430"/>
      <c r="BA491" s="1430"/>
      <c r="BB491" s="1430"/>
      <c r="BC491" s="1430"/>
      <c r="BD491" s="1430"/>
    </row>
    <row r="492" spans="2:56">
      <c r="B492" s="1430"/>
      <c r="C492" s="1430"/>
      <c r="D492" s="1430"/>
      <c r="E492" s="1430"/>
      <c r="F492" s="1430"/>
      <c r="G492" s="1430"/>
      <c r="H492" s="1430"/>
      <c r="I492" s="1430"/>
      <c r="J492" s="1430"/>
      <c r="K492" s="1430"/>
      <c r="L492" s="1430"/>
      <c r="M492" s="1430"/>
      <c r="N492" s="1430"/>
      <c r="O492" s="1430"/>
      <c r="P492" s="1430"/>
      <c r="Q492" s="1430"/>
      <c r="R492" s="1430"/>
      <c r="S492" s="1430"/>
      <c r="T492" s="1430"/>
      <c r="U492" s="1430"/>
      <c r="V492" s="1430"/>
      <c r="W492" s="1430"/>
      <c r="X492" s="1430"/>
      <c r="Y492" s="1430"/>
      <c r="Z492" s="1430"/>
      <c r="AA492" s="1430"/>
      <c r="AB492" s="1430"/>
      <c r="AC492" s="1430"/>
      <c r="AD492" s="1430"/>
      <c r="AE492" s="1430"/>
      <c r="AF492" s="1430"/>
      <c r="AG492" s="1430"/>
      <c r="AH492" s="1430"/>
      <c r="AI492" s="1430"/>
      <c r="AJ492" s="1430"/>
      <c r="AK492" s="1430"/>
      <c r="AL492" s="1430"/>
      <c r="AM492" s="1430"/>
      <c r="AN492" s="1430"/>
      <c r="AO492" s="1430"/>
      <c r="AP492" s="1430"/>
      <c r="AQ492" s="1430"/>
      <c r="AR492" s="1430"/>
      <c r="AS492" s="1430"/>
      <c r="AT492" s="1430"/>
      <c r="AU492" s="1430"/>
      <c r="AV492" s="1430"/>
      <c r="AW492" s="1430"/>
      <c r="AX492" s="1430"/>
      <c r="AY492" s="1430"/>
      <c r="AZ492" s="1430"/>
      <c r="BA492" s="1430"/>
      <c r="BB492" s="1430"/>
      <c r="BC492" s="1430"/>
      <c r="BD492" s="1430"/>
    </row>
    <row r="493" spans="2:56">
      <c r="B493" s="1430"/>
      <c r="C493" s="1430"/>
      <c r="D493" s="1430"/>
      <c r="E493" s="1430"/>
      <c r="F493" s="1430"/>
      <c r="G493" s="1430"/>
      <c r="H493" s="1430"/>
      <c r="I493" s="1430"/>
      <c r="J493" s="1430"/>
      <c r="K493" s="1430"/>
      <c r="L493" s="1430"/>
      <c r="M493" s="1430"/>
      <c r="N493" s="1430"/>
      <c r="O493" s="1430"/>
      <c r="P493" s="1430"/>
      <c r="Q493" s="1430"/>
      <c r="R493" s="1430"/>
      <c r="S493" s="1430"/>
      <c r="T493" s="1430"/>
      <c r="U493" s="1430"/>
      <c r="V493" s="1430"/>
      <c r="W493" s="1430"/>
      <c r="X493" s="1430"/>
      <c r="Y493" s="1430"/>
      <c r="Z493" s="1430"/>
      <c r="AA493" s="1430"/>
      <c r="AB493" s="1430"/>
      <c r="AC493" s="1430"/>
      <c r="AD493" s="1430"/>
      <c r="AE493" s="1430"/>
      <c r="AF493" s="1430"/>
      <c r="AG493" s="1430"/>
      <c r="AH493" s="1430"/>
      <c r="AI493" s="1430"/>
      <c r="AJ493" s="1430"/>
      <c r="AK493" s="1430"/>
      <c r="AL493" s="1430"/>
      <c r="AM493" s="1430"/>
      <c r="AN493" s="1430"/>
      <c r="AO493" s="1430"/>
      <c r="AP493" s="1430"/>
      <c r="AQ493" s="1430"/>
      <c r="AR493" s="1430"/>
      <c r="AS493" s="1430"/>
      <c r="AT493" s="1430"/>
      <c r="AU493" s="1430"/>
      <c r="AV493" s="1430"/>
      <c r="AW493" s="1430"/>
      <c r="AX493" s="1430"/>
      <c r="AY493" s="1430"/>
      <c r="AZ493" s="1430"/>
      <c r="BA493" s="1430"/>
      <c r="BB493" s="1430"/>
      <c r="BC493" s="1430"/>
      <c r="BD493" s="1430"/>
    </row>
    <row r="494" spans="2:56">
      <c r="B494" s="1430"/>
      <c r="C494" s="1430"/>
      <c r="D494" s="1430"/>
      <c r="E494" s="1430"/>
      <c r="F494" s="1430"/>
      <c r="G494" s="1430"/>
      <c r="H494" s="1430"/>
      <c r="I494" s="1430"/>
      <c r="J494" s="1430"/>
      <c r="K494" s="1430"/>
      <c r="L494" s="1430"/>
      <c r="M494" s="1430"/>
      <c r="N494" s="1430"/>
      <c r="O494" s="1430"/>
      <c r="P494" s="1430"/>
      <c r="Q494" s="1430"/>
      <c r="R494" s="1430"/>
      <c r="S494" s="1430"/>
      <c r="T494" s="1430"/>
      <c r="U494" s="1430"/>
      <c r="V494" s="1430"/>
      <c r="W494" s="1430"/>
      <c r="X494" s="1430"/>
      <c r="Y494" s="1430"/>
      <c r="Z494" s="1430"/>
      <c r="AA494" s="1430"/>
      <c r="AB494" s="1430"/>
      <c r="AC494" s="1430"/>
      <c r="AD494" s="1430"/>
      <c r="AE494" s="1430"/>
      <c r="AF494" s="1430"/>
      <c r="AG494" s="1430"/>
      <c r="AH494" s="1430"/>
      <c r="AI494" s="1430"/>
      <c r="AJ494" s="1430"/>
      <c r="AK494" s="1430"/>
      <c r="AL494" s="1430"/>
      <c r="AM494" s="1430"/>
      <c r="AN494" s="1430"/>
      <c r="AO494" s="1430"/>
      <c r="AP494" s="1430"/>
      <c r="AQ494" s="1430"/>
      <c r="AR494" s="1430"/>
      <c r="AS494" s="1430"/>
      <c r="AT494" s="1430"/>
      <c r="AU494" s="1430"/>
      <c r="AV494" s="1430"/>
      <c r="AW494" s="1430"/>
      <c r="AX494" s="1430"/>
      <c r="AY494" s="1430"/>
      <c r="AZ494" s="1430"/>
      <c r="BA494" s="1430"/>
      <c r="BB494" s="1430"/>
      <c r="BC494" s="1430"/>
      <c r="BD494" s="1430"/>
    </row>
    <row r="495" spans="2:56">
      <c r="B495" s="1430"/>
      <c r="C495" s="1430"/>
      <c r="D495" s="1430"/>
      <c r="E495" s="1430"/>
      <c r="F495" s="1430"/>
      <c r="G495" s="1430"/>
      <c r="H495" s="1430"/>
      <c r="I495" s="1430"/>
      <c r="J495" s="1430"/>
      <c r="K495" s="1430"/>
      <c r="L495" s="1430"/>
      <c r="M495" s="1430"/>
      <c r="N495" s="1430"/>
      <c r="O495" s="1430"/>
      <c r="P495" s="1430"/>
      <c r="Q495" s="1430"/>
      <c r="R495" s="1430"/>
      <c r="S495" s="1430"/>
      <c r="T495" s="1430"/>
      <c r="U495" s="1430"/>
      <c r="V495" s="1430"/>
      <c r="W495" s="1430"/>
      <c r="X495" s="1430"/>
      <c r="Y495" s="1430"/>
      <c r="Z495" s="1430"/>
      <c r="AA495" s="1430"/>
      <c r="AB495" s="1430"/>
      <c r="AC495" s="1430"/>
      <c r="AD495" s="1430"/>
      <c r="AE495" s="1430"/>
      <c r="AF495" s="1430"/>
      <c r="AG495" s="1430"/>
      <c r="AH495" s="1430"/>
      <c r="AI495" s="1430"/>
      <c r="AJ495" s="1430"/>
      <c r="AK495" s="1430"/>
      <c r="AL495" s="1430"/>
      <c r="AM495" s="1430"/>
      <c r="AN495" s="1430"/>
      <c r="AO495" s="1430"/>
      <c r="AP495" s="1430"/>
      <c r="AQ495" s="1430"/>
      <c r="AR495" s="1430"/>
      <c r="AS495" s="1430"/>
      <c r="AT495" s="1430"/>
      <c r="AU495" s="1430"/>
      <c r="AV495" s="1430"/>
      <c r="AW495" s="1430"/>
      <c r="AX495" s="1430"/>
      <c r="AY495" s="1430"/>
      <c r="AZ495" s="1430"/>
      <c r="BA495" s="1430"/>
      <c r="BB495" s="1430"/>
      <c r="BC495" s="1430"/>
      <c r="BD495" s="1430"/>
    </row>
    <row r="496" spans="2:56">
      <c r="B496" s="1430"/>
      <c r="C496" s="1430"/>
      <c r="D496" s="1430"/>
      <c r="E496" s="1430"/>
      <c r="F496" s="1430"/>
      <c r="G496" s="1430"/>
      <c r="H496" s="1430"/>
      <c r="I496" s="1430"/>
      <c r="J496" s="1430"/>
      <c r="K496" s="1430"/>
      <c r="L496" s="1430"/>
      <c r="M496" s="1430"/>
      <c r="N496" s="1430"/>
      <c r="O496" s="1430"/>
      <c r="P496" s="1430"/>
      <c r="Q496" s="1430"/>
      <c r="R496" s="1430"/>
      <c r="S496" s="1430"/>
      <c r="T496" s="1430"/>
      <c r="U496" s="1430"/>
      <c r="V496" s="1430"/>
      <c r="W496" s="1430"/>
      <c r="X496" s="1430"/>
      <c r="Y496" s="1430"/>
      <c r="Z496" s="1430"/>
      <c r="AA496" s="1430"/>
      <c r="AB496" s="1430"/>
      <c r="AC496" s="1430"/>
      <c r="AD496" s="1430"/>
      <c r="AE496" s="1430"/>
      <c r="AF496" s="1430"/>
      <c r="AG496" s="1430"/>
      <c r="AH496" s="1430"/>
      <c r="AI496" s="1430"/>
      <c r="AJ496" s="1430"/>
      <c r="AK496" s="1430"/>
      <c r="AL496" s="1430"/>
      <c r="AM496" s="1430"/>
      <c r="AN496" s="1430"/>
      <c r="AO496" s="1430"/>
      <c r="AP496" s="1430"/>
      <c r="AQ496" s="1430"/>
      <c r="AR496" s="1430"/>
      <c r="AS496" s="1430"/>
      <c r="AT496" s="1430"/>
      <c r="AU496" s="1430"/>
      <c r="AV496" s="1430"/>
      <c r="AW496" s="1430"/>
      <c r="AX496" s="1430"/>
      <c r="AY496" s="1430"/>
      <c r="AZ496" s="1430"/>
      <c r="BA496" s="1430"/>
      <c r="BB496" s="1430"/>
      <c r="BC496" s="1430"/>
      <c r="BD496" s="1430"/>
    </row>
    <row r="497" spans="2:56">
      <c r="B497" s="1430"/>
      <c r="C497" s="1430"/>
      <c r="D497" s="1430"/>
      <c r="E497" s="1430"/>
      <c r="F497" s="1430"/>
      <c r="G497" s="1430"/>
      <c r="H497" s="1430"/>
      <c r="I497" s="1430"/>
      <c r="J497" s="1430"/>
      <c r="K497" s="1430"/>
      <c r="L497" s="1430"/>
      <c r="M497" s="1430"/>
      <c r="N497" s="1430"/>
      <c r="O497" s="1430"/>
      <c r="P497" s="1430"/>
      <c r="Q497" s="1430"/>
      <c r="R497" s="1430"/>
      <c r="S497" s="1430"/>
      <c r="T497" s="1430"/>
      <c r="U497" s="1430"/>
      <c r="V497" s="1430"/>
      <c r="W497" s="1430"/>
      <c r="X497" s="1430"/>
      <c r="Y497" s="1430"/>
      <c r="Z497" s="1430"/>
      <c r="AA497" s="1430"/>
      <c r="AB497" s="1430"/>
      <c r="AC497" s="1430"/>
      <c r="AD497" s="1430"/>
      <c r="AE497" s="1430"/>
      <c r="AF497" s="1430"/>
      <c r="AG497" s="1430"/>
      <c r="AH497" s="1430"/>
      <c r="AI497" s="1430"/>
      <c r="AJ497" s="1430"/>
      <c r="AK497" s="1430"/>
      <c r="AL497" s="1430"/>
      <c r="AM497" s="1430"/>
      <c r="AN497" s="1430"/>
      <c r="AO497" s="1430"/>
      <c r="AP497" s="1430"/>
      <c r="AQ497" s="1430"/>
      <c r="AR497" s="1430"/>
      <c r="AS497" s="1430"/>
      <c r="AT497" s="1430"/>
      <c r="AU497" s="1430"/>
      <c r="AV497" s="1430"/>
      <c r="AW497" s="1430"/>
      <c r="AX497" s="1430"/>
      <c r="AY497" s="1430"/>
      <c r="AZ497" s="1430"/>
      <c r="BA497" s="1430"/>
      <c r="BB497" s="1430"/>
      <c r="BC497" s="1430"/>
      <c r="BD497" s="1430"/>
    </row>
    <row r="498" spans="2:56">
      <c r="B498" s="1430"/>
      <c r="C498" s="1430"/>
      <c r="D498" s="1430"/>
      <c r="E498" s="1430"/>
      <c r="F498" s="1430"/>
      <c r="G498" s="1430"/>
      <c r="H498" s="1430"/>
      <c r="I498" s="1430"/>
      <c r="J498" s="1430"/>
      <c r="K498" s="1430"/>
      <c r="L498" s="1430"/>
      <c r="M498" s="1430"/>
      <c r="N498" s="1430"/>
      <c r="O498" s="1430"/>
      <c r="P498" s="1430"/>
      <c r="Q498" s="1430"/>
      <c r="R498" s="1430"/>
      <c r="S498" s="1430"/>
      <c r="T498" s="1430"/>
      <c r="U498" s="1430"/>
      <c r="V498" s="1430"/>
      <c r="W498" s="1430"/>
      <c r="X498" s="1430"/>
      <c r="Y498" s="1430"/>
      <c r="Z498" s="1430"/>
      <c r="AA498" s="1430"/>
      <c r="AB498" s="1430"/>
      <c r="AC498" s="1430"/>
      <c r="AD498" s="1430"/>
      <c r="AE498" s="1430"/>
      <c r="AF498" s="1430"/>
      <c r="AG498" s="1430"/>
      <c r="AH498" s="1430"/>
      <c r="AI498" s="1430"/>
      <c r="AJ498" s="1430"/>
      <c r="AK498" s="1430"/>
      <c r="AL498" s="1430"/>
      <c r="AM498" s="1430"/>
      <c r="AN498" s="1430"/>
      <c r="AO498" s="1430"/>
      <c r="AP498" s="1430"/>
      <c r="AQ498" s="1430"/>
      <c r="AR498" s="1430"/>
      <c r="AS498" s="1430"/>
      <c r="AT498" s="1430"/>
      <c r="AU498" s="1430"/>
      <c r="AV498" s="1430"/>
      <c r="AW498" s="1430"/>
      <c r="AX498" s="1430"/>
      <c r="AY498" s="1430"/>
      <c r="AZ498" s="1430"/>
      <c r="BA498" s="1430"/>
      <c r="BB498" s="1430"/>
      <c r="BC498" s="1430"/>
      <c r="BD498" s="1430"/>
    </row>
    <row r="499" spans="2:56">
      <c r="B499" s="1430"/>
      <c r="C499" s="1430"/>
      <c r="D499" s="1430"/>
      <c r="E499" s="1430"/>
      <c r="F499" s="1430"/>
      <c r="G499" s="1430"/>
      <c r="H499" s="1430"/>
      <c r="I499" s="1430"/>
      <c r="J499" s="1430"/>
      <c r="K499" s="1430"/>
      <c r="L499" s="1430"/>
      <c r="M499" s="1430"/>
      <c r="N499" s="1430"/>
      <c r="O499" s="1430"/>
      <c r="P499" s="1430"/>
      <c r="Q499" s="1430"/>
      <c r="R499" s="1430"/>
      <c r="S499" s="1430"/>
      <c r="T499" s="1430"/>
      <c r="U499" s="1430"/>
      <c r="V499" s="1430"/>
      <c r="W499" s="1430"/>
      <c r="X499" s="1430"/>
      <c r="Y499" s="1430"/>
      <c r="Z499" s="1430"/>
      <c r="AA499" s="1430"/>
      <c r="AB499" s="1430"/>
      <c r="AC499" s="1430"/>
      <c r="AD499" s="1430"/>
      <c r="AE499" s="1430"/>
      <c r="AF499" s="1430"/>
      <c r="AG499" s="1430"/>
      <c r="AH499" s="1430"/>
      <c r="AI499" s="1430"/>
      <c r="AJ499" s="1430"/>
      <c r="AK499" s="1430"/>
      <c r="AL499" s="1430"/>
      <c r="AM499" s="1430"/>
      <c r="AN499" s="1430"/>
      <c r="AO499" s="1430"/>
      <c r="AP499" s="1430"/>
      <c r="AQ499" s="1430"/>
      <c r="AR499" s="1430"/>
      <c r="AS499" s="1430"/>
      <c r="AT499" s="1430"/>
      <c r="AU499" s="1430"/>
      <c r="AV499" s="1430"/>
      <c r="AW499" s="1430"/>
      <c r="AX499" s="1430"/>
      <c r="AY499" s="1430"/>
      <c r="AZ499" s="1430"/>
      <c r="BA499" s="1430"/>
      <c r="BB499" s="1430"/>
      <c r="BC499" s="1430"/>
      <c r="BD499" s="1430"/>
    </row>
    <row r="500" spans="2:56">
      <c r="B500" s="1430"/>
      <c r="C500" s="1430"/>
      <c r="D500" s="1430"/>
      <c r="E500" s="1430"/>
      <c r="F500" s="1430"/>
      <c r="G500" s="1430"/>
      <c r="H500" s="1430"/>
      <c r="I500" s="1430"/>
      <c r="J500" s="1430"/>
      <c r="K500" s="1430"/>
      <c r="L500" s="1430"/>
      <c r="M500" s="1430"/>
      <c r="N500" s="1430"/>
      <c r="O500" s="1430"/>
      <c r="P500" s="1430"/>
      <c r="Q500" s="1430"/>
      <c r="R500" s="1430"/>
      <c r="S500" s="1430"/>
      <c r="T500" s="1430"/>
      <c r="U500" s="1430"/>
      <c r="V500" s="1430"/>
      <c r="W500" s="1430"/>
      <c r="X500" s="1430"/>
      <c r="Y500" s="1430"/>
      <c r="Z500" s="1430"/>
      <c r="AA500" s="1430"/>
      <c r="AB500" s="1430"/>
      <c r="AC500" s="1430"/>
      <c r="AD500" s="1430"/>
      <c r="AE500" s="1430"/>
      <c r="AF500" s="1430"/>
      <c r="AG500" s="1430"/>
      <c r="AH500" s="1430"/>
      <c r="AI500" s="1430"/>
      <c r="AJ500" s="1430"/>
      <c r="AK500" s="1430"/>
      <c r="AL500" s="1430"/>
      <c r="AM500" s="1430"/>
      <c r="AN500" s="1430"/>
      <c r="AO500" s="1430"/>
      <c r="AP500" s="1430"/>
      <c r="AQ500" s="1430"/>
      <c r="AR500" s="1430"/>
      <c r="AS500" s="1430"/>
      <c r="AT500" s="1430"/>
      <c r="AU500" s="1430"/>
      <c r="AV500" s="1430"/>
      <c r="AW500" s="1430"/>
      <c r="AX500" s="1430"/>
      <c r="AY500" s="1430"/>
      <c r="AZ500" s="1430"/>
      <c r="BA500" s="1430"/>
      <c r="BB500" s="1430"/>
      <c r="BC500" s="1430"/>
      <c r="BD500" s="1430"/>
    </row>
    <row r="501" spans="2:56">
      <c r="B501" s="1430"/>
      <c r="C501" s="1430"/>
      <c r="D501" s="1430"/>
      <c r="E501" s="1430"/>
      <c r="F501" s="1430"/>
      <c r="G501" s="1430"/>
      <c r="H501" s="1430"/>
      <c r="I501" s="1430"/>
      <c r="J501" s="1430"/>
      <c r="K501" s="1430"/>
      <c r="L501" s="1430"/>
      <c r="M501" s="1430"/>
      <c r="N501" s="1430"/>
      <c r="O501" s="1430"/>
      <c r="P501" s="1430"/>
      <c r="Q501" s="1430"/>
      <c r="R501" s="1430"/>
      <c r="S501" s="1430"/>
      <c r="T501" s="1430"/>
      <c r="U501" s="1430"/>
      <c r="V501" s="1430"/>
      <c r="W501" s="1430"/>
      <c r="X501" s="1430"/>
      <c r="Y501" s="1430"/>
      <c r="Z501" s="1430"/>
      <c r="AA501" s="1430"/>
      <c r="AB501" s="1430"/>
      <c r="AC501" s="1430"/>
      <c r="AD501" s="1430"/>
      <c r="AE501" s="1430"/>
      <c r="AF501" s="1430"/>
      <c r="AG501" s="1430"/>
      <c r="AH501" s="1430"/>
      <c r="AI501" s="1430"/>
      <c r="AJ501" s="1430"/>
      <c r="AK501" s="1430"/>
      <c r="AL501" s="1430"/>
      <c r="AM501" s="1430"/>
      <c r="AN501" s="1430"/>
      <c r="AO501" s="1430"/>
      <c r="AP501" s="1430"/>
      <c r="AQ501" s="1430"/>
      <c r="AR501" s="1430"/>
      <c r="AS501" s="1430"/>
      <c r="AT501" s="1430"/>
      <c r="AU501" s="1430"/>
      <c r="AV501" s="1430"/>
      <c r="AW501" s="1430"/>
      <c r="AX501" s="1430"/>
      <c r="AY501" s="1430"/>
      <c r="AZ501" s="1430"/>
      <c r="BA501" s="1430"/>
      <c r="BB501" s="1430"/>
      <c r="BC501" s="1430"/>
      <c r="BD501" s="1430"/>
    </row>
    <row r="502" spans="2:56">
      <c r="B502" s="1430"/>
      <c r="C502" s="1430"/>
      <c r="D502" s="1430"/>
      <c r="E502" s="1430"/>
      <c r="F502" s="1430"/>
      <c r="G502" s="1430"/>
      <c r="H502" s="1430"/>
      <c r="I502" s="1430"/>
      <c r="J502" s="1430"/>
      <c r="K502" s="1430"/>
      <c r="L502" s="1430"/>
      <c r="M502" s="1430"/>
      <c r="N502" s="1430"/>
      <c r="O502" s="1430"/>
      <c r="P502" s="1430"/>
      <c r="Q502" s="1430"/>
      <c r="R502" s="1430"/>
      <c r="S502" s="1430"/>
      <c r="T502" s="1430"/>
      <c r="U502" s="1430"/>
      <c r="V502" s="1430"/>
      <c r="W502" s="1430"/>
      <c r="X502" s="1430"/>
      <c r="Y502" s="1430"/>
      <c r="Z502" s="1430"/>
      <c r="AA502" s="1430"/>
      <c r="AB502" s="1430"/>
      <c r="AC502" s="1430"/>
      <c r="AD502" s="1430"/>
      <c r="AE502" s="1430"/>
      <c r="AF502" s="1430"/>
      <c r="AG502" s="1430"/>
      <c r="AH502" s="1430"/>
      <c r="AI502" s="1430"/>
      <c r="AJ502" s="1430"/>
      <c r="AK502" s="1430"/>
      <c r="AL502" s="1430"/>
      <c r="AM502" s="1430"/>
      <c r="AN502" s="1430"/>
      <c r="AO502" s="1430"/>
      <c r="AP502" s="1430"/>
      <c r="AQ502" s="1430"/>
      <c r="AR502" s="1430"/>
      <c r="AS502" s="1430"/>
      <c r="AT502" s="1430"/>
      <c r="AU502" s="1430"/>
      <c r="AV502" s="1430"/>
      <c r="AW502" s="1430"/>
      <c r="AX502" s="1430"/>
      <c r="AY502" s="1430"/>
      <c r="AZ502" s="1430"/>
      <c r="BA502" s="1430"/>
      <c r="BB502" s="1430"/>
      <c r="BC502" s="1430"/>
      <c r="BD502" s="1430"/>
    </row>
    <row r="503" spans="2:56">
      <c r="B503" s="1430"/>
      <c r="C503" s="1430"/>
      <c r="D503" s="1430"/>
      <c r="E503" s="1430"/>
      <c r="F503" s="1430"/>
      <c r="G503" s="1430"/>
      <c r="H503" s="1430"/>
      <c r="I503" s="1430"/>
      <c r="J503" s="1430"/>
      <c r="K503" s="1430"/>
      <c r="L503" s="1430"/>
      <c r="M503" s="1430"/>
      <c r="N503" s="1430"/>
      <c r="O503" s="1430"/>
      <c r="P503" s="1430"/>
      <c r="Q503" s="1430"/>
      <c r="R503" s="1430"/>
      <c r="S503" s="1430"/>
      <c r="T503" s="1430"/>
      <c r="U503" s="1430"/>
      <c r="V503" s="1430"/>
      <c r="W503" s="1430"/>
      <c r="X503" s="1430"/>
      <c r="Y503" s="1430"/>
      <c r="Z503" s="1430"/>
      <c r="AA503" s="1430"/>
      <c r="AB503" s="1430"/>
      <c r="AC503" s="1430"/>
      <c r="AD503" s="1430"/>
      <c r="AE503" s="1430"/>
      <c r="AF503" s="1430"/>
      <c r="AG503" s="1430"/>
      <c r="AH503" s="1430"/>
      <c r="AI503" s="1430"/>
      <c r="AJ503" s="1430"/>
      <c r="AK503" s="1430"/>
      <c r="AL503" s="1430"/>
      <c r="AM503" s="1430"/>
      <c r="AN503" s="1430"/>
      <c r="AO503" s="1430"/>
      <c r="AP503" s="1430"/>
      <c r="AQ503" s="1430"/>
      <c r="AR503" s="1430"/>
      <c r="AS503" s="1430"/>
      <c r="AT503" s="1430"/>
      <c r="AU503" s="1430"/>
      <c r="AV503" s="1430"/>
      <c r="AW503" s="1430"/>
      <c r="AX503" s="1430"/>
      <c r="AY503" s="1430"/>
      <c r="AZ503" s="1430"/>
      <c r="BA503" s="1430"/>
      <c r="BB503" s="1430"/>
      <c r="BC503" s="1430"/>
      <c r="BD503" s="1430"/>
    </row>
    <row r="504" spans="2:56">
      <c r="B504" s="1430"/>
      <c r="C504" s="1430"/>
      <c r="D504" s="1430"/>
      <c r="E504" s="1430"/>
      <c r="F504" s="1430"/>
      <c r="G504" s="1430"/>
      <c r="H504" s="1430"/>
      <c r="I504" s="1430"/>
      <c r="J504" s="1430"/>
      <c r="K504" s="1430"/>
      <c r="L504" s="1430"/>
      <c r="M504" s="1430"/>
      <c r="N504" s="1430"/>
      <c r="O504" s="1430"/>
      <c r="P504" s="1430"/>
      <c r="Q504" s="1430"/>
      <c r="R504" s="1430"/>
      <c r="S504" s="1430"/>
      <c r="T504" s="1430"/>
      <c r="U504" s="1430"/>
      <c r="V504" s="1430"/>
      <c r="W504" s="1430"/>
      <c r="X504" s="1430"/>
      <c r="Y504" s="1430"/>
      <c r="Z504" s="1430"/>
      <c r="AA504" s="1430"/>
      <c r="AB504" s="1430"/>
      <c r="AC504" s="1430"/>
      <c r="AD504" s="1430"/>
      <c r="AE504" s="1430"/>
      <c r="AF504" s="1430"/>
      <c r="AG504" s="1430"/>
      <c r="AH504" s="1430"/>
      <c r="AI504" s="1430"/>
      <c r="AJ504" s="1430"/>
      <c r="AK504" s="1430"/>
      <c r="AL504" s="1430"/>
      <c r="AM504" s="1430"/>
      <c r="AN504" s="1430"/>
      <c r="AO504" s="1430"/>
      <c r="AP504" s="1430"/>
      <c r="AQ504" s="1430"/>
      <c r="AR504" s="1430"/>
      <c r="AS504" s="1430"/>
      <c r="AT504" s="1430"/>
      <c r="AU504" s="1430"/>
      <c r="AV504" s="1430"/>
      <c r="AW504" s="1430"/>
      <c r="AX504" s="1430"/>
      <c r="AY504" s="1430"/>
      <c r="AZ504" s="1430"/>
      <c r="BA504" s="1430"/>
      <c r="BB504" s="1430"/>
      <c r="BC504" s="1430"/>
      <c r="BD504" s="1430"/>
    </row>
    <row r="505" spans="2:56">
      <c r="B505" s="1430"/>
      <c r="C505" s="1430"/>
      <c r="D505" s="1430"/>
      <c r="E505" s="1430"/>
      <c r="F505" s="1430"/>
      <c r="G505" s="1430"/>
      <c r="H505" s="1430"/>
      <c r="I505" s="1430"/>
      <c r="J505" s="1430"/>
      <c r="K505" s="1430"/>
      <c r="L505" s="1430"/>
      <c r="M505" s="1430"/>
      <c r="N505" s="1430"/>
      <c r="O505" s="1430"/>
      <c r="P505" s="1430"/>
      <c r="Q505" s="1430"/>
      <c r="R505" s="1430"/>
      <c r="S505" s="1430"/>
      <c r="T505" s="1430"/>
      <c r="U505" s="1430"/>
      <c r="V505" s="1430"/>
      <c r="W505" s="1430"/>
      <c r="X505" s="1430"/>
      <c r="Y505" s="1430"/>
      <c r="Z505" s="1430"/>
      <c r="AA505" s="1430"/>
      <c r="AB505" s="1430"/>
      <c r="AC505" s="1430"/>
      <c r="AD505" s="1430"/>
      <c r="AE505" s="1430"/>
      <c r="AF505" s="1430"/>
      <c r="AG505" s="1430"/>
      <c r="AH505" s="1430"/>
      <c r="AI505" s="1430"/>
      <c r="AJ505" s="1430"/>
      <c r="AK505" s="1430"/>
      <c r="AL505" s="1430"/>
      <c r="AM505" s="1430"/>
      <c r="AN505" s="1430"/>
      <c r="AO505" s="1430"/>
      <c r="AP505" s="1430"/>
      <c r="AQ505" s="1430"/>
      <c r="AR505" s="1430"/>
      <c r="AS505" s="1430"/>
      <c r="AT505" s="1430"/>
      <c r="AU505" s="1430"/>
      <c r="AV505" s="1430"/>
      <c r="AW505" s="1430"/>
      <c r="AX505" s="1430"/>
      <c r="AY505" s="1430"/>
      <c r="AZ505" s="1430"/>
      <c r="BA505" s="1430"/>
      <c r="BB505" s="1430"/>
      <c r="BC505" s="1430"/>
      <c r="BD505" s="1430"/>
    </row>
    <row r="506" spans="2:56">
      <c r="B506" s="1430"/>
      <c r="C506" s="1430"/>
      <c r="D506" s="1430"/>
      <c r="E506" s="1430"/>
      <c r="F506" s="1430"/>
      <c r="G506" s="1430"/>
      <c r="H506" s="1430"/>
      <c r="I506" s="1430"/>
      <c r="J506" s="1430"/>
      <c r="K506" s="1430"/>
      <c r="L506" s="1430"/>
      <c r="M506" s="1430"/>
      <c r="N506" s="1430"/>
      <c r="O506" s="1430"/>
      <c r="P506" s="1430"/>
      <c r="Q506" s="1430"/>
      <c r="R506" s="1430"/>
      <c r="S506" s="1430"/>
      <c r="T506" s="1430"/>
      <c r="U506" s="1430"/>
      <c r="V506" s="1430"/>
      <c r="W506" s="1430"/>
      <c r="X506" s="1430"/>
      <c r="Y506" s="1430"/>
      <c r="Z506" s="1430"/>
      <c r="AA506" s="1430"/>
      <c r="AB506" s="1430"/>
      <c r="AC506" s="1430"/>
      <c r="AD506" s="1430"/>
      <c r="AE506" s="1430"/>
      <c r="AF506" s="1430"/>
      <c r="AG506" s="1430"/>
      <c r="AH506" s="1430"/>
      <c r="AI506" s="1430"/>
      <c r="AJ506" s="1430"/>
      <c r="AK506" s="1430"/>
      <c r="AL506" s="1430"/>
      <c r="AM506" s="1430"/>
      <c r="AN506" s="1430"/>
      <c r="AO506" s="1430"/>
      <c r="AP506" s="1430"/>
      <c r="AQ506" s="1430"/>
      <c r="AR506" s="1430"/>
      <c r="AS506" s="1430"/>
      <c r="AT506" s="1430"/>
      <c r="AU506" s="1430"/>
      <c r="AV506" s="1430"/>
      <c r="AW506" s="1430"/>
      <c r="AX506" s="1430"/>
      <c r="AY506" s="1430"/>
      <c r="AZ506" s="1430"/>
      <c r="BA506" s="1430"/>
      <c r="BB506" s="1430"/>
      <c r="BC506" s="1430"/>
      <c r="BD506" s="1430"/>
    </row>
    <row r="507" spans="2:56">
      <c r="B507" s="1430"/>
      <c r="C507" s="1430"/>
      <c r="D507" s="1430"/>
      <c r="E507" s="1430"/>
      <c r="F507" s="1430"/>
      <c r="G507" s="1430"/>
      <c r="H507" s="1430"/>
      <c r="I507" s="1430"/>
      <c r="J507" s="1430"/>
      <c r="K507" s="1430"/>
      <c r="L507" s="1430"/>
      <c r="M507" s="1430"/>
      <c r="N507" s="1430"/>
      <c r="O507" s="1430"/>
      <c r="P507" s="1430"/>
      <c r="Q507" s="1430"/>
      <c r="R507" s="1430"/>
      <c r="S507" s="1430"/>
      <c r="T507" s="1430"/>
      <c r="U507" s="1430"/>
      <c r="V507" s="1430"/>
      <c r="W507" s="1430"/>
      <c r="X507" s="1430"/>
      <c r="Y507" s="1430"/>
      <c r="Z507" s="1430"/>
      <c r="AA507" s="1430"/>
      <c r="AB507" s="1430"/>
      <c r="AC507" s="1430"/>
      <c r="AD507" s="1430"/>
      <c r="AE507" s="1430"/>
      <c r="AF507" s="1430"/>
      <c r="AG507" s="1430"/>
      <c r="AH507" s="1430"/>
      <c r="AI507" s="1430"/>
      <c r="AJ507" s="1430"/>
      <c r="AK507" s="1430"/>
      <c r="AL507" s="1430"/>
      <c r="AM507" s="1430"/>
      <c r="AN507" s="1430"/>
      <c r="AO507" s="1430"/>
      <c r="AP507" s="1430"/>
      <c r="AQ507" s="1430"/>
      <c r="AR507" s="1430"/>
      <c r="AS507" s="1430"/>
      <c r="AT507" s="1430"/>
      <c r="AU507" s="1430"/>
      <c r="AV507" s="1430"/>
      <c r="AW507" s="1430"/>
      <c r="AX507" s="1430"/>
      <c r="AY507" s="1430"/>
      <c r="AZ507" s="1430"/>
      <c r="BA507" s="1430"/>
      <c r="BB507" s="1430"/>
      <c r="BC507" s="1430"/>
      <c r="BD507" s="1430"/>
    </row>
    <row r="508" spans="2:56">
      <c r="B508" s="1430"/>
      <c r="C508" s="1430"/>
      <c r="D508" s="1430"/>
      <c r="E508" s="1430"/>
      <c r="F508" s="1430"/>
      <c r="G508" s="1430"/>
      <c r="H508" s="1430"/>
      <c r="I508" s="1430"/>
      <c r="J508" s="1430"/>
      <c r="K508" s="1430"/>
      <c r="L508" s="1430"/>
      <c r="M508" s="1430"/>
      <c r="N508" s="1430"/>
      <c r="O508" s="1430"/>
      <c r="P508" s="1430"/>
      <c r="Q508" s="1430"/>
      <c r="R508" s="1430"/>
      <c r="S508" s="1430"/>
      <c r="T508" s="1430"/>
      <c r="U508" s="1430"/>
      <c r="V508" s="1430"/>
      <c r="W508" s="1430"/>
      <c r="X508" s="1430"/>
      <c r="Y508" s="1430"/>
      <c r="Z508" s="1430"/>
      <c r="AA508" s="1430"/>
      <c r="AB508" s="1430"/>
      <c r="AC508" s="1430"/>
      <c r="AD508" s="1430"/>
      <c r="AE508" s="1430"/>
      <c r="AF508" s="1430"/>
      <c r="AG508" s="1430"/>
      <c r="AH508" s="1430"/>
      <c r="AI508" s="1430"/>
      <c r="AJ508" s="1430"/>
      <c r="AK508" s="1430"/>
      <c r="AL508" s="1430"/>
      <c r="AM508" s="1430"/>
      <c r="AN508" s="1430"/>
      <c r="AO508" s="1430"/>
      <c r="AP508" s="1430"/>
      <c r="AQ508" s="1430"/>
      <c r="AR508" s="1430"/>
      <c r="AS508" s="1430"/>
      <c r="AT508" s="1430"/>
      <c r="AU508" s="1430"/>
      <c r="AV508" s="1430"/>
      <c r="AW508" s="1430"/>
      <c r="AX508" s="1430"/>
      <c r="AY508" s="1430"/>
      <c r="AZ508" s="1430"/>
      <c r="BA508" s="1430"/>
      <c r="BB508" s="1430"/>
      <c r="BC508" s="1430"/>
      <c r="BD508" s="1430"/>
    </row>
    <row r="509" spans="2:56">
      <c r="B509" s="1430"/>
      <c r="C509" s="1430"/>
      <c r="D509" s="1430"/>
      <c r="E509" s="1430"/>
      <c r="F509" s="1430"/>
      <c r="G509" s="1430"/>
      <c r="H509" s="1430"/>
      <c r="I509" s="1430"/>
      <c r="J509" s="1430"/>
      <c r="K509" s="1430"/>
      <c r="L509" s="1430"/>
      <c r="M509" s="1430"/>
      <c r="N509" s="1430"/>
      <c r="O509" s="1430"/>
      <c r="P509" s="1430"/>
      <c r="Q509" s="1430"/>
      <c r="R509" s="1430"/>
      <c r="S509" s="1430"/>
      <c r="T509" s="1430"/>
      <c r="U509" s="1430"/>
      <c r="V509" s="1430"/>
      <c r="W509" s="1430"/>
      <c r="X509" s="1430"/>
      <c r="Y509" s="1430"/>
      <c r="Z509" s="1430"/>
      <c r="AA509" s="1430"/>
      <c r="AB509" s="1430"/>
      <c r="AC509" s="1430"/>
      <c r="AD509" s="1430"/>
      <c r="AE509" s="1430"/>
      <c r="AF509" s="1430"/>
      <c r="AG509" s="1430"/>
      <c r="AH509" s="1430"/>
      <c r="AI509" s="1430"/>
      <c r="AJ509" s="1430"/>
      <c r="AK509" s="1430"/>
      <c r="AL509" s="1430"/>
      <c r="AM509" s="1430"/>
      <c r="AN509" s="1430"/>
      <c r="AO509" s="1430"/>
      <c r="AP509" s="1430"/>
      <c r="AQ509" s="1430"/>
      <c r="AR509" s="1430"/>
      <c r="AS509" s="1430"/>
      <c r="AT509" s="1430"/>
      <c r="AU509" s="1430"/>
      <c r="AV509" s="1430"/>
      <c r="AW509" s="1430"/>
      <c r="AX509" s="1430"/>
      <c r="AY509" s="1430"/>
      <c r="AZ509" s="1430"/>
      <c r="BA509" s="1430"/>
      <c r="BB509" s="1430"/>
      <c r="BC509" s="1430"/>
      <c r="BD509" s="1430"/>
    </row>
    <row r="510" spans="2:56">
      <c r="B510" s="1430"/>
      <c r="C510" s="1430"/>
      <c r="D510" s="1430"/>
      <c r="E510" s="1430"/>
      <c r="F510" s="1430"/>
      <c r="G510" s="1430"/>
      <c r="H510" s="1430"/>
      <c r="I510" s="1430"/>
      <c r="J510" s="1430"/>
      <c r="K510" s="1430"/>
      <c r="L510" s="1430"/>
      <c r="M510" s="1430"/>
      <c r="N510" s="1430"/>
      <c r="O510" s="1430"/>
      <c r="P510" s="1430"/>
      <c r="Q510" s="1430"/>
      <c r="R510" s="1430"/>
      <c r="S510" s="1430"/>
      <c r="T510" s="1430"/>
      <c r="U510" s="1430"/>
      <c r="V510" s="1430"/>
      <c r="W510" s="1430"/>
      <c r="X510" s="1430"/>
      <c r="Y510" s="1430"/>
      <c r="Z510" s="1430"/>
      <c r="AA510" s="1430"/>
      <c r="AB510" s="1430"/>
      <c r="AC510" s="1430"/>
      <c r="AD510" s="1430"/>
      <c r="AE510" s="1430"/>
      <c r="AF510" s="1430"/>
      <c r="AG510" s="1430"/>
      <c r="AH510" s="1430"/>
      <c r="AI510" s="1430"/>
      <c r="AJ510" s="1430"/>
      <c r="AK510" s="1430"/>
      <c r="AL510" s="1430"/>
      <c r="AM510" s="1430"/>
      <c r="AN510" s="1430"/>
      <c r="AO510" s="1430"/>
      <c r="AP510" s="1430"/>
      <c r="AQ510" s="1430"/>
      <c r="AR510" s="1430"/>
      <c r="AS510" s="1430"/>
      <c r="AT510" s="1430"/>
      <c r="AU510" s="1430"/>
      <c r="AV510" s="1430"/>
      <c r="AW510" s="1430"/>
      <c r="AX510" s="1430"/>
      <c r="AY510" s="1430"/>
      <c r="AZ510" s="1430"/>
      <c r="BA510" s="1430"/>
      <c r="BB510" s="1430"/>
      <c r="BC510" s="1430"/>
      <c r="BD510" s="1430"/>
    </row>
    <row r="511" spans="2:56">
      <c r="B511" s="1430"/>
      <c r="C511" s="1430"/>
      <c r="D511" s="1430"/>
      <c r="E511" s="1430"/>
      <c r="F511" s="1430"/>
      <c r="G511" s="1430"/>
      <c r="H511" s="1430"/>
      <c r="I511" s="1430"/>
      <c r="J511" s="1430"/>
      <c r="K511" s="1430"/>
      <c r="L511" s="1430"/>
      <c r="M511" s="1430"/>
      <c r="N511" s="1430"/>
      <c r="O511" s="1430"/>
      <c r="P511" s="1430"/>
      <c r="Q511" s="1430"/>
      <c r="R511" s="1430"/>
      <c r="S511" s="1430"/>
      <c r="T511" s="1430"/>
      <c r="U511" s="1430"/>
      <c r="V511" s="1430"/>
      <c r="W511" s="1430"/>
      <c r="X511" s="1430"/>
      <c r="Y511" s="1430"/>
      <c r="Z511" s="1430"/>
      <c r="AA511" s="1430"/>
      <c r="AB511" s="1430"/>
      <c r="AC511" s="1430"/>
      <c r="AD511" s="1430"/>
      <c r="AE511" s="1430"/>
      <c r="AF511" s="1430"/>
      <c r="AG511" s="1430"/>
      <c r="AH511" s="1430"/>
      <c r="AI511" s="1430"/>
      <c r="AJ511" s="1430"/>
      <c r="AK511" s="1430"/>
      <c r="AL511" s="1430"/>
      <c r="AM511" s="1430"/>
      <c r="AN511" s="1430"/>
      <c r="AO511" s="1430"/>
      <c r="AP511" s="1430"/>
      <c r="AQ511" s="1430"/>
      <c r="AR511" s="1430"/>
      <c r="AS511" s="1430"/>
      <c r="AT511" s="1430"/>
      <c r="AU511" s="1430"/>
      <c r="AV511" s="1430"/>
      <c r="AW511" s="1430"/>
      <c r="AX511" s="1430"/>
      <c r="AY511" s="1430"/>
      <c r="AZ511" s="1430"/>
      <c r="BA511" s="1430"/>
      <c r="BB511" s="1430"/>
      <c r="BC511" s="1430"/>
      <c r="BD511" s="1430"/>
    </row>
    <row r="512" spans="2:56">
      <c r="B512" s="1430"/>
      <c r="C512" s="1430"/>
      <c r="D512" s="1430"/>
      <c r="E512" s="1430"/>
      <c r="F512" s="1430"/>
      <c r="G512" s="1430"/>
      <c r="H512" s="1430"/>
      <c r="I512" s="1430"/>
      <c r="J512" s="1430"/>
      <c r="K512" s="1430"/>
      <c r="L512" s="1430"/>
      <c r="M512" s="1430"/>
      <c r="N512" s="1430"/>
      <c r="O512" s="1430"/>
      <c r="P512" s="1430"/>
      <c r="Q512" s="1430"/>
      <c r="R512" s="1430"/>
      <c r="S512" s="1430"/>
      <c r="T512" s="1430"/>
      <c r="U512" s="1430"/>
      <c r="V512" s="1430"/>
      <c r="W512" s="1430"/>
      <c r="X512" s="1430"/>
      <c r="Y512" s="1430"/>
      <c r="Z512" s="1430"/>
      <c r="AA512" s="1430"/>
      <c r="AB512" s="1430"/>
      <c r="AC512" s="1430"/>
      <c r="AD512" s="1430"/>
      <c r="AE512" s="1430"/>
      <c r="AF512" s="1430"/>
      <c r="AG512" s="1430"/>
      <c r="AH512" s="1430"/>
      <c r="AI512" s="1430"/>
      <c r="AJ512" s="1430"/>
      <c r="AK512" s="1430"/>
      <c r="AL512" s="1430"/>
      <c r="AM512" s="1430"/>
      <c r="AN512" s="1430"/>
      <c r="AO512" s="1430"/>
      <c r="AP512" s="1430"/>
      <c r="AQ512" s="1430"/>
      <c r="AR512" s="1430"/>
      <c r="AS512" s="1430"/>
      <c r="AT512" s="1430"/>
      <c r="AU512" s="1430"/>
      <c r="AV512" s="1430"/>
      <c r="AW512" s="1430"/>
      <c r="AX512" s="1430"/>
      <c r="AY512" s="1430"/>
      <c r="AZ512" s="1430"/>
      <c r="BA512" s="1430"/>
      <c r="BB512" s="1430"/>
      <c r="BC512" s="1430"/>
      <c r="BD512" s="1430"/>
    </row>
    <row r="513" spans="2:56">
      <c r="B513" s="1430"/>
      <c r="C513" s="1430"/>
      <c r="D513" s="1430"/>
      <c r="E513" s="1430"/>
      <c r="F513" s="1430"/>
      <c r="G513" s="1430"/>
      <c r="H513" s="1430"/>
      <c r="I513" s="1430"/>
      <c r="J513" s="1430"/>
      <c r="K513" s="1430"/>
      <c r="L513" s="1430"/>
      <c r="M513" s="1430"/>
      <c r="N513" s="1430"/>
      <c r="O513" s="1430"/>
      <c r="P513" s="1430"/>
      <c r="Q513" s="1430"/>
      <c r="R513" s="1430"/>
      <c r="S513" s="1430"/>
      <c r="T513" s="1430"/>
      <c r="U513" s="1430"/>
      <c r="V513" s="1430"/>
      <c r="W513" s="1430"/>
      <c r="X513" s="1430"/>
      <c r="Y513" s="1430"/>
      <c r="Z513" s="1430"/>
      <c r="AA513" s="1430"/>
      <c r="AB513" s="1430"/>
      <c r="AC513" s="1430"/>
      <c r="AD513" s="1430"/>
      <c r="AE513" s="1430"/>
      <c r="AF513" s="1430"/>
      <c r="AG513" s="1430"/>
      <c r="AH513" s="1430"/>
      <c r="AI513" s="1430"/>
      <c r="AJ513" s="1430"/>
      <c r="AK513" s="1430"/>
      <c r="AL513" s="1430"/>
      <c r="AM513" s="1430"/>
      <c r="AN513" s="1430"/>
      <c r="AO513" s="1430"/>
      <c r="AP513" s="1430"/>
      <c r="AQ513" s="1430"/>
      <c r="AR513" s="1430"/>
      <c r="AS513" s="1430"/>
      <c r="AT513" s="1430"/>
      <c r="AU513" s="1430"/>
      <c r="AV513" s="1430"/>
      <c r="AW513" s="1430"/>
      <c r="AX513" s="1430"/>
      <c r="AY513" s="1430"/>
      <c r="AZ513" s="1430"/>
      <c r="BA513" s="1430"/>
      <c r="BB513" s="1430"/>
      <c r="BC513" s="1430"/>
      <c r="BD513" s="1430"/>
    </row>
    <row r="514" spans="2:56">
      <c r="B514" s="1430"/>
      <c r="C514" s="1430"/>
      <c r="D514" s="1430"/>
      <c r="E514" s="1430"/>
      <c r="F514" s="1430"/>
      <c r="G514" s="1430"/>
      <c r="H514" s="1430"/>
      <c r="I514" s="1430"/>
      <c r="J514" s="1430"/>
      <c r="K514" s="1430"/>
      <c r="L514" s="1430"/>
      <c r="M514" s="1430"/>
      <c r="N514" s="1430"/>
      <c r="O514" s="1430"/>
      <c r="P514" s="1430"/>
      <c r="Q514" s="1430"/>
      <c r="R514" s="1430"/>
      <c r="S514" s="1430"/>
      <c r="T514" s="1430"/>
      <c r="U514" s="1430"/>
      <c r="V514" s="1430"/>
      <c r="W514" s="1430"/>
      <c r="X514" s="1430"/>
      <c r="Y514" s="1430"/>
      <c r="Z514" s="1430"/>
      <c r="AA514" s="1430"/>
      <c r="AB514" s="1430"/>
      <c r="AC514" s="1430"/>
      <c r="AD514" s="1430"/>
      <c r="AE514" s="1430"/>
      <c r="AF514" s="1430"/>
      <c r="AG514" s="1430"/>
      <c r="AH514" s="1430"/>
      <c r="AI514" s="1430"/>
      <c r="AJ514" s="1430"/>
      <c r="AK514" s="1430"/>
      <c r="AL514" s="1430"/>
      <c r="AM514" s="1430"/>
      <c r="AN514" s="1430"/>
      <c r="AO514" s="1430"/>
      <c r="AP514" s="1430"/>
      <c r="AQ514" s="1430"/>
      <c r="AR514" s="1430"/>
      <c r="AS514" s="1430"/>
      <c r="AT514" s="1430"/>
      <c r="AU514" s="1430"/>
      <c r="AV514" s="1430"/>
      <c r="AW514" s="1430"/>
      <c r="AX514" s="1430"/>
      <c r="AY514" s="1430"/>
      <c r="AZ514" s="1430"/>
      <c r="BA514" s="1430"/>
      <c r="BB514" s="1430"/>
      <c r="BC514" s="1430"/>
      <c r="BD514" s="1430"/>
    </row>
    <row r="515" spans="2:56">
      <c r="B515" s="1430"/>
      <c r="C515" s="1430"/>
      <c r="D515" s="1430"/>
      <c r="E515" s="1430"/>
      <c r="F515" s="1430"/>
      <c r="G515" s="1430"/>
      <c r="H515" s="1430"/>
      <c r="I515" s="1430"/>
      <c r="J515" s="1430"/>
      <c r="K515" s="1430"/>
      <c r="L515" s="1430"/>
      <c r="M515" s="1430"/>
      <c r="N515" s="1430"/>
      <c r="O515" s="1430"/>
      <c r="P515" s="1430"/>
      <c r="Q515" s="1430"/>
      <c r="R515" s="1430"/>
      <c r="S515" s="1430"/>
      <c r="T515" s="1430"/>
      <c r="U515" s="1430"/>
      <c r="V515" s="1430"/>
      <c r="W515" s="1430"/>
      <c r="X515" s="1430"/>
      <c r="Y515" s="1430"/>
      <c r="Z515" s="1430"/>
      <c r="AA515" s="1430"/>
      <c r="AB515" s="1430"/>
      <c r="AC515" s="1430"/>
      <c r="AD515" s="1430"/>
      <c r="AE515" s="1430"/>
      <c r="AF515" s="1430"/>
      <c r="AG515" s="1430"/>
      <c r="AH515" s="1430"/>
      <c r="AI515" s="1430"/>
      <c r="AJ515" s="1430"/>
      <c r="AK515" s="1430"/>
      <c r="AL515" s="1430"/>
      <c r="AM515" s="1430"/>
      <c r="AN515" s="1430"/>
      <c r="AO515" s="1430"/>
      <c r="AP515" s="1430"/>
      <c r="AQ515" s="1430"/>
      <c r="AR515" s="1430"/>
      <c r="AS515" s="1430"/>
      <c r="AT515" s="1430"/>
      <c r="AU515" s="1430"/>
      <c r="AV515" s="1430"/>
      <c r="AW515" s="1430"/>
      <c r="AX515" s="1430"/>
      <c r="AY515" s="1430"/>
      <c r="AZ515" s="1430"/>
      <c r="BA515" s="1430"/>
      <c r="BB515" s="1430"/>
      <c r="BC515" s="1430"/>
      <c r="BD515" s="1430"/>
    </row>
    <row r="516" spans="2:56">
      <c r="B516" s="1430"/>
      <c r="C516" s="1430"/>
      <c r="D516" s="1430"/>
      <c r="E516" s="1430"/>
      <c r="F516" s="1430"/>
      <c r="G516" s="1430"/>
      <c r="H516" s="1430"/>
      <c r="I516" s="1430"/>
      <c r="J516" s="1430"/>
      <c r="K516" s="1430"/>
      <c r="L516" s="1430"/>
      <c r="M516" s="1430"/>
      <c r="N516" s="1430"/>
      <c r="O516" s="1430"/>
      <c r="P516" s="1430"/>
      <c r="Q516" s="1430"/>
      <c r="R516" s="1430"/>
      <c r="S516" s="1430"/>
      <c r="T516" s="1430"/>
      <c r="U516" s="1430"/>
      <c r="V516" s="1430"/>
      <c r="W516" s="1430"/>
      <c r="X516" s="1430"/>
      <c r="Y516" s="1430"/>
      <c r="Z516" s="1430"/>
      <c r="AA516" s="1430"/>
      <c r="AB516" s="1430"/>
      <c r="AC516" s="1430"/>
      <c r="AD516" s="1430"/>
      <c r="AE516" s="1430"/>
      <c r="AF516" s="1430"/>
      <c r="AG516" s="1430"/>
      <c r="AH516" s="1430"/>
      <c r="AI516" s="1430"/>
      <c r="AJ516" s="1430"/>
      <c r="AK516" s="1430"/>
      <c r="AL516" s="1430"/>
      <c r="AM516" s="1430"/>
      <c r="AN516" s="1430"/>
      <c r="AO516" s="1430"/>
      <c r="AP516" s="1430"/>
      <c r="AQ516" s="1430"/>
      <c r="AR516" s="1430"/>
      <c r="AS516" s="1430"/>
      <c r="AT516" s="1430"/>
      <c r="AU516" s="1430"/>
      <c r="AV516" s="1430"/>
      <c r="AW516" s="1430"/>
      <c r="AX516" s="1430"/>
      <c r="AY516" s="1430"/>
      <c r="AZ516" s="1430"/>
      <c r="BA516" s="1430"/>
      <c r="BB516" s="1430"/>
      <c r="BC516" s="1430"/>
      <c r="BD516" s="1430"/>
    </row>
    <row r="517" spans="2:56">
      <c r="B517" s="1430"/>
      <c r="C517" s="1430"/>
      <c r="D517" s="1430"/>
      <c r="E517" s="1430"/>
      <c r="F517" s="1430"/>
      <c r="G517" s="1430"/>
      <c r="H517" s="1430"/>
      <c r="I517" s="1430"/>
      <c r="J517" s="1430"/>
      <c r="K517" s="1430"/>
      <c r="L517" s="1430"/>
      <c r="M517" s="1430"/>
      <c r="N517" s="1430"/>
      <c r="O517" s="1430"/>
      <c r="P517" s="1430"/>
      <c r="Q517" s="1430"/>
      <c r="R517" s="1430"/>
      <c r="S517" s="1430"/>
      <c r="T517" s="1430"/>
      <c r="U517" s="1430"/>
      <c r="V517" s="1430"/>
      <c r="W517" s="1430"/>
      <c r="X517" s="1430"/>
      <c r="Y517" s="1430"/>
      <c r="Z517" s="1430"/>
      <c r="AA517" s="1430"/>
      <c r="AB517" s="1430"/>
      <c r="AC517" s="1430"/>
      <c r="AD517" s="1430"/>
      <c r="AE517" s="1430"/>
      <c r="AF517" s="1430"/>
      <c r="AG517" s="1430"/>
      <c r="AH517" s="1430"/>
      <c r="AI517" s="1430"/>
      <c r="AJ517" s="1430"/>
      <c r="AK517" s="1430"/>
      <c r="AL517" s="1430"/>
      <c r="AM517" s="1430"/>
      <c r="AN517" s="1430"/>
      <c r="AO517" s="1430"/>
      <c r="AP517" s="1430"/>
      <c r="AQ517" s="1430"/>
      <c r="AR517" s="1430"/>
      <c r="AS517" s="1430"/>
      <c r="AT517" s="1430"/>
      <c r="AU517" s="1430"/>
      <c r="AV517" s="1430"/>
      <c r="AW517" s="1430"/>
      <c r="AX517" s="1430"/>
      <c r="AY517" s="1430"/>
      <c r="AZ517" s="1430"/>
      <c r="BA517" s="1430"/>
      <c r="BB517" s="1430"/>
      <c r="BC517" s="1430"/>
      <c r="BD517" s="1430"/>
    </row>
    <row r="518" spans="2:56">
      <c r="B518" s="1430"/>
      <c r="C518" s="1430"/>
      <c r="D518" s="1430"/>
      <c r="E518" s="1430"/>
      <c r="F518" s="1430"/>
      <c r="G518" s="1430"/>
      <c r="H518" s="1430"/>
      <c r="I518" s="1430"/>
      <c r="J518" s="1430"/>
      <c r="K518" s="1430"/>
      <c r="L518" s="1430"/>
      <c r="M518" s="1430"/>
      <c r="N518" s="1430"/>
      <c r="O518" s="1430"/>
      <c r="P518" s="1430"/>
      <c r="Q518" s="1430"/>
      <c r="R518" s="1430"/>
      <c r="S518" s="1430"/>
      <c r="T518" s="1430"/>
      <c r="U518" s="1430"/>
      <c r="V518" s="1430"/>
      <c r="W518" s="1430"/>
      <c r="X518" s="1430"/>
      <c r="Y518" s="1430"/>
      <c r="Z518" s="1430"/>
      <c r="AA518" s="1430"/>
      <c r="AB518" s="1430"/>
      <c r="AC518" s="1430"/>
      <c r="AD518" s="1430"/>
      <c r="AE518" s="1430"/>
      <c r="AF518" s="1430"/>
      <c r="AG518" s="1430"/>
      <c r="AH518" s="1430"/>
      <c r="AI518" s="1430"/>
      <c r="AJ518" s="1430"/>
      <c r="AK518" s="1430"/>
      <c r="AL518" s="1430"/>
      <c r="AM518" s="1430"/>
      <c r="AN518" s="1430"/>
      <c r="AO518" s="1430"/>
      <c r="AP518" s="1430"/>
      <c r="AQ518" s="1430"/>
      <c r="AR518" s="1430"/>
      <c r="AS518" s="1430"/>
      <c r="AT518" s="1430"/>
      <c r="AU518" s="1430"/>
      <c r="AV518" s="1430"/>
      <c r="AW518" s="1430"/>
      <c r="AX518" s="1430"/>
      <c r="AY518" s="1430"/>
      <c r="AZ518" s="1430"/>
      <c r="BA518" s="1430"/>
      <c r="BB518" s="1430"/>
      <c r="BC518" s="1430"/>
      <c r="BD518" s="1430"/>
    </row>
    <row r="519" spans="2:56">
      <c r="B519" s="1430"/>
      <c r="C519" s="1430"/>
      <c r="D519" s="1430"/>
      <c r="E519" s="1430"/>
      <c r="F519" s="1430"/>
      <c r="G519" s="1430"/>
      <c r="H519" s="1430"/>
      <c r="I519" s="1430"/>
      <c r="J519" s="1430"/>
      <c r="K519" s="1430"/>
      <c r="L519" s="1430"/>
      <c r="M519" s="1430"/>
      <c r="N519" s="1430"/>
      <c r="O519" s="1430"/>
      <c r="P519" s="1430"/>
      <c r="Q519" s="1430"/>
      <c r="R519" s="1430"/>
      <c r="S519" s="1430"/>
      <c r="T519" s="1430"/>
      <c r="U519" s="1430"/>
      <c r="V519" s="1430"/>
      <c r="W519" s="1430"/>
      <c r="X519" s="1430"/>
      <c r="Y519" s="1430"/>
      <c r="Z519" s="1430"/>
      <c r="AA519" s="1430"/>
      <c r="AB519" s="1430"/>
      <c r="AC519" s="1430"/>
      <c r="AD519" s="1430"/>
      <c r="AE519" s="1430"/>
      <c r="AF519" s="1430"/>
      <c r="AG519" s="1430"/>
      <c r="AH519" s="1430"/>
      <c r="AI519" s="1430"/>
      <c r="AJ519" s="1430"/>
      <c r="AK519" s="1430"/>
      <c r="AL519" s="1430"/>
      <c r="AM519" s="1430"/>
      <c r="AN519" s="1430"/>
      <c r="AO519" s="1430"/>
      <c r="AP519" s="1430"/>
      <c r="AQ519" s="1430"/>
      <c r="AR519" s="1430"/>
      <c r="AS519" s="1430"/>
      <c r="AT519" s="1430"/>
      <c r="AU519" s="1430"/>
      <c r="AV519" s="1430"/>
      <c r="AW519" s="1430"/>
      <c r="AX519" s="1430"/>
      <c r="AY519" s="1430"/>
      <c r="AZ519" s="1430"/>
      <c r="BA519" s="1430"/>
      <c r="BB519" s="1430"/>
      <c r="BC519" s="1430"/>
      <c r="BD519" s="1430"/>
    </row>
    <row r="520" spans="2:56">
      <c r="B520" s="1430"/>
      <c r="C520" s="1430"/>
      <c r="D520" s="1430"/>
      <c r="E520" s="1430"/>
      <c r="F520" s="1430"/>
      <c r="G520" s="1430"/>
      <c r="H520" s="1430"/>
      <c r="I520" s="1430"/>
      <c r="J520" s="1430"/>
      <c r="K520" s="1430"/>
      <c r="L520" s="1430"/>
      <c r="M520" s="1430"/>
      <c r="N520" s="1430"/>
      <c r="O520" s="1430"/>
      <c r="P520" s="1430"/>
      <c r="Q520" s="1430"/>
      <c r="R520" s="1430"/>
      <c r="S520" s="1430"/>
      <c r="T520" s="1430"/>
      <c r="U520" s="1430"/>
      <c r="V520" s="1430"/>
      <c r="W520" s="1430"/>
      <c r="X520" s="1430"/>
      <c r="Y520" s="1430"/>
      <c r="Z520" s="1430"/>
      <c r="AA520" s="1430"/>
      <c r="AB520" s="1430"/>
      <c r="AC520" s="1430"/>
      <c r="AD520" s="1430"/>
      <c r="AE520" s="1430"/>
      <c r="AF520" s="1430"/>
      <c r="AG520" s="1430"/>
      <c r="AH520" s="1430"/>
      <c r="AI520" s="1430"/>
      <c r="AJ520" s="1430"/>
      <c r="AK520" s="1430"/>
      <c r="AL520" s="1430"/>
      <c r="AM520" s="1430"/>
      <c r="AN520" s="1430"/>
      <c r="AO520" s="1430"/>
      <c r="AP520" s="1430"/>
      <c r="AQ520" s="1430"/>
      <c r="AR520" s="1430"/>
      <c r="AS520" s="1430"/>
      <c r="AT520" s="1430"/>
      <c r="AU520" s="1430"/>
      <c r="AV520" s="1430"/>
      <c r="AW520" s="1430"/>
      <c r="AX520" s="1430"/>
      <c r="AY520" s="1430"/>
      <c r="AZ520" s="1430"/>
      <c r="BA520" s="1430"/>
      <c r="BB520" s="1430"/>
      <c r="BC520" s="1430"/>
      <c r="BD520" s="1430"/>
    </row>
    <row r="521" spans="2:56">
      <c r="B521" s="1430"/>
      <c r="C521" s="1430"/>
      <c r="D521" s="1430"/>
      <c r="E521" s="1430"/>
      <c r="F521" s="1430"/>
      <c r="G521" s="1430"/>
      <c r="H521" s="1430"/>
      <c r="I521" s="1430"/>
      <c r="J521" s="1430"/>
      <c r="K521" s="1430"/>
      <c r="L521" s="1430"/>
      <c r="M521" s="1430"/>
      <c r="N521" s="1430"/>
      <c r="O521" s="1430"/>
      <c r="P521" s="1430"/>
      <c r="Q521" s="1430"/>
      <c r="R521" s="1430"/>
      <c r="S521" s="1430"/>
      <c r="T521" s="1430"/>
      <c r="U521" s="1430"/>
      <c r="V521" s="1430"/>
      <c r="W521" s="1430"/>
      <c r="X521" s="1430"/>
      <c r="Y521" s="1430"/>
      <c r="Z521" s="1430"/>
      <c r="AA521" s="1430"/>
      <c r="AB521" s="1430"/>
      <c r="AC521" s="1430"/>
      <c r="AD521" s="1430"/>
      <c r="AE521" s="1430"/>
      <c r="AF521" s="1430"/>
      <c r="AG521" s="1430"/>
      <c r="AH521" s="1430"/>
      <c r="AI521" s="1430"/>
      <c r="AJ521" s="1430"/>
      <c r="AK521" s="1430"/>
      <c r="AL521" s="1430"/>
      <c r="AM521" s="1430"/>
      <c r="AN521" s="1430"/>
      <c r="AO521" s="1430"/>
      <c r="AP521" s="1430"/>
      <c r="AQ521" s="1430"/>
      <c r="AR521" s="1430"/>
      <c r="AS521" s="1430"/>
      <c r="AT521" s="1430"/>
      <c r="AU521" s="1430"/>
      <c r="AV521" s="1430"/>
      <c r="AW521" s="1430"/>
      <c r="AX521" s="1430"/>
      <c r="AY521" s="1430"/>
      <c r="AZ521" s="1430"/>
      <c r="BA521" s="1430"/>
      <c r="BB521" s="1430"/>
      <c r="BC521" s="1430"/>
      <c r="BD521" s="1430"/>
    </row>
    <row r="522" spans="2:56">
      <c r="B522" s="1430"/>
      <c r="C522" s="1430"/>
      <c r="D522" s="1430"/>
      <c r="E522" s="1430"/>
      <c r="F522" s="1430"/>
      <c r="G522" s="1430"/>
      <c r="H522" s="1430"/>
      <c r="I522" s="1430"/>
      <c r="J522" s="1430"/>
      <c r="K522" s="1430"/>
      <c r="L522" s="1430"/>
      <c r="M522" s="1430"/>
      <c r="N522" s="1430"/>
      <c r="O522" s="1430"/>
      <c r="P522" s="1430"/>
      <c r="Q522" s="1430"/>
      <c r="R522" s="1430"/>
      <c r="S522" s="1430"/>
      <c r="T522" s="1430"/>
      <c r="U522" s="1430"/>
      <c r="V522" s="1430"/>
      <c r="W522" s="1430"/>
      <c r="X522" s="1430"/>
      <c r="Y522" s="1430"/>
      <c r="Z522" s="1430"/>
      <c r="AA522" s="1430"/>
      <c r="AB522" s="1430"/>
      <c r="AC522" s="1430"/>
      <c r="AD522" s="1430"/>
      <c r="AE522" s="1430"/>
      <c r="AF522" s="1430"/>
      <c r="AG522" s="1430"/>
      <c r="AH522" s="1430"/>
      <c r="AI522" s="1430"/>
      <c r="AJ522" s="1430"/>
      <c r="AK522" s="1430"/>
      <c r="AL522" s="1430"/>
      <c r="AM522" s="1430"/>
      <c r="AN522" s="1430"/>
      <c r="AO522" s="1430"/>
      <c r="AP522" s="1430"/>
      <c r="AQ522" s="1430"/>
      <c r="AR522" s="1430"/>
      <c r="AS522" s="1430"/>
      <c r="AT522" s="1430"/>
      <c r="AU522" s="1430"/>
      <c r="AV522" s="1430"/>
      <c r="AW522" s="1430"/>
      <c r="AX522" s="1430"/>
      <c r="AY522" s="1430"/>
      <c r="AZ522" s="1430"/>
      <c r="BA522" s="1430"/>
      <c r="BB522" s="1430"/>
      <c r="BC522" s="1430"/>
      <c r="BD522" s="1430"/>
    </row>
    <row r="523" spans="2:56">
      <c r="B523" s="1430"/>
      <c r="C523" s="1430"/>
      <c r="D523" s="1430"/>
      <c r="E523" s="1430"/>
      <c r="F523" s="1430"/>
      <c r="G523" s="1430"/>
      <c r="H523" s="1430"/>
      <c r="I523" s="1430"/>
      <c r="J523" s="1430"/>
      <c r="K523" s="1430"/>
      <c r="L523" s="1430"/>
      <c r="M523" s="1430"/>
      <c r="N523" s="1430"/>
      <c r="O523" s="1430"/>
      <c r="P523" s="1430"/>
      <c r="Q523" s="1430"/>
      <c r="R523" s="1430"/>
      <c r="S523" s="1430"/>
      <c r="T523" s="1430"/>
      <c r="U523" s="1430"/>
      <c r="V523" s="1430"/>
      <c r="W523" s="1430"/>
      <c r="X523" s="1430"/>
      <c r="Y523" s="1430"/>
      <c r="Z523" s="1430"/>
      <c r="AA523" s="1430"/>
      <c r="AB523" s="1430"/>
      <c r="AC523" s="1430"/>
      <c r="AD523" s="1430"/>
      <c r="AE523" s="1430"/>
      <c r="AF523" s="1430"/>
      <c r="AG523" s="1430"/>
      <c r="AH523" s="1430"/>
      <c r="AI523" s="1430"/>
      <c r="AJ523" s="1430"/>
      <c r="AK523" s="1430"/>
      <c r="AL523" s="1430"/>
      <c r="AM523" s="1430"/>
      <c r="AN523" s="1430"/>
      <c r="AO523" s="1430"/>
      <c r="AP523" s="1430"/>
      <c r="AQ523" s="1430"/>
      <c r="AR523" s="1430"/>
      <c r="AS523" s="1430"/>
      <c r="AT523" s="1430"/>
      <c r="AU523" s="1430"/>
      <c r="AV523" s="1430"/>
      <c r="AW523" s="1430"/>
      <c r="AX523" s="1430"/>
      <c r="AY523" s="1430"/>
      <c r="AZ523" s="1430"/>
      <c r="BA523" s="1430"/>
      <c r="BB523" s="1430"/>
      <c r="BC523" s="1430"/>
      <c r="BD523" s="1430"/>
    </row>
    <row r="524" spans="2:56">
      <c r="B524" s="1430"/>
      <c r="C524" s="1430"/>
      <c r="D524" s="1430"/>
      <c r="E524" s="1430"/>
      <c r="F524" s="1430"/>
      <c r="G524" s="1430"/>
      <c r="H524" s="1430"/>
      <c r="I524" s="1430"/>
      <c r="J524" s="1430"/>
      <c r="K524" s="1430"/>
      <c r="L524" s="1430"/>
      <c r="M524" s="1430"/>
      <c r="N524" s="1430"/>
      <c r="O524" s="1430"/>
      <c r="P524" s="1430"/>
      <c r="Q524" s="1430"/>
      <c r="R524" s="1430"/>
      <c r="S524" s="1430"/>
      <c r="T524" s="1430"/>
      <c r="U524" s="1430"/>
      <c r="V524" s="1430"/>
      <c r="W524" s="1430"/>
      <c r="X524" s="1430"/>
      <c r="Y524" s="1430"/>
      <c r="Z524" s="1430"/>
      <c r="AA524" s="1430"/>
      <c r="AB524" s="1430"/>
      <c r="AC524" s="1430"/>
      <c r="AD524" s="1430"/>
      <c r="AE524" s="1430"/>
      <c r="AF524" s="1430"/>
      <c r="AG524" s="1430"/>
      <c r="AH524" s="1430"/>
      <c r="AI524" s="1430"/>
      <c r="AJ524" s="1430"/>
      <c r="AK524" s="1430"/>
      <c r="AL524" s="1430"/>
      <c r="AM524" s="1430"/>
      <c r="AN524" s="1430"/>
      <c r="AO524" s="1430"/>
      <c r="AP524" s="1430"/>
      <c r="AQ524" s="1430"/>
      <c r="AR524" s="1430"/>
      <c r="AS524" s="1430"/>
      <c r="AT524" s="1430"/>
      <c r="AU524" s="1430"/>
      <c r="AV524" s="1430"/>
      <c r="AW524" s="1430"/>
      <c r="AX524" s="1430"/>
      <c r="AY524" s="1430"/>
      <c r="AZ524" s="1430"/>
      <c r="BA524" s="1430"/>
      <c r="BB524" s="1430"/>
      <c r="BC524" s="1430"/>
      <c r="BD524" s="1430"/>
    </row>
    <row r="525" spans="2:56">
      <c r="B525" s="1430"/>
      <c r="C525" s="1430"/>
      <c r="D525" s="1430"/>
      <c r="E525" s="1430"/>
      <c r="F525" s="1430"/>
      <c r="G525" s="1430"/>
      <c r="H525" s="1430"/>
      <c r="I525" s="1430"/>
      <c r="J525" s="1430"/>
      <c r="K525" s="1430"/>
      <c r="L525" s="1430"/>
      <c r="M525" s="1430"/>
      <c r="N525" s="1430"/>
      <c r="O525" s="1430"/>
      <c r="P525" s="1430"/>
      <c r="Q525" s="1430"/>
      <c r="R525" s="1430"/>
      <c r="S525" s="1430"/>
      <c r="T525" s="1430"/>
      <c r="U525" s="1430"/>
      <c r="V525" s="1430"/>
      <c r="W525" s="1430"/>
      <c r="X525" s="1430"/>
      <c r="Y525" s="1430"/>
      <c r="Z525" s="1430"/>
      <c r="AA525" s="1430"/>
      <c r="AB525" s="1430"/>
      <c r="AC525" s="1430"/>
      <c r="AD525" s="1430"/>
      <c r="AE525" s="1430"/>
      <c r="AF525" s="1430"/>
      <c r="AG525" s="1430"/>
      <c r="AH525" s="1430"/>
      <c r="AI525" s="1430"/>
      <c r="AJ525" s="1430"/>
      <c r="AK525" s="1430"/>
      <c r="AL525" s="1430"/>
      <c r="AM525" s="1430"/>
      <c r="AN525" s="1430"/>
      <c r="AO525" s="1430"/>
      <c r="AP525" s="1430"/>
      <c r="AQ525" s="1430"/>
      <c r="AR525" s="1430"/>
      <c r="AS525" s="1430"/>
      <c r="AT525" s="1430"/>
      <c r="AU525" s="1430"/>
      <c r="AV525" s="1430"/>
      <c r="AW525" s="1430"/>
      <c r="AX525" s="1430"/>
      <c r="AY525" s="1430"/>
      <c r="AZ525" s="1430"/>
      <c r="BA525" s="1430"/>
      <c r="BB525" s="1430"/>
      <c r="BC525" s="1430"/>
      <c r="BD525" s="1430"/>
    </row>
    <row r="526" spans="2:56">
      <c r="B526" s="1430"/>
      <c r="C526" s="1430"/>
      <c r="D526" s="1430"/>
      <c r="E526" s="1430"/>
      <c r="F526" s="1430"/>
      <c r="G526" s="1430"/>
      <c r="H526" s="1430"/>
      <c r="I526" s="1430"/>
      <c r="J526" s="1430"/>
      <c r="K526" s="1430"/>
      <c r="L526" s="1430"/>
      <c r="M526" s="1430"/>
      <c r="N526" s="1430"/>
      <c r="O526" s="1430"/>
      <c r="P526" s="1430"/>
      <c r="Q526" s="1430"/>
      <c r="R526" s="1430"/>
      <c r="S526" s="1430"/>
      <c r="T526" s="1430"/>
      <c r="U526" s="1430"/>
      <c r="V526" s="1430"/>
      <c r="W526" s="1430"/>
      <c r="X526" s="1430"/>
      <c r="Y526" s="1430"/>
      <c r="Z526" s="1430"/>
      <c r="AA526" s="1430"/>
      <c r="AB526" s="1430"/>
      <c r="AC526" s="1430"/>
      <c r="AD526" s="1430"/>
      <c r="AE526" s="1430"/>
      <c r="AF526" s="1430"/>
      <c r="AG526" s="1430"/>
      <c r="AH526" s="1430"/>
      <c r="AI526" s="1430"/>
      <c r="AJ526" s="1430"/>
      <c r="AK526" s="1430"/>
      <c r="AL526" s="1430"/>
      <c r="AM526" s="1430"/>
      <c r="AN526" s="1430"/>
      <c r="AO526" s="1430"/>
      <c r="AP526" s="1430"/>
      <c r="AQ526" s="1430"/>
      <c r="AR526" s="1430"/>
      <c r="AS526" s="1430"/>
      <c r="AT526" s="1430"/>
      <c r="AU526" s="1430"/>
      <c r="AV526" s="1430"/>
      <c r="AW526" s="1430"/>
      <c r="AX526" s="1430"/>
      <c r="AY526" s="1430"/>
      <c r="AZ526" s="1430"/>
      <c r="BA526" s="1430"/>
      <c r="BB526" s="1430"/>
      <c r="BC526" s="1430"/>
      <c r="BD526" s="1430"/>
    </row>
    <row r="527" spans="2:56">
      <c r="B527" s="1430"/>
      <c r="C527" s="1430"/>
      <c r="D527" s="1430"/>
      <c r="E527" s="1430"/>
      <c r="F527" s="1430"/>
      <c r="G527" s="1430"/>
      <c r="H527" s="1430"/>
      <c r="I527" s="1430"/>
      <c r="J527" s="1430"/>
      <c r="K527" s="1430"/>
      <c r="L527" s="1430"/>
      <c r="M527" s="1430"/>
      <c r="N527" s="1430"/>
      <c r="O527" s="1430"/>
      <c r="P527" s="1430"/>
      <c r="Q527" s="1430"/>
      <c r="R527" s="1430"/>
      <c r="S527" s="1430"/>
      <c r="T527" s="1430"/>
      <c r="U527" s="1430"/>
      <c r="V527" s="1430"/>
      <c r="W527" s="1430"/>
      <c r="X527" s="1430"/>
      <c r="Y527" s="1430"/>
      <c r="Z527" s="1430"/>
      <c r="AA527" s="1430"/>
      <c r="AB527" s="1430"/>
      <c r="AC527" s="1430"/>
      <c r="AD527" s="1430"/>
      <c r="AE527" s="1430"/>
      <c r="AF527" s="1430"/>
      <c r="AG527" s="1430"/>
      <c r="AH527" s="1430"/>
      <c r="AI527" s="1430"/>
      <c r="AJ527" s="1430"/>
      <c r="AK527" s="1430"/>
      <c r="AL527" s="1430"/>
      <c r="AM527" s="1430"/>
      <c r="AN527" s="1430"/>
      <c r="AO527" s="1430"/>
      <c r="AP527" s="1430"/>
      <c r="AQ527" s="1430"/>
      <c r="AR527" s="1430"/>
      <c r="AS527" s="1430"/>
      <c r="AT527" s="1430"/>
      <c r="AU527" s="1430"/>
      <c r="AV527" s="1430"/>
      <c r="AW527" s="1430"/>
      <c r="AX527" s="1430"/>
      <c r="AY527" s="1430"/>
      <c r="AZ527" s="1430"/>
      <c r="BA527" s="1430"/>
      <c r="BB527" s="1430"/>
      <c r="BC527" s="1430"/>
      <c r="BD527" s="1430"/>
    </row>
    <row r="528" spans="2:56">
      <c r="B528" s="1430"/>
      <c r="C528" s="1430"/>
      <c r="D528" s="1430"/>
      <c r="E528" s="1430"/>
      <c r="F528" s="1430"/>
      <c r="G528" s="1430"/>
      <c r="H528" s="1430"/>
      <c r="I528" s="1430"/>
      <c r="J528" s="1430"/>
      <c r="K528" s="1430"/>
      <c r="L528" s="1430"/>
      <c r="M528" s="1430"/>
      <c r="N528" s="1430"/>
      <c r="O528" s="1430"/>
      <c r="P528" s="1430"/>
      <c r="Q528" s="1430"/>
      <c r="R528" s="1430"/>
      <c r="S528" s="1430"/>
      <c r="T528" s="1430"/>
      <c r="U528" s="1430"/>
      <c r="V528" s="1430"/>
      <c r="W528" s="1430"/>
      <c r="X528" s="1430"/>
      <c r="Y528" s="1430"/>
      <c r="Z528" s="1430"/>
      <c r="AA528" s="1430"/>
      <c r="AB528" s="1430"/>
      <c r="AC528" s="1430"/>
      <c r="AD528" s="1430"/>
      <c r="AE528" s="1430"/>
      <c r="AF528" s="1430"/>
      <c r="AG528" s="1430"/>
      <c r="AH528" s="1430"/>
      <c r="AI528" s="1430"/>
      <c r="AJ528" s="1430"/>
      <c r="AK528" s="1430"/>
      <c r="AL528" s="1430"/>
      <c r="AM528" s="1430"/>
      <c r="AN528" s="1430"/>
      <c r="AO528" s="1430"/>
      <c r="AP528" s="1430"/>
      <c r="AQ528" s="1430"/>
      <c r="AR528" s="1430"/>
      <c r="AS528" s="1430"/>
      <c r="AT528" s="1430"/>
      <c r="AU528" s="1430"/>
      <c r="AV528" s="1430"/>
      <c r="AW528" s="1430"/>
      <c r="AX528" s="1430"/>
      <c r="AY528" s="1430"/>
      <c r="AZ528" s="1430"/>
      <c r="BA528" s="1430"/>
      <c r="BB528" s="1430"/>
      <c r="BC528" s="1430"/>
      <c r="BD528" s="1430"/>
    </row>
    <row r="529" spans="2:56">
      <c r="B529" s="1430"/>
      <c r="C529" s="1430"/>
      <c r="D529" s="1430"/>
      <c r="E529" s="1430"/>
      <c r="F529" s="1430"/>
      <c r="G529" s="1430"/>
      <c r="H529" s="1430"/>
      <c r="I529" s="1430"/>
      <c r="J529" s="1430"/>
      <c r="K529" s="1430"/>
      <c r="L529" s="1430"/>
      <c r="M529" s="1430"/>
      <c r="N529" s="1430"/>
      <c r="O529" s="1430"/>
      <c r="P529" s="1430"/>
      <c r="Q529" s="1430"/>
      <c r="R529" s="1430"/>
      <c r="S529" s="1430"/>
      <c r="T529" s="1430"/>
      <c r="U529" s="1430"/>
      <c r="V529" s="1430"/>
      <c r="W529" s="1430"/>
      <c r="X529" s="1430"/>
      <c r="Y529" s="1430"/>
      <c r="Z529" s="1430"/>
      <c r="AA529" s="1430"/>
      <c r="AB529" s="1430"/>
      <c r="AC529" s="1430"/>
      <c r="AD529" s="1430"/>
      <c r="AE529" s="1430"/>
      <c r="AF529" s="1430"/>
      <c r="AG529" s="1430"/>
      <c r="AH529" s="1430"/>
      <c r="AI529" s="1430"/>
      <c r="AJ529" s="1430"/>
      <c r="AK529" s="1430"/>
      <c r="AL529" s="1430"/>
      <c r="AM529" s="1430"/>
      <c r="AN529" s="1430"/>
      <c r="AO529" s="1430"/>
      <c r="AP529" s="1430"/>
      <c r="AQ529" s="1430"/>
      <c r="AR529" s="1430"/>
      <c r="AS529" s="1430"/>
      <c r="AT529" s="1430"/>
      <c r="AU529" s="1430"/>
      <c r="AV529" s="1430"/>
      <c r="AW529" s="1430"/>
      <c r="AX529" s="1430"/>
      <c r="AY529" s="1430"/>
      <c r="AZ529" s="1430"/>
      <c r="BA529" s="1430"/>
      <c r="BB529" s="1430"/>
      <c r="BC529" s="1430"/>
      <c r="BD529" s="1430"/>
    </row>
    <row r="530" spans="2:56">
      <c r="B530" s="1430"/>
      <c r="C530" s="1430"/>
      <c r="D530" s="1430"/>
      <c r="E530" s="1430"/>
      <c r="F530" s="1430"/>
      <c r="G530" s="1430"/>
      <c r="H530" s="1430"/>
      <c r="I530" s="1430"/>
      <c r="J530" s="1430"/>
      <c r="K530" s="1430"/>
      <c r="L530" s="1430"/>
      <c r="M530" s="1430"/>
      <c r="N530" s="1430"/>
      <c r="O530" s="1430"/>
      <c r="P530" s="1430"/>
      <c r="Q530" s="1430"/>
      <c r="R530" s="1430"/>
      <c r="S530" s="1430"/>
      <c r="T530" s="1430"/>
      <c r="U530" s="1430"/>
      <c r="V530" s="1430"/>
      <c r="W530" s="1430"/>
      <c r="X530" s="1430"/>
      <c r="Y530" s="1430"/>
      <c r="Z530" s="1430"/>
      <c r="AA530" s="1430"/>
      <c r="AB530" s="1430"/>
      <c r="AC530" s="1430"/>
      <c r="AD530" s="1430"/>
      <c r="AE530" s="1430"/>
      <c r="AF530" s="1430"/>
      <c r="AG530" s="1430"/>
      <c r="AH530" s="1430"/>
      <c r="AI530" s="1430"/>
      <c r="AJ530" s="1430"/>
      <c r="AK530" s="1430"/>
      <c r="AL530" s="1430"/>
      <c r="AM530" s="1430"/>
      <c r="AN530" s="1430"/>
      <c r="AO530" s="1430"/>
      <c r="AP530" s="1430"/>
      <c r="AQ530" s="1430"/>
      <c r="AR530" s="1430"/>
      <c r="AS530" s="1430"/>
      <c r="AT530" s="1430"/>
      <c r="AU530" s="1430"/>
      <c r="AV530" s="1430"/>
      <c r="AW530" s="1430"/>
      <c r="AX530" s="1430"/>
      <c r="AY530" s="1430"/>
      <c r="AZ530" s="1430"/>
      <c r="BA530" s="1430"/>
      <c r="BB530" s="1430"/>
      <c r="BC530" s="1430"/>
      <c r="BD530" s="1430"/>
    </row>
    <row r="531" spans="2:56">
      <c r="B531" s="1430"/>
      <c r="C531" s="1430"/>
      <c r="D531" s="1430"/>
      <c r="E531" s="1430"/>
      <c r="F531" s="1430"/>
      <c r="G531" s="1430"/>
      <c r="H531" s="1430"/>
      <c r="I531" s="1430"/>
      <c r="J531" s="1430"/>
      <c r="K531" s="1430"/>
      <c r="L531" s="1430"/>
      <c r="M531" s="1430"/>
      <c r="N531" s="1430"/>
      <c r="O531" s="1430"/>
      <c r="P531" s="1430"/>
      <c r="Q531" s="1430"/>
      <c r="R531" s="1430"/>
      <c r="S531" s="1430"/>
      <c r="T531" s="1430"/>
      <c r="U531" s="1430"/>
      <c r="V531" s="1430"/>
      <c r="W531" s="1430"/>
      <c r="X531" s="1430"/>
      <c r="Y531" s="1430"/>
      <c r="Z531" s="1430"/>
      <c r="AA531" s="1430"/>
      <c r="AB531" s="1430"/>
      <c r="AC531" s="1430"/>
      <c r="AD531" s="1430"/>
      <c r="AE531" s="1430"/>
      <c r="AF531" s="1430"/>
      <c r="AG531" s="1430"/>
      <c r="AH531" s="1430"/>
      <c r="AI531" s="1430"/>
      <c r="AJ531" s="1430"/>
      <c r="AK531" s="1430"/>
      <c r="AL531" s="1430"/>
      <c r="AM531" s="1430"/>
      <c r="AN531" s="1430"/>
      <c r="AO531" s="1430"/>
      <c r="AP531" s="1430"/>
      <c r="AQ531" s="1430"/>
      <c r="AR531" s="1430"/>
      <c r="AS531" s="1430"/>
      <c r="AT531" s="1430"/>
      <c r="AU531" s="1430"/>
      <c r="AV531" s="1430"/>
      <c r="AW531" s="1430"/>
      <c r="AX531" s="1430"/>
      <c r="AY531" s="1430"/>
      <c r="AZ531" s="1430"/>
      <c r="BA531" s="1430"/>
      <c r="BB531" s="1430"/>
      <c r="BC531" s="1430"/>
      <c r="BD531" s="1430"/>
    </row>
    <row r="532" spans="2:56">
      <c r="B532" s="1430"/>
      <c r="C532" s="1430"/>
      <c r="D532" s="1430"/>
      <c r="E532" s="1430"/>
      <c r="F532" s="1430"/>
      <c r="G532" s="1430"/>
      <c r="H532" s="1430"/>
      <c r="I532" s="1430"/>
      <c r="J532" s="1430"/>
      <c r="K532" s="1430"/>
      <c r="L532" s="1430"/>
      <c r="M532" s="1430"/>
      <c r="N532" s="1430"/>
      <c r="O532" s="1430"/>
      <c r="P532" s="1430"/>
      <c r="Q532" s="1430"/>
      <c r="R532" s="1430"/>
      <c r="S532" s="1430"/>
      <c r="T532" s="1430"/>
      <c r="U532" s="1430"/>
      <c r="V532" s="1430"/>
      <c r="W532" s="1430"/>
      <c r="X532" s="1430"/>
      <c r="Y532" s="1430"/>
      <c r="Z532" s="1430"/>
      <c r="AA532" s="1430"/>
      <c r="AB532" s="1430"/>
      <c r="AC532" s="1430"/>
      <c r="AD532" s="1430"/>
      <c r="AE532" s="1430"/>
      <c r="AF532" s="1430"/>
      <c r="AG532" s="1430"/>
      <c r="AH532" s="1430"/>
      <c r="AI532" s="1430"/>
      <c r="AJ532" s="1430"/>
      <c r="AK532" s="1430"/>
      <c r="AL532" s="1430"/>
      <c r="AM532" s="1430"/>
      <c r="AN532" s="1430"/>
      <c r="AO532" s="1430"/>
      <c r="AP532" s="1430"/>
      <c r="AQ532" s="1430"/>
      <c r="AR532" s="1430"/>
      <c r="AS532" s="1430"/>
      <c r="AT532" s="1430"/>
      <c r="AU532" s="1430"/>
      <c r="AV532" s="1430"/>
      <c r="AW532" s="1430"/>
      <c r="AX532" s="1430"/>
      <c r="AY532" s="1430"/>
      <c r="AZ532" s="1430"/>
      <c r="BA532" s="1430"/>
      <c r="BB532" s="1430"/>
      <c r="BC532" s="1430"/>
      <c r="BD532" s="1430"/>
    </row>
    <row r="533" spans="2:56">
      <c r="B533" s="1430"/>
      <c r="C533" s="1430"/>
      <c r="D533" s="1430"/>
      <c r="E533" s="1430"/>
      <c r="F533" s="1430"/>
      <c r="G533" s="1430"/>
      <c r="H533" s="1430"/>
      <c r="I533" s="1430"/>
      <c r="J533" s="1430"/>
      <c r="K533" s="1430"/>
      <c r="L533" s="1430"/>
      <c r="M533" s="1430"/>
      <c r="N533" s="1430"/>
      <c r="O533" s="1430"/>
      <c r="P533" s="1430"/>
      <c r="Q533" s="1430"/>
      <c r="R533" s="1430"/>
      <c r="S533" s="1430"/>
      <c r="T533" s="1430"/>
      <c r="U533" s="1430"/>
      <c r="V533" s="1430"/>
      <c r="W533" s="1430"/>
      <c r="X533" s="1430"/>
      <c r="Y533" s="1430"/>
      <c r="Z533" s="1430"/>
      <c r="AA533" s="1430"/>
      <c r="AB533" s="1430"/>
      <c r="AC533" s="1430"/>
      <c r="AD533" s="1430"/>
      <c r="AE533" s="1430"/>
      <c r="AF533" s="1430"/>
      <c r="AG533" s="1430"/>
      <c r="AH533" s="1430"/>
      <c r="AI533" s="1430"/>
      <c r="AJ533" s="1430"/>
      <c r="AK533" s="1430"/>
      <c r="AL533" s="1430"/>
      <c r="AM533" s="1430"/>
      <c r="AN533" s="1430"/>
      <c r="AO533" s="1430"/>
      <c r="AP533" s="1430"/>
      <c r="AQ533" s="1430"/>
      <c r="AR533" s="1430"/>
      <c r="AS533" s="1430"/>
      <c r="AT533" s="1430"/>
      <c r="AU533" s="1430"/>
      <c r="AV533" s="1430"/>
      <c r="AW533" s="1430"/>
      <c r="AX533" s="1430"/>
      <c r="AY533" s="1430"/>
      <c r="AZ533" s="1430"/>
      <c r="BA533" s="1430"/>
      <c r="BB533" s="1430"/>
      <c r="BC533" s="1430"/>
      <c r="BD533" s="1430"/>
    </row>
    <row r="534" spans="2:56">
      <c r="B534" s="1430"/>
      <c r="C534" s="1430"/>
      <c r="D534" s="1430"/>
      <c r="E534" s="1430"/>
      <c r="F534" s="1430"/>
      <c r="G534" s="1430"/>
      <c r="H534" s="1430"/>
      <c r="I534" s="1430"/>
      <c r="J534" s="1430"/>
      <c r="K534" s="1430"/>
      <c r="L534" s="1430"/>
      <c r="M534" s="1430"/>
      <c r="N534" s="1430"/>
      <c r="O534" s="1430"/>
      <c r="P534" s="1430"/>
      <c r="Q534" s="1430"/>
      <c r="R534" s="1430"/>
      <c r="S534" s="1430"/>
      <c r="T534" s="1430"/>
      <c r="U534" s="1430"/>
      <c r="V534" s="1430"/>
      <c r="W534" s="1430"/>
      <c r="X534" s="1430"/>
      <c r="Y534" s="1430"/>
      <c r="Z534" s="1430"/>
      <c r="AA534" s="1430"/>
      <c r="AB534" s="1430"/>
      <c r="AC534" s="1430"/>
      <c r="AD534" s="1430"/>
      <c r="AE534" s="1430"/>
      <c r="AF534" s="1430"/>
      <c r="AG534" s="1430"/>
      <c r="AH534" s="1430"/>
      <c r="AI534" s="1430"/>
      <c r="AJ534" s="1430"/>
      <c r="AK534" s="1430"/>
      <c r="AL534" s="1430"/>
      <c r="AM534" s="1430"/>
      <c r="AN534" s="1430"/>
      <c r="AO534" s="1430"/>
      <c r="AP534" s="1430"/>
      <c r="AQ534" s="1430"/>
      <c r="AR534" s="1430"/>
      <c r="AS534" s="1430"/>
      <c r="AT534" s="1430"/>
      <c r="AU534" s="1430"/>
      <c r="AV534" s="1430"/>
      <c r="AW534" s="1430"/>
      <c r="AX534" s="1430"/>
      <c r="AY534" s="1430"/>
      <c r="AZ534" s="1430"/>
      <c r="BA534" s="1430"/>
      <c r="BB534" s="1430"/>
      <c r="BC534" s="1430"/>
      <c r="BD534" s="1430"/>
    </row>
    <row r="535" spans="2:56">
      <c r="B535" s="1430"/>
      <c r="C535" s="1430"/>
      <c r="D535" s="1430"/>
      <c r="E535" s="1430"/>
      <c r="F535" s="1430"/>
      <c r="G535" s="1430"/>
      <c r="H535" s="1430"/>
      <c r="I535" s="1430"/>
      <c r="J535" s="1430"/>
      <c r="K535" s="1430"/>
      <c r="L535" s="1430"/>
      <c r="M535" s="1430"/>
      <c r="N535" s="1430"/>
      <c r="O535" s="1430"/>
      <c r="P535" s="1430"/>
      <c r="Q535" s="1430"/>
      <c r="R535" s="1430"/>
      <c r="S535" s="1430"/>
      <c r="T535" s="1430"/>
      <c r="U535" s="1430"/>
      <c r="V535" s="1430"/>
      <c r="W535" s="1430"/>
      <c r="X535" s="1430"/>
      <c r="Y535" s="1430"/>
      <c r="Z535" s="1430"/>
      <c r="AA535" s="1430"/>
      <c r="AB535" s="1430"/>
      <c r="AC535" s="1430"/>
      <c r="AD535" s="1430"/>
      <c r="AE535" s="1430"/>
      <c r="AF535" s="1430"/>
      <c r="AG535" s="1430"/>
      <c r="AH535" s="1430"/>
      <c r="AI535" s="1430"/>
      <c r="AJ535" s="1430"/>
      <c r="AK535" s="1430"/>
      <c r="AL535" s="1430"/>
      <c r="AM535" s="1430"/>
      <c r="AN535" s="1430"/>
      <c r="AO535" s="1430"/>
      <c r="AP535" s="1430"/>
      <c r="AQ535" s="1430"/>
      <c r="AR535" s="1430"/>
      <c r="AS535" s="1430"/>
      <c r="AT535" s="1430"/>
      <c r="AU535" s="1430"/>
      <c r="AV535" s="1430"/>
      <c r="AW535" s="1430"/>
      <c r="AX535" s="1430"/>
      <c r="AY535" s="1430"/>
      <c r="AZ535" s="1430"/>
      <c r="BA535" s="1430"/>
      <c r="BB535" s="1430"/>
      <c r="BC535" s="1430"/>
      <c r="BD535" s="1430"/>
    </row>
    <row r="536" spans="2:56">
      <c r="B536" s="1430"/>
      <c r="C536" s="1430"/>
      <c r="D536" s="1430"/>
      <c r="E536" s="1430"/>
      <c r="F536" s="1430"/>
      <c r="G536" s="1430"/>
      <c r="H536" s="1430"/>
      <c r="I536" s="1430"/>
      <c r="J536" s="1430"/>
      <c r="K536" s="1430"/>
      <c r="L536" s="1430"/>
      <c r="M536" s="1430"/>
      <c r="N536" s="1430"/>
      <c r="O536" s="1430"/>
      <c r="P536" s="1430"/>
      <c r="Q536" s="1430"/>
      <c r="R536" s="1430"/>
      <c r="S536" s="1430"/>
      <c r="T536" s="1430"/>
      <c r="U536" s="1430"/>
      <c r="V536" s="1430"/>
      <c r="W536" s="1430"/>
      <c r="X536" s="1430"/>
      <c r="Y536" s="1430"/>
      <c r="Z536" s="1430"/>
      <c r="AA536" s="1430"/>
      <c r="AB536" s="1430"/>
      <c r="AC536" s="1430"/>
      <c r="AD536" s="1430"/>
      <c r="AE536" s="1430"/>
      <c r="AF536" s="1430"/>
      <c r="AG536" s="1430"/>
      <c r="AH536" s="1430"/>
      <c r="AI536" s="1430"/>
      <c r="AJ536" s="1430"/>
      <c r="AK536" s="1430"/>
      <c r="AL536" s="1430"/>
      <c r="AM536" s="1430"/>
      <c r="AN536" s="1430"/>
      <c r="AO536" s="1430"/>
      <c r="AP536" s="1430"/>
      <c r="AQ536" s="1430"/>
      <c r="AR536" s="1430"/>
      <c r="AS536" s="1430"/>
      <c r="AT536" s="1430"/>
      <c r="AU536" s="1430"/>
      <c r="AV536" s="1430"/>
      <c r="AW536" s="1430"/>
      <c r="AX536" s="1430"/>
      <c r="AY536" s="1430"/>
      <c r="AZ536" s="1430"/>
      <c r="BA536" s="1430"/>
      <c r="BB536" s="1430"/>
      <c r="BC536" s="1430"/>
      <c r="BD536" s="1430"/>
    </row>
    <row r="537" spans="2:56">
      <c r="B537" s="1430"/>
      <c r="C537" s="1430"/>
      <c r="D537" s="1430"/>
      <c r="E537" s="1430"/>
      <c r="F537" s="1430"/>
      <c r="G537" s="1430"/>
      <c r="H537" s="1430"/>
      <c r="I537" s="1430"/>
      <c r="J537" s="1430"/>
      <c r="K537" s="1430"/>
      <c r="L537" s="1430"/>
      <c r="M537" s="1430"/>
      <c r="N537" s="1430"/>
      <c r="O537" s="1430"/>
      <c r="P537" s="1430"/>
      <c r="Q537" s="1430"/>
      <c r="R537" s="1430"/>
      <c r="S537" s="1430"/>
      <c r="T537" s="1430"/>
      <c r="U537" s="1430"/>
      <c r="V537" s="1430"/>
      <c r="W537" s="1430"/>
      <c r="X537" s="1430"/>
      <c r="Y537" s="1430"/>
      <c r="Z537" s="1430"/>
      <c r="AA537" s="1430"/>
      <c r="AB537" s="1430"/>
      <c r="AC537" s="1430"/>
      <c r="AD537" s="1430"/>
      <c r="AE537" s="1430"/>
      <c r="AF537" s="1430"/>
      <c r="AG537" s="1430"/>
      <c r="AH537" s="1430"/>
      <c r="AI537" s="1430"/>
      <c r="AJ537" s="1430"/>
      <c r="AK537" s="1430"/>
      <c r="AL537" s="1430"/>
      <c r="AM537" s="1430"/>
      <c r="AN537" s="1430"/>
      <c r="AO537" s="1430"/>
      <c r="AP537" s="1430"/>
      <c r="AQ537" s="1430"/>
      <c r="AR537" s="1430"/>
      <c r="AS537" s="1430"/>
      <c r="AT537" s="1430"/>
      <c r="AU537" s="1430"/>
      <c r="AV537" s="1430"/>
      <c r="AW537" s="1430"/>
      <c r="AX537" s="1430"/>
      <c r="AY537" s="1430"/>
      <c r="AZ537" s="1430"/>
      <c r="BA537" s="1430"/>
      <c r="BB537" s="1430"/>
      <c r="BC537" s="1430"/>
      <c r="BD537" s="1430"/>
    </row>
    <row r="538" spans="2:56">
      <c r="B538" s="1430"/>
      <c r="C538" s="1430"/>
      <c r="D538" s="1430"/>
      <c r="E538" s="1430"/>
      <c r="F538" s="1430"/>
      <c r="G538" s="1430"/>
      <c r="H538" s="1430"/>
      <c r="I538" s="1430"/>
      <c r="J538" s="1430"/>
      <c r="K538" s="1430"/>
      <c r="L538" s="1430"/>
      <c r="M538" s="1430"/>
      <c r="N538" s="1430"/>
      <c r="O538" s="1430"/>
      <c r="P538" s="1430"/>
      <c r="Q538" s="1430"/>
      <c r="R538" s="1430"/>
      <c r="S538" s="1430"/>
      <c r="T538" s="1430"/>
      <c r="U538" s="1430"/>
      <c r="V538" s="1430"/>
      <c r="W538" s="1430"/>
      <c r="X538" s="1430"/>
      <c r="Y538" s="1430"/>
      <c r="Z538" s="1430"/>
      <c r="AA538" s="1430"/>
      <c r="AB538" s="1430"/>
      <c r="AC538" s="1430"/>
      <c r="AD538" s="1430"/>
      <c r="AE538" s="1430"/>
      <c r="AF538" s="1430"/>
      <c r="AG538" s="1430"/>
      <c r="AH538" s="1430"/>
      <c r="AI538" s="1430"/>
      <c r="AJ538" s="1430"/>
      <c r="AK538" s="1430"/>
      <c r="AL538" s="1430"/>
      <c r="AM538" s="1430"/>
      <c r="AN538" s="1430"/>
      <c r="AO538" s="1430"/>
      <c r="AP538" s="1430"/>
      <c r="AQ538" s="1430"/>
      <c r="AR538" s="1430"/>
      <c r="AS538" s="1430"/>
      <c r="AT538" s="1430"/>
      <c r="AU538" s="1430"/>
      <c r="AV538" s="1430"/>
      <c r="AW538" s="1430"/>
      <c r="AX538" s="1430"/>
      <c r="AY538" s="1430"/>
      <c r="AZ538" s="1430"/>
      <c r="BA538" s="1430"/>
      <c r="BB538" s="1430"/>
      <c r="BC538" s="1430"/>
      <c r="BD538" s="1430"/>
    </row>
    <row r="539" spans="2:56">
      <c r="B539" s="1430"/>
      <c r="C539" s="1430"/>
      <c r="D539" s="1430"/>
      <c r="E539" s="1430"/>
      <c r="F539" s="1430"/>
      <c r="G539" s="1430"/>
      <c r="H539" s="1430"/>
      <c r="I539" s="1430"/>
      <c r="J539" s="1430"/>
      <c r="K539" s="1430"/>
      <c r="L539" s="1430"/>
      <c r="M539" s="1430"/>
      <c r="N539" s="1430"/>
      <c r="O539" s="1430"/>
      <c r="P539" s="1430"/>
      <c r="Q539" s="1430"/>
      <c r="R539" s="1430"/>
      <c r="S539" s="1430"/>
      <c r="T539" s="1430"/>
      <c r="U539" s="1430"/>
      <c r="V539" s="1430"/>
      <c r="W539" s="1430"/>
      <c r="X539" s="1430"/>
      <c r="Y539" s="1430"/>
      <c r="Z539" s="1430"/>
      <c r="AA539" s="1430"/>
      <c r="AB539" s="1430"/>
      <c r="AC539" s="1430"/>
      <c r="AD539" s="1430"/>
      <c r="AE539" s="1430"/>
      <c r="AF539" s="1430"/>
      <c r="AG539" s="1430"/>
      <c r="AH539" s="1430"/>
      <c r="AI539" s="1430"/>
      <c r="AJ539" s="1430"/>
      <c r="AK539" s="1430"/>
      <c r="AL539" s="1430"/>
      <c r="AM539" s="1430"/>
      <c r="AN539" s="1430"/>
      <c r="AO539" s="1430"/>
      <c r="AP539" s="1430"/>
      <c r="AQ539" s="1430"/>
      <c r="AR539" s="1430"/>
      <c r="AS539" s="1430"/>
      <c r="AT539" s="1430"/>
      <c r="AU539" s="1430"/>
      <c r="AV539" s="1430"/>
      <c r="AW539" s="1430"/>
      <c r="AX539" s="1430"/>
      <c r="AY539" s="1430"/>
      <c r="AZ539" s="1430"/>
      <c r="BA539" s="1430"/>
      <c r="BB539" s="1430"/>
      <c r="BC539" s="1430"/>
      <c r="BD539" s="1430"/>
    </row>
    <row r="540" spans="2:56">
      <c r="B540" s="1430"/>
      <c r="C540" s="1430"/>
      <c r="D540" s="1430"/>
      <c r="E540" s="1430"/>
      <c r="F540" s="1430"/>
      <c r="G540" s="1430"/>
      <c r="H540" s="1430"/>
      <c r="I540" s="1430"/>
      <c r="J540" s="1430"/>
      <c r="K540" s="1430"/>
      <c r="L540" s="1430"/>
      <c r="M540" s="1430"/>
      <c r="N540" s="1430"/>
      <c r="O540" s="1430"/>
      <c r="P540" s="1430"/>
      <c r="Q540" s="1430"/>
      <c r="R540" s="1430"/>
      <c r="S540" s="1430"/>
      <c r="T540" s="1430"/>
      <c r="U540" s="1430"/>
      <c r="V540" s="1430"/>
      <c r="W540" s="1430"/>
      <c r="X540" s="1430"/>
      <c r="Y540" s="1430"/>
      <c r="Z540" s="1430"/>
      <c r="AA540" s="1430"/>
      <c r="AB540" s="1430"/>
      <c r="AC540" s="1430"/>
      <c r="AD540" s="1430"/>
      <c r="AE540" s="1430"/>
      <c r="AF540" s="1430"/>
      <c r="AG540" s="1430"/>
      <c r="AH540" s="1430"/>
      <c r="AI540" s="1430"/>
      <c r="AJ540" s="1430"/>
      <c r="AK540" s="1430"/>
      <c r="AL540" s="1430"/>
      <c r="AM540" s="1430"/>
      <c r="AN540" s="1430"/>
      <c r="AO540" s="1430"/>
      <c r="AP540" s="1430"/>
      <c r="AQ540" s="1430"/>
      <c r="AR540" s="1430"/>
      <c r="AS540" s="1430"/>
      <c r="AT540" s="1430"/>
      <c r="AU540" s="1430"/>
      <c r="AV540" s="1430"/>
      <c r="AW540" s="1430"/>
      <c r="AX540" s="1430"/>
      <c r="AY540" s="1430"/>
      <c r="AZ540" s="1430"/>
      <c r="BA540" s="1430"/>
      <c r="BB540" s="1430"/>
      <c r="BC540" s="1430"/>
      <c r="BD540" s="1430"/>
    </row>
    <row r="541" spans="2:56">
      <c r="B541" s="1430"/>
      <c r="C541" s="1430"/>
      <c r="D541" s="1430"/>
      <c r="E541" s="1430"/>
      <c r="F541" s="1430"/>
      <c r="G541" s="1430"/>
      <c r="H541" s="1430"/>
      <c r="I541" s="1430"/>
      <c r="J541" s="1430"/>
      <c r="K541" s="1430"/>
      <c r="L541" s="1430"/>
      <c r="M541" s="1430"/>
      <c r="N541" s="1430"/>
      <c r="O541" s="1430"/>
      <c r="P541" s="1430"/>
      <c r="Q541" s="1430"/>
      <c r="R541" s="1430"/>
      <c r="S541" s="1430"/>
      <c r="T541" s="1430"/>
      <c r="U541" s="1430"/>
      <c r="V541" s="1430"/>
      <c r="W541" s="1430"/>
      <c r="X541" s="1430"/>
      <c r="Y541" s="1430"/>
      <c r="Z541" s="1430"/>
      <c r="AA541" s="1430"/>
      <c r="AB541" s="1430"/>
      <c r="AC541" s="1430"/>
      <c r="AD541" s="1430"/>
      <c r="AE541" s="1430"/>
      <c r="AF541" s="1430"/>
      <c r="AG541" s="1430"/>
      <c r="AH541" s="1430"/>
      <c r="AI541" s="1430"/>
      <c r="AJ541" s="1430"/>
      <c r="AK541" s="1430"/>
      <c r="AL541" s="1430"/>
      <c r="AM541" s="1430"/>
      <c r="AN541" s="1430"/>
      <c r="AO541" s="1430"/>
      <c r="AP541" s="1430"/>
      <c r="AQ541" s="1430"/>
      <c r="AR541" s="1430"/>
      <c r="AS541" s="1430"/>
      <c r="AT541" s="1430"/>
      <c r="AU541" s="1430"/>
      <c r="AV541" s="1430"/>
      <c r="AW541" s="1430"/>
      <c r="AX541" s="1430"/>
      <c r="AY541" s="1430"/>
      <c r="AZ541" s="1430"/>
      <c r="BA541" s="1430"/>
      <c r="BB541" s="1430"/>
      <c r="BC541" s="1430"/>
      <c r="BD541" s="1430"/>
    </row>
    <row r="542" spans="2:56">
      <c r="B542" s="1430"/>
      <c r="C542" s="1430"/>
      <c r="D542" s="1430"/>
      <c r="E542" s="1430"/>
      <c r="F542" s="1430"/>
      <c r="G542" s="1430"/>
      <c r="H542" s="1430"/>
      <c r="I542" s="1430"/>
      <c r="J542" s="1430"/>
      <c r="K542" s="1430"/>
      <c r="L542" s="1430"/>
      <c r="M542" s="1430"/>
      <c r="N542" s="1430"/>
      <c r="O542" s="1430"/>
      <c r="P542" s="1430"/>
      <c r="Q542" s="1430"/>
      <c r="R542" s="1430"/>
      <c r="S542" s="1430"/>
      <c r="T542" s="1430"/>
      <c r="U542" s="1430"/>
      <c r="V542" s="1430"/>
      <c r="W542" s="1430"/>
      <c r="X542" s="1430"/>
      <c r="Y542" s="1430"/>
      <c r="Z542" s="1430"/>
      <c r="AA542" s="1430"/>
      <c r="AB542" s="1430"/>
      <c r="AC542" s="1430"/>
      <c r="AD542" s="1430"/>
      <c r="AE542" s="1430"/>
      <c r="AF542" s="1430"/>
      <c r="AG542" s="1430"/>
      <c r="AH542" s="1430"/>
      <c r="AI542" s="1430"/>
      <c r="AJ542" s="1430"/>
      <c r="AK542" s="1430"/>
      <c r="AL542" s="1430"/>
      <c r="AM542" s="1430"/>
      <c r="AN542" s="1430"/>
      <c r="AO542" s="1430"/>
      <c r="AP542" s="1430"/>
      <c r="AQ542" s="1430"/>
      <c r="AR542" s="1430"/>
      <c r="AS542" s="1430"/>
      <c r="AT542" s="1430"/>
      <c r="AU542" s="1430"/>
      <c r="AV542" s="1430"/>
      <c r="AW542" s="1430"/>
      <c r="AX542" s="1430"/>
      <c r="AY542" s="1430"/>
      <c r="AZ542" s="1430"/>
      <c r="BA542" s="1430"/>
      <c r="BB542" s="1430"/>
      <c r="BC542" s="1430"/>
      <c r="BD542" s="1430"/>
    </row>
    <row r="543" spans="2:56">
      <c r="B543" s="1430"/>
      <c r="C543" s="1430"/>
      <c r="D543" s="1430"/>
      <c r="E543" s="1430"/>
      <c r="F543" s="1430"/>
      <c r="G543" s="1430"/>
      <c r="H543" s="1430"/>
      <c r="I543" s="1430"/>
      <c r="J543" s="1430"/>
      <c r="K543" s="1430"/>
      <c r="L543" s="1430"/>
      <c r="M543" s="1430"/>
      <c r="N543" s="1430"/>
      <c r="O543" s="1430"/>
      <c r="P543" s="1430"/>
      <c r="Q543" s="1430"/>
      <c r="R543" s="1430"/>
      <c r="S543" s="1430"/>
      <c r="T543" s="1430"/>
      <c r="U543" s="1430"/>
      <c r="V543" s="1430"/>
      <c r="W543" s="1430"/>
      <c r="X543" s="1430"/>
      <c r="Y543" s="1430"/>
      <c r="Z543" s="1430"/>
      <c r="AA543" s="1430"/>
      <c r="AB543" s="1430"/>
      <c r="AC543" s="1430"/>
      <c r="AD543" s="1430"/>
      <c r="AE543" s="1430"/>
      <c r="AF543" s="1430"/>
      <c r="AG543" s="1430"/>
      <c r="AH543" s="1430"/>
      <c r="AI543" s="1430"/>
      <c r="AJ543" s="1430"/>
      <c r="AK543" s="1430"/>
      <c r="AL543" s="1430"/>
      <c r="AM543" s="1430"/>
      <c r="AN543" s="1430"/>
      <c r="AO543" s="1430"/>
      <c r="AP543" s="1430"/>
      <c r="AQ543" s="1430"/>
      <c r="AR543" s="1430"/>
      <c r="AS543" s="1430"/>
      <c r="AT543" s="1430"/>
      <c r="AU543" s="1430"/>
      <c r="AV543" s="1430"/>
      <c r="AW543" s="1430"/>
      <c r="AX543" s="1430"/>
      <c r="AY543" s="1430"/>
      <c r="AZ543" s="1430"/>
      <c r="BA543" s="1430"/>
      <c r="BB543" s="1430"/>
      <c r="BC543" s="1430"/>
      <c r="BD543" s="1430"/>
    </row>
    <row r="544" spans="2:56">
      <c r="B544" s="1430"/>
      <c r="C544" s="1430"/>
      <c r="D544" s="1430"/>
      <c r="E544" s="1430"/>
      <c r="F544" s="1430"/>
      <c r="G544" s="1430"/>
      <c r="H544" s="1430"/>
      <c r="I544" s="1430"/>
      <c r="J544" s="1430"/>
      <c r="K544" s="1430"/>
      <c r="L544" s="1430"/>
      <c r="M544" s="1430"/>
      <c r="N544" s="1430"/>
      <c r="O544" s="1430"/>
      <c r="P544" s="1430"/>
      <c r="Q544" s="1430"/>
      <c r="R544" s="1430"/>
      <c r="S544" s="1430"/>
      <c r="T544" s="1430"/>
      <c r="U544" s="1430"/>
      <c r="V544" s="1430"/>
      <c r="W544" s="1430"/>
      <c r="X544" s="1430"/>
      <c r="Y544" s="1430"/>
      <c r="Z544" s="1430"/>
      <c r="AA544" s="1430"/>
      <c r="AB544" s="1430"/>
      <c r="AC544" s="1430"/>
      <c r="AD544" s="1430"/>
      <c r="AE544" s="1430"/>
      <c r="AF544" s="1430"/>
      <c r="AG544" s="1430"/>
      <c r="AH544" s="1430"/>
      <c r="AI544" s="1430"/>
      <c r="AJ544" s="1430"/>
      <c r="AK544" s="1430"/>
      <c r="AL544" s="1430"/>
      <c r="AM544" s="1430"/>
      <c r="AN544" s="1430"/>
      <c r="AO544" s="1430"/>
      <c r="AP544" s="1430"/>
      <c r="AQ544" s="1430"/>
      <c r="AR544" s="1430"/>
      <c r="AS544" s="1430"/>
      <c r="AT544" s="1430"/>
      <c r="AU544" s="1430"/>
      <c r="AV544" s="1430"/>
      <c r="AW544" s="1430"/>
      <c r="AX544" s="1430"/>
      <c r="AY544" s="1430"/>
      <c r="AZ544" s="1430"/>
      <c r="BA544" s="1430"/>
      <c r="BB544" s="1430"/>
      <c r="BC544" s="1430"/>
      <c r="BD544" s="1430"/>
    </row>
    <row r="545" spans="2:56">
      <c r="B545" s="1430"/>
      <c r="C545" s="1430"/>
      <c r="D545" s="1430"/>
      <c r="E545" s="1430"/>
      <c r="F545" s="1430"/>
      <c r="G545" s="1430"/>
      <c r="H545" s="1430"/>
      <c r="I545" s="1430"/>
      <c r="J545" s="1430"/>
      <c r="K545" s="1430"/>
      <c r="L545" s="1430"/>
      <c r="M545" s="1430"/>
      <c r="N545" s="1430"/>
      <c r="O545" s="1430"/>
      <c r="P545" s="1430"/>
      <c r="Q545" s="1430"/>
      <c r="R545" s="1430"/>
      <c r="S545" s="1430"/>
      <c r="T545" s="1430"/>
      <c r="U545" s="1430"/>
      <c r="V545" s="1430"/>
      <c r="W545" s="1430"/>
      <c r="X545" s="1430"/>
      <c r="Y545" s="1430"/>
      <c r="Z545" s="1430"/>
      <c r="AA545" s="1430"/>
      <c r="AB545" s="1430"/>
      <c r="AC545" s="1430"/>
      <c r="AD545" s="1430"/>
      <c r="AE545" s="1430"/>
      <c r="AF545" s="1430"/>
      <c r="AG545" s="1430"/>
      <c r="AH545" s="1430"/>
      <c r="AI545" s="1430"/>
      <c r="AJ545" s="1430"/>
      <c r="AK545" s="1430"/>
      <c r="AL545" s="1430"/>
      <c r="AM545" s="1430"/>
      <c r="AN545" s="1430"/>
      <c r="AO545" s="1430"/>
      <c r="AP545" s="1430"/>
      <c r="AQ545" s="1430"/>
      <c r="AR545" s="1430"/>
      <c r="AS545" s="1430"/>
      <c r="AT545" s="1430"/>
      <c r="AU545" s="1430"/>
      <c r="AV545" s="1430"/>
      <c r="AW545" s="1430"/>
      <c r="AX545" s="1430"/>
      <c r="AY545" s="1430"/>
      <c r="AZ545" s="1430"/>
      <c r="BA545" s="1430"/>
      <c r="BB545" s="1430"/>
      <c r="BC545" s="1430"/>
      <c r="BD545" s="1430"/>
    </row>
    <row r="546" spans="2:56">
      <c r="B546" s="1430"/>
      <c r="C546" s="1430"/>
      <c r="D546" s="1430"/>
      <c r="E546" s="1430"/>
      <c r="F546" s="1430"/>
      <c r="G546" s="1430"/>
      <c r="H546" s="1430"/>
      <c r="I546" s="1430"/>
      <c r="J546" s="1430"/>
      <c r="K546" s="1430"/>
      <c r="L546" s="1430"/>
      <c r="M546" s="1430"/>
      <c r="N546" s="1430"/>
      <c r="O546" s="1430"/>
      <c r="P546" s="1430"/>
      <c r="Q546" s="1430"/>
      <c r="R546" s="1430"/>
      <c r="S546" s="1430"/>
      <c r="T546" s="1430"/>
      <c r="U546" s="1430"/>
      <c r="V546" s="1430"/>
      <c r="W546" s="1430"/>
      <c r="X546" s="1430"/>
      <c r="Y546" s="1430"/>
      <c r="Z546" s="1430"/>
      <c r="AA546" s="1430"/>
      <c r="AB546" s="1430"/>
      <c r="AC546" s="1430"/>
      <c r="AD546" s="1430"/>
      <c r="AE546" s="1430"/>
      <c r="AF546" s="1430"/>
      <c r="AG546" s="1430"/>
      <c r="AH546" s="1430"/>
      <c r="AI546" s="1430"/>
      <c r="AJ546" s="1430"/>
      <c r="AK546" s="1430"/>
      <c r="AL546" s="1430"/>
      <c r="AM546" s="1430"/>
      <c r="AN546" s="1430"/>
      <c r="AO546" s="1430"/>
      <c r="AP546" s="1430"/>
      <c r="AQ546" s="1430"/>
      <c r="AR546" s="1430"/>
      <c r="AS546" s="1430"/>
      <c r="AT546" s="1430"/>
      <c r="AU546" s="1430"/>
      <c r="AV546" s="1430"/>
      <c r="AW546" s="1430"/>
      <c r="AX546" s="1430"/>
      <c r="AY546" s="1430"/>
      <c r="AZ546" s="1430"/>
      <c r="BA546" s="1430"/>
      <c r="BB546" s="1430"/>
      <c r="BC546" s="1430"/>
      <c r="BD546" s="1430"/>
    </row>
    <row r="547" spans="2:56">
      <c r="B547" s="1430"/>
      <c r="C547" s="1430"/>
      <c r="D547" s="1430"/>
      <c r="E547" s="1430"/>
      <c r="F547" s="1430"/>
      <c r="G547" s="1430"/>
      <c r="H547" s="1430"/>
      <c r="I547" s="1430"/>
      <c r="J547" s="1430"/>
      <c r="K547" s="1430"/>
      <c r="L547" s="1430"/>
      <c r="M547" s="1430"/>
      <c r="N547" s="1430"/>
      <c r="O547" s="1430"/>
      <c r="P547" s="1430"/>
      <c r="Q547" s="1430"/>
      <c r="R547" s="1430"/>
      <c r="S547" s="1430"/>
      <c r="T547" s="1430"/>
      <c r="U547" s="1430"/>
      <c r="V547" s="1430"/>
      <c r="W547" s="1430"/>
      <c r="X547" s="1430"/>
      <c r="Y547" s="1430"/>
      <c r="Z547" s="1430"/>
      <c r="AA547" s="1430"/>
      <c r="AB547" s="1430"/>
      <c r="AC547" s="1430"/>
      <c r="AD547" s="1430"/>
      <c r="AE547" s="1430"/>
      <c r="AF547" s="1430"/>
      <c r="AG547" s="1430"/>
      <c r="AH547" s="1430"/>
      <c r="AI547" s="1430"/>
      <c r="AJ547" s="1430"/>
      <c r="AK547" s="1430"/>
      <c r="AL547" s="1430"/>
      <c r="AM547" s="1430"/>
      <c r="AN547" s="1430"/>
      <c r="AO547" s="1430"/>
      <c r="AP547" s="1430"/>
      <c r="AQ547" s="1430"/>
      <c r="AR547" s="1430"/>
      <c r="AS547" s="1430"/>
      <c r="AT547" s="1430"/>
      <c r="AU547" s="1430"/>
      <c r="AV547" s="1430"/>
      <c r="AW547" s="1430"/>
      <c r="AX547" s="1430"/>
      <c r="AY547" s="1430"/>
      <c r="AZ547" s="1430"/>
      <c r="BA547" s="1430"/>
      <c r="BB547" s="1430"/>
      <c r="BC547" s="1430"/>
      <c r="BD547" s="1430"/>
    </row>
    <row r="548" spans="2:56">
      <c r="B548" s="1430"/>
      <c r="C548" s="1430"/>
      <c r="D548" s="1430"/>
      <c r="E548" s="1430"/>
      <c r="F548" s="1430"/>
      <c r="G548" s="1430"/>
      <c r="H548" s="1430"/>
      <c r="I548" s="1430"/>
      <c r="J548" s="1430"/>
      <c r="K548" s="1430"/>
      <c r="L548" s="1430"/>
      <c r="M548" s="1430"/>
      <c r="N548" s="1430"/>
      <c r="O548" s="1430"/>
      <c r="P548" s="1430"/>
      <c r="Q548" s="1430"/>
      <c r="R548" s="1430"/>
      <c r="S548" s="1430"/>
      <c r="T548" s="1430"/>
      <c r="U548" s="1430"/>
      <c r="V548" s="1430"/>
      <c r="W548" s="1430"/>
      <c r="X548" s="1430"/>
      <c r="Y548" s="1430"/>
      <c r="Z548" s="1430"/>
      <c r="AA548" s="1430"/>
      <c r="AB548" s="1430"/>
      <c r="AC548" s="1430"/>
      <c r="AD548" s="1430"/>
      <c r="AE548" s="1430"/>
      <c r="AF548" s="1430"/>
      <c r="AG548" s="1430"/>
      <c r="AH548" s="1430"/>
      <c r="AI548" s="1430"/>
      <c r="AJ548" s="1430"/>
      <c r="AK548" s="1430"/>
      <c r="AL548" s="1430"/>
      <c r="AM548" s="1430"/>
      <c r="AN548" s="1430"/>
      <c r="AO548" s="1430"/>
      <c r="AP548" s="1430"/>
      <c r="AQ548" s="1430"/>
      <c r="AR548" s="1430"/>
      <c r="AS548" s="1430"/>
      <c r="AT548" s="1430"/>
      <c r="AU548" s="1430"/>
      <c r="AV548" s="1430"/>
      <c r="AW548" s="1430"/>
      <c r="AX548" s="1430"/>
      <c r="AY548" s="1430"/>
      <c r="AZ548" s="1430"/>
      <c r="BA548" s="1430"/>
      <c r="BB548" s="1430"/>
      <c r="BC548" s="1430"/>
      <c r="BD548" s="1430"/>
    </row>
    <row r="549" spans="2:56">
      <c r="B549" s="1430"/>
      <c r="C549" s="1430"/>
      <c r="D549" s="1430"/>
      <c r="E549" s="1430"/>
      <c r="F549" s="1430"/>
      <c r="G549" s="1430"/>
      <c r="H549" s="1430"/>
      <c r="I549" s="1430"/>
      <c r="J549" s="1430"/>
      <c r="K549" s="1430"/>
      <c r="L549" s="1430"/>
      <c r="M549" s="1430"/>
      <c r="N549" s="1430"/>
      <c r="O549" s="1430"/>
      <c r="P549" s="1430"/>
      <c r="Q549" s="1430"/>
      <c r="R549" s="1430"/>
      <c r="S549" s="1430"/>
      <c r="T549" s="1430"/>
      <c r="U549" s="1430"/>
      <c r="V549" s="1430"/>
      <c r="W549" s="1430"/>
      <c r="X549" s="1430"/>
      <c r="Y549" s="1430"/>
      <c r="Z549" s="1430"/>
      <c r="AA549" s="1430"/>
      <c r="AB549" s="1430"/>
      <c r="AC549" s="1430"/>
      <c r="AD549" s="1430"/>
      <c r="AE549" s="1430"/>
      <c r="AF549" s="1430"/>
      <c r="AG549" s="1430"/>
      <c r="AH549" s="1430"/>
      <c r="AI549" s="1430"/>
      <c r="AJ549" s="1430"/>
      <c r="AK549" s="1430"/>
      <c r="AL549" s="1430"/>
      <c r="AM549" s="1430"/>
      <c r="AN549" s="1430"/>
      <c r="AO549" s="1430"/>
      <c r="AP549" s="1430"/>
      <c r="AQ549" s="1430"/>
      <c r="AR549" s="1430"/>
      <c r="AS549" s="1430"/>
      <c r="AT549" s="1430"/>
      <c r="AU549" s="1430"/>
      <c r="AV549" s="1430"/>
      <c r="AW549" s="1430"/>
      <c r="AX549" s="1430"/>
      <c r="AY549" s="1430"/>
      <c r="AZ549" s="1430"/>
      <c r="BA549" s="1430"/>
      <c r="BB549" s="1430"/>
      <c r="BC549" s="1430"/>
      <c r="BD549" s="1430"/>
    </row>
    <row r="550" spans="2:56">
      <c r="B550" s="1430"/>
      <c r="C550" s="1430"/>
      <c r="D550" s="1430"/>
      <c r="E550" s="1430"/>
      <c r="F550" s="1430"/>
      <c r="G550" s="1430"/>
      <c r="H550" s="1430"/>
      <c r="I550" s="1430"/>
      <c r="J550" s="1430"/>
      <c r="K550" s="1430"/>
      <c r="L550" s="1430"/>
      <c r="M550" s="1430"/>
      <c r="N550" s="1430"/>
      <c r="O550" s="1430"/>
      <c r="P550" s="1430"/>
      <c r="Q550" s="1430"/>
      <c r="R550" s="1430"/>
      <c r="S550" s="1430"/>
      <c r="T550" s="1430"/>
      <c r="U550" s="1430"/>
      <c r="V550" s="1430"/>
      <c r="W550" s="1430"/>
      <c r="X550" s="1430"/>
      <c r="Y550" s="1430"/>
      <c r="Z550" s="1430"/>
      <c r="AA550" s="1430"/>
      <c r="AB550" s="1430"/>
      <c r="AC550" s="1430"/>
      <c r="AD550" s="1430"/>
      <c r="AE550" s="1430"/>
      <c r="AF550" s="1430"/>
      <c r="AG550" s="1430"/>
      <c r="AH550" s="1430"/>
      <c r="AI550" s="1430"/>
      <c r="AJ550" s="1430"/>
      <c r="AK550" s="1430"/>
      <c r="AL550" s="1430"/>
      <c r="AM550" s="1430"/>
      <c r="AN550" s="1430"/>
      <c r="AO550" s="1430"/>
      <c r="AP550" s="1430"/>
      <c r="AQ550" s="1430"/>
      <c r="AR550" s="1430"/>
      <c r="AS550" s="1430"/>
      <c r="AT550" s="1430"/>
      <c r="AU550" s="1430"/>
      <c r="AV550" s="1430"/>
      <c r="AW550" s="1430"/>
      <c r="AX550" s="1430"/>
      <c r="AY550" s="1430"/>
      <c r="AZ550" s="1430"/>
      <c r="BA550" s="1430"/>
      <c r="BB550" s="1430"/>
      <c r="BC550" s="1430"/>
      <c r="BD550" s="1430"/>
    </row>
    <row r="551" spans="2:56">
      <c r="B551" s="1430"/>
      <c r="C551" s="1430"/>
      <c r="D551" s="1430"/>
      <c r="E551" s="1430"/>
      <c r="F551" s="1430"/>
      <c r="G551" s="1430"/>
      <c r="H551" s="1430"/>
      <c r="I551" s="1430"/>
      <c r="J551" s="1430"/>
      <c r="K551" s="1430"/>
      <c r="L551" s="1430"/>
      <c r="M551" s="1430"/>
      <c r="N551" s="1430"/>
      <c r="O551" s="1430"/>
      <c r="P551" s="1430"/>
      <c r="Q551" s="1430"/>
      <c r="R551" s="1430"/>
      <c r="S551" s="1430"/>
      <c r="T551" s="1430"/>
      <c r="U551" s="1430"/>
      <c r="V551" s="1430"/>
      <c r="W551" s="1430"/>
      <c r="X551" s="1430"/>
      <c r="Y551" s="1430"/>
      <c r="Z551" s="1430"/>
      <c r="AA551" s="1430"/>
      <c r="AB551" s="1430"/>
      <c r="AC551" s="1430"/>
      <c r="AD551" s="1430"/>
      <c r="AE551" s="1430"/>
      <c r="AF551" s="1430"/>
      <c r="AG551" s="1430"/>
      <c r="AH551" s="1430"/>
      <c r="AI551" s="1430"/>
      <c r="AJ551" s="1430"/>
      <c r="AK551" s="1430"/>
      <c r="AL551" s="1430"/>
      <c r="AM551" s="1430"/>
      <c r="AN551" s="1430"/>
      <c r="AO551" s="1430"/>
      <c r="AP551" s="1430"/>
      <c r="AQ551" s="1430"/>
      <c r="AR551" s="1430"/>
      <c r="AS551" s="1430"/>
      <c r="AT551" s="1430"/>
      <c r="AU551" s="1430"/>
      <c r="AV551" s="1430"/>
      <c r="AW551" s="1430"/>
      <c r="AX551" s="1430"/>
      <c r="AY551" s="1430"/>
      <c r="AZ551" s="1430"/>
      <c r="BA551" s="1430"/>
      <c r="BB551" s="1430"/>
      <c r="BC551" s="1430"/>
      <c r="BD551" s="1430"/>
    </row>
    <row r="552" spans="2:56">
      <c r="B552" s="1430"/>
      <c r="C552" s="1430"/>
      <c r="D552" s="1430"/>
      <c r="E552" s="1430"/>
      <c r="F552" s="1430"/>
      <c r="G552" s="1430"/>
      <c r="H552" s="1430"/>
      <c r="I552" s="1430"/>
      <c r="J552" s="1430"/>
      <c r="K552" s="1430"/>
      <c r="L552" s="1430"/>
      <c r="M552" s="1430"/>
      <c r="N552" s="1430"/>
      <c r="O552" s="1430"/>
      <c r="P552" s="1430"/>
      <c r="Q552" s="1430"/>
      <c r="R552" s="1430"/>
      <c r="S552" s="1430"/>
      <c r="T552" s="1430"/>
      <c r="U552" s="1430"/>
      <c r="V552" s="1430"/>
      <c r="W552" s="1430"/>
      <c r="X552" s="1430"/>
      <c r="Y552" s="1430"/>
      <c r="Z552" s="1430"/>
      <c r="AA552" s="1430"/>
      <c r="AB552" s="1430"/>
      <c r="AC552" s="1430"/>
      <c r="AD552" s="1430"/>
      <c r="AE552" s="1430"/>
      <c r="AF552" s="1430"/>
      <c r="AG552" s="1430"/>
      <c r="AH552" s="1430"/>
      <c r="AI552" s="1430"/>
      <c r="AJ552" s="1430"/>
      <c r="AK552" s="1430"/>
      <c r="AL552" s="1430"/>
      <c r="AM552" s="1430"/>
      <c r="AN552" s="1430"/>
      <c r="AO552" s="1430"/>
      <c r="AP552" s="1430"/>
      <c r="AQ552" s="1430"/>
      <c r="AR552" s="1430"/>
      <c r="AS552" s="1430"/>
      <c r="AT552" s="1430"/>
      <c r="AU552" s="1430"/>
      <c r="AV552" s="1430"/>
      <c r="AW552" s="1430"/>
      <c r="AX552" s="1430"/>
      <c r="AY552" s="1430"/>
      <c r="AZ552" s="1430"/>
      <c r="BA552" s="1430"/>
      <c r="BB552" s="1430"/>
      <c r="BC552" s="1430"/>
      <c r="BD552" s="1430"/>
    </row>
    <row r="553" spans="2:56">
      <c r="B553" s="1430"/>
      <c r="C553" s="1430"/>
      <c r="D553" s="1430"/>
      <c r="E553" s="1430"/>
      <c r="F553" s="1430"/>
      <c r="G553" s="1430"/>
      <c r="H553" s="1430"/>
      <c r="I553" s="1430"/>
      <c r="J553" s="1430"/>
      <c r="K553" s="1430"/>
      <c r="L553" s="1430"/>
      <c r="M553" s="1430"/>
      <c r="N553" s="1430"/>
      <c r="O553" s="1430"/>
      <c r="P553" s="1430"/>
      <c r="Q553" s="1430"/>
      <c r="R553" s="1430"/>
      <c r="S553" s="1430"/>
      <c r="T553" s="1430"/>
      <c r="U553" s="1430"/>
      <c r="V553" s="1430"/>
      <c r="W553" s="1430"/>
      <c r="X553" s="1430"/>
      <c r="Y553" s="1430"/>
      <c r="Z553" s="1430"/>
      <c r="AA553" s="1430"/>
      <c r="AB553" s="1430"/>
      <c r="AC553" s="1430"/>
      <c r="AD553" s="1430"/>
      <c r="AE553" s="1430"/>
      <c r="AF553" s="1430"/>
      <c r="AG553" s="1430"/>
      <c r="AH553" s="1430"/>
      <c r="AI553" s="1430"/>
      <c r="AJ553" s="1430"/>
      <c r="AK553" s="1430"/>
      <c r="AL553" s="1430"/>
      <c r="AM553" s="1430"/>
      <c r="AN553" s="1430"/>
      <c r="AO553" s="1430"/>
      <c r="AP553" s="1430"/>
      <c r="AQ553" s="1430"/>
      <c r="AR553" s="1430"/>
      <c r="AS553" s="1430"/>
      <c r="AT553" s="1430"/>
      <c r="AU553" s="1430"/>
      <c r="AV553" s="1430"/>
      <c r="AW553" s="1430"/>
      <c r="AX553" s="1430"/>
      <c r="AY553" s="1430"/>
      <c r="AZ553" s="1430"/>
      <c r="BA553" s="1430"/>
      <c r="BB553" s="1430"/>
      <c r="BC553" s="1430"/>
      <c r="BD553" s="1430"/>
    </row>
    <row r="554" spans="2:56">
      <c r="B554" s="1430"/>
      <c r="C554" s="1430"/>
      <c r="D554" s="1430"/>
      <c r="E554" s="1430"/>
      <c r="F554" s="1430"/>
      <c r="G554" s="1430"/>
      <c r="H554" s="1430"/>
      <c r="I554" s="1430"/>
      <c r="J554" s="1430"/>
      <c r="K554" s="1430"/>
      <c r="L554" s="1430"/>
      <c r="M554" s="1430"/>
      <c r="N554" s="1430"/>
      <c r="O554" s="1430"/>
      <c r="P554" s="1430"/>
      <c r="Q554" s="1430"/>
      <c r="R554" s="1430"/>
      <c r="S554" s="1430"/>
      <c r="T554" s="1430"/>
      <c r="U554" s="1430"/>
      <c r="V554" s="1430"/>
      <c r="W554" s="1430"/>
      <c r="X554" s="1430"/>
      <c r="Y554" s="1430"/>
      <c r="Z554" s="1430"/>
      <c r="AA554" s="1430"/>
      <c r="AB554" s="1430"/>
      <c r="AC554" s="1430"/>
      <c r="AD554" s="1430"/>
      <c r="AE554" s="1430"/>
      <c r="AF554" s="1430"/>
      <c r="AG554" s="1430"/>
      <c r="AH554" s="1430"/>
      <c r="AI554" s="1430"/>
      <c r="AJ554" s="1430"/>
      <c r="AK554" s="1430"/>
      <c r="AL554" s="1430"/>
      <c r="AM554" s="1430"/>
      <c r="AN554" s="1430"/>
      <c r="AO554" s="1430"/>
      <c r="AP554" s="1430"/>
      <c r="AQ554" s="1430"/>
      <c r="AR554" s="1430"/>
      <c r="AS554" s="1430"/>
      <c r="AT554" s="1430"/>
      <c r="AU554" s="1430"/>
      <c r="AV554" s="1430"/>
      <c r="AW554" s="1430"/>
      <c r="AX554" s="1430"/>
      <c r="AY554" s="1430"/>
      <c r="AZ554" s="1430"/>
      <c r="BA554" s="1430"/>
      <c r="BB554" s="1430"/>
      <c r="BC554" s="1430"/>
      <c r="BD554" s="1430"/>
    </row>
    <row r="555" spans="2:56">
      <c r="B555" s="1430"/>
      <c r="C555" s="1430"/>
      <c r="D555" s="1430"/>
      <c r="E555" s="1430"/>
      <c r="F555" s="1430"/>
      <c r="G555" s="1430"/>
      <c r="H555" s="1430"/>
      <c r="I555" s="1430"/>
      <c r="J555" s="1430"/>
      <c r="K555" s="1430"/>
      <c r="L555" s="1430"/>
      <c r="M555" s="1430"/>
      <c r="N555" s="1430"/>
      <c r="O555" s="1430"/>
      <c r="P555" s="1430"/>
      <c r="Q555" s="1430"/>
      <c r="R555" s="1430"/>
      <c r="S555" s="1430"/>
      <c r="T555" s="1430"/>
      <c r="U555" s="1430"/>
      <c r="V555" s="1430"/>
      <c r="W555" s="1430"/>
      <c r="X555" s="1430"/>
      <c r="Y555" s="1430"/>
      <c r="Z555" s="1430"/>
      <c r="AA555" s="1430"/>
      <c r="AB555" s="1430"/>
      <c r="AC555" s="1430"/>
      <c r="AD555" s="1430"/>
      <c r="AE555" s="1430"/>
      <c r="AF555" s="1430"/>
      <c r="AG555" s="1430"/>
      <c r="AH555" s="1430"/>
      <c r="AI555" s="1430"/>
      <c r="AJ555" s="1430"/>
      <c r="AK555" s="1430"/>
      <c r="AL555" s="1430"/>
      <c r="AM555" s="1430"/>
      <c r="AN555" s="1430"/>
      <c r="AO555" s="1430"/>
      <c r="AP555" s="1430"/>
      <c r="AQ555" s="1430"/>
      <c r="AR555" s="1430"/>
      <c r="AS555" s="1430"/>
      <c r="AT555" s="1430"/>
      <c r="AU555" s="1430"/>
      <c r="AV555" s="1430"/>
      <c r="AW555" s="1430"/>
      <c r="AX555" s="1430"/>
      <c r="AY555" s="1430"/>
      <c r="AZ555" s="1430"/>
      <c r="BA555" s="1430"/>
      <c r="BB555" s="1430"/>
      <c r="BC555" s="1430"/>
      <c r="BD555" s="1430"/>
    </row>
    <row r="556" spans="2:56">
      <c r="B556" s="1430"/>
      <c r="C556" s="1430"/>
      <c r="D556" s="1430"/>
      <c r="E556" s="1430"/>
      <c r="F556" s="1430"/>
      <c r="G556" s="1430"/>
      <c r="H556" s="1430"/>
      <c r="I556" s="1430"/>
      <c r="J556" s="1430"/>
      <c r="K556" s="1430"/>
      <c r="L556" s="1430"/>
      <c r="M556" s="1430"/>
      <c r="N556" s="1430"/>
      <c r="O556" s="1430"/>
      <c r="P556" s="1430"/>
      <c r="Q556" s="1430"/>
      <c r="R556" s="1430"/>
      <c r="S556" s="1430"/>
      <c r="T556" s="1430"/>
      <c r="U556" s="1430"/>
      <c r="V556" s="1430"/>
      <c r="W556" s="1430"/>
      <c r="X556" s="1430"/>
      <c r="Y556" s="1430"/>
      <c r="Z556" s="1430"/>
      <c r="AA556" s="1430"/>
      <c r="AB556" s="1430"/>
      <c r="AC556" s="1430"/>
      <c r="AD556" s="1430"/>
      <c r="AE556" s="1430"/>
      <c r="AF556" s="1430"/>
      <c r="AG556" s="1430"/>
      <c r="AH556" s="1430"/>
      <c r="AI556" s="1430"/>
      <c r="AJ556" s="1430"/>
      <c r="AK556" s="1430"/>
      <c r="AL556" s="1430"/>
      <c r="AM556" s="1430"/>
      <c r="AN556" s="1430"/>
      <c r="AO556" s="1430"/>
      <c r="AP556" s="1430"/>
      <c r="AQ556" s="1430"/>
      <c r="AR556" s="1430"/>
      <c r="AS556" s="1430"/>
      <c r="AT556" s="1430"/>
      <c r="AU556" s="1430"/>
      <c r="AV556" s="1430"/>
      <c r="AW556" s="1430"/>
      <c r="AX556" s="1430"/>
      <c r="AY556" s="1430"/>
      <c r="AZ556" s="1430"/>
      <c r="BA556" s="1430"/>
      <c r="BB556" s="1430"/>
      <c r="BC556" s="1430"/>
      <c r="BD556" s="1430"/>
    </row>
    <row r="557" spans="2:56">
      <c r="B557" s="1430"/>
      <c r="C557" s="1430"/>
      <c r="D557" s="1430"/>
      <c r="E557" s="1430"/>
      <c r="F557" s="1430"/>
      <c r="G557" s="1430"/>
      <c r="H557" s="1430"/>
      <c r="I557" s="1430"/>
      <c r="J557" s="1430"/>
      <c r="K557" s="1430"/>
      <c r="L557" s="1430"/>
      <c r="M557" s="1430"/>
      <c r="N557" s="1430"/>
      <c r="O557" s="1430"/>
      <c r="P557" s="1430"/>
      <c r="Q557" s="1430"/>
      <c r="R557" s="1430"/>
      <c r="S557" s="1430"/>
      <c r="T557" s="1430"/>
      <c r="U557" s="1430"/>
      <c r="V557" s="1430"/>
      <c r="W557" s="1430"/>
      <c r="X557" s="1430"/>
      <c r="Y557" s="1430"/>
      <c r="Z557" s="1430"/>
      <c r="AA557" s="1430"/>
      <c r="AB557" s="1430"/>
      <c r="AC557" s="1430"/>
      <c r="AD557" s="1430"/>
      <c r="AE557" s="1430"/>
      <c r="AF557" s="1430"/>
      <c r="AG557" s="1430"/>
      <c r="AH557" s="1430"/>
      <c r="AI557" s="1430"/>
      <c r="AJ557" s="1430"/>
      <c r="AK557" s="1430"/>
      <c r="AL557" s="1430"/>
      <c r="AM557" s="1430"/>
      <c r="AN557" s="1430"/>
      <c r="AO557" s="1430"/>
      <c r="AP557" s="1430"/>
      <c r="AQ557" s="1430"/>
      <c r="AR557" s="1430"/>
      <c r="AS557" s="1430"/>
      <c r="AT557" s="1430"/>
      <c r="AU557" s="1430"/>
      <c r="AV557" s="1430"/>
      <c r="AW557" s="1430"/>
      <c r="AX557" s="1430"/>
      <c r="AY557" s="1430"/>
      <c r="AZ557" s="1430"/>
      <c r="BA557" s="1430"/>
      <c r="BB557" s="1430"/>
      <c r="BC557" s="1430"/>
      <c r="BD557" s="1430"/>
    </row>
    <row r="558" spans="2:56">
      <c r="B558" s="1430"/>
      <c r="C558" s="1430"/>
      <c r="D558" s="1430"/>
      <c r="E558" s="1430"/>
      <c r="F558" s="1430"/>
      <c r="G558" s="1430"/>
      <c r="H558" s="1430"/>
      <c r="I558" s="1430"/>
      <c r="J558" s="1430"/>
      <c r="K558" s="1430"/>
      <c r="L558" s="1430"/>
      <c r="M558" s="1430"/>
      <c r="N558" s="1430"/>
      <c r="O558" s="1430"/>
      <c r="P558" s="1430"/>
      <c r="Q558" s="1430"/>
      <c r="R558" s="1430"/>
      <c r="S558" s="1430"/>
      <c r="T558" s="1430"/>
      <c r="U558" s="1430"/>
      <c r="V558" s="1430"/>
      <c r="W558" s="1430"/>
      <c r="X558" s="1430"/>
      <c r="Y558" s="1430"/>
      <c r="Z558" s="1430"/>
      <c r="AA558" s="1430"/>
      <c r="AB558" s="1430"/>
      <c r="AC558" s="1430"/>
      <c r="AD558" s="1430"/>
      <c r="AE558" s="1430"/>
      <c r="AF558" s="1430"/>
      <c r="AG558" s="1430"/>
      <c r="AH558" s="1430"/>
      <c r="AI558" s="1430"/>
      <c r="AJ558" s="1430"/>
      <c r="AK558" s="1430"/>
      <c r="AL558" s="1430"/>
      <c r="AM558" s="1430"/>
      <c r="AN558" s="1430"/>
      <c r="AO558" s="1430"/>
      <c r="AP558" s="1430"/>
      <c r="AQ558" s="1430"/>
      <c r="AR558" s="1430"/>
      <c r="AS558" s="1430"/>
      <c r="AT558" s="1430"/>
      <c r="AU558" s="1430"/>
      <c r="AV558" s="1430"/>
      <c r="AW558" s="1430"/>
      <c r="AX558" s="1430"/>
      <c r="AY558" s="1430"/>
      <c r="AZ558" s="1430"/>
      <c r="BA558" s="1430"/>
      <c r="BB558" s="1430"/>
      <c r="BC558" s="1430"/>
      <c r="BD558" s="1430"/>
    </row>
    <row r="559" spans="2:56">
      <c r="B559" s="1430"/>
      <c r="C559" s="1430"/>
      <c r="D559" s="1430"/>
      <c r="E559" s="1430"/>
      <c r="F559" s="1430"/>
      <c r="G559" s="1430"/>
      <c r="H559" s="1430"/>
      <c r="I559" s="1430"/>
      <c r="J559" s="1430"/>
      <c r="K559" s="1430"/>
      <c r="L559" s="1430"/>
      <c r="M559" s="1430"/>
      <c r="N559" s="1430"/>
      <c r="O559" s="1430"/>
      <c r="P559" s="1430"/>
      <c r="Q559" s="1430"/>
      <c r="R559" s="1430"/>
      <c r="S559" s="1430"/>
      <c r="T559" s="1430"/>
      <c r="U559" s="1430"/>
      <c r="V559" s="1430"/>
      <c r="W559" s="1430"/>
      <c r="X559" s="1430"/>
      <c r="Y559" s="1430"/>
      <c r="Z559" s="1430"/>
      <c r="AA559" s="1430"/>
      <c r="AB559" s="1430"/>
      <c r="AC559" s="1430"/>
      <c r="AD559" s="1430"/>
      <c r="AE559" s="1430"/>
      <c r="AF559" s="1430"/>
      <c r="AG559" s="1430"/>
      <c r="AH559" s="1430"/>
      <c r="AI559" s="1430"/>
      <c r="AJ559" s="1430"/>
      <c r="AK559" s="1430"/>
      <c r="AL559" s="1430"/>
      <c r="AM559" s="1430"/>
      <c r="AN559" s="1430"/>
      <c r="AO559" s="1430"/>
      <c r="AP559" s="1430"/>
      <c r="AQ559" s="1430"/>
      <c r="AR559" s="1430"/>
      <c r="AS559" s="1430"/>
      <c r="AT559" s="1430"/>
      <c r="AU559" s="1430"/>
      <c r="AV559" s="1430"/>
      <c r="AW559" s="1430"/>
      <c r="AX559" s="1430"/>
      <c r="AY559" s="1430"/>
      <c r="AZ559" s="1430"/>
      <c r="BA559" s="1430"/>
      <c r="BB559" s="1430"/>
      <c r="BC559" s="1430"/>
      <c r="BD559" s="1430"/>
    </row>
    <row r="560" spans="2:56">
      <c r="B560" s="1430"/>
      <c r="C560" s="1430"/>
      <c r="D560" s="1430"/>
      <c r="E560" s="1430"/>
      <c r="F560" s="1430"/>
      <c r="G560" s="1430"/>
      <c r="H560" s="1430"/>
      <c r="I560" s="1430"/>
      <c r="J560" s="1430"/>
      <c r="K560" s="1430"/>
      <c r="L560" s="1430"/>
      <c r="M560" s="1430"/>
      <c r="N560" s="1430"/>
      <c r="O560" s="1430"/>
      <c r="P560" s="1430"/>
      <c r="Q560" s="1430"/>
      <c r="R560" s="1430"/>
      <c r="S560" s="1430"/>
      <c r="T560" s="1430"/>
      <c r="U560" s="1430"/>
      <c r="V560" s="1430"/>
      <c r="W560" s="1430"/>
      <c r="X560" s="1430"/>
      <c r="Y560" s="1430"/>
      <c r="Z560" s="1430"/>
      <c r="AA560" s="1430"/>
      <c r="AB560" s="1430"/>
      <c r="AC560" s="1430"/>
      <c r="AD560" s="1430"/>
      <c r="AE560" s="1430"/>
      <c r="AF560" s="1430"/>
      <c r="AG560" s="1430"/>
      <c r="AH560" s="1430"/>
      <c r="AI560" s="1430"/>
      <c r="AJ560" s="1430"/>
      <c r="AK560" s="1430"/>
      <c r="AL560" s="1430"/>
      <c r="AM560" s="1430"/>
      <c r="AN560" s="1430"/>
      <c r="AO560" s="1430"/>
      <c r="AP560" s="1430"/>
      <c r="AQ560" s="1430"/>
      <c r="AR560" s="1430"/>
      <c r="AS560" s="1430"/>
      <c r="AT560" s="1430"/>
      <c r="AU560" s="1430"/>
      <c r="AV560" s="1430"/>
      <c r="AW560" s="1430"/>
      <c r="AX560" s="1430"/>
      <c r="AY560" s="1430"/>
      <c r="AZ560" s="1430"/>
      <c r="BA560" s="1430"/>
      <c r="BB560" s="1430"/>
      <c r="BC560" s="1430"/>
      <c r="BD560" s="1430"/>
    </row>
    <row r="561" spans="2:56">
      <c r="B561" s="1430"/>
      <c r="C561" s="1430"/>
      <c r="D561" s="1430"/>
      <c r="E561" s="1430"/>
      <c r="F561" s="1430"/>
      <c r="G561" s="1430"/>
      <c r="H561" s="1430"/>
      <c r="I561" s="1430"/>
      <c r="J561" s="1430"/>
      <c r="K561" s="1430"/>
      <c r="L561" s="1430"/>
      <c r="M561" s="1430"/>
      <c r="N561" s="1430"/>
      <c r="O561" s="1430"/>
      <c r="P561" s="1430"/>
      <c r="Q561" s="1430"/>
      <c r="R561" s="1430"/>
      <c r="S561" s="1430"/>
      <c r="T561" s="1430"/>
      <c r="U561" s="1430"/>
      <c r="V561" s="1430"/>
      <c r="W561" s="1430"/>
      <c r="X561" s="1430"/>
      <c r="Y561" s="1430"/>
      <c r="Z561" s="1430"/>
      <c r="AA561" s="1430"/>
      <c r="AB561" s="1430"/>
      <c r="AC561" s="1430"/>
      <c r="AD561" s="1430"/>
      <c r="AE561" s="1430"/>
      <c r="AF561" s="1430"/>
      <c r="AG561" s="1430"/>
      <c r="AH561" s="1430"/>
      <c r="AI561" s="1430"/>
      <c r="AJ561" s="1430"/>
      <c r="AK561" s="1430"/>
      <c r="AL561" s="1430"/>
      <c r="AM561" s="1430"/>
      <c r="AN561" s="1430"/>
      <c r="AO561" s="1430"/>
      <c r="AP561" s="1430"/>
      <c r="AQ561" s="1430"/>
      <c r="AR561" s="1430"/>
      <c r="AS561" s="1430"/>
      <c r="AT561" s="1430"/>
      <c r="AU561" s="1430"/>
      <c r="AV561" s="1430"/>
      <c r="AW561" s="1430"/>
      <c r="AX561" s="1430"/>
      <c r="AY561" s="1430"/>
      <c r="AZ561" s="1430"/>
      <c r="BA561" s="1430"/>
      <c r="BB561" s="1430"/>
      <c r="BC561" s="1430"/>
      <c r="BD561" s="1430"/>
    </row>
    <row r="562" spans="2:56">
      <c r="B562" s="1430"/>
      <c r="C562" s="1430"/>
      <c r="D562" s="1430"/>
      <c r="E562" s="1430"/>
      <c r="F562" s="1430"/>
      <c r="G562" s="1430"/>
      <c r="H562" s="1430"/>
      <c r="I562" s="1430"/>
      <c r="J562" s="1430"/>
      <c r="K562" s="1430"/>
      <c r="L562" s="1430"/>
      <c r="M562" s="1430"/>
      <c r="N562" s="1430"/>
      <c r="O562" s="1430"/>
      <c r="P562" s="1430"/>
      <c r="Q562" s="1430"/>
      <c r="R562" s="1430"/>
      <c r="S562" s="1430"/>
      <c r="T562" s="1430"/>
      <c r="U562" s="1430"/>
      <c r="V562" s="1430"/>
      <c r="W562" s="1430"/>
      <c r="X562" s="1430"/>
      <c r="Y562" s="1430"/>
      <c r="Z562" s="1430"/>
      <c r="AA562" s="1430"/>
      <c r="AB562" s="1430"/>
      <c r="AC562" s="1430"/>
      <c r="AD562" s="1430"/>
      <c r="AE562" s="1430"/>
      <c r="AF562" s="1430"/>
      <c r="AG562" s="1430"/>
      <c r="AH562" s="1430"/>
      <c r="AI562" s="1430"/>
      <c r="AJ562" s="1430"/>
      <c r="AK562" s="1430"/>
      <c r="AL562" s="1430"/>
      <c r="AM562" s="1430"/>
      <c r="AN562" s="1430"/>
      <c r="AO562" s="1430"/>
      <c r="AP562" s="1430"/>
      <c r="AQ562" s="1430"/>
      <c r="AR562" s="1430"/>
      <c r="AS562" s="1430"/>
      <c r="AT562" s="1430"/>
      <c r="AU562" s="1430"/>
      <c r="AV562" s="1430"/>
      <c r="AW562" s="1430"/>
      <c r="AX562" s="1430"/>
      <c r="AY562" s="1430"/>
      <c r="AZ562" s="1430"/>
      <c r="BA562" s="1430"/>
      <c r="BB562" s="1430"/>
      <c r="BC562" s="1430"/>
      <c r="BD562" s="1430"/>
    </row>
    <row r="563" spans="2:56">
      <c r="B563" s="1430"/>
      <c r="C563" s="1430"/>
      <c r="D563" s="1430"/>
      <c r="E563" s="1430"/>
      <c r="F563" s="1430"/>
      <c r="G563" s="1430"/>
      <c r="H563" s="1430"/>
      <c r="I563" s="1430"/>
      <c r="J563" s="1430"/>
      <c r="K563" s="1430"/>
      <c r="L563" s="1430"/>
      <c r="M563" s="1430"/>
      <c r="N563" s="1430"/>
      <c r="O563" s="1430"/>
      <c r="P563" s="1430"/>
      <c r="Q563" s="1430"/>
      <c r="R563" s="1430"/>
      <c r="S563" s="1430"/>
      <c r="T563" s="1430"/>
      <c r="U563" s="1430"/>
      <c r="V563" s="1430"/>
      <c r="W563" s="1430"/>
      <c r="X563" s="1430"/>
      <c r="Y563" s="1430"/>
      <c r="Z563" s="1430"/>
      <c r="AA563" s="1430"/>
      <c r="AB563" s="1430"/>
      <c r="AC563" s="1430"/>
      <c r="AD563" s="1430"/>
      <c r="AE563" s="1430"/>
      <c r="AF563" s="1430"/>
      <c r="AG563" s="1430"/>
      <c r="AH563" s="1430"/>
      <c r="AI563" s="1430"/>
      <c r="AJ563" s="1430"/>
      <c r="AK563" s="1430"/>
      <c r="AL563" s="1430"/>
      <c r="AM563" s="1430"/>
      <c r="AN563" s="1430"/>
      <c r="AO563" s="1430"/>
      <c r="AP563" s="1430"/>
      <c r="AQ563" s="1430"/>
      <c r="AR563" s="1430"/>
      <c r="AS563" s="1430"/>
      <c r="AT563" s="1430"/>
      <c r="AU563" s="1430"/>
      <c r="AV563" s="1430"/>
      <c r="AW563" s="1430"/>
      <c r="AX563" s="1430"/>
      <c r="AY563" s="1430"/>
      <c r="AZ563" s="1430"/>
      <c r="BA563" s="1430"/>
      <c r="BB563" s="1430"/>
      <c r="BC563" s="1430"/>
      <c r="BD563" s="1430"/>
    </row>
    <row r="564" spans="2:56">
      <c r="B564" s="1430"/>
      <c r="C564" s="1430"/>
      <c r="D564" s="1430"/>
      <c r="E564" s="1430"/>
      <c r="F564" s="1430"/>
      <c r="G564" s="1430"/>
      <c r="H564" s="1430"/>
      <c r="I564" s="1430"/>
      <c r="J564" s="1430"/>
      <c r="K564" s="1430"/>
      <c r="L564" s="1430"/>
      <c r="M564" s="1430"/>
      <c r="N564" s="1430"/>
      <c r="O564" s="1430"/>
      <c r="P564" s="1430"/>
      <c r="Q564" s="1430"/>
      <c r="R564" s="1430"/>
      <c r="S564" s="1430"/>
      <c r="T564" s="1430"/>
      <c r="U564" s="1430"/>
      <c r="V564" s="1430"/>
      <c r="W564" s="1430"/>
      <c r="X564" s="1430"/>
      <c r="Y564" s="1430"/>
      <c r="Z564" s="1430"/>
      <c r="AA564" s="1430"/>
      <c r="AB564" s="1430"/>
      <c r="AC564" s="1430"/>
      <c r="AD564" s="1430"/>
      <c r="AE564" s="1430"/>
      <c r="AF564" s="1430"/>
      <c r="AG564" s="1430"/>
      <c r="AH564" s="1430"/>
      <c r="AI564" s="1430"/>
      <c r="AJ564" s="1430"/>
      <c r="AK564" s="1430"/>
      <c r="AL564" s="1430"/>
      <c r="AM564" s="1430"/>
      <c r="AN564" s="1430"/>
      <c r="AO564" s="1430"/>
      <c r="AP564" s="1430"/>
      <c r="AQ564" s="1430"/>
      <c r="AR564" s="1430"/>
      <c r="AS564" s="1430"/>
      <c r="AT564" s="1430"/>
      <c r="AU564" s="1430"/>
      <c r="AV564" s="1430"/>
      <c r="AW564" s="1430"/>
      <c r="AX564" s="1430"/>
      <c r="AY564" s="1430"/>
      <c r="AZ564" s="1430"/>
      <c r="BA564" s="1430"/>
      <c r="BB564" s="1430"/>
      <c r="BC564" s="1430"/>
      <c r="BD564" s="1430"/>
    </row>
    <row r="565" spans="2:56">
      <c r="B565" s="1430"/>
      <c r="C565" s="1430"/>
      <c r="D565" s="1430"/>
      <c r="E565" s="1430"/>
      <c r="F565" s="1430"/>
      <c r="G565" s="1430"/>
      <c r="H565" s="1430"/>
      <c r="I565" s="1430"/>
      <c r="J565" s="1430"/>
      <c r="K565" s="1430"/>
      <c r="L565" s="1430"/>
      <c r="M565" s="1430"/>
      <c r="N565" s="1430"/>
      <c r="O565" s="1430"/>
      <c r="P565" s="1430"/>
      <c r="Q565" s="1430"/>
      <c r="R565" s="1430"/>
      <c r="S565" s="1430"/>
      <c r="T565" s="1430"/>
      <c r="U565" s="1430"/>
      <c r="V565" s="1430"/>
      <c r="W565" s="1430"/>
      <c r="X565" s="1430"/>
      <c r="Y565" s="1430"/>
      <c r="Z565" s="1430"/>
      <c r="AA565" s="1430"/>
      <c r="AB565" s="1430"/>
      <c r="AC565" s="1430"/>
      <c r="AD565" s="1430"/>
      <c r="AE565" s="1430"/>
      <c r="AF565" s="1430"/>
      <c r="AG565" s="1430"/>
      <c r="AH565" s="1430"/>
      <c r="AI565" s="1430"/>
      <c r="AJ565" s="1430"/>
      <c r="AK565" s="1430"/>
      <c r="AL565" s="1430"/>
      <c r="AM565" s="1430"/>
      <c r="AN565" s="1430"/>
      <c r="AO565" s="1430"/>
      <c r="AP565" s="1430"/>
      <c r="AQ565" s="1430"/>
      <c r="AR565" s="1430"/>
      <c r="AS565" s="1430"/>
      <c r="AT565" s="1430"/>
      <c r="AU565" s="1430"/>
      <c r="AV565" s="1430"/>
      <c r="AW565" s="1430"/>
      <c r="AX565" s="1430"/>
      <c r="AY565" s="1430"/>
      <c r="AZ565" s="1430"/>
      <c r="BA565" s="1430"/>
      <c r="BB565" s="1430"/>
      <c r="BC565" s="1430"/>
      <c r="BD565" s="1430"/>
    </row>
    <row r="566" spans="2:56">
      <c r="B566" s="1430"/>
      <c r="C566" s="1430"/>
      <c r="D566" s="1430"/>
      <c r="E566" s="1430"/>
      <c r="F566" s="1430"/>
      <c r="G566" s="1430"/>
      <c r="H566" s="1430"/>
      <c r="I566" s="1430"/>
      <c r="J566" s="1430"/>
      <c r="K566" s="1430"/>
      <c r="L566" s="1430"/>
      <c r="M566" s="1430"/>
      <c r="N566" s="1430"/>
      <c r="O566" s="1430"/>
      <c r="P566" s="1430"/>
      <c r="Q566" s="1430"/>
      <c r="R566" s="1430"/>
      <c r="S566" s="1430"/>
      <c r="T566" s="1430"/>
      <c r="U566" s="1430"/>
      <c r="V566" s="1430"/>
      <c r="W566" s="1430"/>
      <c r="X566" s="1430"/>
      <c r="Y566" s="1430"/>
      <c r="Z566" s="1430"/>
      <c r="AA566" s="1430"/>
      <c r="AB566" s="1430"/>
      <c r="AC566" s="1430"/>
      <c r="AD566" s="1430"/>
      <c r="AE566" s="1430"/>
      <c r="AF566" s="1430"/>
      <c r="AG566" s="1430"/>
      <c r="AH566" s="1430"/>
      <c r="AI566" s="1430"/>
      <c r="AJ566" s="1430"/>
      <c r="AK566" s="1430"/>
      <c r="AL566" s="1430"/>
      <c r="AM566" s="1430"/>
      <c r="AN566" s="1430"/>
      <c r="AO566" s="1430"/>
      <c r="AP566" s="1430"/>
      <c r="AQ566" s="1430"/>
      <c r="AR566" s="1430"/>
      <c r="AS566" s="1430"/>
      <c r="AT566" s="1430"/>
      <c r="AU566" s="1430"/>
      <c r="AV566" s="1430"/>
      <c r="AW566" s="1430"/>
      <c r="AX566" s="1430"/>
      <c r="AY566" s="1430"/>
      <c r="AZ566" s="1430"/>
      <c r="BA566" s="1430"/>
      <c r="BB566" s="1430"/>
      <c r="BC566" s="1430"/>
      <c r="BD566" s="1430"/>
    </row>
    <row r="567" spans="2:56">
      <c r="B567" s="1430"/>
      <c r="C567" s="1430"/>
      <c r="D567" s="1430"/>
      <c r="E567" s="1430"/>
      <c r="F567" s="1430"/>
      <c r="G567" s="1430"/>
      <c r="H567" s="1430"/>
      <c r="I567" s="1430"/>
      <c r="J567" s="1430"/>
      <c r="K567" s="1430"/>
      <c r="L567" s="1430"/>
      <c r="M567" s="1430"/>
      <c r="N567" s="1430"/>
      <c r="O567" s="1430"/>
      <c r="P567" s="1430"/>
      <c r="Q567" s="1430"/>
      <c r="R567" s="1430"/>
      <c r="S567" s="1430"/>
      <c r="T567" s="1430"/>
      <c r="U567" s="1430"/>
      <c r="V567" s="1430"/>
      <c r="W567" s="1430"/>
      <c r="X567" s="1430"/>
      <c r="Y567" s="1430"/>
      <c r="Z567" s="1430"/>
      <c r="AA567" s="1430"/>
      <c r="AB567" s="1430"/>
      <c r="AC567" s="1430"/>
      <c r="AD567" s="1430"/>
      <c r="AE567" s="1430"/>
      <c r="AF567" s="1430"/>
      <c r="AG567" s="1430"/>
      <c r="AH567" s="1430"/>
      <c r="AI567" s="1430"/>
      <c r="AJ567" s="1430"/>
      <c r="AK567" s="1430"/>
      <c r="AL567" s="1430"/>
      <c r="AM567" s="1430"/>
      <c r="AN567" s="1430"/>
      <c r="AO567" s="1430"/>
      <c r="AP567" s="1430"/>
      <c r="AQ567" s="1430"/>
      <c r="AR567" s="1430"/>
      <c r="AS567" s="1430"/>
      <c r="AT567" s="1430"/>
      <c r="AU567" s="1430"/>
      <c r="AV567" s="1430"/>
      <c r="AW567" s="1430"/>
      <c r="AX567" s="1430"/>
      <c r="AY567" s="1430"/>
      <c r="AZ567" s="1430"/>
      <c r="BA567" s="1430"/>
      <c r="BB567" s="1430"/>
      <c r="BC567" s="1430"/>
      <c r="BD567" s="1430"/>
    </row>
    <row r="568" spans="2:56">
      <c r="B568" s="1430"/>
      <c r="C568" s="1430"/>
      <c r="D568" s="1430"/>
      <c r="E568" s="1430"/>
      <c r="F568" s="1430"/>
      <c r="G568" s="1430"/>
      <c r="H568" s="1430"/>
      <c r="I568" s="1430"/>
      <c r="J568" s="1430"/>
      <c r="K568" s="1430"/>
      <c r="L568" s="1430"/>
      <c r="M568" s="1430"/>
      <c r="N568" s="1430"/>
      <c r="O568" s="1430"/>
      <c r="P568" s="1430"/>
      <c r="Q568" s="1430"/>
      <c r="R568" s="1430"/>
      <c r="S568" s="1430"/>
      <c r="T568" s="1430"/>
      <c r="U568" s="1430"/>
      <c r="V568" s="1430"/>
      <c r="W568" s="1430"/>
      <c r="X568" s="1430"/>
      <c r="Y568" s="1430"/>
      <c r="Z568" s="1430"/>
      <c r="AA568" s="1430"/>
      <c r="AB568" s="1430"/>
      <c r="AC568" s="1430"/>
      <c r="AD568" s="1430"/>
      <c r="AE568" s="1430"/>
      <c r="AF568" s="1430"/>
      <c r="AG568" s="1430"/>
      <c r="AH568" s="1430"/>
      <c r="AI568" s="1430"/>
      <c r="AJ568" s="1430"/>
      <c r="AK568" s="1430"/>
      <c r="AL568" s="1430"/>
      <c r="AM568" s="1430"/>
      <c r="AN568" s="1430"/>
      <c r="AO568" s="1430"/>
      <c r="AP568" s="1430"/>
      <c r="AQ568" s="1430"/>
      <c r="AR568" s="1430"/>
      <c r="AS568" s="1430"/>
      <c r="AT568" s="1430"/>
      <c r="AU568" s="1430"/>
      <c r="AV568" s="1430"/>
      <c r="AW568" s="1430"/>
      <c r="AX568" s="1430"/>
      <c r="AY568" s="1430"/>
      <c r="AZ568" s="1430"/>
      <c r="BA568" s="1430"/>
      <c r="BB568" s="1430"/>
      <c r="BC568" s="1430"/>
      <c r="BD568" s="1430"/>
    </row>
    <row r="569" spans="2:56">
      <c r="B569" s="1430"/>
      <c r="C569" s="1430"/>
      <c r="D569" s="1430"/>
      <c r="E569" s="1430"/>
      <c r="F569" s="1430"/>
      <c r="G569" s="1430"/>
      <c r="H569" s="1430"/>
      <c r="I569" s="1430"/>
      <c r="J569" s="1430"/>
      <c r="K569" s="1430"/>
      <c r="L569" s="1430"/>
      <c r="M569" s="1430"/>
      <c r="N569" s="1430"/>
      <c r="O569" s="1430"/>
      <c r="P569" s="1430"/>
      <c r="Q569" s="1430"/>
      <c r="R569" s="1430"/>
      <c r="S569" s="1430"/>
      <c r="T569" s="1430"/>
      <c r="U569" s="1430"/>
      <c r="V569" s="1430"/>
      <c r="W569" s="1430"/>
      <c r="X569" s="1430"/>
      <c r="Y569" s="1430"/>
      <c r="Z569" s="1430"/>
      <c r="AA569" s="1430"/>
      <c r="AB569" s="1430"/>
      <c r="AC569" s="1430"/>
      <c r="AD569" s="1430"/>
      <c r="AE569" s="1430"/>
      <c r="AF569" s="1430"/>
      <c r="AG569" s="1430"/>
      <c r="AH569" s="1430"/>
      <c r="AI569" s="1430"/>
      <c r="AJ569" s="1430"/>
      <c r="AK569" s="1430"/>
      <c r="AL569" s="1430"/>
      <c r="AM569" s="1430"/>
      <c r="AN569" s="1430"/>
      <c r="AO569" s="1430"/>
      <c r="AP569" s="1430"/>
      <c r="AQ569" s="1430"/>
      <c r="AR569" s="1430"/>
      <c r="AS569" s="1430"/>
      <c r="AT569" s="1430"/>
      <c r="AU569" s="1430"/>
      <c r="AV569" s="1430"/>
      <c r="AW569" s="1430"/>
      <c r="AX569" s="1430"/>
      <c r="AY569" s="1430"/>
      <c r="AZ569" s="1430"/>
      <c r="BA569" s="1430"/>
      <c r="BB569" s="1430"/>
      <c r="BC569" s="1430"/>
      <c r="BD569" s="1430"/>
    </row>
    <row r="570" spans="2:56">
      <c r="B570" s="1430"/>
      <c r="C570" s="1430"/>
      <c r="D570" s="1430"/>
      <c r="E570" s="1430"/>
      <c r="F570" s="1430"/>
      <c r="G570" s="1430"/>
      <c r="H570" s="1430"/>
      <c r="I570" s="1430"/>
      <c r="J570" s="1430"/>
      <c r="K570" s="1430"/>
      <c r="L570" s="1430"/>
      <c r="M570" s="1430"/>
      <c r="N570" s="1430"/>
      <c r="O570" s="1430"/>
      <c r="P570" s="1430"/>
      <c r="Q570" s="1430"/>
      <c r="R570" s="1430"/>
      <c r="S570" s="1430"/>
      <c r="T570" s="1430"/>
      <c r="U570" s="1430"/>
      <c r="V570" s="1430"/>
      <c r="W570" s="1430"/>
      <c r="X570" s="1430"/>
      <c r="Y570" s="1430"/>
      <c r="Z570" s="1430"/>
      <c r="AA570" s="1430"/>
      <c r="AB570" s="1430"/>
      <c r="AC570" s="1430"/>
      <c r="AD570" s="1430"/>
      <c r="AE570" s="1430"/>
      <c r="AF570" s="1430"/>
      <c r="AG570" s="1430"/>
      <c r="AH570" s="1430"/>
      <c r="AI570" s="1430"/>
      <c r="AJ570" s="1430"/>
      <c r="AK570" s="1430"/>
      <c r="AL570" s="1430"/>
      <c r="AM570" s="1430"/>
      <c r="AN570" s="1430"/>
      <c r="AO570" s="1430"/>
      <c r="AP570" s="1430"/>
      <c r="AQ570" s="1430"/>
      <c r="AR570" s="1430"/>
      <c r="AS570" s="1430"/>
      <c r="AT570" s="1430"/>
      <c r="AU570" s="1430"/>
      <c r="AV570" s="1430"/>
      <c r="AW570" s="1430"/>
      <c r="AX570" s="1430"/>
      <c r="AY570" s="1430"/>
      <c r="AZ570" s="1430"/>
      <c r="BA570" s="1430"/>
      <c r="BB570" s="1430"/>
      <c r="BC570" s="1430"/>
      <c r="BD570" s="1430"/>
    </row>
    <row r="571" spans="2:56">
      <c r="B571" s="1430"/>
      <c r="C571" s="1430"/>
      <c r="D571" s="1430"/>
      <c r="E571" s="1430"/>
      <c r="F571" s="1430"/>
      <c r="G571" s="1430"/>
      <c r="H571" s="1430"/>
      <c r="I571" s="1430"/>
      <c r="J571" s="1430"/>
      <c r="K571" s="1430"/>
      <c r="L571" s="1430"/>
      <c r="M571" s="1430"/>
      <c r="N571" s="1430"/>
      <c r="O571" s="1430"/>
      <c r="P571" s="1430"/>
      <c r="Q571" s="1430"/>
      <c r="R571" s="1430"/>
      <c r="S571" s="1430"/>
      <c r="T571" s="1430"/>
      <c r="U571" s="1430"/>
      <c r="V571" s="1430"/>
      <c r="W571" s="1430"/>
      <c r="X571" s="1430"/>
      <c r="Y571" s="1430"/>
      <c r="Z571" s="1430"/>
      <c r="AA571" s="1430"/>
      <c r="AB571" s="1430"/>
      <c r="AC571" s="1430"/>
      <c r="AD571" s="1430"/>
      <c r="AE571" s="1430"/>
      <c r="AF571" s="1430"/>
      <c r="AG571" s="1430"/>
      <c r="AH571" s="1430"/>
      <c r="AI571" s="1430"/>
      <c r="AJ571" s="1430"/>
      <c r="AK571" s="1430"/>
      <c r="AL571" s="1430"/>
      <c r="AM571" s="1430"/>
      <c r="AN571" s="1430"/>
      <c r="AO571" s="1430"/>
      <c r="AP571" s="1430"/>
      <c r="AQ571" s="1430"/>
      <c r="AR571" s="1430"/>
      <c r="AS571" s="1430"/>
      <c r="AT571" s="1430"/>
      <c r="AU571" s="1430"/>
      <c r="AV571" s="1430"/>
      <c r="AW571" s="1430"/>
      <c r="AX571" s="1430"/>
      <c r="AY571" s="1430"/>
      <c r="AZ571" s="1430"/>
      <c r="BA571" s="1430"/>
      <c r="BB571" s="1430"/>
      <c r="BC571" s="1430"/>
      <c r="BD571" s="1430"/>
    </row>
    <row r="572" spans="2:56">
      <c r="B572" s="1430"/>
      <c r="C572" s="1430"/>
      <c r="D572" s="1430"/>
      <c r="E572" s="1430"/>
      <c r="F572" s="1430"/>
      <c r="G572" s="1430"/>
      <c r="H572" s="1430"/>
      <c r="I572" s="1430"/>
      <c r="J572" s="1430"/>
      <c r="K572" s="1430"/>
      <c r="L572" s="1430"/>
      <c r="M572" s="1430"/>
      <c r="N572" s="1430"/>
      <c r="O572" s="1430"/>
      <c r="P572" s="1430"/>
      <c r="Q572" s="1430"/>
      <c r="R572" s="1430"/>
      <c r="S572" s="1430"/>
      <c r="T572" s="1430"/>
      <c r="U572" s="1430"/>
      <c r="V572" s="1430"/>
      <c r="W572" s="1430"/>
      <c r="X572" s="1430"/>
      <c r="Y572" s="1430"/>
      <c r="Z572" s="1430"/>
      <c r="AA572" s="1430"/>
      <c r="AB572" s="1430"/>
      <c r="AC572" s="1430"/>
      <c r="AD572" s="1430"/>
      <c r="AE572" s="1430"/>
      <c r="AF572" s="1430"/>
      <c r="AG572" s="1430"/>
      <c r="AH572" s="1430"/>
      <c r="AI572" s="1430"/>
      <c r="AJ572" s="1430"/>
      <c r="AK572" s="1430"/>
      <c r="AL572" s="1430"/>
      <c r="AM572" s="1430"/>
      <c r="AN572" s="1430"/>
      <c r="AO572" s="1430"/>
      <c r="AP572" s="1430"/>
      <c r="AQ572" s="1430"/>
      <c r="AR572" s="1430"/>
      <c r="AS572" s="1430"/>
      <c r="AT572" s="1430"/>
      <c r="AU572" s="1430"/>
      <c r="AV572" s="1430"/>
      <c r="AW572" s="1430"/>
      <c r="AX572" s="1430"/>
      <c r="AY572" s="1430"/>
      <c r="AZ572" s="1430"/>
      <c r="BA572" s="1430"/>
      <c r="BB572" s="1430"/>
      <c r="BC572" s="1430"/>
      <c r="BD572" s="1430"/>
    </row>
    <row r="573" spans="2:56">
      <c r="B573" s="1430"/>
      <c r="C573" s="1430"/>
      <c r="D573" s="1430"/>
      <c r="E573" s="1430"/>
      <c r="F573" s="1430"/>
      <c r="G573" s="1430"/>
      <c r="H573" s="1430"/>
      <c r="I573" s="1430"/>
      <c r="J573" s="1430"/>
      <c r="K573" s="1430"/>
      <c r="L573" s="1430"/>
      <c r="M573" s="1430"/>
      <c r="N573" s="1430"/>
      <c r="O573" s="1430"/>
      <c r="P573" s="1430"/>
      <c r="Q573" s="1430"/>
      <c r="R573" s="1430"/>
      <c r="S573" s="1430"/>
      <c r="T573" s="1430"/>
      <c r="U573" s="1430"/>
      <c r="V573" s="1430"/>
      <c r="W573" s="1430"/>
      <c r="X573" s="1430"/>
      <c r="Y573" s="1430"/>
      <c r="Z573" s="1430"/>
      <c r="AA573" s="1430"/>
      <c r="AB573" s="1430"/>
      <c r="AC573" s="1430"/>
      <c r="AD573" s="1430"/>
      <c r="AE573" s="1430"/>
      <c r="AF573" s="1430"/>
      <c r="AG573" s="1430"/>
      <c r="AH573" s="1430"/>
      <c r="AI573" s="1430"/>
      <c r="AJ573" s="1430"/>
      <c r="AK573" s="1430"/>
      <c r="AL573" s="1430"/>
      <c r="AM573" s="1430"/>
      <c r="AN573" s="1430"/>
      <c r="AO573" s="1430"/>
      <c r="AP573" s="1430"/>
      <c r="AQ573" s="1430"/>
      <c r="AR573" s="1430"/>
      <c r="AS573" s="1430"/>
      <c r="AT573" s="1430"/>
      <c r="AU573" s="1430"/>
      <c r="AV573" s="1430"/>
      <c r="AW573" s="1430"/>
      <c r="AX573" s="1430"/>
      <c r="AY573" s="1430"/>
      <c r="AZ573" s="1430"/>
      <c r="BA573" s="1430"/>
      <c r="BB573" s="1430"/>
      <c r="BC573" s="1430"/>
      <c r="BD573" s="1430"/>
    </row>
    <row r="574" spans="2:56">
      <c r="B574" s="1430"/>
      <c r="C574" s="1430"/>
      <c r="D574" s="1430"/>
      <c r="E574" s="1430"/>
      <c r="F574" s="1430"/>
      <c r="G574" s="1430"/>
      <c r="H574" s="1430"/>
      <c r="I574" s="1430"/>
      <c r="J574" s="1430"/>
      <c r="K574" s="1430"/>
      <c r="L574" s="1430"/>
      <c r="M574" s="1430"/>
      <c r="N574" s="1430"/>
      <c r="O574" s="1430"/>
      <c r="P574" s="1430"/>
      <c r="Q574" s="1430"/>
      <c r="R574" s="1430"/>
      <c r="S574" s="1430"/>
      <c r="T574" s="1430"/>
      <c r="U574" s="1430"/>
      <c r="V574" s="1430"/>
      <c r="W574" s="1430"/>
      <c r="X574" s="1430"/>
      <c r="Y574" s="1430"/>
      <c r="Z574" s="1430"/>
      <c r="AA574" s="1430"/>
      <c r="AB574" s="1430"/>
      <c r="AC574" s="1430"/>
      <c r="AD574" s="1430"/>
      <c r="AE574" s="1430"/>
      <c r="AF574" s="1430"/>
      <c r="AG574" s="1430"/>
      <c r="AH574" s="1430"/>
      <c r="AI574" s="1430"/>
      <c r="AJ574" s="1430"/>
      <c r="AK574" s="1430"/>
      <c r="AL574" s="1430"/>
      <c r="AM574" s="1430"/>
      <c r="AN574" s="1430"/>
      <c r="AO574" s="1430"/>
      <c r="AP574" s="1430"/>
      <c r="AQ574" s="1430"/>
      <c r="AR574" s="1430"/>
      <c r="AS574" s="1430"/>
      <c r="AT574" s="1430"/>
      <c r="AU574" s="1430"/>
      <c r="AV574" s="1430"/>
      <c r="AW574" s="1430"/>
      <c r="AX574" s="1430"/>
      <c r="AY574" s="1430"/>
      <c r="AZ574" s="1430"/>
      <c r="BA574" s="1430"/>
      <c r="BB574" s="1430"/>
      <c r="BC574" s="1430"/>
      <c r="BD574" s="1430"/>
    </row>
    <row r="575" spans="2:56">
      <c r="B575" s="1430"/>
      <c r="C575" s="1430"/>
      <c r="D575" s="1430"/>
      <c r="E575" s="1430"/>
      <c r="F575" s="1430"/>
      <c r="G575" s="1430"/>
      <c r="H575" s="1430"/>
      <c r="I575" s="1430"/>
      <c r="J575" s="1430"/>
      <c r="K575" s="1430"/>
      <c r="L575" s="1430"/>
      <c r="M575" s="1430"/>
      <c r="N575" s="1430"/>
      <c r="O575" s="1430"/>
      <c r="P575" s="1430"/>
      <c r="Q575" s="1430"/>
      <c r="R575" s="1430"/>
      <c r="S575" s="1430"/>
      <c r="T575" s="1430"/>
      <c r="U575" s="1430"/>
      <c r="V575" s="1430"/>
      <c r="W575" s="1430"/>
      <c r="X575" s="1430"/>
      <c r="Y575" s="1430"/>
      <c r="Z575" s="1430"/>
      <c r="AA575" s="1430"/>
      <c r="AB575" s="1430"/>
      <c r="AC575" s="1430"/>
      <c r="AD575" s="1430"/>
      <c r="AE575" s="1430"/>
      <c r="AF575" s="1430"/>
      <c r="AG575" s="1430"/>
      <c r="AH575" s="1430"/>
      <c r="AI575" s="1430"/>
      <c r="AJ575" s="1430"/>
      <c r="AK575" s="1430"/>
      <c r="AL575" s="1430"/>
      <c r="AM575" s="1430"/>
      <c r="AN575" s="1430"/>
      <c r="AO575" s="1430"/>
      <c r="AP575" s="1430"/>
      <c r="AQ575" s="1430"/>
      <c r="AR575" s="1430"/>
      <c r="AS575" s="1430"/>
      <c r="AT575" s="1430"/>
      <c r="AU575" s="1430"/>
      <c r="AV575" s="1430"/>
      <c r="AW575" s="1430"/>
      <c r="AX575" s="1430"/>
      <c r="AY575" s="1430"/>
      <c r="AZ575" s="1430"/>
      <c r="BA575" s="1430"/>
      <c r="BB575" s="1430"/>
      <c r="BC575" s="1430"/>
      <c r="BD575" s="1430"/>
    </row>
    <row r="576" spans="2:56">
      <c r="B576" s="1430"/>
      <c r="C576" s="1430"/>
      <c r="D576" s="1430"/>
      <c r="E576" s="1430"/>
      <c r="F576" s="1430"/>
      <c r="G576" s="1430"/>
      <c r="H576" s="1430"/>
      <c r="I576" s="1430"/>
      <c r="J576" s="1430"/>
      <c r="K576" s="1430"/>
      <c r="L576" s="1430"/>
      <c r="M576" s="1430"/>
      <c r="N576" s="1430"/>
      <c r="O576" s="1430"/>
      <c r="P576" s="1430"/>
      <c r="Q576" s="1430"/>
      <c r="R576" s="1430"/>
      <c r="S576" s="1430"/>
      <c r="T576" s="1430"/>
      <c r="U576" s="1430"/>
      <c r="V576" s="1430"/>
      <c r="W576" s="1430"/>
      <c r="X576" s="1430"/>
      <c r="Y576" s="1430"/>
      <c r="Z576" s="1430"/>
      <c r="AA576" s="1430"/>
      <c r="AB576" s="1430"/>
      <c r="AC576" s="1430"/>
      <c r="AD576" s="1430"/>
      <c r="AE576" s="1430"/>
      <c r="AF576" s="1430"/>
      <c r="AG576" s="1430"/>
      <c r="AH576" s="1430"/>
      <c r="AI576" s="1430"/>
      <c r="AJ576" s="1430"/>
      <c r="AK576" s="1430"/>
      <c r="AL576" s="1430"/>
      <c r="AM576" s="1430"/>
      <c r="AN576" s="1430"/>
      <c r="AO576" s="1430"/>
      <c r="AP576" s="1430"/>
      <c r="AQ576" s="1430"/>
      <c r="AR576" s="1430"/>
      <c r="AS576" s="1430"/>
      <c r="AT576" s="1430"/>
      <c r="AU576" s="1430"/>
      <c r="AV576" s="1430"/>
      <c r="AW576" s="1430"/>
      <c r="AX576" s="1430"/>
      <c r="AY576" s="1430"/>
      <c r="AZ576" s="1430"/>
      <c r="BA576" s="1430"/>
      <c r="BB576" s="1430"/>
      <c r="BC576" s="1430"/>
      <c r="BD576" s="1430"/>
    </row>
    <row r="577" spans="2:56">
      <c r="B577" s="1430"/>
      <c r="C577" s="1430"/>
      <c r="D577" s="1430"/>
      <c r="E577" s="1430"/>
      <c r="F577" s="1430"/>
      <c r="G577" s="1430"/>
      <c r="H577" s="1430"/>
      <c r="I577" s="1430"/>
      <c r="J577" s="1430"/>
      <c r="K577" s="1430"/>
      <c r="L577" s="1430"/>
      <c r="M577" s="1430"/>
      <c r="N577" s="1430"/>
      <c r="O577" s="1430"/>
      <c r="P577" s="1430"/>
      <c r="Q577" s="1430"/>
      <c r="R577" s="1430"/>
      <c r="S577" s="1430"/>
      <c r="T577" s="1430"/>
      <c r="U577" s="1430"/>
      <c r="V577" s="1430"/>
      <c r="W577" s="1430"/>
      <c r="X577" s="1430"/>
      <c r="Y577" s="1430"/>
      <c r="Z577" s="1430"/>
      <c r="AA577" s="1430"/>
      <c r="AB577" s="1430"/>
      <c r="AC577" s="1430"/>
      <c r="AD577" s="1430"/>
      <c r="AE577" s="1430"/>
      <c r="AF577" s="1430"/>
      <c r="AG577" s="1430"/>
      <c r="AH577" s="1430"/>
      <c r="AI577" s="1430"/>
      <c r="AJ577" s="1430"/>
      <c r="AK577" s="1430"/>
      <c r="AL577" s="1430"/>
      <c r="AM577" s="1430"/>
      <c r="AN577" s="1430"/>
      <c r="AO577" s="1430"/>
      <c r="AP577" s="1430"/>
      <c r="AQ577" s="1430"/>
      <c r="AR577" s="1430"/>
      <c r="AS577" s="1430"/>
      <c r="AT577" s="1430"/>
      <c r="AU577" s="1430"/>
      <c r="AV577" s="1430"/>
      <c r="AW577" s="1430"/>
      <c r="AX577" s="1430"/>
      <c r="AY577" s="1430"/>
      <c r="AZ577" s="1430"/>
      <c r="BA577" s="1430"/>
      <c r="BB577" s="1430"/>
      <c r="BC577" s="1430"/>
      <c r="BD577" s="1430"/>
    </row>
    <row r="578" spans="2:56">
      <c r="B578" s="1430"/>
      <c r="C578" s="1430"/>
      <c r="D578" s="1430"/>
      <c r="E578" s="1430"/>
      <c r="F578" s="1430"/>
      <c r="G578" s="1430"/>
      <c r="H578" s="1430"/>
      <c r="I578" s="1430"/>
      <c r="J578" s="1430"/>
      <c r="K578" s="1430"/>
      <c r="L578" s="1430"/>
      <c r="M578" s="1430"/>
      <c r="N578" s="1430"/>
      <c r="O578" s="1430"/>
      <c r="P578" s="1430"/>
      <c r="Q578" s="1430"/>
      <c r="R578" s="1430"/>
      <c r="S578" s="1430"/>
      <c r="T578" s="1430"/>
      <c r="U578" s="1430"/>
      <c r="V578" s="1430"/>
      <c r="W578" s="1430"/>
      <c r="X578" s="1430"/>
      <c r="Y578" s="1430"/>
      <c r="Z578" s="1430"/>
      <c r="AA578" s="1430"/>
      <c r="AB578" s="1430"/>
      <c r="AC578" s="1430"/>
      <c r="AD578" s="1430"/>
      <c r="AE578" s="1430"/>
      <c r="AF578" s="1430"/>
      <c r="AG578" s="1430"/>
      <c r="AH578" s="1430"/>
      <c r="AI578" s="1430"/>
      <c r="AJ578" s="1430"/>
      <c r="AK578" s="1430"/>
      <c r="AL578" s="1430"/>
      <c r="AM578" s="1430"/>
      <c r="AN578" s="1430"/>
      <c r="AO578" s="1430"/>
      <c r="AP578" s="1430"/>
      <c r="AQ578" s="1430"/>
      <c r="AR578" s="1430"/>
      <c r="AS578" s="1430"/>
      <c r="AT578" s="1430"/>
      <c r="AU578" s="1430"/>
      <c r="AV578" s="1430"/>
      <c r="AW578" s="1430"/>
      <c r="AX578" s="1430"/>
      <c r="AY578" s="1430"/>
      <c r="AZ578" s="1430"/>
      <c r="BA578" s="1430"/>
      <c r="BB578" s="1430"/>
      <c r="BC578" s="1430"/>
      <c r="BD578" s="1430"/>
    </row>
    <row r="579" spans="2:56">
      <c r="B579" s="1430"/>
      <c r="C579" s="1430"/>
      <c r="D579" s="1430"/>
      <c r="E579" s="1430"/>
      <c r="F579" s="1430"/>
      <c r="G579" s="1430"/>
      <c r="H579" s="1430"/>
      <c r="I579" s="1430"/>
      <c r="J579" s="1430"/>
      <c r="K579" s="1430"/>
      <c r="L579" s="1430"/>
      <c r="M579" s="1430"/>
      <c r="N579" s="1430"/>
      <c r="O579" s="1430"/>
      <c r="P579" s="1430"/>
      <c r="Q579" s="1430"/>
      <c r="R579" s="1430"/>
      <c r="S579" s="1430"/>
      <c r="T579" s="1430"/>
      <c r="U579" s="1430"/>
      <c r="V579" s="1430"/>
      <c r="W579" s="1430"/>
      <c r="X579" s="1430"/>
      <c r="Y579" s="1430"/>
      <c r="Z579" s="1430"/>
      <c r="AA579" s="1430"/>
      <c r="AB579" s="1430"/>
      <c r="AC579" s="1430"/>
      <c r="AD579" s="1430"/>
      <c r="AE579" s="1430"/>
      <c r="AF579" s="1430"/>
      <c r="AG579" s="1430"/>
      <c r="AH579" s="1430"/>
      <c r="AI579" s="1430"/>
      <c r="AJ579" s="1430"/>
      <c r="AK579" s="1430"/>
      <c r="AL579" s="1430"/>
      <c r="AM579" s="1430"/>
      <c r="AN579" s="1430"/>
      <c r="AO579" s="1430"/>
      <c r="AP579" s="1430"/>
      <c r="AQ579" s="1430"/>
      <c r="AR579" s="1430"/>
      <c r="AS579" s="1430"/>
      <c r="AT579" s="1430"/>
      <c r="AU579" s="1430"/>
      <c r="AV579" s="1430"/>
      <c r="AW579" s="1430"/>
      <c r="AX579" s="1430"/>
      <c r="AY579" s="1430"/>
      <c r="AZ579" s="1430"/>
      <c r="BA579" s="1430"/>
      <c r="BB579" s="1430"/>
      <c r="BC579" s="1430"/>
      <c r="BD579" s="1430"/>
    </row>
    <row r="580" spans="2:56">
      <c r="B580" s="1430"/>
      <c r="C580" s="1430"/>
      <c r="D580" s="1430"/>
      <c r="E580" s="1430"/>
      <c r="F580" s="1430"/>
      <c r="G580" s="1430"/>
      <c r="H580" s="1430"/>
      <c r="I580" s="1430"/>
      <c r="J580" s="1430"/>
      <c r="K580" s="1430"/>
      <c r="L580" s="1430"/>
      <c r="M580" s="1430"/>
      <c r="N580" s="1430"/>
      <c r="O580" s="1430"/>
      <c r="P580" s="1430"/>
      <c r="Q580" s="1430"/>
      <c r="R580" s="1430"/>
      <c r="S580" s="1430"/>
      <c r="T580" s="1430"/>
      <c r="U580" s="1430"/>
      <c r="V580" s="1430"/>
      <c r="W580" s="1430"/>
      <c r="X580" s="1430"/>
      <c r="Y580" s="1430"/>
      <c r="Z580" s="1430"/>
      <c r="AA580" s="1430"/>
      <c r="AB580" s="1430"/>
      <c r="AC580" s="1430"/>
      <c r="AD580" s="1430"/>
      <c r="AE580" s="1430"/>
      <c r="AF580" s="1430"/>
      <c r="AG580" s="1430"/>
      <c r="AH580" s="1430"/>
      <c r="AI580" s="1430"/>
      <c r="AJ580" s="1430"/>
      <c r="AK580" s="1430"/>
      <c r="AL580" s="1430"/>
      <c r="AM580" s="1430"/>
      <c r="AN580" s="1430"/>
      <c r="AO580" s="1430"/>
      <c r="AP580" s="1430"/>
      <c r="AQ580" s="1430"/>
      <c r="AR580" s="1430"/>
      <c r="AS580" s="1430"/>
      <c r="AT580" s="1430"/>
      <c r="AU580" s="1430"/>
      <c r="AV580" s="1430"/>
      <c r="AW580" s="1430"/>
      <c r="AX580" s="1430"/>
      <c r="AY580" s="1430"/>
      <c r="AZ580" s="1430"/>
      <c r="BA580" s="1430"/>
      <c r="BB580" s="1430"/>
      <c r="BC580" s="1430"/>
      <c r="BD580" s="1430"/>
    </row>
    <row r="581" spans="2:56">
      <c r="B581" s="1430"/>
      <c r="C581" s="1430"/>
      <c r="D581" s="1430"/>
      <c r="E581" s="1430"/>
      <c r="F581" s="1430"/>
      <c r="G581" s="1430"/>
      <c r="H581" s="1430"/>
      <c r="I581" s="1430"/>
      <c r="J581" s="1430"/>
      <c r="K581" s="1430"/>
      <c r="L581" s="1430"/>
      <c r="M581" s="1430"/>
      <c r="N581" s="1430"/>
      <c r="O581" s="1430"/>
      <c r="P581" s="1430"/>
      <c r="Q581" s="1430"/>
      <c r="R581" s="1430"/>
      <c r="S581" s="1430"/>
      <c r="T581" s="1430"/>
      <c r="U581" s="1430"/>
      <c r="V581" s="1430"/>
      <c r="W581" s="1430"/>
      <c r="X581" s="1430"/>
      <c r="Y581" s="1430"/>
      <c r="Z581" s="1430"/>
      <c r="AA581" s="1430"/>
      <c r="AB581" s="1430"/>
      <c r="AC581" s="1430"/>
      <c r="AD581" s="1430"/>
      <c r="AE581" s="1430"/>
      <c r="AF581" s="1430"/>
      <c r="AG581" s="1430"/>
      <c r="AH581" s="1430"/>
      <c r="AI581" s="1430"/>
      <c r="AJ581" s="1430"/>
      <c r="AK581" s="1430"/>
      <c r="AL581" s="1430"/>
      <c r="AM581" s="1430"/>
      <c r="AN581" s="1430"/>
      <c r="AO581" s="1430"/>
      <c r="AP581" s="1430"/>
      <c r="AQ581" s="1430"/>
      <c r="AR581" s="1430"/>
      <c r="AS581" s="1430"/>
      <c r="AT581" s="1430"/>
      <c r="AU581" s="1430"/>
      <c r="AV581" s="1430"/>
      <c r="AW581" s="1430"/>
      <c r="AX581" s="1430"/>
      <c r="AY581" s="1430"/>
      <c r="AZ581" s="1430"/>
      <c r="BA581" s="1430"/>
      <c r="BB581" s="1430"/>
      <c r="BC581" s="1430"/>
      <c r="BD581" s="1430"/>
    </row>
    <row r="582" spans="2:56">
      <c r="B582" s="1430"/>
      <c r="C582" s="1430"/>
      <c r="D582" s="1430"/>
      <c r="E582" s="1430"/>
      <c r="F582" s="1430"/>
      <c r="G582" s="1430"/>
      <c r="H582" s="1430"/>
      <c r="I582" s="1430"/>
      <c r="J582" s="1430"/>
      <c r="K582" s="1430"/>
      <c r="L582" s="1430"/>
      <c r="M582" s="1430"/>
      <c r="N582" s="1430"/>
      <c r="O582" s="1430"/>
      <c r="P582" s="1430"/>
      <c r="Q582" s="1430"/>
      <c r="R582" s="1430"/>
      <c r="S582" s="1430"/>
      <c r="T582" s="1430"/>
      <c r="U582" s="1430"/>
      <c r="V582" s="1430"/>
      <c r="W582" s="1430"/>
      <c r="X582" s="1430"/>
      <c r="Y582" s="1430"/>
      <c r="Z582" s="1430"/>
      <c r="AA582" s="1430"/>
      <c r="AB582" s="1430"/>
      <c r="AC582" s="1430"/>
      <c r="AD582" s="1430"/>
      <c r="AE582" s="1430"/>
      <c r="AF582" s="1430"/>
      <c r="AG582" s="1430"/>
      <c r="AH582" s="1430"/>
      <c r="AI582" s="1430"/>
      <c r="AJ582" s="1430"/>
      <c r="AK582" s="1430"/>
      <c r="AL582" s="1430"/>
      <c r="AM582" s="1430"/>
      <c r="AN582" s="1430"/>
      <c r="AO582" s="1430"/>
      <c r="AP582" s="1430"/>
      <c r="AQ582" s="1430"/>
      <c r="AR582" s="1430"/>
      <c r="AS582" s="1430"/>
      <c r="AT582" s="1430"/>
      <c r="AU582" s="1430"/>
      <c r="AV582" s="1430"/>
      <c r="AW582" s="1430"/>
      <c r="AX582" s="1430"/>
      <c r="AY582" s="1430"/>
      <c r="AZ582" s="1430"/>
      <c r="BA582" s="1430"/>
      <c r="BB582" s="1430"/>
      <c r="BC582" s="1430"/>
      <c r="BD582" s="1430"/>
    </row>
    <row r="583" spans="2:56">
      <c r="B583" s="1430"/>
      <c r="C583" s="1430"/>
      <c r="D583" s="1430"/>
      <c r="E583" s="1430"/>
      <c r="F583" s="1430"/>
      <c r="G583" s="1430"/>
      <c r="H583" s="1430"/>
      <c r="I583" s="1430"/>
      <c r="J583" s="1430"/>
      <c r="K583" s="1430"/>
      <c r="L583" s="1430"/>
      <c r="M583" s="1430"/>
      <c r="N583" s="1430"/>
      <c r="O583" s="1430"/>
      <c r="P583" s="1430"/>
      <c r="Q583" s="1430"/>
      <c r="R583" s="1430"/>
      <c r="S583" s="1430"/>
      <c r="T583" s="1430"/>
      <c r="U583" s="1430"/>
      <c r="V583" s="1430"/>
      <c r="W583" s="1430"/>
      <c r="X583" s="1430"/>
      <c r="Y583" s="1430"/>
      <c r="Z583" s="1430"/>
      <c r="AA583" s="1430"/>
      <c r="AB583" s="1430"/>
      <c r="AC583" s="1430"/>
      <c r="AD583" s="1430"/>
      <c r="AE583" s="1430"/>
      <c r="AF583" s="1430"/>
      <c r="AG583" s="1430"/>
      <c r="AH583" s="1430"/>
      <c r="AI583" s="1430"/>
      <c r="AJ583" s="1430"/>
      <c r="AK583" s="1430"/>
      <c r="AL583" s="1430"/>
      <c r="AM583" s="1430"/>
      <c r="AN583" s="1430"/>
      <c r="AO583" s="1430"/>
      <c r="AP583" s="1430"/>
      <c r="AQ583" s="1430"/>
      <c r="AR583" s="1430"/>
      <c r="AS583" s="1430"/>
      <c r="AT583" s="1430"/>
      <c r="AU583" s="1430"/>
      <c r="AV583" s="1430"/>
      <c r="AW583" s="1430"/>
      <c r="AX583" s="1430"/>
      <c r="AY583" s="1430"/>
      <c r="AZ583" s="1430"/>
      <c r="BA583" s="1430"/>
      <c r="BB583" s="1430"/>
      <c r="BC583" s="1430"/>
      <c r="BD583" s="1430"/>
    </row>
    <row r="584" spans="2:56">
      <c r="B584" s="1430"/>
      <c r="C584" s="1430"/>
      <c r="D584" s="1430"/>
      <c r="E584" s="1430"/>
      <c r="F584" s="1430"/>
      <c r="G584" s="1430"/>
      <c r="H584" s="1430"/>
      <c r="I584" s="1430"/>
      <c r="J584" s="1430"/>
      <c r="K584" s="1430"/>
      <c r="L584" s="1430"/>
      <c r="M584" s="1430"/>
      <c r="N584" s="1430"/>
      <c r="O584" s="1430"/>
      <c r="P584" s="1430"/>
      <c r="Q584" s="1430"/>
      <c r="R584" s="1430"/>
      <c r="S584" s="1430"/>
      <c r="T584" s="1430"/>
      <c r="U584" s="1430"/>
      <c r="V584" s="1430"/>
      <c r="W584" s="1430"/>
      <c r="X584" s="1430"/>
      <c r="Y584" s="1430"/>
      <c r="Z584" s="1430"/>
      <c r="AA584" s="1430"/>
      <c r="AB584" s="1430"/>
      <c r="AC584" s="1430"/>
      <c r="AD584" s="1430"/>
      <c r="AE584" s="1430"/>
      <c r="AF584" s="1430"/>
      <c r="AG584" s="1430"/>
      <c r="AH584" s="1430"/>
      <c r="AI584" s="1430"/>
      <c r="AJ584" s="1430"/>
      <c r="AK584" s="1430"/>
      <c r="AL584" s="1430"/>
      <c r="AM584" s="1430"/>
      <c r="AN584" s="1430"/>
      <c r="AO584" s="1430"/>
      <c r="AP584" s="1430"/>
      <c r="AQ584" s="1430"/>
      <c r="AR584" s="1430"/>
      <c r="AS584" s="1430"/>
      <c r="AT584" s="1430"/>
      <c r="AU584" s="1430"/>
      <c r="AV584" s="1430"/>
      <c r="AW584" s="1430"/>
      <c r="AX584" s="1430"/>
      <c r="AY584" s="1430"/>
      <c r="AZ584" s="1430"/>
      <c r="BA584" s="1430"/>
      <c r="BB584" s="1430"/>
      <c r="BC584" s="1430"/>
      <c r="BD584" s="1430"/>
    </row>
    <row r="585" spans="2:56">
      <c r="B585" s="1430"/>
      <c r="C585" s="1430"/>
      <c r="D585" s="1430"/>
      <c r="E585" s="1430"/>
      <c r="F585" s="1430"/>
      <c r="G585" s="1430"/>
      <c r="H585" s="1430"/>
      <c r="I585" s="1430"/>
      <c r="J585" s="1430"/>
      <c r="K585" s="1430"/>
      <c r="L585" s="1430"/>
      <c r="M585" s="1430"/>
      <c r="N585" s="1430"/>
      <c r="O585" s="1430"/>
      <c r="P585" s="1430"/>
      <c r="Q585" s="1430"/>
      <c r="R585" s="1430"/>
      <c r="S585" s="1430"/>
      <c r="T585" s="1430"/>
      <c r="U585" s="1430"/>
      <c r="V585" s="1430"/>
      <c r="W585" s="1430"/>
      <c r="X585" s="1430"/>
      <c r="Y585" s="1430"/>
      <c r="Z585" s="1430"/>
      <c r="AA585" s="1430"/>
      <c r="AB585" s="1430"/>
      <c r="AC585" s="1430"/>
      <c r="AD585" s="1430"/>
      <c r="AE585" s="1430"/>
      <c r="AF585" s="1430"/>
      <c r="AG585" s="1430"/>
      <c r="AH585" s="1430"/>
      <c r="AI585" s="1430"/>
      <c r="AJ585" s="1430"/>
      <c r="AK585" s="1430"/>
      <c r="AL585" s="1430"/>
      <c r="AM585" s="1430"/>
      <c r="AN585" s="1430"/>
      <c r="AO585" s="1430"/>
      <c r="AP585" s="1430"/>
      <c r="AQ585" s="1430"/>
      <c r="AR585" s="1430"/>
      <c r="AS585" s="1430"/>
      <c r="AT585" s="1430"/>
      <c r="AU585" s="1430"/>
      <c r="AV585" s="1430"/>
      <c r="AW585" s="1430"/>
      <c r="AX585" s="1430"/>
      <c r="AY585" s="1430"/>
      <c r="AZ585" s="1430"/>
      <c r="BA585" s="1430"/>
      <c r="BB585" s="1430"/>
      <c r="BC585" s="1430"/>
      <c r="BD585" s="1430"/>
    </row>
    <row r="586" spans="2:56">
      <c r="B586" s="1430"/>
      <c r="C586" s="1430"/>
      <c r="D586" s="1430"/>
      <c r="E586" s="1430"/>
      <c r="F586" s="1430"/>
      <c r="G586" s="1430"/>
      <c r="H586" s="1430"/>
      <c r="I586" s="1430"/>
      <c r="J586" s="1430"/>
      <c r="K586" s="1430"/>
      <c r="L586" s="1430"/>
      <c r="M586" s="1430"/>
      <c r="N586" s="1430"/>
      <c r="O586" s="1430"/>
      <c r="P586" s="1430"/>
      <c r="Q586" s="1430"/>
      <c r="R586" s="1430"/>
      <c r="S586" s="1430"/>
      <c r="T586" s="1430"/>
      <c r="U586" s="1430"/>
      <c r="V586" s="1430"/>
      <c r="W586" s="1430"/>
      <c r="X586" s="1430"/>
      <c r="Y586" s="1430"/>
      <c r="Z586" s="1430"/>
      <c r="AA586" s="1430"/>
      <c r="AB586" s="1430"/>
      <c r="AC586" s="1430"/>
      <c r="AD586" s="1430"/>
      <c r="AE586" s="1430"/>
      <c r="AF586" s="1430"/>
      <c r="AG586" s="1430"/>
      <c r="AH586" s="1430"/>
      <c r="AI586" s="1430"/>
      <c r="AJ586" s="1430"/>
      <c r="AK586" s="1430"/>
      <c r="AL586" s="1430"/>
      <c r="AM586" s="1430"/>
      <c r="AN586" s="1430"/>
      <c r="AO586" s="1430"/>
      <c r="AP586" s="1430"/>
      <c r="AQ586" s="1430"/>
      <c r="AR586" s="1430"/>
      <c r="AS586" s="1430"/>
      <c r="AT586" s="1430"/>
      <c r="AU586" s="1430"/>
      <c r="AV586" s="1430"/>
      <c r="AW586" s="1430"/>
      <c r="AX586" s="1430"/>
      <c r="AY586" s="1430"/>
      <c r="AZ586" s="1430"/>
      <c r="BA586" s="1430"/>
      <c r="BB586" s="1430"/>
      <c r="BC586" s="1430"/>
      <c r="BD586" s="1430"/>
    </row>
    <row r="587" spans="2:56">
      <c r="B587" s="1430"/>
      <c r="C587" s="1430"/>
      <c r="D587" s="1430"/>
      <c r="E587" s="1430"/>
      <c r="F587" s="1430"/>
      <c r="G587" s="1430"/>
      <c r="H587" s="1430"/>
      <c r="I587" s="1430"/>
      <c r="J587" s="1430"/>
      <c r="K587" s="1430"/>
      <c r="L587" s="1430"/>
      <c r="M587" s="1430"/>
      <c r="N587" s="1430"/>
      <c r="O587" s="1430"/>
      <c r="P587" s="1430"/>
      <c r="Q587" s="1430"/>
      <c r="R587" s="1430"/>
      <c r="S587" s="1430"/>
      <c r="T587" s="1430"/>
      <c r="U587" s="1430"/>
      <c r="V587" s="1430"/>
      <c r="W587" s="1430"/>
      <c r="X587" s="1430"/>
      <c r="Y587" s="1430"/>
      <c r="Z587" s="1430"/>
      <c r="AA587" s="1430"/>
      <c r="AB587" s="1430"/>
      <c r="AC587" s="1430"/>
      <c r="AD587" s="1430"/>
      <c r="AE587" s="1430"/>
      <c r="AF587" s="1430"/>
      <c r="AG587" s="1430"/>
      <c r="AH587" s="1430"/>
      <c r="AI587" s="1430"/>
      <c r="AJ587" s="1430"/>
      <c r="AK587" s="1430"/>
      <c r="AL587" s="1430"/>
      <c r="AM587" s="1430"/>
      <c r="AN587" s="1430"/>
      <c r="AO587" s="1430"/>
      <c r="AP587" s="1430"/>
      <c r="AQ587" s="1430"/>
      <c r="AR587" s="1430"/>
      <c r="AS587" s="1430"/>
      <c r="AT587" s="1430"/>
      <c r="AU587" s="1430"/>
      <c r="AV587" s="1430"/>
      <c r="AW587" s="1430"/>
      <c r="AX587" s="1430"/>
      <c r="AY587" s="1430"/>
      <c r="AZ587" s="1430"/>
      <c r="BA587" s="1430"/>
      <c r="BB587" s="1430"/>
      <c r="BC587" s="1430"/>
      <c r="BD587" s="1430"/>
    </row>
    <row r="588" spans="2:56">
      <c r="B588" s="1430"/>
      <c r="C588" s="1430"/>
      <c r="D588" s="1430"/>
      <c r="E588" s="1430"/>
      <c r="F588" s="1430"/>
      <c r="G588" s="1430"/>
      <c r="H588" s="1430"/>
      <c r="I588" s="1430"/>
      <c r="J588" s="1430"/>
      <c r="K588" s="1430"/>
      <c r="L588" s="1430"/>
      <c r="M588" s="1430"/>
      <c r="N588" s="1430"/>
      <c r="O588" s="1430"/>
      <c r="P588" s="1430"/>
      <c r="Q588" s="1430"/>
      <c r="R588" s="1430"/>
      <c r="S588" s="1430"/>
      <c r="T588" s="1430"/>
      <c r="U588" s="1430"/>
      <c r="V588" s="1430"/>
      <c r="W588" s="1430"/>
      <c r="X588" s="1430"/>
      <c r="Y588" s="1430"/>
      <c r="Z588" s="1430"/>
      <c r="AA588" s="1430"/>
      <c r="AB588" s="1430"/>
      <c r="AC588" s="1430"/>
      <c r="AD588" s="1430"/>
      <c r="AE588" s="1430"/>
      <c r="AF588" s="1430"/>
      <c r="AG588" s="1430"/>
      <c r="AH588" s="1430"/>
      <c r="AI588" s="1430"/>
      <c r="AJ588" s="1430"/>
      <c r="AK588" s="1430"/>
      <c r="AL588" s="1430"/>
      <c r="AM588" s="1430"/>
      <c r="AN588" s="1430"/>
      <c r="AO588" s="1430"/>
      <c r="AP588" s="1430"/>
      <c r="AQ588" s="1430"/>
      <c r="AR588" s="1430"/>
      <c r="AS588" s="1430"/>
      <c r="AT588" s="1430"/>
      <c r="AU588" s="1430"/>
      <c r="AV588" s="1430"/>
      <c r="AW588" s="1430"/>
      <c r="AX588" s="1430"/>
      <c r="AY588" s="1430"/>
      <c r="AZ588" s="1430"/>
      <c r="BA588" s="1430"/>
      <c r="BB588" s="1430"/>
      <c r="BC588" s="1430"/>
      <c r="BD588" s="1430"/>
    </row>
    <row r="589" spans="2:56">
      <c r="B589" s="1430"/>
      <c r="C589" s="1430"/>
      <c r="D589" s="1430"/>
      <c r="E589" s="1430"/>
      <c r="F589" s="1430"/>
      <c r="G589" s="1430"/>
      <c r="H589" s="1430"/>
      <c r="I589" s="1430"/>
      <c r="J589" s="1430"/>
      <c r="K589" s="1430"/>
      <c r="L589" s="1430"/>
      <c r="M589" s="1430"/>
      <c r="N589" s="1430"/>
      <c r="O589" s="1430"/>
      <c r="P589" s="1430"/>
      <c r="Q589" s="1430"/>
      <c r="R589" s="1430"/>
      <c r="S589" s="1430"/>
      <c r="T589" s="1430"/>
      <c r="U589" s="1430"/>
      <c r="V589" s="1430"/>
      <c r="W589" s="1430"/>
      <c r="X589" s="1430"/>
      <c r="Y589" s="1430"/>
      <c r="Z589" s="1430"/>
      <c r="AA589" s="1430"/>
      <c r="AB589" s="1430"/>
      <c r="AC589" s="1430"/>
      <c r="AD589" s="1430"/>
      <c r="AE589" s="1430"/>
      <c r="AF589" s="1430"/>
      <c r="AG589" s="1430"/>
      <c r="AH589" s="1430"/>
      <c r="AI589" s="1430"/>
      <c r="AJ589" s="1430"/>
      <c r="AK589" s="1430"/>
      <c r="AL589" s="1430"/>
      <c r="AM589" s="1430"/>
      <c r="AN589" s="1430"/>
      <c r="AO589" s="1430"/>
      <c r="AP589" s="1430"/>
      <c r="AQ589" s="1430"/>
      <c r="AR589" s="1430"/>
      <c r="AS589" s="1430"/>
      <c r="AT589" s="1430"/>
      <c r="AU589" s="1430"/>
      <c r="AV589" s="1430"/>
      <c r="AW589" s="1430"/>
      <c r="AX589" s="1430"/>
      <c r="AY589" s="1430"/>
      <c r="AZ589" s="1430"/>
      <c r="BA589" s="1430"/>
      <c r="BB589" s="1430"/>
      <c r="BC589" s="1430"/>
      <c r="BD589" s="1430"/>
    </row>
    <row r="590" spans="2:56">
      <c r="B590" s="1430"/>
      <c r="C590" s="1430"/>
      <c r="D590" s="1430"/>
      <c r="E590" s="1430"/>
      <c r="F590" s="1430"/>
      <c r="G590" s="1430"/>
      <c r="H590" s="1430"/>
      <c r="I590" s="1430"/>
      <c r="J590" s="1430"/>
      <c r="K590" s="1430"/>
      <c r="L590" s="1430"/>
      <c r="M590" s="1430"/>
      <c r="N590" s="1430"/>
      <c r="O590" s="1430"/>
      <c r="P590" s="1430"/>
      <c r="Q590" s="1430"/>
      <c r="R590" s="1430"/>
      <c r="S590" s="1430"/>
      <c r="T590" s="1430"/>
      <c r="U590" s="1430"/>
      <c r="V590" s="1430"/>
      <c r="W590" s="1430"/>
      <c r="X590" s="1430"/>
      <c r="Y590" s="1430"/>
      <c r="Z590" s="1430"/>
      <c r="AA590" s="1430"/>
      <c r="AB590" s="1430"/>
      <c r="AC590" s="1430"/>
      <c r="AD590" s="1430"/>
      <c r="AE590" s="1430"/>
      <c r="AF590" s="1430"/>
      <c r="AG590" s="1430"/>
      <c r="AH590" s="1430"/>
      <c r="AI590" s="1430"/>
      <c r="AJ590" s="1430"/>
      <c r="AK590" s="1430"/>
      <c r="AL590" s="1430"/>
      <c r="AM590" s="1430"/>
      <c r="AN590" s="1430"/>
      <c r="AO590" s="1430"/>
      <c r="AP590" s="1430"/>
      <c r="AQ590" s="1430"/>
      <c r="AR590" s="1430"/>
      <c r="AS590" s="1430"/>
      <c r="AT590" s="1430"/>
      <c r="AU590" s="1430"/>
      <c r="AV590" s="1430"/>
      <c r="AW590" s="1430"/>
      <c r="AX590" s="1430"/>
      <c r="AY590" s="1430"/>
      <c r="AZ590" s="1430"/>
      <c r="BA590" s="1430"/>
      <c r="BB590" s="1430"/>
      <c r="BC590" s="1430"/>
      <c r="BD590" s="1430"/>
    </row>
    <row r="591" spans="2:56">
      <c r="B591" s="1430"/>
      <c r="C591" s="1430"/>
      <c r="D591" s="1430"/>
      <c r="E591" s="1430"/>
      <c r="F591" s="1430"/>
      <c r="G591" s="1430"/>
      <c r="H591" s="1430"/>
      <c r="I591" s="1430"/>
      <c r="J591" s="1430"/>
      <c r="K591" s="1430"/>
      <c r="L591" s="1430"/>
      <c r="M591" s="1430"/>
      <c r="N591" s="1430"/>
      <c r="O591" s="1430"/>
      <c r="P591" s="1430"/>
      <c r="Q591" s="1430"/>
      <c r="R591" s="1430"/>
      <c r="S591" s="1430"/>
      <c r="T591" s="1430"/>
      <c r="U591" s="1430"/>
      <c r="V591" s="1430"/>
      <c r="W591" s="1430"/>
      <c r="X591" s="1430"/>
      <c r="Y591" s="1430"/>
      <c r="Z591" s="1430"/>
      <c r="AA591" s="1430"/>
      <c r="AB591" s="1430"/>
      <c r="AC591" s="1430"/>
      <c r="AD591" s="1430"/>
      <c r="AE591" s="1430"/>
      <c r="AF591" s="1430"/>
      <c r="AG591" s="1430"/>
      <c r="AH591" s="1430"/>
      <c r="AI591" s="1430"/>
      <c r="AJ591" s="1430"/>
      <c r="AK591" s="1430"/>
      <c r="AL591" s="1430"/>
      <c r="AM591" s="1430"/>
      <c r="AN591" s="1430"/>
      <c r="AO591" s="1430"/>
      <c r="AP591" s="1430"/>
      <c r="AQ591" s="1430"/>
      <c r="AR591" s="1430"/>
      <c r="AS591" s="1430"/>
      <c r="AT591" s="1430"/>
      <c r="AU591" s="1430"/>
      <c r="AV591" s="1430"/>
      <c r="AW591" s="1430"/>
      <c r="AX591" s="1430"/>
      <c r="AY591" s="1430"/>
      <c r="AZ591" s="1430"/>
      <c r="BA591" s="1430"/>
      <c r="BB591" s="1430"/>
      <c r="BC591" s="1430"/>
      <c r="BD591" s="1430"/>
    </row>
    <row r="592" spans="2:56">
      <c r="B592" s="1430"/>
      <c r="C592" s="1430"/>
      <c r="D592" s="1430"/>
      <c r="E592" s="1430"/>
      <c r="F592" s="1430"/>
      <c r="G592" s="1430"/>
      <c r="H592" s="1430"/>
      <c r="I592" s="1430"/>
      <c r="J592" s="1430"/>
      <c r="K592" s="1430"/>
      <c r="L592" s="1430"/>
      <c r="M592" s="1430"/>
      <c r="N592" s="1430"/>
      <c r="O592" s="1430"/>
      <c r="P592" s="1430"/>
      <c r="Q592" s="1430"/>
      <c r="R592" s="1430"/>
      <c r="S592" s="1430"/>
      <c r="T592" s="1430"/>
      <c r="U592" s="1430"/>
      <c r="V592" s="1430"/>
      <c r="W592" s="1430"/>
      <c r="X592" s="1430"/>
      <c r="Y592" s="1430"/>
      <c r="Z592" s="1430"/>
      <c r="AA592" s="1430"/>
      <c r="AB592" s="1430"/>
      <c r="AC592" s="1430"/>
      <c r="AD592" s="1430"/>
      <c r="AE592" s="1430"/>
      <c r="AF592" s="1430"/>
      <c r="AG592" s="1430"/>
      <c r="AH592" s="1430"/>
      <c r="AI592" s="1430"/>
      <c r="AJ592" s="1430"/>
      <c r="AK592" s="1430"/>
      <c r="AL592" s="1430"/>
      <c r="AM592" s="1430"/>
      <c r="AN592" s="1430"/>
      <c r="AO592" s="1430"/>
      <c r="AP592" s="1430"/>
      <c r="AQ592" s="1430"/>
      <c r="AR592" s="1430"/>
      <c r="AS592" s="1430"/>
      <c r="AT592" s="1430"/>
      <c r="AU592" s="1430"/>
      <c r="AV592" s="1430"/>
      <c r="AW592" s="1430"/>
      <c r="AX592" s="1430"/>
      <c r="AY592" s="1430"/>
      <c r="AZ592" s="1430"/>
      <c r="BA592" s="1430"/>
      <c r="BB592" s="1430"/>
      <c r="BC592" s="1430"/>
      <c r="BD592" s="1430"/>
    </row>
    <row r="593" spans="2:56">
      <c r="B593" s="1430"/>
      <c r="C593" s="1430"/>
      <c r="D593" s="1430"/>
      <c r="E593" s="1430"/>
      <c r="F593" s="1430"/>
      <c r="G593" s="1430"/>
      <c r="H593" s="1430"/>
      <c r="I593" s="1430"/>
      <c r="J593" s="1430"/>
      <c r="K593" s="1430"/>
      <c r="L593" s="1430"/>
      <c r="M593" s="1430"/>
      <c r="N593" s="1430"/>
      <c r="O593" s="1430"/>
      <c r="P593" s="1430"/>
      <c r="Q593" s="1430"/>
      <c r="R593" s="1430"/>
      <c r="S593" s="1430"/>
      <c r="T593" s="1430"/>
      <c r="U593" s="1430"/>
      <c r="V593" s="1430"/>
      <c r="W593" s="1430"/>
      <c r="X593" s="1430"/>
      <c r="Y593" s="1430"/>
      <c r="Z593" s="1430"/>
      <c r="AA593" s="1430"/>
      <c r="AB593" s="1430"/>
      <c r="AC593" s="1430"/>
      <c r="AD593" s="1430"/>
      <c r="AE593" s="1430"/>
      <c r="AF593" s="1430"/>
      <c r="AG593" s="1430"/>
      <c r="AH593" s="1430"/>
      <c r="AI593" s="1430"/>
      <c r="AJ593" s="1430"/>
      <c r="AK593" s="1430"/>
      <c r="AL593" s="1430"/>
      <c r="AM593" s="1430"/>
      <c r="AN593" s="1430"/>
      <c r="AO593" s="1430"/>
      <c r="AP593" s="1430"/>
      <c r="AQ593" s="1430"/>
      <c r="AR593" s="1430"/>
      <c r="AS593" s="1430"/>
      <c r="AT593" s="1430"/>
      <c r="AU593" s="1430"/>
      <c r="AV593" s="1430"/>
      <c r="AW593" s="1430"/>
      <c r="AX593" s="1430"/>
      <c r="AY593" s="1430"/>
      <c r="AZ593" s="1430"/>
      <c r="BA593" s="1430"/>
      <c r="BB593" s="1430"/>
      <c r="BC593" s="1430"/>
      <c r="BD593" s="1430"/>
    </row>
    <row r="594" spans="2:56">
      <c r="B594" s="1430"/>
      <c r="C594" s="1430"/>
      <c r="D594" s="1430"/>
      <c r="E594" s="1430"/>
      <c r="F594" s="1430"/>
      <c r="G594" s="1430"/>
      <c r="H594" s="1430"/>
      <c r="I594" s="1430"/>
      <c r="J594" s="1430"/>
      <c r="K594" s="1430"/>
      <c r="L594" s="1430"/>
      <c r="M594" s="1430"/>
      <c r="N594" s="1430"/>
      <c r="O594" s="1430"/>
      <c r="P594" s="1430"/>
      <c r="Q594" s="1430"/>
      <c r="R594" s="1430"/>
      <c r="S594" s="1430"/>
      <c r="T594" s="1430"/>
      <c r="U594" s="1430"/>
      <c r="V594" s="1430"/>
      <c r="W594" s="1430"/>
      <c r="X594" s="1430"/>
      <c r="Y594" s="1430"/>
      <c r="Z594" s="1430"/>
      <c r="AA594" s="1430"/>
      <c r="AB594" s="1430"/>
      <c r="AC594" s="1430"/>
      <c r="AD594" s="1430"/>
      <c r="AE594" s="1430"/>
      <c r="AF594" s="1430"/>
      <c r="AG594" s="1430"/>
      <c r="AH594" s="1430"/>
      <c r="AI594" s="1430"/>
      <c r="AJ594" s="1430"/>
      <c r="AK594" s="1430"/>
      <c r="AL594" s="1430"/>
      <c r="AM594" s="1430"/>
      <c r="AN594" s="1430"/>
      <c r="AO594" s="1430"/>
      <c r="AP594" s="1430"/>
      <c r="AQ594" s="1430"/>
      <c r="AR594" s="1430"/>
      <c r="AS594" s="1430"/>
      <c r="AT594" s="1430"/>
      <c r="AU594" s="1430"/>
      <c r="AV594" s="1430"/>
      <c r="AW594" s="1430"/>
      <c r="AX594" s="1430"/>
      <c r="AY594" s="1430"/>
      <c r="AZ594" s="1430"/>
      <c r="BA594" s="1430"/>
      <c r="BB594" s="1430"/>
      <c r="BC594" s="1430"/>
      <c r="BD594" s="1430"/>
    </row>
    <row r="595" spans="2:56">
      <c r="B595" s="1430"/>
      <c r="C595" s="1430"/>
      <c r="D595" s="1430"/>
      <c r="E595" s="1430"/>
      <c r="F595" s="1430"/>
      <c r="G595" s="1430"/>
      <c r="H595" s="1430"/>
      <c r="I595" s="1430"/>
      <c r="J595" s="1430"/>
      <c r="K595" s="1430"/>
      <c r="L595" s="1430"/>
      <c r="M595" s="1430"/>
      <c r="N595" s="1430"/>
      <c r="O595" s="1430"/>
      <c r="P595" s="1430"/>
      <c r="Q595" s="1430"/>
      <c r="R595" s="1430"/>
      <c r="S595" s="1430"/>
      <c r="T595" s="1430"/>
      <c r="U595" s="1430"/>
      <c r="V595" s="1430"/>
      <c r="W595" s="1430"/>
      <c r="X595" s="1430"/>
      <c r="Y595" s="1430"/>
      <c r="Z595" s="1430"/>
      <c r="AA595" s="1430"/>
      <c r="AB595" s="1430"/>
      <c r="AC595" s="1430"/>
      <c r="AD595" s="1430"/>
      <c r="AE595" s="1430"/>
      <c r="AF595" s="1430"/>
      <c r="AG595" s="1430"/>
      <c r="AH595" s="1430"/>
      <c r="AI595" s="1430"/>
      <c r="AJ595" s="1430"/>
      <c r="AK595" s="1430"/>
      <c r="AL595" s="1430"/>
      <c r="AM595" s="1430"/>
      <c r="AN595" s="1430"/>
      <c r="AO595" s="1430"/>
      <c r="AP595" s="1430"/>
      <c r="AQ595" s="1430"/>
      <c r="AR595" s="1430"/>
      <c r="AS595" s="1430"/>
      <c r="AT595" s="1430"/>
      <c r="AU595" s="1430"/>
      <c r="AV595" s="1430"/>
      <c r="AW595" s="1430"/>
      <c r="AX595" s="1430"/>
      <c r="AY595" s="1430"/>
      <c r="AZ595" s="1430"/>
      <c r="BA595" s="1430"/>
      <c r="BB595" s="1430"/>
      <c r="BC595" s="1430"/>
      <c r="BD595" s="1430"/>
    </row>
    <row r="596" spans="2:56">
      <c r="B596" s="1430"/>
      <c r="C596" s="1430"/>
      <c r="D596" s="1430"/>
      <c r="E596" s="1430"/>
      <c r="F596" s="1430"/>
      <c r="G596" s="1430"/>
      <c r="H596" s="1430"/>
      <c r="I596" s="1430"/>
      <c r="J596" s="1430"/>
      <c r="K596" s="1430"/>
      <c r="L596" s="1430"/>
      <c r="M596" s="1430"/>
      <c r="N596" s="1430"/>
      <c r="O596" s="1430"/>
      <c r="P596" s="1430"/>
      <c r="Q596" s="1430"/>
      <c r="R596" s="1430"/>
      <c r="S596" s="1430"/>
      <c r="T596" s="1430"/>
      <c r="U596" s="1430"/>
      <c r="V596" s="1430"/>
      <c r="W596" s="1430"/>
      <c r="X596" s="1430"/>
      <c r="Y596" s="1430"/>
      <c r="Z596" s="1430"/>
      <c r="AA596" s="1430"/>
      <c r="AB596" s="1430"/>
      <c r="AC596" s="1430"/>
      <c r="AD596" s="1430"/>
      <c r="AE596" s="1430"/>
      <c r="AF596" s="1430"/>
      <c r="AG596" s="1430"/>
      <c r="AH596" s="1430"/>
      <c r="AI596" s="1430"/>
      <c r="AJ596" s="1430"/>
      <c r="AK596" s="1430"/>
      <c r="AL596" s="1430"/>
      <c r="AM596" s="1430"/>
      <c r="AN596" s="1430"/>
      <c r="AO596" s="1430"/>
      <c r="AP596" s="1430"/>
      <c r="AQ596" s="1430"/>
      <c r="AR596" s="1430"/>
      <c r="AS596" s="1430"/>
      <c r="AT596" s="1430"/>
      <c r="AU596" s="1430"/>
      <c r="AV596" s="1430"/>
      <c r="AW596" s="1430"/>
      <c r="AX596" s="1430"/>
      <c r="AY596" s="1430"/>
      <c r="AZ596" s="1430"/>
      <c r="BA596" s="1430"/>
      <c r="BB596" s="1430"/>
      <c r="BC596" s="1430"/>
      <c r="BD596" s="1430"/>
    </row>
    <row r="597" spans="2:56">
      <c r="B597" s="1430"/>
      <c r="C597" s="1430"/>
      <c r="D597" s="1430"/>
      <c r="E597" s="1430"/>
      <c r="F597" s="1430"/>
      <c r="G597" s="1430"/>
      <c r="H597" s="1430"/>
      <c r="I597" s="1430"/>
      <c r="J597" s="1430"/>
      <c r="K597" s="1430"/>
      <c r="L597" s="1430"/>
      <c r="M597" s="1430"/>
      <c r="N597" s="1430"/>
      <c r="O597" s="1430"/>
      <c r="P597" s="1430"/>
      <c r="Q597" s="1430"/>
      <c r="R597" s="1430"/>
      <c r="S597" s="1430"/>
      <c r="T597" s="1430"/>
      <c r="U597" s="1430"/>
      <c r="V597" s="1430"/>
      <c r="W597" s="1430"/>
      <c r="X597" s="1430"/>
      <c r="Y597" s="1430"/>
      <c r="Z597" s="1430"/>
      <c r="AA597" s="1430"/>
      <c r="AB597" s="1430"/>
      <c r="AC597" s="1430"/>
      <c r="AD597" s="1430"/>
      <c r="AE597" s="1430"/>
      <c r="AF597" s="1430"/>
      <c r="AG597" s="1430"/>
      <c r="AH597" s="1430"/>
      <c r="AI597" s="1430"/>
      <c r="AJ597" s="1430"/>
      <c r="AK597" s="1430"/>
      <c r="AL597" s="1430"/>
      <c r="AM597" s="1430"/>
      <c r="AN597" s="1430"/>
      <c r="AO597" s="1430"/>
      <c r="AP597" s="1430"/>
      <c r="AQ597" s="1430"/>
      <c r="AR597" s="1430"/>
      <c r="AS597" s="1430"/>
      <c r="AT597" s="1430"/>
      <c r="AU597" s="1430"/>
      <c r="AV597" s="1430"/>
      <c r="AW597" s="1430"/>
      <c r="AX597" s="1430"/>
      <c r="AY597" s="1430"/>
      <c r="AZ597" s="1430"/>
      <c r="BA597" s="1430"/>
      <c r="BB597" s="1430"/>
      <c r="BC597" s="1430"/>
      <c r="BD597" s="1430"/>
    </row>
    <row r="598" spans="2:56">
      <c r="B598" s="1430"/>
      <c r="C598" s="1430"/>
      <c r="D598" s="1430"/>
      <c r="E598" s="1430"/>
      <c r="F598" s="1430"/>
      <c r="G598" s="1430"/>
      <c r="H598" s="1430"/>
      <c r="I598" s="1430"/>
      <c r="J598" s="1430"/>
      <c r="K598" s="1430"/>
      <c r="L598" s="1430"/>
      <c r="M598" s="1430"/>
      <c r="N598" s="1430"/>
      <c r="O598" s="1430"/>
      <c r="P598" s="1430"/>
      <c r="Q598" s="1430"/>
      <c r="R598" s="1430"/>
      <c r="S598" s="1430"/>
      <c r="T598" s="1430"/>
      <c r="U598" s="1430"/>
      <c r="V598" s="1430"/>
      <c r="W598" s="1430"/>
      <c r="X598" s="1430"/>
      <c r="Y598" s="1430"/>
      <c r="Z598" s="1430"/>
      <c r="AA598" s="1430"/>
      <c r="AB598" s="1430"/>
      <c r="AC598" s="1430"/>
      <c r="AD598" s="1430"/>
      <c r="AE598" s="1430"/>
      <c r="AF598" s="1430"/>
      <c r="AG598" s="1430"/>
      <c r="AH598" s="1430"/>
      <c r="AI598" s="1430"/>
      <c r="AJ598" s="1430"/>
      <c r="AK598" s="1430"/>
      <c r="AL598" s="1430"/>
      <c r="AM598" s="1430"/>
      <c r="AN598" s="1430"/>
      <c r="AO598" s="1430"/>
      <c r="AP598" s="1430"/>
      <c r="AQ598" s="1430"/>
      <c r="AR598" s="1430"/>
      <c r="AS598" s="1430"/>
      <c r="AT598" s="1430"/>
      <c r="AU598" s="1430"/>
      <c r="AV598" s="1430"/>
      <c r="AW598" s="1430"/>
      <c r="AX598" s="1430"/>
      <c r="AY598" s="1430"/>
      <c r="AZ598" s="1430"/>
      <c r="BA598" s="1430"/>
      <c r="BB598" s="1430"/>
      <c r="BC598" s="1430"/>
      <c r="BD598" s="1430"/>
    </row>
    <row r="599" spans="2:56">
      <c r="B599" s="1430"/>
      <c r="C599" s="1430"/>
      <c r="D599" s="1430"/>
      <c r="E599" s="1430"/>
      <c r="F599" s="1430"/>
      <c r="G599" s="1430"/>
      <c r="H599" s="1430"/>
      <c r="I599" s="1430"/>
      <c r="J599" s="1430"/>
      <c r="K599" s="1430"/>
      <c r="L599" s="1430"/>
      <c r="M599" s="1430"/>
      <c r="N599" s="1430"/>
      <c r="O599" s="1430"/>
      <c r="P599" s="1430"/>
      <c r="Q599" s="1430"/>
      <c r="R599" s="1430"/>
      <c r="S599" s="1430"/>
      <c r="T599" s="1430"/>
      <c r="U599" s="1430"/>
      <c r="V599" s="1430"/>
      <c r="W599" s="1430"/>
      <c r="X599" s="1430"/>
      <c r="Y599" s="1430"/>
      <c r="Z599" s="1430"/>
      <c r="AA599" s="1430"/>
      <c r="AB599" s="1430"/>
      <c r="AC599" s="1430"/>
      <c r="AD599" s="1430"/>
      <c r="AE599" s="1430"/>
      <c r="AF599" s="1430"/>
      <c r="AG599" s="1430"/>
      <c r="AH599" s="1430"/>
      <c r="AI599" s="1430"/>
      <c r="AJ599" s="1430"/>
      <c r="AK599" s="1430"/>
      <c r="AL599" s="1430"/>
      <c r="AM599" s="1430"/>
      <c r="AN599" s="1430"/>
      <c r="AO599" s="1430"/>
      <c r="AP599" s="1430"/>
      <c r="AQ599" s="1430"/>
      <c r="AR599" s="1430"/>
      <c r="AS599" s="1430"/>
      <c r="AT599" s="1430"/>
      <c r="AU599" s="1430"/>
      <c r="AV599" s="1430"/>
      <c r="AW599" s="1430"/>
      <c r="AX599" s="1430"/>
      <c r="AY599" s="1430"/>
      <c r="AZ599" s="1430"/>
      <c r="BA599" s="1430"/>
      <c r="BB599" s="1430"/>
      <c r="BC599" s="1430"/>
      <c r="BD599" s="1430"/>
    </row>
    <row r="600" spans="2:56">
      <c r="B600" s="1430"/>
      <c r="C600" s="1430"/>
      <c r="D600" s="1430"/>
      <c r="E600" s="1430"/>
      <c r="F600" s="1430"/>
      <c r="G600" s="1430"/>
      <c r="H600" s="1430"/>
      <c r="I600" s="1430"/>
      <c r="J600" s="1430"/>
      <c r="K600" s="1430"/>
      <c r="L600" s="1430"/>
      <c r="M600" s="1430"/>
      <c r="N600" s="1430"/>
      <c r="O600" s="1430"/>
      <c r="P600" s="1430"/>
      <c r="Q600" s="1430"/>
      <c r="R600" s="1430"/>
      <c r="S600" s="1430"/>
      <c r="T600" s="1430"/>
      <c r="U600" s="1430"/>
      <c r="V600" s="1430"/>
      <c r="W600" s="1430"/>
      <c r="X600" s="1430"/>
      <c r="Y600" s="1430"/>
      <c r="Z600" s="1430"/>
      <c r="AA600" s="1430"/>
      <c r="AB600" s="1430"/>
      <c r="AC600" s="1430"/>
      <c r="AD600" s="1430"/>
      <c r="AE600" s="1430"/>
      <c r="AF600" s="1430"/>
      <c r="AG600" s="1430"/>
      <c r="AH600" s="1430"/>
      <c r="AI600" s="1430"/>
      <c r="AJ600" s="1430"/>
      <c r="AK600" s="1430"/>
      <c r="AL600" s="1430"/>
      <c r="AM600" s="1430"/>
      <c r="AN600" s="1430"/>
      <c r="AO600" s="1430"/>
      <c r="AP600" s="1430"/>
      <c r="AQ600" s="1430"/>
      <c r="AR600" s="1430"/>
      <c r="AS600" s="1430"/>
      <c r="AT600" s="1430"/>
      <c r="AU600" s="1430"/>
      <c r="AV600" s="1430"/>
      <c r="AW600" s="1430"/>
      <c r="AX600" s="1430"/>
      <c r="AY600" s="1430"/>
      <c r="AZ600" s="1430"/>
      <c r="BA600" s="1430"/>
      <c r="BB600" s="1430"/>
      <c r="BC600" s="1430"/>
      <c r="BD600" s="1430"/>
    </row>
    <row r="601" spans="2:56">
      <c r="B601" s="1430"/>
      <c r="C601" s="1430"/>
      <c r="D601" s="1430"/>
      <c r="E601" s="1430"/>
      <c r="F601" s="1430"/>
      <c r="G601" s="1430"/>
      <c r="H601" s="1430"/>
      <c r="I601" s="1430"/>
      <c r="J601" s="1430"/>
      <c r="K601" s="1430"/>
      <c r="L601" s="1430"/>
      <c r="M601" s="1430"/>
      <c r="N601" s="1430"/>
      <c r="O601" s="1430"/>
      <c r="P601" s="1430"/>
      <c r="Q601" s="1430"/>
      <c r="R601" s="1430"/>
      <c r="S601" s="1430"/>
      <c r="T601" s="1430"/>
      <c r="U601" s="1430"/>
      <c r="V601" s="1430"/>
      <c r="W601" s="1430"/>
      <c r="X601" s="1430"/>
      <c r="Y601" s="1430"/>
      <c r="Z601" s="1430"/>
      <c r="AA601" s="1430"/>
      <c r="AB601" s="1430"/>
      <c r="AC601" s="1430"/>
      <c r="AD601" s="1430"/>
      <c r="AE601" s="1430"/>
      <c r="AF601" s="1430"/>
      <c r="AG601" s="1430"/>
      <c r="AH601" s="1430"/>
      <c r="AI601" s="1430"/>
      <c r="AJ601" s="1430"/>
      <c r="AK601" s="1430"/>
      <c r="AL601" s="1430"/>
      <c r="AM601" s="1430"/>
      <c r="AN601" s="1430"/>
      <c r="AO601" s="1430"/>
      <c r="AP601" s="1430"/>
      <c r="AQ601" s="1430"/>
      <c r="AR601" s="1430"/>
      <c r="AS601" s="1430"/>
      <c r="AT601" s="1430"/>
      <c r="AU601" s="1430"/>
      <c r="AV601" s="1430"/>
      <c r="AW601" s="1430"/>
      <c r="AX601" s="1430"/>
      <c r="AY601" s="1430"/>
      <c r="AZ601" s="1430"/>
      <c r="BA601" s="1430"/>
      <c r="BB601" s="1430"/>
      <c r="BC601" s="1430"/>
      <c r="BD601" s="1430"/>
    </row>
    <row r="602" spans="2:56">
      <c r="B602" s="1430"/>
      <c r="C602" s="1430"/>
      <c r="D602" s="1430"/>
      <c r="E602" s="1430"/>
      <c r="F602" s="1430"/>
      <c r="G602" s="1430"/>
      <c r="H602" s="1430"/>
      <c r="I602" s="1430"/>
      <c r="J602" s="1430"/>
      <c r="K602" s="1430"/>
      <c r="L602" s="1430"/>
      <c r="M602" s="1430"/>
      <c r="N602" s="1430"/>
      <c r="O602" s="1430"/>
      <c r="P602" s="1430"/>
      <c r="Q602" s="1430"/>
      <c r="R602" s="1430"/>
      <c r="S602" s="1430"/>
      <c r="T602" s="1430"/>
      <c r="U602" s="1430"/>
      <c r="V602" s="1430"/>
      <c r="W602" s="1430"/>
      <c r="X602" s="1430"/>
      <c r="Y602" s="1430"/>
      <c r="Z602" s="1430"/>
      <c r="AA602" s="1430"/>
      <c r="AB602" s="1430"/>
      <c r="AC602" s="1430"/>
      <c r="AD602" s="1430"/>
      <c r="AE602" s="1430"/>
      <c r="AF602" s="1430"/>
      <c r="AG602" s="1430"/>
      <c r="AH602" s="1430"/>
      <c r="AI602" s="1430"/>
      <c r="AJ602" s="1430"/>
      <c r="AK602" s="1430"/>
      <c r="AL602" s="1430"/>
      <c r="AM602" s="1430"/>
      <c r="AN602" s="1430"/>
      <c r="AO602" s="1430"/>
      <c r="AP602" s="1430"/>
      <c r="AQ602" s="1430"/>
      <c r="AR602" s="1430"/>
      <c r="AS602" s="1430"/>
      <c r="AT602" s="1430"/>
      <c r="AU602" s="1430"/>
      <c r="AV602" s="1430"/>
      <c r="AW602" s="1430"/>
      <c r="AX602" s="1430"/>
      <c r="AY602" s="1430"/>
      <c r="AZ602" s="1430"/>
      <c r="BA602" s="1430"/>
      <c r="BB602" s="1430"/>
      <c r="BC602" s="1430"/>
      <c r="BD602" s="1430"/>
    </row>
    <row r="603" spans="2:56">
      <c r="B603" s="1430"/>
      <c r="C603" s="1430"/>
      <c r="D603" s="1430"/>
      <c r="E603" s="1430"/>
      <c r="F603" s="1430"/>
      <c r="G603" s="1430"/>
      <c r="H603" s="1430"/>
      <c r="I603" s="1430"/>
      <c r="J603" s="1430"/>
      <c r="K603" s="1430"/>
      <c r="L603" s="1430"/>
      <c r="M603" s="1430"/>
      <c r="N603" s="1430"/>
      <c r="O603" s="1430"/>
      <c r="P603" s="1430"/>
      <c r="Q603" s="1430"/>
      <c r="R603" s="1430"/>
      <c r="S603" s="1430"/>
      <c r="T603" s="1430"/>
      <c r="U603" s="1430"/>
      <c r="V603" s="1430"/>
      <c r="W603" s="1430"/>
      <c r="X603" s="1430"/>
      <c r="Y603" s="1430"/>
      <c r="Z603" s="1430"/>
      <c r="AA603" s="1430"/>
      <c r="AB603" s="1430"/>
      <c r="AC603" s="1430"/>
      <c r="AD603" s="1430"/>
      <c r="AE603" s="1430"/>
      <c r="AF603" s="1430"/>
      <c r="AG603" s="1430"/>
      <c r="AH603" s="1430"/>
      <c r="AI603" s="1430"/>
      <c r="AJ603" s="1430"/>
      <c r="AK603" s="1430"/>
      <c r="AL603" s="1430"/>
      <c r="AM603" s="1430"/>
      <c r="AN603" s="1430"/>
      <c r="AO603" s="1430"/>
      <c r="AP603" s="1430"/>
      <c r="AQ603" s="1430"/>
      <c r="AR603" s="1430"/>
      <c r="AS603" s="1430"/>
      <c r="AT603" s="1430"/>
      <c r="AU603" s="1430"/>
      <c r="AV603" s="1430"/>
      <c r="AW603" s="1430"/>
      <c r="AX603" s="1430"/>
      <c r="AY603" s="1430"/>
      <c r="AZ603" s="1430"/>
      <c r="BA603" s="1430"/>
      <c r="BB603" s="1430"/>
      <c r="BC603" s="1430"/>
      <c r="BD603" s="1430"/>
    </row>
    <row r="604" spans="2:56">
      <c r="B604" s="1430"/>
      <c r="C604" s="1430"/>
      <c r="D604" s="1430"/>
      <c r="E604" s="1430"/>
      <c r="F604" s="1430"/>
      <c r="G604" s="1430"/>
      <c r="H604" s="1430"/>
      <c r="I604" s="1430"/>
      <c r="J604" s="1430"/>
      <c r="K604" s="1430"/>
      <c r="L604" s="1430"/>
      <c r="M604" s="1430"/>
      <c r="N604" s="1430"/>
      <c r="O604" s="1430"/>
      <c r="P604" s="1430"/>
      <c r="Q604" s="1430"/>
      <c r="R604" s="1430"/>
      <c r="S604" s="1430"/>
      <c r="T604" s="1430"/>
      <c r="U604" s="1430"/>
      <c r="V604" s="1430"/>
      <c r="W604" s="1430"/>
      <c r="X604" s="1430"/>
      <c r="Y604" s="1430"/>
      <c r="Z604" s="1430"/>
      <c r="AA604" s="1430"/>
      <c r="AB604" s="1430"/>
      <c r="AC604" s="1430"/>
      <c r="AD604" s="1430"/>
      <c r="AE604" s="1430"/>
      <c r="AF604" s="1430"/>
      <c r="AG604" s="1430"/>
      <c r="AH604" s="1430"/>
      <c r="AI604" s="1430"/>
      <c r="AJ604" s="1430"/>
      <c r="AK604" s="1430"/>
      <c r="AL604" s="1430"/>
      <c r="AM604" s="1430"/>
      <c r="AN604" s="1430"/>
      <c r="AO604" s="1430"/>
      <c r="AP604" s="1430"/>
      <c r="AQ604" s="1430"/>
      <c r="AR604" s="1430"/>
      <c r="AS604" s="1430"/>
      <c r="AT604" s="1430"/>
      <c r="AU604" s="1430"/>
      <c r="AV604" s="1430"/>
      <c r="AW604" s="1430"/>
      <c r="AX604" s="1430"/>
      <c r="AY604" s="1430"/>
      <c r="AZ604" s="1430"/>
      <c r="BA604" s="1430"/>
      <c r="BB604" s="1430"/>
      <c r="BC604" s="1430"/>
      <c r="BD604" s="1430"/>
    </row>
    <row r="605" spans="2:56">
      <c r="B605" s="1430"/>
      <c r="C605" s="1430"/>
      <c r="D605" s="1430"/>
      <c r="E605" s="1430"/>
      <c r="F605" s="1430"/>
      <c r="G605" s="1430"/>
      <c r="H605" s="1430"/>
      <c r="I605" s="1430"/>
      <c r="J605" s="1430"/>
      <c r="K605" s="1430"/>
      <c r="L605" s="1430"/>
      <c r="M605" s="1430"/>
      <c r="N605" s="1430"/>
      <c r="O605" s="1430"/>
      <c r="P605" s="1430"/>
      <c r="Q605" s="1430"/>
      <c r="R605" s="1430"/>
      <c r="S605" s="1430"/>
      <c r="T605" s="1430"/>
      <c r="U605" s="1430"/>
      <c r="V605" s="1430"/>
      <c r="W605" s="1430"/>
      <c r="X605" s="1430"/>
      <c r="Y605" s="1430"/>
      <c r="Z605" s="1430"/>
      <c r="AA605" s="1430"/>
      <c r="AB605" s="1430"/>
      <c r="AC605" s="1430"/>
      <c r="AD605" s="1430"/>
      <c r="AE605" s="1430"/>
      <c r="AF605" s="1430"/>
      <c r="AG605" s="1430"/>
      <c r="AH605" s="1430"/>
      <c r="AI605" s="1430"/>
      <c r="AJ605" s="1430"/>
      <c r="AK605" s="1430"/>
      <c r="AL605" s="1430"/>
      <c r="AM605" s="1430"/>
      <c r="AN605" s="1430"/>
      <c r="AO605" s="1430"/>
      <c r="AP605" s="1430"/>
      <c r="AQ605" s="1430"/>
      <c r="AR605" s="1430"/>
      <c r="AS605" s="1430"/>
      <c r="AT605" s="1430"/>
      <c r="AU605" s="1430"/>
      <c r="AV605" s="1430"/>
      <c r="AW605" s="1430"/>
      <c r="AX605" s="1430"/>
      <c r="AY605" s="1430"/>
      <c r="AZ605" s="1430"/>
      <c r="BA605" s="1430"/>
      <c r="BB605" s="1430"/>
      <c r="BC605" s="1430"/>
      <c r="BD605" s="1430"/>
    </row>
    <row r="606" spans="2:56">
      <c r="B606" s="1430"/>
      <c r="C606" s="1430"/>
      <c r="D606" s="1430"/>
      <c r="E606" s="1430"/>
      <c r="F606" s="1430"/>
      <c r="G606" s="1430"/>
      <c r="H606" s="1430"/>
      <c r="I606" s="1430"/>
      <c r="J606" s="1430"/>
      <c r="K606" s="1430"/>
      <c r="L606" s="1430"/>
      <c r="M606" s="1430"/>
      <c r="N606" s="1430"/>
      <c r="O606" s="1430"/>
      <c r="P606" s="1430"/>
      <c r="Q606" s="1430"/>
      <c r="R606" s="1430"/>
      <c r="S606" s="1430"/>
      <c r="T606" s="1430"/>
      <c r="U606" s="1430"/>
      <c r="V606" s="1430"/>
      <c r="W606" s="1430"/>
      <c r="X606" s="1430"/>
      <c r="Y606" s="1430"/>
      <c r="Z606" s="1430"/>
      <c r="AA606" s="1430"/>
      <c r="AB606" s="1430"/>
      <c r="AC606" s="1430"/>
      <c r="AD606" s="1430"/>
      <c r="AE606" s="1430"/>
      <c r="AF606" s="1430"/>
      <c r="AG606" s="1430"/>
      <c r="AH606" s="1430"/>
      <c r="AI606" s="1430"/>
      <c r="AJ606" s="1430"/>
      <c r="AK606" s="1430"/>
      <c r="AL606" s="1430"/>
      <c r="AM606" s="1430"/>
      <c r="AN606" s="1430"/>
      <c r="AO606" s="1430"/>
      <c r="AP606" s="1430"/>
      <c r="AQ606" s="1430"/>
      <c r="AR606" s="1430"/>
      <c r="AS606" s="1430"/>
      <c r="AT606" s="1430"/>
      <c r="AU606" s="1430"/>
      <c r="AV606" s="1430"/>
      <c r="AW606" s="1430"/>
      <c r="AX606" s="1430"/>
      <c r="AY606" s="1430"/>
      <c r="AZ606" s="1430"/>
      <c r="BA606" s="1430"/>
      <c r="BB606" s="1430"/>
      <c r="BC606" s="1430"/>
      <c r="BD606" s="1430"/>
    </row>
    <row r="607" spans="2:56">
      <c r="B607" s="1430"/>
      <c r="C607" s="1430"/>
      <c r="D607" s="1430"/>
      <c r="E607" s="1430"/>
      <c r="F607" s="1430"/>
      <c r="G607" s="1430"/>
      <c r="H607" s="1430"/>
      <c r="I607" s="1430"/>
      <c r="J607" s="1430"/>
      <c r="K607" s="1430"/>
      <c r="L607" s="1430"/>
      <c r="M607" s="1430"/>
      <c r="N607" s="1430"/>
      <c r="O607" s="1430"/>
      <c r="P607" s="1430"/>
      <c r="Q607" s="1430"/>
      <c r="R607" s="1430"/>
      <c r="S607" s="1430"/>
      <c r="T607" s="1430"/>
      <c r="U607" s="1430"/>
      <c r="V607" s="1430"/>
      <c r="W607" s="1430"/>
      <c r="X607" s="1430"/>
      <c r="Y607" s="1430"/>
      <c r="Z607" s="1430"/>
      <c r="AA607" s="1430"/>
      <c r="AB607" s="1430"/>
      <c r="AC607" s="1430"/>
      <c r="AD607" s="1430"/>
      <c r="AE607" s="1430"/>
      <c r="AF607" s="1430"/>
      <c r="AG607" s="1430"/>
      <c r="AH607" s="1430"/>
      <c r="AI607" s="1430"/>
      <c r="AJ607" s="1430"/>
      <c r="AK607" s="1430"/>
      <c r="AL607" s="1430"/>
      <c r="AM607" s="1430"/>
      <c r="AN607" s="1430"/>
      <c r="AO607" s="1430"/>
      <c r="AP607" s="1430"/>
      <c r="AQ607" s="1430"/>
      <c r="AR607" s="1430"/>
      <c r="AS607" s="1430"/>
      <c r="AT607" s="1430"/>
      <c r="AU607" s="1430"/>
      <c r="AV607" s="1430"/>
      <c r="AW607" s="1430"/>
      <c r="AX607" s="1430"/>
      <c r="AY607" s="1430"/>
      <c r="AZ607" s="1430"/>
      <c r="BA607" s="1430"/>
      <c r="BB607" s="1430"/>
      <c r="BC607" s="1430"/>
      <c r="BD607" s="1430"/>
    </row>
    <row r="608" spans="2:56">
      <c r="B608" s="1430"/>
      <c r="C608" s="1430"/>
      <c r="D608" s="1430"/>
      <c r="E608" s="1430"/>
      <c r="F608" s="1430"/>
      <c r="G608" s="1430"/>
      <c r="H608" s="1430"/>
      <c r="I608" s="1430"/>
      <c r="J608" s="1430"/>
      <c r="K608" s="1430"/>
      <c r="L608" s="1430"/>
      <c r="M608" s="1430"/>
      <c r="N608" s="1430"/>
      <c r="O608" s="1430"/>
      <c r="P608" s="1430"/>
      <c r="Q608" s="1430"/>
      <c r="R608" s="1430"/>
      <c r="S608" s="1430"/>
      <c r="T608" s="1430"/>
      <c r="U608" s="1430"/>
      <c r="V608" s="1430"/>
      <c r="W608" s="1430"/>
      <c r="X608" s="1430"/>
      <c r="Y608" s="1430"/>
      <c r="Z608" s="1430"/>
      <c r="AA608" s="1430"/>
      <c r="AB608" s="1430"/>
      <c r="AC608" s="1430"/>
      <c r="AD608" s="1430"/>
      <c r="AE608" s="1430"/>
      <c r="AF608" s="1430"/>
      <c r="AG608" s="1430"/>
      <c r="AH608" s="1430"/>
      <c r="AI608" s="1430"/>
      <c r="AJ608" s="1430"/>
      <c r="AK608" s="1430"/>
      <c r="AL608" s="1430"/>
      <c r="AM608" s="1430"/>
      <c r="AN608" s="1430"/>
      <c r="AO608" s="1430"/>
      <c r="AP608" s="1430"/>
      <c r="AQ608" s="1430"/>
      <c r="AR608" s="1430"/>
      <c r="AS608" s="1430"/>
      <c r="AT608" s="1430"/>
      <c r="AU608" s="1430"/>
      <c r="AV608" s="1430"/>
      <c r="AW608" s="1430"/>
      <c r="AX608" s="1430"/>
      <c r="AY608" s="1430"/>
      <c r="AZ608" s="1430"/>
      <c r="BA608" s="1430"/>
      <c r="BB608" s="1430"/>
      <c r="BC608" s="1430"/>
      <c r="BD608" s="1430"/>
    </row>
    <row r="609" spans="2:56">
      <c r="B609" s="1430"/>
      <c r="C609" s="1430"/>
      <c r="D609" s="1430"/>
      <c r="E609" s="1430"/>
      <c r="F609" s="1430"/>
      <c r="G609" s="1430"/>
      <c r="H609" s="1430"/>
      <c r="I609" s="1430"/>
      <c r="J609" s="1430"/>
      <c r="K609" s="1430"/>
      <c r="L609" s="1430"/>
      <c r="M609" s="1430"/>
      <c r="N609" s="1430"/>
      <c r="O609" s="1430"/>
      <c r="P609" s="1430"/>
      <c r="Q609" s="1430"/>
      <c r="R609" s="1430"/>
      <c r="S609" s="1430"/>
      <c r="T609" s="1430"/>
      <c r="U609" s="1430"/>
      <c r="V609" s="1430"/>
      <c r="W609" s="1430"/>
      <c r="X609" s="1430"/>
      <c r="Y609" s="1430"/>
      <c r="Z609" s="1430"/>
      <c r="AA609" s="1430"/>
      <c r="AB609" s="1430"/>
      <c r="AC609" s="1430"/>
      <c r="AD609" s="1430"/>
      <c r="AE609" s="1430"/>
      <c r="AF609" s="1430"/>
      <c r="AG609" s="1430"/>
      <c r="AH609" s="1430"/>
      <c r="AI609" s="1430"/>
      <c r="AJ609" s="1430"/>
      <c r="AK609" s="1430"/>
      <c r="AL609" s="1430"/>
      <c r="AM609" s="1430"/>
      <c r="AN609" s="1430"/>
      <c r="AO609" s="1430"/>
      <c r="AP609" s="1430"/>
      <c r="AQ609" s="1430"/>
      <c r="AR609" s="1430"/>
      <c r="AS609" s="1430"/>
      <c r="AT609" s="1430"/>
      <c r="AU609" s="1430"/>
      <c r="AV609" s="1430"/>
      <c r="AW609" s="1430"/>
      <c r="AX609" s="1430"/>
      <c r="AY609" s="1430"/>
      <c r="AZ609" s="1430"/>
      <c r="BA609" s="1430"/>
      <c r="BB609" s="1430"/>
      <c r="BC609" s="1430"/>
      <c r="BD609" s="1430"/>
    </row>
    <row r="610" spans="2:56">
      <c r="B610" s="1430"/>
      <c r="C610" s="1430"/>
      <c r="D610" s="1430"/>
      <c r="E610" s="1430"/>
      <c r="F610" s="1430"/>
      <c r="G610" s="1430"/>
      <c r="H610" s="1430"/>
      <c r="I610" s="1430"/>
      <c r="J610" s="1430"/>
      <c r="K610" s="1430"/>
      <c r="L610" s="1430"/>
      <c r="M610" s="1430"/>
      <c r="N610" s="1430"/>
      <c r="O610" s="1430"/>
      <c r="P610" s="1430"/>
      <c r="Q610" s="1430"/>
      <c r="R610" s="1430"/>
      <c r="S610" s="1430"/>
      <c r="T610" s="1430"/>
      <c r="U610" s="1430"/>
      <c r="V610" s="1430"/>
      <c r="W610" s="1430"/>
      <c r="X610" s="1430"/>
      <c r="Y610" s="1430"/>
      <c r="Z610" s="1430"/>
      <c r="AA610" s="1430"/>
      <c r="AB610" s="1430"/>
      <c r="AC610" s="1430"/>
      <c r="AD610" s="1430"/>
      <c r="AE610" s="1430"/>
      <c r="AF610" s="1430"/>
      <c r="AG610" s="1430"/>
      <c r="AH610" s="1430"/>
      <c r="AI610" s="1430"/>
      <c r="AJ610" s="1430"/>
      <c r="AK610" s="1430"/>
      <c r="AL610" s="1430"/>
      <c r="AM610" s="1430"/>
      <c r="AN610" s="1430"/>
      <c r="AO610" s="1430"/>
      <c r="AP610" s="1430"/>
      <c r="AQ610" s="1430"/>
      <c r="AR610" s="1430"/>
      <c r="AS610" s="1430"/>
      <c r="AT610" s="1430"/>
      <c r="AU610" s="1430"/>
      <c r="AV610" s="1430"/>
      <c r="AW610" s="1430"/>
      <c r="AX610" s="1430"/>
      <c r="AY610" s="1430"/>
      <c r="AZ610" s="1430"/>
      <c r="BA610" s="1430"/>
      <c r="BB610" s="1430"/>
      <c r="BC610" s="1430"/>
      <c r="BD610" s="1430"/>
    </row>
    <row r="611" spans="2:56">
      <c r="B611" s="1430"/>
      <c r="C611" s="1430"/>
      <c r="D611" s="1430"/>
      <c r="E611" s="1430"/>
      <c r="F611" s="1430"/>
      <c r="G611" s="1430"/>
      <c r="H611" s="1430"/>
      <c r="I611" s="1430"/>
      <c r="J611" s="1430"/>
      <c r="K611" s="1430"/>
      <c r="L611" s="1430"/>
      <c r="M611" s="1430"/>
      <c r="N611" s="1430"/>
      <c r="O611" s="1430"/>
      <c r="P611" s="1430"/>
      <c r="Q611" s="1430"/>
      <c r="R611" s="1430"/>
      <c r="S611" s="1430"/>
      <c r="T611" s="1430"/>
      <c r="U611" s="1430"/>
      <c r="V611" s="1430"/>
      <c r="W611" s="1430"/>
      <c r="X611" s="1430"/>
      <c r="Y611" s="1430"/>
      <c r="Z611" s="1430"/>
      <c r="AA611" s="1430"/>
      <c r="AB611" s="1430"/>
      <c r="AC611" s="1430"/>
      <c r="AD611" s="1430"/>
      <c r="AE611" s="1430"/>
      <c r="AF611" s="1430"/>
      <c r="AG611" s="1430"/>
      <c r="AH611" s="1430"/>
      <c r="AI611" s="1430"/>
      <c r="AJ611" s="1430"/>
      <c r="AK611" s="1430"/>
      <c r="AL611" s="1430"/>
      <c r="AM611" s="1430"/>
      <c r="AN611" s="1430"/>
      <c r="AO611" s="1430"/>
      <c r="AP611" s="1430"/>
      <c r="AQ611" s="1430"/>
      <c r="AR611" s="1430"/>
      <c r="AS611" s="1430"/>
      <c r="AT611" s="1430"/>
      <c r="AU611" s="1430"/>
      <c r="AV611" s="1430"/>
      <c r="AW611" s="1430"/>
      <c r="AX611" s="1430"/>
      <c r="AY611" s="1430"/>
      <c r="AZ611" s="1430"/>
      <c r="BA611" s="1430"/>
      <c r="BB611" s="1430"/>
      <c r="BC611" s="1430"/>
      <c r="BD611" s="1430"/>
    </row>
    <row r="612" spans="2:56">
      <c r="B612" s="1430"/>
      <c r="C612" s="1430"/>
      <c r="D612" s="1430"/>
      <c r="E612" s="1430"/>
      <c r="F612" s="1430"/>
      <c r="G612" s="1430"/>
      <c r="H612" s="1430"/>
      <c r="I612" s="1430"/>
      <c r="J612" s="1430"/>
      <c r="K612" s="1430"/>
      <c r="L612" s="1430"/>
      <c r="M612" s="1430"/>
      <c r="N612" s="1430"/>
      <c r="O612" s="1430"/>
      <c r="P612" s="1430"/>
      <c r="Q612" s="1430"/>
      <c r="R612" s="1430"/>
      <c r="S612" s="1430"/>
      <c r="T612" s="1430"/>
      <c r="U612" s="1430"/>
      <c r="V612" s="1430"/>
      <c r="W612" s="1430"/>
      <c r="X612" s="1430"/>
      <c r="Y612" s="1430"/>
      <c r="Z612" s="1430"/>
      <c r="AA612" s="1430"/>
      <c r="AB612" s="1430"/>
      <c r="AC612" s="1430"/>
      <c r="AD612" s="1430"/>
      <c r="AE612" s="1430"/>
      <c r="AF612" s="1430"/>
      <c r="AG612" s="1430"/>
      <c r="AH612" s="1430"/>
      <c r="AI612" s="1430"/>
      <c r="AJ612" s="1430"/>
      <c r="AK612" s="1430"/>
      <c r="AL612" s="1430"/>
      <c r="AM612" s="1430"/>
      <c r="AN612" s="1430"/>
      <c r="AO612" s="1430"/>
      <c r="AP612" s="1430"/>
      <c r="AQ612" s="1430"/>
      <c r="AR612" s="1430"/>
      <c r="AS612" s="1430"/>
      <c r="AT612" s="1430"/>
      <c r="AU612" s="1430"/>
      <c r="AV612" s="1430"/>
      <c r="AW612" s="1430"/>
      <c r="AX612" s="1430"/>
      <c r="AY612" s="1430"/>
      <c r="AZ612" s="1430"/>
      <c r="BA612" s="1430"/>
      <c r="BB612" s="1430"/>
      <c r="BC612" s="1430"/>
      <c r="BD612" s="1430"/>
    </row>
    <row r="613" spans="2:56">
      <c r="B613" s="1430"/>
      <c r="C613" s="1430"/>
      <c r="D613" s="1430"/>
      <c r="E613" s="1430"/>
      <c r="F613" s="1430"/>
      <c r="G613" s="1430"/>
      <c r="H613" s="1430"/>
      <c r="I613" s="1430"/>
      <c r="J613" s="1430"/>
      <c r="K613" s="1430"/>
      <c r="L613" s="1430"/>
      <c r="M613" s="1430"/>
      <c r="N613" s="1430"/>
      <c r="O613" s="1430"/>
      <c r="P613" s="1430"/>
      <c r="Q613" s="1430"/>
      <c r="R613" s="1430"/>
      <c r="S613" s="1430"/>
      <c r="T613" s="1430"/>
      <c r="U613" s="1430"/>
      <c r="V613" s="1430"/>
      <c r="W613" s="1430"/>
      <c r="X613" s="1430"/>
      <c r="Y613" s="1430"/>
      <c r="Z613" s="1430"/>
      <c r="AA613" s="1430"/>
      <c r="AB613" s="1430"/>
      <c r="AC613" s="1430"/>
      <c r="AD613" s="1430"/>
      <c r="AE613" s="1430"/>
      <c r="AF613" s="1430"/>
      <c r="AG613" s="1430"/>
      <c r="AH613" s="1430"/>
      <c r="AI613" s="1430"/>
      <c r="AJ613" s="1430"/>
      <c r="AK613" s="1430"/>
      <c r="AL613" s="1430"/>
      <c r="AM613" s="1430"/>
      <c r="AN613" s="1430"/>
      <c r="AO613" s="1430"/>
      <c r="AP613" s="1430"/>
      <c r="AQ613" s="1430"/>
      <c r="AR613" s="1430"/>
      <c r="AS613" s="1430"/>
      <c r="AT613" s="1430"/>
      <c r="AU613" s="1430"/>
      <c r="AV613" s="1430"/>
      <c r="AW613" s="1430"/>
      <c r="AX613" s="1430"/>
      <c r="AY613" s="1430"/>
      <c r="AZ613" s="1430"/>
      <c r="BA613" s="1430"/>
      <c r="BB613" s="1430"/>
      <c r="BC613" s="1430"/>
      <c r="BD613" s="1430"/>
    </row>
    <row r="614" spans="2:56">
      <c r="B614" s="1430"/>
      <c r="C614" s="1430"/>
      <c r="D614" s="1430"/>
      <c r="E614" s="1430"/>
      <c r="F614" s="1430"/>
      <c r="G614" s="1430"/>
      <c r="H614" s="1430"/>
      <c r="I614" s="1430"/>
      <c r="J614" s="1430"/>
      <c r="K614" s="1430"/>
      <c r="L614" s="1430"/>
      <c r="M614" s="1430"/>
      <c r="N614" s="1430"/>
      <c r="O614" s="1430"/>
      <c r="P614" s="1430"/>
      <c r="Q614" s="1430"/>
      <c r="R614" s="1430"/>
      <c r="S614" s="1430"/>
      <c r="T614" s="1430"/>
      <c r="U614" s="1430"/>
      <c r="V614" s="1430"/>
      <c r="W614" s="1430"/>
      <c r="X614" s="1430"/>
      <c r="Y614" s="1430"/>
      <c r="Z614" s="1430"/>
      <c r="AA614" s="1430"/>
      <c r="AB614" s="1430"/>
      <c r="AC614" s="1430"/>
      <c r="AD614" s="1430"/>
      <c r="AE614" s="1430"/>
      <c r="AF614" s="1430"/>
      <c r="AG614" s="1430"/>
      <c r="AH614" s="1430"/>
      <c r="AI614" s="1430"/>
      <c r="AJ614" s="1430"/>
      <c r="AK614" s="1430"/>
      <c r="AL614" s="1430"/>
      <c r="AM614" s="1430"/>
      <c r="AN614" s="1430"/>
      <c r="AO614" s="1430"/>
      <c r="AP614" s="1430"/>
      <c r="AQ614" s="1430"/>
      <c r="AR614" s="1430"/>
      <c r="AS614" s="1430"/>
      <c r="AT614" s="1430"/>
      <c r="AU614" s="1430"/>
      <c r="AV614" s="1430"/>
      <c r="AW614" s="1430"/>
      <c r="AX614" s="1430"/>
      <c r="AY614" s="1430"/>
      <c r="AZ614" s="1430"/>
      <c r="BA614" s="1430"/>
      <c r="BB614" s="1430"/>
      <c r="BC614" s="1430"/>
      <c r="BD614" s="1430"/>
    </row>
    <row r="615" spans="2:56">
      <c r="B615" s="1430"/>
      <c r="C615" s="1430"/>
      <c r="D615" s="1430"/>
      <c r="E615" s="1430"/>
      <c r="F615" s="1430"/>
      <c r="G615" s="1430"/>
      <c r="H615" s="1430"/>
      <c r="I615" s="1430"/>
      <c r="J615" s="1430"/>
      <c r="K615" s="1430"/>
      <c r="L615" s="1430"/>
      <c r="M615" s="1430"/>
      <c r="N615" s="1430"/>
      <c r="O615" s="1430"/>
      <c r="P615" s="1430"/>
      <c r="Q615" s="1430"/>
      <c r="R615" s="1430"/>
      <c r="S615" s="1430"/>
      <c r="T615" s="1430"/>
      <c r="U615" s="1430"/>
      <c r="V615" s="1430"/>
      <c r="W615" s="1430"/>
      <c r="X615" s="1430"/>
      <c r="Y615" s="1430"/>
      <c r="Z615" s="1430"/>
      <c r="AA615" s="1430"/>
      <c r="AB615" s="1430"/>
      <c r="AC615" s="1430"/>
      <c r="AD615" s="1430"/>
      <c r="AE615" s="1430"/>
      <c r="AF615" s="1430"/>
      <c r="AG615" s="1430"/>
      <c r="AH615" s="1430"/>
      <c r="AI615" s="1430"/>
      <c r="AJ615" s="1430"/>
      <c r="AK615" s="1430"/>
      <c r="AL615" s="1430"/>
      <c r="AM615" s="1430"/>
      <c r="AN615" s="1430"/>
      <c r="AO615" s="1430"/>
      <c r="AP615" s="1430"/>
      <c r="AQ615" s="1430"/>
      <c r="AR615" s="1430"/>
      <c r="AS615" s="1430"/>
      <c r="AT615" s="1430"/>
      <c r="AU615" s="1430"/>
      <c r="AV615" s="1430"/>
      <c r="AW615" s="1430"/>
      <c r="AX615" s="1430"/>
      <c r="AY615" s="1430"/>
      <c r="AZ615" s="1430"/>
      <c r="BA615" s="1430"/>
      <c r="BB615" s="1430"/>
      <c r="BC615" s="1430"/>
      <c r="BD615" s="1430"/>
    </row>
    <row r="616" spans="2:56">
      <c r="B616" s="1430"/>
      <c r="C616" s="1430"/>
      <c r="D616" s="1430"/>
      <c r="E616" s="1430"/>
      <c r="F616" s="1430"/>
      <c r="G616" s="1430"/>
      <c r="H616" s="1430"/>
      <c r="I616" s="1430"/>
      <c r="J616" s="1430"/>
      <c r="K616" s="1430"/>
      <c r="L616" s="1430"/>
      <c r="M616" s="1430"/>
      <c r="N616" s="1430"/>
      <c r="O616" s="1430"/>
      <c r="P616" s="1430"/>
      <c r="Q616" s="1430"/>
      <c r="R616" s="1430"/>
      <c r="S616" s="1430"/>
      <c r="T616" s="1430"/>
      <c r="U616" s="1430"/>
      <c r="V616" s="1430"/>
      <c r="W616" s="1430"/>
      <c r="X616" s="1430"/>
      <c r="Y616" s="1430"/>
      <c r="Z616" s="1430"/>
      <c r="AA616" s="1430"/>
      <c r="AB616" s="1430"/>
      <c r="AC616" s="1430"/>
      <c r="AD616" s="1430"/>
      <c r="AE616" s="1430"/>
      <c r="AF616" s="1430"/>
      <c r="AG616" s="1430"/>
      <c r="AH616" s="1430"/>
      <c r="AI616" s="1430"/>
      <c r="AJ616" s="1430"/>
      <c r="AK616" s="1430"/>
      <c r="AL616" s="1430"/>
      <c r="AM616" s="1430"/>
      <c r="AN616" s="1430"/>
      <c r="AO616" s="1430"/>
      <c r="AP616" s="1430"/>
      <c r="AQ616" s="1430"/>
      <c r="AR616" s="1430"/>
      <c r="AS616" s="1430"/>
      <c r="AT616" s="1430"/>
      <c r="AU616" s="1430"/>
      <c r="AV616" s="1430"/>
      <c r="AW616" s="1430"/>
      <c r="AX616" s="1430"/>
      <c r="AY616" s="1430"/>
      <c r="AZ616" s="1430"/>
      <c r="BA616" s="1430"/>
      <c r="BB616" s="1430"/>
      <c r="BC616" s="1430"/>
      <c r="BD616" s="1430"/>
    </row>
    <row r="617" spans="2:56">
      <c r="B617" s="1430"/>
      <c r="C617" s="1430"/>
      <c r="D617" s="1430"/>
      <c r="E617" s="1430"/>
      <c r="F617" s="1430"/>
      <c r="G617" s="1430"/>
      <c r="H617" s="1430"/>
      <c r="I617" s="1430"/>
      <c r="J617" s="1430"/>
      <c r="K617" s="1430"/>
      <c r="L617" s="1430"/>
      <c r="M617" s="1430"/>
      <c r="N617" s="1430"/>
      <c r="O617" s="1430"/>
      <c r="P617" s="1430"/>
      <c r="Q617" s="1430"/>
      <c r="R617" s="1430"/>
      <c r="S617" s="1430"/>
      <c r="T617" s="1430"/>
      <c r="U617" s="1430"/>
      <c r="V617" s="1430"/>
      <c r="W617" s="1430"/>
      <c r="X617" s="1430"/>
      <c r="Y617" s="1430"/>
      <c r="Z617" s="1430"/>
      <c r="AA617" s="1430"/>
      <c r="AB617" s="1430"/>
      <c r="AC617" s="1430"/>
      <c r="AD617" s="1430"/>
      <c r="AE617" s="1430"/>
      <c r="AF617" s="1430"/>
      <c r="AG617" s="1430"/>
      <c r="AH617" s="1430"/>
      <c r="AI617" s="1430"/>
      <c r="AJ617" s="1430"/>
      <c r="AK617" s="1430"/>
      <c r="AL617" s="1430"/>
      <c r="AM617" s="1430"/>
      <c r="AN617" s="1430"/>
      <c r="AO617" s="1430"/>
      <c r="AP617" s="1430"/>
      <c r="AQ617" s="1430"/>
      <c r="AR617" s="1430"/>
      <c r="AS617" s="1430"/>
      <c r="AT617" s="1430"/>
      <c r="AU617" s="1430"/>
      <c r="AV617" s="1430"/>
      <c r="AW617" s="1430"/>
      <c r="AX617" s="1430"/>
      <c r="AY617" s="1430"/>
      <c r="AZ617" s="1430"/>
      <c r="BA617" s="1430"/>
      <c r="BB617" s="1430"/>
      <c r="BC617" s="1430"/>
      <c r="BD617" s="1430"/>
    </row>
    <row r="618" spans="2:56">
      <c r="B618" s="1430"/>
      <c r="C618" s="1430"/>
      <c r="D618" s="1430"/>
      <c r="E618" s="1430"/>
      <c r="F618" s="1430"/>
      <c r="G618" s="1430"/>
      <c r="H618" s="1430"/>
      <c r="I618" s="1430"/>
      <c r="J618" s="1430"/>
      <c r="K618" s="1430"/>
      <c r="L618" s="1430"/>
      <c r="M618" s="1430"/>
      <c r="N618" s="1430"/>
      <c r="O618" s="1430"/>
      <c r="P618" s="1430"/>
      <c r="Q618" s="1430"/>
      <c r="R618" s="1430"/>
      <c r="S618" s="1430"/>
      <c r="T618" s="1430"/>
      <c r="U618" s="1430"/>
      <c r="V618" s="1430"/>
      <c r="W618" s="1430"/>
      <c r="X618" s="1430"/>
      <c r="Y618" s="1430"/>
      <c r="Z618" s="1430"/>
      <c r="AA618" s="1430"/>
      <c r="AB618" s="1430"/>
      <c r="AC618" s="1430"/>
      <c r="AD618" s="1430"/>
      <c r="AE618" s="1430"/>
      <c r="AF618" s="1430"/>
      <c r="AG618" s="1430"/>
      <c r="AH618" s="1430"/>
      <c r="AI618" s="1430"/>
      <c r="AJ618" s="1430"/>
      <c r="AK618" s="1430"/>
      <c r="AL618" s="1430"/>
      <c r="AM618" s="1430"/>
      <c r="AN618" s="1430"/>
      <c r="AO618" s="1430"/>
      <c r="AP618" s="1430"/>
      <c r="AQ618" s="1430"/>
      <c r="AR618" s="1430"/>
      <c r="AS618" s="1430"/>
      <c r="AT618" s="1430"/>
      <c r="AU618" s="1430"/>
      <c r="AV618" s="1430"/>
      <c r="AW618" s="1430"/>
      <c r="AX618" s="1430"/>
      <c r="AY618" s="1430"/>
      <c r="AZ618" s="1430"/>
      <c r="BA618" s="1430"/>
      <c r="BB618" s="1430"/>
      <c r="BC618" s="1430"/>
      <c r="BD618" s="1430"/>
    </row>
    <row r="619" spans="2:56">
      <c r="B619" s="1430"/>
      <c r="C619" s="1430"/>
      <c r="D619" s="1430"/>
      <c r="E619" s="1430"/>
      <c r="F619" s="1430"/>
      <c r="G619" s="1430"/>
      <c r="H619" s="1430"/>
      <c r="I619" s="1430"/>
      <c r="J619" s="1430"/>
      <c r="K619" s="1430"/>
      <c r="L619" s="1430"/>
      <c r="M619" s="1430"/>
      <c r="N619" s="1430"/>
      <c r="O619" s="1430"/>
      <c r="P619" s="1430"/>
      <c r="Q619" s="1430"/>
      <c r="R619" s="1430"/>
      <c r="S619" s="1430"/>
      <c r="T619" s="1430"/>
      <c r="U619" s="1430"/>
      <c r="V619" s="1430"/>
      <c r="W619" s="1430"/>
      <c r="X619" s="1430"/>
      <c r="Y619" s="1430"/>
      <c r="Z619" s="1430"/>
      <c r="AA619" s="1430"/>
      <c r="AB619" s="1430"/>
      <c r="AC619" s="1430"/>
      <c r="AD619" s="1430"/>
      <c r="AE619" s="1430"/>
      <c r="AF619" s="1430"/>
      <c r="AG619" s="1430"/>
      <c r="AH619" s="1430"/>
      <c r="AI619" s="1430"/>
      <c r="AJ619" s="1430"/>
      <c r="AK619" s="1430"/>
      <c r="AL619" s="1430"/>
      <c r="AM619" s="1430"/>
      <c r="AN619" s="1430"/>
      <c r="AO619" s="1430"/>
      <c r="AP619" s="1430"/>
      <c r="AQ619" s="1430"/>
      <c r="AR619" s="1430"/>
      <c r="AS619" s="1430"/>
      <c r="AT619" s="1430"/>
      <c r="AU619" s="1430"/>
      <c r="AV619" s="1430"/>
      <c r="AW619" s="1430"/>
      <c r="AX619" s="1430"/>
      <c r="AY619" s="1430"/>
      <c r="AZ619" s="1430"/>
      <c r="BA619" s="1430"/>
      <c r="BB619" s="1430"/>
      <c r="BC619" s="1430"/>
      <c r="BD619" s="1430"/>
    </row>
    <row r="620" spans="2:56">
      <c r="B620" s="1430"/>
      <c r="C620" s="1430"/>
      <c r="D620" s="1430"/>
      <c r="E620" s="1430"/>
      <c r="F620" s="1430"/>
      <c r="G620" s="1430"/>
      <c r="H620" s="1430"/>
      <c r="I620" s="1430"/>
      <c r="J620" s="1430"/>
      <c r="K620" s="1430"/>
      <c r="L620" s="1430"/>
      <c r="M620" s="1430"/>
      <c r="N620" s="1430"/>
      <c r="O620" s="1430"/>
      <c r="P620" s="1430"/>
      <c r="Q620" s="1430"/>
      <c r="R620" s="1430"/>
      <c r="S620" s="1430"/>
      <c r="T620" s="1430"/>
      <c r="U620" s="1430"/>
      <c r="V620" s="1430"/>
      <c r="W620" s="1430"/>
      <c r="X620" s="1430"/>
      <c r="Y620" s="1430"/>
      <c r="Z620" s="1430"/>
      <c r="AA620" s="1430"/>
      <c r="AB620" s="1430"/>
      <c r="AC620" s="1430"/>
      <c r="AD620" s="1430"/>
      <c r="AE620" s="1430"/>
      <c r="AF620" s="1430"/>
      <c r="AG620" s="1430"/>
      <c r="AH620" s="1430"/>
      <c r="AI620" s="1430"/>
      <c r="AJ620" s="1430"/>
      <c r="AK620" s="1430"/>
      <c r="AL620" s="1430"/>
      <c r="AM620" s="1430"/>
      <c r="AN620" s="1430"/>
      <c r="AO620" s="1430"/>
      <c r="AP620" s="1430"/>
      <c r="AQ620" s="1430"/>
      <c r="AR620" s="1430"/>
      <c r="AS620" s="1430"/>
      <c r="AT620" s="1430"/>
      <c r="AU620" s="1430"/>
      <c r="AV620" s="1430"/>
      <c r="AW620" s="1430"/>
      <c r="AX620" s="1430"/>
      <c r="AY620" s="1430"/>
      <c r="AZ620" s="1430"/>
      <c r="BA620" s="1430"/>
      <c r="BB620" s="1430"/>
      <c r="BC620" s="1430"/>
      <c r="BD620" s="1430"/>
    </row>
    <row r="621" spans="2:56">
      <c r="B621" s="1430"/>
      <c r="C621" s="1430"/>
      <c r="D621" s="1430"/>
      <c r="E621" s="1430"/>
      <c r="F621" s="1430"/>
      <c r="G621" s="1430"/>
      <c r="H621" s="1430"/>
      <c r="I621" s="1430"/>
      <c r="J621" s="1430"/>
      <c r="K621" s="1430"/>
      <c r="L621" s="1430"/>
      <c r="M621" s="1430"/>
      <c r="N621" s="1430"/>
      <c r="O621" s="1430"/>
      <c r="P621" s="1430"/>
      <c r="Q621" s="1430"/>
      <c r="R621" s="1430"/>
      <c r="S621" s="1430"/>
      <c r="T621" s="1430"/>
      <c r="U621" s="1430"/>
      <c r="V621" s="1430"/>
      <c r="W621" s="1430"/>
      <c r="X621" s="1430"/>
      <c r="Y621" s="1430"/>
      <c r="Z621" s="1430"/>
      <c r="AA621" s="1430"/>
      <c r="AB621" s="1430"/>
      <c r="AC621" s="1430"/>
      <c r="AD621" s="1430"/>
      <c r="AE621" s="1430"/>
      <c r="AF621" s="1430"/>
      <c r="AG621" s="1430"/>
      <c r="AH621" s="1430"/>
      <c r="AI621" s="1430"/>
      <c r="AJ621" s="1430"/>
      <c r="AK621" s="1430"/>
      <c r="AL621" s="1430"/>
      <c r="AM621" s="1430"/>
      <c r="AN621" s="1430"/>
      <c r="AO621" s="1430"/>
      <c r="AP621" s="1430"/>
      <c r="AQ621" s="1430"/>
      <c r="AR621" s="1430"/>
      <c r="AS621" s="1430"/>
      <c r="AT621" s="1430"/>
      <c r="AU621" s="1430"/>
      <c r="AV621" s="1430"/>
      <c r="AW621" s="1430"/>
      <c r="AX621" s="1430"/>
      <c r="AY621" s="1430"/>
      <c r="AZ621" s="1430"/>
      <c r="BA621" s="1430"/>
      <c r="BB621" s="1430"/>
      <c r="BC621" s="1430"/>
      <c r="BD621" s="1430"/>
    </row>
    <row r="622" spans="2:56">
      <c r="B622" s="1430"/>
      <c r="C622" s="1430"/>
      <c r="D622" s="1430"/>
      <c r="E622" s="1430"/>
      <c r="F622" s="1430"/>
      <c r="G622" s="1430"/>
      <c r="H622" s="1430"/>
      <c r="I622" s="1430"/>
      <c r="J622" s="1430"/>
      <c r="K622" s="1430"/>
      <c r="L622" s="1430"/>
      <c r="M622" s="1430"/>
      <c r="N622" s="1430"/>
      <c r="O622" s="1430"/>
      <c r="P622" s="1430"/>
      <c r="Q622" s="1430"/>
      <c r="R622" s="1430"/>
      <c r="S622" s="1430"/>
      <c r="T622" s="1430"/>
      <c r="U622" s="1430"/>
      <c r="V622" s="1430"/>
      <c r="W622" s="1430"/>
      <c r="X622" s="1430"/>
      <c r="Y622" s="1430"/>
      <c r="Z622" s="1430"/>
      <c r="AA622" s="1430"/>
      <c r="AB622" s="1430"/>
      <c r="AC622" s="1430"/>
      <c r="AD622" s="1430"/>
      <c r="AE622" s="1430"/>
      <c r="AF622" s="1430"/>
      <c r="AG622" s="1430"/>
      <c r="AH622" s="1430"/>
      <c r="AI622" s="1430"/>
      <c r="AJ622" s="1430"/>
      <c r="AK622" s="1430"/>
      <c r="AL622" s="1430"/>
      <c r="AM622" s="1430"/>
      <c r="AN622" s="1430"/>
      <c r="AO622" s="1430"/>
      <c r="AP622" s="1430"/>
      <c r="AQ622" s="1430"/>
      <c r="AR622" s="1430"/>
      <c r="AS622" s="1430"/>
      <c r="AT622" s="1430"/>
      <c r="AU622" s="1430"/>
      <c r="AV622" s="1430"/>
      <c r="AW622" s="1430"/>
      <c r="AX622" s="1430"/>
      <c r="AY622" s="1430"/>
      <c r="AZ622" s="1430"/>
      <c r="BA622" s="1430"/>
      <c r="BB622" s="1430"/>
      <c r="BC622" s="1430"/>
      <c r="BD622" s="1430"/>
    </row>
    <row r="623" spans="2:56">
      <c r="B623" s="1430"/>
      <c r="C623" s="1430"/>
      <c r="D623" s="1430"/>
      <c r="E623" s="1430"/>
      <c r="F623" s="1430"/>
      <c r="G623" s="1430"/>
      <c r="H623" s="1430"/>
      <c r="I623" s="1430"/>
      <c r="J623" s="1430"/>
      <c r="K623" s="1430"/>
      <c r="L623" s="1430"/>
      <c r="M623" s="1430"/>
      <c r="N623" s="1430"/>
      <c r="O623" s="1430"/>
      <c r="P623" s="1430"/>
      <c r="Q623" s="1430"/>
      <c r="R623" s="1430"/>
      <c r="S623" s="1430"/>
      <c r="T623" s="1430"/>
      <c r="U623" s="1430"/>
      <c r="V623" s="1430"/>
      <c r="W623" s="1430"/>
      <c r="X623" s="1430"/>
      <c r="Y623" s="1430"/>
      <c r="Z623" s="1430"/>
      <c r="AA623" s="1430"/>
      <c r="AB623" s="1430"/>
      <c r="AC623" s="1430"/>
      <c r="AD623" s="1430"/>
      <c r="AE623" s="1430"/>
      <c r="AF623" s="1430"/>
      <c r="AG623" s="1430"/>
      <c r="AH623" s="1430"/>
      <c r="AI623" s="1430"/>
      <c r="AJ623" s="1430"/>
      <c r="AK623" s="1430"/>
      <c r="AL623" s="1430"/>
      <c r="AM623" s="1430"/>
      <c r="AN623" s="1430"/>
      <c r="AO623" s="1430"/>
      <c r="AP623" s="1430"/>
      <c r="AQ623" s="1430"/>
      <c r="AR623" s="1430"/>
      <c r="AS623" s="1430"/>
      <c r="AT623" s="1430"/>
      <c r="AU623" s="1430"/>
      <c r="AV623" s="1430"/>
      <c r="AW623" s="1430"/>
      <c r="AX623" s="1430"/>
      <c r="AY623" s="1430"/>
      <c r="AZ623" s="1430"/>
      <c r="BA623" s="1430"/>
      <c r="BB623" s="1430"/>
      <c r="BC623" s="1430"/>
      <c r="BD623" s="1430"/>
    </row>
    <row r="624" spans="2:56">
      <c r="B624" s="1430"/>
      <c r="C624" s="1430"/>
      <c r="D624" s="1430"/>
      <c r="E624" s="1430"/>
      <c r="F624" s="1430"/>
      <c r="G624" s="1430"/>
      <c r="H624" s="1430"/>
      <c r="I624" s="1430"/>
      <c r="J624" s="1430"/>
      <c r="K624" s="1430"/>
      <c r="L624" s="1430"/>
      <c r="M624" s="1430"/>
      <c r="N624" s="1430"/>
      <c r="O624" s="1430"/>
      <c r="P624" s="1430"/>
      <c r="Q624" s="1430"/>
      <c r="R624" s="1430"/>
      <c r="S624" s="1430"/>
      <c r="T624" s="1430"/>
      <c r="U624" s="1430"/>
      <c r="V624" s="1430"/>
      <c r="W624" s="1430"/>
      <c r="X624" s="1430"/>
      <c r="Y624" s="1430"/>
      <c r="Z624" s="1430"/>
      <c r="AA624" s="1430"/>
      <c r="AB624" s="1430"/>
      <c r="AC624" s="1430"/>
      <c r="AD624" s="1430"/>
      <c r="AE624" s="1430"/>
      <c r="AF624" s="1430"/>
      <c r="AG624" s="1430"/>
      <c r="AH624" s="1430"/>
      <c r="AI624" s="1430"/>
      <c r="AJ624" s="1430"/>
      <c r="AK624" s="1430"/>
      <c r="AL624" s="1430"/>
      <c r="AM624" s="1430"/>
      <c r="AN624" s="1430"/>
      <c r="AO624" s="1430"/>
      <c r="AP624" s="1430"/>
      <c r="AQ624" s="1430"/>
      <c r="AR624" s="1430"/>
      <c r="AS624" s="1430"/>
      <c r="AT624" s="1430"/>
      <c r="AU624" s="1430"/>
      <c r="AV624" s="1430"/>
      <c r="AW624" s="1430"/>
      <c r="AX624" s="1430"/>
      <c r="AY624" s="1430"/>
      <c r="AZ624" s="1430"/>
      <c r="BA624" s="1430"/>
      <c r="BB624" s="1430"/>
      <c r="BC624" s="1430"/>
      <c r="BD624" s="1430"/>
    </row>
    <row r="625" spans="2:56">
      <c r="B625" s="1430"/>
      <c r="C625" s="1430"/>
      <c r="D625" s="1430"/>
      <c r="E625" s="1430"/>
      <c r="F625" s="1430"/>
      <c r="G625" s="1430"/>
      <c r="H625" s="1430"/>
      <c r="I625" s="1430"/>
      <c r="J625" s="1430"/>
      <c r="K625" s="1430"/>
      <c r="L625" s="1430"/>
      <c r="M625" s="1430"/>
      <c r="N625" s="1430"/>
      <c r="O625" s="1430"/>
      <c r="P625" s="1430"/>
      <c r="Q625" s="1430"/>
      <c r="R625" s="1430"/>
      <c r="S625" s="1430"/>
      <c r="T625" s="1430"/>
      <c r="U625" s="1430"/>
      <c r="V625" s="1430"/>
      <c r="W625" s="1430"/>
      <c r="X625" s="1430"/>
      <c r="Y625" s="1430"/>
      <c r="Z625" s="1430"/>
      <c r="AA625" s="1430"/>
      <c r="AB625" s="1430"/>
      <c r="AC625" s="1430"/>
      <c r="AD625" s="1430"/>
      <c r="AE625" s="1430"/>
      <c r="AF625" s="1430"/>
      <c r="AG625" s="1430"/>
      <c r="AH625" s="1430"/>
      <c r="AI625" s="1430"/>
      <c r="AJ625" s="1430"/>
      <c r="AK625" s="1430"/>
      <c r="AL625" s="1430"/>
      <c r="AM625" s="1430"/>
      <c r="AN625" s="1430"/>
      <c r="AO625" s="1430"/>
      <c r="AP625" s="1430"/>
      <c r="AQ625" s="1430"/>
      <c r="AR625" s="1430"/>
      <c r="AS625" s="1430"/>
      <c r="AT625" s="1430"/>
      <c r="AU625" s="1430"/>
      <c r="AV625" s="1430"/>
      <c r="AW625" s="1430"/>
      <c r="AX625" s="1430"/>
      <c r="AY625" s="1430"/>
      <c r="AZ625" s="1430"/>
      <c r="BA625" s="1430"/>
      <c r="BB625" s="1430"/>
      <c r="BC625" s="1430"/>
      <c r="BD625" s="1430"/>
    </row>
    <row r="626" spans="2:56">
      <c r="B626" s="1430"/>
      <c r="C626" s="1430"/>
      <c r="D626" s="1430"/>
      <c r="E626" s="1430"/>
      <c r="F626" s="1430"/>
      <c r="G626" s="1430"/>
      <c r="H626" s="1430"/>
      <c r="I626" s="1430"/>
      <c r="J626" s="1430"/>
      <c r="K626" s="1430"/>
      <c r="L626" s="1430"/>
      <c r="M626" s="1430"/>
      <c r="N626" s="1430"/>
      <c r="O626" s="1430"/>
      <c r="P626" s="1430"/>
      <c r="Q626" s="1430"/>
      <c r="R626" s="1430"/>
      <c r="S626" s="1430"/>
      <c r="T626" s="1430"/>
      <c r="U626" s="1430"/>
      <c r="V626" s="1430"/>
      <c r="W626" s="1430"/>
      <c r="X626" s="1430"/>
      <c r="Y626" s="1430"/>
      <c r="Z626" s="1430"/>
      <c r="AA626" s="1430"/>
      <c r="AB626" s="1430"/>
      <c r="AC626" s="1430"/>
      <c r="AD626" s="1430"/>
      <c r="AE626" s="1430"/>
      <c r="AF626" s="1430"/>
      <c r="AG626" s="1430"/>
      <c r="AH626" s="1430"/>
      <c r="AI626" s="1430"/>
      <c r="AJ626" s="1430"/>
      <c r="AK626" s="1430"/>
      <c r="AL626" s="1430"/>
      <c r="AM626" s="1430"/>
      <c r="AN626" s="1430"/>
      <c r="AO626" s="1430"/>
      <c r="AP626" s="1430"/>
      <c r="AQ626" s="1430"/>
      <c r="AR626" s="1430"/>
      <c r="AS626" s="1430"/>
      <c r="AT626" s="1430"/>
      <c r="AU626" s="1430"/>
      <c r="AV626" s="1430"/>
      <c r="AW626" s="1430"/>
      <c r="AX626" s="1430"/>
      <c r="AY626" s="1430"/>
      <c r="AZ626" s="1430"/>
      <c r="BA626" s="1430"/>
      <c r="BB626" s="1430"/>
      <c r="BC626" s="1430"/>
      <c r="BD626" s="1430"/>
    </row>
    <row r="627" spans="2:56">
      <c r="B627" s="1430"/>
      <c r="C627" s="1430"/>
      <c r="D627" s="1430"/>
      <c r="E627" s="1430"/>
      <c r="F627" s="1430"/>
      <c r="G627" s="1430"/>
      <c r="H627" s="1430"/>
      <c r="I627" s="1430"/>
      <c r="J627" s="1430"/>
      <c r="K627" s="1430"/>
      <c r="L627" s="1430"/>
      <c r="M627" s="1430"/>
      <c r="N627" s="1430"/>
      <c r="O627" s="1430"/>
      <c r="P627" s="1430"/>
      <c r="Q627" s="1430"/>
      <c r="R627" s="1430"/>
      <c r="S627" s="1430"/>
      <c r="T627" s="1430"/>
      <c r="U627" s="1430"/>
      <c r="V627" s="1430"/>
      <c r="W627" s="1430"/>
      <c r="X627" s="1430"/>
      <c r="Y627" s="1430"/>
      <c r="Z627" s="1430"/>
      <c r="AA627" s="1430"/>
      <c r="AB627" s="1430"/>
      <c r="AC627" s="1430"/>
      <c r="AD627" s="1430"/>
      <c r="AE627" s="1430"/>
      <c r="AF627" s="1430"/>
      <c r="AG627" s="1430"/>
      <c r="AH627" s="1430"/>
      <c r="AI627" s="1430"/>
      <c r="AJ627" s="1430"/>
      <c r="AK627" s="1430"/>
      <c r="AL627" s="1430"/>
      <c r="AM627" s="1430"/>
      <c r="AN627" s="1430"/>
      <c r="AO627" s="1430"/>
      <c r="AP627" s="1430"/>
      <c r="AQ627" s="1430"/>
      <c r="AR627" s="1430"/>
      <c r="AS627" s="1430"/>
      <c r="AT627" s="1430"/>
      <c r="AU627" s="1430"/>
      <c r="AV627" s="1430"/>
      <c r="AW627" s="1430"/>
      <c r="AX627" s="1430"/>
      <c r="AY627" s="1430"/>
      <c r="AZ627" s="1430"/>
      <c r="BA627" s="1430"/>
      <c r="BB627" s="1430"/>
      <c r="BC627" s="1430"/>
      <c r="BD627" s="1430"/>
    </row>
    <row r="628" spans="2:56">
      <c r="B628" s="1430"/>
      <c r="C628" s="1430"/>
      <c r="D628" s="1430"/>
      <c r="E628" s="1430"/>
      <c r="F628" s="1430"/>
      <c r="G628" s="1430"/>
      <c r="H628" s="1430"/>
      <c r="I628" s="1430"/>
      <c r="J628" s="1430"/>
      <c r="K628" s="1430"/>
      <c r="L628" s="1430"/>
      <c r="M628" s="1430"/>
      <c r="N628" s="1430"/>
      <c r="O628" s="1430"/>
      <c r="P628" s="1430"/>
      <c r="Q628" s="1430"/>
      <c r="R628" s="1430"/>
      <c r="S628" s="1430"/>
      <c r="T628" s="1430"/>
      <c r="U628" s="1430"/>
      <c r="V628" s="1430"/>
      <c r="W628" s="1430"/>
      <c r="X628" s="1430"/>
      <c r="Y628" s="1430"/>
      <c r="Z628" s="1430"/>
      <c r="AA628" s="1430"/>
      <c r="AB628" s="1430"/>
      <c r="AC628" s="1430"/>
      <c r="AD628" s="1430"/>
      <c r="AE628" s="1430"/>
      <c r="AF628" s="1430"/>
      <c r="AG628" s="1430"/>
      <c r="AH628" s="1430"/>
      <c r="AI628" s="1430"/>
      <c r="AJ628" s="1430"/>
      <c r="AK628" s="1430"/>
      <c r="AL628" s="1430"/>
      <c r="AM628" s="1430"/>
      <c r="AN628" s="1430"/>
      <c r="AO628" s="1430"/>
      <c r="AP628" s="1430"/>
      <c r="AQ628" s="1430"/>
      <c r="AR628" s="1430"/>
      <c r="AS628" s="1430"/>
      <c r="AT628" s="1430"/>
      <c r="AU628" s="1430"/>
      <c r="AV628" s="1430"/>
      <c r="AW628" s="1430"/>
      <c r="AX628" s="1430"/>
      <c r="AY628" s="1430"/>
      <c r="AZ628" s="1430"/>
      <c r="BA628" s="1430"/>
      <c r="BB628" s="1430"/>
      <c r="BC628" s="1430"/>
      <c r="BD628" s="1430"/>
    </row>
    <row r="629" spans="2:56">
      <c r="B629" s="1430"/>
      <c r="C629" s="1430"/>
      <c r="D629" s="1430"/>
      <c r="E629" s="1430"/>
      <c r="F629" s="1430"/>
      <c r="G629" s="1430"/>
      <c r="H629" s="1430"/>
      <c r="I629" s="1430"/>
      <c r="J629" s="1430"/>
      <c r="K629" s="1430"/>
      <c r="L629" s="1430"/>
      <c r="M629" s="1430"/>
      <c r="N629" s="1430"/>
      <c r="O629" s="1430"/>
      <c r="P629" s="1430"/>
      <c r="Q629" s="1430"/>
      <c r="R629" s="1430"/>
      <c r="S629" s="1430"/>
      <c r="T629" s="1430"/>
      <c r="U629" s="1430"/>
      <c r="V629" s="1430"/>
      <c r="W629" s="1430"/>
      <c r="X629" s="1430"/>
      <c r="Y629" s="1430"/>
      <c r="Z629" s="1430"/>
      <c r="AA629" s="1430"/>
      <c r="AB629" s="1430"/>
      <c r="AC629" s="1430"/>
      <c r="AD629" s="1430"/>
      <c r="AE629" s="1430"/>
      <c r="AF629" s="1430"/>
      <c r="AG629" s="1430"/>
      <c r="AH629" s="1430"/>
      <c r="AI629" s="1430"/>
      <c r="AJ629" s="1430"/>
      <c r="AK629" s="1430"/>
      <c r="AL629" s="1430"/>
      <c r="AM629" s="1430"/>
      <c r="AN629" s="1430"/>
      <c r="AO629" s="1430"/>
      <c r="AP629" s="1430"/>
      <c r="AQ629" s="1430"/>
      <c r="AR629" s="1430"/>
      <c r="AS629" s="1430"/>
      <c r="AT629" s="1430"/>
      <c r="AU629" s="1430"/>
      <c r="AV629" s="1430"/>
      <c r="AW629" s="1430"/>
      <c r="AX629" s="1430"/>
      <c r="AY629" s="1430"/>
      <c r="AZ629" s="1430"/>
      <c r="BA629" s="1430"/>
      <c r="BB629" s="1430"/>
      <c r="BC629" s="1430"/>
      <c r="BD629" s="1430"/>
    </row>
    <row r="630" spans="2:56">
      <c r="B630" s="1430"/>
      <c r="C630" s="1430"/>
      <c r="D630" s="1430"/>
      <c r="E630" s="1430"/>
      <c r="F630" s="1430"/>
      <c r="G630" s="1430"/>
      <c r="H630" s="1430"/>
      <c r="I630" s="1430"/>
      <c r="J630" s="1430"/>
      <c r="K630" s="1430"/>
      <c r="L630" s="1430"/>
      <c r="M630" s="1430"/>
      <c r="N630" s="1430"/>
      <c r="O630" s="1430"/>
      <c r="P630" s="1430"/>
      <c r="Q630" s="1430"/>
      <c r="R630" s="1430"/>
      <c r="S630" s="1430"/>
      <c r="T630" s="1430"/>
      <c r="U630" s="1430"/>
      <c r="V630" s="1430"/>
      <c r="W630" s="1430"/>
      <c r="X630" s="1430"/>
      <c r="Y630" s="1430"/>
      <c r="Z630" s="1430"/>
      <c r="AA630" s="1430"/>
      <c r="AB630" s="1430"/>
      <c r="AC630" s="1430"/>
      <c r="AD630" s="1430"/>
      <c r="AE630" s="1430"/>
      <c r="AF630" s="1430"/>
      <c r="AG630" s="1430"/>
      <c r="AH630" s="1430"/>
      <c r="AI630" s="1430"/>
      <c r="AJ630" s="1430"/>
      <c r="AK630" s="1430"/>
      <c r="AL630" s="1430"/>
      <c r="AM630" s="1430"/>
      <c r="AN630" s="1430"/>
      <c r="AO630" s="1430"/>
      <c r="AP630" s="1430"/>
      <c r="AQ630" s="1430"/>
      <c r="AR630" s="1430"/>
      <c r="AS630" s="1430"/>
      <c r="AT630" s="1430"/>
      <c r="AU630" s="1430"/>
      <c r="AV630" s="1430"/>
      <c r="AW630" s="1430"/>
      <c r="AX630" s="1430"/>
      <c r="AY630" s="1430"/>
      <c r="AZ630" s="1430"/>
      <c r="BA630" s="1430"/>
      <c r="BB630" s="1430"/>
      <c r="BC630" s="1430"/>
      <c r="BD630" s="1430"/>
    </row>
    <row r="631" spans="2:56">
      <c r="B631" s="1430"/>
      <c r="C631" s="1430"/>
      <c r="D631" s="1430"/>
      <c r="E631" s="1430"/>
      <c r="F631" s="1430"/>
      <c r="G631" s="1430"/>
      <c r="H631" s="1430"/>
      <c r="I631" s="1430"/>
      <c r="J631" s="1430"/>
      <c r="K631" s="1430"/>
      <c r="L631" s="1430"/>
      <c r="M631" s="1430"/>
      <c r="N631" s="1430"/>
      <c r="O631" s="1430"/>
      <c r="P631" s="1430"/>
      <c r="Q631" s="1430"/>
      <c r="R631" s="1430"/>
      <c r="S631" s="1430"/>
      <c r="T631" s="1430"/>
      <c r="U631" s="1430"/>
      <c r="V631" s="1430"/>
      <c r="W631" s="1430"/>
      <c r="X631" s="1430"/>
      <c r="Y631" s="1430"/>
      <c r="Z631" s="1430"/>
      <c r="AA631" s="1430"/>
      <c r="AB631" s="1430"/>
      <c r="AC631" s="1430"/>
      <c r="AD631" s="1430"/>
      <c r="AE631" s="1430"/>
      <c r="AF631" s="1430"/>
      <c r="AG631" s="1430"/>
      <c r="AH631" s="1430"/>
      <c r="AI631" s="1430"/>
      <c r="AJ631" s="1430"/>
      <c r="AK631" s="1430"/>
      <c r="AL631" s="1430"/>
      <c r="AM631" s="1430"/>
      <c r="AN631" s="1430"/>
      <c r="AO631" s="1430"/>
      <c r="AP631" s="1430"/>
      <c r="AQ631" s="1430"/>
      <c r="AR631" s="1430"/>
      <c r="AS631" s="1430"/>
      <c r="AT631" s="1430"/>
      <c r="AU631" s="1430"/>
      <c r="AV631" s="1430"/>
      <c r="AW631" s="1430"/>
      <c r="AX631" s="1430"/>
      <c r="AY631" s="1430"/>
      <c r="AZ631" s="1430"/>
      <c r="BA631" s="1430"/>
      <c r="BB631" s="1430"/>
      <c r="BC631" s="1430"/>
      <c r="BD631" s="1430"/>
    </row>
    <row r="632" spans="2:56">
      <c r="B632" s="1430"/>
      <c r="C632" s="1430"/>
      <c r="D632" s="1430"/>
      <c r="E632" s="1430"/>
      <c r="F632" s="1430"/>
      <c r="G632" s="1430"/>
      <c r="H632" s="1430"/>
      <c r="I632" s="1430"/>
      <c r="J632" s="1430"/>
      <c r="K632" s="1430"/>
      <c r="L632" s="1430"/>
      <c r="M632" s="1430"/>
      <c r="N632" s="1430"/>
      <c r="O632" s="1430"/>
      <c r="P632" s="1430"/>
      <c r="Q632" s="1430"/>
      <c r="R632" s="1430"/>
      <c r="S632" s="1430"/>
      <c r="T632" s="1430"/>
      <c r="U632" s="1430"/>
      <c r="V632" s="1430"/>
      <c r="W632" s="1430"/>
      <c r="X632" s="1430"/>
      <c r="Y632" s="1430"/>
      <c r="Z632" s="1430"/>
      <c r="AA632" s="1430"/>
      <c r="AB632" s="1430"/>
      <c r="AC632" s="1430"/>
      <c r="AD632" s="1430"/>
      <c r="AE632" s="1430"/>
      <c r="AF632" s="1430"/>
      <c r="AG632" s="1430"/>
      <c r="AH632" s="1430"/>
      <c r="AI632" s="1430"/>
      <c r="AJ632" s="1430"/>
      <c r="AK632" s="1430"/>
      <c r="AL632" s="1430"/>
      <c r="AM632" s="1430"/>
      <c r="AN632" s="1430"/>
      <c r="AO632" s="1430"/>
      <c r="AP632" s="1430"/>
      <c r="AQ632" s="1430"/>
      <c r="AR632" s="1430"/>
      <c r="AS632" s="1430"/>
      <c r="AT632" s="1430"/>
      <c r="AU632" s="1430"/>
      <c r="AV632" s="1430"/>
      <c r="AW632" s="1430"/>
      <c r="AX632" s="1430"/>
      <c r="AY632" s="1430"/>
      <c r="AZ632" s="1430"/>
      <c r="BA632" s="1430"/>
      <c r="BB632" s="1430"/>
      <c r="BC632" s="1430"/>
      <c r="BD632" s="1430"/>
    </row>
    <row r="633" spans="2:56">
      <c r="B633" s="1430"/>
      <c r="C633" s="1430"/>
      <c r="D633" s="1430"/>
      <c r="E633" s="1430"/>
      <c r="F633" s="1430"/>
      <c r="G633" s="1430"/>
      <c r="H633" s="1430"/>
      <c r="I633" s="1430"/>
      <c r="J633" s="1430"/>
      <c r="K633" s="1430"/>
      <c r="L633" s="1430"/>
      <c r="M633" s="1430"/>
      <c r="N633" s="1430"/>
      <c r="O633" s="1430"/>
      <c r="P633" s="1430"/>
      <c r="Q633" s="1430"/>
      <c r="R633" s="1430"/>
      <c r="S633" s="1430"/>
      <c r="T633" s="1430"/>
      <c r="U633" s="1430"/>
      <c r="V633" s="1430"/>
      <c r="W633" s="1430"/>
      <c r="X633" s="1430"/>
      <c r="Y633" s="1430"/>
      <c r="Z633" s="1430"/>
      <c r="AA633" s="1430"/>
      <c r="AB633" s="1430"/>
      <c r="AC633" s="1430"/>
      <c r="AD633" s="1430"/>
      <c r="AE633" s="1430"/>
      <c r="AF633" s="1430"/>
      <c r="AG633" s="1430"/>
      <c r="AH633" s="1430"/>
      <c r="AI633" s="1430"/>
      <c r="AJ633" s="1430"/>
      <c r="AK633" s="1430"/>
      <c r="AL633" s="1430"/>
      <c r="AM633" s="1430"/>
      <c r="AN633" s="1430"/>
      <c r="AO633" s="1430"/>
      <c r="AP633" s="1430"/>
      <c r="AQ633" s="1430"/>
      <c r="AR633" s="1430"/>
      <c r="AS633" s="1430"/>
      <c r="AT633" s="1430"/>
      <c r="AU633" s="1430"/>
      <c r="AV633" s="1430"/>
      <c r="AW633" s="1430"/>
      <c r="AX633" s="1430"/>
      <c r="AY633" s="1430"/>
      <c r="AZ633" s="1430"/>
      <c r="BA633" s="1430"/>
      <c r="BB633" s="1430"/>
      <c r="BC633" s="1430"/>
      <c r="BD633" s="1430"/>
    </row>
    <row r="634" spans="2:56">
      <c r="B634" s="1430"/>
      <c r="C634" s="1430"/>
      <c r="D634" s="1430"/>
      <c r="E634" s="1430"/>
      <c r="F634" s="1430"/>
      <c r="G634" s="1430"/>
      <c r="H634" s="1430"/>
      <c r="I634" s="1430"/>
      <c r="J634" s="1430"/>
      <c r="K634" s="1430"/>
      <c r="L634" s="1430"/>
      <c r="M634" s="1430"/>
      <c r="N634" s="1430"/>
      <c r="O634" s="1430"/>
      <c r="P634" s="1430"/>
      <c r="Q634" s="1430"/>
      <c r="R634" s="1430"/>
      <c r="S634" s="1430"/>
      <c r="T634" s="1430"/>
      <c r="U634" s="1430"/>
      <c r="V634" s="1430"/>
      <c r="W634" s="1430"/>
      <c r="X634" s="1430"/>
      <c r="Y634" s="1430"/>
      <c r="Z634" s="1430"/>
      <c r="AA634" s="1430"/>
      <c r="AB634" s="1430"/>
      <c r="AC634" s="1430"/>
      <c r="AD634" s="1430"/>
      <c r="AE634" s="1430"/>
      <c r="AF634" s="1430"/>
      <c r="AG634" s="1430"/>
      <c r="AH634" s="1430"/>
      <c r="AI634" s="1430"/>
      <c r="AJ634" s="1430"/>
      <c r="AK634" s="1430"/>
      <c r="AL634" s="1430"/>
      <c r="AM634" s="1430"/>
      <c r="AN634" s="1430"/>
      <c r="AO634" s="1430"/>
      <c r="AP634" s="1430"/>
      <c r="AQ634" s="1430"/>
      <c r="AR634" s="1430"/>
      <c r="AS634" s="1430"/>
      <c r="AT634" s="1430"/>
      <c r="AU634" s="1430"/>
      <c r="AV634" s="1430"/>
      <c r="AW634" s="1430"/>
      <c r="AX634" s="1430"/>
      <c r="AY634" s="1430"/>
      <c r="AZ634" s="1430"/>
      <c r="BA634" s="1430"/>
      <c r="BB634" s="1430"/>
      <c r="BC634" s="1430"/>
      <c r="BD634" s="1430"/>
    </row>
    <row r="635" spans="2:56">
      <c r="B635" s="1430"/>
      <c r="C635" s="1430"/>
      <c r="D635" s="1430"/>
      <c r="E635" s="1430"/>
      <c r="F635" s="1430"/>
      <c r="G635" s="1430"/>
      <c r="H635" s="1430"/>
      <c r="I635" s="1430"/>
      <c r="J635" s="1430"/>
      <c r="K635" s="1430"/>
      <c r="L635" s="1430"/>
      <c r="M635" s="1430"/>
      <c r="N635" s="1430"/>
      <c r="O635" s="1430"/>
      <c r="P635" s="1430"/>
      <c r="Q635" s="1430"/>
      <c r="R635" s="1430"/>
      <c r="S635" s="1430"/>
      <c r="T635" s="1430"/>
      <c r="U635" s="1430"/>
      <c r="V635" s="1430"/>
      <c r="W635" s="1430"/>
      <c r="X635" s="1430"/>
      <c r="Y635" s="1430"/>
      <c r="Z635" s="1430"/>
      <c r="AA635" s="1430"/>
      <c r="AB635" s="1430"/>
      <c r="AC635" s="1430"/>
      <c r="AD635" s="1430"/>
      <c r="AE635" s="1430"/>
      <c r="AF635" s="1430"/>
      <c r="AG635" s="1430"/>
      <c r="AH635" s="1430"/>
      <c r="AI635" s="1430"/>
      <c r="AJ635" s="1430"/>
      <c r="AK635" s="1430"/>
      <c r="AL635" s="1430"/>
      <c r="AM635" s="1430"/>
      <c r="AN635" s="1430"/>
      <c r="AO635" s="1430"/>
      <c r="AP635" s="1430"/>
      <c r="AQ635" s="1430"/>
      <c r="AR635" s="1430"/>
      <c r="AS635" s="1430"/>
      <c r="AT635" s="1430"/>
      <c r="AU635" s="1430"/>
      <c r="AV635" s="1430"/>
      <c r="AW635" s="1430"/>
      <c r="AX635" s="1430"/>
      <c r="AY635" s="1430"/>
      <c r="AZ635" s="1430"/>
      <c r="BA635" s="1430"/>
      <c r="BB635" s="1430"/>
      <c r="BC635" s="1430"/>
      <c r="BD635" s="1430"/>
    </row>
    <row r="636" spans="2:56">
      <c r="B636" s="1430"/>
      <c r="C636" s="1430"/>
      <c r="D636" s="1430"/>
      <c r="E636" s="1430"/>
      <c r="F636" s="1430"/>
      <c r="G636" s="1430"/>
      <c r="H636" s="1430"/>
      <c r="I636" s="1430"/>
      <c r="J636" s="1430"/>
      <c r="K636" s="1430"/>
      <c r="L636" s="1430"/>
      <c r="M636" s="1430"/>
      <c r="N636" s="1430"/>
      <c r="O636" s="1430"/>
      <c r="P636" s="1430"/>
      <c r="Q636" s="1430"/>
      <c r="R636" s="1430"/>
      <c r="S636" s="1430"/>
      <c r="T636" s="1430"/>
      <c r="U636" s="1430"/>
      <c r="V636" s="1430"/>
      <c r="W636" s="1430"/>
      <c r="X636" s="1430"/>
      <c r="Y636" s="1430"/>
      <c r="Z636" s="1430"/>
      <c r="AA636" s="1430"/>
      <c r="AB636" s="1430"/>
      <c r="AC636" s="1430"/>
      <c r="AD636" s="1430"/>
      <c r="AE636" s="1430"/>
      <c r="AF636" s="1430"/>
      <c r="AG636" s="1430"/>
      <c r="AH636" s="1430"/>
      <c r="AI636" s="1430"/>
      <c r="AJ636" s="1430"/>
      <c r="AK636" s="1430"/>
      <c r="AL636" s="1430"/>
      <c r="AM636" s="1430"/>
      <c r="AN636" s="1430"/>
      <c r="AO636" s="1430"/>
      <c r="AP636" s="1430"/>
      <c r="AQ636" s="1430"/>
      <c r="AR636" s="1430"/>
      <c r="AS636" s="1430"/>
      <c r="AT636" s="1430"/>
      <c r="AU636" s="1430"/>
      <c r="AV636" s="1430"/>
      <c r="AW636" s="1430"/>
      <c r="AX636" s="1430"/>
      <c r="AY636" s="1430"/>
      <c r="AZ636" s="1430"/>
      <c r="BA636" s="1430"/>
      <c r="BB636" s="1430"/>
      <c r="BC636" s="1430"/>
      <c r="BD636" s="1430"/>
    </row>
    <row r="637" spans="2:56">
      <c r="B637" s="1430"/>
      <c r="C637" s="1430"/>
      <c r="D637" s="1430"/>
      <c r="E637" s="1430"/>
      <c r="F637" s="1430"/>
      <c r="G637" s="1430"/>
      <c r="H637" s="1430"/>
      <c r="I637" s="1430"/>
      <c r="J637" s="1430"/>
      <c r="K637" s="1430"/>
      <c r="L637" s="1430"/>
      <c r="M637" s="1430"/>
      <c r="N637" s="1430"/>
      <c r="O637" s="1430"/>
      <c r="P637" s="1430"/>
      <c r="Q637" s="1430"/>
      <c r="R637" s="1430"/>
      <c r="S637" s="1430"/>
      <c r="T637" s="1430"/>
      <c r="U637" s="1430"/>
      <c r="V637" s="1430"/>
      <c r="W637" s="1430"/>
      <c r="X637" s="1430"/>
      <c r="Y637" s="1430"/>
      <c r="Z637" s="1430"/>
      <c r="AA637" s="1430"/>
      <c r="AB637" s="1430"/>
      <c r="AC637" s="1430"/>
      <c r="AD637" s="1430"/>
      <c r="AE637" s="1430"/>
      <c r="AF637" s="1430"/>
      <c r="AG637" s="1430"/>
      <c r="AH637" s="1430"/>
      <c r="AI637" s="1430"/>
      <c r="AJ637" s="1430"/>
      <c r="AK637" s="1430"/>
      <c r="AL637" s="1430"/>
      <c r="AM637" s="1430"/>
      <c r="AN637" s="1430"/>
      <c r="AO637" s="1430"/>
      <c r="AP637" s="1430"/>
      <c r="AQ637" s="1430"/>
      <c r="AR637" s="1430"/>
      <c r="AS637" s="1430"/>
      <c r="AT637" s="1430"/>
      <c r="AU637" s="1430"/>
      <c r="AV637" s="1430"/>
      <c r="AW637" s="1430"/>
      <c r="AX637" s="1430"/>
      <c r="AY637" s="1430"/>
      <c r="AZ637" s="1430"/>
      <c r="BA637" s="1430"/>
      <c r="BB637" s="1430"/>
      <c r="BC637" s="1430"/>
      <c r="BD637" s="1430"/>
    </row>
    <row r="638" spans="2:56">
      <c r="B638" s="1430"/>
      <c r="C638" s="1430"/>
      <c r="D638" s="1430"/>
      <c r="E638" s="1430"/>
      <c r="F638" s="1430"/>
      <c r="G638" s="1430"/>
      <c r="H638" s="1430"/>
      <c r="I638" s="1430"/>
      <c r="J638" s="1430"/>
      <c r="K638" s="1430"/>
      <c r="L638" s="1430"/>
      <c r="M638" s="1430"/>
      <c r="N638" s="1430"/>
      <c r="O638" s="1430"/>
      <c r="P638" s="1430"/>
      <c r="Q638" s="1430"/>
      <c r="R638" s="1430"/>
      <c r="S638" s="1430"/>
      <c r="T638" s="1430"/>
      <c r="U638" s="1430"/>
      <c r="V638" s="1430"/>
      <c r="W638" s="1430"/>
      <c r="X638" s="1430"/>
      <c r="Y638" s="1430"/>
      <c r="Z638" s="1430"/>
      <c r="AA638" s="1430"/>
      <c r="AB638" s="1430"/>
      <c r="AC638" s="1430"/>
      <c r="AD638" s="1430"/>
      <c r="AE638" s="1430"/>
      <c r="AF638" s="1430"/>
      <c r="AG638" s="1430"/>
      <c r="AH638" s="1430"/>
      <c r="AI638" s="1430"/>
      <c r="AJ638" s="1430"/>
      <c r="AK638" s="1430"/>
      <c r="AL638" s="1430"/>
      <c r="AM638" s="1430"/>
      <c r="AN638" s="1430"/>
      <c r="AO638" s="1430"/>
      <c r="AP638" s="1430"/>
      <c r="AQ638" s="1430"/>
      <c r="AR638" s="1430"/>
      <c r="AS638" s="1430"/>
      <c r="AT638" s="1430"/>
      <c r="AU638" s="1430"/>
      <c r="AV638" s="1430"/>
      <c r="AW638" s="1430"/>
      <c r="AX638" s="1430"/>
      <c r="AY638" s="1430"/>
      <c r="AZ638" s="1430"/>
      <c r="BA638" s="1430"/>
      <c r="BB638" s="1430"/>
      <c r="BC638" s="1430"/>
      <c r="BD638" s="1430"/>
    </row>
    <row r="639" spans="2:56">
      <c r="B639" s="1430"/>
      <c r="C639" s="1430"/>
      <c r="D639" s="1430"/>
      <c r="E639" s="1430"/>
      <c r="F639" s="1430"/>
      <c r="G639" s="1430"/>
      <c r="H639" s="1430"/>
      <c r="I639" s="1430"/>
      <c r="J639" s="1430"/>
      <c r="K639" s="1430"/>
      <c r="L639" s="1430"/>
      <c r="M639" s="1430"/>
      <c r="N639" s="1430"/>
      <c r="O639" s="1430"/>
      <c r="P639" s="1430"/>
      <c r="Q639" s="1430"/>
      <c r="R639" s="1430"/>
      <c r="S639" s="1430"/>
      <c r="T639" s="1430"/>
      <c r="U639" s="1430"/>
      <c r="V639" s="1430"/>
      <c r="W639" s="1430"/>
      <c r="X639" s="1430"/>
      <c r="Y639" s="1430"/>
      <c r="Z639" s="1430"/>
      <c r="AA639" s="1430"/>
      <c r="AB639" s="1430"/>
      <c r="AC639" s="1430"/>
      <c r="AD639" s="1430"/>
      <c r="AE639" s="1430"/>
      <c r="AF639" s="1430"/>
      <c r="AG639" s="1430"/>
      <c r="AH639" s="1430"/>
      <c r="AI639" s="1430"/>
      <c r="AJ639" s="1430"/>
      <c r="AK639" s="1430"/>
      <c r="AL639" s="1430"/>
      <c r="AM639" s="1430"/>
      <c r="AN639" s="1430"/>
      <c r="AO639" s="1430"/>
      <c r="AP639" s="1430"/>
      <c r="AQ639" s="1430"/>
      <c r="AR639" s="1430"/>
      <c r="AS639" s="1430"/>
      <c r="AT639" s="1430"/>
      <c r="AU639" s="1430"/>
      <c r="AV639" s="1430"/>
      <c r="AW639" s="1430"/>
      <c r="AX639" s="1430"/>
      <c r="AY639" s="1430"/>
      <c r="AZ639" s="1430"/>
      <c r="BA639" s="1430"/>
      <c r="BB639" s="1430"/>
      <c r="BC639" s="1430"/>
      <c r="BD639" s="1430"/>
    </row>
    <row r="640" spans="2:56">
      <c r="B640" s="1430"/>
      <c r="C640" s="1430"/>
      <c r="D640" s="1430"/>
      <c r="E640" s="1430"/>
      <c r="F640" s="1430"/>
      <c r="G640" s="1430"/>
      <c r="H640" s="1430"/>
      <c r="I640" s="1430"/>
      <c r="J640" s="1430"/>
      <c r="K640" s="1430"/>
      <c r="L640" s="1430"/>
      <c r="M640" s="1430"/>
      <c r="N640" s="1430"/>
      <c r="O640" s="1430"/>
      <c r="P640" s="1430"/>
      <c r="Q640" s="1430"/>
      <c r="R640" s="1430"/>
      <c r="S640" s="1430"/>
      <c r="T640" s="1430"/>
      <c r="U640" s="1430"/>
      <c r="V640" s="1430"/>
      <c r="W640" s="1430"/>
      <c r="X640" s="1430"/>
      <c r="Y640" s="1430"/>
      <c r="Z640" s="1430"/>
      <c r="AA640" s="1430"/>
      <c r="AB640" s="1430"/>
      <c r="AC640" s="1430"/>
      <c r="AD640" s="1430"/>
      <c r="AE640" s="1430"/>
      <c r="AF640" s="1430"/>
      <c r="AG640" s="1430"/>
      <c r="AH640" s="1430"/>
      <c r="AI640" s="1430"/>
      <c r="AJ640" s="1430"/>
      <c r="AK640" s="1430"/>
      <c r="AL640" s="1430"/>
      <c r="AM640" s="1430"/>
      <c r="AN640" s="1430"/>
      <c r="AO640" s="1430"/>
      <c r="AP640" s="1430"/>
      <c r="AQ640" s="1430"/>
      <c r="AR640" s="1430"/>
      <c r="AS640" s="1430"/>
      <c r="AT640" s="1430"/>
      <c r="AU640" s="1430"/>
      <c r="AV640" s="1430"/>
      <c r="AW640" s="1430"/>
      <c r="AX640" s="1430"/>
      <c r="AY640" s="1430"/>
      <c r="AZ640" s="1430"/>
      <c r="BA640" s="1430"/>
      <c r="BB640" s="1430"/>
      <c r="BC640" s="1430"/>
      <c r="BD640" s="1430"/>
    </row>
    <row r="641" spans="2:56">
      <c r="B641" s="1430"/>
      <c r="C641" s="1430"/>
      <c r="D641" s="1430"/>
      <c r="E641" s="1430"/>
      <c r="F641" s="1430"/>
      <c r="G641" s="1430"/>
      <c r="H641" s="1430"/>
      <c r="I641" s="1430"/>
      <c r="J641" s="1430"/>
      <c r="K641" s="1430"/>
      <c r="L641" s="1430"/>
      <c r="M641" s="1430"/>
      <c r="N641" s="1430"/>
      <c r="O641" s="1430"/>
      <c r="P641" s="1430"/>
      <c r="Q641" s="1430"/>
      <c r="R641" s="1430"/>
      <c r="S641" s="1430"/>
      <c r="T641" s="1430"/>
      <c r="U641" s="1430"/>
      <c r="V641" s="1430"/>
      <c r="W641" s="1430"/>
      <c r="X641" s="1430"/>
      <c r="Y641" s="1430"/>
      <c r="Z641" s="1430"/>
      <c r="AA641" s="1430"/>
      <c r="AB641" s="1430"/>
      <c r="AC641" s="1430"/>
      <c r="AD641" s="1430"/>
      <c r="AE641" s="1430"/>
      <c r="AF641" s="1430"/>
      <c r="AG641" s="1430"/>
      <c r="AH641" s="1430"/>
      <c r="AI641" s="1430"/>
      <c r="AJ641" s="1430"/>
      <c r="AK641" s="1430"/>
      <c r="AL641" s="1430"/>
      <c r="AM641" s="1430"/>
      <c r="AN641" s="1430"/>
      <c r="AO641" s="1430"/>
      <c r="AP641" s="1430"/>
      <c r="AQ641" s="1430"/>
      <c r="AR641" s="1430"/>
      <c r="AS641" s="1430"/>
      <c r="AT641" s="1430"/>
      <c r="AU641" s="1430"/>
      <c r="AV641" s="1430"/>
      <c r="AW641" s="1430"/>
      <c r="AX641" s="1430"/>
      <c r="AY641" s="1430"/>
      <c r="AZ641" s="1430"/>
      <c r="BA641" s="1430"/>
      <c r="BB641" s="1430"/>
      <c r="BC641" s="1430"/>
      <c r="BD641" s="1430"/>
    </row>
    <row r="642" spans="2:56">
      <c r="B642" s="1430"/>
      <c r="C642" s="1430"/>
      <c r="D642" s="1430"/>
      <c r="E642" s="1430"/>
      <c r="F642" s="1430"/>
      <c r="G642" s="1430"/>
      <c r="H642" s="1430"/>
      <c r="I642" s="1430"/>
      <c r="J642" s="1430"/>
      <c r="K642" s="1430"/>
      <c r="L642" s="1430"/>
      <c r="M642" s="1430"/>
      <c r="N642" s="1430"/>
      <c r="O642" s="1430"/>
      <c r="P642" s="1430"/>
      <c r="Q642" s="1430"/>
      <c r="R642" s="1430"/>
      <c r="S642" s="1430"/>
      <c r="T642" s="1430"/>
      <c r="U642" s="1430"/>
      <c r="V642" s="1430"/>
      <c r="W642" s="1430"/>
      <c r="X642" s="1430"/>
      <c r="Y642" s="1430"/>
      <c r="Z642" s="1430"/>
      <c r="AA642" s="1430"/>
      <c r="AB642" s="1430"/>
      <c r="AC642" s="1430"/>
      <c r="AD642" s="1430"/>
      <c r="AE642" s="1430"/>
      <c r="AF642" s="1430"/>
      <c r="AG642" s="1430"/>
      <c r="AH642" s="1430"/>
      <c r="AI642" s="1430"/>
      <c r="AJ642" s="1430"/>
      <c r="AK642" s="1430"/>
      <c r="AL642" s="1430"/>
      <c r="AM642" s="1430"/>
      <c r="AN642" s="1430"/>
      <c r="AO642" s="1430"/>
      <c r="AP642" s="1430"/>
      <c r="AQ642" s="1430"/>
      <c r="AR642" s="1430"/>
      <c r="AS642" s="1430"/>
      <c r="AT642" s="1430"/>
      <c r="AU642" s="1430"/>
      <c r="AV642" s="1430"/>
      <c r="AW642" s="1430"/>
      <c r="AX642" s="1430"/>
      <c r="AY642" s="1430"/>
      <c r="AZ642" s="1430"/>
      <c r="BA642" s="1430"/>
      <c r="BB642" s="1430"/>
      <c r="BC642" s="1430"/>
      <c r="BD642" s="1430"/>
    </row>
    <row r="643" spans="2:56">
      <c r="B643" s="1430"/>
      <c r="C643" s="1430"/>
      <c r="D643" s="1430"/>
      <c r="E643" s="1430"/>
      <c r="F643" s="1430"/>
      <c r="G643" s="1430"/>
      <c r="H643" s="1430"/>
      <c r="I643" s="1430"/>
      <c r="J643" s="1430"/>
      <c r="K643" s="1430"/>
      <c r="L643" s="1430"/>
      <c r="M643" s="1430"/>
      <c r="N643" s="1430"/>
      <c r="O643" s="1430"/>
      <c r="P643" s="1430"/>
      <c r="Q643" s="1430"/>
      <c r="R643" s="1430"/>
      <c r="S643" s="1430"/>
      <c r="T643" s="1430"/>
      <c r="U643" s="1430"/>
      <c r="V643" s="1430"/>
      <c r="W643" s="1430"/>
      <c r="X643" s="1430"/>
      <c r="Y643" s="1430"/>
      <c r="Z643" s="1430"/>
      <c r="AA643" s="1430"/>
      <c r="AB643" s="1430"/>
      <c r="AC643" s="1430"/>
      <c r="AD643" s="1430"/>
      <c r="AE643" s="1430"/>
      <c r="AF643" s="1430"/>
      <c r="AG643" s="1430"/>
      <c r="AH643" s="1430"/>
      <c r="AI643" s="1430"/>
      <c r="AJ643" s="1430"/>
      <c r="AK643" s="1430"/>
      <c r="AL643" s="1430"/>
      <c r="AM643" s="1430"/>
      <c r="AN643" s="1430"/>
      <c r="AO643" s="1430"/>
      <c r="AP643" s="1430"/>
      <c r="AQ643" s="1430"/>
      <c r="AR643" s="1430"/>
      <c r="AS643" s="1430"/>
      <c r="AT643" s="1430"/>
      <c r="AU643" s="1430"/>
      <c r="AV643" s="1430"/>
      <c r="AW643" s="1430"/>
      <c r="AX643" s="1430"/>
      <c r="AY643" s="1430"/>
      <c r="AZ643" s="1430"/>
      <c r="BA643" s="1430"/>
      <c r="BB643" s="1430"/>
      <c r="BC643" s="1430"/>
      <c r="BD643" s="1430"/>
    </row>
    <row r="644" spans="2:56">
      <c r="B644" s="1430"/>
      <c r="C644" s="1430"/>
      <c r="D644" s="1430"/>
      <c r="E644" s="1430"/>
      <c r="F644" s="1430"/>
      <c r="G644" s="1430"/>
      <c r="H644" s="1430"/>
      <c r="I644" s="1430"/>
      <c r="J644" s="1430"/>
      <c r="K644" s="1430"/>
      <c r="L644" s="1430"/>
      <c r="M644" s="1430"/>
      <c r="N644" s="1430"/>
      <c r="O644" s="1430"/>
      <c r="P644" s="1430"/>
      <c r="Q644" s="1430"/>
      <c r="R644" s="1430"/>
      <c r="S644" s="1430"/>
      <c r="T644" s="1430"/>
      <c r="U644" s="1430"/>
      <c r="V644" s="1430"/>
      <c r="W644" s="1430"/>
      <c r="X644" s="1430"/>
      <c r="Y644" s="1430"/>
      <c r="Z644" s="1430"/>
      <c r="AA644" s="1430"/>
      <c r="AB644" s="1430"/>
      <c r="AC644" s="1430"/>
      <c r="AD644" s="1430"/>
      <c r="AE644" s="1430"/>
      <c r="AF644" s="1430"/>
      <c r="AG644" s="1430"/>
      <c r="AH644" s="1430"/>
      <c r="AI644" s="1430"/>
      <c r="AJ644" s="1430"/>
      <c r="AK644" s="1430"/>
      <c r="AL644" s="1430"/>
      <c r="AM644" s="1430"/>
      <c r="AN644" s="1430"/>
      <c r="AO644" s="1430"/>
      <c r="AP644" s="1430"/>
      <c r="AQ644" s="1430"/>
      <c r="AR644" s="1430"/>
      <c r="AS644" s="1430"/>
      <c r="AT644" s="1430"/>
      <c r="AU644" s="1430"/>
      <c r="AV644" s="1430"/>
      <c r="AW644" s="1430"/>
      <c r="AX644" s="1430"/>
      <c r="AY644" s="1430"/>
      <c r="AZ644" s="1430"/>
      <c r="BA644" s="1430"/>
      <c r="BB644" s="1430"/>
      <c r="BC644" s="1430"/>
      <c r="BD644" s="1430"/>
    </row>
    <row r="645" spans="2:56">
      <c r="B645" s="1430"/>
      <c r="C645" s="1430"/>
      <c r="D645" s="1430"/>
      <c r="E645" s="1430"/>
      <c r="F645" s="1430"/>
      <c r="G645" s="1430"/>
      <c r="H645" s="1430"/>
      <c r="I645" s="1430"/>
      <c r="J645" s="1430"/>
      <c r="K645" s="1430"/>
      <c r="L645" s="1430"/>
      <c r="M645" s="1430"/>
      <c r="N645" s="1430"/>
      <c r="O645" s="1430"/>
      <c r="P645" s="1430"/>
      <c r="Q645" s="1430"/>
      <c r="R645" s="1430"/>
      <c r="S645" s="1430"/>
      <c r="T645" s="1430"/>
      <c r="U645" s="1430"/>
      <c r="V645" s="1430"/>
      <c r="W645" s="1430"/>
      <c r="X645" s="1430"/>
      <c r="Y645" s="1430"/>
      <c r="Z645" s="1430"/>
      <c r="AA645" s="1430"/>
      <c r="AB645" s="1430"/>
      <c r="AC645" s="1430"/>
      <c r="AD645" s="1430"/>
      <c r="AE645" s="1430"/>
      <c r="AF645" s="1430"/>
      <c r="AG645" s="1430"/>
      <c r="AH645" s="1430"/>
      <c r="AI645" s="1430"/>
      <c r="AJ645" s="1430"/>
      <c r="AK645" s="1430"/>
      <c r="AL645" s="1430"/>
      <c r="AM645" s="1430"/>
      <c r="AN645" s="1430"/>
      <c r="AO645" s="1430"/>
      <c r="AP645" s="1430"/>
      <c r="AQ645" s="1430"/>
      <c r="AR645" s="1430"/>
      <c r="AS645" s="1430"/>
      <c r="AT645" s="1430"/>
      <c r="AU645" s="1430"/>
      <c r="AV645" s="1430"/>
      <c r="AW645" s="1430"/>
      <c r="AX645" s="1430"/>
      <c r="AY645" s="1430"/>
      <c r="AZ645" s="1430"/>
      <c r="BA645" s="1430"/>
      <c r="BB645" s="1430"/>
      <c r="BC645" s="1430"/>
      <c r="BD645" s="1430"/>
    </row>
    <row r="646" spans="2:56">
      <c r="B646" s="1430"/>
      <c r="C646" s="1430"/>
      <c r="D646" s="1430"/>
      <c r="E646" s="1430"/>
      <c r="F646" s="1430"/>
      <c r="G646" s="1430"/>
      <c r="H646" s="1430"/>
      <c r="I646" s="1430"/>
      <c r="J646" s="1430"/>
      <c r="K646" s="1430"/>
      <c r="L646" s="1430"/>
      <c r="M646" s="1430"/>
      <c r="N646" s="1430"/>
      <c r="O646" s="1430"/>
      <c r="P646" s="1430"/>
      <c r="Q646" s="1430"/>
      <c r="R646" s="1430"/>
      <c r="S646" s="1430"/>
      <c r="T646" s="1430"/>
      <c r="U646" s="1430"/>
      <c r="V646" s="1430"/>
      <c r="W646" s="1430"/>
      <c r="X646" s="1430"/>
      <c r="Y646" s="1430"/>
      <c r="Z646" s="1430"/>
      <c r="AA646" s="1430"/>
      <c r="AB646" s="1430"/>
      <c r="AC646" s="1430"/>
      <c r="AD646" s="1430"/>
      <c r="AE646" s="1430"/>
      <c r="AF646" s="1430"/>
      <c r="AG646" s="1430"/>
      <c r="AH646" s="1430"/>
      <c r="AI646" s="1430"/>
      <c r="AJ646" s="1430"/>
      <c r="AK646" s="1430"/>
      <c r="AL646" s="1430"/>
      <c r="AM646" s="1430"/>
      <c r="AN646" s="1430"/>
      <c r="AO646" s="1430"/>
      <c r="AP646" s="1430"/>
      <c r="AQ646" s="1430"/>
      <c r="AR646" s="1430"/>
      <c r="AS646" s="1430"/>
      <c r="AT646" s="1430"/>
      <c r="AU646" s="1430"/>
      <c r="AV646" s="1430"/>
      <c r="AW646" s="1430"/>
      <c r="AX646" s="1430"/>
      <c r="AY646" s="1430"/>
      <c r="AZ646" s="1430"/>
      <c r="BA646" s="1430"/>
      <c r="BB646" s="1430"/>
      <c r="BC646" s="1430"/>
      <c r="BD646" s="1430"/>
    </row>
    <row r="647" spans="2:56">
      <c r="B647" s="1430"/>
      <c r="C647" s="1430"/>
      <c r="D647" s="1430"/>
      <c r="E647" s="1430"/>
      <c r="F647" s="1430"/>
      <c r="G647" s="1430"/>
      <c r="H647" s="1430"/>
      <c r="I647" s="1430"/>
      <c r="J647" s="1430"/>
      <c r="K647" s="1430"/>
      <c r="L647" s="1430"/>
      <c r="M647" s="1430"/>
      <c r="N647" s="1430"/>
      <c r="O647" s="1430"/>
      <c r="P647" s="1430"/>
      <c r="Q647" s="1430"/>
      <c r="R647" s="1430"/>
      <c r="S647" s="1430"/>
      <c r="T647" s="1430"/>
      <c r="U647" s="1430"/>
      <c r="V647" s="1430"/>
      <c r="W647" s="1430"/>
      <c r="X647" s="1430"/>
      <c r="Y647" s="1430"/>
      <c r="Z647" s="1430"/>
      <c r="AA647" s="1430"/>
      <c r="AB647" s="1430"/>
      <c r="AC647" s="1430"/>
      <c r="AD647" s="1430"/>
      <c r="AE647" s="1430"/>
      <c r="AF647" s="1430"/>
      <c r="AG647" s="1430"/>
      <c r="AH647" s="1430"/>
      <c r="AI647" s="1430"/>
      <c r="AJ647" s="1430"/>
      <c r="AK647" s="1430"/>
      <c r="AL647" s="1430"/>
      <c r="AM647" s="1430"/>
      <c r="AN647" s="1430"/>
      <c r="AO647" s="1430"/>
      <c r="AP647" s="1430"/>
      <c r="AQ647" s="1430"/>
      <c r="AR647" s="1430"/>
      <c r="AS647" s="1430"/>
      <c r="AT647" s="1430"/>
      <c r="AU647" s="1430"/>
      <c r="AV647" s="1430"/>
      <c r="AW647" s="1430"/>
      <c r="AX647" s="1430"/>
      <c r="AY647" s="1430"/>
      <c r="AZ647" s="1430"/>
      <c r="BA647" s="1430"/>
      <c r="BB647" s="1430"/>
      <c r="BC647" s="1430"/>
      <c r="BD647" s="1430"/>
    </row>
    <row r="648" spans="2:56">
      <c r="B648" s="1430"/>
      <c r="C648" s="1430"/>
      <c r="D648" s="1430"/>
      <c r="E648" s="1430"/>
      <c r="F648" s="1430"/>
      <c r="G648" s="1430"/>
      <c r="H648" s="1430"/>
      <c r="I648" s="1430"/>
      <c r="J648" s="1430"/>
      <c r="K648" s="1430"/>
      <c r="L648" s="1430"/>
      <c r="M648" s="1430"/>
      <c r="N648" s="1430"/>
      <c r="O648" s="1430"/>
      <c r="P648" s="1430"/>
      <c r="Q648" s="1430"/>
      <c r="R648" s="1430"/>
      <c r="S648" s="1430"/>
      <c r="T648" s="1430"/>
      <c r="U648" s="1430"/>
      <c r="V648" s="1430"/>
      <c r="W648" s="1430"/>
      <c r="X648" s="1430"/>
      <c r="Y648" s="1430"/>
      <c r="Z648" s="1430"/>
      <c r="AA648" s="1430"/>
      <c r="AB648" s="1430"/>
      <c r="AC648" s="1430"/>
      <c r="AD648" s="1430"/>
      <c r="AE648" s="1430"/>
      <c r="AF648" s="1430"/>
      <c r="AG648" s="1430"/>
      <c r="AH648" s="1430"/>
      <c r="AI648" s="1430"/>
      <c r="AJ648" s="1430"/>
      <c r="AK648" s="1430"/>
      <c r="AL648" s="1430"/>
      <c r="AM648" s="1430"/>
      <c r="AN648" s="1430"/>
      <c r="AO648" s="1430"/>
      <c r="AP648" s="1430"/>
      <c r="AQ648" s="1430"/>
      <c r="AR648" s="1430"/>
      <c r="AS648" s="1430"/>
      <c r="AT648" s="1430"/>
      <c r="AU648" s="1430"/>
      <c r="AV648" s="1430"/>
      <c r="AW648" s="1430"/>
      <c r="AX648" s="1430"/>
      <c r="AY648" s="1430"/>
      <c r="AZ648" s="1430"/>
      <c r="BA648" s="1430"/>
      <c r="BB648" s="1430"/>
      <c r="BC648" s="1430"/>
      <c r="BD648" s="1430"/>
    </row>
    <row r="649" spans="2:56">
      <c r="B649" s="1430"/>
      <c r="C649" s="1430"/>
      <c r="D649" s="1430"/>
      <c r="E649" s="1430"/>
      <c r="F649" s="1430"/>
      <c r="G649" s="1430"/>
      <c r="H649" s="1430"/>
      <c r="I649" s="1430"/>
      <c r="J649" s="1430"/>
      <c r="K649" s="1430"/>
      <c r="L649" s="1430"/>
      <c r="M649" s="1430"/>
      <c r="N649" s="1430"/>
      <c r="O649" s="1430"/>
      <c r="P649" s="1430"/>
      <c r="Q649" s="1430"/>
      <c r="R649" s="1430"/>
      <c r="S649" s="1430"/>
      <c r="T649" s="1430"/>
      <c r="U649" s="1430"/>
      <c r="V649" s="1430"/>
      <c r="W649" s="1430"/>
      <c r="X649" s="1430"/>
      <c r="Y649" s="1430"/>
      <c r="Z649" s="1430"/>
      <c r="AA649" s="1430"/>
      <c r="AB649" s="1430"/>
      <c r="AC649" s="1430"/>
      <c r="AD649" s="1430"/>
      <c r="AE649" s="1430"/>
      <c r="AF649" s="1430"/>
      <c r="AG649" s="1430"/>
      <c r="AH649" s="1430"/>
      <c r="AI649" s="1430"/>
      <c r="AJ649" s="1430"/>
      <c r="AK649" s="1430"/>
      <c r="AL649" s="1430"/>
      <c r="AM649" s="1430"/>
      <c r="AN649" s="1430"/>
      <c r="AO649" s="1430"/>
      <c r="AP649" s="1430"/>
      <c r="AQ649" s="1430"/>
      <c r="AR649" s="1430"/>
      <c r="AS649" s="1430"/>
      <c r="AT649" s="1430"/>
      <c r="AU649" s="1430"/>
      <c r="AV649" s="1430"/>
      <c r="AW649" s="1430"/>
      <c r="AX649" s="1430"/>
      <c r="AY649" s="1430"/>
      <c r="AZ649" s="1430"/>
      <c r="BA649" s="1430"/>
      <c r="BB649" s="1430"/>
      <c r="BC649" s="1430"/>
      <c r="BD649" s="1430"/>
    </row>
    <row r="650" spans="2:56">
      <c r="B650" s="1430"/>
      <c r="C650" s="1430"/>
      <c r="D650" s="1430"/>
      <c r="E650" s="1430"/>
      <c r="F650" s="1430"/>
      <c r="G650" s="1430"/>
      <c r="H650" s="1430"/>
      <c r="I650" s="1430"/>
      <c r="J650" s="1430"/>
      <c r="K650" s="1430"/>
      <c r="L650" s="1430"/>
      <c r="M650" s="1430"/>
      <c r="N650" s="1430"/>
      <c r="O650" s="1430"/>
      <c r="P650" s="1430"/>
      <c r="Q650" s="1430"/>
      <c r="R650" s="1430"/>
      <c r="S650" s="1430"/>
      <c r="T650" s="1430"/>
      <c r="U650" s="1430"/>
      <c r="V650" s="1430"/>
      <c r="W650" s="1430"/>
      <c r="X650" s="1430"/>
      <c r="Y650" s="1430"/>
      <c r="Z650" s="1430"/>
      <c r="AA650" s="1430"/>
      <c r="AB650" s="1430"/>
      <c r="AC650" s="1430"/>
      <c r="AD650" s="1430"/>
      <c r="AE650" s="1430"/>
      <c r="AF650" s="1430"/>
      <c r="AG650" s="1430"/>
      <c r="AH650" s="1430"/>
      <c r="AI650" s="1430"/>
      <c r="AJ650" s="1430"/>
      <c r="AK650" s="1430"/>
      <c r="AL650" s="1430"/>
      <c r="AM650" s="1430"/>
      <c r="AN650" s="1430"/>
      <c r="AO650" s="1430"/>
      <c r="AP650" s="1430"/>
      <c r="AQ650" s="1430"/>
      <c r="AR650" s="1430"/>
      <c r="AS650" s="1430"/>
      <c r="AT650" s="1430"/>
      <c r="AU650" s="1430"/>
      <c r="AV650" s="1430"/>
      <c r="AW650" s="1430"/>
      <c r="AX650" s="1430"/>
      <c r="AY650" s="1430"/>
      <c r="AZ650" s="1430"/>
      <c r="BA650" s="1430"/>
      <c r="BB650" s="1430"/>
      <c r="BC650" s="1430"/>
      <c r="BD650" s="1430"/>
    </row>
    <row r="651" spans="2:56">
      <c r="B651" s="1430"/>
      <c r="C651" s="1430"/>
      <c r="D651" s="1430"/>
      <c r="E651" s="1430"/>
      <c r="F651" s="1430"/>
      <c r="G651" s="1430"/>
      <c r="H651" s="1430"/>
      <c r="I651" s="1430"/>
      <c r="J651" s="1430"/>
      <c r="K651" s="1430"/>
      <c r="L651" s="1430"/>
      <c r="M651" s="1430"/>
      <c r="N651" s="1430"/>
      <c r="O651" s="1430"/>
      <c r="P651" s="1430"/>
      <c r="Q651" s="1430"/>
      <c r="R651" s="1430"/>
      <c r="S651" s="1430"/>
      <c r="T651" s="1430"/>
      <c r="U651" s="1430"/>
      <c r="V651" s="1430"/>
      <c r="W651" s="1430"/>
      <c r="X651" s="1430"/>
      <c r="Y651" s="1430"/>
      <c r="Z651" s="1430"/>
      <c r="AA651" s="1430"/>
      <c r="AB651" s="1430"/>
      <c r="AC651" s="1430"/>
      <c r="AD651" s="1430"/>
      <c r="AE651" s="1430"/>
      <c r="AF651" s="1430"/>
      <c r="AG651" s="1430"/>
      <c r="AH651" s="1430"/>
      <c r="AI651" s="1430"/>
      <c r="AJ651" s="1430"/>
      <c r="AK651" s="1430"/>
      <c r="AL651" s="1430"/>
      <c r="AM651" s="1430"/>
      <c r="AN651" s="1430"/>
      <c r="AO651" s="1430"/>
      <c r="AP651" s="1430"/>
      <c r="AQ651" s="1430"/>
      <c r="AR651" s="1430"/>
      <c r="AS651" s="1430"/>
      <c r="AT651" s="1430"/>
      <c r="AU651" s="1430"/>
      <c r="AV651" s="1430"/>
      <c r="AW651" s="1430"/>
      <c r="AX651" s="1430"/>
      <c r="AY651" s="1430"/>
      <c r="AZ651" s="1430"/>
      <c r="BA651" s="1430"/>
      <c r="BB651" s="1430"/>
      <c r="BC651" s="1430"/>
      <c r="BD651" s="1430"/>
    </row>
    <row r="652" spans="2:56">
      <c r="B652" s="1430"/>
      <c r="C652" s="1430"/>
      <c r="D652" s="1430"/>
      <c r="E652" s="1430"/>
      <c r="F652" s="1430"/>
      <c r="G652" s="1430"/>
      <c r="H652" s="1430"/>
      <c r="I652" s="1430"/>
      <c r="J652" s="1430"/>
      <c r="K652" s="1430"/>
      <c r="L652" s="1430"/>
      <c r="M652" s="1430"/>
      <c r="N652" s="1430"/>
      <c r="O652" s="1430"/>
      <c r="P652" s="1430"/>
      <c r="Q652" s="1430"/>
      <c r="R652" s="1430"/>
      <c r="S652" s="1430"/>
      <c r="T652" s="1430"/>
      <c r="U652" s="1430"/>
      <c r="V652" s="1430"/>
      <c r="W652" s="1430"/>
      <c r="X652" s="1430"/>
      <c r="Y652" s="1430"/>
      <c r="Z652" s="1430"/>
      <c r="AA652" s="1430"/>
      <c r="AB652" s="1430"/>
      <c r="AC652" s="1430"/>
      <c r="AD652" s="1430"/>
      <c r="AE652" s="1430"/>
      <c r="AF652" s="1430"/>
      <c r="AG652" s="1430"/>
      <c r="AH652" s="1430"/>
      <c r="AI652" s="1430"/>
      <c r="AJ652" s="1430"/>
      <c r="AK652" s="1430"/>
      <c r="AL652" s="1430"/>
      <c r="AM652" s="1430"/>
      <c r="AN652" s="1430"/>
      <c r="AO652" s="1430"/>
      <c r="AP652" s="1430"/>
      <c r="AQ652" s="1430"/>
      <c r="AR652" s="1430"/>
      <c r="AS652" s="1430"/>
      <c r="AT652" s="1430"/>
      <c r="AU652" s="1430"/>
      <c r="AV652" s="1430"/>
      <c r="AW652" s="1430"/>
      <c r="AX652" s="1430"/>
      <c r="AY652" s="1430"/>
      <c r="AZ652" s="1430"/>
      <c r="BA652" s="1430"/>
      <c r="BB652" s="1430"/>
      <c r="BC652" s="1430"/>
      <c r="BD652" s="1430"/>
    </row>
    <row r="653" spans="2:56">
      <c r="B653" s="1430"/>
      <c r="C653" s="1430"/>
      <c r="D653" s="1430"/>
      <c r="E653" s="1430"/>
      <c r="F653" s="1430"/>
      <c r="G653" s="1430"/>
      <c r="H653" s="1430"/>
      <c r="I653" s="1430"/>
      <c r="J653" s="1430"/>
      <c r="K653" s="1430"/>
      <c r="L653" s="1430"/>
      <c r="M653" s="1430"/>
      <c r="N653" s="1430"/>
      <c r="O653" s="1430"/>
      <c r="P653" s="1430"/>
      <c r="Q653" s="1430"/>
      <c r="R653" s="1430"/>
      <c r="S653" s="1430"/>
      <c r="T653" s="1430"/>
      <c r="U653" s="1430"/>
      <c r="V653" s="1430"/>
      <c r="W653" s="1430"/>
      <c r="X653" s="1430"/>
      <c r="Y653" s="1430"/>
      <c r="Z653" s="1430"/>
      <c r="AA653" s="1430"/>
      <c r="AB653" s="1430"/>
      <c r="AC653" s="1430"/>
      <c r="AD653" s="1430"/>
      <c r="AE653" s="1430"/>
      <c r="AF653" s="1430"/>
      <c r="AG653" s="1430"/>
      <c r="AH653" s="1430"/>
      <c r="AI653" s="1430"/>
      <c r="AJ653" s="1430"/>
      <c r="AK653" s="1430"/>
      <c r="AL653" s="1430"/>
      <c r="AM653" s="1430"/>
      <c r="AN653" s="1430"/>
      <c r="AO653" s="1430"/>
      <c r="AP653" s="1430"/>
      <c r="AQ653" s="1430"/>
      <c r="AR653" s="1430"/>
      <c r="AS653" s="1430"/>
      <c r="AT653" s="1430"/>
      <c r="AU653" s="1430"/>
      <c r="AV653" s="1430"/>
      <c r="AW653" s="1430"/>
      <c r="AX653" s="1430"/>
      <c r="AY653" s="1430"/>
      <c r="AZ653" s="1430"/>
      <c r="BA653" s="1430"/>
      <c r="BB653" s="1430"/>
      <c r="BC653" s="1430"/>
      <c r="BD653" s="1430"/>
    </row>
    <row r="654" spans="2:56">
      <c r="B654" s="1430"/>
      <c r="C654" s="1430"/>
      <c r="D654" s="1430"/>
      <c r="E654" s="1430"/>
      <c r="F654" s="1430"/>
      <c r="G654" s="1430"/>
      <c r="H654" s="1430"/>
      <c r="I654" s="1430"/>
      <c r="J654" s="1430"/>
      <c r="K654" s="1430"/>
      <c r="L654" s="1430"/>
      <c r="M654" s="1430"/>
      <c r="N654" s="1430"/>
      <c r="O654" s="1430"/>
      <c r="P654" s="1430"/>
      <c r="Q654" s="1430"/>
      <c r="R654" s="1430"/>
      <c r="S654" s="1430"/>
      <c r="T654" s="1430"/>
      <c r="U654" s="1430"/>
      <c r="V654" s="1430"/>
      <c r="W654" s="1430"/>
      <c r="X654" s="1430"/>
      <c r="Y654" s="1430"/>
      <c r="Z654" s="1430"/>
      <c r="AA654" s="1430"/>
      <c r="AB654" s="1430"/>
      <c r="AC654" s="1430"/>
      <c r="AD654" s="1430"/>
      <c r="AE654" s="1430"/>
      <c r="AF654" s="1430"/>
      <c r="AG654" s="1430"/>
      <c r="AH654" s="1430"/>
      <c r="AI654" s="1430"/>
      <c r="AJ654" s="1430"/>
      <c r="AK654" s="1430"/>
      <c r="AL654" s="1430"/>
      <c r="AM654" s="1430"/>
      <c r="AN654" s="1430"/>
      <c r="AO654" s="1430"/>
      <c r="AP654" s="1430"/>
      <c r="AQ654" s="1430"/>
      <c r="AR654" s="1430"/>
      <c r="AS654" s="1430"/>
      <c r="AT654" s="1430"/>
      <c r="AU654" s="1430"/>
      <c r="AV654" s="1430"/>
      <c r="AW654" s="1430"/>
      <c r="AX654" s="1430"/>
      <c r="AY654" s="1430"/>
      <c r="AZ654" s="1430"/>
      <c r="BA654" s="1430"/>
      <c r="BB654" s="1430"/>
      <c r="BC654" s="1430"/>
      <c r="BD654" s="1430"/>
    </row>
    <row r="655" spans="2:56">
      <c r="B655" s="1430"/>
      <c r="C655" s="1430"/>
      <c r="D655" s="1430"/>
      <c r="E655" s="1430"/>
      <c r="F655" s="1430"/>
      <c r="G655" s="1430"/>
      <c r="H655" s="1430"/>
      <c r="I655" s="1430"/>
      <c r="J655" s="1430"/>
      <c r="K655" s="1430"/>
      <c r="L655" s="1430"/>
      <c r="M655" s="1430"/>
      <c r="N655" s="1430"/>
      <c r="O655" s="1430"/>
      <c r="P655" s="1430"/>
      <c r="Q655" s="1430"/>
      <c r="R655" s="1430"/>
      <c r="S655" s="1430"/>
      <c r="T655" s="1430"/>
      <c r="U655" s="1430"/>
      <c r="V655" s="1430"/>
      <c r="W655" s="1430"/>
      <c r="X655" s="1430"/>
      <c r="Y655" s="1430"/>
      <c r="Z655" s="1430"/>
      <c r="AA655" s="1430"/>
      <c r="AB655" s="1430"/>
      <c r="AC655" s="1430"/>
      <c r="AD655" s="1430"/>
      <c r="AE655" s="1430"/>
      <c r="AF655" s="1430"/>
      <c r="AG655" s="1430"/>
      <c r="AH655" s="1430"/>
      <c r="AI655" s="1430"/>
      <c r="AJ655" s="1430"/>
      <c r="AK655" s="1430"/>
      <c r="AL655" s="1430"/>
      <c r="AM655" s="1430"/>
      <c r="AN655" s="1430"/>
      <c r="AO655" s="1430"/>
      <c r="AP655" s="1430"/>
      <c r="AQ655" s="1430"/>
      <c r="AR655" s="1430"/>
      <c r="AS655" s="1430"/>
      <c r="AT655" s="1430"/>
      <c r="AU655" s="1430"/>
      <c r="AV655" s="1430"/>
      <c r="AW655" s="1430"/>
      <c r="AX655" s="1430"/>
      <c r="AY655" s="1430"/>
      <c r="AZ655" s="1430"/>
      <c r="BA655" s="1430"/>
      <c r="BB655" s="1430"/>
      <c r="BC655" s="1430"/>
      <c r="BD655" s="1430"/>
    </row>
    <row r="656" spans="2:56">
      <c r="B656" s="1430"/>
      <c r="C656" s="1430"/>
      <c r="D656" s="1430"/>
      <c r="E656" s="1430"/>
      <c r="F656" s="1430"/>
      <c r="G656" s="1430"/>
      <c r="H656" s="1430"/>
      <c r="I656" s="1430"/>
      <c r="J656" s="1430"/>
      <c r="K656" s="1430"/>
      <c r="L656" s="1430"/>
      <c r="M656" s="1430"/>
      <c r="N656" s="1430"/>
      <c r="O656" s="1430"/>
      <c r="P656" s="1430"/>
      <c r="Q656" s="1430"/>
      <c r="R656" s="1430"/>
      <c r="S656" s="1430"/>
      <c r="T656" s="1430"/>
      <c r="U656" s="1430"/>
      <c r="V656" s="1430"/>
      <c r="W656" s="1430"/>
      <c r="X656" s="1430"/>
      <c r="Y656" s="1430"/>
      <c r="Z656" s="1430"/>
      <c r="AA656" s="1430"/>
      <c r="AB656" s="1430"/>
      <c r="AC656" s="1430"/>
      <c r="AD656" s="1430"/>
      <c r="AE656" s="1430"/>
      <c r="AF656" s="1430"/>
      <c r="AG656" s="1430"/>
      <c r="AH656" s="1430"/>
      <c r="AI656" s="1430"/>
      <c r="AJ656" s="1430"/>
      <c r="AK656" s="1430"/>
      <c r="AL656" s="1430"/>
      <c r="AM656" s="1430"/>
      <c r="AN656" s="1430"/>
      <c r="AO656" s="1430"/>
      <c r="AP656" s="1430"/>
      <c r="AQ656" s="1430"/>
      <c r="AR656" s="1430"/>
      <c r="AS656" s="1430"/>
      <c r="AT656" s="1430"/>
      <c r="AU656" s="1430"/>
      <c r="AV656" s="1430"/>
      <c r="AW656" s="1430"/>
      <c r="AX656" s="1430"/>
      <c r="AY656" s="1430"/>
      <c r="AZ656" s="1430"/>
      <c r="BA656" s="1430"/>
      <c r="BB656" s="1430"/>
      <c r="BC656" s="1430"/>
      <c r="BD656" s="1430"/>
    </row>
    <row r="657" spans="2:56">
      <c r="B657" s="1430"/>
      <c r="C657" s="1430"/>
      <c r="D657" s="1430"/>
      <c r="E657" s="1430"/>
      <c r="F657" s="1430"/>
      <c r="G657" s="1430"/>
      <c r="H657" s="1430"/>
      <c r="I657" s="1430"/>
      <c r="J657" s="1430"/>
      <c r="K657" s="1430"/>
      <c r="L657" s="1430"/>
      <c r="M657" s="1430"/>
      <c r="N657" s="1430"/>
      <c r="O657" s="1430"/>
      <c r="P657" s="1430"/>
      <c r="Q657" s="1430"/>
      <c r="R657" s="1430"/>
      <c r="S657" s="1430"/>
      <c r="T657" s="1430"/>
      <c r="U657" s="1430"/>
      <c r="V657" s="1430"/>
      <c r="W657" s="1430"/>
      <c r="X657" s="1430"/>
      <c r="Y657" s="1430"/>
      <c r="Z657" s="1430"/>
      <c r="AA657" s="1430"/>
      <c r="AB657" s="1430"/>
      <c r="AC657" s="1430"/>
      <c r="AD657" s="1430"/>
      <c r="AE657" s="1430"/>
      <c r="AF657" s="1430"/>
      <c r="AG657" s="1430"/>
      <c r="AH657" s="1430"/>
      <c r="AI657" s="1430"/>
      <c r="AJ657" s="1430"/>
      <c r="AK657" s="1430"/>
      <c r="AL657" s="1430"/>
      <c r="AM657" s="1430"/>
      <c r="AN657" s="1430"/>
      <c r="AO657" s="1430"/>
      <c r="AP657" s="1430"/>
      <c r="AQ657" s="1430"/>
      <c r="AR657" s="1430"/>
      <c r="AS657" s="1430"/>
      <c r="AT657" s="1430"/>
      <c r="AU657" s="1430"/>
      <c r="AV657" s="1430"/>
      <c r="AW657" s="1430"/>
      <c r="AX657" s="1430"/>
      <c r="AY657" s="1430"/>
      <c r="AZ657" s="1430"/>
      <c r="BA657" s="1430"/>
      <c r="BB657" s="1430"/>
      <c r="BC657" s="1430"/>
      <c r="BD657" s="1430"/>
    </row>
    <row r="658" spans="2:56">
      <c r="B658" s="1430"/>
      <c r="C658" s="1430"/>
      <c r="D658" s="1430"/>
      <c r="E658" s="1430"/>
      <c r="F658" s="1430"/>
      <c r="G658" s="1430"/>
      <c r="H658" s="1430"/>
      <c r="I658" s="1430"/>
      <c r="J658" s="1430"/>
      <c r="K658" s="1430"/>
      <c r="L658" s="1430"/>
      <c r="M658" s="1430"/>
      <c r="N658" s="1430"/>
      <c r="O658" s="1430"/>
      <c r="P658" s="1430"/>
      <c r="Q658" s="1430"/>
      <c r="R658" s="1430"/>
      <c r="S658" s="1430"/>
      <c r="T658" s="1430"/>
      <c r="U658" s="1430"/>
      <c r="V658" s="1430"/>
      <c r="W658" s="1430"/>
      <c r="X658" s="1430"/>
      <c r="Y658" s="1430"/>
      <c r="Z658" s="1430"/>
      <c r="AA658" s="1430"/>
      <c r="AB658" s="1430"/>
      <c r="AC658" s="1430"/>
      <c r="AD658" s="1430"/>
      <c r="AE658" s="1430"/>
      <c r="AF658" s="1430"/>
      <c r="AG658" s="1430"/>
      <c r="AH658" s="1430"/>
      <c r="AI658" s="1430"/>
      <c r="AJ658" s="1430"/>
      <c r="AK658" s="1430"/>
      <c r="AL658" s="1430"/>
      <c r="AM658" s="1430"/>
      <c r="AN658" s="1430"/>
      <c r="AO658" s="1430"/>
      <c r="AP658" s="1430"/>
      <c r="AQ658" s="1430"/>
      <c r="AR658" s="1430"/>
      <c r="AS658" s="1430"/>
      <c r="AT658" s="1430"/>
      <c r="AU658" s="1430"/>
      <c r="AV658" s="1430"/>
      <c r="AW658" s="1430"/>
      <c r="AX658" s="1430"/>
      <c r="AY658" s="1430"/>
      <c r="AZ658" s="1430"/>
      <c r="BA658" s="1430"/>
      <c r="BB658" s="1430"/>
      <c r="BC658" s="1430"/>
      <c r="BD658" s="1430"/>
    </row>
    <row r="659" spans="2:56">
      <c r="B659" s="1430"/>
      <c r="C659" s="1430"/>
      <c r="D659" s="1430"/>
      <c r="E659" s="1430"/>
      <c r="F659" s="1430"/>
      <c r="G659" s="1430"/>
      <c r="H659" s="1430"/>
      <c r="I659" s="1430"/>
      <c r="J659" s="1430"/>
      <c r="K659" s="1430"/>
      <c r="L659" s="1430"/>
      <c r="M659" s="1430"/>
      <c r="N659" s="1430"/>
      <c r="O659" s="1430"/>
      <c r="P659" s="1430"/>
      <c r="Q659" s="1430"/>
      <c r="R659" s="1430"/>
      <c r="S659" s="1430"/>
      <c r="T659" s="1430"/>
      <c r="U659" s="1430"/>
      <c r="V659" s="1430"/>
      <c r="W659" s="1430"/>
      <c r="X659" s="1430"/>
      <c r="Y659" s="1430"/>
      <c r="Z659" s="1430"/>
      <c r="AA659" s="1430"/>
      <c r="AB659" s="1430"/>
      <c r="AC659" s="1430"/>
      <c r="AD659" s="1430"/>
      <c r="AE659" s="1430"/>
      <c r="AF659" s="1430"/>
      <c r="AG659" s="1430"/>
      <c r="AH659" s="1430"/>
      <c r="AI659" s="1430"/>
      <c r="AJ659" s="1430"/>
      <c r="AK659" s="1430"/>
      <c r="AL659" s="1430"/>
      <c r="AM659" s="1430"/>
      <c r="AN659" s="1430"/>
      <c r="AO659" s="1430"/>
      <c r="AP659" s="1430"/>
      <c r="AQ659" s="1430"/>
      <c r="AR659" s="1430"/>
      <c r="AS659" s="1430"/>
      <c r="AT659" s="1430"/>
      <c r="AU659" s="1430"/>
      <c r="AV659" s="1430"/>
      <c r="AW659" s="1430"/>
      <c r="AX659" s="1430"/>
      <c r="AY659" s="1430"/>
      <c r="AZ659" s="1430"/>
      <c r="BA659" s="1430"/>
      <c r="BB659" s="1430"/>
      <c r="BC659" s="1430"/>
      <c r="BD659" s="1430"/>
    </row>
    <row r="660" spans="2:56">
      <c r="B660" s="1430"/>
      <c r="C660" s="1430"/>
      <c r="D660" s="1430"/>
      <c r="E660" s="1430"/>
      <c r="F660" s="1430"/>
      <c r="G660" s="1430"/>
      <c r="H660" s="1430"/>
      <c r="I660" s="1430"/>
      <c r="J660" s="1430"/>
      <c r="K660" s="1430"/>
      <c r="L660" s="1430"/>
      <c r="M660" s="1430"/>
      <c r="N660" s="1430"/>
      <c r="O660" s="1430"/>
      <c r="P660" s="1430"/>
      <c r="Q660" s="1430"/>
      <c r="R660" s="1430"/>
      <c r="S660" s="1430"/>
      <c r="T660" s="1430"/>
      <c r="U660" s="1430"/>
      <c r="V660" s="1430"/>
      <c r="W660" s="1430"/>
      <c r="X660" s="1430"/>
      <c r="Y660" s="1430"/>
      <c r="Z660" s="1430"/>
      <c r="AA660" s="1430"/>
      <c r="AB660" s="1430"/>
      <c r="AC660" s="1430"/>
      <c r="AD660" s="1430"/>
      <c r="AE660" s="1430"/>
      <c r="AF660" s="1430"/>
      <c r="AG660" s="1430"/>
      <c r="AH660" s="1430"/>
      <c r="AI660" s="1430"/>
      <c r="AJ660" s="1430"/>
      <c r="AK660" s="1430"/>
      <c r="AL660" s="1430"/>
      <c r="AM660" s="1430"/>
      <c r="AN660" s="1430"/>
      <c r="AO660" s="1430"/>
      <c r="AP660" s="1430"/>
      <c r="AQ660" s="1430"/>
      <c r="AR660" s="1430"/>
      <c r="AS660" s="1430"/>
      <c r="AT660" s="1430"/>
      <c r="AU660" s="1430"/>
      <c r="AV660" s="1430"/>
      <c r="AW660" s="1430"/>
      <c r="AX660" s="1430"/>
      <c r="AY660" s="1430"/>
      <c r="AZ660" s="1430"/>
      <c r="BA660" s="1430"/>
      <c r="BB660" s="1430"/>
      <c r="BC660" s="1430"/>
      <c r="BD660" s="1430"/>
    </row>
    <row r="661" spans="2:56">
      <c r="B661" s="1430"/>
      <c r="C661" s="1430"/>
      <c r="D661" s="1430"/>
      <c r="E661" s="1430"/>
      <c r="F661" s="1430"/>
      <c r="G661" s="1430"/>
      <c r="H661" s="1430"/>
      <c r="I661" s="1430"/>
      <c r="J661" s="1430"/>
      <c r="K661" s="1430"/>
      <c r="L661" s="1430"/>
      <c r="M661" s="1430"/>
      <c r="N661" s="1430"/>
      <c r="O661" s="1430"/>
      <c r="P661" s="1430"/>
      <c r="Q661" s="1430"/>
      <c r="R661" s="1430"/>
      <c r="S661" s="1430"/>
      <c r="T661" s="1430"/>
      <c r="U661" s="1430"/>
      <c r="V661" s="1430"/>
      <c r="W661" s="1430"/>
      <c r="X661" s="1430"/>
      <c r="Y661" s="1430"/>
      <c r="Z661" s="1430"/>
      <c r="AA661" s="1430"/>
      <c r="AB661" s="1430"/>
      <c r="AC661" s="1430"/>
      <c r="AD661" s="1430"/>
      <c r="AE661" s="1430"/>
      <c r="AF661" s="1430"/>
      <c r="AG661" s="1430"/>
      <c r="AH661" s="1430"/>
      <c r="AI661" s="1430"/>
      <c r="AJ661" s="1430"/>
      <c r="AK661" s="1430"/>
      <c r="AL661" s="1430"/>
      <c r="AM661" s="1430"/>
      <c r="AN661" s="1430"/>
      <c r="AO661" s="1430"/>
      <c r="AP661" s="1430"/>
      <c r="AQ661" s="1430"/>
      <c r="AR661" s="1430"/>
      <c r="AS661" s="1430"/>
      <c r="AT661" s="1430"/>
      <c r="AU661" s="1430"/>
      <c r="AV661" s="1430"/>
      <c r="AW661" s="1430"/>
      <c r="AX661" s="1430"/>
      <c r="AY661" s="1430"/>
      <c r="AZ661" s="1430"/>
      <c r="BA661" s="1430"/>
      <c r="BB661" s="1430"/>
      <c r="BC661" s="1430"/>
      <c r="BD661" s="1430"/>
    </row>
    <row r="662" spans="2:56">
      <c r="B662" s="1430"/>
      <c r="C662" s="1430"/>
      <c r="D662" s="1430"/>
      <c r="E662" s="1430"/>
      <c r="F662" s="1430"/>
      <c r="G662" s="1430"/>
      <c r="H662" s="1430"/>
      <c r="I662" s="1430"/>
      <c r="J662" s="1430"/>
      <c r="K662" s="1430"/>
      <c r="L662" s="1430"/>
      <c r="M662" s="1430"/>
      <c r="N662" s="1430"/>
      <c r="O662" s="1430"/>
      <c r="P662" s="1430"/>
      <c r="Q662" s="1430"/>
      <c r="R662" s="1430"/>
      <c r="S662" s="1430"/>
      <c r="T662" s="1430"/>
      <c r="U662" s="1430"/>
      <c r="V662" s="1430"/>
      <c r="W662" s="1430"/>
      <c r="X662" s="1430"/>
      <c r="Y662" s="1430"/>
      <c r="Z662" s="1430"/>
      <c r="AA662" s="1430"/>
      <c r="AB662" s="1430"/>
      <c r="AC662" s="1430"/>
      <c r="AD662" s="1430"/>
      <c r="AE662" s="1430"/>
      <c r="AF662" s="1430"/>
      <c r="AG662" s="1430"/>
      <c r="AH662" s="1430"/>
      <c r="AI662" s="1430"/>
      <c r="AJ662" s="1430"/>
      <c r="AK662" s="1430"/>
      <c r="AL662" s="1430"/>
      <c r="AM662" s="1430"/>
      <c r="AN662" s="1430"/>
      <c r="AO662" s="1430"/>
      <c r="AP662" s="1430"/>
      <c r="AQ662" s="1430"/>
      <c r="AR662" s="1430"/>
      <c r="AS662" s="1430"/>
      <c r="AT662" s="1430"/>
      <c r="AU662" s="1430"/>
      <c r="AV662" s="1430"/>
      <c r="AW662" s="1430"/>
      <c r="AX662" s="1430"/>
      <c r="AY662" s="1430"/>
      <c r="AZ662" s="1430"/>
      <c r="BA662" s="1430"/>
      <c r="BB662" s="1430"/>
      <c r="BC662" s="1430"/>
      <c r="BD662" s="1430"/>
    </row>
    <row r="663" spans="2:56">
      <c r="B663" s="1430"/>
      <c r="C663" s="1430"/>
      <c r="D663" s="1430"/>
      <c r="E663" s="1430"/>
      <c r="F663" s="1430"/>
      <c r="G663" s="1430"/>
      <c r="H663" s="1430"/>
      <c r="I663" s="1430"/>
      <c r="J663" s="1430"/>
      <c r="K663" s="1430"/>
      <c r="L663" s="1430"/>
      <c r="M663" s="1430"/>
      <c r="N663" s="1430"/>
      <c r="O663" s="1430"/>
      <c r="P663" s="1430"/>
      <c r="Q663" s="1430"/>
      <c r="R663" s="1430"/>
      <c r="S663" s="1430"/>
      <c r="T663" s="1430"/>
      <c r="U663" s="1430"/>
      <c r="V663" s="1430"/>
      <c r="W663" s="1430"/>
      <c r="X663" s="1430"/>
      <c r="Y663" s="1430"/>
      <c r="Z663" s="1430"/>
      <c r="AA663" s="1430"/>
      <c r="AB663" s="1430"/>
      <c r="AC663" s="1430"/>
      <c r="AD663" s="1430"/>
      <c r="AE663" s="1430"/>
      <c r="AF663" s="1430"/>
      <c r="AG663" s="1430"/>
      <c r="AH663" s="1430"/>
      <c r="AI663" s="1430"/>
      <c r="AJ663" s="1430"/>
      <c r="AK663" s="1430"/>
      <c r="AL663" s="1430"/>
      <c r="AM663" s="1430"/>
      <c r="AN663" s="1430"/>
      <c r="AO663" s="1430"/>
      <c r="AP663" s="1430"/>
      <c r="AQ663" s="1430"/>
      <c r="AR663" s="1430"/>
      <c r="AS663" s="1430"/>
      <c r="AT663" s="1430"/>
      <c r="AU663" s="1430"/>
      <c r="AV663" s="1430"/>
      <c r="AW663" s="1430"/>
      <c r="AX663" s="1430"/>
      <c r="AY663" s="1430"/>
      <c r="AZ663" s="1430"/>
      <c r="BA663" s="1430"/>
      <c r="BB663" s="1430"/>
      <c r="BC663" s="1430"/>
      <c r="BD663" s="1430"/>
    </row>
    <row r="664" spans="2:56">
      <c r="B664" s="1430"/>
      <c r="C664" s="1430"/>
      <c r="D664" s="1430"/>
      <c r="E664" s="1430"/>
      <c r="F664" s="1430"/>
      <c r="G664" s="1430"/>
      <c r="H664" s="1430"/>
      <c r="I664" s="1430"/>
      <c r="J664" s="1430"/>
      <c r="K664" s="1430"/>
      <c r="L664" s="1430"/>
      <c r="M664" s="1430"/>
      <c r="N664" s="1430"/>
      <c r="O664" s="1430"/>
      <c r="P664" s="1430"/>
      <c r="Q664" s="1430"/>
      <c r="R664" s="1430"/>
      <c r="S664" s="1430"/>
      <c r="T664" s="1430"/>
      <c r="U664" s="1430"/>
      <c r="V664" s="1430"/>
      <c r="W664" s="1430"/>
      <c r="X664" s="1430"/>
      <c r="Y664" s="1430"/>
      <c r="Z664" s="1430"/>
      <c r="AA664" s="1430"/>
      <c r="AB664" s="1430"/>
      <c r="AC664" s="1430"/>
      <c r="AD664" s="1430"/>
      <c r="AE664" s="1430"/>
      <c r="AF664" s="1430"/>
      <c r="AG664" s="1430"/>
      <c r="AH664" s="1430"/>
      <c r="AI664" s="1430"/>
      <c r="AJ664" s="1430"/>
      <c r="AK664" s="1430"/>
      <c r="AL664" s="1430"/>
      <c r="AM664" s="1430"/>
      <c r="AN664" s="1430"/>
      <c r="AO664" s="1430"/>
      <c r="AP664" s="1430"/>
      <c r="AQ664" s="1430"/>
      <c r="AR664" s="1430"/>
      <c r="AS664" s="1430"/>
      <c r="AT664" s="1430"/>
      <c r="AU664" s="1430"/>
      <c r="AV664" s="1430"/>
      <c r="AW664" s="1430"/>
      <c r="AX664" s="1430"/>
      <c r="AY664" s="1430"/>
      <c r="AZ664" s="1430"/>
      <c r="BA664" s="1430"/>
      <c r="BB664" s="1430"/>
      <c r="BC664" s="1430"/>
      <c r="BD664" s="1430"/>
    </row>
    <row r="665" spans="2:56">
      <c r="B665" s="1430"/>
      <c r="C665" s="1430"/>
      <c r="D665" s="1430"/>
      <c r="E665" s="1430"/>
      <c r="F665" s="1430"/>
      <c r="G665" s="1430"/>
      <c r="H665" s="1430"/>
      <c r="I665" s="1430"/>
      <c r="J665" s="1430"/>
      <c r="K665" s="1430"/>
      <c r="L665" s="1430"/>
      <c r="M665" s="1430"/>
      <c r="N665" s="1430"/>
      <c r="O665" s="1430"/>
      <c r="P665" s="1430"/>
      <c r="Q665" s="1430"/>
      <c r="R665" s="1430"/>
      <c r="S665" s="1430"/>
      <c r="T665" s="1430"/>
      <c r="U665" s="1430"/>
      <c r="V665" s="1430"/>
      <c r="W665" s="1430"/>
      <c r="X665" s="1430"/>
      <c r="Y665" s="1430"/>
      <c r="Z665" s="1430"/>
      <c r="AA665" s="1430"/>
      <c r="AB665" s="1430"/>
      <c r="AC665" s="1430"/>
      <c r="AD665" s="1430"/>
      <c r="AE665" s="1430"/>
      <c r="AF665" s="1430"/>
      <c r="AG665" s="1430"/>
      <c r="AH665" s="1430"/>
      <c r="AI665" s="1430"/>
      <c r="AJ665" s="1430"/>
      <c r="AK665" s="1430"/>
      <c r="AL665" s="1430"/>
      <c r="AM665" s="1430"/>
      <c r="AN665" s="1430"/>
      <c r="AO665" s="1430"/>
      <c r="AP665" s="1430"/>
      <c r="AQ665" s="1430"/>
      <c r="AR665" s="1430"/>
      <c r="AS665" s="1430"/>
      <c r="AT665" s="1430"/>
      <c r="AU665" s="1430"/>
      <c r="AV665" s="1430"/>
      <c r="AW665" s="1430"/>
      <c r="AX665" s="1430"/>
      <c r="AY665" s="1430"/>
      <c r="AZ665" s="1430"/>
      <c r="BA665" s="1430"/>
      <c r="BB665" s="1430"/>
      <c r="BC665" s="1430"/>
      <c r="BD665" s="1430"/>
    </row>
    <row r="666" spans="2:56">
      <c r="B666" s="1430"/>
      <c r="C666" s="1430"/>
      <c r="D666" s="1430"/>
      <c r="E666" s="1430"/>
      <c r="F666" s="1430"/>
      <c r="G666" s="1430"/>
      <c r="H666" s="1430"/>
      <c r="I666" s="1430"/>
      <c r="J666" s="1430"/>
      <c r="K666" s="1430"/>
      <c r="L666" s="1430"/>
      <c r="M666" s="1430"/>
      <c r="N666" s="1430"/>
      <c r="O666" s="1430"/>
      <c r="P666" s="1430"/>
      <c r="Q666" s="1430"/>
      <c r="R666" s="1430"/>
      <c r="S666" s="1430"/>
      <c r="T666" s="1430"/>
      <c r="U666" s="1430"/>
      <c r="V666" s="1430"/>
      <c r="W666" s="1430"/>
      <c r="X666" s="1430"/>
      <c r="Y666" s="1430"/>
      <c r="Z666" s="1430"/>
      <c r="AA666" s="1430"/>
      <c r="AB666" s="1430"/>
      <c r="AC666" s="1430"/>
      <c r="AD666" s="1430"/>
      <c r="AE666" s="1430"/>
      <c r="AF666" s="1430"/>
      <c r="AG666" s="1430"/>
      <c r="AH666" s="1430"/>
      <c r="AI666" s="1430"/>
      <c r="AJ666" s="1430"/>
      <c r="AK666" s="1430"/>
      <c r="AL666" s="1430"/>
      <c r="AM666" s="1430"/>
      <c r="AN666" s="1430"/>
      <c r="AO666" s="1430"/>
      <c r="AP666" s="1430"/>
      <c r="AQ666" s="1430"/>
      <c r="AR666" s="1430"/>
      <c r="AS666" s="1430"/>
      <c r="AT666" s="1430"/>
      <c r="AU666" s="1430"/>
      <c r="AV666" s="1430"/>
      <c r="AW666" s="1430"/>
      <c r="AX666" s="1430"/>
      <c r="AY666" s="1430"/>
      <c r="AZ666" s="1430"/>
      <c r="BA666" s="1430"/>
      <c r="BB666" s="1430"/>
      <c r="BC666" s="1430"/>
      <c r="BD666" s="1430"/>
    </row>
    <row r="667" spans="2:56">
      <c r="B667" s="1430"/>
      <c r="C667" s="1430"/>
      <c r="D667" s="1430"/>
      <c r="E667" s="1430"/>
      <c r="F667" s="1430"/>
      <c r="G667" s="1430"/>
      <c r="H667" s="1430"/>
      <c r="I667" s="1430"/>
      <c r="J667" s="1430"/>
      <c r="K667" s="1430"/>
      <c r="L667" s="1430"/>
      <c r="M667" s="1430"/>
      <c r="N667" s="1430"/>
      <c r="O667" s="1430"/>
      <c r="P667" s="1430"/>
      <c r="Q667" s="1430"/>
      <c r="R667" s="1430"/>
      <c r="S667" s="1430"/>
      <c r="T667" s="1430"/>
      <c r="U667" s="1430"/>
      <c r="V667" s="1430"/>
      <c r="W667" s="1430"/>
      <c r="X667" s="1430"/>
      <c r="Y667" s="1430"/>
      <c r="Z667" s="1430"/>
      <c r="AA667" s="1430"/>
      <c r="AB667" s="1430"/>
      <c r="AC667" s="1430"/>
      <c r="AD667" s="1430"/>
      <c r="AE667" s="1430"/>
      <c r="AF667" s="1430"/>
      <c r="AG667" s="1430"/>
      <c r="AH667" s="1430"/>
      <c r="AI667" s="1430"/>
      <c r="AJ667" s="1430"/>
      <c r="AK667" s="1430"/>
      <c r="AL667" s="1430"/>
      <c r="AM667" s="1430"/>
      <c r="AN667" s="1430"/>
      <c r="AO667" s="1430"/>
      <c r="AP667" s="1430"/>
      <c r="AQ667" s="1430"/>
      <c r="AR667" s="1430"/>
      <c r="AS667" s="1430"/>
      <c r="AT667" s="1430"/>
      <c r="AU667" s="1430"/>
      <c r="AV667" s="1430"/>
      <c r="AW667" s="1430"/>
      <c r="AX667" s="1430"/>
      <c r="AY667" s="1430"/>
      <c r="AZ667" s="1430"/>
      <c r="BA667" s="1430"/>
      <c r="BB667" s="1430"/>
      <c r="BC667" s="1430"/>
      <c r="BD667" s="1430"/>
    </row>
    <row r="668" spans="2:56">
      <c r="B668" s="1430"/>
      <c r="C668" s="1430"/>
      <c r="D668" s="1430"/>
      <c r="E668" s="1430"/>
      <c r="F668" s="1430"/>
      <c r="G668" s="1430"/>
      <c r="H668" s="1430"/>
      <c r="I668" s="1430"/>
      <c r="J668" s="1430"/>
      <c r="K668" s="1430"/>
      <c r="L668" s="1430"/>
      <c r="M668" s="1430"/>
      <c r="N668" s="1430"/>
      <c r="O668" s="1430"/>
      <c r="P668" s="1430"/>
      <c r="Q668" s="1430"/>
      <c r="R668" s="1430"/>
      <c r="S668" s="1430"/>
      <c r="T668" s="1430"/>
      <c r="U668" s="1430"/>
      <c r="V668" s="1430"/>
      <c r="W668" s="1430"/>
      <c r="X668" s="1430"/>
      <c r="Y668" s="1430"/>
      <c r="Z668" s="1430"/>
      <c r="AA668" s="1430"/>
      <c r="AB668" s="1430"/>
      <c r="AC668" s="1430"/>
      <c r="AD668" s="1430"/>
      <c r="AE668" s="1430"/>
      <c r="AF668" s="1430"/>
      <c r="AG668" s="1430"/>
      <c r="AH668" s="1430"/>
      <c r="AI668" s="1430"/>
      <c r="AJ668" s="1430"/>
      <c r="AK668" s="1430"/>
      <c r="AL668" s="1430"/>
      <c r="AM668" s="1430"/>
      <c r="AN668" s="1430"/>
      <c r="AO668" s="1430"/>
      <c r="AP668" s="1430"/>
      <c r="AQ668" s="1430"/>
      <c r="AR668" s="1430"/>
      <c r="AS668" s="1430"/>
      <c r="AT668" s="1430"/>
      <c r="AU668" s="1430"/>
      <c r="AV668" s="1430"/>
      <c r="AW668" s="1430"/>
      <c r="AX668" s="1430"/>
      <c r="AY668" s="1430"/>
      <c r="AZ668" s="1430"/>
      <c r="BA668" s="1430"/>
      <c r="BB668" s="1430"/>
      <c r="BC668" s="1430"/>
      <c r="BD668" s="1430"/>
    </row>
    <row r="669" spans="2:56">
      <c r="B669" s="1430"/>
      <c r="C669" s="1430"/>
      <c r="D669" s="1430"/>
      <c r="E669" s="1430"/>
      <c r="F669" s="1430"/>
      <c r="G669" s="1430"/>
      <c r="H669" s="1430"/>
      <c r="I669" s="1430"/>
      <c r="J669" s="1430"/>
      <c r="K669" s="1430"/>
      <c r="L669" s="1430"/>
      <c r="M669" s="1430"/>
      <c r="N669" s="1430"/>
      <c r="O669" s="1430"/>
      <c r="P669" s="1430"/>
      <c r="Q669" s="1430"/>
      <c r="R669" s="1430"/>
      <c r="S669" s="1430"/>
      <c r="T669" s="1430"/>
      <c r="U669" s="1430"/>
      <c r="V669" s="1430"/>
      <c r="W669" s="1430"/>
      <c r="X669" s="1430"/>
      <c r="Y669" s="1430"/>
      <c r="Z669" s="1430"/>
      <c r="AA669" s="1430"/>
      <c r="AB669" s="1430"/>
      <c r="AC669" s="1430"/>
      <c r="AD669" s="1430"/>
      <c r="AE669" s="1430"/>
      <c r="AF669" s="1430"/>
      <c r="AG669" s="1430"/>
      <c r="AH669" s="1430"/>
      <c r="AI669" s="1430"/>
      <c r="AJ669" s="1430"/>
      <c r="AK669" s="1430"/>
      <c r="AL669" s="1430"/>
      <c r="AM669" s="1430"/>
      <c r="AN669" s="1430"/>
      <c r="AO669" s="1430"/>
      <c r="AP669" s="1430"/>
      <c r="AQ669" s="1430"/>
      <c r="AR669" s="1430"/>
      <c r="AS669" s="1430"/>
      <c r="AT669" s="1430"/>
      <c r="AU669" s="1430"/>
      <c r="AV669" s="1430"/>
      <c r="AW669" s="1430"/>
      <c r="AX669" s="1430"/>
      <c r="AY669" s="1430"/>
      <c r="AZ669" s="1430"/>
      <c r="BA669" s="1430"/>
      <c r="BB669" s="1430"/>
      <c r="BC669" s="1430"/>
      <c r="BD669" s="1430"/>
    </row>
    <row r="670" spans="2:56">
      <c r="B670" s="1430"/>
      <c r="C670" s="1430"/>
      <c r="D670" s="1430"/>
      <c r="E670" s="1430"/>
      <c r="F670" s="1430"/>
      <c r="G670" s="1430"/>
      <c r="H670" s="1430"/>
      <c r="I670" s="1430"/>
      <c r="J670" s="1430"/>
      <c r="K670" s="1430"/>
      <c r="L670" s="1430"/>
      <c r="M670" s="1430"/>
      <c r="N670" s="1430"/>
      <c r="O670" s="1430"/>
      <c r="P670" s="1430"/>
      <c r="Q670" s="1430"/>
      <c r="R670" s="1430"/>
      <c r="S670" s="1430"/>
      <c r="T670" s="1430"/>
      <c r="U670" s="1430"/>
      <c r="V670" s="1430"/>
      <c r="W670" s="1430"/>
      <c r="X670" s="1430"/>
      <c r="Y670" s="1430"/>
      <c r="Z670" s="1430"/>
      <c r="AA670" s="1430"/>
      <c r="AB670" s="1430"/>
      <c r="AC670" s="1430"/>
      <c r="AD670" s="1430"/>
      <c r="AE670" s="1430"/>
      <c r="AF670" s="1430"/>
      <c r="AG670" s="1430"/>
      <c r="AH670" s="1430"/>
      <c r="AI670" s="1430"/>
      <c r="AJ670" s="1430"/>
      <c r="AK670" s="1430"/>
      <c r="AL670" s="1430"/>
      <c r="AM670" s="1430"/>
      <c r="AN670" s="1430"/>
      <c r="AO670" s="1430"/>
      <c r="AP670" s="1430"/>
      <c r="AQ670" s="1430"/>
      <c r="AR670" s="1430"/>
      <c r="AS670" s="1430"/>
      <c r="AT670" s="1430"/>
      <c r="AU670" s="1430"/>
      <c r="AV670" s="1430"/>
      <c r="AW670" s="1430"/>
      <c r="AX670" s="1430"/>
      <c r="AY670" s="1430"/>
      <c r="AZ670" s="1430"/>
      <c r="BA670" s="1430"/>
      <c r="BB670" s="1430"/>
      <c r="BC670" s="1430"/>
      <c r="BD670" s="1430"/>
    </row>
    <row r="671" spans="2:56">
      <c r="B671" s="1430"/>
      <c r="C671" s="1430"/>
      <c r="D671" s="1430"/>
      <c r="E671" s="1430"/>
      <c r="F671" s="1430"/>
      <c r="G671" s="1430"/>
      <c r="H671" s="1430"/>
      <c r="I671" s="1430"/>
      <c r="J671" s="1430"/>
      <c r="K671" s="1430"/>
      <c r="L671" s="1430"/>
      <c r="M671" s="1430"/>
      <c r="N671" s="1430"/>
      <c r="O671" s="1430"/>
      <c r="P671" s="1430"/>
      <c r="Q671" s="1430"/>
      <c r="R671" s="1430"/>
      <c r="S671" s="1430"/>
      <c r="T671" s="1430"/>
      <c r="U671" s="1430"/>
      <c r="V671" s="1430"/>
      <c r="W671" s="1430"/>
      <c r="X671" s="1430"/>
      <c r="Y671" s="1430"/>
      <c r="Z671" s="1430"/>
      <c r="AA671" s="1430"/>
      <c r="AB671" s="1430"/>
      <c r="AC671" s="1430"/>
      <c r="AD671" s="1430"/>
      <c r="AE671" s="1430"/>
      <c r="AF671" s="1430"/>
      <c r="AG671" s="1430"/>
      <c r="AH671" s="1430"/>
      <c r="AI671" s="1430"/>
      <c r="AJ671" s="1430"/>
      <c r="AK671" s="1430"/>
      <c r="AL671" s="1430"/>
      <c r="AM671" s="1430"/>
      <c r="AN671" s="1430"/>
      <c r="AO671" s="1430"/>
      <c r="AP671" s="1430"/>
      <c r="AQ671" s="1430"/>
      <c r="AR671" s="1430"/>
      <c r="AS671" s="1430"/>
      <c r="AT671" s="1430"/>
      <c r="AU671" s="1430"/>
      <c r="AV671" s="1430"/>
      <c r="AW671" s="1430"/>
      <c r="AX671" s="1430"/>
      <c r="AY671" s="1430"/>
      <c r="AZ671" s="1430"/>
      <c r="BA671" s="1430"/>
      <c r="BB671" s="1430"/>
      <c r="BC671" s="1430"/>
      <c r="BD671" s="1430"/>
    </row>
    <row r="672" spans="2:56">
      <c r="B672" s="1430"/>
      <c r="C672" s="1430"/>
      <c r="D672" s="1430"/>
      <c r="E672" s="1430"/>
      <c r="F672" s="1430"/>
      <c r="G672" s="1430"/>
      <c r="H672" s="1430"/>
      <c r="I672" s="1430"/>
      <c r="J672" s="1430"/>
      <c r="K672" s="1430"/>
      <c r="L672" s="1430"/>
      <c r="M672" s="1430"/>
      <c r="N672" s="1430"/>
      <c r="O672" s="1430"/>
      <c r="P672" s="1430"/>
      <c r="Q672" s="1430"/>
      <c r="R672" s="1430"/>
      <c r="S672" s="1430"/>
      <c r="T672" s="1430"/>
      <c r="U672" s="1430"/>
      <c r="V672" s="1430"/>
      <c r="W672" s="1430"/>
      <c r="X672" s="1430"/>
      <c r="Y672" s="1430"/>
      <c r="Z672" s="1430"/>
      <c r="AA672" s="1430"/>
      <c r="AB672" s="1430"/>
      <c r="AC672" s="1430"/>
      <c r="AD672" s="1430"/>
      <c r="AE672" s="1430"/>
      <c r="AF672" s="1430"/>
      <c r="AG672" s="1430"/>
      <c r="AH672" s="1430"/>
      <c r="AI672" s="1430"/>
      <c r="AJ672" s="1430"/>
      <c r="AK672" s="1430"/>
      <c r="AL672" s="1430"/>
      <c r="AM672" s="1430"/>
      <c r="AN672" s="1430"/>
      <c r="AO672" s="1430"/>
      <c r="AP672" s="1430"/>
      <c r="AQ672" s="1430"/>
      <c r="AR672" s="1430"/>
      <c r="AS672" s="1430"/>
      <c r="AT672" s="1430"/>
      <c r="AU672" s="1430"/>
      <c r="AV672" s="1430"/>
      <c r="AW672" s="1430"/>
      <c r="AX672" s="1430"/>
      <c r="AY672" s="1430"/>
      <c r="AZ672" s="1430"/>
      <c r="BA672" s="1430"/>
      <c r="BB672" s="1430"/>
      <c r="BC672" s="1430"/>
      <c r="BD672" s="1430"/>
    </row>
    <row r="673" spans="2:56">
      <c r="B673" s="1430"/>
      <c r="C673" s="1430"/>
      <c r="D673" s="1430"/>
      <c r="E673" s="1430"/>
      <c r="F673" s="1430"/>
      <c r="G673" s="1430"/>
      <c r="H673" s="1430"/>
      <c r="I673" s="1430"/>
      <c r="J673" s="1430"/>
      <c r="K673" s="1430"/>
      <c r="L673" s="1430"/>
      <c r="M673" s="1430"/>
      <c r="N673" s="1430"/>
      <c r="O673" s="1430"/>
      <c r="P673" s="1430"/>
      <c r="Q673" s="1430"/>
      <c r="R673" s="1430"/>
      <c r="S673" s="1430"/>
      <c r="T673" s="1430"/>
      <c r="U673" s="1430"/>
      <c r="V673" s="1430"/>
      <c r="W673" s="1430"/>
      <c r="X673" s="1430"/>
      <c r="Y673" s="1430"/>
      <c r="Z673" s="1430"/>
      <c r="AA673" s="1430"/>
      <c r="AB673" s="1430"/>
      <c r="AC673" s="1430"/>
      <c r="AD673" s="1430"/>
      <c r="AE673" s="1430"/>
      <c r="AF673" s="1430"/>
      <c r="AG673" s="1430"/>
      <c r="AH673" s="1430"/>
      <c r="AI673" s="1430"/>
      <c r="AJ673" s="1430"/>
      <c r="AK673" s="1430"/>
      <c r="AL673" s="1430"/>
      <c r="AM673" s="1430"/>
      <c r="AN673" s="1430"/>
      <c r="AO673" s="1430"/>
      <c r="AP673" s="1430"/>
      <c r="AQ673" s="1430"/>
      <c r="AR673" s="1430"/>
      <c r="AS673" s="1430"/>
      <c r="AT673" s="1430"/>
      <c r="AU673" s="1430"/>
      <c r="AV673" s="1430"/>
      <c r="AW673" s="1430"/>
      <c r="AX673" s="1430"/>
      <c r="AY673" s="1430"/>
      <c r="AZ673" s="1430"/>
      <c r="BA673" s="1430"/>
      <c r="BB673" s="1430"/>
      <c r="BC673" s="1430"/>
      <c r="BD673" s="1430"/>
    </row>
    <row r="674" spans="2:56">
      <c r="B674" s="1430"/>
      <c r="C674" s="1430"/>
      <c r="D674" s="1430"/>
      <c r="E674" s="1430"/>
      <c r="F674" s="1430"/>
      <c r="G674" s="1430"/>
      <c r="H674" s="1430"/>
      <c r="I674" s="1430"/>
      <c r="J674" s="1430"/>
      <c r="K674" s="1430"/>
      <c r="L674" s="1430"/>
      <c r="M674" s="1430"/>
      <c r="N674" s="1430"/>
      <c r="O674" s="1430"/>
      <c r="P674" s="1430"/>
      <c r="Q674" s="1430"/>
      <c r="R674" s="1430"/>
      <c r="S674" s="1430"/>
      <c r="T674" s="1430"/>
      <c r="U674" s="1430"/>
      <c r="V674" s="1430"/>
      <c r="W674" s="1430"/>
      <c r="X674" s="1430"/>
      <c r="Y674" s="1430"/>
      <c r="Z674" s="1430"/>
      <c r="AA674" s="1430"/>
      <c r="AB674" s="1430"/>
      <c r="AC674" s="1430"/>
      <c r="AD674" s="1430"/>
      <c r="AE674" s="1430"/>
      <c r="AF674" s="1430"/>
      <c r="AG674" s="1430"/>
      <c r="AH674" s="1430"/>
      <c r="AI674" s="1430"/>
      <c r="AJ674" s="1430"/>
      <c r="AK674" s="1430"/>
      <c r="AL674" s="1430"/>
      <c r="AM674" s="1430"/>
      <c r="AN674" s="1430"/>
      <c r="AO674" s="1430"/>
      <c r="AP674" s="1430"/>
      <c r="AQ674" s="1430"/>
      <c r="AR674" s="1430"/>
      <c r="AS674" s="1430"/>
      <c r="AT674" s="1430"/>
      <c r="AU674" s="1430"/>
      <c r="AV674" s="1430"/>
      <c r="AW674" s="1430"/>
      <c r="AX674" s="1430"/>
      <c r="AY674" s="1430"/>
      <c r="AZ674" s="1430"/>
      <c r="BA674" s="1430"/>
      <c r="BB674" s="1430"/>
      <c r="BC674" s="1430"/>
      <c r="BD674" s="1430"/>
    </row>
    <row r="675" spans="2:56">
      <c r="B675" s="1430"/>
      <c r="C675" s="1430"/>
      <c r="D675" s="1430"/>
      <c r="E675" s="1430"/>
      <c r="F675" s="1430"/>
      <c r="G675" s="1430"/>
      <c r="H675" s="1430"/>
      <c r="I675" s="1430"/>
      <c r="J675" s="1430"/>
      <c r="K675" s="1430"/>
      <c r="L675" s="1430"/>
      <c r="M675" s="1430"/>
      <c r="N675" s="1430"/>
      <c r="O675" s="1430"/>
      <c r="P675" s="1430"/>
      <c r="Q675" s="1430"/>
      <c r="R675" s="1430"/>
      <c r="S675" s="1430"/>
      <c r="T675" s="1430"/>
      <c r="U675" s="1430"/>
      <c r="V675" s="1430"/>
      <c r="W675" s="1430"/>
      <c r="X675" s="1430"/>
      <c r="Y675" s="1430"/>
      <c r="Z675" s="1430"/>
      <c r="AA675" s="1430"/>
      <c r="AB675" s="1430"/>
      <c r="AC675" s="1430"/>
      <c r="AD675" s="1430"/>
      <c r="AE675" s="1430"/>
      <c r="AF675" s="1430"/>
      <c r="AG675" s="1430"/>
      <c r="AH675" s="1430"/>
      <c r="AI675" s="1430"/>
      <c r="AJ675" s="1430"/>
      <c r="AK675" s="1430"/>
      <c r="AL675" s="1430"/>
      <c r="AM675" s="1430"/>
      <c r="AN675" s="1430"/>
      <c r="AO675" s="1430"/>
      <c r="AP675" s="1430"/>
      <c r="AQ675" s="1430"/>
      <c r="AR675" s="1430"/>
      <c r="AS675" s="1430"/>
      <c r="AT675" s="1430"/>
      <c r="AU675" s="1430"/>
      <c r="AV675" s="1430"/>
      <c r="AW675" s="1430"/>
      <c r="AX675" s="1430"/>
      <c r="AY675" s="1430"/>
      <c r="AZ675" s="1430"/>
      <c r="BA675" s="1430"/>
      <c r="BB675" s="1430"/>
      <c r="BC675" s="1430"/>
      <c r="BD675" s="1430"/>
    </row>
    <row r="676" spans="2:56">
      <c r="B676" s="1430"/>
      <c r="C676" s="1430"/>
      <c r="D676" s="1430"/>
      <c r="E676" s="1430"/>
      <c r="F676" s="1430"/>
      <c r="G676" s="1430"/>
      <c r="H676" s="1430"/>
      <c r="I676" s="1430"/>
      <c r="J676" s="1430"/>
      <c r="K676" s="1430"/>
      <c r="L676" s="1430"/>
      <c r="M676" s="1430"/>
      <c r="N676" s="1430"/>
      <c r="O676" s="1430"/>
      <c r="P676" s="1430"/>
      <c r="Q676" s="1430"/>
      <c r="R676" s="1430"/>
      <c r="S676" s="1430"/>
      <c r="T676" s="1430"/>
      <c r="U676" s="1430"/>
      <c r="V676" s="1430"/>
      <c r="W676" s="1430"/>
      <c r="X676" s="1430"/>
      <c r="Y676" s="1430"/>
      <c r="Z676" s="1430"/>
      <c r="AA676" s="1430"/>
      <c r="AB676" s="1430"/>
      <c r="AC676" s="1430"/>
      <c r="AD676" s="1430"/>
      <c r="AE676" s="1430"/>
      <c r="AF676" s="1430"/>
      <c r="AG676" s="1430"/>
      <c r="AH676" s="1430"/>
      <c r="AI676" s="1430"/>
      <c r="AJ676" s="1430"/>
      <c r="AK676" s="1430"/>
      <c r="AL676" s="1430"/>
      <c r="AM676" s="1430"/>
      <c r="AN676" s="1430"/>
      <c r="AO676" s="1430"/>
      <c r="AP676" s="1430"/>
      <c r="AQ676" s="1430"/>
      <c r="AR676" s="1430"/>
      <c r="AS676" s="1430"/>
      <c r="AT676" s="1430"/>
      <c r="AU676" s="1430"/>
      <c r="AV676" s="1430"/>
      <c r="AW676" s="1430"/>
      <c r="AX676" s="1430"/>
      <c r="AY676" s="1430"/>
      <c r="AZ676" s="1430"/>
      <c r="BA676" s="1430"/>
      <c r="BB676" s="1430"/>
      <c r="BC676" s="1430"/>
      <c r="BD676" s="1430"/>
    </row>
    <row r="677" spans="2:56">
      <c r="B677" s="1430"/>
      <c r="C677" s="1430"/>
      <c r="D677" s="1430"/>
      <c r="E677" s="1430"/>
      <c r="F677" s="1430"/>
      <c r="G677" s="1430"/>
      <c r="H677" s="1430"/>
      <c r="I677" s="1430"/>
      <c r="J677" s="1430"/>
      <c r="K677" s="1430"/>
      <c r="L677" s="1430"/>
      <c r="M677" s="1430"/>
      <c r="N677" s="1430"/>
      <c r="O677" s="1430"/>
      <c r="P677" s="1430"/>
      <c r="Q677" s="1430"/>
      <c r="R677" s="1430"/>
      <c r="S677" s="1430"/>
      <c r="T677" s="1430"/>
      <c r="U677" s="1430"/>
      <c r="V677" s="1430"/>
      <c r="W677" s="1430"/>
      <c r="X677" s="1430"/>
      <c r="Y677" s="1430"/>
      <c r="Z677" s="1430"/>
      <c r="AA677" s="1430"/>
      <c r="AB677" s="1430"/>
      <c r="AC677" s="1430"/>
      <c r="AD677" s="1430"/>
      <c r="AE677" s="1430"/>
      <c r="AF677" s="1430"/>
      <c r="AG677" s="1430"/>
      <c r="AH677" s="1430"/>
      <c r="AI677" s="1430"/>
      <c r="AJ677" s="1430"/>
      <c r="AK677" s="1430"/>
      <c r="AL677" s="1430"/>
      <c r="AM677" s="1430"/>
      <c r="AN677" s="1430"/>
      <c r="AO677" s="1430"/>
      <c r="AP677" s="1430"/>
      <c r="AQ677" s="1430"/>
      <c r="AR677" s="1430"/>
      <c r="AS677" s="1430"/>
      <c r="AT677" s="1430"/>
      <c r="AU677" s="1430"/>
      <c r="AV677" s="1430"/>
      <c r="AW677" s="1430"/>
      <c r="AX677" s="1430"/>
      <c r="AY677" s="1430"/>
      <c r="AZ677" s="1430"/>
      <c r="BA677" s="1430"/>
      <c r="BB677" s="1430"/>
      <c r="BC677" s="1430"/>
      <c r="BD677" s="1430"/>
    </row>
    <row r="678" spans="2:56">
      <c r="B678" s="1430"/>
      <c r="C678" s="1430"/>
      <c r="D678" s="1430"/>
      <c r="E678" s="1430"/>
      <c r="F678" s="1430"/>
      <c r="G678" s="1430"/>
      <c r="H678" s="1430"/>
      <c r="I678" s="1430"/>
      <c r="J678" s="1430"/>
      <c r="K678" s="1430"/>
      <c r="L678" s="1430"/>
      <c r="M678" s="1430"/>
      <c r="N678" s="1430"/>
      <c r="O678" s="1430"/>
      <c r="P678" s="1430"/>
      <c r="Q678" s="1430"/>
      <c r="R678" s="1430"/>
      <c r="S678" s="1430"/>
      <c r="T678" s="1430"/>
      <c r="U678" s="1430"/>
      <c r="V678" s="1430"/>
      <c r="W678" s="1430"/>
      <c r="X678" s="1430"/>
      <c r="Y678" s="1430"/>
      <c r="Z678" s="1430"/>
      <c r="AA678" s="1430"/>
      <c r="AB678" s="1430"/>
      <c r="AC678" s="1430"/>
      <c r="AD678" s="1430"/>
      <c r="AE678" s="1430"/>
      <c r="AF678" s="1430"/>
      <c r="AG678" s="1430"/>
      <c r="AH678" s="1430"/>
      <c r="AI678" s="1430"/>
      <c r="AJ678" s="1430"/>
      <c r="AK678" s="1430"/>
      <c r="AL678" s="1430"/>
      <c r="AM678" s="1430"/>
      <c r="AN678" s="1430"/>
      <c r="AO678" s="1430"/>
      <c r="AP678" s="1430"/>
      <c r="AQ678" s="1430"/>
      <c r="AR678" s="1430"/>
      <c r="AS678" s="1430"/>
      <c r="AT678" s="1430"/>
      <c r="AU678" s="1430"/>
      <c r="AV678" s="1430"/>
      <c r="AW678" s="1430"/>
      <c r="AX678" s="1430"/>
      <c r="AY678" s="1430"/>
      <c r="AZ678" s="1430"/>
      <c r="BA678" s="1430"/>
      <c r="BB678" s="1430"/>
      <c r="BC678" s="1430"/>
      <c r="BD678" s="1430"/>
    </row>
    <row r="679" spans="2:56">
      <c r="B679" s="1430"/>
      <c r="C679" s="1430"/>
      <c r="D679" s="1430"/>
      <c r="E679" s="1430"/>
      <c r="F679" s="1430"/>
      <c r="G679" s="1430"/>
      <c r="H679" s="1430"/>
      <c r="I679" s="1430"/>
      <c r="J679" s="1430"/>
      <c r="K679" s="1430"/>
      <c r="L679" s="1430"/>
      <c r="M679" s="1430"/>
      <c r="N679" s="1430"/>
      <c r="O679" s="1430"/>
      <c r="P679" s="1430"/>
      <c r="Q679" s="1430"/>
      <c r="R679" s="1430"/>
      <c r="S679" s="1430"/>
      <c r="T679" s="1430"/>
      <c r="U679" s="1430"/>
      <c r="V679" s="1430"/>
      <c r="W679" s="1430"/>
      <c r="X679" s="1430"/>
      <c r="Y679" s="1430"/>
      <c r="Z679" s="1430"/>
      <c r="AA679" s="1430"/>
      <c r="AB679" s="1430"/>
      <c r="AC679" s="1430"/>
      <c r="AD679" s="1430"/>
      <c r="AE679" s="1430"/>
      <c r="AF679" s="1430"/>
      <c r="AG679" s="1430"/>
      <c r="AH679" s="1430"/>
      <c r="AI679" s="1430"/>
      <c r="AJ679" s="1430"/>
      <c r="AK679" s="1430"/>
      <c r="AL679" s="1430"/>
      <c r="AM679" s="1430"/>
      <c r="AN679" s="1430"/>
      <c r="AO679" s="1430"/>
      <c r="AP679" s="1430"/>
      <c r="AQ679" s="1430"/>
      <c r="AR679" s="1430"/>
      <c r="AS679" s="1430"/>
      <c r="AT679" s="1430"/>
      <c r="AU679" s="1430"/>
      <c r="AV679" s="1430"/>
      <c r="AW679" s="1430"/>
      <c r="AX679" s="1430"/>
      <c r="AY679" s="1430"/>
      <c r="AZ679" s="1430"/>
      <c r="BA679" s="1430"/>
      <c r="BB679" s="1430"/>
      <c r="BC679" s="1430"/>
      <c r="BD679" s="1430"/>
    </row>
    <row r="680" spans="2:56">
      <c r="B680" s="1430"/>
      <c r="C680" s="1430"/>
      <c r="D680" s="1430"/>
      <c r="E680" s="1430"/>
      <c r="F680" s="1430"/>
      <c r="G680" s="1430"/>
      <c r="H680" s="1430"/>
      <c r="I680" s="1430"/>
      <c r="J680" s="1430"/>
      <c r="K680" s="1430"/>
      <c r="L680" s="1430"/>
      <c r="M680" s="1430"/>
      <c r="N680" s="1430"/>
      <c r="O680" s="1430"/>
      <c r="P680" s="1430"/>
      <c r="Q680" s="1430"/>
      <c r="R680" s="1430"/>
      <c r="S680" s="1430"/>
      <c r="T680" s="1430"/>
      <c r="U680" s="1430"/>
      <c r="V680" s="1430"/>
      <c r="W680" s="1430"/>
      <c r="X680" s="1430"/>
      <c r="Y680" s="1430"/>
      <c r="Z680" s="1430"/>
      <c r="AA680" s="1430"/>
      <c r="AB680" s="1430"/>
      <c r="AC680" s="1430"/>
      <c r="AD680" s="1430"/>
      <c r="AE680" s="1430"/>
      <c r="AF680" s="1430"/>
      <c r="AG680" s="1430"/>
      <c r="AH680" s="1430"/>
      <c r="AI680" s="1430"/>
      <c r="AJ680" s="1430"/>
      <c r="AK680" s="1430"/>
      <c r="AL680" s="1430"/>
      <c r="AM680" s="1430"/>
      <c r="AN680" s="1430"/>
      <c r="AO680" s="1430"/>
      <c r="AP680" s="1430"/>
      <c r="AQ680" s="1430"/>
      <c r="AR680" s="1430"/>
      <c r="AS680" s="1430"/>
      <c r="AT680" s="1430"/>
      <c r="AU680" s="1430"/>
      <c r="AV680" s="1430"/>
      <c r="AW680" s="1430"/>
      <c r="AX680" s="1430"/>
      <c r="AY680" s="1430"/>
      <c r="AZ680" s="1430"/>
      <c r="BA680" s="1430"/>
      <c r="BB680" s="1430"/>
      <c r="BC680" s="1430"/>
      <c r="BD680" s="1430"/>
    </row>
    <row r="681" spans="2:56">
      <c r="B681" s="1430"/>
      <c r="C681" s="1430"/>
      <c r="D681" s="1430"/>
      <c r="E681" s="1430"/>
      <c r="F681" s="1430"/>
      <c r="G681" s="1430"/>
      <c r="H681" s="1430"/>
      <c r="I681" s="1430"/>
      <c r="J681" s="1430"/>
      <c r="K681" s="1430"/>
      <c r="L681" s="1430"/>
      <c r="M681" s="1430"/>
      <c r="N681" s="1430"/>
      <c r="O681" s="1430"/>
      <c r="P681" s="1430"/>
      <c r="Q681" s="1430"/>
      <c r="R681" s="1430"/>
      <c r="S681" s="1430"/>
      <c r="T681" s="1430"/>
      <c r="U681" s="1430"/>
      <c r="V681" s="1430"/>
      <c r="W681" s="1430"/>
      <c r="X681" s="1430"/>
      <c r="Y681" s="1430"/>
      <c r="Z681" s="1430"/>
      <c r="AA681" s="1430"/>
      <c r="AB681" s="1430"/>
      <c r="AC681" s="1430"/>
      <c r="AD681" s="1430"/>
      <c r="AE681" s="1430"/>
      <c r="AF681" s="1430"/>
      <c r="AG681" s="1430"/>
      <c r="AH681" s="1430"/>
      <c r="AI681" s="1430"/>
      <c r="AJ681" s="1430"/>
      <c r="AK681" s="1430"/>
      <c r="AL681" s="1430"/>
      <c r="AM681" s="1430"/>
      <c r="AN681" s="1430"/>
      <c r="AO681" s="1430"/>
      <c r="AP681" s="1430"/>
      <c r="AQ681" s="1430"/>
      <c r="AR681" s="1430"/>
      <c r="AS681" s="1430"/>
      <c r="AT681" s="1430"/>
      <c r="AU681" s="1430"/>
      <c r="AV681" s="1430"/>
      <c r="AW681" s="1430"/>
      <c r="AX681" s="1430"/>
      <c r="AY681" s="1430"/>
      <c r="AZ681" s="1430"/>
      <c r="BA681" s="1430"/>
      <c r="BB681" s="1430"/>
      <c r="BC681" s="1430"/>
      <c r="BD681" s="1430"/>
    </row>
    <row r="682" spans="2:56">
      <c r="B682" s="1430"/>
      <c r="C682" s="1430"/>
      <c r="D682" s="1430"/>
      <c r="E682" s="1430"/>
      <c r="F682" s="1430"/>
      <c r="G682" s="1430"/>
      <c r="H682" s="1430"/>
      <c r="I682" s="1430"/>
      <c r="J682" s="1430"/>
      <c r="K682" s="1430"/>
      <c r="L682" s="1430"/>
      <c r="M682" s="1430"/>
      <c r="N682" s="1430"/>
      <c r="O682" s="1430"/>
      <c r="P682" s="1430"/>
      <c r="Q682" s="1430"/>
      <c r="R682" s="1430"/>
      <c r="S682" s="1430"/>
      <c r="T682" s="1430"/>
      <c r="U682" s="1430"/>
      <c r="V682" s="1430"/>
      <c r="W682" s="1430"/>
      <c r="X682" s="1430"/>
      <c r="Y682" s="1430"/>
      <c r="Z682" s="1430"/>
      <c r="AA682" s="1430"/>
      <c r="AB682" s="1430"/>
      <c r="AC682" s="1430"/>
      <c r="AD682" s="1430"/>
      <c r="AE682" s="1430"/>
      <c r="AF682" s="1430"/>
      <c r="AG682" s="1430"/>
      <c r="AH682" s="1430"/>
      <c r="AI682" s="1430"/>
      <c r="AJ682" s="1430"/>
      <c r="AK682" s="1430"/>
      <c r="AL682" s="1430"/>
      <c r="AM682" s="1430"/>
      <c r="AN682" s="1430"/>
      <c r="AO682" s="1430"/>
      <c r="AP682" s="1430"/>
      <c r="AQ682" s="1430"/>
      <c r="AR682" s="1430"/>
      <c r="AS682" s="1430"/>
      <c r="AT682" s="1430"/>
      <c r="AU682" s="1430"/>
      <c r="AV682" s="1430"/>
      <c r="AW682" s="1430"/>
      <c r="AX682" s="1430"/>
      <c r="AY682" s="1430"/>
      <c r="AZ682" s="1430"/>
      <c r="BA682" s="1430"/>
      <c r="BB682" s="1430"/>
      <c r="BC682" s="1430"/>
      <c r="BD682" s="1430"/>
    </row>
    <row r="683" spans="2:56">
      <c r="B683" s="1430"/>
      <c r="C683" s="1430"/>
      <c r="D683" s="1430"/>
      <c r="E683" s="1430"/>
      <c r="F683" s="1430"/>
      <c r="G683" s="1430"/>
      <c r="H683" s="1430"/>
      <c r="I683" s="1430"/>
      <c r="J683" s="1430"/>
      <c r="K683" s="1430"/>
      <c r="L683" s="1430"/>
      <c r="M683" s="1430"/>
      <c r="N683" s="1430"/>
      <c r="O683" s="1430"/>
      <c r="P683" s="1430"/>
      <c r="Q683" s="1430"/>
      <c r="R683" s="1430"/>
      <c r="S683" s="1430"/>
      <c r="T683" s="1430"/>
      <c r="U683" s="1430"/>
      <c r="V683" s="1430"/>
      <c r="W683" s="1430"/>
      <c r="X683" s="1430"/>
      <c r="Y683" s="1430"/>
      <c r="Z683" s="1430"/>
      <c r="AA683" s="1430"/>
      <c r="AB683" s="1430"/>
      <c r="AC683" s="1430"/>
      <c r="AD683" s="1430"/>
      <c r="AE683" s="1430"/>
      <c r="AF683" s="1430"/>
      <c r="AG683" s="1430"/>
      <c r="AH683" s="1430"/>
      <c r="AI683" s="1430"/>
      <c r="AJ683" s="1430"/>
      <c r="AK683" s="1430"/>
      <c r="AL683" s="1430"/>
      <c r="AM683" s="1430"/>
      <c r="AN683" s="1430"/>
      <c r="AO683" s="1430"/>
      <c r="AP683" s="1430"/>
      <c r="AQ683" s="1430"/>
      <c r="AR683" s="1430"/>
      <c r="AS683" s="1430"/>
      <c r="AT683" s="1430"/>
      <c r="AU683" s="1430"/>
      <c r="AV683" s="1430"/>
      <c r="AW683" s="1430"/>
      <c r="AX683" s="1430"/>
      <c r="AY683" s="1430"/>
      <c r="AZ683" s="1430"/>
      <c r="BA683" s="1430"/>
      <c r="BB683" s="1430"/>
      <c r="BC683" s="1430"/>
      <c r="BD683" s="1430"/>
    </row>
    <row r="684" spans="2:56">
      <c r="B684" s="1430"/>
      <c r="C684" s="1430"/>
      <c r="D684" s="1430"/>
      <c r="E684" s="1430"/>
      <c r="F684" s="1430"/>
      <c r="G684" s="1430"/>
      <c r="H684" s="1430"/>
      <c r="I684" s="1430"/>
      <c r="J684" s="1430"/>
      <c r="K684" s="1430"/>
      <c r="L684" s="1430"/>
      <c r="M684" s="1430"/>
      <c r="N684" s="1430"/>
      <c r="O684" s="1430"/>
      <c r="P684" s="1430"/>
      <c r="Q684" s="1430"/>
      <c r="R684" s="1430"/>
      <c r="S684" s="1430"/>
      <c r="T684" s="1430"/>
      <c r="U684" s="1430"/>
      <c r="V684" s="1430"/>
      <c r="W684" s="1430"/>
      <c r="X684" s="1430"/>
      <c r="Y684" s="1430"/>
      <c r="Z684" s="1430"/>
      <c r="AA684" s="1430"/>
      <c r="AB684" s="1430"/>
      <c r="AC684" s="1430"/>
      <c r="AD684" s="1430"/>
      <c r="AE684" s="1430"/>
      <c r="AF684" s="1430"/>
      <c r="AG684" s="1430"/>
      <c r="AH684" s="1430"/>
      <c r="AI684" s="1430"/>
      <c r="AJ684" s="1430"/>
      <c r="AK684" s="1430"/>
      <c r="AL684" s="1430"/>
      <c r="AM684" s="1430"/>
      <c r="AN684" s="1430"/>
      <c r="AO684" s="1430"/>
      <c r="AP684" s="1430"/>
      <c r="AQ684" s="1430"/>
      <c r="AR684" s="1430"/>
      <c r="AS684" s="1430"/>
      <c r="AT684" s="1430"/>
      <c r="AU684" s="1430"/>
      <c r="AV684" s="1430"/>
      <c r="AW684" s="1430"/>
      <c r="AX684" s="1430"/>
      <c r="AY684" s="1430"/>
      <c r="AZ684" s="1430"/>
      <c r="BA684" s="1430"/>
      <c r="BB684" s="1430"/>
      <c r="BC684" s="1430"/>
      <c r="BD684" s="1430"/>
    </row>
    <row r="685" spans="2:56">
      <c r="B685" s="1430"/>
      <c r="C685" s="1430"/>
      <c r="D685" s="1430"/>
      <c r="E685" s="1430"/>
      <c r="F685" s="1430"/>
      <c r="G685" s="1430"/>
      <c r="H685" s="1430"/>
      <c r="I685" s="1430"/>
      <c r="J685" s="1430"/>
      <c r="K685" s="1430"/>
      <c r="L685" s="1430"/>
      <c r="M685" s="1430"/>
      <c r="N685" s="1430"/>
      <c r="O685" s="1430"/>
      <c r="P685" s="1430"/>
      <c r="Q685" s="1430"/>
      <c r="R685" s="1430"/>
      <c r="S685" s="1430"/>
      <c r="T685" s="1430"/>
      <c r="U685" s="1430"/>
      <c r="V685" s="1430"/>
      <c r="W685" s="1430"/>
      <c r="X685" s="1430"/>
      <c r="Y685" s="1430"/>
      <c r="Z685" s="1430"/>
      <c r="AA685" s="1430"/>
      <c r="AB685" s="1430"/>
      <c r="AC685" s="1430"/>
      <c r="AD685" s="1430"/>
      <c r="AE685" s="1430"/>
      <c r="AF685" s="1430"/>
      <c r="AG685" s="1430"/>
      <c r="AH685" s="1430"/>
      <c r="AI685" s="1430"/>
      <c r="AJ685" s="1430"/>
      <c r="AK685" s="1430"/>
      <c r="AL685" s="1430"/>
      <c r="AM685" s="1430"/>
      <c r="AN685" s="1430"/>
      <c r="AO685" s="1430"/>
      <c r="AP685" s="1430"/>
      <c r="AQ685" s="1430"/>
      <c r="AR685" s="1430"/>
      <c r="AS685" s="1430"/>
      <c r="AT685" s="1430"/>
      <c r="AU685" s="1430"/>
      <c r="AV685" s="1430"/>
      <c r="AW685" s="1430"/>
      <c r="AX685" s="1430"/>
      <c r="AY685" s="1430"/>
      <c r="AZ685" s="1430"/>
      <c r="BA685" s="1430"/>
      <c r="BB685" s="1430"/>
      <c r="BC685" s="1430"/>
      <c r="BD685" s="1430"/>
    </row>
    <row r="686" spans="2:56">
      <c r="B686" s="1430"/>
      <c r="C686" s="1430"/>
      <c r="D686" s="1430"/>
      <c r="E686" s="1430"/>
      <c r="F686" s="1430"/>
      <c r="G686" s="1430"/>
      <c r="H686" s="1430"/>
      <c r="I686" s="1430"/>
      <c r="J686" s="1430"/>
      <c r="K686" s="1430"/>
      <c r="L686" s="1430"/>
      <c r="M686" s="1430"/>
      <c r="N686" s="1430"/>
      <c r="O686" s="1430"/>
      <c r="P686" s="1430"/>
      <c r="Q686" s="1430"/>
      <c r="R686" s="1430"/>
      <c r="S686" s="1430"/>
      <c r="T686" s="1430"/>
      <c r="U686" s="1430"/>
      <c r="V686" s="1430"/>
      <c r="W686" s="1430"/>
      <c r="X686" s="1430"/>
      <c r="Y686" s="1430"/>
      <c r="Z686" s="1430"/>
      <c r="AA686" s="1430"/>
      <c r="AB686" s="1430"/>
      <c r="AC686" s="1430"/>
      <c r="AD686" s="1430"/>
      <c r="AE686" s="1430"/>
      <c r="AF686" s="1430"/>
      <c r="AG686" s="1430"/>
      <c r="AH686" s="1430"/>
      <c r="AI686" s="1430"/>
      <c r="AJ686" s="1430"/>
      <c r="AK686" s="1430"/>
      <c r="AL686" s="1430"/>
      <c r="AM686" s="1430"/>
      <c r="AN686" s="1430"/>
      <c r="AO686" s="1430"/>
      <c r="AP686" s="1430"/>
      <c r="AQ686" s="1430"/>
      <c r="AR686" s="1430"/>
      <c r="AS686" s="1430"/>
      <c r="AT686" s="1430"/>
      <c r="AU686" s="1430"/>
      <c r="AV686" s="1430"/>
      <c r="AW686" s="1430"/>
      <c r="AX686" s="1430"/>
      <c r="AY686" s="1430"/>
      <c r="AZ686" s="1430"/>
      <c r="BA686" s="1430"/>
      <c r="BB686" s="1430"/>
      <c r="BC686" s="1430"/>
      <c r="BD686" s="1430"/>
    </row>
    <row r="687" spans="2:56">
      <c r="B687" s="1430"/>
      <c r="C687" s="1430"/>
      <c r="D687" s="1430"/>
      <c r="E687" s="1430"/>
      <c r="F687" s="1430"/>
      <c r="G687" s="1430"/>
      <c r="H687" s="1430"/>
      <c r="I687" s="1430"/>
      <c r="J687" s="1430"/>
      <c r="K687" s="1430"/>
      <c r="L687" s="1430"/>
      <c r="M687" s="1430"/>
      <c r="N687" s="1430"/>
      <c r="O687" s="1430"/>
      <c r="P687" s="1430"/>
      <c r="Q687" s="1430"/>
      <c r="R687" s="1430"/>
      <c r="S687" s="1430"/>
      <c r="T687" s="1430"/>
      <c r="U687" s="1430"/>
      <c r="V687" s="1430"/>
      <c r="W687" s="1430"/>
      <c r="X687" s="1430"/>
      <c r="Y687" s="1430"/>
      <c r="Z687" s="1430"/>
      <c r="AA687" s="1430"/>
      <c r="AB687" s="1430"/>
      <c r="AC687" s="1430"/>
      <c r="AD687" s="1430"/>
      <c r="AE687" s="1430"/>
      <c r="AF687" s="1430"/>
      <c r="AG687" s="1430"/>
      <c r="AH687" s="1430"/>
      <c r="AI687" s="1430"/>
      <c r="AJ687" s="1430"/>
      <c r="AK687" s="1430"/>
      <c r="AL687" s="1430"/>
      <c r="AM687" s="1430"/>
      <c r="AN687" s="1430"/>
      <c r="AO687" s="1430"/>
      <c r="AP687" s="1430"/>
      <c r="AQ687" s="1430"/>
      <c r="AR687" s="1430"/>
      <c r="AS687" s="1430"/>
      <c r="AT687" s="1430"/>
      <c r="AU687" s="1430"/>
      <c r="AV687" s="1430"/>
      <c r="AW687" s="1430"/>
      <c r="AX687" s="1430"/>
      <c r="AY687" s="1430"/>
      <c r="AZ687" s="1430"/>
      <c r="BA687" s="1430"/>
      <c r="BB687" s="1430"/>
      <c r="BC687" s="1430"/>
      <c r="BD687" s="1430"/>
    </row>
    <row r="688" spans="2:56">
      <c r="B688" s="1430"/>
      <c r="C688" s="1430"/>
      <c r="D688" s="1430"/>
      <c r="E688" s="1430"/>
      <c r="F688" s="1430"/>
      <c r="G688" s="1430"/>
      <c r="H688" s="1430"/>
      <c r="I688" s="1430"/>
      <c r="J688" s="1430"/>
      <c r="K688" s="1430"/>
      <c r="L688" s="1430"/>
      <c r="M688" s="1430"/>
      <c r="N688" s="1430"/>
      <c r="O688" s="1430"/>
      <c r="P688" s="1430"/>
      <c r="Q688" s="1430"/>
      <c r="R688" s="1430"/>
      <c r="S688" s="1430"/>
      <c r="T688" s="1430"/>
      <c r="U688" s="1430"/>
      <c r="V688" s="1430"/>
      <c r="W688" s="1430"/>
      <c r="X688" s="1430"/>
      <c r="Y688" s="1430"/>
      <c r="Z688" s="1430"/>
      <c r="AA688" s="1430"/>
      <c r="AB688" s="1430"/>
      <c r="AC688" s="1430"/>
      <c r="AD688" s="1430"/>
      <c r="AE688" s="1430"/>
      <c r="AF688" s="1430"/>
      <c r="AG688" s="1430"/>
      <c r="AH688" s="1430"/>
      <c r="AI688" s="1430"/>
      <c r="AJ688" s="1430"/>
      <c r="AK688" s="1430"/>
      <c r="AL688" s="1430"/>
      <c r="AM688" s="1430"/>
      <c r="AN688" s="1430"/>
      <c r="AO688" s="1430"/>
      <c r="AP688" s="1430"/>
      <c r="AQ688" s="1430"/>
      <c r="AR688" s="1430"/>
      <c r="AS688" s="1430"/>
      <c r="AT688" s="1430"/>
      <c r="AU688" s="1430"/>
      <c r="AV688" s="1430"/>
      <c r="AW688" s="1430"/>
      <c r="AX688" s="1430"/>
      <c r="AY688" s="1430"/>
      <c r="AZ688" s="1430"/>
      <c r="BA688" s="1430"/>
      <c r="BB688" s="1430"/>
      <c r="BC688" s="1430"/>
      <c r="BD688" s="1430"/>
    </row>
    <row r="689" spans="2:56">
      <c r="B689" s="1430"/>
      <c r="C689" s="1430"/>
      <c r="D689" s="1430"/>
      <c r="E689" s="1430"/>
      <c r="F689" s="1430"/>
      <c r="G689" s="1430"/>
      <c r="H689" s="1430"/>
      <c r="I689" s="1430"/>
      <c r="J689" s="1430"/>
      <c r="K689" s="1430"/>
      <c r="L689" s="1430"/>
      <c r="M689" s="1430"/>
      <c r="N689" s="1430"/>
      <c r="O689" s="1430"/>
      <c r="P689" s="1430"/>
      <c r="Q689" s="1430"/>
      <c r="R689" s="1430"/>
      <c r="S689" s="1430"/>
      <c r="T689" s="1430"/>
      <c r="U689" s="1430"/>
      <c r="V689" s="1430"/>
      <c r="W689" s="1430"/>
      <c r="X689" s="1430"/>
      <c r="Y689" s="1430"/>
      <c r="Z689" s="1430"/>
      <c r="AA689" s="1430"/>
      <c r="AB689" s="1430"/>
      <c r="AC689" s="1430"/>
      <c r="AD689" s="1430"/>
      <c r="AE689" s="1430"/>
      <c r="AF689" s="1430"/>
      <c r="AG689" s="1430"/>
      <c r="AH689" s="1430"/>
      <c r="AI689" s="1430"/>
      <c r="AJ689" s="1430"/>
      <c r="AK689" s="1430"/>
      <c r="AL689" s="1430"/>
      <c r="AM689" s="1430"/>
      <c r="AN689" s="1430"/>
      <c r="AO689" s="1430"/>
      <c r="AP689" s="1430"/>
      <c r="AQ689" s="1430"/>
      <c r="AR689" s="1430"/>
      <c r="AS689" s="1430"/>
      <c r="AT689" s="1430"/>
      <c r="AU689" s="1430"/>
      <c r="AV689" s="1430"/>
      <c r="AW689" s="1430"/>
      <c r="AX689" s="1430"/>
      <c r="AY689" s="1430"/>
      <c r="AZ689" s="1430"/>
      <c r="BA689" s="1430"/>
      <c r="BB689" s="1430"/>
      <c r="BC689" s="1430"/>
      <c r="BD689" s="1430"/>
    </row>
    <row r="690" spans="2:56">
      <c r="B690" s="1430"/>
      <c r="C690" s="1430"/>
      <c r="D690" s="1430"/>
      <c r="E690" s="1430"/>
      <c r="F690" s="1430"/>
      <c r="G690" s="1430"/>
      <c r="H690" s="1430"/>
      <c r="I690" s="1430"/>
      <c r="J690" s="1430"/>
      <c r="K690" s="1430"/>
      <c r="L690" s="1430"/>
      <c r="M690" s="1430"/>
      <c r="N690" s="1430"/>
      <c r="O690" s="1430"/>
      <c r="P690" s="1430"/>
      <c r="Q690" s="1430"/>
      <c r="R690" s="1430"/>
      <c r="S690" s="1430"/>
      <c r="T690" s="1430"/>
      <c r="U690" s="1430"/>
      <c r="V690" s="1430"/>
      <c r="W690" s="1430"/>
      <c r="X690" s="1430"/>
      <c r="Y690" s="1430"/>
      <c r="Z690" s="1430"/>
      <c r="AA690" s="1430"/>
      <c r="AB690" s="1430"/>
      <c r="AC690" s="1430"/>
      <c r="AD690" s="1430"/>
      <c r="AE690" s="1430"/>
      <c r="AF690" s="1430"/>
      <c r="AG690" s="1430"/>
      <c r="AH690" s="1430"/>
      <c r="AI690" s="1430"/>
      <c r="AJ690" s="1430"/>
      <c r="AK690" s="1430"/>
      <c r="AL690" s="1430"/>
      <c r="AM690" s="1430"/>
      <c r="AN690" s="1430"/>
      <c r="AO690" s="1430"/>
      <c r="AP690" s="1430"/>
      <c r="AQ690" s="1430"/>
      <c r="AR690" s="1430"/>
      <c r="AS690" s="1430"/>
      <c r="AT690" s="1430"/>
      <c r="AU690" s="1430"/>
      <c r="AV690" s="1430"/>
      <c r="AW690" s="1430"/>
      <c r="AX690" s="1430"/>
      <c r="AY690" s="1430"/>
      <c r="AZ690" s="1430"/>
      <c r="BA690" s="1430"/>
      <c r="BB690" s="1430"/>
      <c r="BC690" s="1430"/>
      <c r="BD690" s="1430"/>
    </row>
    <row r="691" spans="2:56">
      <c r="B691" s="1430"/>
      <c r="C691" s="1430"/>
      <c r="D691" s="1430"/>
      <c r="E691" s="1430"/>
      <c r="F691" s="1430"/>
      <c r="G691" s="1430"/>
      <c r="H691" s="1430"/>
      <c r="I691" s="1430"/>
      <c r="J691" s="1430"/>
      <c r="K691" s="1430"/>
      <c r="L691" s="1430"/>
      <c r="M691" s="1430"/>
      <c r="N691" s="1430"/>
      <c r="O691" s="1430"/>
      <c r="P691" s="1430"/>
      <c r="Q691" s="1430"/>
      <c r="R691" s="1430"/>
      <c r="S691" s="1430"/>
      <c r="T691" s="1430"/>
      <c r="U691" s="1430"/>
      <c r="V691" s="1430"/>
      <c r="W691" s="1430"/>
      <c r="X691" s="1430"/>
      <c r="Y691" s="1430"/>
      <c r="Z691" s="1430"/>
      <c r="AA691" s="1430"/>
      <c r="AB691" s="1430"/>
      <c r="AC691" s="1430"/>
      <c r="AD691" s="1430"/>
      <c r="AE691" s="1430"/>
      <c r="AF691" s="1430"/>
      <c r="AG691" s="1430"/>
      <c r="AH691" s="1430"/>
      <c r="AI691" s="1430"/>
      <c r="AJ691" s="1430"/>
      <c r="AK691" s="1430"/>
      <c r="AL691" s="1430"/>
      <c r="AM691" s="1430"/>
      <c r="AN691" s="1430"/>
      <c r="AO691" s="1430"/>
      <c r="AP691" s="1430"/>
      <c r="AQ691" s="1430"/>
      <c r="AR691" s="1430"/>
      <c r="AS691" s="1430"/>
      <c r="AT691" s="1430"/>
      <c r="AU691" s="1430"/>
      <c r="AV691" s="1430"/>
      <c r="AW691" s="1430"/>
      <c r="AX691" s="1430"/>
      <c r="AY691" s="1430"/>
      <c r="AZ691" s="1430"/>
      <c r="BA691" s="1430"/>
      <c r="BB691" s="1430"/>
      <c r="BC691" s="1430"/>
      <c r="BD691" s="1430"/>
    </row>
    <row r="692" spans="2:56">
      <c r="B692" s="1430"/>
      <c r="C692" s="1430"/>
      <c r="D692" s="1430"/>
      <c r="E692" s="1430"/>
      <c r="F692" s="1430"/>
      <c r="G692" s="1430"/>
      <c r="H692" s="1430"/>
      <c r="I692" s="1430"/>
      <c r="J692" s="1430"/>
      <c r="K692" s="1430"/>
      <c r="L692" s="1430"/>
      <c r="M692" s="1430"/>
      <c r="N692" s="1430"/>
      <c r="O692" s="1430"/>
      <c r="P692" s="1430"/>
      <c r="Q692" s="1430"/>
      <c r="R692" s="1430"/>
      <c r="S692" s="1430"/>
      <c r="T692" s="1430"/>
      <c r="U692" s="1430"/>
      <c r="V692" s="1430"/>
      <c r="W692" s="1430"/>
      <c r="X692" s="1430"/>
      <c r="Y692" s="1430"/>
      <c r="Z692" s="1430"/>
      <c r="AA692" s="1430"/>
      <c r="AB692" s="1430"/>
      <c r="AC692" s="1430"/>
      <c r="AD692" s="1430"/>
      <c r="AE692" s="1430"/>
      <c r="AF692" s="1430"/>
      <c r="AG692" s="1430"/>
      <c r="AH692" s="1430"/>
      <c r="AI692" s="1430"/>
      <c r="AJ692" s="1430"/>
      <c r="AK692" s="1430"/>
      <c r="AL692" s="1430"/>
      <c r="AM692" s="1430"/>
      <c r="AN692" s="1430"/>
      <c r="AO692" s="1430"/>
      <c r="AP692" s="1430"/>
      <c r="AQ692" s="1430"/>
      <c r="AR692" s="1430"/>
      <c r="AS692" s="1430"/>
      <c r="AT692" s="1430"/>
      <c r="AU692" s="1430"/>
      <c r="AV692" s="1430"/>
      <c r="AW692" s="1430"/>
      <c r="AX692" s="1430"/>
      <c r="AY692" s="1430"/>
      <c r="AZ692" s="1430"/>
      <c r="BA692" s="1430"/>
      <c r="BB692" s="1430"/>
      <c r="BC692" s="1430"/>
      <c r="BD692" s="1430"/>
    </row>
    <row r="693" spans="2:56">
      <c r="B693" s="1430"/>
      <c r="C693" s="1430"/>
      <c r="D693" s="1430"/>
      <c r="E693" s="1430"/>
      <c r="F693" s="1430"/>
      <c r="G693" s="1430"/>
      <c r="H693" s="1430"/>
      <c r="I693" s="1430"/>
      <c r="J693" s="1430"/>
      <c r="K693" s="1430"/>
      <c r="L693" s="1430"/>
      <c r="M693" s="1430"/>
      <c r="N693" s="1430"/>
      <c r="O693" s="1430"/>
      <c r="P693" s="1430"/>
      <c r="Q693" s="1430"/>
      <c r="R693" s="1430"/>
      <c r="S693" s="1430"/>
      <c r="T693" s="1430"/>
      <c r="U693" s="1430"/>
      <c r="V693" s="1430"/>
      <c r="W693" s="1430"/>
      <c r="X693" s="1430"/>
      <c r="Y693" s="1430"/>
      <c r="Z693" s="1430"/>
      <c r="AA693" s="1430"/>
      <c r="AB693" s="1430"/>
      <c r="AC693" s="1430"/>
      <c r="AD693" s="1430"/>
      <c r="AE693" s="1430"/>
      <c r="AF693" s="1430"/>
      <c r="AG693" s="1430"/>
      <c r="AH693" s="1430"/>
      <c r="AI693" s="1430"/>
      <c r="AJ693" s="1430"/>
      <c r="AK693" s="1430"/>
      <c r="AL693" s="1430"/>
      <c r="AM693" s="1430"/>
      <c r="AN693" s="1430"/>
      <c r="AO693" s="1430"/>
      <c r="AP693" s="1430"/>
      <c r="AQ693" s="1430"/>
      <c r="AR693" s="1430"/>
      <c r="AS693" s="1430"/>
      <c r="AT693" s="1430"/>
      <c r="AU693" s="1430"/>
      <c r="AV693" s="1430"/>
      <c r="AW693" s="1430"/>
      <c r="AX693" s="1430"/>
      <c r="AY693" s="1430"/>
      <c r="AZ693" s="1430"/>
      <c r="BA693" s="1430"/>
      <c r="BB693" s="1430"/>
      <c r="BC693" s="1430"/>
      <c r="BD693" s="1430"/>
    </row>
    <row r="694" spans="2:56">
      <c r="B694" s="1430"/>
      <c r="C694" s="1430"/>
      <c r="D694" s="1430"/>
      <c r="E694" s="1430"/>
      <c r="F694" s="1430"/>
      <c r="G694" s="1430"/>
      <c r="H694" s="1430"/>
      <c r="I694" s="1430"/>
      <c r="J694" s="1430"/>
      <c r="K694" s="1430"/>
      <c r="L694" s="1430"/>
      <c r="M694" s="1430"/>
      <c r="N694" s="1430"/>
      <c r="O694" s="1430"/>
      <c r="P694" s="1430"/>
      <c r="Q694" s="1430"/>
      <c r="R694" s="1430"/>
      <c r="S694" s="1430"/>
      <c r="T694" s="1430"/>
      <c r="U694" s="1430"/>
      <c r="V694" s="1430"/>
      <c r="W694" s="1430"/>
      <c r="X694" s="1430"/>
      <c r="Y694" s="1430"/>
      <c r="Z694" s="1430"/>
      <c r="AA694" s="1430"/>
      <c r="AB694" s="1430"/>
      <c r="AC694" s="1430"/>
      <c r="AD694" s="1430"/>
      <c r="AE694" s="1430"/>
      <c r="AF694" s="1430"/>
      <c r="AG694" s="1430"/>
      <c r="AH694" s="1430"/>
      <c r="AI694" s="1430"/>
      <c r="AJ694" s="1430"/>
      <c r="AK694" s="1430"/>
      <c r="AL694" s="1430"/>
      <c r="AM694" s="1430"/>
      <c r="AN694" s="1430"/>
      <c r="AO694" s="1430"/>
      <c r="AP694" s="1430"/>
      <c r="AQ694" s="1430"/>
      <c r="AR694" s="1430"/>
      <c r="AS694" s="1430"/>
      <c r="AT694" s="1430"/>
      <c r="AU694" s="1430"/>
      <c r="AV694" s="1430"/>
      <c r="AW694" s="1430"/>
      <c r="AX694" s="1430"/>
      <c r="AY694" s="1430"/>
      <c r="AZ694" s="1430"/>
      <c r="BA694" s="1430"/>
      <c r="BB694" s="1430"/>
      <c r="BC694" s="1430"/>
      <c r="BD694" s="1430"/>
    </row>
    <row r="695" spans="2:56">
      <c r="B695" s="1430"/>
      <c r="C695" s="1430"/>
      <c r="D695" s="1430"/>
      <c r="E695" s="1430"/>
      <c r="F695" s="1430"/>
      <c r="G695" s="1430"/>
      <c r="H695" s="1430"/>
      <c r="I695" s="1430"/>
      <c r="J695" s="1430"/>
      <c r="K695" s="1430"/>
      <c r="L695" s="1430"/>
      <c r="M695" s="1430"/>
      <c r="N695" s="1430"/>
      <c r="O695" s="1430"/>
      <c r="P695" s="1430"/>
      <c r="Q695" s="1430"/>
      <c r="R695" s="1430"/>
      <c r="S695" s="1430"/>
      <c r="T695" s="1430"/>
      <c r="U695" s="1430"/>
      <c r="V695" s="1430"/>
      <c r="W695" s="1430"/>
      <c r="X695" s="1430"/>
      <c r="Y695" s="1430"/>
      <c r="Z695" s="1430"/>
      <c r="AA695" s="1430"/>
      <c r="AB695" s="1430"/>
      <c r="AC695" s="1430"/>
      <c r="AD695" s="1430"/>
      <c r="AE695" s="1430"/>
      <c r="AF695" s="1430"/>
      <c r="AG695" s="1430"/>
      <c r="AH695" s="1430"/>
      <c r="AI695" s="1430"/>
      <c r="AJ695" s="1430"/>
      <c r="AK695" s="1430"/>
      <c r="AL695" s="1430"/>
      <c r="AM695" s="1430"/>
      <c r="AN695" s="1430"/>
      <c r="AO695" s="1430"/>
      <c r="AP695" s="1430"/>
      <c r="AQ695" s="1430"/>
      <c r="AR695" s="1430"/>
      <c r="AS695" s="1430"/>
      <c r="AT695" s="1430"/>
      <c r="AU695" s="1430"/>
      <c r="AV695" s="1430"/>
      <c r="AW695" s="1430"/>
      <c r="AX695" s="1430"/>
      <c r="AY695" s="1430"/>
      <c r="AZ695" s="1430"/>
      <c r="BA695" s="1430"/>
      <c r="BB695" s="1430"/>
      <c r="BC695" s="1430"/>
      <c r="BD695" s="1430"/>
    </row>
    <row r="696" spans="2:56">
      <c r="B696" s="1430"/>
      <c r="C696" s="1430"/>
      <c r="D696" s="1430"/>
      <c r="E696" s="1430"/>
      <c r="F696" s="1430"/>
      <c r="G696" s="1430"/>
      <c r="H696" s="1430"/>
      <c r="I696" s="1430"/>
      <c r="J696" s="1430"/>
      <c r="K696" s="1430"/>
      <c r="L696" s="1430"/>
      <c r="M696" s="1430"/>
      <c r="N696" s="1430"/>
      <c r="O696" s="1430"/>
      <c r="P696" s="1430"/>
      <c r="Q696" s="1430"/>
      <c r="R696" s="1430"/>
      <c r="S696" s="1430"/>
      <c r="T696" s="1430"/>
      <c r="U696" s="1430"/>
      <c r="V696" s="1430"/>
      <c r="W696" s="1430"/>
      <c r="X696" s="1430"/>
      <c r="Y696" s="1430"/>
      <c r="Z696" s="1430"/>
      <c r="AA696" s="1430"/>
      <c r="AB696" s="1430"/>
      <c r="AC696" s="1430"/>
      <c r="AD696" s="1430"/>
      <c r="AE696" s="1430"/>
      <c r="AF696" s="1430"/>
      <c r="AG696" s="1430"/>
      <c r="AH696" s="1430"/>
      <c r="AI696" s="1430"/>
      <c r="AJ696" s="1430"/>
      <c r="AK696" s="1430"/>
      <c r="AL696" s="1430"/>
      <c r="AM696" s="1430"/>
      <c r="AN696" s="1430"/>
      <c r="AO696" s="1430"/>
      <c r="AP696" s="1430"/>
      <c r="AQ696" s="1430"/>
      <c r="AR696" s="1430"/>
      <c r="AS696" s="1430"/>
      <c r="AT696" s="1430"/>
      <c r="AU696" s="1430"/>
      <c r="AV696" s="1430"/>
      <c r="AW696" s="1430"/>
      <c r="AX696" s="1430"/>
      <c r="AY696" s="1430"/>
      <c r="AZ696" s="1430"/>
      <c r="BA696" s="1430"/>
      <c r="BB696" s="1430"/>
      <c r="BC696" s="1430"/>
      <c r="BD696" s="1430"/>
    </row>
    <row r="697" spans="2:56">
      <c r="B697" s="1430"/>
      <c r="C697" s="1430"/>
      <c r="D697" s="1430"/>
      <c r="E697" s="1430"/>
      <c r="F697" s="1430"/>
      <c r="G697" s="1430"/>
      <c r="H697" s="1430"/>
      <c r="I697" s="1430"/>
      <c r="J697" s="1430"/>
      <c r="K697" s="1430"/>
      <c r="L697" s="1430"/>
      <c r="M697" s="1430"/>
      <c r="N697" s="1430"/>
      <c r="O697" s="1430"/>
      <c r="P697" s="1430"/>
      <c r="Q697" s="1430"/>
      <c r="R697" s="1430"/>
      <c r="S697" s="1430"/>
      <c r="T697" s="1430"/>
      <c r="U697" s="1430"/>
      <c r="V697" s="1430"/>
      <c r="W697" s="1430"/>
      <c r="X697" s="1430"/>
      <c r="Y697" s="1430"/>
      <c r="Z697" s="1430"/>
      <c r="AA697" s="1430"/>
      <c r="AB697" s="1430"/>
      <c r="AC697" s="1430"/>
      <c r="AD697" s="1430"/>
      <c r="AE697" s="1430"/>
      <c r="AF697" s="1430"/>
      <c r="AG697" s="1430"/>
      <c r="AH697" s="1430"/>
      <c r="AI697" s="1430"/>
      <c r="AJ697" s="1430"/>
      <c r="AK697" s="1430"/>
      <c r="AL697" s="1430"/>
      <c r="AM697" s="1430"/>
      <c r="AN697" s="1430"/>
      <c r="AO697" s="1430"/>
      <c r="AP697" s="1430"/>
      <c r="AQ697" s="1430"/>
      <c r="AR697" s="1430"/>
      <c r="AS697" s="1430"/>
      <c r="AT697" s="1430"/>
      <c r="AU697" s="1430"/>
      <c r="AV697" s="1430"/>
      <c r="AW697" s="1430"/>
      <c r="AX697" s="1430"/>
      <c r="AY697" s="1430"/>
      <c r="AZ697" s="1430"/>
      <c r="BA697" s="1430"/>
      <c r="BB697" s="1430"/>
      <c r="BC697" s="1430"/>
      <c r="BD697" s="1430"/>
    </row>
    <row r="698" spans="2:56">
      <c r="B698" s="1430"/>
      <c r="C698" s="1430"/>
      <c r="D698" s="1430"/>
      <c r="E698" s="1430"/>
      <c r="F698" s="1430"/>
      <c r="G698" s="1430"/>
      <c r="H698" s="1430"/>
      <c r="I698" s="1430"/>
      <c r="J698" s="1430"/>
      <c r="K698" s="1430"/>
      <c r="L698" s="1430"/>
      <c r="M698" s="1430"/>
      <c r="N698" s="1430"/>
      <c r="O698" s="1430"/>
      <c r="P698" s="1430"/>
      <c r="Q698" s="1430"/>
      <c r="R698" s="1430"/>
      <c r="S698" s="1430"/>
      <c r="T698" s="1430"/>
      <c r="U698" s="1430"/>
      <c r="V698" s="1430"/>
      <c r="W698" s="1430"/>
      <c r="X698" s="1430"/>
      <c r="Y698" s="1430"/>
      <c r="Z698" s="1430"/>
      <c r="AA698" s="1430"/>
      <c r="AB698" s="1430"/>
      <c r="AC698" s="1430"/>
      <c r="AD698" s="1430"/>
      <c r="AE698" s="1430"/>
      <c r="AF698" s="1430"/>
      <c r="AG698" s="1430"/>
      <c r="AH698" s="1430"/>
      <c r="AI698" s="1430"/>
      <c r="AJ698" s="1430"/>
      <c r="AK698" s="1430"/>
      <c r="AL698" s="1430"/>
      <c r="AM698" s="1430"/>
      <c r="AN698" s="1430"/>
      <c r="AO698" s="1430"/>
      <c r="AP698" s="1430"/>
      <c r="AQ698" s="1430"/>
      <c r="AR698" s="1430"/>
      <c r="AS698" s="1430"/>
      <c r="AT698" s="1430"/>
      <c r="AU698" s="1430"/>
      <c r="AV698" s="1430"/>
      <c r="AW698" s="1430"/>
      <c r="AX698" s="1430"/>
      <c r="AY698" s="1430"/>
      <c r="AZ698" s="1430"/>
      <c r="BA698" s="1430"/>
      <c r="BB698" s="1430"/>
      <c r="BC698" s="1430"/>
      <c r="BD698" s="1430"/>
    </row>
    <row r="699" spans="2:56">
      <c r="B699" s="1430"/>
      <c r="C699" s="1430"/>
      <c r="D699" s="1430"/>
      <c r="E699" s="1430"/>
      <c r="F699" s="1430"/>
      <c r="G699" s="1430"/>
      <c r="H699" s="1430"/>
      <c r="I699" s="1430"/>
      <c r="J699" s="1430"/>
      <c r="K699" s="1430"/>
      <c r="L699" s="1430"/>
      <c r="M699" s="1430"/>
      <c r="N699" s="1430"/>
      <c r="O699" s="1430"/>
      <c r="P699" s="1430"/>
      <c r="Q699" s="1430"/>
      <c r="R699" s="1430"/>
      <c r="S699" s="1430"/>
      <c r="T699" s="1430"/>
      <c r="U699" s="1430"/>
      <c r="V699" s="1430"/>
      <c r="W699" s="1430"/>
      <c r="X699" s="1430"/>
      <c r="Y699" s="1430"/>
      <c r="Z699" s="1430"/>
      <c r="AA699" s="1430"/>
      <c r="AB699" s="1430"/>
      <c r="AC699" s="1430"/>
      <c r="AD699" s="1430"/>
      <c r="AE699" s="1430"/>
      <c r="AF699" s="1430"/>
      <c r="AG699" s="1430"/>
      <c r="AH699" s="1430"/>
      <c r="AI699" s="1430"/>
      <c r="AJ699" s="1430"/>
      <c r="AK699" s="1430"/>
      <c r="AL699" s="1430"/>
      <c r="AM699" s="1430"/>
      <c r="AN699" s="1430"/>
      <c r="AO699" s="1430"/>
      <c r="AP699" s="1430"/>
      <c r="AQ699" s="1430"/>
      <c r="AR699" s="1430"/>
      <c r="AS699" s="1430"/>
      <c r="AT699" s="1430"/>
      <c r="AU699" s="1430"/>
      <c r="AV699" s="1430"/>
      <c r="AW699" s="1430"/>
      <c r="AX699" s="1430"/>
      <c r="AY699" s="1430"/>
      <c r="AZ699" s="1430"/>
      <c r="BA699" s="1430"/>
      <c r="BB699" s="1430"/>
      <c r="BC699" s="1430"/>
      <c r="BD699" s="1430"/>
    </row>
    <row r="700" spans="2:56">
      <c r="B700" s="1430"/>
      <c r="C700" s="1430"/>
      <c r="D700" s="1430"/>
      <c r="E700" s="1430"/>
      <c r="F700" s="1430"/>
      <c r="G700" s="1430"/>
      <c r="H700" s="1430"/>
      <c r="I700" s="1430"/>
      <c r="J700" s="1430"/>
      <c r="K700" s="1430"/>
      <c r="L700" s="1430"/>
      <c r="M700" s="1430"/>
      <c r="N700" s="1430"/>
      <c r="O700" s="1430"/>
      <c r="P700" s="1430"/>
      <c r="Q700" s="1430"/>
      <c r="R700" s="1430"/>
      <c r="S700" s="1430"/>
      <c r="T700" s="1430"/>
      <c r="U700" s="1430"/>
      <c r="V700" s="1430"/>
      <c r="W700" s="1430"/>
      <c r="X700" s="1430"/>
      <c r="Y700" s="1430"/>
      <c r="Z700" s="1430"/>
      <c r="AA700" s="1430"/>
      <c r="AB700" s="1430"/>
      <c r="AC700" s="1430"/>
      <c r="AD700" s="1430"/>
      <c r="AE700" s="1430"/>
      <c r="AF700" s="1430"/>
      <c r="AG700" s="1430"/>
      <c r="AH700" s="1430"/>
      <c r="AI700" s="1430"/>
      <c r="AJ700" s="1430"/>
      <c r="AK700" s="1430"/>
      <c r="AL700" s="1430"/>
      <c r="AM700" s="1430"/>
      <c r="AN700" s="1430"/>
      <c r="AO700" s="1430"/>
      <c r="AP700" s="1430"/>
      <c r="AQ700" s="1430"/>
      <c r="AR700" s="1430"/>
      <c r="AS700" s="1430"/>
      <c r="AT700" s="1430"/>
      <c r="AU700" s="1430"/>
      <c r="AV700" s="1430"/>
      <c r="AW700" s="1430"/>
      <c r="AX700" s="1430"/>
      <c r="AY700" s="1430"/>
      <c r="AZ700" s="1430"/>
      <c r="BA700" s="1430"/>
      <c r="BB700" s="1430"/>
      <c r="BC700" s="1430"/>
      <c r="BD700" s="1430"/>
    </row>
    <row r="701" spans="2:56">
      <c r="B701" s="1430"/>
      <c r="C701" s="1430"/>
      <c r="D701" s="1430"/>
      <c r="E701" s="1430"/>
      <c r="F701" s="1430"/>
      <c r="G701" s="1430"/>
      <c r="H701" s="1430"/>
      <c r="I701" s="1430"/>
      <c r="J701" s="1430"/>
      <c r="K701" s="1430"/>
      <c r="L701" s="1430"/>
      <c r="M701" s="1430"/>
      <c r="N701" s="1430"/>
      <c r="O701" s="1430"/>
      <c r="P701" s="1430"/>
      <c r="Q701" s="1430"/>
      <c r="R701" s="1430"/>
      <c r="S701" s="1430"/>
      <c r="T701" s="1430"/>
      <c r="U701" s="1430"/>
      <c r="V701" s="1430"/>
      <c r="W701" s="1430"/>
      <c r="X701" s="1430"/>
      <c r="Y701" s="1430"/>
      <c r="Z701" s="1430"/>
      <c r="AA701" s="1430"/>
      <c r="AB701" s="1430"/>
      <c r="AC701" s="1430"/>
      <c r="AD701" s="1430"/>
      <c r="AE701" s="1430"/>
      <c r="AF701" s="1430"/>
      <c r="AG701" s="1430"/>
      <c r="AH701" s="1430"/>
      <c r="AI701" s="1430"/>
      <c r="AJ701" s="1430"/>
      <c r="AK701" s="1430"/>
      <c r="AL701" s="1430"/>
      <c r="AM701" s="1430"/>
      <c r="AN701" s="1430"/>
      <c r="AO701" s="1430"/>
      <c r="AP701" s="1430"/>
      <c r="AQ701" s="1430"/>
      <c r="AR701" s="1430"/>
      <c r="AS701" s="1430"/>
      <c r="AT701" s="1430"/>
      <c r="AU701" s="1430"/>
      <c r="AV701" s="1430"/>
      <c r="AW701" s="1430"/>
      <c r="AX701" s="1430"/>
      <c r="AY701" s="1430"/>
      <c r="AZ701" s="1430"/>
      <c r="BA701" s="1430"/>
      <c r="BB701" s="1430"/>
      <c r="BC701" s="1430"/>
      <c r="BD701" s="1430"/>
    </row>
    <row r="702" spans="2:56">
      <c r="B702" s="1430"/>
      <c r="C702" s="1430"/>
      <c r="D702" s="1430"/>
      <c r="E702" s="1430"/>
      <c r="F702" s="1430"/>
      <c r="G702" s="1430"/>
      <c r="H702" s="1430"/>
      <c r="I702" s="1430"/>
      <c r="J702" s="1430"/>
      <c r="K702" s="1430"/>
      <c r="L702" s="1430"/>
      <c r="M702" s="1430"/>
      <c r="N702" s="1430"/>
      <c r="O702" s="1430"/>
      <c r="P702" s="1430"/>
      <c r="Q702" s="1430"/>
      <c r="R702" s="1430"/>
      <c r="S702" s="1430"/>
      <c r="T702" s="1430"/>
      <c r="U702" s="1430"/>
      <c r="V702" s="1430"/>
      <c r="W702" s="1430"/>
      <c r="X702" s="1430"/>
      <c r="Y702" s="1430"/>
      <c r="Z702" s="1430"/>
      <c r="AA702" s="1430"/>
      <c r="AB702" s="1430"/>
      <c r="AC702" s="1430"/>
      <c r="AD702" s="1430"/>
      <c r="AE702" s="1430"/>
      <c r="AF702" s="1430"/>
      <c r="AG702" s="1430"/>
      <c r="AH702" s="1430"/>
      <c r="AI702" s="1430"/>
      <c r="AJ702" s="1430"/>
      <c r="AK702" s="1430"/>
      <c r="AL702" s="1430"/>
      <c r="AM702" s="1430"/>
      <c r="AN702" s="1430"/>
      <c r="AO702" s="1430"/>
      <c r="AP702" s="1430"/>
      <c r="AQ702" s="1430"/>
      <c r="AR702" s="1430"/>
      <c r="AS702" s="1430"/>
      <c r="AT702" s="1430"/>
      <c r="AU702" s="1430"/>
      <c r="AV702" s="1430"/>
      <c r="AW702" s="1430"/>
      <c r="AX702" s="1430"/>
      <c r="AY702" s="1430"/>
      <c r="AZ702" s="1430"/>
      <c r="BA702" s="1430"/>
      <c r="BB702" s="1430"/>
      <c r="BC702" s="1430"/>
      <c r="BD702" s="1430"/>
    </row>
    <row r="703" spans="2:56">
      <c r="B703" s="1430"/>
      <c r="C703" s="1430"/>
      <c r="D703" s="1430"/>
      <c r="E703" s="1430"/>
      <c r="F703" s="1430"/>
      <c r="G703" s="1430"/>
      <c r="H703" s="1430"/>
      <c r="I703" s="1430"/>
      <c r="J703" s="1430"/>
      <c r="K703" s="1430"/>
      <c r="L703" s="1430"/>
      <c r="M703" s="1430"/>
      <c r="N703" s="1430"/>
      <c r="O703" s="1430"/>
      <c r="P703" s="1430"/>
      <c r="Q703" s="1430"/>
      <c r="R703" s="1430"/>
      <c r="S703" s="1430"/>
      <c r="T703" s="1430"/>
      <c r="U703" s="1430"/>
      <c r="V703" s="1430"/>
      <c r="W703" s="1430"/>
      <c r="X703" s="1430"/>
      <c r="Y703" s="1430"/>
      <c r="Z703" s="1430"/>
      <c r="AA703" s="1430"/>
      <c r="AB703" s="1430"/>
      <c r="AC703" s="1430"/>
      <c r="AD703" s="1430"/>
      <c r="AE703" s="1430"/>
      <c r="AF703" s="1430"/>
      <c r="AG703" s="1430"/>
      <c r="AH703" s="1430"/>
      <c r="AI703" s="1430"/>
      <c r="AJ703" s="1430"/>
      <c r="AK703" s="1430"/>
      <c r="AL703" s="1430"/>
      <c r="AM703" s="1430"/>
      <c r="AN703" s="1430"/>
      <c r="AO703" s="1430"/>
      <c r="AP703" s="1430"/>
      <c r="AQ703" s="1430"/>
      <c r="AR703" s="1430"/>
      <c r="AS703" s="1430"/>
      <c r="AT703" s="1430"/>
      <c r="AU703" s="1430"/>
      <c r="AV703" s="1430"/>
      <c r="AW703" s="1430"/>
      <c r="AX703" s="1430"/>
      <c r="AY703" s="1430"/>
      <c r="AZ703" s="1430"/>
      <c r="BA703" s="1430"/>
      <c r="BB703" s="1430"/>
      <c r="BC703" s="1430"/>
      <c r="BD703" s="1430"/>
    </row>
    <row r="704" spans="2:56">
      <c r="B704" s="1430"/>
      <c r="C704" s="1430"/>
      <c r="D704" s="1430"/>
      <c r="E704" s="1430"/>
      <c r="F704" s="1430"/>
      <c r="G704" s="1430"/>
      <c r="H704" s="1430"/>
      <c r="I704" s="1430"/>
      <c r="J704" s="1430"/>
      <c r="K704" s="1430"/>
      <c r="L704" s="1430"/>
      <c r="M704" s="1430"/>
      <c r="N704" s="1430"/>
      <c r="O704" s="1430"/>
      <c r="P704" s="1430"/>
      <c r="Q704" s="1430"/>
      <c r="R704" s="1430"/>
      <c r="S704" s="1430"/>
      <c r="T704" s="1430"/>
      <c r="U704" s="1430"/>
      <c r="V704" s="1430"/>
      <c r="W704" s="1430"/>
      <c r="X704" s="1430"/>
      <c r="Y704" s="1430"/>
      <c r="Z704" s="1430"/>
      <c r="AA704" s="1430"/>
      <c r="AB704" s="1430"/>
      <c r="AC704" s="1430"/>
      <c r="AD704" s="1430"/>
      <c r="AE704" s="1430"/>
      <c r="AF704" s="1430"/>
      <c r="AG704" s="1430"/>
      <c r="AH704" s="1430"/>
      <c r="AI704" s="1430"/>
      <c r="AJ704" s="1430"/>
      <c r="AK704" s="1430"/>
      <c r="AL704" s="1430"/>
      <c r="AM704" s="1430"/>
      <c r="AN704" s="1430"/>
      <c r="AO704" s="1430"/>
      <c r="AP704" s="1430"/>
      <c r="AQ704" s="1430"/>
      <c r="AR704" s="1430"/>
      <c r="AS704" s="1430"/>
      <c r="AT704" s="1430"/>
      <c r="AU704" s="1430"/>
      <c r="AV704" s="1430"/>
      <c r="AW704" s="1430"/>
      <c r="AX704" s="1430"/>
      <c r="AY704" s="1430"/>
      <c r="AZ704" s="1430"/>
      <c r="BA704" s="1430"/>
      <c r="BB704" s="1430"/>
      <c r="BC704" s="1430"/>
      <c r="BD704" s="1430"/>
    </row>
    <row r="705" spans="2:56">
      <c r="B705" s="1430"/>
      <c r="C705" s="1430"/>
      <c r="D705" s="1430"/>
      <c r="E705" s="1430"/>
      <c r="F705" s="1430"/>
      <c r="G705" s="1430"/>
      <c r="H705" s="1430"/>
      <c r="I705" s="1430"/>
      <c r="J705" s="1430"/>
      <c r="K705" s="1430"/>
      <c r="L705" s="1430"/>
      <c r="M705" s="1430"/>
      <c r="N705" s="1430"/>
      <c r="O705" s="1430"/>
      <c r="P705" s="1430"/>
      <c r="Q705" s="1430"/>
      <c r="R705" s="1430"/>
      <c r="S705" s="1430"/>
      <c r="T705" s="1430"/>
      <c r="U705" s="1430"/>
      <c r="V705" s="1430"/>
      <c r="W705" s="1430"/>
      <c r="X705" s="1430"/>
      <c r="Y705" s="1430"/>
      <c r="Z705" s="1430"/>
      <c r="AA705" s="1430"/>
      <c r="AB705" s="1430"/>
      <c r="AC705" s="1430"/>
      <c r="AD705" s="1430"/>
      <c r="AE705" s="1430"/>
      <c r="AF705" s="1430"/>
      <c r="AG705" s="1430"/>
      <c r="AH705" s="1430"/>
      <c r="AI705" s="1430"/>
      <c r="AJ705" s="1430"/>
      <c r="AK705" s="1430"/>
      <c r="AL705" s="1430"/>
      <c r="AM705" s="1430"/>
      <c r="AN705" s="1430"/>
      <c r="AO705" s="1430"/>
      <c r="AP705" s="1430"/>
      <c r="AQ705" s="1430"/>
      <c r="AR705" s="1430"/>
      <c r="AS705" s="1430"/>
      <c r="AT705" s="1430"/>
      <c r="AU705" s="1430"/>
      <c r="AV705" s="1430"/>
      <c r="AW705" s="1430"/>
      <c r="AX705" s="1430"/>
      <c r="AY705" s="1430"/>
      <c r="AZ705" s="1430"/>
      <c r="BA705" s="1430"/>
      <c r="BB705" s="1430"/>
      <c r="BC705" s="1430"/>
      <c r="BD705" s="1430"/>
    </row>
    <row r="706" spans="2:56">
      <c r="B706" s="1430"/>
      <c r="C706" s="1430"/>
      <c r="D706" s="1430"/>
      <c r="E706" s="1430"/>
      <c r="F706" s="1430"/>
      <c r="G706" s="1430"/>
      <c r="H706" s="1430"/>
      <c r="I706" s="1430"/>
      <c r="J706" s="1430"/>
      <c r="K706" s="1430"/>
      <c r="L706" s="1430"/>
      <c r="M706" s="1430"/>
      <c r="N706" s="1430"/>
      <c r="O706" s="1430"/>
      <c r="P706" s="1430"/>
      <c r="Q706" s="1430"/>
      <c r="R706" s="1430"/>
      <c r="S706" s="1430"/>
      <c r="T706" s="1430"/>
      <c r="U706" s="1430"/>
      <c r="V706" s="1430"/>
      <c r="W706" s="1430"/>
      <c r="X706" s="1430"/>
      <c r="Y706" s="1430"/>
      <c r="Z706" s="1430"/>
      <c r="AA706" s="1430"/>
      <c r="AB706" s="1430"/>
      <c r="AC706" s="1430"/>
      <c r="AD706" s="1430"/>
      <c r="AE706" s="1430"/>
      <c r="AF706" s="1430"/>
      <c r="AG706" s="1430"/>
      <c r="AH706" s="1430"/>
      <c r="AI706" s="1430"/>
      <c r="AJ706" s="1430"/>
      <c r="AK706" s="1430"/>
      <c r="AL706" s="1430"/>
      <c r="AM706" s="1430"/>
      <c r="AN706" s="1430"/>
      <c r="AO706" s="1430"/>
      <c r="AP706" s="1430"/>
      <c r="AQ706" s="1430"/>
      <c r="AR706" s="1430"/>
      <c r="AS706" s="1430"/>
      <c r="AT706" s="1430"/>
      <c r="AU706" s="1430"/>
      <c r="AV706" s="1430"/>
      <c r="AW706" s="1430"/>
      <c r="AX706" s="1430"/>
      <c r="AY706" s="1430"/>
      <c r="AZ706" s="1430"/>
      <c r="BA706" s="1430"/>
      <c r="BB706" s="1430"/>
      <c r="BC706" s="1430"/>
      <c r="BD706" s="1430"/>
    </row>
    <row r="707" spans="2:56">
      <c r="B707" s="1430"/>
      <c r="C707" s="1430"/>
      <c r="D707" s="1430"/>
      <c r="E707" s="1430"/>
      <c r="F707" s="1430"/>
      <c r="G707" s="1430"/>
      <c r="H707" s="1430"/>
      <c r="I707" s="1430"/>
      <c r="J707" s="1430"/>
      <c r="K707" s="1430"/>
      <c r="L707" s="1430"/>
      <c r="M707" s="1430"/>
      <c r="N707" s="1430"/>
      <c r="O707" s="1430"/>
      <c r="P707" s="1430"/>
      <c r="Q707" s="1430"/>
      <c r="R707" s="1430"/>
      <c r="S707" s="1430"/>
      <c r="T707" s="1430"/>
      <c r="U707" s="1430"/>
      <c r="V707" s="1430"/>
      <c r="W707" s="1430"/>
      <c r="X707" s="1430"/>
      <c r="Y707" s="1430"/>
      <c r="Z707" s="1430"/>
      <c r="AA707" s="1430"/>
      <c r="AB707" s="1430"/>
      <c r="AC707" s="1430"/>
      <c r="AD707" s="1430"/>
      <c r="AE707" s="1430"/>
      <c r="AF707" s="1430"/>
      <c r="AG707" s="1430"/>
      <c r="AH707" s="1430"/>
      <c r="AI707" s="1430"/>
      <c r="AJ707" s="1430"/>
      <c r="AK707" s="1430"/>
      <c r="AL707" s="1430"/>
      <c r="AM707" s="1430"/>
      <c r="AN707" s="1430"/>
      <c r="AO707" s="1430"/>
      <c r="AP707" s="1430"/>
      <c r="AQ707" s="1430"/>
      <c r="AR707" s="1430"/>
      <c r="AS707" s="1430"/>
      <c r="AT707" s="1430"/>
      <c r="AU707" s="1430"/>
      <c r="AV707" s="1430"/>
      <c r="AW707" s="1430"/>
      <c r="AX707" s="1430"/>
      <c r="AY707" s="1430"/>
      <c r="AZ707" s="1430"/>
      <c r="BA707" s="1430"/>
      <c r="BB707" s="1430"/>
      <c r="BC707" s="1430"/>
      <c r="BD707" s="1430"/>
    </row>
    <row r="708" spans="2:56">
      <c r="B708" s="1430"/>
      <c r="C708" s="1430"/>
      <c r="D708" s="1430"/>
      <c r="E708" s="1430"/>
      <c r="F708" s="1430"/>
      <c r="G708" s="1430"/>
      <c r="H708" s="1430"/>
      <c r="I708" s="1430"/>
      <c r="J708" s="1430"/>
      <c r="K708" s="1430"/>
      <c r="L708" s="1430"/>
      <c r="M708" s="1430"/>
      <c r="N708" s="1430"/>
      <c r="O708" s="1430"/>
      <c r="P708" s="1430"/>
      <c r="Q708" s="1430"/>
      <c r="R708" s="1430"/>
      <c r="S708" s="1430"/>
      <c r="T708" s="1430"/>
      <c r="U708" s="1430"/>
      <c r="V708" s="1430"/>
      <c r="W708" s="1430"/>
      <c r="X708" s="1430"/>
      <c r="Y708" s="1430"/>
      <c r="Z708" s="1430"/>
      <c r="AA708" s="1430"/>
      <c r="AB708" s="1430"/>
      <c r="AC708" s="1430"/>
      <c r="AD708" s="1430"/>
      <c r="AE708" s="1430"/>
      <c r="AF708" s="1430"/>
      <c r="AG708" s="1430"/>
      <c r="AH708" s="1430"/>
      <c r="AI708" s="1430"/>
      <c r="AJ708" s="1430"/>
      <c r="AK708" s="1430"/>
      <c r="AL708" s="1430"/>
      <c r="AM708" s="1430"/>
      <c r="AN708" s="1430"/>
      <c r="AO708" s="1430"/>
      <c r="AP708" s="1430"/>
      <c r="AQ708" s="1430"/>
      <c r="AR708" s="1430"/>
      <c r="AS708" s="1430"/>
      <c r="AT708" s="1430"/>
      <c r="AU708" s="1430"/>
      <c r="AV708" s="1430"/>
      <c r="AW708" s="1430"/>
      <c r="AX708" s="1430"/>
      <c r="AY708" s="1430"/>
      <c r="AZ708" s="1430"/>
      <c r="BA708" s="1430"/>
      <c r="BB708" s="1430"/>
      <c r="BC708" s="1430"/>
      <c r="BD708" s="1430"/>
    </row>
    <row r="709" spans="2:56">
      <c r="B709" s="1430"/>
      <c r="C709" s="1430"/>
      <c r="D709" s="1430"/>
      <c r="E709" s="1430"/>
      <c r="F709" s="1430"/>
      <c r="G709" s="1430"/>
      <c r="H709" s="1430"/>
      <c r="I709" s="1430"/>
      <c r="J709" s="1430"/>
      <c r="K709" s="1430"/>
      <c r="L709" s="1430"/>
      <c r="M709" s="1430"/>
      <c r="N709" s="1430"/>
      <c r="O709" s="1430"/>
      <c r="P709" s="1430"/>
      <c r="Q709" s="1430"/>
      <c r="R709" s="1430"/>
      <c r="S709" s="1430"/>
      <c r="T709" s="1430"/>
      <c r="U709" s="1430"/>
      <c r="V709" s="1430"/>
      <c r="W709" s="1430"/>
      <c r="X709" s="1430"/>
      <c r="Y709" s="1430"/>
      <c r="Z709" s="1430"/>
      <c r="AA709" s="1430"/>
      <c r="AB709" s="1430"/>
      <c r="AC709" s="1430"/>
      <c r="AD709" s="1430"/>
      <c r="AE709" s="1430"/>
      <c r="AF709" s="1430"/>
      <c r="AG709" s="1430"/>
      <c r="AH709" s="1430"/>
      <c r="AI709" s="1430"/>
      <c r="AJ709" s="1430"/>
      <c r="AK709" s="1430"/>
      <c r="AL709" s="1430"/>
      <c r="AM709" s="1430"/>
      <c r="AN709" s="1430"/>
      <c r="AO709" s="1430"/>
      <c r="AP709" s="1430"/>
      <c r="AQ709" s="1430"/>
      <c r="AR709" s="1430"/>
      <c r="AS709" s="1430"/>
      <c r="AT709" s="1430"/>
      <c r="AU709" s="1430"/>
      <c r="AV709" s="1430"/>
      <c r="AW709" s="1430"/>
      <c r="AX709" s="1430"/>
      <c r="AY709" s="1430"/>
      <c r="AZ709" s="1430"/>
      <c r="BA709" s="1430"/>
      <c r="BB709" s="1430"/>
      <c r="BC709" s="1430"/>
      <c r="BD709" s="1430"/>
    </row>
    <row r="710" spans="2:56">
      <c r="B710" s="1430"/>
      <c r="C710" s="1430"/>
      <c r="D710" s="1430"/>
      <c r="E710" s="1430"/>
      <c r="F710" s="1430"/>
      <c r="G710" s="1430"/>
      <c r="H710" s="1430"/>
      <c r="I710" s="1430"/>
      <c r="J710" s="1430"/>
      <c r="K710" s="1430"/>
      <c r="L710" s="1430"/>
      <c r="M710" s="1430"/>
      <c r="N710" s="1430"/>
      <c r="O710" s="1430"/>
      <c r="P710" s="1430"/>
      <c r="Q710" s="1430"/>
      <c r="R710" s="1430"/>
      <c r="S710" s="1430"/>
      <c r="T710" s="1430"/>
      <c r="U710" s="1430"/>
      <c r="V710" s="1430"/>
      <c r="W710" s="1430"/>
      <c r="X710" s="1430"/>
      <c r="Y710" s="1430"/>
      <c r="Z710" s="1430"/>
      <c r="AA710" s="1430"/>
      <c r="AB710" s="1430"/>
      <c r="AC710" s="1430"/>
      <c r="AD710" s="1430"/>
      <c r="AE710" s="1430"/>
      <c r="AF710" s="1430"/>
      <c r="AG710" s="1430"/>
      <c r="AH710" s="1430"/>
      <c r="AI710" s="1430"/>
      <c r="AJ710" s="1430"/>
      <c r="AK710" s="1430"/>
      <c r="AL710" s="1430"/>
      <c r="AM710" s="1430"/>
      <c r="AN710" s="1430"/>
      <c r="AO710" s="1430"/>
      <c r="AP710" s="1430"/>
      <c r="AQ710" s="1430"/>
      <c r="AR710" s="1430"/>
      <c r="AS710" s="1430"/>
      <c r="AT710" s="1430"/>
      <c r="AU710" s="1430"/>
      <c r="AV710" s="1430"/>
      <c r="AW710" s="1430"/>
      <c r="AX710" s="1430"/>
      <c r="AY710" s="1430"/>
      <c r="AZ710" s="1430"/>
      <c r="BA710" s="1430"/>
      <c r="BB710" s="1430"/>
      <c r="BC710" s="1430"/>
      <c r="BD710" s="1430"/>
    </row>
    <row r="711" spans="2:56">
      <c r="B711" s="1430"/>
      <c r="C711" s="1430"/>
      <c r="D711" s="1430"/>
      <c r="E711" s="1430"/>
      <c r="F711" s="1430"/>
      <c r="G711" s="1430"/>
      <c r="H711" s="1430"/>
      <c r="I711" s="1430"/>
      <c r="J711" s="1430"/>
      <c r="K711" s="1430"/>
      <c r="L711" s="1430"/>
      <c r="M711" s="1430"/>
      <c r="N711" s="1430"/>
      <c r="O711" s="1430"/>
      <c r="P711" s="1430"/>
      <c r="Q711" s="1430"/>
      <c r="R711" s="1430"/>
      <c r="S711" s="1430"/>
      <c r="T711" s="1430"/>
      <c r="U711" s="1430"/>
      <c r="V711" s="1430"/>
      <c r="W711" s="1430"/>
      <c r="X711" s="1430"/>
      <c r="Y711" s="1430"/>
      <c r="Z711" s="1430"/>
      <c r="AA711" s="1430"/>
      <c r="AB711" s="1430"/>
      <c r="AC711" s="1430"/>
      <c r="AD711" s="1430"/>
      <c r="AE711" s="1430"/>
      <c r="AF711" s="1430"/>
      <c r="AG711" s="1430"/>
      <c r="AH711" s="1430"/>
      <c r="AI711" s="1430"/>
      <c r="AJ711" s="1430"/>
      <c r="AK711" s="1430"/>
      <c r="AL711" s="1430"/>
      <c r="AM711" s="1430"/>
      <c r="AN711" s="1430"/>
      <c r="AO711" s="1430"/>
      <c r="AP711" s="1430"/>
      <c r="AQ711" s="1430"/>
      <c r="AR711" s="1430"/>
      <c r="AS711" s="1430"/>
      <c r="AT711" s="1430"/>
      <c r="AU711" s="1430"/>
      <c r="AV711" s="1430"/>
      <c r="AW711" s="1430"/>
      <c r="AX711" s="1430"/>
      <c r="AY711" s="1430"/>
      <c r="AZ711" s="1430"/>
      <c r="BA711" s="1430"/>
      <c r="BB711" s="1430"/>
      <c r="BC711" s="1430"/>
      <c r="BD711" s="1430"/>
    </row>
    <row r="712" spans="2:56">
      <c r="B712" s="1430"/>
      <c r="C712" s="1430"/>
      <c r="D712" s="1430"/>
      <c r="E712" s="1430"/>
      <c r="F712" s="1430"/>
      <c r="G712" s="1430"/>
      <c r="H712" s="1430"/>
      <c r="I712" s="1430"/>
      <c r="J712" s="1430"/>
      <c r="K712" s="1430"/>
      <c r="L712" s="1430"/>
      <c r="M712" s="1430"/>
      <c r="N712" s="1430"/>
      <c r="O712" s="1430"/>
      <c r="P712" s="1430"/>
      <c r="Q712" s="1430"/>
      <c r="R712" s="1430"/>
      <c r="S712" s="1430"/>
      <c r="T712" s="1430"/>
      <c r="U712" s="1430"/>
      <c r="V712" s="1430"/>
      <c r="W712" s="1430"/>
      <c r="X712" s="1430"/>
      <c r="Y712" s="1430"/>
      <c r="Z712" s="1430"/>
      <c r="AA712" s="1430"/>
      <c r="AB712" s="1430"/>
      <c r="AC712" s="1430"/>
      <c r="AD712" s="1430"/>
      <c r="AE712" s="1430"/>
      <c r="AF712" s="1430"/>
      <c r="AG712" s="1430"/>
      <c r="AH712" s="1430"/>
      <c r="AI712" s="1430"/>
      <c r="AJ712" s="1430"/>
      <c r="AK712" s="1430"/>
      <c r="AL712" s="1430"/>
      <c r="AM712" s="1430"/>
      <c r="AN712" s="1430"/>
      <c r="AO712" s="1430"/>
      <c r="AP712" s="1430"/>
      <c r="AQ712" s="1430"/>
      <c r="AR712" s="1430"/>
      <c r="AS712" s="1430"/>
      <c r="AT712" s="1430"/>
      <c r="AU712" s="1430"/>
      <c r="AV712" s="1430"/>
      <c r="AW712" s="1430"/>
      <c r="AX712" s="1430"/>
      <c r="AY712" s="1430"/>
      <c r="AZ712" s="1430"/>
      <c r="BA712" s="1430"/>
      <c r="BB712" s="1430"/>
      <c r="BC712" s="1430"/>
      <c r="BD712" s="1430"/>
    </row>
    <row r="713" spans="2:56">
      <c r="B713" s="1430"/>
      <c r="C713" s="1430"/>
      <c r="D713" s="1430"/>
      <c r="E713" s="1430"/>
      <c r="F713" s="1430"/>
      <c r="G713" s="1430"/>
      <c r="H713" s="1430"/>
      <c r="I713" s="1430"/>
      <c r="J713" s="1430"/>
      <c r="K713" s="1430"/>
      <c r="L713" s="1430"/>
      <c r="M713" s="1430"/>
      <c r="N713" s="1430"/>
      <c r="O713" s="1430"/>
      <c r="P713" s="1430"/>
      <c r="Q713" s="1430"/>
      <c r="R713" s="1430"/>
      <c r="S713" s="1430"/>
      <c r="T713" s="1430"/>
      <c r="U713" s="1430"/>
      <c r="V713" s="1430"/>
      <c r="W713" s="1430"/>
      <c r="X713" s="1430"/>
      <c r="Y713" s="1430"/>
      <c r="Z713" s="1430"/>
      <c r="AA713" s="1430"/>
      <c r="AB713" s="1430"/>
      <c r="AC713" s="1430"/>
      <c r="AD713" s="1430"/>
      <c r="AE713" s="1430"/>
      <c r="AF713" s="1430"/>
      <c r="AG713" s="1430"/>
      <c r="AH713" s="1430"/>
      <c r="AI713" s="1430"/>
      <c r="AJ713" s="1430"/>
      <c r="AK713" s="1430"/>
      <c r="AL713" s="1430"/>
      <c r="AM713" s="1430"/>
      <c r="AN713" s="1430"/>
      <c r="AO713" s="1430"/>
      <c r="AP713" s="1430"/>
      <c r="AQ713" s="1430"/>
      <c r="AR713" s="1430"/>
      <c r="AS713" s="1430"/>
      <c r="AT713" s="1430"/>
      <c r="AU713" s="1430"/>
      <c r="AV713" s="1430"/>
      <c r="AW713" s="1430"/>
      <c r="AX713" s="1430"/>
      <c r="AY713" s="1430"/>
      <c r="AZ713" s="1430"/>
      <c r="BA713" s="1430"/>
      <c r="BB713" s="1430"/>
      <c r="BC713" s="1430"/>
      <c r="BD713" s="1430"/>
    </row>
    <row r="714" spans="2:56">
      <c r="B714" s="1430"/>
      <c r="C714" s="1430"/>
      <c r="D714" s="1430"/>
      <c r="E714" s="1430"/>
      <c r="F714" s="1430"/>
      <c r="G714" s="1430"/>
      <c r="H714" s="1430"/>
      <c r="I714" s="1430"/>
      <c r="J714" s="1430"/>
      <c r="K714" s="1430"/>
      <c r="L714" s="1430"/>
      <c r="M714" s="1430"/>
      <c r="N714" s="1430"/>
      <c r="O714" s="1430"/>
      <c r="P714" s="1430"/>
      <c r="Q714" s="1430"/>
      <c r="R714" s="1430"/>
      <c r="S714" s="1430"/>
      <c r="T714" s="1430"/>
      <c r="U714" s="1430"/>
      <c r="V714" s="1430"/>
      <c r="W714" s="1430"/>
      <c r="X714" s="1430"/>
      <c r="Y714" s="1430"/>
      <c r="Z714" s="1430"/>
      <c r="AA714" s="1430"/>
      <c r="AB714" s="1430"/>
      <c r="AC714" s="1430"/>
      <c r="AD714" s="1430"/>
      <c r="AE714" s="1430"/>
      <c r="AF714" s="1430"/>
      <c r="AG714" s="1430"/>
      <c r="AH714" s="1430"/>
      <c r="AI714" s="1430"/>
      <c r="AJ714" s="1430"/>
      <c r="AK714" s="1430"/>
      <c r="AL714" s="1430"/>
      <c r="AM714" s="1430"/>
      <c r="AN714" s="1430"/>
      <c r="AO714" s="1430"/>
      <c r="AP714" s="1430"/>
      <c r="AQ714" s="1430"/>
      <c r="AR714" s="1430"/>
      <c r="AS714" s="1430"/>
      <c r="AT714" s="1430"/>
      <c r="AU714" s="1430"/>
      <c r="AV714" s="1430"/>
      <c r="AW714" s="1430"/>
      <c r="AX714" s="1430"/>
      <c r="AY714" s="1430"/>
      <c r="AZ714" s="1430"/>
      <c r="BA714" s="1430"/>
      <c r="BB714" s="1430"/>
      <c r="BC714" s="1430"/>
      <c r="BD714" s="1430"/>
    </row>
    <row r="715" spans="2:56">
      <c r="B715" s="1430"/>
      <c r="C715" s="1430"/>
      <c r="D715" s="1430"/>
      <c r="E715" s="1430"/>
      <c r="F715" s="1430"/>
      <c r="G715" s="1430"/>
      <c r="H715" s="1430"/>
      <c r="I715" s="1430"/>
      <c r="J715" s="1430"/>
      <c r="K715" s="1430"/>
      <c r="L715" s="1430"/>
      <c r="M715" s="1430"/>
      <c r="N715" s="1430"/>
      <c r="O715" s="1430"/>
      <c r="P715" s="1430"/>
      <c r="Q715" s="1430"/>
      <c r="R715" s="1430"/>
      <c r="S715" s="1430"/>
      <c r="T715" s="1430"/>
      <c r="U715" s="1430"/>
      <c r="V715" s="1430"/>
      <c r="W715" s="1430"/>
      <c r="X715" s="1430"/>
      <c r="Y715" s="1430"/>
      <c r="Z715" s="1430"/>
      <c r="AA715" s="1430"/>
      <c r="AB715" s="1430"/>
      <c r="AC715" s="1430"/>
      <c r="AD715" s="1430"/>
      <c r="AE715" s="1430"/>
      <c r="AF715" s="1430"/>
      <c r="AG715" s="1430"/>
      <c r="AH715" s="1430"/>
      <c r="AI715" s="1430"/>
      <c r="AJ715" s="1430"/>
      <c r="AK715" s="1430"/>
      <c r="AL715" s="1430"/>
      <c r="AM715" s="1430"/>
      <c r="AN715" s="1430"/>
      <c r="AO715" s="1430"/>
      <c r="AP715" s="1430"/>
      <c r="AQ715" s="1430"/>
      <c r="AR715" s="1430"/>
      <c r="AS715" s="1430"/>
      <c r="AT715" s="1430"/>
      <c r="AU715" s="1430"/>
      <c r="AV715" s="1430"/>
      <c r="AW715" s="1430"/>
      <c r="AX715" s="1430"/>
      <c r="AY715" s="1430"/>
      <c r="AZ715" s="1430"/>
      <c r="BA715" s="1430"/>
      <c r="BB715" s="1430"/>
      <c r="BC715" s="1430"/>
      <c r="BD715" s="1430"/>
    </row>
    <row r="716" spans="2:56">
      <c r="B716" s="1430"/>
      <c r="C716" s="1430"/>
      <c r="D716" s="1430"/>
      <c r="E716" s="1430"/>
      <c r="F716" s="1430"/>
      <c r="G716" s="1430"/>
      <c r="H716" s="1430"/>
      <c r="I716" s="1430"/>
      <c r="J716" s="1430"/>
      <c r="K716" s="1430"/>
      <c r="L716" s="1430"/>
      <c r="M716" s="1430"/>
      <c r="N716" s="1430"/>
      <c r="O716" s="1430"/>
      <c r="P716" s="1430"/>
      <c r="Q716" s="1430"/>
      <c r="R716" s="1430"/>
      <c r="S716" s="1430"/>
      <c r="T716" s="1430"/>
      <c r="U716" s="1430"/>
      <c r="V716" s="1430"/>
      <c r="W716" s="1430"/>
      <c r="X716" s="1430"/>
      <c r="Y716" s="1430"/>
      <c r="Z716" s="1430"/>
      <c r="AA716" s="1430"/>
      <c r="AB716" s="1430"/>
      <c r="AC716" s="1430"/>
      <c r="AD716" s="1430"/>
      <c r="AE716" s="1430"/>
      <c r="AF716" s="1430"/>
      <c r="AG716" s="1430"/>
      <c r="AH716" s="1430"/>
      <c r="AI716" s="1430"/>
      <c r="AJ716" s="1430"/>
      <c r="AK716" s="1430"/>
      <c r="AL716" s="1430"/>
      <c r="AM716" s="1430"/>
      <c r="AN716" s="1430"/>
      <c r="AO716" s="1430"/>
      <c r="AP716" s="1430"/>
      <c r="AQ716" s="1430"/>
      <c r="AR716" s="1430"/>
      <c r="AS716" s="1430"/>
      <c r="AT716" s="1430"/>
      <c r="AU716" s="1430"/>
      <c r="AV716" s="1430"/>
      <c r="AW716" s="1430"/>
      <c r="AX716" s="1430"/>
      <c r="AY716" s="1430"/>
      <c r="AZ716" s="1430"/>
      <c r="BA716" s="1430"/>
      <c r="BB716" s="1430"/>
      <c r="BC716" s="1430"/>
      <c r="BD716" s="1430"/>
    </row>
    <row r="717" spans="2:56">
      <c r="B717" s="1430"/>
      <c r="C717" s="1430"/>
      <c r="D717" s="1430"/>
      <c r="E717" s="1430"/>
      <c r="F717" s="1430"/>
      <c r="G717" s="1430"/>
      <c r="H717" s="1430"/>
      <c r="I717" s="1430"/>
      <c r="J717" s="1430"/>
      <c r="K717" s="1430"/>
      <c r="L717" s="1430"/>
      <c r="M717" s="1430"/>
      <c r="N717" s="1430"/>
      <c r="O717" s="1430"/>
      <c r="P717" s="1430"/>
      <c r="Q717" s="1430"/>
      <c r="R717" s="1430"/>
      <c r="S717" s="1430"/>
      <c r="T717" s="1430"/>
      <c r="U717" s="1430"/>
      <c r="V717" s="1430"/>
      <c r="W717" s="1430"/>
      <c r="X717" s="1430"/>
      <c r="Y717" s="1430"/>
      <c r="Z717" s="1430"/>
      <c r="AA717" s="1430"/>
      <c r="AB717" s="1430"/>
      <c r="AC717" s="1430"/>
      <c r="AD717" s="1430"/>
      <c r="AE717" s="1430"/>
      <c r="AF717" s="1430"/>
      <c r="AG717" s="1430"/>
      <c r="AH717" s="1430"/>
      <c r="AI717" s="1430"/>
      <c r="AJ717" s="1430"/>
      <c r="AK717" s="1430"/>
      <c r="AL717" s="1430"/>
      <c r="AM717" s="1430"/>
      <c r="AN717" s="1430"/>
      <c r="AO717" s="1430"/>
      <c r="AP717" s="1430"/>
      <c r="AQ717" s="1430"/>
      <c r="AR717" s="1430"/>
      <c r="AS717" s="1430"/>
      <c r="AT717" s="1430"/>
      <c r="AU717" s="1430"/>
      <c r="AV717" s="1430"/>
      <c r="AW717" s="1430"/>
      <c r="AX717" s="1430"/>
      <c r="AY717" s="1430"/>
      <c r="AZ717" s="1430"/>
      <c r="BA717" s="1430"/>
      <c r="BB717" s="1430"/>
      <c r="BC717" s="1430"/>
      <c r="BD717" s="1430"/>
    </row>
    <row r="718" spans="2:56">
      <c r="B718" s="1430"/>
      <c r="C718" s="1430"/>
      <c r="D718" s="1430"/>
      <c r="E718" s="1430"/>
      <c r="F718" s="1430"/>
      <c r="G718" s="1430"/>
      <c r="H718" s="1430"/>
      <c r="I718" s="1430"/>
      <c r="J718" s="1430"/>
      <c r="K718" s="1430"/>
      <c r="L718" s="1430"/>
      <c r="M718" s="1430"/>
      <c r="N718" s="1430"/>
      <c r="O718" s="1430"/>
      <c r="P718" s="1430"/>
      <c r="Q718" s="1430"/>
      <c r="R718" s="1430"/>
      <c r="S718" s="1430"/>
      <c r="T718" s="1430"/>
      <c r="U718" s="1430"/>
      <c r="V718" s="1430"/>
      <c r="W718" s="1430"/>
      <c r="X718" s="1430"/>
      <c r="Y718" s="1430"/>
      <c r="Z718" s="1430"/>
      <c r="AA718" s="1430"/>
      <c r="AB718" s="1430"/>
      <c r="AC718" s="1430"/>
      <c r="AD718" s="1430"/>
      <c r="AE718" s="1430"/>
      <c r="AF718" s="1430"/>
      <c r="AG718" s="1430"/>
      <c r="AH718" s="1430"/>
      <c r="AI718" s="1430"/>
      <c r="AJ718" s="1430"/>
      <c r="AK718" s="1430"/>
      <c r="AL718" s="1430"/>
      <c r="AM718" s="1430"/>
      <c r="AN718" s="1430"/>
      <c r="AO718" s="1430"/>
      <c r="AP718" s="1430"/>
      <c r="AQ718" s="1430"/>
      <c r="AR718" s="1430"/>
      <c r="AS718" s="1430"/>
      <c r="AT718" s="1430"/>
      <c r="AU718" s="1430"/>
      <c r="AV718" s="1430"/>
      <c r="AW718" s="1430"/>
      <c r="AX718" s="1430"/>
      <c r="AY718" s="1430"/>
      <c r="AZ718" s="1430"/>
      <c r="BA718" s="1430"/>
      <c r="BB718" s="1430"/>
      <c r="BC718" s="1430"/>
      <c r="BD718" s="1430"/>
    </row>
    <row r="719" spans="2:56">
      <c r="B719" s="1430"/>
      <c r="C719" s="1430"/>
      <c r="D719" s="1430"/>
      <c r="E719" s="1430"/>
      <c r="F719" s="1430"/>
      <c r="G719" s="1430"/>
      <c r="H719" s="1430"/>
      <c r="I719" s="1430"/>
      <c r="J719" s="1430"/>
      <c r="K719" s="1430"/>
      <c r="L719" s="1430"/>
      <c r="M719" s="1430"/>
      <c r="N719" s="1430"/>
      <c r="O719" s="1430"/>
      <c r="P719" s="1430"/>
      <c r="Q719" s="1430"/>
      <c r="R719" s="1430"/>
      <c r="S719" s="1430"/>
      <c r="T719" s="1430"/>
      <c r="U719" s="1430"/>
      <c r="V719" s="1430"/>
      <c r="W719" s="1430"/>
      <c r="X719" s="1430"/>
      <c r="Y719" s="1430"/>
      <c r="Z719" s="1430"/>
      <c r="AA719" s="1430"/>
      <c r="AB719" s="1430"/>
      <c r="AC719" s="1430"/>
      <c r="AD719" s="1430"/>
      <c r="AE719" s="1430"/>
      <c r="AF719" s="1430"/>
      <c r="AG719" s="1430"/>
      <c r="AH719" s="1430"/>
      <c r="AI719" s="1430"/>
      <c r="AJ719" s="1430"/>
      <c r="AK719" s="1430"/>
      <c r="AL719" s="1430"/>
      <c r="AM719" s="1430"/>
      <c r="AN719" s="1430"/>
      <c r="AO719" s="1430"/>
      <c r="AP719" s="1430"/>
      <c r="AQ719" s="1430"/>
      <c r="AR719" s="1430"/>
      <c r="AS719" s="1430"/>
      <c r="AT719" s="1430"/>
      <c r="AU719" s="1430"/>
      <c r="AV719" s="1430"/>
      <c r="AW719" s="1430"/>
      <c r="AX719" s="1430"/>
      <c r="AY719" s="1430"/>
      <c r="AZ719" s="1430"/>
      <c r="BA719" s="1430"/>
      <c r="BB719" s="1430"/>
      <c r="BC719" s="1430"/>
      <c r="BD719" s="1430"/>
    </row>
    <row r="720" spans="2:56">
      <c r="B720" s="1430"/>
      <c r="C720" s="1430"/>
      <c r="D720" s="1430"/>
      <c r="E720" s="1430"/>
      <c r="F720" s="1430"/>
      <c r="G720" s="1430"/>
      <c r="H720" s="1430"/>
      <c r="I720" s="1430"/>
      <c r="J720" s="1430"/>
      <c r="K720" s="1430"/>
      <c r="L720" s="1430"/>
      <c r="M720" s="1430"/>
      <c r="N720" s="1430"/>
      <c r="O720" s="1430"/>
      <c r="P720" s="1430"/>
      <c r="Q720" s="1430"/>
      <c r="R720" s="1430"/>
      <c r="S720" s="1430"/>
      <c r="T720" s="1430"/>
      <c r="U720" s="1430"/>
      <c r="V720" s="1430"/>
      <c r="W720" s="1430"/>
      <c r="X720" s="1430"/>
      <c r="Y720" s="1430"/>
      <c r="Z720" s="1430"/>
      <c r="AA720" s="1430"/>
      <c r="AB720" s="1430"/>
      <c r="AC720" s="1430"/>
      <c r="AD720" s="1430"/>
      <c r="AE720" s="1430"/>
      <c r="AF720" s="1430"/>
      <c r="AG720" s="1430"/>
      <c r="AH720" s="1430"/>
      <c r="AI720" s="1430"/>
      <c r="AJ720" s="1430"/>
      <c r="AK720" s="1430"/>
      <c r="AL720" s="1430"/>
      <c r="AM720" s="1430"/>
      <c r="AN720" s="1430"/>
      <c r="AO720" s="1430"/>
      <c r="AP720" s="1430"/>
      <c r="AQ720" s="1430"/>
      <c r="AR720" s="1430"/>
      <c r="AS720" s="1430"/>
      <c r="AT720" s="1430"/>
      <c r="AU720" s="1430"/>
      <c r="AV720" s="1430"/>
      <c r="AW720" s="1430"/>
      <c r="AX720" s="1430"/>
      <c r="AY720" s="1430"/>
      <c r="AZ720" s="1430"/>
      <c r="BA720" s="1430"/>
      <c r="BB720" s="1430"/>
      <c r="BC720" s="1430"/>
      <c r="BD720" s="1430"/>
    </row>
    <row r="721" spans="2:56">
      <c r="B721" s="1430"/>
      <c r="C721" s="1430"/>
      <c r="D721" s="1430"/>
      <c r="E721" s="1430"/>
      <c r="F721" s="1430"/>
      <c r="G721" s="1430"/>
      <c r="H721" s="1430"/>
      <c r="I721" s="1430"/>
      <c r="J721" s="1430"/>
      <c r="K721" s="1430"/>
      <c r="L721" s="1430"/>
      <c r="M721" s="1430"/>
      <c r="N721" s="1430"/>
      <c r="O721" s="1430"/>
      <c r="P721" s="1430"/>
      <c r="Q721" s="1430"/>
      <c r="R721" s="1430"/>
      <c r="S721" s="1430"/>
      <c r="T721" s="1430"/>
      <c r="U721" s="1430"/>
      <c r="V721" s="1430"/>
      <c r="W721" s="1430"/>
      <c r="X721" s="1430"/>
      <c r="Y721" s="1430"/>
      <c r="Z721" s="1430"/>
      <c r="AA721" s="1430"/>
      <c r="AB721" s="1430"/>
      <c r="AC721" s="1430"/>
      <c r="AD721" s="1430"/>
      <c r="AE721" s="1430"/>
      <c r="AF721" s="1430"/>
      <c r="AG721" s="1430"/>
      <c r="AH721" s="1430"/>
      <c r="AI721" s="1430"/>
      <c r="AJ721" s="1430"/>
      <c r="AK721" s="1430"/>
      <c r="AL721" s="1430"/>
      <c r="AM721" s="1430"/>
      <c r="AN721" s="1430"/>
      <c r="AO721" s="1430"/>
      <c r="AP721" s="1430"/>
      <c r="AQ721" s="1430"/>
      <c r="AR721" s="1430"/>
      <c r="AS721" s="1430"/>
      <c r="AT721" s="1430"/>
      <c r="AU721" s="1430"/>
      <c r="AV721" s="1430"/>
      <c r="AW721" s="1430"/>
      <c r="AX721" s="1430"/>
      <c r="AY721" s="1430"/>
      <c r="AZ721" s="1430"/>
      <c r="BA721" s="1430"/>
      <c r="BB721" s="1430"/>
      <c r="BC721" s="1430"/>
      <c r="BD721" s="1430"/>
    </row>
    <row r="722" spans="2:56">
      <c r="B722" s="1430"/>
      <c r="C722" s="1430"/>
      <c r="D722" s="1430"/>
      <c r="E722" s="1430"/>
      <c r="F722" s="1430"/>
      <c r="G722" s="1430"/>
      <c r="H722" s="1430"/>
      <c r="I722" s="1430"/>
      <c r="J722" s="1430"/>
      <c r="K722" s="1430"/>
      <c r="L722" s="1430"/>
      <c r="M722" s="1430"/>
      <c r="N722" s="1430"/>
      <c r="O722" s="1430"/>
      <c r="P722" s="1430"/>
      <c r="Q722" s="1430"/>
      <c r="R722" s="1430"/>
      <c r="S722" s="1430"/>
      <c r="T722" s="1430"/>
      <c r="U722" s="1430"/>
      <c r="V722" s="1430"/>
      <c r="W722" s="1430"/>
      <c r="X722" s="1430"/>
      <c r="Y722" s="1430"/>
      <c r="Z722" s="1430"/>
      <c r="AA722" s="1430"/>
      <c r="AB722" s="1430"/>
      <c r="AC722" s="1430"/>
      <c r="AD722" s="1430"/>
      <c r="AE722" s="1430"/>
      <c r="AF722" s="1430"/>
      <c r="AG722" s="1430"/>
      <c r="AH722" s="1430"/>
      <c r="AI722" s="1430"/>
      <c r="AJ722" s="1430"/>
      <c r="AK722" s="1430"/>
      <c r="AL722" s="1430"/>
      <c r="AM722" s="1430"/>
      <c r="AN722" s="1430"/>
      <c r="AO722" s="1430"/>
      <c r="AP722" s="1430"/>
      <c r="AQ722" s="1430"/>
      <c r="AR722" s="1430"/>
      <c r="AS722" s="1430"/>
      <c r="AT722" s="1430"/>
      <c r="AU722" s="1430"/>
      <c r="AV722" s="1430"/>
      <c r="AW722" s="1430"/>
      <c r="AX722" s="1430"/>
      <c r="AY722" s="1430"/>
      <c r="AZ722" s="1430"/>
      <c r="BA722" s="1430"/>
      <c r="BB722" s="1430"/>
      <c r="BC722" s="1430"/>
      <c r="BD722" s="1430"/>
    </row>
    <row r="723" spans="2:56">
      <c r="B723" s="1430"/>
      <c r="C723" s="1430"/>
      <c r="D723" s="1430"/>
      <c r="E723" s="1430"/>
      <c r="F723" s="1430"/>
      <c r="G723" s="1430"/>
      <c r="H723" s="1430"/>
      <c r="I723" s="1430"/>
      <c r="J723" s="1430"/>
      <c r="K723" s="1430"/>
      <c r="L723" s="1430"/>
      <c r="M723" s="1430"/>
      <c r="N723" s="1430"/>
      <c r="O723" s="1430"/>
      <c r="P723" s="1430"/>
      <c r="Q723" s="1430"/>
      <c r="R723" s="1430"/>
      <c r="S723" s="1430"/>
      <c r="T723" s="1430"/>
      <c r="U723" s="1430"/>
      <c r="V723" s="1430"/>
      <c r="W723" s="1430"/>
      <c r="X723" s="1430"/>
      <c r="Y723" s="1430"/>
      <c r="Z723" s="1430"/>
      <c r="AA723" s="1430"/>
      <c r="AB723" s="1430"/>
      <c r="AC723" s="1430"/>
      <c r="AD723" s="1430"/>
      <c r="AE723" s="1430"/>
      <c r="AF723" s="1430"/>
      <c r="AG723" s="1430"/>
      <c r="AH723" s="1430"/>
      <c r="AI723" s="1430"/>
      <c r="AJ723" s="1430"/>
      <c r="AK723" s="1430"/>
      <c r="AL723" s="1430"/>
      <c r="AM723" s="1430"/>
      <c r="AN723" s="1430"/>
      <c r="AO723" s="1430"/>
      <c r="AP723" s="1430"/>
      <c r="AQ723" s="1430"/>
      <c r="AR723" s="1430"/>
      <c r="AS723" s="1430"/>
      <c r="AT723" s="1430"/>
      <c r="AU723" s="1430"/>
      <c r="AV723" s="1430"/>
      <c r="AW723" s="1430"/>
      <c r="AX723" s="1430"/>
      <c r="AY723" s="1430"/>
      <c r="AZ723" s="1430"/>
      <c r="BA723" s="1430"/>
      <c r="BB723" s="1430"/>
      <c r="BC723" s="1430"/>
      <c r="BD723" s="1430"/>
    </row>
    <row r="724" spans="2:56">
      <c r="B724" s="1430"/>
      <c r="C724" s="1430"/>
      <c r="D724" s="1430"/>
      <c r="E724" s="1430"/>
      <c r="F724" s="1430"/>
      <c r="G724" s="1430"/>
      <c r="H724" s="1430"/>
      <c r="I724" s="1430"/>
      <c r="J724" s="1430"/>
      <c r="K724" s="1430"/>
      <c r="L724" s="1430"/>
      <c r="M724" s="1430"/>
      <c r="N724" s="1430"/>
      <c r="O724" s="1430"/>
      <c r="P724" s="1430"/>
      <c r="Q724" s="1430"/>
      <c r="R724" s="1430"/>
      <c r="S724" s="1430"/>
      <c r="T724" s="1430"/>
      <c r="U724" s="1430"/>
      <c r="V724" s="1430"/>
      <c r="W724" s="1430"/>
      <c r="X724" s="1430"/>
      <c r="Y724" s="1430"/>
      <c r="Z724" s="1430"/>
      <c r="AA724" s="1430"/>
      <c r="AB724" s="1430"/>
      <c r="AC724" s="1430"/>
      <c r="AD724" s="1430"/>
      <c r="AE724" s="1430"/>
      <c r="AF724" s="1430"/>
      <c r="AG724" s="1430"/>
      <c r="AH724" s="1430"/>
      <c r="AI724" s="1430"/>
      <c r="AJ724" s="1430"/>
      <c r="AK724" s="1430"/>
      <c r="AL724" s="1430"/>
      <c r="AM724" s="1430"/>
      <c r="AN724" s="1430"/>
      <c r="AO724" s="1430"/>
      <c r="AP724" s="1430"/>
      <c r="AQ724" s="1430"/>
      <c r="AR724" s="1430"/>
      <c r="AS724" s="1430"/>
      <c r="AT724" s="1430"/>
      <c r="AU724" s="1430"/>
      <c r="AV724" s="1430"/>
      <c r="AW724" s="1430"/>
      <c r="AX724" s="1430"/>
      <c r="AY724" s="1430"/>
      <c r="AZ724" s="1430"/>
      <c r="BA724" s="1430"/>
      <c r="BB724" s="1430"/>
      <c r="BC724" s="1430"/>
      <c r="BD724" s="1430"/>
    </row>
    <row r="725" spans="2:56">
      <c r="B725" s="1430"/>
      <c r="C725" s="1430"/>
      <c r="D725" s="1430"/>
      <c r="E725" s="1430"/>
      <c r="F725" s="1430"/>
      <c r="G725" s="1430"/>
      <c r="H725" s="1430"/>
      <c r="I725" s="1430"/>
      <c r="J725" s="1430"/>
      <c r="K725" s="1430"/>
      <c r="L725" s="1430"/>
      <c r="M725" s="1430"/>
      <c r="N725" s="1430"/>
      <c r="O725" s="1430"/>
      <c r="P725" s="1430"/>
      <c r="Q725" s="1430"/>
      <c r="R725" s="1430"/>
      <c r="S725" s="1430"/>
      <c r="T725" s="1430"/>
      <c r="U725" s="1430"/>
      <c r="V725" s="1430"/>
      <c r="W725" s="1430"/>
      <c r="X725" s="1430"/>
      <c r="Y725" s="1430"/>
      <c r="Z725" s="1430"/>
      <c r="AA725" s="1430"/>
      <c r="AB725" s="1430"/>
      <c r="AC725" s="1430"/>
      <c r="AD725" s="1430"/>
      <c r="AE725" s="1430"/>
      <c r="AF725" s="1430"/>
      <c r="AG725" s="1430"/>
      <c r="AH725" s="1430"/>
      <c r="AI725" s="1430"/>
      <c r="AJ725" s="1430"/>
      <c r="AK725" s="1430"/>
      <c r="AL725" s="1430"/>
      <c r="AM725" s="1430"/>
      <c r="AN725" s="1430"/>
      <c r="AO725" s="1430"/>
      <c r="AP725" s="1430"/>
      <c r="AQ725" s="1430"/>
      <c r="AR725" s="1430"/>
      <c r="AS725" s="1430"/>
      <c r="AT725" s="1430"/>
      <c r="AU725" s="1430"/>
      <c r="AV725" s="1430"/>
      <c r="AW725" s="1430"/>
      <c r="AX725" s="1430"/>
      <c r="AY725" s="1430"/>
      <c r="AZ725" s="1430"/>
      <c r="BA725" s="1430"/>
      <c r="BB725" s="1430"/>
      <c r="BC725" s="1430"/>
      <c r="BD725" s="1430"/>
    </row>
    <row r="726" spans="2:56">
      <c r="B726" s="1430"/>
      <c r="C726" s="1430"/>
      <c r="D726" s="1430"/>
      <c r="E726" s="1430"/>
      <c r="F726" s="1430"/>
      <c r="G726" s="1430"/>
      <c r="H726" s="1430"/>
      <c r="I726" s="1430"/>
      <c r="J726" s="1430"/>
      <c r="K726" s="1430"/>
      <c r="L726" s="1430"/>
      <c r="M726" s="1430"/>
      <c r="N726" s="1430"/>
      <c r="O726" s="1430"/>
      <c r="P726" s="1430"/>
      <c r="Q726" s="1430"/>
      <c r="R726" s="1430"/>
      <c r="S726" s="1430"/>
      <c r="T726" s="1430"/>
      <c r="U726" s="1430"/>
      <c r="V726" s="1430"/>
      <c r="W726" s="1430"/>
      <c r="X726" s="1430"/>
      <c r="Y726" s="1430"/>
      <c r="Z726" s="1430"/>
      <c r="AA726" s="1430"/>
      <c r="AB726" s="1430"/>
      <c r="AC726" s="1430"/>
      <c r="AD726" s="1430"/>
      <c r="AE726" s="1430"/>
      <c r="AF726" s="1430"/>
      <c r="AG726" s="1430"/>
      <c r="AH726" s="1430"/>
      <c r="AI726" s="1430"/>
      <c r="AJ726" s="1430"/>
      <c r="AK726" s="1430"/>
      <c r="AL726" s="1430"/>
      <c r="AM726" s="1430"/>
      <c r="AN726" s="1430"/>
      <c r="AO726" s="1430"/>
      <c r="AP726" s="1430"/>
      <c r="AQ726" s="1430"/>
      <c r="AR726" s="1430"/>
      <c r="AS726" s="1430"/>
      <c r="AT726" s="1430"/>
      <c r="AU726" s="1430"/>
      <c r="AV726" s="1430"/>
      <c r="AW726" s="1430"/>
      <c r="AX726" s="1430"/>
      <c r="AY726" s="1430"/>
      <c r="AZ726" s="1430"/>
      <c r="BA726" s="1430"/>
      <c r="BB726" s="1430"/>
      <c r="BC726" s="1430"/>
      <c r="BD726" s="1430"/>
    </row>
    <row r="727" spans="2:56">
      <c r="B727" s="1430"/>
      <c r="C727" s="1430"/>
      <c r="D727" s="1430"/>
      <c r="E727" s="1430"/>
      <c r="F727" s="1430"/>
      <c r="G727" s="1430"/>
      <c r="H727" s="1430"/>
      <c r="I727" s="1430"/>
      <c r="J727" s="1430"/>
      <c r="K727" s="1430"/>
      <c r="L727" s="1430"/>
      <c r="M727" s="1430"/>
      <c r="N727" s="1430"/>
      <c r="O727" s="1430"/>
      <c r="P727" s="1430"/>
      <c r="Q727" s="1430"/>
      <c r="R727" s="1430"/>
      <c r="S727" s="1430"/>
      <c r="T727" s="1430"/>
      <c r="U727" s="1430"/>
      <c r="V727" s="1430"/>
      <c r="W727" s="1430"/>
      <c r="X727" s="1430"/>
      <c r="Y727" s="1430"/>
      <c r="Z727" s="1430"/>
      <c r="AA727" s="1430"/>
      <c r="AB727" s="1430"/>
      <c r="AC727" s="1430"/>
      <c r="AD727" s="1430"/>
      <c r="AE727" s="1430"/>
      <c r="AF727" s="1430"/>
      <c r="AG727" s="1430"/>
      <c r="AH727" s="1430"/>
      <c r="AI727" s="1430"/>
      <c r="AJ727" s="1430"/>
      <c r="AK727" s="1430"/>
      <c r="AL727" s="1430"/>
      <c r="AM727" s="1430"/>
      <c r="AN727" s="1430"/>
      <c r="AO727" s="1430"/>
      <c r="AP727" s="1430"/>
      <c r="AQ727" s="1430"/>
      <c r="AR727" s="1430"/>
      <c r="AS727" s="1430"/>
      <c r="AT727" s="1430"/>
      <c r="AU727" s="1430"/>
      <c r="AV727" s="1430"/>
      <c r="AW727" s="1430"/>
      <c r="AX727" s="1430"/>
      <c r="AY727" s="1430"/>
      <c r="AZ727" s="1430"/>
      <c r="BA727" s="1430"/>
      <c r="BB727" s="1430"/>
      <c r="BC727" s="1430"/>
      <c r="BD727" s="1430"/>
    </row>
    <row r="728" spans="2:56">
      <c r="B728" s="1430"/>
      <c r="C728" s="1430"/>
      <c r="D728" s="1430"/>
      <c r="E728" s="1430"/>
      <c r="F728" s="1430"/>
      <c r="G728" s="1430"/>
      <c r="H728" s="1430"/>
      <c r="I728" s="1430"/>
      <c r="J728" s="1430"/>
      <c r="K728" s="1430"/>
      <c r="L728" s="1430"/>
      <c r="M728" s="1430"/>
      <c r="N728" s="1430"/>
      <c r="O728" s="1430"/>
      <c r="P728" s="1430"/>
      <c r="Q728" s="1430"/>
      <c r="R728" s="1430"/>
      <c r="S728" s="1430"/>
      <c r="T728" s="1430"/>
      <c r="U728" s="1430"/>
      <c r="V728" s="1430"/>
      <c r="W728" s="1430"/>
      <c r="X728" s="1430"/>
      <c r="Y728" s="1430"/>
      <c r="Z728" s="1430"/>
      <c r="AA728" s="1430"/>
      <c r="AB728" s="1430"/>
      <c r="AC728" s="1430"/>
      <c r="AD728" s="1430"/>
      <c r="AE728" s="1430"/>
      <c r="AF728" s="1430"/>
      <c r="AG728" s="1430"/>
      <c r="AH728" s="1430"/>
      <c r="AI728" s="1430"/>
      <c r="AJ728" s="1430"/>
      <c r="AK728" s="1430"/>
      <c r="AL728" s="1430"/>
      <c r="AM728" s="1430"/>
      <c r="AN728" s="1430"/>
      <c r="AO728" s="1430"/>
      <c r="AP728" s="1430"/>
      <c r="AQ728" s="1430"/>
      <c r="AR728" s="1430"/>
      <c r="AS728" s="1430"/>
      <c r="AT728" s="1430"/>
      <c r="AU728" s="1430"/>
      <c r="AV728" s="1430"/>
      <c r="AW728" s="1430"/>
      <c r="AX728" s="1430"/>
      <c r="AY728" s="1430"/>
      <c r="AZ728" s="1430"/>
      <c r="BA728" s="1430"/>
      <c r="BB728" s="1430"/>
      <c r="BC728" s="1430"/>
      <c r="BD728" s="1430"/>
    </row>
    <row r="729" spans="2:56">
      <c r="B729" s="1430"/>
      <c r="C729" s="1430"/>
      <c r="D729" s="1430"/>
      <c r="E729" s="1430"/>
      <c r="F729" s="1430"/>
      <c r="G729" s="1430"/>
      <c r="H729" s="1430"/>
      <c r="I729" s="1430"/>
      <c r="J729" s="1430"/>
      <c r="K729" s="1430"/>
      <c r="L729" s="1430"/>
      <c r="M729" s="1430"/>
      <c r="N729" s="1430"/>
      <c r="O729" s="1430"/>
      <c r="P729" s="1430"/>
      <c r="Q729" s="1430"/>
      <c r="R729" s="1430"/>
      <c r="S729" s="1430"/>
      <c r="T729" s="1430"/>
      <c r="U729" s="1430"/>
      <c r="V729" s="1430"/>
      <c r="W729" s="1430"/>
      <c r="X729" s="1430"/>
      <c r="Y729" s="1430"/>
      <c r="Z729" s="1430"/>
      <c r="AA729" s="1430"/>
      <c r="AB729" s="1430"/>
      <c r="AC729" s="1430"/>
      <c r="AD729" s="1430"/>
      <c r="AE729" s="1430"/>
      <c r="AF729" s="1430"/>
      <c r="AG729" s="1430"/>
      <c r="AH729" s="1430"/>
      <c r="AI729" s="1430"/>
      <c r="AJ729" s="1430"/>
      <c r="AK729" s="1430"/>
      <c r="AL729" s="1430"/>
      <c r="AM729" s="1430"/>
      <c r="AN729" s="1430"/>
      <c r="AO729" s="1430"/>
      <c r="AP729" s="1430"/>
      <c r="AQ729" s="1430"/>
      <c r="AR729" s="1430"/>
      <c r="AS729" s="1430"/>
      <c r="AT729" s="1430"/>
      <c r="AU729" s="1430"/>
      <c r="AV729" s="1430"/>
      <c r="AW729" s="1430"/>
      <c r="AX729" s="1430"/>
      <c r="AY729" s="1430"/>
      <c r="AZ729" s="1430"/>
      <c r="BA729" s="1430"/>
      <c r="BB729" s="1430"/>
      <c r="BC729" s="1430"/>
      <c r="BD729" s="1430"/>
    </row>
    <row r="730" spans="2:56">
      <c r="B730" s="1430"/>
      <c r="C730" s="1430"/>
      <c r="D730" s="1430"/>
      <c r="E730" s="1430"/>
      <c r="F730" s="1430"/>
      <c r="G730" s="1430"/>
      <c r="H730" s="1430"/>
      <c r="I730" s="1430"/>
      <c r="J730" s="1430"/>
      <c r="K730" s="1430"/>
      <c r="L730" s="1430"/>
      <c r="M730" s="1430"/>
      <c r="N730" s="1430"/>
      <c r="O730" s="1430"/>
      <c r="P730" s="1430"/>
      <c r="Q730" s="1430"/>
      <c r="R730" s="1430"/>
      <c r="S730" s="1430"/>
      <c r="T730" s="1430"/>
      <c r="U730" s="1430"/>
      <c r="V730" s="1430"/>
      <c r="W730" s="1430"/>
      <c r="X730" s="1430"/>
      <c r="Y730" s="1430"/>
      <c r="Z730" s="1430"/>
      <c r="AA730" s="1430"/>
      <c r="AB730" s="1430"/>
      <c r="AC730" s="1430"/>
      <c r="AD730" s="1430"/>
      <c r="AE730" s="1430"/>
      <c r="AF730" s="1430"/>
      <c r="AG730" s="1430"/>
      <c r="AH730" s="1430"/>
      <c r="AI730" s="1430"/>
      <c r="AJ730" s="1430"/>
      <c r="AK730" s="1430"/>
      <c r="AL730" s="1430"/>
      <c r="AM730" s="1430"/>
      <c r="AN730" s="1430"/>
      <c r="AO730" s="1430"/>
      <c r="AP730" s="1430"/>
      <c r="AQ730" s="1430"/>
      <c r="AR730" s="1430"/>
      <c r="AS730" s="1430"/>
      <c r="AT730" s="1430"/>
      <c r="AU730" s="1430"/>
      <c r="AV730" s="1430"/>
      <c r="AW730" s="1430"/>
      <c r="AX730" s="1430"/>
      <c r="AY730" s="1430"/>
      <c r="AZ730" s="1430"/>
      <c r="BA730" s="1430"/>
      <c r="BB730" s="1430"/>
      <c r="BC730" s="1430"/>
      <c r="BD730" s="1430"/>
    </row>
    <row r="731" spans="2:56">
      <c r="B731" s="1430"/>
      <c r="C731" s="1430"/>
      <c r="D731" s="1430"/>
      <c r="E731" s="1430"/>
      <c r="F731" s="1430"/>
      <c r="G731" s="1430"/>
      <c r="H731" s="1430"/>
      <c r="I731" s="1430"/>
      <c r="J731" s="1430"/>
      <c r="K731" s="1430"/>
      <c r="L731" s="1430"/>
      <c r="M731" s="1430"/>
      <c r="N731" s="1430"/>
      <c r="O731" s="1430"/>
      <c r="P731" s="1430"/>
      <c r="Q731" s="1430"/>
      <c r="R731" s="1430"/>
      <c r="S731" s="1430"/>
      <c r="T731" s="1430"/>
      <c r="U731" s="1430"/>
      <c r="V731" s="1430"/>
      <c r="W731" s="1430"/>
      <c r="X731" s="1430"/>
      <c r="Y731" s="1430"/>
      <c r="Z731" s="1430"/>
      <c r="AA731" s="1430"/>
      <c r="AB731" s="1430"/>
      <c r="AC731" s="1430"/>
      <c r="AD731" s="1430"/>
      <c r="AE731" s="1430"/>
      <c r="AF731" s="1430"/>
      <c r="AG731" s="1430"/>
      <c r="AH731" s="1430"/>
      <c r="AI731" s="1430"/>
      <c r="AJ731" s="1430"/>
      <c r="AK731" s="1430"/>
      <c r="AL731" s="1430"/>
      <c r="AM731" s="1430"/>
      <c r="AN731" s="1430"/>
      <c r="AO731" s="1430"/>
      <c r="AP731" s="1430"/>
      <c r="AQ731" s="1430"/>
      <c r="AR731" s="1430"/>
      <c r="AS731" s="1430"/>
      <c r="AT731" s="1430"/>
      <c r="AU731" s="1430"/>
      <c r="AV731" s="1430"/>
      <c r="AW731" s="1430"/>
      <c r="AX731" s="1430"/>
      <c r="AY731" s="1430"/>
      <c r="AZ731" s="1430"/>
      <c r="BA731" s="1430"/>
      <c r="BB731" s="1430"/>
      <c r="BC731" s="1430"/>
      <c r="BD731" s="1430"/>
    </row>
    <row r="732" spans="2:56">
      <c r="B732" s="1430"/>
      <c r="C732" s="1430"/>
      <c r="D732" s="1430"/>
      <c r="E732" s="1430"/>
      <c r="F732" s="1430"/>
      <c r="G732" s="1430"/>
      <c r="H732" s="1430"/>
      <c r="I732" s="1430"/>
      <c r="J732" s="1430"/>
      <c r="K732" s="1430"/>
      <c r="L732" s="1430"/>
      <c r="M732" s="1430"/>
      <c r="N732" s="1430"/>
      <c r="O732" s="1430"/>
      <c r="P732" s="1430"/>
      <c r="Q732" s="1430"/>
      <c r="R732" s="1430"/>
      <c r="S732" s="1430"/>
      <c r="T732" s="1430"/>
      <c r="U732" s="1430"/>
      <c r="V732" s="1430"/>
      <c r="W732" s="1430"/>
      <c r="X732" s="1430"/>
      <c r="Y732" s="1430"/>
      <c r="Z732" s="1430"/>
      <c r="AA732" s="1430"/>
      <c r="AB732" s="1430"/>
      <c r="AC732" s="1430"/>
      <c r="AD732" s="1430"/>
      <c r="AE732" s="1430"/>
      <c r="AF732" s="1430"/>
      <c r="AG732" s="1430"/>
      <c r="AH732" s="1430"/>
      <c r="AI732" s="1430"/>
      <c r="AJ732" s="1430"/>
      <c r="AK732" s="1430"/>
      <c r="AL732" s="1430"/>
      <c r="AM732" s="1430"/>
      <c r="AN732" s="1430"/>
      <c r="AO732" s="1430"/>
      <c r="AP732" s="1430"/>
      <c r="AQ732" s="1430"/>
      <c r="AR732" s="1430"/>
      <c r="AS732" s="1430"/>
      <c r="AT732" s="1430"/>
      <c r="AU732" s="1430"/>
      <c r="AV732" s="1430"/>
      <c r="AW732" s="1430"/>
      <c r="AX732" s="1430"/>
      <c r="AY732" s="1430"/>
      <c r="AZ732" s="1430"/>
      <c r="BA732" s="1430"/>
      <c r="BB732" s="1430"/>
      <c r="BC732" s="1430"/>
      <c r="BD732" s="1430"/>
    </row>
    <row r="733" spans="2:56">
      <c r="B733" s="1430"/>
      <c r="C733" s="1430"/>
      <c r="D733" s="1430"/>
      <c r="E733" s="1430"/>
      <c r="F733" s="1430"/>
      <c r="G733" s="1430"/>
      <c r="H733" s="1430"/>
      <c r="I733" s="1430"/>
      <c r="J733" s="1430"/>
      <c r="K733" s="1430"/>
      <c r="L733" s="1430"/>
      <c r="M733" s="1430"/>
      <c r="N733" s="1430"/>
      <c r="O733" s="1430"/>
      <c r="P733" s="1430"/>
      <c r="Q733" s="1430"/>
      <c r="R733" s="1430"/>
      <c r="S733" s="1430"/>
      <c r="T733" s="1430"/>
      <c r="U733" s="1430"/>
      <c r="V733" s="1430"/>
      <c r="W733" s="1430"/>
      <c r="X733" s="1430"/>
      <c r="Y733" s="1430"/>
      <c r="Z733" s="1430"/>
      <c r="AA733" s="1430"/>
      <c r="AB733" s="1430"/>
      <c r="AC733" s="1430"/>
      <c r="AD733" s="1430"/>
      <c r="AE733" s="1430"/>
      <c r="AF733" s="1430"/>
      <c r="AG733" s="1430"/>
      <c r="AH733" s="1430"/>
      <c r="AI733" s="1430"/>
      <c r="AJ733" s="1430"/>
      <c r="AK733" s="1430"/>
      <c r="AL733" s="1430"/>
      <c r="AM733" s="1430"/>
      <c r="AN733" s="1430"/>
      <c r="AO733" s="1430"/>
      <c r="AP733" s="1430"/>
      <c r="AQ733" s="1430"/>
      <c r="AR733" s="1430"/>
      <c r="AS733" s="1430"/>
      <c r="AT733" s="1430"/>
      <c r="AU733" s="1430"/>
      <c r="AV733" s="1430"/>
      <c r="AW733" s="1430"/>
      <c r="AX733" s="1430"/>
      <c r="AY733" s="1430"/>
      <c r="AZ733" s="1430"/>
      <c r="BA733" s="1430"/>
      <c r="BB733" s="1430"/>
      <c r="BC733" s="1430"/>
      <c r="BD733" s="1430"/>
    </row>
    <row r="734" spans="2:56">
      <c r="B734" s="1430"/>
      <c r="C734" s="1430"/>
      <c r="D734" s="1430"/>
      <c r="E734" s="1430"/>
      <c r="F734" s="1430"/>
      <c r="G734" s="1430"/>
      <c r="H734" s="1430"/>
      <c r="I734" s="1430"/>
      <c r="J734" s="1430"/>
      <c r="K734" s="1430"/>
      <c r="L734" s="1430"/>
      <c r="M734" s="1430"/>
      <c r="N734" s="1430"/>
      <c r="O734" s="1430"/>
      <c r="P734" s="1430"/>
      <c r="Q734" s="1430"/>
      <c r="R734" s="1430"/>
      <c r="S734" s="1430"/>
      <c r="T734" s="1430"/>
      <c r="U734" s="1430"/>
      <c r="V734" s="1430"/>
      <c r="W734" s="1430"/>
      <c r="X734" s="1430"/>
      <c r="Y734" s="1430"/>
      <c r="Z734" s="1430"/>
      <c r="AA734" s="1430"/>
      <c r="AB734" s="1430"/>
      <c r="AC734" s="1430"/>
      <c r="AD734" s="1430"/>
      <c r="AE734" s="1430"/>
      <c r="AF734" s="1430"/>
      <c r="AG734" s="1430"/>
      <c r="AH734" s="1430"/>
      <c r="AI734" s="1430"/>
      <c r="AJ734" s="1430"/>
      <c r="AK734" s="1430"/>
      <c r="AL734" s="1430"/>
      <c r="AM734" s="1430"/>
      <c r="AN734" s="1430"/>
      <c r="AO734" s="1430"/>
      <c r="AP734" s="1430"/>
      <c r="AQ734" s="1430"/>
      <c r="AR734" s="1430"/>
      <c r="AS734" s="1430"/>
      <c r="AT734" s="1430"/>
      <c r="AU734" s="1430"/>
      <c r="AV734" s="1430"/>
      <c r="AW734" s="1430"/>
      <c r="AX734" s="1430"/>
      <c r="AY734" s="1430"/>
      <c r="AZ734" s="1430"/>
      <c r="BA734" s="1430"/>
      <c r="BB734" s="1430"/>
      <c r="BC734" s="1430"/>
      <c r="BD734" s="1430"/>
    </row>
    <row r="735" spans="2:56">
      <c r="B735" s="1430"/>
      <c r="C735" s="1430"/>
      <c r="D735" s="1430"/>
      <c r="E735" s="1430"/>
      <c r="F735" s="1430"/>
      <c r="G735" s="1430"/>
      <c r="H735" s="1430"/>
      <c r="I735" s="1430"/>
      <c r="J735" s="1430"/>
      <c r="K735" s="1430"/>
      <c r="L735" s="1430"/>
      <c r="M735" s="1430"/>
      <c r="N735" s="1430"/>
      <c r="O735" s="1430"/>
      <c r="P735" s="1430"/>
      <c r="Q735" s="1430"/>
      <c r="R735" s="1430"/>
      <c r="S735" s="1430"/>
      <c r="T735" s="1430"/>
      <c r="U735" s="1430"/>
      <c r="V735" s="1430"/>
      <c r="W735" s="1430"/>
      <c r="X735" s="1430"/>
      <c r="Y735" s="1430"/>
      <c r="Z735" s="1430"/>
      <c r="AA735" s="1430"/>
      <c r="AB735" s="1430"/>
      <c r="AC735" s="1430"/>
      <c r="AD735" s="1430"/>
      <c r="AE735" s="1430"/>
      <c r="AF735" s="1430"/>
      <c r="AG735" s="1430"/>
      <c r="AH735" s="1430"/>
      <c r="AI735" s="1430"/>
      <c r="AJ735" s="1430"/>
      <c r="AK735" s="1430"/>
      <c r="AL735" s="1430"/>
      <c r="AM735" s="1430"/>
      <c r="AN735" s="1430"/>
      <c r="AO735" s="1430"/>
      <c r="AP735" s="1430"/>
      <c r="AQ735" s="1430"/>
      <c r="AR735" s="1430"/>
      <c r="AS735" s="1430"/>
      <c r="AT735" s="1430"/>
      <c r="AU735" s="1430"/>
      <c r="AV735" s="1430"/>
      <c r="AW735" s="1430"/>
      <c r="AX735" s="1430"/>
      <c r="AY735" s="1430"/>
      <c r="AZ735" s="1430"/>
      <c r="BA735" s="1430"/>
      <c r="BB735" s="1430"/>
      <c r="BC735" s="1430"/>
      <c r="BD735" s="1430"/>
    </row>
    <row r="736" spans="2:56">
      <c r="B736" s="1430"/>
      <c r="C736" s="1430"/>
      <c r="D736" s="1430"/>
      <c r="E736" s="1430"/>
      <c r="F736" s="1430"/>
      <c r="G736" s="1430"/>
      <c r="H736" s="1430"/>
      <c r="I736" s="1430"/>
      <c r="J736" s="1430"/>
      <c r="K736" s="1430"/>
      <c r="L736" s="1430"/>
      <c r="M736" s="1430"/>
      <c r="N736" s="1430"/>
      <c r="O736" s="1430"/>
      <c r="P736" s="1430"/>
      <c r="Q736" s="1430"/>
      <c r="R736" s="1430"/>
      <c r="S736" s="1430"/>
      <c r="T736" s="1430"/>
      <c r="U736" s="1430"/>
      <c r="V736" s="1430"/>
      <c r="W736" s="1430"/>
      <c r="X736" s="1430"/>
      <c r="Y736" s="1430"/>
      <c r="Z736" s="1430"/>
      <c r="AA736" s="1430"/>
      <c r="AB736" s="1430"/>
      <c r="AC736" s="1430"/>
      <c r="AD736" s="1430"/>
      <c r="AE736" s="1430"/>
      <c r="AF736" s="1430"/>
      <c r="AG736" s="1430"/>
      <c r="AH736" s="1430"/>
      <c r="AI736" s="1430"/>
      <c r="AJ736" s="1430"/>
      <c r="AK736" s="1430"/>
      <c r="AL736" s="1430"/>
      <c r="AM736" s="1430"/>
      <c r="AN736" s="1430"/>
      <c r="AO736" s="1430"/>
      <c r="AP736" s="1430"/>
      <c r="AQ736" s="1430"/>
      <c r="AR736" s="1430"/>
      <c r="AS736" s="1430"/>
      <c r="AT736" s="1430"/>
      <c r="AU736" s="1430"/>
      <c r="AV736" s="1430"/>
      <c r="AW736" s="1430"/>
      <c r="AX736" s="1430"/>
      <c r="AY736" s="1430"/>
      <c r="AZ736" s="1430"/>
      <c r="BA736" s="1430"/>
      <c r="BB736" s="1430"/>
      <c r="BC736" s="1430"/>
      <c r="BD736" s="1430"/>
    </row>
    <row r="737" spans="2:56">
      <c r="B737" s="1430"/>
      <c r="C737" s="1430"/>
      <c r="D737" s="1430"/>
      <c r="E737" s="1430"/>
      <c r="F737" s="1430"/>
      <c r="G737" s="1430"/>
      <c r="H737" s="1430"/>
      <c r="I737" s="1430"/>
      <c r="J737" s="1430"/>
      <c r="K737" s="1430"/>
      <c r="L737" s="1430"/>
      <c r="M737" s="1430"/>
      <c r="N737" s="1430"/>
      <c r="O737" s="1430"/>
      <c r="P737" s="1430"/>
      <c r="Q737" s="1430"/>
      <c r="R737" s="1430"/>
      <c r="S737" s="1430"/>
      <c r="T737" s="1430"/>
      <c r="U737" s="1430"/>
      <c r="V737" s="1430"/>
      <c r="W737" s="1430"/>
      <c r="X737" s="1430"/>
      <c r="Y737" s="1430"/>
      <c r="Z737" s="1430"/>
      <c r="AA737" s="1430"/>
      <c r="AB737" s="1430"/>
      <c r="AC737" s="1430"/>
      <c r="AD737" s="1430"/>
      <c r="AE737" s="1430"/>
      <c r="AF737" s="1430"/>
      <c r="AG737" s="1430"/>
      <c r="AH737" s="1430"/>
      <c r="AI737" s="1430"/>
      <c r="AJ737" s="1430"/>
      <c r="AK737" s="1430"/>
      <c r="AL737" s="1430"/>
      <c r="AM737" s="1430"/>
      <c r="AN737" s="1430"/>
      <c r="AO737" s="1430"/>
      <c r="AP737" s="1430"/>
      <c r="AQ737" s="1430"/>
      <c r="AR737" s="1430"/>
      <c r="AS737" s="1430"/>
      <c r="AT737" s="1430"/>
      <c r="AU737" s="1430"/>
      <c r="AV737" s="1430"/>
      <c r="AW737" s="1430"/>
      <c r="AX737" s="1430"/>
      <c r="AY737" s="1430"/>
      <c r="AZ737" s="1430"/>
      <c r="BA737" s="1430"/>
      <c r="BB737" s="1430"/>
      <c r="BC737" s="1430"/>
      <c r="BD737" s="1430"/>
    </row>
    <row r="738" spans="2:56">
      <c r="B738" s="1430"/>
      <c r="C738" s="1430"/>
      <c r="D738" s="1430"/>
      <c r="E738" s="1430"/>
      <c r="F738" s="1430"/>
      <c r="G738" s="1430"/>
      <c r="H738" s="1430"/>
      <c r="I738" s="1430"/>
      <c r="J738" s="1430"/>
      <c r="K738" s="1430"/>
      <c r="L738" s="1430"/>
      <c r="M738" s="1430"/>
      <c r="N738" s="1430"/>
      <c r="O738" s="1430"/>
      <c r="P738" s="1430"/>
      <c r="Q738" s="1430"/>
      <c r="R738" s="1430"/>
      <c r="S738" s="1430"/>
      <c r="T738" s="1430"/>
      <c r="U738" s="1430"/>
      <c r="V738" s="1430"/>
      <c r="W738" s="1430"/>
      <c r="X738" s="1430"/>
      <c r="Y738" s="1430"/>
      <c r="Z738" s="1430"/>
      <c r="AA738" s="1430"/>
      <c r="AB738" s="1430"/>
      <c r="AC738" s="1430"/>
      <c r="AD738" s="1430"/>
      <c r="AE738" s="1430"/>
      <c r="AF738" s="1430"/>
      <c r="AG738" s="1430"/>
      <c r="AH738" s="1430"/>
      <c r="AI738" s="1430"/>
      <c r="AJ738" s="1430"/>
      <c r="AK738" s="1430"/>
      <c r="AL738" s="1430"/>
      <c r="AM738" s="1430"/>
      <c r="AN738" s="1430"/>
      <c r="AO738" s="1430"/>
      <c r="AP738" s="1430"/>
      <c r="AQ738" s="1430"/>
      <c r="AR738" s="1430"/>
      <c r="AS738" s="1430"/>
      <c r="AT738" s="1430"/>
      <c r="AU738" s="1430"/>
      <c r="AV738" s="1430"/>
      <c r="AW738" s="1430"/>
      <c r="AX738" s="1430"/>
      <c r="AY738" s="1430"/>
      <c r="AZ738" s="1430"/>
      <c r="BA738" s="1430"/>
      <c r="BB738" s="1430"/>
      <c r="BC738" s="1430"/>
      <c r="BD738" s="1430"/>
    </row>
    <row r="739" spans="2:56">
      <c r="B739" s="1430"/>
      <c r="C739" s="1430"/>
      <c r="D739" s="1430"/>
      <c r="E739" s="1430"/>
      <c r="F739" s="1430"/>
      <c r="G739" s="1430"/>
      <c r="H739" s="1430"/>
      <c r="I739" s="1430"/>
      <c r="J739" s="1430"/>
      <c r="K739" s="1430"/>
      <c r="L739" s="1430"/>
      <c r="M739" s="1430"/>
      <c r="N739" s="1430"/>
      <c r="O739" s="1430"/>
      <c r="P739" s="1430"/>
      <c r="Q739" s="1430"/>
      <c r="R739" s="1430"/>
      <c r="S739" s="1430"/>
      <c r="T739" s="1430"/>
      <c r="U739" s="1430"/>
      <c r="V739" s="1430"/>
      <c r="W739" s="1430"/>
      <c r="X739" s="1430"/>
      <c r="Y739" s="1430"/>
      <c r="Z739" s="1430"/>
      <c r="AA739" s="1430"/>
      <c r="AB739" s="1430"/>
      <c r="AC739" s="1430"/>
      <c r="AD739" s="1430"/>
      <c r="AE739" s="1430"/>
      <c r="AF739" s="1430"/>
      <c r="AG739" s="1430"/>
      <c r="AH739" s="1430"/>
      <c r="AI739" s="1430"/>
      <c r="AJ739" s="1430"/>
      <c r="AK739" s="1430"/>
      <c r="AL739" s="1430"/>
      <c r="AM739" s="1430"/>
      <c r="AN739" s="1430"/>
      <c r="AO739" s="1430"/>
      <c r="AP739" s="1430"/>
      <c r="AQ739" s="1430"/>
      <c r="AR739" s="1430"/>
      <c r="AS739" s="1430"/>
      <c r="AT739" s="1430"/>
      <c r="AU739" s="1430"/>
      <c r="AV739" s="1430"/>
      <c r="AW739" s="1430"/>
      <c r="AX739" s="1430"/>
      <c r="AY739" s="1430"/>
      <c r="AZ739" s="1430"/>
      <c r="BA739" s="1430"/>
      <c r="BB739" s="1430"/>
      <c r="BC739" s="1430"/>
      <c r="BD739" s="1430"/>
    </row>
    <row r="740" spans="2:56">
      <c r="B740" s="1430"/>
      <c r="C740" s="1430"/>
      <c r="D740" s="1430"/>
      <c r="E740" s="1430"/>
      <c r="F740" s="1430"/>
      <c r="G740" s="1430"/>
      <c r="H740" s="1430"/>
      <c r="I740" s="1430"/>
      <c r="J740" s="1430"/>
      <c r="K740" s="1430"/>
      <c r="L740" s="1430"/>
      <c r="M740" s="1430"/>
      <c r="N740" s="1430"/>
      <c r="O740" s="1430"/>
      <c r="P740" s="1430"/>
      <c r="Q740" s="1430"/>
      <c r="R740" s="1430"/>
      <c r="S740" s="1430"/>
      <c r="T740" s="1430"/>
      <c r="U740" s="1430"/>
      <c r="V740" s="1430"/>
      <c r="W740" s="1430"/>
      <c r="X740" s="1430"/>
      <c r="Y740" s="1430"/>
      <c r="Z740" s="1430"/>
      <c r="AA740" s="1430"/>
      <c r="AB740" s="1430"/>
      <c r="AC740" s="1430"/>
      <c r="AD740" s="1430"/>
      <c r="AE740" s="1430"/>
      <c r="AF740" s="1430"/>
      <c r="AG740" s="1430"/>
      <c r="AH740" s="1430"/>
      <c r="AI740" s="1430"/>
      <c r="AJ740" s="1430"/>
      <c r="AK740" s="1430"/>
      <c r="AL740" s="1430"/>
      <c r="AM740" s="1430"/>
      <c r="AN740" s="1430"/>
      <c r="AO740" s="1430"/>
      <c r="AP740" s="1430"/>
      <c r="AQ740" s="1430"/>
      <c r="AR740" s="1430"/>
      <c r="AS740" s="1430"/>
      <c r="AT740" s="1430"/>
      <c r="AU740" s="1430"/>
      <c r="AV740" s="1430"/>
      <c r="AW740" s="1430"/>
      <c r="AX740" s="1430"/>
      <c r="AY740" s="1430"/>
      <c r="AZ740" s="1430"/>
      <c r="BA740" s="1430"/>
      <c r="BB740" s="1430"/>
      <c r="BC740" s="1430"/>
      <c r="BD740" s="1430"/>
    </row>
    <row r="741" spans="2:56">
      <c r="B741" s="1430"/>
      <c r="C741" s="1430"/>
      <c r="D741" s="1430"/>
      <c r="E741" s="1430"/>
      <c r="F741" s="1430"/>
      <c r="G741" s="1430"/>
      <c r="H741" s="1430"/>
      <c r="I741" s="1430"/>
      <c r="J741" s="1430"/>
      <c r="K741" s="1430"/>
      <c r="L741" s="1430"/>
      <c r="M741" s="1430"/>
      <c r="N741" s="1430"/>
      <c r="O741" s="1430"/>
      <c r="P741" s="1430"/>
      <c r="Q741" s="1430"/>
      <c r="R741" s="1430"/>
      <c r="S741" s="1430"/>
      <c r="T741" s="1430"/>
      <c r="U741" s="1430"/>
      <c r="V741" s="1430"/>
      <c r="W741" s="1430"/>
      <c r="X741" s="1430"/>
      <c r="Y741" s="1430"/>
      <c r="Z741" s="1430"/>
      <c r="AA741" s="1430"/>
      <c r="AB741" s="1430"/>
      <c r="AC741" s="1430"/>
      <c r="AD741" s="1430"/>
      <c r="AE741" s="1430"/>
      <c r="AF741" s="1430"/>
      <c r="AG741" s="1430"/>
      <c r="AH741" s="1430"/>
      <c r="AI741" s="1430"/>
      <c r="AJ741" s="1430"/>
      <c r="AK741" s="1430"/>
      <c r="AL741" s="1430"/>
      <c r="AM741" s="1430"/>
      <c r="AN741" s="1430"/>
      <c r="AO741" s="1430"/>
      <c r="AP741" s="1430"/>
      <c r="AQ741" s="1430"/>
      <c r="AR741" s="1430"/>
      <c r="AS741" s="1430"/>
      <c r="AT741" s="1430"/>
      <c r="AU741" s="1430"/>
      <c r="AV741" s="1430"/>
      <c r="AW741" s="1430"/>
      <c r="AX741" s="1430"/>
      <c r="AY741" s="1430"/>
      <c r="AZ741" s="1430"/>
      <c r="BA741" s="1430"/>
      <c r="BB741" s="1430"/>
      <c r="BC741" s="1430"/>
      <c r="BD741" s="1430"/>
    </row>
    <row r="742" spans="2:56">
      <c r="B742" s="1430"/>
      <c r="C742" s="1430"/>
      <c r="D742" s="1430"/>
      <c r="E742" s="1430"/>
      <c r="F742" s="1430"/>
      <c r="G742" s="1430"/>
      <c r="H742" s="1430"/>
      <c r="I742" s="1430"/>
      <c r="J742" s="1430"/>
      <c r="K742" s="1430"/>
      <c r="L742" s="1430"/>
      <c r="M742" s="1430"/>
      <c r="N742" s="1430"/>
      <c r="O742" s="1430"/>
      <c r="P742" s="1430"/>
      <c r="Q742" s="1430"/>
      <c r="R742" s="1430"/>
      <c r="S742" s="1430"/>
      <c r="T742" s="1430"/>
      <c r="U742" s="1430"/>
      <c r="V742" s="1430"/>
      <c r="W742" s="1430"/>
      <c r="X742" s="1430"/>
      <c r="Y742" s="1430"/>
      <c r="Z742" s="1430"/>
      <c r="AA742" s="1430"/>
      <c r="AB742" s="1430"/>
      <c r="AC742" s="1430"/>
      <c r="AD742" s="1430"/>
      <c r="AE742" s="1430"/>
      <c r="AF742" s="1430"/>
      <c r="AG742" s="1430"/>
      <c r="AH742" s="1430"/>
      <c r="AI742" s="1430"/>
      <c r="AJ742" s="1430"/>
      <c r="AK742" s="1430"/>
      <c r="AL742" s="1430"/>
      <c r="AM742" s="1430"/>
      <c r="AN742" s="1430"/>
      <c r="AO742" s="1430"/>
      <c r="AP742" s="1430"/>
      <c r="AQ742" s="1430"/>
      <c r="AR742" s="1430"/>
      <c r="AS742" s="1430"/>
      <c r="AT742" s="1430"/>
      <c r="AU742" s="1430"/>
      <c r="AV742" s="1430"/>
      <c r="AW742" s="1430"/>
      <c r="AX742" s="1430"/>
      <c r="AY742" s="1430"/>
      <c r="AZ742" s="1430"/>
      <c r="BA742" s="1430"/>
      <c r="BB742" s="1430"/>
      <c r="BC742" s="1430"/>
      <c r="BD742" s="1430"/>
    </row>
    <row r="743" spans="2:56">
      <c r="B743" s="1430"/>
      <c r="C743" s="1430"/>
      <c r="D743" s="1430"/>
      <c r="E743" s="1430"/>
      <c r="F743" s="1430"/>
      <c r="G743" s="1430"/>
      <c r="H743" s="1430"/>
      <c r="I743" s="1430"/>
      <c r="J743" s="1430"/>
      <c r="K743" s="1430"/>
      <c r="L743" s="1430"/>
      <c r="M743" s="1430"/>
      <c r="N743" s="1430"/>
      <c r="O743" s="1430"/>
      <c r="P743" s="1430"/>
      <c r="Q743" s="1430"/>
      <c r="R743" s="1430"/>
      <c r="S743" s="1430"/>
      <c r="T743" s="1430"/>
      <c r="U743" s="1430"/>
      <c r="V743" s="1430"/>
      <c r="W743" s="1430"/>
      <c r="X743" s="1430"/>
      <c r="Y743" s="1430"/>
      <c r="Z743" s="1430"/>
      <c r="AA743" s="1430"/>
      <c r="AB743" s="1430"/>
      <c r="AC743" s="1430"/>
      <c r="AD743" s="1430"/>
      <c r="AE743" s="1430"/>
      <c r="AF743" s="1430"/>
      <c r="AG743" s="1430"/>
      <c r="AH743" s="1430"/>
      <c r="AI743" s="1430"/>
      <c r="AJ743" s="1430"/>
      <c r="AK743" s="1430"/>
      <c r="AL743" s="1430"/>
      <c r="AM743" s="1430"/>
      <c r="AN743" s="1430"/>
      <c r="AO743" s="1430"/>
      <c r="AP743" s="1430"/>
      <c r="AQ743" s="1430"/>
      <c r="AR743" s="1430"/>
      <c r="AS743" s="1430"/>
      <c r="AT743" s="1430"/>
      <c r="AU743" s="1430"/>
      <c r="AV743" s="1430"/>
      <c r="AW743" s="1430"/>
      <c r="AX743" s="1430"/>
      <c r="AY743" s="1430"/>
      <c r="AZ743" s="1430"/>
      <c r="BA743" s="1430"/>
      <c r="BB743" s="1430"/>
      <c r="BC743" s="1430"/>
      <c r="BD743" s="1430"/>
    </row>
    <row r="744" spans="2:56">
      <c r="B744" s="1430"/>
      <c r="C744" s="1430"/>
      <c r="D744" s="1430"/>
      <c r="E744" s="1430"/>
      <c r="F744" s="1430"/>
      <c r="G744" s="1430"/>
      <c r="H744" s="1430"/>
      <c r="I744" s="1430"/>
      <c r="J744" s="1430"/>
      <c r="K744" s="1430"/>
      <c r="L744" s="1430"/>
      <c r="M744" s="1430"/>
      <c r="N744" s="1430"/>
      <c r="O744" s="1430"/>
      <c r="P744" s="1430"/>
      <c r="Q744" s="1430"/>
      <c r="R744" s="1430"/>
      <c r="S744" s="1430"/>
      <c r="T744" s="1430"/>
      <c r="U744" s="1430"/>
      <c r="V744" s="1430"/>
      <c r="W744" s="1430"/>
      <c r="X744" s="1430"/>
      <c r="Y744" s="1430"/>
      <c r="Z744" s="1430"/>
      <c r="AA744" s="1430"/>
      <c r="AB744" s="1430"/>
      <c r="AC744" s="1430"/>
      <c r="AD744" s="1430"/>
      <c r="AE744" s="1430"/>
      <c r="AF744" s="1430"/>
      <c r="AG744" s="1430"/>
      <c r="AH744" s="1430"/>
      <c r="AI744" s="1430"/>
      <c r="AJ744" s="1430"/>
      <c r="AK744" s="1430"/>
      <c r="AL744" s="1430"/>
      <c r="AM744" s="1430"/>
      <c r="AN744" s="1430"/>
      <c r="AO744" s="1430"/>
      <c r="AP744" s="1430"/>
      <c r="AQ744" s="1430"/>
      <c r="AR744" s="1430"/>
      <c r="AS744" s="1430"/>
      <c r="AT744" s="1430"/>
      <c r="AU744" s="1430"/>
      <c r="AV744" s="1430"/>
      <c r="AW744" s="1430"/>
      <c r="AX744" s="1430"/>
      <c r="AY744" s="1430"/>
      <c r="AZ744" s="1430"/>
      <c r="BA744" s="1430"/>
      <c r="BB744" s="1430"/>
      <c r="BC744" s="1430"/>
      <c r="BD744" s="1430"/>
    </row>
    <row r="745" spans="2:56">
      <c r="B745" s="1430"/>
      <c r="C745" s="1430"/>
      <c r="D745" s="1430"/>
      <c r="E745" s="1430"/>
      <c r="F745" s="1430"/>
      <c r="G745" s="1430"/>
      <c r="H745" s="1430"/>
      <c r="I745" s="1430"/>
      <c r="J745" s="1430"/>
      <c r="K745" s="1430"/>
      <c r="L745" s="1430"/>
      <c r="M745" s="1430"/>
      <c r="N745" s="1430"/>
      <c r="O745" s="1430"/>
      <c r="P745" s="1430"/>
      <c r="Q745" s="1430"/>
      <c r="R745" s="1430"/>
      <c r="S745" s="1430"/>
      <c r="T745" s="1430"/>
      <c r="U745" s="1430"/>
      <c r="V745" s="1430"/>
      <c r="W745" s="1430"/>
      <c r="X745" s="1430"/>
      <c r="Y745" s="1430"/>
      <c r="Z745" s="1430"/>
      <c r="AA745" s="1430"/>
      <c r="AB745" s="1430"/>
      <c r="AC745" s="1430"/>
      <c r="AD745" s="1430"/>
      <c r="AE745" s="1430"/>
      <c r="AF745" s="1430"/>
      <c r="AG745" s="1430"/>
      <c r="AH745" s="1430"/>
      <c r="AI745" s="1430"/>
      <c r="AJ745" s="1430"/>
      <c r="AK745" s="1430"/>
      <c r="AL745" s="1430"/>
      <c r="AM745" s="1430"/>
      <c r="AN745" s="1430"/>
      <c r="AO745" s="1430"/>
      <c r="AP745" s="1430"/>
      <c r="AQ745" s="1430"/>
      <c r="AR745" s="1430"/>
      <c r="AS745" s="1430"/>
      <c r="AT745" s="1430"/>
      <c r="AU745" s="1430"/>
      <c r="AV745" s="1430"/>
      <c r="AW745" s="1430"/>
      <c r="AX745" s="1430"/>
      <c r="AY745" s="1430"/>
      <c r="AZ745" s="1430"/>
      <c r="BA745" s="1430"/>
      <c r="BB745" s="1430"/>
      <c r="BC745" s="1430"/>
      <c r="BD745" s="1430"/>
    </row>
    <row r="746" spans="2:56">
      <c r="B746" s="1430"/>
      <c r="C746" s="1430"/>
      <c r="D746" s="1430"/>
      <c r="E746" s="1430"/>
      <c r="F746" s="1430"/>
      <c r="G746" s="1430"/>
      <c r="H746" s="1430"/>
      <c r="I746" s="1430"/>
      <c r="J746" s="1430"/>
      <c r="K746" s="1430"/>
      <c r="L746" s="1430"/>
      <c r="M746" s="1430"/>
      <c r="N746" s="1430"/>
      <c r="O746" s="1430"/>
      <c r="P746" s="1430"/>
      <c r="Q746" s="1430"/>
      <c r="R746" s="1430"/>
      <c r="S746" s="1430"/>
      <c r="T746" s="1430"/>
      <c r="U746" s="1430"/>
      <c r="V746" s="1430"/>
      <c r="W746" s="1430"/>
      <c r="X746" s="1430"/>
      <c r="Y746" s="1430"/>
      <c r="Z746" s="1430"/>
      <c r="AA746" s="1430"/>
      <c r="AB746" s="1430"/>
      <c r="AC746" s="1430"/>
      <c r="AD746" s="1430"/>
      <c r="AE746" s="1430"/>
      <c r="AF746" s="1430"/>
      <c r="AG746" s="1430"/>
      <c r="AH746" s="1430"/>
      <c r="AI746" s="1430"/>
      <c r="AJ746" s="1430"/>
      <c r="AK746" s="1430"/>
      <c r="AL746" s="1430"/>
      <c r="AM746" s="1430"/>
      <c r="AN746" s="1430"/>
      <c r="AO746" s="1430"/>
      <c r="AP746" s="1430"/>
      <c r="AQ746" s="1430"/>
      <c r="AR746" s="1430"/>
      <c r="AS746" s="1430"/>
      <c r="AT746" s="1430"/>
      <c r="AU746" s="1430"/>
      <c r="AV746" s="1430"/>
      <c r="AW746" s="1430"/>
      <c r="AX746" s="1430"/>
      <c r="AY746" s="1430"/>
      <c r="AZ746" s="1430"/>
      <c r="BA746" s="1430"/>
      <c r="BB746" s="1430"/>
      <c r="BC746" s="1430"/>
      <c r="BD746" s="1430"/>
    </row>
    <row r="747" spans="2:56">
      <c r="B747" s="1430"/>
      <c r="C747" s="1430"/>
      <c r="D747" s="1430"/>
      <c r="E747" s="1430"/>
      <c r="F747" s="1430"/>
      <c r="G747" s="1430"/>
      <c r="H747" s="1430"/>
      <c r="I747" s="1430"/>
      <c r="J747" s="1430"/>
      <c r="K747" s="1430"/>
      <c r="L747" s="1430"/>
      <c r="M747" s="1430"/>
      <c r="N747" s="1430"/>
      <c r="O747" s="1430"/>
      <c r="P747" s="1430"/>
      <c r="Q747" s="1430"/>
      <c r="R747" s="1430"/>
      <c r="S747" s="1430"/>
      <c r="T747" s="1430"/>
      <c r="U747" s="1430"/>
      <c r="V747" s="1430"/>
      <c r="W747" s="1430"/>
      <c r="X747" s="1430"/>
      <c r="Y747" s="1430"/>
      <c r="Z747" s="1430"/>
      <c r="AA747" s="1430"/>
      <c r="AB747" s="1430"/>
      <c r="AC747" s="1430"/>
      <c r="AD747" s="1430"/>
      <c r="AE747" s="1430"/>
      <c r="AF747" s="1430"/>
      <c r="AG747" s="1430"/>
      <c r="AH747" s="1430"/>
      <c r="AI747" s="1430"/>
      <c r="AJ747" s="1430"/>
      <c r="AK747" s="1430"/>
      <c r="AL747" s="1430"/>
      <c r="AM747" s="1430"/>
      <c r="AN747" s="1430"/>
      <c r="AO747" s="1430"/>
      <c r="AP747" s="1430"/>
      <c r="AQ747" s="1430"/>
      <c r="AR747" s="1430"/>
      <c r="AS747" s="1430"/>
      <c r="AT747" s="1430"/>
      <c r="AU747" s="1430"/>
      <c r="AV747" s="1430"/>
      <c r="AW747" s="1430"/>
      <c r="AX747" s="1430"/>
      <c r="AY747" s="1430"/>
      <c r="AZ747" s="1430"/>
      <c r="BA747" s="1430"/>
      <c r="BB747" s="1430"/>
      <c r="BC747" s="1430"/>
      <c r="BD747" s="1430"/>
    </row>
    <row r="748" spans="2:56">
      <c r="B748" s="1430"/>
      <c r="C748" s="1430"/>
      <c r="D748" s="1430"/>
      <c r="E748" s="1430"/>
      <c r="F748" s="1430"/>
      <c r="G748" s="1430"/>
      <c r="H748" s="1430"/>
      <c r="I748" s="1430"/>
      <c r="J748" s="1430"/>
      <c r="K748" s="1430"/>
      <c r="L748" s="1430"/>
      <c r="M748" s="1430"/>
      <c r="N748" s="1430"/>
      <c r="O748" s="1430"/>
      <c r="P748" s="1430"/>
      <c r="Q748" s="1430"/>
      <c r="R748" s="1430"/>
      <c r="S748" s="1430"/>
      <c r="T748" s="1430"/>
      <c r="U748" s="1430"/>
      <c r="V748" s="1430"/>
      <c r="W748" s="1430"/>
      <c r="X748" s="1430"/>
      <c r="Y748" s="1430"/>
      <c r="Z748" s="1430"/>
      <c r="AA748" s="1430"/>
      <c r="AB748" s="1430"/>
      <c r="AC748" s="1430"/>
      <c r="AD748" s="1430"/>
      <c r="AE748" s="1430"/>
      <c r="AF748" s="1430"/>
      <c r="AG748" s="1430"/>
      <c r="AH748" s="1430"/>
      <c r="AI748" s="1430"/>
      <c r="AJ748" s="1430"/>
      <c r="AK748" s="1430"/>
      <c r="AL748" s="1430"/>
      <c r="AM748" s="1430"/>
      <c r="AN748" s="1430"/>
      <c r="AO748" s="1430"/>
      <c r="AP748" s="1430"/>
      <c r="AQ748" s="1430"/>
      <c r="AR748" s="1430"/>
      <c r="AS748" s="1430"/>
      <c r="AT748" s="1430"/>
      <c r="AU748" s="1430"/>
      <c r="AV748" s="1430"/>
      <c r="AW748" s="1430"/>
      <c r="AX748" s="1430"/>
      <c r="AY748" s="1430"/>
      <c r="AZ748" s="1430"/>
      <c r="BA748" s="1430"/>
      <c r="BB748" s="1430"/>
      <c r="BC748" s="1430"/>
      <c r="BD748" s="1430"/>
    </row>
    <row r="749" spans="2:56">
      <c r="B749" s="1430"/>
      <c r="C749" s="1430"/>
      <c r="D749" s="1430"/>
      <c r="E749" s="1430"/>
      <c r="F749" s="1430"/>
      <c r="G749" s="1430"/>
      <c r="H749" s="1430"/>
      <c r="I749" s="1430"/>
      <c r="J749" s="1430"/>
      <c r="K749" s="1430"/>
      <c r="L749" s="1430"/>
      <c r="M749" s="1430"/>
      <c r="N749" s="1430"/>
      <c r="O749" s="1430"/>
      <c r="P749" s="1430"/>
      <c r="Q749" s="1430"/>
      <c r="R749" s="1430"/>
      <c r="S749" s="1430"/>
      <c r="T749" s="1430"/>
      <c r="U749" s="1430"/>
      <c r="V749" s="1430"/>
      <c r="W749" s="1430"/>
      <c r="X749" s="1430"/>
      <c r="Y749" s="1430"/>
      <c r="Z749" s="1430"/>
      <c r="AA749" s="1430"/>
      <c r="AB749" s="1430"/>
      <c r="AC749" s="1430"/>
      <c r="AD749" s="1430"/>
      <c r="AE749" s="1430"/>
      <c r="AF749" s="1430"/>
      <c r="AG749" s="1430"/>
      <c r="AH749" s="1430"/>
      <c r="AI749" s="1430"/>
      <c r="AJ749" s="1430"/>
      <c r="AK749" s="1430"/>
      <c r="AL749" s="1430"/>
      <c r="AM749" s="1430"/>
      <c r="AN749" s="1430"/>
      <c r="AO749" s="1430"/>
      <c r="AP749" s="1430"/>
      <c r="AQ749" s="1430"/>
      <c r="AR749" s="1430"/>
      <c r="AS749" s="1430"/>
      <c r="AT749" s="1430"/>
      <c r="AU749" s="1430"/>
      <c r="AV749" s="1430"/>
      <c r="AW749" s="1430"/>
      <c r="AX749" s="1430"/>
      <c r="AY749" s="1430"/>
      <c r="AZ749" s="1430"/>
      <c r="BA749" s="1430"/>
      <c r="BB749" s="1430"/>
      <c r="BC749" s="1430"/>
      <c r="BD749" s="1430"/>
    </row>
    <row r="750" spans="2:56">
      <c r="B750" s="1430"/>
      <c r="C750" s="1430"/>
      <c r="D750" s="1430"/>
      <c r="E750" s="1430"/>
      <c r="F750" s="1430"/>
      <c r="G750" s="1430"/>
      <c r="H750" s="1430"/>
      <c r="I750" s="1430"/>
      <c r="J750" s="1430"/>
      <c r="K750" s="1430"/>
      <c r="L750" s="1430"/>
      <c r="M750" s="1430"/>
      <c r="N750" s="1430"/>
      <c r="O750" s="1430"/>
      <c r="P750" s="1430"/>
      <c r="Q750" s="1430"/>
      <c r="R750" s="1430"/>
      <c r="S750" s="1430"/>
      <c r="T750" s="1430"/>
      <c r="U750" s="1430"/>
      <c r="V750" s="1430"/>
      <c r="W750" s="1430"/>
      <c r="X750" s="1430"/>
      <c r="Y750" s="1430"/>
      <c r="Z750" s="1430"/>
      <c r="AA750" s="1430"/>
      <c r="AB750" s="1430"/>
      <c r="AC750" s="1430"/>
      <c r="AD750" s="1430"/>
      <c r="AE750" s="1430"/>
      <c r="AF750" s="1430"/>
      <c r="AG750" s="1430"/>
      <c r="AH750" s="1430"/>
      <c r="AI750" s="1430"/>
      <c r="AJ750" s="1430"/>
      <c r="AK750" s="1430"/>
      <c r="AL750" s="1430"/>
      <c r="AM750" s="1430"/>
      <c r="AN750" s="1430"/>
      <c r="AO750" s="1430"/>
      <c r="AP750" s="1430"/>
      <c r="AQ750" s="1430"/>
      <c r="AR750" s="1430"/>
      <c r="AS750" s="1430"/>
      <c r="AT750" s="1430"/>
      <c r="AU750" s="1430"/>
      <c r="AV750" s="1430"/>
      <c r="AW750" s="1430"/>
      <c r="AX750" s="1430"/>
      <c r="AY750" s="1430"/>
      <c r="AZ750" s="1430"/>
      <c r="BA750" s="1430"/>
      <c r="BB750" s="1430"/>
      <c r="BC750" s="1430"/>
      <c r="BD750" s="1430"/>
    </row>
    <row r="751" spans="2:56">
      <c r="B751" s="1430"/>
      <c r="C751" s="1430"/>
      <c r="D751" s="1430"/>
      <c r="E751" s="1430"/>
      <c r="F751" s="1430"/>
      <c r="G751" s="1430"/>
      <c r="H751" s="1430"/>
      <c r="I751" s="1430"/>
      <c r="J751" s="1430"/>
      <c r="K751" s="1430"/>
      <c r="L751" s="1430"/>
      <c r="M751" s="1430"/>
      <c r="N751" s="1430"/>
      <c r="O751" s="1430"/>
      <c r="P751" s="1430"/>
      <c r="Q751" s="1430"/>
      <c r="R751" s="1430"/>
      <c r="S751" s="1430"/>
      <c r="T751" s="1430"/>
      <c r="U751" s="1430"/>
      <c r="V751" s="1430"/>
      <c r="W751" s="1430"/>
      <c r="X751" s="1430"/>
      <c r="Y751" s="1430"/>
      <c r="Z751" s="1430"/>
      <c r="AA751" s="1430"/>
      <c r="AB751" s="1430"/>
      <c r="AC751" s="1430"/>
      <c r="AD751" s="1430"/>
      <c r="AE751" s="1430"/>
      <c r="AF751" s="1430"/>
      <c r="AG751" s="1430"/>
      <c r="AH751" s="1430"/>
      <c r="AI751" s="1430"/>
      <c r="AJ751" s="1430"/>
      <c r="AK751" s="1430"/>
      <c r="AL751" s="1430"/>
      <c r="AM751" s="1430"/>
      <c r="AN751" s="1430"/>
      <c r="AO751" s="1430"/>
      <c r="AP751" s="1430"/>
      <c r="AQ751" s="1430"/>
      <c r="AR751" s="1430"/>
      <c r="AS751" s="1430"/>
      <c r="AT751" s="1430"/>
      <c r="AU751" s="1430"/>
      <c r="AV751" s="1430"/>
      <c r="AW751" s="1430"/>
      <c r="AX751" s="1430"/>
      <c r="AY751" s="1430"/>
      <c r="AZ751" s="1430"/>
      <c r="BA751" s="1430"/>
      <c r="BB751" s="1430"/>
      <c r="BC751" s="1430"/>
      <c r="BD751" s="1430"/>
    </row>
    <row r="752" spans="2:56">
      <c r="B752" s="1430"/>
      <c r="C752" s="1430"/>
      <c r="D752" s="1430"/>
      <c r="E752" s="1430"/>
      <c r="F752" s="1430"/>
      <c r="G752" s="1430"/>
      <c r="H752" s="1430"/>
      <c r="I752" s="1430"/>
      <c r="J752" s="1430"/>
      <c r="K752" s="1430"/>
      <c r="L752" s="1430"/>
      <c r="M752" s="1430"/>
      <c r="N752" s="1430"/>
      <c r="O752" s="1430"/>
      <c r="P752" s="1430"/>
      <c r="Q752" s="1430"/>
      <c r="R752" s="1430"/>
      <c r="S752" s="1430"/>
      <c r="T752" s="1430"/>
      <c r="U752" s="1430"/>
      <c r="V752" s="1430"/>
      <c r="W752" s="1430"/>
      <c r="X752" s="1430"/>
      <c r="Y752" s="1430"/>
      <c r="Z752" s="1430"/>
      <c r="AA752" s="1430"/>
      <c r="AB752" s="1430"/>
      <c r="AC752" s="1430"/>
      <c r="AD752" s="1430"/>
      <c r="AE752" s="1430"/>
      <c r="AF752" s="1430"/>
      <c r="AG752" s="1430"/>
      <c r="AH752" s="1430"/>
      <c r="AI752" s="1430"/>
      <c r="AJ752" s="1430"/>
      <c r="AK752" s="1430"/>
      <c r="AL752" s="1430"/>
      <c r="AM752" s="1430"/>
      <c r="AN752" s="1430"/>
      <c r="AO752" s="1430"/>
      <c r="AP752" s="1430"/>
      <c r="AQ752" s="1430"/>
      <c r="AR752" s="1430"/>
      <c r="AS752" s="1430"/>
      <c r="AT752" s="1430"/>
      <c r="AU752" s="1430"/>
      <c r="AV752" s="1430"/>
      <c r="AW752" s="1430"/>
      <c r="AX752" s="1430"/>
      <c r="AY752" s="1430"/>
      <c r="AZ752" s="1430"/>
      <c r="BA752" s="1430"/>
      <c r="BB752" s="1430"/>
      <c r="BC752" s="1430"/>
      <c r="BD752" s="1430"/>
    </row>
    <row r="753" spans="2:56">
      <c r="B753" s="1430"/>
      <c r="C753" s="1430"/>
      <c r="D753" s="1430"/>
      <c r="E753" s="1430"/>
      <c r="F753" s="1430"/>
      <c r="G753" s="1430"/>
      <c r="H753" s="1430"/>
      <c r="I753" s="1430"/>
      <c r="J753" s="1430"/>
      <c r="K753" s="1430"/>
      <c r="L753" s="1430"/>
      <c r="M753" s="1430"/>
      <c r="N753" s="1430"/>
      <c r="O753" s="1430"/>
      <c r="P753" s="1430"/>
      <c r="Q753" s="1430"/>
      <c r="R753" s="1430"/>
      <c r="S753" s="1430"/>
      <c r="T753" s="1430"/>
      <c r="U753" s="1430"/>
      <c r="V753" s="1430"/>
      <c r="W753" s="1430"/>
      <c r="X753" s="1430"/>
      <c r="Y753" s="1430"/>
      <c r="Z753" s="1430"/>
      <c r="AA753" s="1430"/>
      <c r="AB753" s="1430"/>
      <c r="AC753" s="1430"/>
      <c r="AD753" s="1430"/>
      <c r="AE753" s="1430"/>
      <c r="AF753" s="1430"/>
      <c r="AG753" s="1430"/>
      <c r="AH753" s="1430"/>
      <c r="AI753" s="1430"/>
      <c r="AJ753" s="1430"/>
      <c r="AK753" s="1430"/>
      <c r="AL753" s="1430"/>
      <c r="AM753" s="1430"/>
      <c r="AN753" s="1430"/>
      <c r="AO753" s="1430"/>
      <c r="AP753" s="1430"/>
      <c r="AQ753" s="1430"/>
      <c r="AR753" s="1430"/>
      <c r="AS753" s="1430"/>
      <c r="AT753" s="1430"/>
      <c r="AU753" s="1430"/>
      <c r="AV753" s="1430"/>
      <c r="AW753" s="1430"/>
      <c r="AX753" s="1430"/>
      <c r="AY753" s="1430"/>
      <c r="AZ753" s="1430"/>
      <c r="BA753" s="1430"/>
      <c r="BB753" s="1430"/>
      <c r="BC753" s="1430"/>
      <c r="BD753" s="1430"/>
    </row>
    <row r="754" spans="2:56">
      <c r="B754" s="1430"/>
      <c r="C754" s="1430"/>
      <c r="D754" s="1430"/>
      <c r="E754" s="1430"/>
      <c r="F754" s="1430"/>
      <c r="G754" s="1430"/>
      <c r="H754" s="1430"/>
      <c r="I754" s="1430"/>
      <c r="J754" s="1430"/>
      <c r="K754" s="1430"/>
      <c r="L754" s="1430"/>
      <c r="M754" s="1430"/>
      <c r="N754" s="1430"/>
      <c r="O754" s="1430"/>
      <c r="P754" s="1430"/>
      <c r="Q754" s="1430"/>
      <c r="R754" s="1430"/>
      <c r="S754" s="1430"/>
      <c r="T754" s="1430"/>
      <c r="U754" s="1430"/>
      <c r="V754" s="1430"/>
      <c r="W754" s="1430"/>
      <c r="X754" s="1430"/>
      <c r="Y754" s="1430"/>
      <c r="Z754" s="1430"/>
      <c r="AA754" s="1430"/>
      <c r="AB754" s="1430"/>
      <c r="AC754" s="1430"/>
      <c r="AD754" s="1430"/>
      <c r="AE754" s="1430"/>
      <c r="AF754" s="1430"/>
      <c r="AG754" s="1430"/>
      <c r="AH754" s="1430"/>
      <c r="AI754" s="1430"/>
      <c r="AJ754" s="1430"/>
      <c r="AK754" s="1430"/>
      <c r="AL754" s="1430"/>
      <c r="AM754" s="1430"/>
      <c r="AN754" s="1430"/>
      <c r="AO754" s="1430"/>
      <c r="AP754" s="1430"/>
      <c r="AQ754" s="1430"/>
      <c r="AR754" s="1430"/>
      <c r="AS754" s="1430"/>
      <c r="AT754" s="1430"/>
      <c r="AU754" s="1430"/>
      <c r="AV754" s="1430"/>
      <c r="AW754" s="1430"/>
      <c r="AX754" s="1430"/>
      <c r="AY754" s="1430"/>
      <c r="AZ754" s="1430"/>
      <c r="BA754" s="1430"/>
      <c r="BB754" s="1430"/>
      <c r="BC754" s="1430"/>
      <c r="BD754" s="1430"/>
    </row>
    <row r="755" spans="2:56">
      <c r="B755" s="1430"/>
      <c r="C755" s="1430"/>
      <c r="D755" s="1430"/>
      <c r="E755" s="1430"/>
      <c r="F755" s="1430"/>
      <c r="G755" s="1430"/>
      <c r="H755" s="1430"/>
      <c r="I755" s="1430"/>
      <c r="J755" s="1430"/>
      <c r="K755" s="1430"/>
      <c r="L755" s="1430"/>
      <c r="M755" s="1430"/>
      <c r="N755" s="1430"/>
      <c r="O755" s="1430"/>
      <c r="P755" s="1430"/>
      <c r="Q755" s="1430"/>
      <c r="R755" s="1430"/>
      <c r="S755" s="1430"/>
      <c r="T755" s="1430"/>
      <c r="U755" s="1430"/>
      <c r="V755" s="1430"/>
      <c r="W755" s="1430"/>
      <c r="X755" s="1430"/>
      <c r="Y755" s="1430"/>
      <c r="Z755" s="1430"/>
      <c r="AA755" s="1430"/>
      <c r="AB755" s="1430"/>
      <c r="AC755" s="1430"/>
      <c r="AD755" s="1430"/>
      <c r="AE755" s="1430"/>
      <c r="AF755" s="1430"/>
      <c r="AG755" s="1430"/>
      <c r="AH755" s="1430"/>
      <c r="AI755" s="1430"/>
      <c r="AJ755" s="1430"/>
      <c r="AK755" s="1430"/>
      <c r="AL755" s="1430"/>
      <c r="AM755" s="1430"/>
      <c r="AN755" s="1430"/>
      <c r="AO755" s="1430"/>
      <c r="AP755" s="1430"/>
      <c r="AQ755" s="1430"/>
      <c r="AR755" s="1430"/>
      <c r="AS755" s="1430"/>
      <c r="AT755" s="1430"/>
      <c r="AU755" s="1430"/>
      <c r="AV755" s="1430"/>
      <c r="AW755" s="1430"/>
      <c r="AX755" s="1430"/>
      <c r="AY755" s="1430"/>
      <c r="AZ755" s="1430"/>
      <c r="BA755" s="1430"/>
      <c r="BB755" s="1430"/>
      <c r="BC755" s="1430"/>
      <c r="BD755" s="1430"/>
    </row>
    <row r="756" spans="2:56">
      <c r="B756" s="1430"/>
      <c r="C756" s="1430"/>
      <c r="D756" s="1430"/>
      <c r="E756" s="1430"/>
      <c r="F756" s="1430"/>
      <c r="G756" s="1430"/>
      <c r="H756" s="1430"/>
      <c r="I756" s="1430"/>
      <c r="J756" s="1430"/>
      <c r="K756" s="1430"/>
      <c r="L756" s="1430"/>
      <c r="M756" s="1430"/>
      <c r="N756" s="1430"/>
      <c r="O756" s="1430"/>
      <c r="P756" s="1430"/>
      <c r="Q756" s="1430"/>
      <c r="R756" s="1430"/>
      <c r="S756" s="1430"/>
      <c r="T756" s="1430"/>
      <c r="U756" s="1430"/>
      <c r="V756" s="1430"/>
      <c r="W756" s="1430"/>
      <c r="X756" s="1430"/>
      <c r="Y756" s="1430"/>
      <c r="Z756" s="1430"/>
      <c r="AA756" s="1430"/>
      <c r="AB756" s="1430"/>
      <c r="AC756" s="1430"/>
      <c r="AD756" s="1430"/>
      <c r="AE756" s="1430"/>
      <c r="AF756" s="1430"/>
      <c r="AG756" s="1430"/>
      <c r="AH756" s="1430"/>
      <c r="AI756" s="1430"/>
      <c r="AJ756" s="1430"/>
      <c r="AK756" s="1430"/>
      <c r="AL756" s="1430"/>
      <c r="AM756" s="1430"/>
      <c r="AN756" s="1430"/>
      <c r="AO756" s="1430"/>
      <c r="AP756" s="1430"/>
      <c r="AQ756" s="1430"/>
      <c r="AR756" s="1430"/>
      <c r="AS756" s="1430"/>
      <c r="AT756" s="1430"/>
      <c r="AU756" s="1430"/>
      <c r="AV756" s="1430"/>
      <c r="AW756" s="1430"/>
      <c r="AX756" s="1430"/>
      <c r="AY756" s="1430"/>
      <c r="AZ756" s="1430"/>
      <c r="BA756" s="1430"/>
      <c r="BB756" s="1430"/>
      <c r="BC756" s="1430"/>
      <c r="BD756" s="1430"/>
    </row>
    <row r="757" spans="2:56">
      <c r="B757" s="1430"/>
      <c r="C757" s="1430"/>
      <c r="D757" s="1430"/>
      <c r="E757" s="1430"/>
      <c r="F757" s="1430"/>
      <c r="G757" s="1430"/>
      <c r="H757" s="1430"/>
      <c r="I757" s="1430"/>
      <c r="J757" s="1430"/>
      <c r="K757" s="1430"/>
      <c r="L757" s="1430"/>
      <c r="M757" s="1430"/>
      <c r="N757" s="1430"/>
      <c r="O757" s="1430"/>
      <c r="P757" s="1430"/>
      <c r="Q757" s="1430"/>
      <c r="R757" s="1430"/>
      <c r="S757" s="1430"/>
      <c r="T757" s="1430"/>
      <c r="U757" s="1430"/>
      <c r="V757" s="1430"/>
      <c r="W757" s="1430"/>
      <c r="X757" s="1430"/>
      <c r="Y757" s="1430"/>
      <c r="Z757" s="1430"/>
      <c r="AA757" s="1430"/>
      <c r="AB757" s="1430"/>
      <c r="AC757" s="1430"/>
      <c r="AD757" s="1430"/>
      <c r="AE757" s="1430"/>
      <c r="AF757" s="1430"/>
      <c r="AG757" s="1430"/>
      <c r="AH757" s="1430"/>
      <c r="AI757" s="1430"/>
      <c r="AJ757" s="1430"/>
      <c r="AK757" s="1430"/>
      <c r="AL757" s="1430"/>
      <c r="AM757" s="1430"/>
      <c r="AN757" s="1430"/>
      <c r="AO757" s="1430"/>
      <c r="AP757" s="1430"/>
      <c r="AQ757" s="1430"/>
      <c r="AR757" s="1430"/>
      <c r="AS757" s="1430"/>
      <c r="AT757" s="1430"/>
      <c r="AU757" s="1430"/>
      <c r="AV757" s="1430"/>
      <c r="AW757" s="1430"/>
      <c r="AX757" s="1430"/>
      <c r="AY757" s="1430"/>
      <c r="AZ757" s="1430"/>
      <c r="BA757" s="1430"/>
      <c r="BB757" s="1430"/>
      <c r="BC757" s="1430"/>
      <c r="BD757" s="1430"/>
    </row>
    <row r="758" spans="2:56">
      <c r="B758" s="1430"/>
      <c r="C758" s="1430"/>
      <c r="D758" s="1430"/>
      <c r="E758" s="1430"/>
      <c r="F758" s="1430"/>
      <c r="G758" s="1430"/>
      <c r="H758" s="1430"/>
      <c r="I758" s="1430"/>
      <c r="J758" s="1430"/>
      <c r="K758" s="1430"/>
      <c r="L758" s="1430"/>
      <c r="M758" s="1430"/>
      <c r="N758" s="1430"/>
      <c r="O758" s="1430"/>
      <c r="P758" s="1430"/>
      <c r="Q758" s="1430"/>
      <c r="R758" s="1430"/>
      <c r="S758" s="1430"/>
      <c r="T758" s="1430"/>
      <c r="U758" s="1430"/>
      <c r="V758" s="1430"/>
      <c r="W758" s="1430"/>
      <c r="X758" s="1430"/>
      <c r="Y758" s="1430"/>
      <c r="Z758" s="1430"/>
      <c r="AA758" s="1430"/>
      <c r="AB758" s="1430"/>
      <c r="AC758" s="1430"/>
      <c r="AD758" s="1430"/>
      <c r="AE758" s="1430"/>
      <c r="AF758" s="1430"/>
      <c r="AG758" s="1430"/>
      <c r="AH758" s="1430"/>
      <c r="AI758" s="1430"/>
      <c r="AJ758" s="1430"/>
      <c r="AK758" s="1430"/>
      <c r="AL758" s="1430"/>
      <c r="AM758" s="1430"/>
      <c r="AN758" s="1430"/>
      <c r="AO758" s="1430"/>
      <c r="AP758" s="1430"/>
      <c r="AQ758" s="1430"/>
      <c r="AR758" s="1430"/>
      <c r="AS758" s="1430"/>
      <c r="AT758" s="1430"/>
      <c r="AU758" s="1430"/>
      <c r="AV758" s="1430"/>
      <c r="AW758" s="1430"/>
      <c r="AX758" s="1430"/>
      <c r="AY758" s="1430"/>
      <c r="AZ758" s="1430"/>
      <c r="BA758" s="1430"/>
      <c r="BB758" s="1430"/>
      <c r="BC758" s="1430"/>
      <c r="BD758" s="1430"/>
    </row>
    <row r="759" spans="2:56">
      <c r="B759" s="1430"/>
      <c r="C759" s="1430"/>
      <c r="D759" s="1430"/>
      <c r="E759" s="1430"/>
      <c r="F759" s="1430"/>
      <c r="G759" s="1430"/>
      <c r="H759" s="1430"/>
      <c r="I759" s="1430"/>
      <c r="J759" s="1430"/>
      <c r="K759" s="1430"/>
      <c r="L759" s="1430"/>
      <c r="M759" s="1430"/>
      <c r="N759" s="1430"/>
      <c r="O759" s="1430"/>
      <c r="P759" s="1430"/>
      <c r="Q759" s="1430"/>
      <c r="R759" s="1430"/>
      <c r="S759" s="1430"/>
      <c r="T759" s="1430"/>
      <c r="U759" s="1430"/>
      <c r="V759" s="1430"/>
      <c r="W759" s="1430"/>
      <c r="X759" s="1430"/>
      <c r="Y759" s="1430"/>
      <c r="Z759" s="1430"/>
      <c r="AA759" s="1430"/>
      <c r="AB759" s="1430"/>
      <c r="AC759" s="1430"/>
      <c r="AD759" s="1430"/>
      <c r="AE759" s="1430"/>
      <c r="AF759" s="1430"/>
      <c r="AG759" s="1430"/>
      <c r="AH759" s="1430"/>
      <c r="AI759" s="1430"/>
      <c r="AJ759" s="1430"/>
      <c r="AK759" s="1430"/>
      <c r="AL759" s="1430"/>
      <c r="AM759" s="1430"/>
      <c r="AN759" s="1430"/>
      <c r="AO759" s="1430"/>
      <c r="AP759" s="1430"/>
      <c r="AQ759" s="1430"/>
      <c r="AR759" s="1430"/>
      <c r="AS759" s="1430"/>
      <c r="AT759" s="1430"/>
      <c r="AU759" s="1430"/>
      <c r="AV759" s="1430"/>
      <c r="AW759" s="1430"/>
      <c r="AX759" s="1430"/>
      <c r="AY759" s="1430"/>
      <c r="AZ759" s="1430"/>
      <c r="BA759" s="1430"/>
      <c r="BB759" s="1430"/>
      <c r="BC759" s="1430"/>
      <c r="BD759" s="1430"/>
    </row>
    <row r="760" spans="2:56">
      <c r="B760" s="1430"/>
      <c r="C760" s="1430"/>
      <c r="D760" s="1430"/>
      <c r="E760" s="1430"/>
      <c r="F760" s="1430"/>
      <c r="G760" s="1430"/>
      <c r="H760" s="1430"/>
      <c r="I760" s="1430"/>
      <c r="J760" s="1430"/>
      <c r="K760" s="1430"/>
      <c r="L760" s="1430"/>
      <c r="M760" s="1430"/>
      <c r="N760" s="1430"/>
      <c r="O760" s="1430"/>
      <c r="P760" s="1430"/>
      <c r="Q760" s="1430"/>
      <c r="R760" s="1430"/>
      <c r="S760" s="1430"/>
      <c r="T760" s="1430"/>
      <c r="U760" s="1430"/>
      <c r="V760" s="1430"/>
      <c r="W760" s="1430"/>
      <c r="X760" s="1430"/>
      <c r="Y760" s="1430"/>
      <c r="Z760" s="1430"/>
      <c r="AA760" s="1430"/>
      <c r="AB760" s="1430"/>
      <c r="AC760" s="1430"/>
      <c r="AD760" s="1430"/>
      <c r="AE760" s="1430"/>
      <c r="AF760" s="1430"/>
      <c r="AG760" s="1430"/>
      <c r="AH760" s="1430"/>
      <c r="AI760" s="1430"/>
      <c r="AJ760" s="1430"/>
      <c r="AK760" s="1430"/>
      <c r="AL760" s="1430"/>
      <c r="AM760" s="1430"/>
      <c r="AN760" s="1430"/>
      <c r="AO760" s="1430"/>
      <c r="AP760" s="1430"/>
      <c r="AQ760" s="1430"/>
      <c r="AR760" s="1430"/>
      <c r="AS760" s="1430"/>
      <c r="AT760" s="1430"/>
      <c r="AU760" s="1430"/>
      <c r="AV760" s="1430"/>
      <c r="AW760" s="1430"/>
      <c r="AX760" s="1430"/>
      <c r="AY760" s="1430"/>
      <c r="AZ760" s="1430"/>
      <c r="BA760" s="1430"/>
      <c r="BB760" s="1430"/>
      <c r="BC760" s="1430"/>
      <c r="BD760" s="1430"/>
    </row>
    <row r="761" spans="2:56">
      <c r="B761" s="1430"/>
      <c r="C761" s="1430"/>
      <c r="D761" s="1430"/>
      <c r="E761" s="1430"/>
      <c r="F761" s="1430"/>
      <c r="G761" s="1430"/>
      <c r="H761" s="1430"/>
      <c r="I761" s="1430"/>
      <c r="J761" s="1430"/>
      <c r="K761" s="1430"/>
      <c r="L761" s="1430"/>
      <c r="M761" s="1430"/>
      <c r="N761" s="1430"/>
      <c r="O761" s="1430"/>
      <c r="P761" s="1430"/>
      <c r="Q761" s="1430"/>
      <c r="R761" s="1430"/>
      <c r="S761" s="1430"/>
      <c r="T761" s="1430"/>
      <c r="U761" s="1430"/>
      <c r="V761" s="1430"/>
      <c r="W761" s="1430"/>
      <c r="X761" s="1430"/>
      <c r="Y761" s="1430"/>
      <c r="Z761" s="1430"/>
      <c r="AA761" s="1430"/>
      <c r="AB761" s="1430"/>
      <c r="AC761" s="1430"/>
      <c r="AD761" s="1430"/>
      <c r="AE761" s="1430"/>
      <c r="AF761" s="1430"/>
      <c r="AG761" s="1430"/>
      <c r="AH761" s="1430"/>
      <c r="AI761" s="1430"/>
      <c r="AJ761" s="1430"/>
      <c r="AK761" s="1430"/>
      <c r="AL761" s="1430"/>
      <c r="AM761" s="1430"/>
      <c r="AN761" s="1430"/>
      <c r="AO761" s="1430"/>
      <c r="AP761" s="1430"/>
      <c r="AQ761" s="1430"/>
      <c r="AR761" s="1430"/>
      <c r="AS761" s="1430"/>
      <c r="AT761" s="1430"/>
      <c r="AU761" s="1430"/>
      <c r="AV761" s="1430"/>
      <c r="AW761" s="1430"/>
      <c r="AX761" s="1430"/>
      <c r="AY761" s="1430"/>
      <c r="AZ761" s="1430"/>
      <c r="BA761" s="1430"/>
      <c r="BB761" s="1430"/>
      <c r="BC761" s="1430"/>
      <c r="BD761" s="1430"/>
    </row>
    <row r="762" spans="2:56">
      <c r="B762" s="1430"/>
      <c r="C762" s="1430"/>
      <c r="D762" s="1430"/>
      <c r="E762" s="1430"/>
      <c r="F762" s="1430"/>
      <c r="G762" s="1430"/>
      <c r="H762" s="1430"/>
      <c r="I762" s="1430"/>
      <c r="J762" s="1430"/>
      <c r="K762" s="1430"/>
      <c r="L762" s="1430"/>
      <c r="M762" s="1430"/>
      <c r="N762" s="1430"/>
      <c r="O762" s="1430"/>
      <c r="P762" s="1430"/>
      <c r="Q762" s="1430"/>
      <c r="R762" s="1430"/>
      <c r="S762" s="1430"/>
      <c r="T762" s="1430"/>
      <c r="U762" s="1430"/>
      <c r="V762" s="1430"/>
      <c r="W762" s="1430"/>
      <c r="X762" s="1430"/>
      <c r="Y762" s="1430"/>
      <c r="Z762" s="1430"/>
      <c r="AA762" s="1430"/>
      <c r="AB762" s="1430"/>
      <c r="AC762" s="1430"/>
      <c r="AD762" s="1430"/>
      <c r="AE762" s="1430"/>
      <c r="AF762" s="1430"/>
      <c r="AG762" s="1430"/>
      <c r="AH762" s="1430"/>
      <c r="AI762" s="1430"/>
      <c r="AJ762" s="1430"/>
      <c r="AK762" s="1430"/>
      <c r="AL762" s="1430"/>
      <c r="AM762" s="1430"/>
      <c r="AN762" s="1430"/>
      <c r="AO762" s="1430"/>
      <c r="AP762" s="1430"/>
      <c r="AQ762" s="1430"/>
      <c r="AR762" s="1430"/>
      <c r="AS762" s="1430"/>
      <c r="AT762" s="1430"/>
      <c r="AU762" s="1430"/>
      <c r="AV762" s="1430"/>
      <c r="AW762" s="1430"/>
      <c r="AX762" s="1430"/>
      <c r="AY762" s="1430"/>
      <c r="AZ762" s="1430"/>
      <c r="BA762" s="1430"/>
      <c r="BB762" s="1430"/>
      <c r="BC762" s="1430"/>
      <c r="BD762" s="1430"/>
    </row>
    <row r="763" spans="2:56">
      <c r="B763" s="1430"/>
      <c r="C763" s="1430"/>
      <c r="D763" s="1430"/>
      <c r="E763" s="1430"/>
      <c r="F763" s="1430"/>
      <c r="G763" s="1430"/>
      <c r="H763" s="1430"/>
      <c r="I763" s="1430"/>
      <c r="J763" s="1430"/>
      <c r="K763" s="1430"/>
      <c r="L763" s="1430"/>
      <c r="M763" s="1430"/>
      <c r="N763" s="1430"/>
      <c r="O763" s="1430"/>
      <c r="P763" s="1430"/>
      <c r="Q763" s="1430"/>
      <c r="R763" s="1430"/>
      <c r="S763" s="1430"/>
      <c r="T763" s="1430"/>
      <c r="U763" s="1430"/>
      <c r="V763" s="1430"/>
      <c r="W763" s="1430"/>
      <c r="X763" s="1430"/>
      <c r="Y763" s="1430"/>
      <c r="Z763" s="1430"/>
      <c r="AA763" s="1430"/>
      <c r="AB763" s="1430"/>
      <c r="AC763" s="1430"/>
      <c r="AD763" s="1430"/>
      <c r="AE763" s="1430"/>
      <c r="AF763" s="1430"/>
      <c r="AG763" s="1430"/>
      <c r="AH763" s="1430"/>
      <c r="AI763" s="1430"/>
      <c r="AJ763" s="1430"/>
      <c r="AK763" s="1430"/>
      <c r="AL763" s="1430"/>
      <c r="AM763" s="1430"/>
      <c r="AN763" s="1430"/>
      <c r="AO763" s="1430"/>
      <c r="AP763" s="1430"/>
      <c r="AQ763" s="1430"/>
      <c r="AR763" s="1430"/>
      <c r="AS763" s="1430"/>
      <c r="AT763" s="1430"/>
      <c r="AU763" s="1430"/>
      <c r="AV763" s="1430"/>
      <c r="AW763" s="1430"/>
      <c r="AX763" s="1430"/>
      <c r="AY763" s="1430"/>
      <c r="AZ763" s="1430"/>
      <c r="BA763" s="1430"/>
      <c r="BB763" s="1430"/>
      <c r="BC763" s="1430"/>
      <c r="BD763" s="1430"/>
    </row>
    <row r="764" spans="2:56">
      <c r="B764" s="1430"/>
      <c r="C764" s="1430"/>
      <c r="D764" s="1430"/>
      <c r="E764" s="1430"/>
      <c r="F764" s="1430"/>
      <c r="G764" s="1430"/>
      <c r="H764" s="1430"/>
      <c r="I764" s="1430"/>
      <c r="J764" s="1430"/>
      <c r="K764" s="1430"/>
      <c r="L764" s="1430"/>
      <c r="M764" s="1430"/>
      <c r="N764" s="1430"/>
      <c r="O764" s="1430"/>
      <c r="P764" s="1430"/>
      <c r="Q764" s="1430"/>
      <c r="R764" s="1430"/>
      <c r="S764" s="1430"/>
      <c r="T764" s="1430"/>
      <c r="U764" s="1430"/>
      <c r="V764" s="1430"/>
      <c r="W764" s="1430"/>
      <c r="X764" s="1430"/>
      <c r="Y764" s="1430"/>
      <c r="Z764" s="1430"/>
      <c r="AA764" s="1430"/>
      <c r="AB764" s="1430"/>
      <c r="AC764" s="1430"/>
      <c r="AD764" s="1430"/>
      <c r="AE764" s="1430"/>
      <c r="AF764" s="1430"/>
      <c r="AG764" s="1430"/>
      <c r="AH764" s="1430"/>
      <c r="AI764" s="1430"/>
      <c r="AJ764" s="1430"/>
      <c r="AK764" s="1430"/>
      <c r="AL764" s="1430"/>
      <c r="AM764" s="1430"/>
      <c r="AN764" s="1430"/>
      <c r="AO764" s="1430"/>
      <c r="AP764" s="1430"/>
      <c r="AQ764" s="1430"/>
      <c r="AR764" s="1430"/>
      <c r="AS764" s="1430"/>
      <c r="AT764" s="1430"/>
      <c r="AU764" s="1430"/>
      <c r="AV764" s="1430"/>
      <c r="AW764" s="1430"/>
      <c r="AX764" s="1430"/>
      <c r="AY764" s="1430"/>
      <c r="AZ764" s="1430"/>
      <c r="BA764" s="1430"/>
      <c r="BB764" s="1430"/>
      <c r="BC764" s="1430"/>
      <c r="BD764" s="1430"/>
    </row>
    <row r="765" spans="2:56">
      <c r="B765" s="1430"/>
      <c r="C765" s="1430"/>
      <c r="D765" s="1430"/>
      <c r="E765" s="1430"/>
      <c r="F765" s="1430"/>
      <c r="G765" s="1430"/>
      <c r="H765" s="1430"/>
      <c r="I765" s="1430"/>
      <c r="J765" s="1430"/>
      <c r="K765" s="1430"/>
      <c r="L765" s="1430"/>
      <c r="M765" s="1430"/>
      <c r="N765" s="1430"/>
      <c r="O765" s="1430"/>
      <c r="P765" s="1430"/>
      <c r="Q765" s="1430"/>
      <c r="R765" s="1430"/>
      <c r="S765" s="1430"/>
      <c r="T765" s="1430"/>
      <c r="U765" s="1430"/>
      <c r="V765" s="1430"/>
      <c r="W765" s="1430"/>
      <c r="X765" s="1430"/>
      <c r="Y765" s="1430"/>
      <c r="Z765" s="1430"/>
      <c r="AA765" s="1430"/>
      <c r="AB765" s="1430"/>
      <c r="AC765" s="1430"/>
      <c r="AD765" s="1430"/>
      <c r="AE765" s="1430"/>
      <c r="AF765" s="1430"/>
      <c r="AG765" s="1430"/>
      <c r="AH765" s="1430"/>
      <c r="AI765" s="1430"/>
      <c r="AJ765" s="1430"/>
      <c r="AK765" s="1430"/>
      <c r="AL765" s="1430"/>
      <c r="AM765" s="1430"/>
      <c r="AN765" s="1430"/>
      <c r="AO765" s="1430"/>
      <c r="AP765" s="1430"/>
      <c r="AQ765" s="1430"/>
      <c r="AR765" s="1430"/>
      <c r="AS765" s="1430"/>
      <c r="AT765" s="1430"/>
      <c r="AU765" s="1430"/>
      <c r="AV765" s="1430"/>
      <c r="AW765" s="1430"/>
      <c r="AX765" s="1430"/>
      <c r="AY765" s="1430"/>
      <c r="AZ765" s="1430"/>
      <c r="BA765" s="1430"/>
      <c r="BB765" s="1430"/>
      <c r="BC765" s="1430"/>
      <c r="BD765" s="1430"/>
    </row>
    <row r="766" spans="2:56">
      <c r="B766" s="1430"/>
      <c r="C766" s="1430"/>
      <c r="D766" s="1430"/>
      <c r="E766" s="1430"/>
      <c r="F766" s="1430"/>
      <c r="G766" s="1430"/>
      <c r="H766" s="1430"/>
      <c r="I766" s="1430"/>
      <c r="J766" s="1430"/>
      <c r="K766" s="1430"/>
      <c r="L766" s="1430"/>
      <c r="M766" s="1430"/>
      <c r="N766" s="1430"/>
      <c r="O766" s="1430"/>
      <c r="P766" s="1430"/>
      <c r="Q766" s="1430"/>
      <c r="R766" s="1430"/>
      <c r="S766" s="1430"/>
      <c r="T766" s="1430"/>
      <c r="U766" s="1430"/>
      <c r="V766" s="1430"/>
      <c r="W766" s="1430"/>
      <c r="X766" s="1430"/>
      <c r="Y766" s="1430"/>
      <c r="Z766" s="1430"/>
      <c r="AA766" s="1430"/>
      <c r="AB766" s="1430"/>
      <c r="AC766" s="1430"/>
      <c r="AD766" s="1430"/>
      <c r="AE766" s="1430"/>
      <c r="AF766" s="1430"/>
      <c r="AG766" s="1430"/>
      <c r="AH766" s="1430"/>
      <c r="AI766" s="1430"/>
      <c r="AJ766" s="1430"/>
      <c r="AK766" s="1430"/>
      <c r="AL766" s="1430"/>
      <c r="AM766" s="1430"/>
      <c r="AN766" s="1430"/>
      <c r="AO766" s="1430"/>
      <c r="AP766" s="1430"/>
      <c r="AQ766" s="1430"/>
      <c r="AR766" s="1430"/>
      <c r="AS766" s="1430"/>
      <c r="AT766" s="1430"/>
      <c r="AU766" s="1430"/>
      <c r="AV766" s="1430"/>
      <c r="AW766" s="1430"/>
      <c r="AX766" s="1430"/>
      <c r="AY766" s="1430"/>
      <c r="AZ766" s="1430"/>
      <c r="BA766" s="1430"/>
      <c r="BB766" s="1430"/>
      <c r="BC766" s="1430"/>
      <c r="BD766" s="1430"/>
    </row>
    <row r="767" spans="2:56">
      <c r="B767" s="1430"/>
      <c r="C767" s="1430"/>
      <c r="D767" s="1430"/>
      <c r="E767" s="1430"/>
      <c r="F767" s="1430"/>
      <c r="G767" s="1430"/>
      <c r="H767" s="1430"/>
      <c r="I767" s="1430"/>
      <c r="J767" s="1430"/>
      <c r="K767" s="1430"/>
      <c r="L767" s="1430"/>
      <c r="M767" s="1430"/>
      <c r="N767" s="1430"/>
      <c r="O767" s="1430"/>
      <c r="P767" s="1430"/>
      <c r="Q767" s="1430"/>
      <c r="R767" s="1430"/>
      <c r="S767" s="1430"/>
      <c r="T767" s="1430"/>
      <c r="U767" s="1430"/>
      <c r="V767" s="1430"/>
      <c r="W767" s="1430"/>
      <c r="X767" s="1430"/>
      <c r="Y767" s="1430"/>
      <c r="Z767" s="1430"/>
      <c r="AA767" s="1430"/>
      <c r="AB767" s="1430"/>
      <c r="AC767" s="1430"/>
      <c r="AD767" s="1430"/>
      <c r="AE767" s="1430"/>
      <c r="AF767" s="1430"/>
      <c r="AG767" s="1430"/>
      <c r="AH767" s="1430"/>
      <c r="AI767" s="1430"/>
      <c r="AJ767" s="1430"/>
      <c r="AK767" s="1430"/>
      <c r="AL767" s="1430"/>
      <c r="AM767" s="1430"/>
      <c r="AN767" s="1430"/>
      <c r="AO767" s="1430"/>
      <c r="AP767" s="1430"/>
      <c r="AQ767" s="1430"/>
      <c r="AR767" s="1430"/>
      <c r="AS767" s="1430"/>
      <c r="AT767" s="1430"/>
      <c r="AU767" s="1430"/>
      <c r="AV767" s="1430"/>
      <c r="AW767" s="1430"/>
      <c r="AX767" s="1430"/>
      <c r="AY767" s="1430"/>
      <c r="AZ767" s="1430"/>
      <c r="BA767" s="1430"/>
      <c r="BB767" s="1430"/>
      <c r="BC767" s="1430"/>
      <c r="BD767" s="1430"/>
    </row>
    <row r="768" spans="2:56">
      <c r="B768" s="1430"/>
      <c r="C768" s="1430"/>
      <c r="D768" s="1430"/>
      <c r="E768" s="1430"/>
      <c r="F768" s="1430"/>
      <c r="G768" s="1430"/>
      <c r="H768" s="1430"/>
      <c r="I768" s="1430"/>
      <c r="J768" s="1430"/>
      <c r="K768" s="1430"/>
      <c r="L768" s="1430"/>
      <c r="M768" s="1430"/>
      <c r="N768" s="1430"/>
      <c r="O768" s="1430"/>
      <c r="P768" s="1430"/>
      <c r="Q768" s="1430"/>
      <c r="R768" s="1430"/>
      <c r="S768" s="1430"/>
      <c r="T768" s="1430"/>
      <c r="U768" s="1430"/>
      <c r="V768" s="1430"/>
      <c r="W768" s="1430"/>
      <c r="X768" s="1430"/>
      <c r="Y768" s="1430"/>
      <c r="Z768" s="1430"/>
      <c r="AA768" s="1430"/>
      <c r="AB768" s="1430"/>
      <c r="AC768" s="1430"/>
      <c r="AD768" s="1430"/>
      <c r="AE768" s="1430"/>
      <c r="AF768" s="1430"/>
      <c r="AG768" s="1430"/>
      <c r="AH768" s="1430"/>
      <c r="AI768" s="1430"/>
      <c r="AJ768" s="1430"/>
      <c r="AK768" s="1430"/>
      <c r="AL768" s="1430"/>
      <c r="AM768" s="1430"/>
      <c r="AN768" s="1430"/>
      <c r="AO768" s="1430"/>
      <c r="AP768" s="1430"/>
      <c r="AQ768" s="1430"/>
      <c r="AR768" s="1430"/>
      <c r="AS768" s="1430"/>
      <c r="AT768" s="1430"/>
      <c r="AU768" s="1430"/>
      <c r="AV768" s="1430"/>
      <c r="AW768" s="1430"/>
      <c r="AX768" s="1430"/>
      <c r="AY768" s="1430"/>
      <c r="AZ768" s="1430"/>
      <c r="BA768" s="1430"/>
      <c r="BB768" s="1430"/>
      <c r="BC768" s="1430"/>
      <c r="BD768" s="1430"/>
    </row>
    <row r="769" spans="2:56">
      <c r="B769" s="1430"/>
      <c r="C769" s="1430"/>
      <c r="D769" s="1430"/>
      <c r="E769" s="1430"/>
      <c r="F769" s="1430"/>
      <c r="G769" s="1430"/>
      <c r="H769" s="1430"/>
      <c r="I769" s="1430"/>
      <c r="J769" s="1430"/>
      <c r="K769" s="1430"/>
      <c r="L769" s="1430"/>
      <c r="M769" s="1430"/>
      <c r="N769" s="1430"/>
      <c r="O769" s="1430"/>
      <c r="P769" s="1430"/>
      <c r="Q769" s="1430"/>
      <c r="R769" s="1430"/>
      <c r="S769" s="1430"/>
      <c r="T769" s="1430"/>
      <c r="U769" s="1430"/>
      <c r="V769" s="1430"/>
      <c r="W769" s="1430"/>
      <c r="X769" s="1430"/>
      <c r="Y769" s="1430"/>
      <c r="Z769" s="1430"/>
      <c r="AA769" s="1430"/>
      <c r="AB769" s="1430"/>
      <c r="AC769" s="1430"/>
      <c r="AD769" s="1430"/>
      <c r="AE769" s="1430"/>
      <c r="AF769" s="1430"/>
      <c r="AG769" s="1430"/>
      <c r="AH769" s="1430"/>
      <c r="AI769" s="1430"/>
      <c r="AJ769" s="1430"/>
      <c r="AK769" s="1430"/>
      <c r="AL769" s="1430"/>
      <c r="AM769" s="1430"/>
      <c r="AN769" s="1430"/>
      <c r="AO769" s="1430"/>
      <c r="AP769" s="1430"/>
      <c r="AQ769" s="1430"/>
      <c r="AR769" s="1430"/>
      <c r="AS769" s="1430"/>
      <c r="AT769" s="1430"/>
      <c r="AU769" s="1430"/>
      <c r="AV769" s="1430"/>
      <c r="AW769" s="1430"/>
      <c r="AX769" s="1430"/>
      <c r="AY769" s="1430"/>
      <c r="AZ769" s="1430"/>
      <c r="BA769" s="1430"/>
      <c r="BB769" s="1430"/>
      <c r="BC769" s="1430"/>
      <c r="BD769" s="1430"/>
    </row>
    <row r="770" spans="2:56">
      <c r="B770" s="1430"/>
      <c r="C770" s="1430"/>
      <c r="D770" s="1430"/>
      <c r="E770" s="1430"/>
      <c r="F770" s="1430"/>
      <c r="G770" s="1430"/>
      <c r="H770" s="1430"/>
      <c r="I770" s="1430"/>
      <c r="J770" s="1430"/>
      <c r="K770" s="1430"/>
      <c r="L770" s="1430"/>
      <c r="M770" s="1430"/>
      <c r="N770" s="1430"/>
      <c r="O770" s="1430"/>
      <c r="P770" s="1430"/>
      <c r="Q770" s="1430"/>
      <c r="R770" s="1430"/>
      <c r="S770" s="1430"/>
      <c r="T770" s="1430"/>
      <c r="U770" s="1430"/>
      <c r="V770" s="1430"/>
      <c r="W770" s="1430"/>
      <c r="X770" s="1430"/>
      <c r="Y770" s="1430"/>
      <c r="Z770" s="1430"/>
      <c r="AA770" s="1430"/>
      <c r="AB770" s="1430"/>
      <c r="AC770" s="1430"/>
      <c r="AD770" s="1430"/>
      <c r="AE770" s="1430"/>
      <c r="AF770" s="1430"/>
      <c r="AG770" s="1430"/>
      <c r="AH770" s="1430"/>
      <c r="AI770" s="1430"/>
      <c r="AJ770" s="1430"/>
      <c r="AK770" s="1430"/>
      <c r="AL770" s="1430"/>
      <c r="AM770" s="1430"/>
      <c r="AN770" s="1430"/>
      <c r="AO770" s="1430"/>
      <c r="AP770" s="1430"/>
      <c r="AQ770" s="1430"/>
      <c r="AR770" s="1430"/>
      <c r="AS770" s="1430"/>
      <c r="AT770" s="1430"/>
      <c r="AU770" s="1430"/>
      <c r="AV770" s="1430"/>
      <c r="AW770" s="1430"/>
      <c r="AX770" s="1430"/>
      <c r="AY770" s="1430"/>
      <c r="AZ770" s="1430"/>
      <c r="BA770" s="1430"/>
      <c r="BB770" s="1430"/>
      <c r="BC770" s="1430"/>
      <c r="BD770" s="1430"/>
    </row>
    <row r="771" spans="2:56">
      <c r="B771" s="1430"/>
      <c r="C771" s="1430"/>
      <c r="D771" s="1430"/>
      <c r="E771" s="1430"/>
      <c r="F771" s="1430"/>
      <c r="G771" s="1430"/>
      <c r="H771" s="1430"/>
      <c r="I771" s="1430"/>
      <c r="J771" s="1430"/>
      <c r="K771" s="1430"/>
      <c r="L771" s="1430"/>
      <c r="M771" s="1430"/>
      <c r="N771" s="1430"/>
      <c r="O771" s="1430"/>
      <c r="P771" s="1430"/>
      <c r="Q771" s="1430"/>
      <c r="R771" s="1430"/>
      <c r="S771" s="1430"/>
      <c r="T771" s="1430"/>
      <c r="U771" s="1430"/>
      <c r="V771" s="1430"/>
      <c r="W771" s="1430"/>
      <c r="X771" s="1430"/>
      <c r="Y771" s="1430"/>
      <c r="Z771" s="1430"/>
      <c r="AA771" s="1430"/>
      <c r="AB771" s="1430"/>
      <c r="AC771" s="1430"/>
      <c r="AD771" s="1430"/>
      <c r="AE771" s="1430"/>
      <c r="AF771" s="1430"/>
      <c r="AG771" s="1430"/>
      <c r="AH771" s="1430"/>
      <c r="AI771" s="1430"/>
      <c r="AJ771" s="1430"/>
      <c r="AK771" s="1430"/>
      <c r="AL771" s="1430"/>
      <c r="AM771" s="1430"/>
      <c r="AN771" s="1430"/>
      <c r="AO771" s="1430"/>
      <c r="AP771" s="1430"/>
      <c r="AQ771" s="1430"/>
      <c r="AR771" s="1430"/>
      <c r="AS771" s="1430"/>
      <c r="AT771" s="1430"/>
      <c r="AU771" s="1430"/>
      <c r="AV771" s="1430"/>
      <c r="AW771" s="1430"/>
      <c r="AX771" s="1430"/>
      <c r="AY771" s="1430"/>
      <c r="AZ771" s="1430"/>
      <c r="BA771" s="1430"/>
      <c r="BB771" s="1430"/>
      <c r="BC771" s="1430"/>
      <c r="BD771" s="1430"/>
    </row>
    <row r="772" spans="2:56">
      <c r="B772" s="1430"/>
      <c r="C772" s="1430"/>
      <c r="D772" s="1430"/>
      <c r="E772" s="1430"/>
      <c r="F772" s="1430"/>
      <c r="G772" s="1430"/>
      <c r="H772" s="1430"/>
      <c r="I772" s="1430"/>
      <c r="J772" s="1430"/>
      <c r="K772" s="1430"/>
      <c r="L772" s="1430"/>
      <c r="M772" s="1430"/>
      <c r="N772" s="1430"/>
      <c r="O772" s="1430"/>
      <c r="P772" s="1430"/>
      <c r="Q772" s="1430"/>
      <c r="R772" s="1430"/>
      <c r="S772" s="1430"/>
      <c r="T772" s="1430"/>
      <c r="U772" s="1430"/>
      <c r="V772" s="1430"/>
      <c r="W772" s="1430"/>
      <c r="X772" s="1430"/>
      <c r="Y772" s="1430"/>
      <c r="Z772" s="1430"/>
      <c r="AA772" s="1430"/>
      <c r="AB772" s="1430"/>
      <c r="AC772" s="1430"/>
      <c r="AD772" s="1430"/>
      <c r="AE772" s="1430"/>
      <c r="AF772" s="1430"/>
      <c r="AG772" s="1430"/>
      <c r="AH772" s="1430"/>
      <c r="AI772" s="1430"/>
      <c r="AJ772" s="1430"/>
      <c r="AK772" s="1430"/>
      <c r="AL772" s="1430"/>
      <c r="AM772" s="1430"/>
      <c r="AN772" s="1430"/>
      <c r="AO772" s="1430"/>
      <c r="AP772" s="1430"/>
      <c r="AQ772" s="1430"/>
      <c r="AR772" s="1430"/>
      <c r="AS772" s="1430"/>
      <c r="AT772" s="1430"/>
      <c r="AU772" s="1430"/>
      <c r="AV772" s="1430"/>
      <c r="AW772" s="1430"/>
      <c r="AX772" s="1430"/>
      <c r="AY772" s="1430"/>
      <c r="AZ772" s="1430"/>
      <c r="BA772" s="1430"/>
      <c r="BB772" s="1430"/>
      <c r="BC772" s="1430"/>
      <c r="BD772" s="1430"/>
    </row>
    <row r="773" spans="2:56">
      <c r="B773" s="1430"/>
      <c r="C773" s="1430"/>
      <c r="D773" s="1430"/>
      <c r="E773" s="1430"/>
      <c r="F773" s="1430"/>
      <c r="G773" s="1430"/>
      <c r="H773" s="1430"/>
      <c r="I773" s="1430"/>
      <c r="J773" s="1430"/>
      <c r="K773" s="1430"/>
      <c r="L773" s="1430"/>
      <c r="M773" s="1430"/>
      <c r="N773" s="1430"/>
      <c r="O773" s="1430"/>
      <c r="P773" s="1430"/>
      <c r="Q773" s="1430"/>
      <c r="R773" s="1430"/>
      <c r="S773" s="1430"/>
      <c r="T773" s="1430"/>
      <c r="U773" s="1430"/>
      <c r="V773" s="1430"/>
      <c r="W773" s="1430"/>
      <c r="X773" s="1430"/>
      <c r="Y773" s="1430"/>
      <c r="Z773" s="1430"/>
      <c r="AA773" s="1430"/>
      <c r="AB773" s="1430"/>
      <c r="AC773" s="1430"/>
      <c r="AD773" s="1430"/>
      <c r="AE773" s="1430"/>
      <c r="AF773" s="1430"/>
      <c r="AG773" s="1430"/>
      <c r="AH773" s="1430"/>
      <c r="AI773" s="1430"/>
      <c r="AJ773" s="1430"/>
      <c r="AK773" s="1430"/>
      <c r="AL773" s="1430"/>
      <c r="AM773" s="1430"/>
      <c r="AN773" s="1430"/>
      <c r="AO773" s="1430"/>
      <c r="AP773" s="1430"/>
      <c r="AQ773" s="1430"/>
      <c r="AR773" s="1430"/>
      <c r="AS773" s="1430"/>
      <c r="AT773" s="1430"/>
      <c r="AU773" s="1430"/>
      <c r="AV773" s="1430"/>
      <c r="AW773" s="1430"/>
      <c r="AX773" s="1430"/>
      <c r="AY773" s="1430"/>
      <c r="AZ773" s="1430"/>
      <c r="BA773" s="1430"/>
      <c r="BB773" s="1430"/>
      <c r="BC773" s="1430"/>
      <c r="BD773" s="1430"/>
    </row>
    <row r="774" spans="2:56">
      <c r="B774" s="1430"/>
      <c r="C774" s="1430"/>
      <c r="D774" s="1430"/>
      <c r="E774" s="1430"/>
      <c r="F774" s="1430"/>
      <c r="G774" s="1430"/>
      <c r="H774" s="1430"/>
      <c r="I774" s="1430"/>
      <c r="J774" s="1430"/>
      <c r="K774" s="1430"/>
      <c r="L774" s="1430"/>
      <c r="M774" s="1430"/>
      <c r="N774" s="1430"/>
      <c r="O774" s="1430"/>
      <c r="P774" s="1430"/>
      <c r="Q774" s="1430"/>
      <c r="R774" s="1430"/>
      <c r="S774" s="1430"/>
      <c r="T774" s="1430"/>
      <c r="U774" s="1430"/>
      <c r="V774" s="1430"/>
      <c r="W774" s="1430"/>
      <c r="X774" s="1430"/>
      <c r="Y774" s="1430"/>
      <c r="Z774" s="1430"/>
      <c r="AA774" s="1430"/>
      <c r="AB774" s="1430"/>
      <c r="AC774" s="1430"/>
      <c r="AD774" s="1430"/>
      <c r="AE774" s="1430"/>
      <c r="AF774" s="1430"/>
      <c r="AG774" s="1430"/>
      <c r="AH774" s="1430"/>
      <c r="AI774" s="1430"/>
      <c r="AJ774" s="1430"/>
      <c r="AK774" s="1430"/>
      <c r="AL774" s="1430"/>
      <c r="AM774" s="1430"/>
      <c r="AN774" s="1430"/>
      <c r="AO774" s="1430"/>
      <c r="AP774" s="1430"/>
      <c r="AQ774" s="1430"/>
      <c r="AR774" s="1430"/>
      <c r="AS774" s="1430"/>
      <c r="AT774" s="1430"/>
      <c r="AU774" s="1430"/>
      <c r="AV774" s="1430"/>
      <c r="AW774" s="1430"/>
      <c r="AX774" s="1430"/>
      <c r="AY774" s="1430"/>
      <c r="AZ774" s="1430"/>
      <c r="BA774" s="1430"/>
      <c r="BB774" s="1430"/>
      <c r="BC774" s="1430"/>
      <c r="BD774" s="1430"/>
    </row>
    <row r="775" spans="2:56">
      <c r="B775" s="1430"/>
      <c r="C775" s="1430"/>
      <c r="D775" s="1430"/>
      <c r="E775" s="1430"/>
      <c r="F775" s="1430"/>
      <c r="G775" s="1430"/>
      <c r="H775" s="1430"/>
      <c r="I775" s="1430"/>
      <c r="J775" s="1430"/>
      <c r="K775" s="1430"/>
      <c r="L775" s="1430"/>
      <c r="M775" s="1430"/>
      <c r="N775" s="1430"/>
      <c r="O775" s="1430"/>
      <c r="P775" s="1430"/>
      <c r="Q775" s="1430"/>
      <c r="R775" s="1430"/>
      <c r="S775" s="1430"/>
      <c r="T775" s="1430"/>
      <c r="U775" s="1430"/>
      <c r="V775" s="1430"/>
      <c r="W775" s="1430"/>
      <c r="X775" s="1430"/>
      <c r="Y775" s="1430"/>
      <c r="Z775" s="1430"/>
      <c r="AA775" s="1430"/>
      <c r="AB775" s="1430"/>
      <c r="AC775" s="1430"/>
      <c r="AD775" s="1430"/>
      <c r="AE775" s="1430"/>
      <c r="AF775" s="1430"/>
      <c r="AG775" s="1430"/>
      <c r="AH775" s="1430"/>
      <c r="AI775" s="1430"/>
      <c r="AJ775" s="1430"/>
      <c r="AK775" s="1430"/>
      <c r="AL775" s="1430"/>
      <c r="AM775" s="1430"/>
      <c r="AN775" s="1430"/>
      <c r="AO775" s="1430"/>
      <c r="AP775" s="1430"/>
      <c r="AQ775" s="1430"/>
      <c r="AR775" s="1430"/>
      <c r="AS775" s="1430"/>
      <c r="AT775" s="1430"/>
      <c r="AU775" s="1430"/>
      <c r="AV775" s="1430"/>
      <c r="AW775" s="1430"/>
      <c r="AX775" s="1430"/>
      <c r="AY775" s="1430"/>
      <c r="AZ775" s="1430"/>
      <c r="BA775" s="1430"/>
      <c r="BB775" s="1430"/>
      <c r="BC775" s="1430"/>
      <c r="BD775" s="1430"/>
    </row>
    <row r="776" spans="2:56">
      <c r="B776" s="1430"/>
      <c r="C776" s="1430"/>
      <c r="D776" s="1430"/>
      <c r="E776" s="1430"/>
      <c r="F776" s="1430"/>
      <c r="G776" s="1430"/>
      <c r="H776" s="1430"/>
      <c r="I776" s="1430"/>
      <c r="J776" s="1430"/>
      <c r="K776" s="1430"/>
      <c r="L776" s="1430"/>
      <c r="M776" s="1430"/>
      <c r="N776" s="1430"/>
      <c r="O776" s="1430"/>
      <c r="P776" s="1430"/>
      <c r="Q776" s="1430"/>
      <c r="R776" s="1430"/>
      <c r="S776" s="1430"/>
      <c r="T776" s="1430"/>
      <c r="U776" s="1430"/>
      <c r="V776" s="1430"/>
      <c r="W776" s="1430"/>
      <c r="X776" s="1430"/>
      <c r="Y776" s="1430"/>
      <c r="Z776" s="1430"/>
      <c r="AA776" s="1430"/>
      <c r="AB776" s="1430"/>
      <c r="AC776" s="1430"/>
      <c r="AD776" s="1430"/>
      <c r="AE776" s="1430"/>
      <c r="AF776" s="1430"/>
      <c r="AG776" s="1430"/>
      <c r="AH776" s="1430"/>
      <c r="AI776" s="1430"/>
      <c r="AJ776" s="1430"/>
      <c r="AK776" s="1430"/>
      <c r="AL776" s="1430"/>
      <c r="AM776" s="1430"/>
      <c r="AN776" s="1430"/>
      <c r="AO776" s="1430"/>
      <c r="AP776" s="1430"/>
      <c r="AQ776" s="1430"/>
      <c r="AR776" s="1430"/>
      <c r="AS776" s="1430"/>
      <c r="AT776" s="1430"/>
      <c r="AU776" s="1430"/>
      <c r="AV776" s="1430"/>
      <c r="AW776" s="1430"/>
      <c r="AX776" s="1430"/>
      <c r="AY776" s="1430"/>
      <c r="AZ776" s="1430"/>
      <c r="BA776" s="1430"/>
      <c r="BB776" s="1430"/>
      <c r="BC776" s="1430"/>
      <c r="BD776" s="1430"/>
    </row>
    <row r="777" spans="2:56">
      <c r="B777" s="1430"/>
      <c r="C777" s="1430"/>
      <c r="D777" s="1430"/>
      <c r="E777" s="1430"/>
      <c r="F777" s="1430"/>
      <c r="G777" s="1430"/>
      <c r="H777" s="1430"/>
      <c r="I777" s="1430"/>
      <c r="J777" s="1430"/>
      <c r="K777" s="1430"/>
      <c r="L777" s="1430"/>
      <c r="M777" s="1430"/>
      <c r="N777" s="1430"/>
      <c r="O777" s="1430"/>
      <c r="P777" s="1430"/>
      <c r="Q777" s="1430"/>
      <c r="R777" s="1430"/>
      <c r="S777" s="1430"/>
      <c r="T777" s="1430"/>
      <c r="U777" s="1430"/>
      <c r="V777" s="1430"/>
      <c r="W777" s="1430"/>
      <c r="X777" s="1430"/>
      <c r="Y777" s="1430"/>
      <c r="Z777" s="1430"/>
      <c r="AA777" s="1430"/>
      <c r="AB777" s="1430"/>
      <c r="AC777" s="1430"/>
      <c r="AD777" s="1430"/>
      <c r="AE777" s="1430"/>
      <c r="AF777" s="1430"/>
      <c r="AG777" s="1430"/>
      <c r="AH777" s="1430"/>
      <c r="AI777" s="1430"/>
      <c r="AJ777" s="1430"/>
      <c r="AK777" s="1430"/>
      <c r="AL777" s="1430"/>
      <c r="AM777" s="1430"/>
      <c r="AN777" s="1430"/>
      <c r="AO777" s="1430"/>
      <c r="AP777" s="1430"/>
      <c r="AQ777" s="1430"/>
      <c r="AR777" s="1430"/>
      <c r="AS777" s="1430"/>
      <c r="AT777" s="1430"/>
      <c r="AU777" s="1430"/>
      <c r="AV777" s="1430"/>
      <c r="AW777" s="1430"/>
      <c r="AX777" s="1430"/>
      <c r="AY777" s="1430"/>
      <c r="AZ777" s="1430"/>
      <c r="BA777" s="1430"/>
      <c r="BB777" s="1430"/>
      <c r="BC777" s="1430"/>
      <c r="BD777" s="1430"/>
    </row>
    <row r="778" spans="2:56">
      <c r="B778" s="1430"/>
      <c r="C778" s="1430"/>
      <c r="D778" s="1430"/>
      <c r="E778" s="1430"/>
      <c r="F778" s="1430"/>
      <c r="G778" s="1430"/>
      <c r="H778" s="1430"/>
      <c r="I778" s="1430"/>
      <c r="J778" s="1430"/>
      <c r="K778" s="1430"/>
      <c r="L778" s="1430"/>
      <c r="M778" s="1430"/>
      <c r="N778" s="1430"/>
      <c r="O778" s="1430"/>
      <c r="P778" s="1430"/>
      <c r="Q778" s="1430"/>
      <c r="R778" s="1430"/>
      <c r="S778" s="1430"/>
      <c r="T778" s="1430"/>
      <c r="U778" s="1430"/>
      <c r="V778" s="1430"/>
      <c r="W778" s="1430"/>
      <c r="X778" s="1430"/>
      <c r="Y778" s="1430"/>
      <c r="Z778" s="1430"/>
      <c r="AA778" s="1430"/>
      <c r="AB778" s="1430"/>
      <c r="AC778" s="1430"/>
      <c r="AD778" s="1430"/>
      <c r="AE778" s="1430"/>
      <c r="AF778" s="1430"/>
      <c r="AG778" s="1430"/>
      <c r="AH778" s="1430"/>
      <c r="AI778" s="1430"/>
      <c r="AJ778" s="1430"/>
      <c r="AK778" s="1430"/>
      <c r="AL778" s="1430"/>
      <c r="AM778" s="1430"/>
      <c r="AN778" s="1430"/>
      <c r="AO778" s="1430"/>
      <c r="AP778" s="1430"/>
      <c r="AQ778" s="1430"/>
      <c r="AR778" s="1430"/>
      <c r="AS778" s="1430"/>
      <c r="AT778" s="1430"/>
      <c r="AU778" s="1430"/>
      <c r="AV778" s="1430"/>
      <c r="AW778" s="1430"/>
      <c r="AX778" s="1430"/>
      <c r="AY778" s="1430"/>
      <c r="AZ778" s="1430"/>
      <c r="BA778" s="1430"/>
      <c r="BB778" s="1430"/>
      <c r="BC778" s="1430"/>
      <c r="BD778" s="1430"/>
    </row>
    <row r="779" spans="2:56">
      <c r="B779" s="1430"/>
      <c r="C779" s="1430"/>
      <c r="D779" s="1430"/>
      <c r="E779" s="1430"/>
      <c r="F779" s="1430"/>
      <c r="G779" s="1430"/>
      <c r="H779" s="1430"/>
      <c r="I779" s="1430"/>
      <c r="J779" s="1430"/>
      <c r="K779" s="1430"/>
      <c r="L779" s="1430"/>
      <c r="M779" s="1430"/>
      <c r="N779" s="1430"/>
      <c r="O779" s="1430"/>
      <c r="P779" s="1430"/>
      <c r="Q779" s="1430"/>
      <c r="R779" s="1430"/>
      <c r="S779" s="1430"/>
      <c r="T779" s="1430"/>
      <c r="U779" s="1430"/>
      <c r="V779" s="1430"/>
      <c r="W779" s="1430"/>
      <c r="X779" s="1430"/>
      <c r="Y779" s="1430"/>
      <c r="Z779" s="1430"/>
      <c r="AA779" s="1430"/>
      <c r="AB779" s="1430"/>
      <c r="AC779" s="1430"/>
      <c r="AD779" s="1430"/>
      <c r="AE779" s="1430"/>
      <c r="AF779" s="1430"/>
      <c r="AG779" s="1430"/>
      <c r="AH779" s="1430"/>
      <c r="AI779" s="1430"/>
      <c r="AJ779" s="1430"/>
      <c r="AK779" s="1430"/>
      <c r="AL779" s="1430"/>
      <c r="AM779" s="1430"/>
      <c r="AN779" s="1430"/>
      <c r="AO779" s="1430"/>
      <c r="AP779" s="1430"/>
      <c r="AQ779" s="1430"/>
      <c r="AR779" s="1430"/>
      <c r="AS779" s="1430"/>
      <c r="AT779" s="1430"/>
      <c r="AU779" s="1430"/>
      <c r="AV779" s="1430"/>
      <c r="AW779" s="1430"/>
      <c r="AX779" s="1430"/>
      <c r="AY779" s="1430"/>
      <c r="AZ779" s="1430"/>
      <c r="BA779" s="1430"/>
      <c r="BB779" s="1430"/>
      <c r="BC779" s="1430"/>
      <c r="BD779" s="1430"/>
    </row>
    <row r="780" spans="2:56">
      <c r="B780" s="1430"/>
      <c r="C780" s="1430"/>
      <c r="D780" s="1430"/>
      <c r="E780" s="1430"/>
      <c r="F780" s="1430"/>
      <c r="G780" s="1430"/>
      <c r="H780" s="1430"/>
      <c r="I780" s="1430"/>
      <c r="J780" s="1430"/>
      <c r="K780" s="1430"/>
      <c r="L780" s="1430"/>
      <c r="M780" s="1430"/>
      <c r="N780" s="1430"/>
      <c r="O780" s="1430"/>
      <c r="P780" s="1430"/>
      <c r="Q780" s="1430"/>
      <c r="R780" s="1430"/>
      <c r="S780" s="1430"/>
      <c r="T780" s="1430"/>
      <c r="U780" s="1430"/>
      <c r="V780" s="1430"/>
      <c r="W780" s="1430"/>
      <c r="X780" s="1430"/>
      <c r="Y780" s="1430"/>
      <c r="Z780" s="1430"/>
      <c r="AA780" s="1430"/>
      <c r="AB780" s="1430"/>
      <c r="AC780" s="1430"/>
      <c r="AD780" s="1430"/>
      <c r="AE780" s="1430"/>
      <c r="AF780" s="1430"/>
      <c r="AG780" s="1430"/>
      <c r="AH780" s="1430"/>
      <c r="AI780" s="1430"/>
      <c r="AJ780" s="1430"/>
      <c r="AK780" s="1430"/>
      <c r="AL780" s="1430"/>
      <c r="AM780" s="1430"/>
      <c r="AN780" s="1430"/>
      <c r="AO780" s="1430"/>
      <c r="AP780" s="1430"/>
      <c r="AQ780" s="1430"/>
      <c r="AR780" s="1430"/>
      <c r="AS780" s="1430"/>
      <c r="AT780" s="1430"/>
      <c r="AU780" s="1430"/>
      <c r="AV780" s="1430"/>
      <c r="AW780" s="1430"/>
      <c r="AX780" s="1430"/>
      <c r="AY780" s="1430"/>
      <c r="AZ780" s="1430"/>
      <c r="BA780" s="1430"/>
      <c r="BB780" s="1430"/>
      <c r="BC780" s="1430"/>
      <c r="BD780" s="1430"/>
    </row>
    <row r="781" spans="2:56">
      <c r="B781" s="1430"/>
      <c r="C781" s="1430"/>
      <c r="D781" s="1430"/>
      <c r="E781" s="1430"/>
      <c r="F781" s="1430"/>
      <c r="G781" s="1430"/>
      <c r="H781" s="1430"/>
      <c r="I781" s="1430"/>
      <c r="J781" s="1430"/>
      <c r="K781" s="1430"/>
      <c r="L781" s="1430"/>
      <c r="M781" s="1430"/>
      <c r="N781" s="1430"/>
      <c r="O781" s="1430"/>
      <c r="P781" s="1430"/>
      <c r="Q781" s="1430"/>
      <c r="R781" s="1430"/>
      <c r="S781" s="1430"/>
      <c r="T781" s="1430"/>
      <c r="U781" s="1430"/>
      <c r="V781" s="1430"/>
      <c r="W781" s="1430"/>
      <c r="X781" s="1430"/>
      <c r="Y781" s="1430"/>
      <c r="Z781" s="1430"/>
      <c r="AA781" s="1430"/>
      <c r="AB781" s="1430"/>
      <c r="AC781" s="1430"/>
      <c r="AD781" s="1430"/>
      <c r="AE781" s="1430"/>
      <c r="AF781" s="1430"/>
      <c r="AG781" s="1430"/>
      <c r="AH781" s="1430"/>
      <c r="AI781" s="1430"/>
      <c r="AJ781" s="1430"/>
      <c r="AK781" s="1430"/>
      <c r="AL781" s="1430"/>
      <c r="AM781" s="1430"/>
      <c r="AN781" s="1430"/>
      <c r="AO781" s="1430"/>
      <c r="AP781" s="1430"/>
      <c r="AQ781" s="1430"/>
      <c r="AR781" s="1430"/>
      <c r="AS781" s="1430"/>
      <c r="AT781" s="1430"/>
      <c r="AU781" s="1430"/>
      <c r="AV781" s="1430"/>
      <c r="AW781" s="1430"/>
      <c r="AX781" s="1430"/>
      <c r="AY781" s="1430"/>
      <c r="AZ781" s="1430"/>
      <c r="BA781" s="1430"/>
      <c r="BB781" s="1430"/>
      <c r="BC781" s="1430"/>
      <c r="BD781" s="1430"/>
    </row>
    <row r="782" spans="2:56">
      <c r="B782" s="1430"/>
      <c r="C782" s="1430"/>
      <c r="D782" s="1430"/>
      <c r="E782" s="1430"/>
      <c r="F782" s="1430"/>
      <c r="G782" s="1430"/>
      <c r="H782" s="1430"/>
      <c r="I782" s="1430"/>
      <c r="J782" s="1430"/>
      <c r="K782" s="1430"/>
      <c r="L782" s="1430"/>
      <c r="M782" s="1430"/>
      <c r="N782" s="1430"/>
      <c r="O782" s="1430"/>
      <c r="P782" s="1430"/>
      <c r="Q782" s="1430"/>
      <c r="R782" s="1430"/>
      <c r="S782" s="1430"/>
      <c r="T782" s="1430"/>
      <c r="U782" s="1430"/>
      <c r="V782" s="1430"/>
      <c r="W782" s="1430"/>
      <c r="X782" s="1430"/>
      <c r="Y782" s="1430"/>
      <c r="Z782" s="1430"/>
      <c r="AA782" s="1430"/>
      <c r="AB782" s="1430"/>
      <c r="AC782" s="1430"/>
      <c r="AD782" s="1430"/>
      <c r="AE782" s="1430"/>
      <c r="AF782" s="1430"/>
      <c r="AG782" s="1430"/>
      <c r="AH782" s="1430"/>
      <c r="AI782" s="1430"/>
      <c r="AJ782" s="1430"/>
      <c r="AK782" s="1430"/>
      <c r="AL782" s="1430"/>
      <c r="AM782" s="1430"/>
      <c r="AN782" s="1430"/>
      <c r="AO782" s="1430"/>
      <c r="AP782" s="1430"/>
      <c r="AQ782" s="1430"/>
      <c r="AR782" s="1430"/>
      <c r="AS782" s="1430"/>
      <c r="AT782" s="1430"/>
      <c r="AU782" s="1430"/>
      <c r="AV782" s="1430"/>
      <c r="AW782" s="1430"/>
      <c r="AX782" s="1430"/>
      <c r="AY782" s="1430"/>
      <c r="AZ782" s="1430"/>
      <c r="BA782" s="1430"/>
      <c r="BB782" s="1430"/>
      <c r="BC782" s="1430"/>
      <c r="BD782" s="1430"/>
    </row>
    <row r="783" spans="2:56">
      <c r="B783" s="1430"/>
      <c r="C783" s="1430"/>
      <c r="D783" s="1430"/>
      <c r="E783" s="1430"/>
      <c r="F783" s="1430"/>
      <c r="G783" s="1430"/>
      <c r="H783" s="1430"/>
      <c r="I783" s="1430"/>
      <c r="J783" s="1430"/>
      <c r="K783" s="1430"/>
      <c r="L783" s="1430"/>
      <c r="M783" s="1430"/>
      <c r="N783" s="1430"/>
      <c r="O783" s="1430"/>
      <c r="P783" s="1430"/>
      <c r="Q783" s="1430"/>
      <c r="R783" s="1430"/>
      <c r="S783" s="1430"/>
      <c r="T783" s="1430"/>
      <c r="U783" s="1430"/>
      <c r="V783" s="1430"/>
      <c r="W783" s="1430"/>
      <c r="X783" s="1430"/>
      <c r="Y783" s="1430"/>
      <c r="Z783" s="1430"/>
      <c r="AA783" s="1430"/>
      <c r="AB783" s="1430"/>
      <c r="AC783" s="1430"/>
      <c r="AD783" s="1430"/>
      <c r="AE783" s="1430"/>
      <c r="AF783" s="1430"/>
      <c r="AG783" s="1430"/>
      <c r="AH783" s="1430"/>
      <c r="AI783" s="1430"/>
      <c r="AJ783" s="1430"/>
      <c r="AK783" s="1430"/>
      <c r="AL783" s="1430"/>
      <c r="AM783" s="1430"/>
      <c r="AN783" s="1430"/>
      <c r="AO783" s="1430"/>
      <c r="AP783" s="1430"/>
      <c r="AQ783" s="1430"/>
      <c r="AR783" s="1430"/>
      <c r="AS783" s="1430"/>
      <c r="AT783" s="1430"/>
      <c r="AU783" s="1430"/>
      <c r="AV783" s="1430"/>
      <c r="AW783" s="1430"/>
      <c r="AX783" s="1430"/>
      <c r="AY783" s="1430"/>
      <c r="AZ783" s="1430"/>
      <c r="BA783" s="1430"/>
      <c r="BB783" s="1430"/>
      <c r="BC783" s="1430"/>
      <c r="BD783" s="1430"/>
    </row>
    <row r="784" spans="2:56">
      <c r="B784" s="1430"/>
      <c r="C784" s="1430"/>
      <c r="D784" s="1430"/>
      <c r="E784" s="1430"/>
      <c r="F784" s="1430"/>
      <c r="G784" s="1430"/>
      <c r="H784" s="1430"/>
      <c r="I784" s="1430"/>
      <c r="J784" s="1430"/>
      <c r="K784" s="1430"/>
      <c r="L784" s="1430"/>
      <c r="M784" s="1430"/>
      <c r="N784" s="1430"/>
      <c r="O784" s="1430"/>
      <c r="P784" s="1430"/>
      <c r="Q784" s="1430"/>
      <c r="R784" s="1430"/>
      <c r="S784" s="1430"/>
      <c r="T784" s="1430"/>
      <c r="U784" s="1430"/>
      <c r="V784" s="1430"/>
      <c r="W784" s="1430"/>
      <c r="X784" s="1430"/>
      <c r="Y784" s="1430"/>
      <c r="Z784" s="1430"/>
      <c r="AA784" s="1430"/>
      <c r="AB784" s="1430"/>
      <c r="AC784" s="1430"/>
      <c r="AD784" s="1430"/>
      <c r="AE784" s="1430"/>
      <c r="AF784" s="1430"/>
      <c r="AG784" s="1430"/>
      <c r="AH784" s="1430"/>
      <c r="AI784" s="1430"/>
      <c r="AJ784" s="1430"/>
      <c r="AK784" s="1430"/>
      <c r="AL784" s="1430"/>
      <c r="AM784" s="1430"/>
      <c r="AN784" s="1430"/>
      <c r="AO784" s="1430"/>
      <c r="AP784" s="1430"/>
      <c r="AQ784" s="1430"/>
      <c r="AR784" s="1430"/>
      <c r="AS784" s="1430"/>
      <c r="AT784" s="1430"/>
      <c r="AU784" s="1430"/>
      <c r="AV784" s="1430"/>
      <c r="AW784" s="1430"/>
      <c r="AX784" s="1430"/>
      <c r="AY784" s="1430"/>
      <c r="AZ784" s="1430"/>
      <c r="BA784" s="1430"/>
      <c r="BB784" s="1430"/>
      <c r="BC784" s="1430"/>
      <c r="BD784" s="1430"/>
    </row>
    <row r="785" spans="2:56">
      <c r="B785" s="1430"/>
      <c r="C785" s="1430"/>
      <c r="D785" s="1430"/>
      <c r="E785" s="1430"/>
      <c r="F785" s="1430"/>
      <c r="G785" s="1430"/>
      <c r="H785" s="1430"/>
      <c r="I785" s="1430"/>
      <c r="J785" s="1430"/>
      <c r="K785" s="1430"/>
      <c r="L785" s="1430"/>
      <c r="M785" s="1430"/>
      <c r="N785" s="1430"/>
      <c r="O785" s="1430"/>
      <c r="P785" s="1430"/>
      <c r="Q785" s="1430"/>
      <c r="R785" s="1430"/>
      <c r="S785" s="1430"/>
      <c r="T785" s="1430"/>
      <c r="U785" s="1430"/>
      <c r="V785" s="1430"/>
      <c r="W785" s="1430"/>
      <c r="X785" s="1430"/>
      <c r="Y785" s="1430"/>
      <c r="Z785" s="1430"/>
      <c r="AA785" s="1430"/>
      <c r="AB785" s="1430"/>
      <c r="AC785" s="1430"/>
      <c r="AD785" s="1430"/>
      <c r="AE785" s="1430"/>
      <c r="AF785" s="1430"/>
      <c r="AG785" s="1430"/>
      <c r="AH785" s="1430"/>
      <c r="AI785" s="1430"/>
      <c r="AJ785" s="1430"/>
      <c r="AK785" s="1430"/>
      <c r="AL785" s="1430"/>
      <c r="AM785" s="1430"/>
      <c r="AN785" s="1430"/>
      <c r="AO785" s="1430"/>
      <c r="AP785" s="1430"/>
      <c r="AQ785" s="1430"/>
      <c r="AR785" s="1430"/>
      <c r="AS785" s="1430"/>
      <c r="AT785" s="1430"/>
      <c r="AU785" s="1430"/>
      <c r="AV785" s="1430"/>
      <c r="AW785" s="1430"/>
      <c r="AX785" s="1430"/>
      <c r="AY785" s="1430"/>
      <c r="AZ785" s="1430"/>
      <c r="BA785" s="1430"/>
      <c r="BB785" s="1430"/>
      <c r="BC785" s="1430"/>
      <c r="BD785" s="1430"/>
    </row>
    <row r="786" spans="2:56">
      <c r="B786" s="1430"/>
      <c r="C786" s="1430"/>
      <c r="D786" s="1430"/>
      <c r="E786" s="1430"/>
      <c r="F786" s="1430"/>
      <c r="G786" s="1430"/>
      <c r="H786" s="1430"/>
      <c r="I786" s="1430"/>
      <c r="J786" s="1430"/>
      <c r="K786" s="1430"/>
      <c r="L786" s="1430"/>
      <c r="M786" s="1430"/>
      <c r="N786" s="1430"/>
      <c r="O786" s="1430"/>
      <c r="P786" s="1430"/>
      <c r="Q786" s="1430"/>
      <c r="R786" s="1430"/>
      <c r="S786" s="1430"/>
      <c r="T786" s="1430"/>
      <c r="U786" s="1430"/>
      <c r="V786" s="1430"/>
      <c r="W786" s="1430"/>
      <c r="X786" s="1430"/>
      <c r="Y786" s="1430"/>
      <c r="Z786" s="1430"/>
      <c r="AA786" s="1430"/>
      <c r="AB786" s="1430"/>
      <c r="AC786" s="1430"/>
      <c r="AD786" s="1430"/>
      <c r="AE786" s="1430"/>
      <c r="AF786" s="1430"/>
      <c r="AG786" s="1430"/>
      <c r="AH786" s="1430"/>
      <c r="AI786" s="1430"/>
      <c r="AJ786" s="1430"/>
      <c r="AK786" s="1430"/>
      <c r="AL786" s="1430"/>
      <c r="AM786" s="1430"/>
      <c r="AN786" s="1430"/>
      <c r="AO786" s="1430"/>
      <c r="AP786" s="1430"/>
      <c r="AQ786" s="1430"/>
      <c r="AR786" s="1430"/>
      <c r="AS786" s="1430"/>
      <c r="AT786" s="1430"/>
      <c r="AU786" s="1430"/>
      <c r="AV786" s="1430"/>
      <c r="AW786" s="1430"/>
      <c r="AX786" s="1430"/>
      <c r="AY786" s="1430"/>
      <c r="AZ786" s="1430"/>
      <c r="BA786" s="1430"/>
      <c r="BB786" s="1430"/>
      <c r="BC786" s="1430"/>
      <c r="BD786" s="1430"/>
    </row>
    <row r="787" spans="2:56">
      <c r="B787" s="1430"/>
      <c r="C787" s="1430"/>
      <c r="D787" s="1430"/>
      <c r="E787" s="1430"/>
      <c r="F787" s="1430"/>
      <c r="G787" s="1430"/>
      <c r="H787" s="1430"/>
      <c r="I787" s="1430"/>
      <c r="J787" s="1430"/>
      <c r="K787" s="1430"/>
      <c r="L787" s="1430"/>
      <c r="M787" s="1430"/>
      <c r="N787" s="1430"/>
      <c r="O787" s="1430"/>
      <c r="P787" s="1430"/>
      <c r="Q787" s="1430"/>
      <c r="R787" s="1430"/>
      <c r="S787" s="1430"/>
      <c r="T787" s="1430"/>
      <c r="U787" s="1430"/>
      <c r="V787" s="1430"/>
      <c r="W787" s="1430"/>
      <c r="X787" s="1430"/>
      <c r="Y787" s="1430"/>
      <c r="Z787" s="1430"/>
      <c r="AA787" s="1430"/>
      <c r="AB787" s="1430"/>
      <c r="AC787" s="1430"/>
      <c r="AD787" s="1430"/>
      <c r="AE787" s="1430"/>
      <c r="AF787" s="1430"/>
      <c r="AG787" s="1430"/>
      <c r="AH787" s="1430"/>
      <c r="AI787" s="1430"/>
      <c r="AJ787" s="1430"/>
      <c r="AK787" s="1430"/>
      <c r="AL787" s="1430"/>
      <c r="AM787" s="1430"/>
      <c r="AN787" s="1430"/>
      <c r="AO787" s="1430"/>
      <c r="AP787" s="1430"/>
      <c r="AQ787" s="1430"/>
      <c r="AR787" s="1430"/>
      <c r="AS787" s="1430"/>
      <c r="AT787" s="1430"/>
      <c r="AU787" s="1430"/>
      <c r="AV787" s="1430"/>
      <c r="AW787" s="1430"/>
      <c r="AX787" s="1430"/>
      <c r="AY787" s="1430"/>
      <c r="AZ787" s="1430"/>
      <c r="BA787" s="1430"/>
      <c r="BB787" s="1430"/>
      <c r="BC787" s="1430"/>
      <c r="BD787" s="1430"/>
    </row>
    <row r="788" spans="2:56">
      <c r="B788" s="1430"/>
      <c r="C788" s="1430"/>
      <c r="D788" s="1430"/>
      <c r="E788" s="1430"/>
      <c r="F788" s="1430"/>
      <c r="G788" s="1430"/>
      <c r="H788" s="1430"/>
      <c r="I788" s="1430"/>
      <c r="J788" s="1430"/>
      <c r="K788" s="1430"/>
      <c r="L788" s="1430"/>
      <c r="M788" s="1430"/>
      <c r="N788" s="1430"/>
      <c r="O788" s="1430"/>
      <c r="P788" s="1430"/>
      <c r="Q788" s="1430"/>
      <c r="R788" s="1430"/>
      <c r="S788" s="1430"/>
      <c r="T788" s="1430"/>
      <c r="U788" s="1430"/>
      <c r="V788" s="1430"/>
      <c r="W788" s="1430"/>
      <c r="X788" s="1430"/>
      <c r="Y788" s="1430"/>
      <c r="Z788" s="1430"/>
      <c r="AA788" s="1430"/>
      <c r="AB788" s="1430"/>
      <c r="AC788" s="1430"/>
      <c r="AD788" s="1430"/>
      <c r="AE788" s="1430"/>
      <c r="AF788" s="1430"/>
      <c r="AG788" s="1430"/>
      <c r="AH788" s="1430"/>
      <c r="AI788" s="1430"/>
      <c r="AJ788" s="1430"/>
      <c r="AK788" s="1430"/>
      <c r="AL788" s="1430"/>
      <c r="AM788" s="1430"/>
      <c r="AN788" s="1430"/>
      <c r="AO788" s="1430"/>
      <c r="AP788" s="1430"/>
      <c r="AQ788" s="1430"/>
      <c r="AR788" s="1430"/>
      <c r="AS788" s="1430"/>
      <c r="AT788" s="1430"/>
      <c r="AU788" s="1430"/>
      <c r="AV788" s="1430"/>
      <c r="AW788" s="1430"/>
      <c r="AX788" s="1430"/>
      <c r="AY788" s="1430"/>
      <c r="AZ788" s="1430"/>
      <c r="BA788" s="1430"/>
      <c r="BB788" s="1430"/>
      <c r="BC788" s="1430"/>
      <c r="BD788" s="1430"/>
    </row>
    <row r="789" spans="2:56">
      <c r="B789" s="1430"/>
      <c r="C789" s="1430"/>
      <c r="D789" s="1430"/>
      <c r="E789" s="1430"/>
      <c r="F789" s="1430"/>
      <c r="G789" s="1430"/>
      <c r="H789" s="1430"/>
      <c r="I789" s="1430"/>
      <c r="J789" s="1430"/>
      <c r="K789" s="1430"/>
      <c r="L789" s="1430"/>
      <c r="M789" s="1430"/>
      <c r="N789" s="1430"/>
      <c r="O789" s="1430"/>
      <c r="P789" s="1430"/>
      <c r="Q789" s="1430"/>
      <c r="R789" s="1430"/>
      <c r="S789" s="1430"/>
      <c r="T789" s="1430"/>
      <c r="U789" s="1430"/>
      <c r="V789" s="1430"/>
      <c r="W789" s="1430"/>
      <c r="X789" s="1430"/>
      <c r="Y789" s="1430"/>
      <c r="Z789" s="1430"/>
      <c r="AA789" s="1430"/>
      <c r="AB789" s="1430"/>
      <c r="AC789" s="1430"/>
      <c r="AD789" s="1430"/>
      <c r="AE789" s="1430"/>
      <c r="AF789" s="1430"/>
      <c r="AG789" s="1430"/>
      <c r="AH789" s="1430"/>
      <c r="AI789" s="1430"/>
      <c r="AJ789" s="1430"/>
      <c r="AK789" s="1430"/>
      <c r="AL789" s="1430"/>
      <c r="AM789" s="1430"/>
      <c r="AN789" s="1430"/>
      <c r="AO789" s="1430"/>
      <c r="AP789" s="1430"/>
      <c r="AQ789" s="1430"/>
      <c r="AR789" s="1430"/>
      <c r="AS789" s="1430"/>
      <c r="AT789" s="1430"/>
      <c r="AU789" s="1430"/>
      <c r="AV789" s="1430"/>
      <c r="AW789" s="1430"/>
      <c r="AX789" s="1430"/>
      <c r="AY789" s="1430"/>
      <c r="AZ789" s="1430"/>
      <c r="BA789" s="1430"/>
      <c r="BB789" s="1430"/>
      <c r="BC789" s="1430"/>
      <c r="BD789" s="1430"/>
    </row>
    <row r="790" spans="2:56">
      <c r="B790" s="1430"/>
      <c r="C790" s="1430"/>
      <c r="D790" s="1430"/>
      <c r="E790" s="1430"/>
      <c r="F790" s="1430"/>
      <c r="G790" s="1430"/>
      <c r="H790" s="1430"/>
      <c r="I790" s="1430"/>
      <c r="J790" s="1430"/>
      <c r="K790" s="1430"/>
      <c r="L790" s="1430"/>
      <c r="M790" s="1430"/>
      <c r="N790" s="1430"/>
      <c r="O790" s="1430"/>
      <c r="P790" s="1430"/>
      <c r="Q790" s="1430"/>
      <c r="R790" s="1430"/>
      <c r="S790" s="1430"/>
      <c r="T790" s="1430"/>
      <c r="U790" s="1430"/>
      <c r="V790" s="1430"/>
      <c r="W790" s="1430"/>
      <c r="X790" s="1430"/>
      <c r="Y790" s="1430"/>
      <c r="Z790" s="1430"/>
      <c r="AA790" s="1430"/>
      <c r="AB790" s="1430"/>
      <c r="AC790" s="1430"/>
      <c r="AD790" s="1430"/>
      <c r="AE790" s="1430"/>
      <c r="AF790" s="1430"/>
      <c r="AG790" s="1430"/>
      <c r="AH790" s="1430"/>
      <c r="AI790" s="1430"/>
      <c r="AJ790" s="1430"/>
      <c r="AK790" s="1430"/>
      <c r="AL790" s="1430"/>
      <c r="AM790" s="1430"/>
      <c r="AN790" s="1430"/>
      <c r="AO790" s="1430"/>
      <c r="AP790" s="1430"/>
      <c r="AQ790" s="1430"/>
      <c r="AR790" s="1430"/>
      <c r="AS790" s="1430"/>
      <c r="AT790" s="1430"/>
      <c r="AU790" s="1430"/>
      <c r="AV790" s="1430"/>
      <c r="AW790" s="1430"/>
      <c r="AX790" s="1430"/>
      <c r="AY790" s="1430"/>
      <c r="AZ790" s="1430"/>
      <c r="BA790" s="1430"/>
      <c r="BB790" s="1430"/>
      <c r="BC790" s="1430"/>
      <c r="BD790" s="1430"/>
    </row>
    <row r="791" spans="2:56">
      <c r="B791" s="1430"/>
      <c r="C791" s="1430"/>
      <c r="D791" s="1430"/>
      <c r="E791" s="1430"/>
      <c r="F791" s="1430"/>
      <c r="G791" s="1430"/>
      <c r="H791" s="1430"/>
      <c r="I791" s="1430"/>
      <c r="J791" s="1430"/>
      <c r="K791" s="1430"/>
      <c r="L791" s="1430"/>
      <c r="M791" s="1430"/>
      <c r="N791" s="1430"/>
      <c r="O791" s="1430"/>
      <c r="P791" s="1430"/>
      <c r="Q791" s="1430"/>
      <c r="R791" s="1430"/>
      <c r="S791" s="1430"/>
      <c r="T791" s="1430"/>
      <c r="U791" s="1430"/>
      <c r="V791" s="1430"/>
      <c r="W791" s="1430"/>
      <c r="X791" s="1430"/>
      <c r="Y791" s="1430"/>
      <c r="Z791" s="1430"/>
      <c r="AA791" s="1430"/>
      <c r="AB791" s="1430"/>
      <c r="AC791" s="1430"/>
      <c r="AD791" s="1430"/>
      <c r="AE791" s="1430"/>
      <c r="AF791" s="1430"/>
      <c r="AG791" s="1430"/>
      <c r="AH791" s="1430"/>
      <c r="AI791" s="1430"/>
      <c r="AJ791" s="1430"/>
      <c r="AK791" s="1430"/>
      <c r="AL791" s="1430"/>
      <c r="AM791" s="1430"/>
      <c r="AN791" s="1430"/>
      <c r="AO791" s="1430"/>
      <c r="AP791" s="1430"/>
      <c r="AQ791" s="1430"/>
      <c r="AR791" s="1430"/>
      <c r="AS791" s="1430"/>
      <c r="AT791" s="1430"/>
      <c r="AU791" s="1430"/>
      <c r="AV791" s="1430"/>
      <c r="AW791" s="1430"/>
      <c r="AX791" s="1430"/>
      <c r="AY791" s="1430"/>
      <c r="AZ791" s="1430"/>
      <c r="BA791" s="1430"/>
      <c r="BB791" s="1430"/>
      <c r="BC791" s="1430"/>
      <c r="BD791" s="1430"/>
    </row>
    <row r="792" spans="2:56">
      <c r="B792" s="1430"/>
      <c r="C792" s="1430"/>
      <c r="D792" s="1430"/>
      <c r="E792" s="1430"/>
      <c r="F792" s="1430"/>
      <c r="G792" s="1430"/>
      <c r="H792" s="1430"/>
      <c r="I792" s="1430"/>
      <c r="J792" s="1430"/>
      <c r="K792" s="1430"/>
      <c r="L792" s="1430"/>
      <c r="M792" s="1430"/>
      <c r="N792" s="1430"/>
      <c r="O792" s="1430"/>
      <c r="P792" s="1430"/>
      <c r="Q792" s="1430"/>
      <c r="R792" s="1430"/>
      <c r="S792" s="1430"/>
      <c r="T792" s="1430"/>
      <c r="U792" s="1430"/>
      <c r="V792" s="1430"/>
      <c r="W792" s="1430"/>
      <c r="X792" s="1430"/>
      <c r="Y792" s="1430"/>
      <c r="Z792" s="1430"/>
      <c r="AA792" s="1430"/>
      <c r="AB792" s="1430"/>
      <c r="AC792" s="1430"/>
      <c r="AD792" s="1430"/>
      <c r="AE792" s="1430"/>
      <c r="AF792" s="1430"/>
      <c r="AG792" s="1430"/>
      <c r="AH792" s="1430"/>
      <c r="AI792" s="1430"/>
      <c r="AJ792" s="1430"/>
      <c r="AK792" s="1430"/>
      <c r="AL792" s="1430"/>
      <c r="AM792" s="1430"/>
      <c r="AN792" s="1430"/>
      <c r="AO792" s="1430"/>
      <c r="AP792" s="1430"/>
      <c r="AQ792" s="1430"/>
      <c r="AR792" s="1430"/>
      <c r="AS792" s="1430"/>
      <c r="AT792" s="1430"/>
      <c r="AU792" s="1430"/>
      <c r="AV792" s="1430"/>
      <c r="AW792" s="1430"/>
      <c r="AX792" s="1430"/>
      <c r="AY792" s="1430"/>
      <c r="AZ792" s="1430"/>
      <c r="BA792" s="1430"/>
      <c r="BB792" s="1430"/>
      <c r="BC792" s="1430"/>
      <c r="BD792" s="1430"/>
    </row>
    <row r="793" spans="2:56">
      <c r="B793" s="1430"/>
      <c r="C793" s="1430"/>
      <c r="D793" s="1430"/>
      <c r="E793" s="1430"/>
      <c r="F793" s="1430"/>
      <c r="G793" s="1430"/>
      <c r="H793" s="1430"/>
      <c r="I793" s="1430"/>
      <c r="J793" s="1430"/>
      <c r="K793" s="1430"/>
      <c r="L793" s="1430"/>
      <c r="M793" s="1430"/>
      <c r="N793" s="1430"/>
      <c r="O793" s="1430"/>
      <c r="P793" s="1430"/>
      <c r="Q793" s="1430"/>
      <c r="R793" s="1430"/>
      <c r="S793" s="1430"/>
      <c r="T793" s="1430"/>
      <c r="U793" s="1430"/>
      <c r="V793" s="1430"/>
      <c r="W793" s="1430"/>
      <c r="X793" s="1430"/>
      <c r="Y793" s="1430"/>
      <c r="Z793" s="1430"/>
      <c r="AA793" s="1430"/>
      <c r="AB793" s="1430"/>
      <c r="AC793" s="1430"/>
      <c r="AD793" s="1430"/>
      <c r="AE793" s="1430"/>
      <c r="AF793" s="1430"/>
      <c r="AG793" s="1430"/>
      <c r="AH793" s="1430"/>
      <c r="AI793" s="1430"/>
      <c r="AJ793" s="1430"/>
      <c r="AK793" s="1430"/>
      <c r="AL793" s="1430"/>
      <c r="AM793" s="1430"/>
      <c r="AN793" s="1430"/>
      <c r="AO793" s="1430"/>
      <c r="AP793" s="1430"/>
      <c r="AQ793" s="1430"/>
      <c r="AR793" s="1430"/>
      <c r="AS793" s="1430"/>
      <c r="AT793" s="1430"/>
      <c r="AU793" s="1430"/>
      <c r="AV793" s="1430"/>
      <c r="AW793" s="1430"/>
      <c r="AX793" s="1430"/>
      <c r="AY793" s="1430"/>
      <c r="AZ793" s="1430"/>
      <c r="BA793" s="1430"/>
      <c r="BB793" s="1430"/>
      <c r="BC793" s="1430"/>
      <c r="BD793" s="1430"/>
    </row>
    <row r="794" spans="2:56">
      <c r="B794" s="1430"/>
      <c r="C794" s="1430"/>
      <c r="D794" s="1430"/>
      <c r="E794" s="1430"/>
      <c r="F794" s="1430"/>
      <c r="G794" s="1430"/>
      <c r="H794" s="1430"/>
      <c r="I794" s="1430"/>
      <c r="J794" s="1430"/>
      <c r="K794" s="1430"/>
      <c r="L794" s="1430"/>
      <c r="M794" s="1430"/>
      <c r="N794" s="1430"/>
      <c r="O794" s="1430"/>
      <c r="P794" s="1430"/>
      <c r="Q794" s="1430"/>
      <c r="R794" s="1430"/>
      <c r="S794" s="1430"/>
      <c r="T794" s="1430"/>
      <c r="U794" s="1430"/>
      <c r="V794" s="1430"/>
      <c r="W794" s="1430"/>
      <c r="X794" s="1430"/>
      <c r="Y794" s="1430"/>
      <c r="Z794" s="1430"/>
      <c r="AA794" s="1430"/>
      <c r="AB794" s="1430"/>
      <c r="AC794" s="1430"/>
      <c r="AD794" s="1430"/>
      <c r="AE794" s="1430"/>
      <c r="AF794" s="1430"/>
      <c r="AG794" s="1430"/>
      <c r="AH794" s="1430"/>
      <c r="AI794" s="1430"/>
      <c r="AJ794" s="1430"/>
      <c r="AK794" s="1430"/>
      <c r="AL794" s="1430"/>
      <c r="AM794" s="1430"/>
      <c r="AN794" s="1430"/>
      <c r="AO794" s="1430"/>
      <c r="AP794" s="1430"/>
      <c r="AQ794" s="1430"/>
      <c r="AR794" s="1430"/>
      <c r="AS794" s="1430"/>
      <c r="AT794" s="1430"/>
      <c r="AU794" s="1430"/>
      <c r="AV794" s="1430"/>
      <c r="AW794" s="1430"/>
      <c r="AX794" s="1430"/>
      <c r="AY794" s="1430"/>
      <c r="AZ794" s="1430"/>
      <c r="BA794" s="1430"/>
      <c r="BB794" s="1430"/>
      <c r="BC794" s="1430"/>
      <c r="BD794" s="1430"/>
    </row>
    <row r="795" spans="2:56">
      <c r="B795" s="1430"/>
      <c r="C795" s="1430"/>
      <c r="D795" s="1430"/>
      <c r="E795" s="1430"/>
      <c r="F795" s="1430"/>
      <c r="G795" s="1430"/>
      <c r="H795" s="1430"/>
      <c r="I795" s="1430"/>
      <c r="J795" s="1430"/>
      <c r="K795" s="1430"/>
      <c r="L795" s="1430"/>
      <c r="M795" s="1430"/>
      <c r="N795" s="1430"/>
      <c r="O795" s="1430"/>
      <c r="P795" s="1430"/>
      <c r="Q795" s="1430"/>
      <c r="R795" s="1430"/>
      <c r="S795" s="1430"/>
      <c r="T795" s="1430"/>
      <c r="U795" s="1430"/>
      <c r="V795" s="1430"/>
      <c r="W795" s="1430"/>
      <c r="X795" s="1430"/>
      <c r="Y795" s="1430"/>
      <c r="Z795" s="1430"/>
      <c r="AA795" s="1430"/>
      <c r="AB795" s="1430"/>
      <c r="AC795" s="1430"/>
      <c r="AD795" s="1430"/>
      <c r="AE795" s="1430"/>
      <c r="AF795" s="1430"/>
      <c r="AG795" s="1430"/>
      <c r="AH795" s="1430"/>
      <c r="AI795" s="1430"/>
      <c r="AJ795" s="1430"/>
      <c r="AK795" s="1430"/>
      <c r="AL795" s="1430"/>
      <c r="AM795" s="1430"/>
      <c r="AN795" s="1430"/>
      <c r="AO795" s="1430"/>
      <c r="AP795" s="1430"/>
      <c r="AQ795" s="1430"/>
      <c r="AR795" s="1430"/>
      <c r="AS795" s="1430"/>
      <c r="AT795" s="1430"/>
      <c r="AU795" s="1430"/>
      <c r="AV795" s="1430"/>
      <c r="AW795" s="1430"/>
      <c r="AX795" s="1430"/>
      <c r="AY795" s="1430"/>
      <c r="AZ795" s="1430"/>
      <c r="BA795" s="1430"/>
      <c r="BB795" s="1430"/>
      <c r="BC795" s="1430"/>
      <c r="BD795" s="1430"/>
    </row>
    <row r="796" spans="2:56">
      <c r="B796" s="1430"/>
      <c r="C796" s="1430"/>
      <c r="D796" s="1430"/>
      <c r="E796" s="1430"/>
      <c r="F796" s="1430"/>
      <c r="G796" s="1430"/>
      <c r="H796" s="1430"/>
      <c r="I796" s="1430"/>
      <c r="J796" s="1430"/>
      <c r="K796" s="1430"/>
      <c r="L796" s="1430"/>
      <c r="M796" s="1430"/>
      <c r="N796" s="1430"/>
      <c r="O796" s="1430"/>
      <c r="P796" s="1430"/>
      <c r="Q796" s="1430"/>
      <c r="R796" s="1430"/>
      <c r="S796" s="1430"/>
      <c r="T796" s="1430"/>
      <c r="U796" s="1430"/>
      <c r="V796" s="1430"/>
      <c r="W796" s="1430"/>
      <c r="X796" s="1430"/>
      <c r="Y796" s="1430"/>
      <c r="Z796" s="1430"/>
      <c r="AA796" s="1430"/>
      <c r="AB796" s="1430"/>
      <c r="AC796" s="1430"/>
      <c r="AD796" s="1430"/>
      <c r="AE796" s="1430"/>
      <c r="AF796" s="1430"/>
      <c r="AG796" s="1430"/>
      <c r="AH796" s="1430"/>
      <c r="AI796" s="1430"/>
      <c r="AJ796" s="1430"/>
      <c r="AK796" s="1430"/>
      <c r="AL796" s="1430"/>
      <c r="AM796" s="1430"/>
      <c r="AN796" s="1430"/>
      <c r="AO796" s="1430"/>
      <c r="AP796" s="1430"/>
      <c r="AQ796" s="1430"/>
      <c r="AR796" s="1430"/>
      <c r="AS796" s="1430"/>
      <c r="AT796" s="1430"/>
      <c r="AU796" s="1430"/>
      <c r="AV796" s="1430"/>
      <c r="AW796" s="1430"/>
      <c r="AX796" s="1430"/>
      <c r="AY796" s="1430"/>
      <c r="AZ796" s="1430"/>
      <c r="BA796" s="1430"/>
      <c r="BB796" s="1430"/>
      <c r="BC796" s="1430"/>
      <c r="BD796" s="1430"/>
    </row>
    <row r="797" spans="2:56">
      <c r="B797" s="1430"/>
      <c r="C797" s="1430"/>
      <c r="D797" s="1430"/>
      <c r="E797" s="1430"/>
      <c r="F797" s="1430"/>
      <c r="G797" s="1430"/>
      <c r="H797" s="1430"/>
      <c r="I797" s="1430"/>
      <c r="J797" s="1430"/>
      <c r="K797" s="1430"/>
      <c r="L797" s="1430"/>
      <c r="M797" s="1430"/>
      <c r="N797" s="1430"/>
      <c r="O797" s="1430"/>
      <c r="P797" s="1430"/>
      <c r="Q797" s="1430"/>
      <c r="R797" s="1430"/>
      <c r="S797" s="1430"/>
      <c r="T797" s="1430"/>
      <c r="U797" s="1430"/>
      <c r="V797" s="1430"/>
      <c r="W797" s="1430"/>
      <c r="X797" s="1430"/>
      <c r="Y797" s="1430"/>
      <c r="Z797" s="1430"/>
      <c r="AA797" s="1430"/>
      <c r="AB797" s="1430"/>
      <c r="AC797" s="1430"/>
      <c r="AD797" s="1430"/>
      <c r="AE797" s="1430"/>
      <c r="AF797" s="1430"/>
      <c r="AG797" s="1430"/>
      <c r="AH797" s="1430"/>
      <c r="AI797" s="1430"/>
      <c r="AJ797" s="1430"/>
      <c r="AK797" s="1430"/>
      <c r="AL797" s="1430"/>
      <c r="AM797" s="1430"/>
      <c r="AN797" s="1430"/>
      <c r="AO797" s="1430"/>
      <c r="AP797" s="1430"/>
      <c r="AQ797" s="1430"/>
      <c r="AR797" s="1430"/>
      <c r="AS797" s="1430"/>
      <c r="AT797" s="1430"/>
      <c r="AU797" s="1430"/>
      <c r="AV797" s="1430"/>
      <c r="AW797" s="1430"/>
      <c r="AX797" s="1430"/>
      <c r="AY797" s="1430"/>
      <c r="AZ797" s="1430"/>
      <c r="BA797" s="1430"/>
      <c r="BB797" s="1430"/>
      <c r="BC797" s="1430"/>
      <c r="BD797" s="1430"/>
    </row>
    <row r="798" spans="2:56">
      <c r="B798" s="1430"/>
      <c r="C798" s="1430"/>
      <c r="D798" s="1430"/>
      <c r="E798" s="1430"/>
      <c r="F798" s="1430"/>
      <c r="G798" s="1430"/>
      <c r="H798" s="1430"/>
      <c r="I798" s="1430"/>
      <c r="J798" s="1430"/>
      <c r="K798" s="1430"/>
      <c r="L798" s="1430"/>
      <c r="M798" s="1430"/>
      <c r="N798" s="1430"/>
      <c r="O798" s="1430"/>
      <c r="P798" s="1430"/>
      <c r="Q798" s="1430"/>
      <c r="R798" s="1430"/>
      <c r="S798" s="1430"/>
      <c r="T798" s="1430"/>
      <c r="U798" s="1430"/>
      <c r="V798" s="1430"/>
      <c r="W798" s="1430"/>
      <c r="X798" s="1430"/>
      <c r="Y798" s="1430"/>
      <c r="Z798" s="1430"/>
      <c r="AA798" s="1430"/>
      <c r="AB798" s="1430"/>
      <c r="AC798" s="1430"/>
      <c r="AD798" s="1430"/>
      <c r="AE798" s="1430"/>
      <c r="AF798" s="1430"/>
      <c r="AG798" s="1430"/>
      <c r="AH798" s="1430"/>
      <c r="AI798" s="1430"/>
      <c r="AJ798" s="1430"/>
      <c r="AK798" s="1430"/>
      <c r="AL798" s="1430"/>
      <c r="AM798" s="1430"/>
      <c r="AN798" s="1430"/>
      <c r="AO798" s="1430"/>
      <c r="AP798" s="1430"/>
      <c r="AQ798" s="1430"/>
      <c r="AR798" s="1430"/>
      <c r="AS798" s="1430"/>
      <c r="AT798" s="1430"/>
      <c r="AU798" s="1430"/>
      <c r="AV798" s="1430"/>
      <c r="AW798" s="1430"/>
      <c r="AX798" s="1430"/>
      <c r="AY798" s="1430"/>
      <c r="AZ798" s="1430"/>
      <c r="BA798" s="1430"/>
      <c r="BB798" s="1430"/>
      <c r="BC798" s="1430"/>
      <c r="BD798" s="1430"/>
    </row>
    <row r="799" spans="2:56">
      <c r="B799" s="1430"/>
      <c r="C799" s="1430"/>
      <c r="D799" s="1430"/>
      <c r="E799" s="1430"/>
      <c r="F799" s="1430"/>
      <c r="G799" s="1430"/>
      <c r="H799" s="1430"/>
      <c r="I799" s="1430"/>
      <c r="J799" s="1430"/>
      <c r="K799" s="1430"/>
      <c r="L799" s="1430"/>
      <c r="M799" s="1430"/>
      <c r="N799" s="1430"/>
      <c r="O799" s="1430"/>
      <c r="P799" s="1430"/>
      <c r="Q799" s="1430"/>
      <c r="R799" s="1430"/>
      <c r="S799" s="1430"/>
      <c r="T799" s="1430"/>
      <c r="U799" s="1430"/>
      <c r="V799" s="1430"/>
      <c r="W799" s="1430"/>
      <c r="X799" s="1430"/>
      <c r="Y799" s="1430"/>
      <c r="Z799" s="1430"/>
      <c r="AA799" s="1430"/>
      <c r="AB799" s="1430"/>
      <c r="AC799" s="1430"/>
      <c r="AD799" s="1430"/>
      <c r="AE799" s="1430"/>
      <c r="AF799" s="1430"/>
      <c r="AG799" s="1430"/>
      <c r="AH799" s="1430"/>
      <c r="AI799" s="1430"/>
      <c r="AJ799" s="1430"/>
      <c r="AK799" s="1430"/>
      <c r="AL799" s="1430"/>
      <c r="AM799" s="1430"/>
      <c r="AN799" s="1430"/>
      <c r="AO799" s="1430"/>
      <c r="AP799" s="1430"/>
      <c r="AQ799" s="1430"/>
      <c r="AR799" s="1430"/>
      <c r="AS799" s="1430"/>
      <c r="AT799" s="1430"/>
      <c r="AU799" s="1430"/>
      <c r="AV799" s="1430"/>
      <c r="AW799" s="1430"/>
      <c r="AX799" s="1430"/>
      <c r="AY799" s="1430"/>
      <c r="AZ799" s="1430"/>
      <c r="BA799" s="1430"/>
      <c r="BB799" s="1430"/>
      <c r="BC799" s="1430"/>
      <c r="BD799" s="1430"/>
    </row>
    <row r="800" spans="2:56">
      <c r="B800" s="1430"/>
      <c r="C800" s="1430"/>
      <c r="D800" s="1430"/>
      <c r="E800" s="1430"/>
      <c r="F800" s="1430"/>
      <c r="G800" s="1430"/>
      <c r="H800" s="1430"/>
      <c r="I800" s="1430"/>
      <c r="J800" s="1430"/>
      <c r="K800" s="1430"/>
      <c r="L800" s="1430"/>
      <c r="M800" s="1430"/>
      <c r="N800" s="1430"/>
      <c r="O800" s="1430"/>
      <c r="P800" s="1430"/>
      <c r="Q800" s="1430"/>
      <c r="R800" s="1430"/>
      <c r="S800" s="1430"/>
      <c r="T800" s="1430"/>
      <c r="U800" s="1430"/>
      <c r="V800" s="1430"/>
      <c r="W800" s="1430"/>
      <c r="X800" s="1430"/>
      <c r="Y800" s="1430"/>
      <c r="Z800" s="1430"/>
      <c r="AA800" s="1430"/>
      <c r="AB800" s="1430"/>
      <c r="AC800" s="1430"/>
      <c r="AD800" s="1430"/>
      <c r="AE800" s="1430"/>
      <c r="AF800" s="1430"/>
      <c r="AG800" s="1430"/>
      <c r="AH800" s="1430"/>
      <c r="AI800" s="1430"/>
      <c r="AJ800" s="1430"/>
      <c r="AK800" s="1430"/>
      <c r="AL800" s="1430"/>
      <c r="AM800" s="1430"/>
      <c r="AN800" s="1430"/>
      <c r="AO800" s="1430"/>
      <c r="AP800" s="1430"/>
      <c r="AQ800" s="1430"/>
      <c r="AR800" s="1430"/>
      <c r="AS800" s="1430"/>
      <c r="AT800" s="1430"/>
      <c r="AU800" s="1430"/>
      <c r="AV800" s="1430"/>
      <c r="AW800" s="1430"/>
      <c r="AX800" s="1430"/>
      <c r="AY800" s="1430"/>
      <c r="AZ800" s="1430"/>
      <c r="BA800" s="1430"/>
      <c r="BB800" s="1430"/>
      <c r="BC800" s="1430"/>
      <c r="BD800" s="1430"/>
    </row>
    <row r="801" spans="2:56">
      <c r="B801" s="1430"/>
      <c r="C801" s="1430"/>
      <c r="D801" s="1430"/>
      <c r="E801" s="1430"/>
      <c r="F801" s="1430"/>
      <c r="G801" s="1430"/>
      <c r="H801" s="1430"/>
      <c r="I801" s="1430"/>
      <c r="J801" s="1430"/>
      <c r="K801" s="1430"/>
      <c r="L801" s="1430"/>
      <c r="M801" s="1430"/>
      <c r="N801" s="1430"/>
      <c r="O801" s="1430"/>
      <c r="P801" s="1430"/>
      <c r="Q801" s="1430"/>
      <c r="R801" s="1430"/>
      <c r="S801" s="1430"/>
      <c r="T801" s="1430"/>
      <c r="U801" s="1430"/>
      <c r="V801" s="1430"/>
      <c r="W801" s="1430"/>
      <c r="X801" s="1430"/>
      <c r="Y801" s="1430"/>
      <c r="Z801" s="1430"/>
      <c r="AA801" s="1430"/>
      <c r="AB801" s="1430"/>
      <c r="AC801" s="1430"/>
      <c r="AD801" s="1430"/>
      <c r="AE801" s="1430"/>
      <c r="AF801" s="1430"/>
      <c r="AG801" s="1430"/>
      <c r="AH801" s="1430"/>
      <c r="AI801" s="1430"/>
      <c r="AJ801" s="1430"/>
      <c r="AK801" s="1430"/>
      <c r="AL801" s="1430"/>
      <c r="AM801" s="1430"/>
      <c r="AN801" s="1430"/>
      <c r="AO801" s="1430"/>
      <c r="AP801" s="1430"/>
      <c r="AQ801" s="1430"/>
      <c r="AR801" s="1430"/>
      <c r="AS801" s="1430"/>
      <c r="AT801" s="1430"/>
      <c r="AU801" s="1430"/>
      <c r="AV801" s="1430"/>
      <c r="AW801" s="1430"/>
      <c r="AX801" s="1430"/>
      <c r="AY801" s="1430"/>
      <c r="AZ801" s="1430"/>
      <c r="BA801" s="1430"/>
      <c r="BB801" s="1430"/>
      <c r="BC801" s="1430"/>
      <c r="BD801" s="1430"/>
    </row>
    <row r="802" spans="2:56">
      <c r="B802" s="1430"/>
      <c r="C802" s="1430"/>
      <c r="D802" s="1430"/>
      <c r="E802" s="1430"/>
      <c r="F802" s="1430"/>
      <c r="G802" s="1430"/>
      <c r="H802" s="1430"/>
      <c r="I802" s="1430"/>
      <c r="J802" s="1430"/>
      <c r="K802" s="1430"/>
      <c r="L802" s="1430"/>
      <c r="M802" s="1430"/>
      <c r="N802" s="1430"/>
      <c r="O802" s="1430"/>
      <c r="P802" s="1430"/>
      <c r="Q802" s="1430"/>
      <c r="R802" s="1430"/>
      <c r="S802" s="1430"/>
      <c r="T802" s="1430"/>
      <c r="U802" s="1430"/>
      <c r="V802" s="1430"/>
      <c r="W802" s="1430"/>
      <c r="X802" s="1430"/>
      <c r="Y802" s="1430"/>
      <c r="Z802" s="1430"/>
      <c r="AA802" s="1430"/>
      <c r="AB802" s="1430"/>
      <c r="AC802" s="1430"/>
      <c r="AD802" s="1430"/>
      <c r="AE802" s="1430"/>
      <c r="AF802" s="1430"/>
      <c r="AG802" s="1430"/>
      <c r="AH802" s="1430"/>
      <c r="AI802" s="1430"/>
      <c r="AJ802" s="1430"/>
      <c r="AK802" s="1430"/>
      <c r="AL802" s="1430"/>
      <c r="AM802" s="1430"/>
      <c r="AN802" s="1430"/>
      <c r="AO802" s="1430"/>
      <c r="AP802" s="1430"/>
      <c r="AQ802" s="1430"/>
      <c r="AR802" s="1430"/>
      <c r="AS802" s="1430"/>
      <c r="AT802" s="1430"/>
      <c r="AU802" s="1430"/>
      <c r="AV802" s="1430"/>
      <c r="AW802" s="1430"/>
      <c r="AX802" s="1430"/>
      <c r="AY802" s="1430"/>
      <c r="AZ802" s="1430"/>
      <c r="BA802" s="1430"/>
      <c r="BB802" s="1430"/>
      <c r="BC802" s="1430"/>
      <c r="BD802" s="1430"/>
    </row>
    <row r="803" spans="2:56">
      <c r="B803" s="1430"/>
      <c r="C803" s="1430"/>
      <c r="D803" s="1430"/>
      <c r="E803" s="1430"/>
      <c r="F803" s="1430"/>
      <c r="G803" s="1430"/>
      <c r="H803" s="1430"/>
      <c r="I803" s="1430"/>
      <c r="J803" s="1430"/>
      <c r="K803" s="1430"/>
      <c r="L803" s="1430"/>
      <c r="M803" s="1430"/>
      <c r="N803" s="1430"/>
      <c r="O803" s="1430"/>
      <c r="P803" s="1430"/>
      <c r="Q803" s="1430"/>
      <c r="R803" s="1430"/>
      <c r="S803" s="1430"/>
      <c r="T803" s="1430"/>
      <c r="U803" s="1430"/>
      <c r="V803" s="1430"/>
      <c r="W803" s="1430"/>
      <c r="X803" s="1430"/>
      <c r="Y803" s="1430"/>
      <c r="Z803" s="1430"/>
      <c r="AA803" s="1430"/>
      <c r="AB803" s="1430"/>
      <c r="AC803" s="1430"/>
      <c r="AD803" s="1430"/>
      <c r="AE803" s="1430"/>
      <c r="AF803" s="1430"/>
      <c r="AG803" s="1430"/>
      <c r="AH803" s="1430"/>
      <c r="AI803" s="1430"/>
      <c r="AJ803" s="1430"/>
      <c r="AK803" s="1430"/>
      <c r="AL803" s="1430"/>
      <c r="AM803" s="1430"/>
      <c r="AN803" s="1430"/>
      <c r="AO803" s="1430"/>
      <c r="AP803" s="1430"/>
      <c r="AQ803" s="1430"/>
      <c r="AR803" s="1430"/>
      <c r="AS803" s="1430"/>
      <c r="AT803" s="1430"/>
      <c r="AU803" s="1430"/>
      <c r="AV803" s="1430"/>
      <c r="AW803" s="1430"/>
      <c r="AX803" s="1430"/>
      <c r="AY803" s="1430"/>
      <c r="AZ803" s="1430"/>
      <c r="BA803" s="1430"/>
      <c r="BB803" s="1430"/>
      <c r="BC803" s="1430"/>
      <c r="BD803" s="1430"/>
    </row>
    <row r="804" spans="2:56">
      <c r="B804" s="1430"/>
      <c r="C804" s="1430"/>
      <c r="D804" s="1430"/>
      <c r="E804" s="1430"/>
      <c r="F804" s="1430"/>
      <c r="G804" s="1430"/>
      <c r="H804" s="1430"/>
      <c r="I804" s="1430"/>
      <c r="J804" s="1430"/>
      <c r="K804" s="1430"/>
      <c r="L804" s="1430"/>
      <c r="M804" s="1430"/>
      <c r="N804" s="1430"/>
      <c r="O804" s="1430"/>
      <c r="P804" s="1430"/>
      <c r="Q804" s="1430"/>
      <c r="R804" s="1430"/>
      <c r="S804" s="1430"/>
      <c r="T804" s="1430"/>
      <c r="U804" s="1430"/>
      <c r="V804" s="1430"/>
      <c r="W804" s="1430"/>
      <c r="X804" s="1430"/>
      <c r="Y804" s="1430"/>
      <c r="Z804" s="1430"/>
      <c r="AA804" s="1430"/>
      <c r="AB804" s="1430"/>
      <c r="AC804" s="1430"/>
      <c r="AD804" s="1430"/>
      <c r="AE804" s="1430"/>
      <c r="AF804" s="1430"/>
      <c r="AG804" s="1430"/>
      <c r="AH804" s="1430"/>
      <c r="AI804" s="1430"/>
      <c r="AJ804" s="1430"/>
      <c r="AK804" s="1430"/>
      <c r="AL804" s="1430"/>
      <c r="AM804" s="1430"/>
      <c r="AN804" s="1430"/>
      <c r="AO804" s="1430"/>
      <c r="AP804" s="1430"/>
      <c r="AQ804" s="1430"/>
      <c r="AR804" s="1430"/>
      <c r="AS804" s="1430"/>
      <c r="AT804" s="1430"/>
      <c r="AU804" s="1430"/>
      <c r="AV804" s="1430"/>
      <c r="AW804" s="1430"/>
      <c r="AX804" s="1430"/>
      <c r="AY804" s="1430"/>
      <c r="AZ804" s="1430"/>
      <c r="BA804" s="1430"/>
      <c r="BB804" s="1430"/>
      <c r="BC804" s="1430"/>
      <c r="BD804" s="1430"/>
    </row>
    <row r="805" spans="2:56">
      <c r="B805" s="1430"/>
      <c r="C805" s="1430"/>
      <c r="D805" s="1430"/>
      <c r="E805" s="1430"/>
      <c r="F805" s="1430"/>
      <c r="G805" s="1430"/>
      <c r="H805" s="1430"/>
      <c r="I805" s="1430"/>
      <c r="J805" s="1430"/>
      <c r="K805" s="1430"/>
      <c r="L805" s="1430"/>
      <c r="M805" s="1430"/>
      <c r="N805" s="1430"/>
      <c r="O805" s="1430"/>
      <c r="P805" s="1430"/>
      <c r="Q805" s="1430"/>
      <c r="R805" s="1430"/>
      <c r="S805" s="1430"/>
      <c r="T805" s="1430"/>
      <c r="U805" s="1430"/>
      <c r="V805" s="1430"/>
      <c r="W805" s="1430"/>
      <c r="X805" s="1430"/>
      <c r="Y805" s="1430"/>
      <c r="Z805" s="1430"/>
      <c r="AA805" s="1430"/>
      <c r="AB805" s="1430"/>
      <c r="AC805" s="1430"/>
      <c r="AD805" s="1430"/>
      <c r="AE805" s="1430"/>
      <c r="AF805" s="1430"/>
      <c r="AG805" s="1430"/>
      <c r="AH805" s="1430"/>
      <c r="AI805" s="1430"/>
      <c r="AJ805" s="1430"/>
      <c r="AK805" s="1430"/>
      <c r="AL805" s="1430"/>
      <c r="AM805" s="1430"/>
      <c r="AN805" s="1430"/>
      <c r="AO805" s="1430"/>
      <c r="AP805" s="1430"/>
      <c r="AQ805" s="1430"/>
      <c r="AR805" s="1430"/>
      <c r="AS805" s="1430"/>
      <c r="AT805" s="1430"/>
      <c r="AU805" s="1430"/>
      <c r="AV805" s="1430"/>
      <c r="AW805" s="1430"/>
      <c r="AX805" s="1430"/>
      <c r="AY805" s="1430"/>
      <c r="AZ805" s="1430"/>
      <c r="BA805" s="1430"/>
      <c r="BB805" s="1430"/>
      <c r="BC805" s="1430"/>
      <c r="BD805" s="1430"/>
    </row>
    <row r="806" spans="2:56">
      <c r="B806" s="1430"/>
      <c r="C806" s="1430"/>
      <c r="D806" s="1430"/>
      <c r="E806" s="1430"/>
      <c r="F806" s="1430"/>
      <c r="G806" s="1430"/>
      <c r="H806" s="1430"/>
      <c r="I806" s="1430"/>
      <c r="J806" s="1430"/>
      <c r="K806" s="1430"/>
      <c r="L806" s="1430"/>
      <c r="M806" s="1430"/>
      <c r="N806" s="1430"/>
      <c r="O806" s="1430"/>
      <c r="P806" s="1430"/>
      <c r="Q806" s="1430"/>
      <c r="R806" s="1430"/>
      <c r="S806" s="1430"/>
      <c r="T806" s="1430"/>
      <c r="U806" s="1430"/>
      <c r="V806" s="1430"/>
      <c r="W806" s="1430"/>
      <c r="X806" s="1430"/>
      <c r="Y806" s="1430"/>
      <c r="Z806" s="1430"/>
      <c r="AA806" s="1430"/>
      <c r="AB806" s="1430"/>
      <c r="AC806" s="1430"/>
      <c r="AD806" s="1430"/>
      <c r="AE806" s="1430"/>
      <c r="AF806" s="1430"/>
      <c r="AG806" s="1430"/>
      <c r="AH806" s="1430"/>
      <c r="AI806" s="1430"/>
      <c r="AJ806" s="1430"/>
      <c r="AK806" s="1430"/>
      <c r="AL806" s="1430"/>
      <c r="AM806" s="1430"/>
      <c r="AN806" s="1430"/>
      <c r="AO806" s="1430"/>
      <c r="AP806" s="1430"/>
      <c r="AQ806" s="1430"/>
      <c r="AR806" s="1430"/>
      <c r="AS806" s="1430"/>
      <c r="AT806" s="1430"/>
      <c r="AU806" s="1430"/>
      <c r="AV806" s="1430"/>
      <c r="AW806" s="1430"/>
      <c r="AX806" s="1430"/>
      <c r="AY806" s="1430"/>
      <c r="AZ806" s="1430"/>
      <c r="BA806" s="1430"/>
      <c r="BB806" s="1430"/>
      <c r="BC806" s="1430"/>
      <c r="BD806" s="1430"/>
    </row>
    <row r="807" spans="2:56">
      <c r="B807" s="1430"/>
      <c r="C807" s="1430"/>
      <c r="D807" s="1430"/>
      <c r="E807" s="1430"/>
      <c r="F807" s="1430"/>
      <c r="G807" s="1430"/>
      <c r="H807" s="1430"/>
      <c r="I807" s="1430"/>
      <c r="J807" s="1430"/>
      <c r="K807" s="1430"/>
      <c r="L807" s="1430"/>
      <c r="M807" s="1430"/>
      <c r="N807" s="1430"/>
      <c r="O807" s="1430"/>
      <c r="P807" s="1430"/>
      <c r="Q807" s="1430"/>
      <c r="R807" s="1430"/>
      <c r="S807" s="1430"/>
      <c r="T807" s="1430"/>
      <c r="U807" s="1430"/>
      <c r="V807" s="1430"/>
      <c r="W807" s="1430"/>
      <c r="X807" s="1430"/>
      <c r="Y807" s="1430"/>
      <c r="Z807" s="1430"/>
      <c r="AA807" s="1430"/>
      <c r="AB807" s="1430"/>
      <c r="AC807" s="1430"/>
      <c r="AD807" s="1430"/>
      <c r="AE807" s="1430"/>
      <c r="AF807" s="1430"/>
      <c r="AG807" s="1430"/>
      <c r="AH807" s="1430"/>
      <c r="AI807" s="1430"/>
      <c r="AJ807" s="1430"/>
      <c r="AK807" s="1430"/>
      <c r="AL807" s="1430"/>
      <c r="AM807" s="1430"/>
      <c r="AN807" s="1430"/>
      <c r="AO807" s="1430"/>
      <c r="AP807" s="1430"/>
      <c r="AQ807" s="1430"/>
      <c r="AR807" s="1430"/>
      <c r="AS807" s="1430"/>
      <c r="AT807" s="1430"/>
      <c r="AU807" s="1430"/>
      <c r="AV807" s="1430"/>
      <c r="AW807" s="1430"/>
      <c r="AX807" s="1430"/>
      <c r="AY807" s="1430"/>
      <c r="AZ807" s="1430"/>
      <c r="BA807" s="1430"/>
      <c r="BB807" s="1430"/>
      <c r="BC807" s="1430"/>
      <c r="BD807" s="1430"/>
    </row>
    <row r="808" spans="2:56">
      <c r="B808" s="1430"/>
      <c r="C808" s="1430"/>
      <c r="D808" s="1430"/>
      <c r="E808" s="1430"/>
      <c r="F808" s="1430"/>
      <c r="G808" s="1430"/>
      <c r="H808" s="1430"/>
      <c r="I808" s="1430"/>
      <c r="J808" s="1430"/>
      <c r="K808" s="1430"/>
      <c r="L808" s="1430"/>
      <c r="M808" s="1430"/>
      <c r="N808" s="1430"/>
      <c r="O808" s="1430"/>
      <c r="P808" s="1430"/>
      <c r="Q808" s="1430"/>
      <c r="R808" s="1430"/>
      <c r="S808" s="1430"/>
      <c r="T808" s="1430"/>
      <c r="U808" s="1430"/>
      <c r="V808" s="1430"/>
      <c r="W808" s="1430"/>
      <c r="X808" s="1430"/>
      <c r="Y808" s="1430"/>
      <c r="Z808" s="1430"/>
      <c r="AA808" s="1430"/>
      <c r="AB808" s="1430"/>
      <c r="AC808" s="1430"/>
      <c r="AD808" s="1430"/>
      <c r="AE808" s="1430"/>
      <c r="AF808" s="1430"/>
      <c r="AG808" s="1430"/>
      <c r="AH808" s="1430"/>
      <c r="AI808" s="1430"/>
      <c r="AJ808" s="1430"/>
      <c r="AK808" s="1430"/>
      <c r="AL808" s="1430"/>
      <c r="AM808" s="1430"/>
      <c r="AN808" s="1430"/>
      <c r="AO808" s="1430"/>
      <c r="AP808" s="1430"/>
      <c r="AQ808" s="1430"/>
      <c r="AR808" s="1430"/>
      <c r="AS808" s="1430"/>
      <c r="AT808" s="1430"/>
      <c r="AU808" s="1430"/>
      <c r="AV808" s="1430"/>
      <c r="AW808" s="1430"/>
      <c r="AX808" s="1430"/>
      <c r="AY808" s="1430"/>
      <c r="AZ808" s="1430"/>
      <c r="BA808" s="1430"/>
      <c r="BB808" s="1430"/>
      <c r="BC808" s="1430"/>
      <c r="BD808" s="1430"/>
    </row>
    <row r="809" spans="2:56">
      <c r="B809" s="1430"/>
      <c r="C809" s="1430"/>
      <c r="D809" s="1430"/>
      <c r="E809" s="1430"/>
      <c r="F809" s="1430"/>
      <c r="G809" s="1430"/>
      <c r="H809" s="1430"/>
      <c r="I809" s="1430"/>
      <c r="J809" s="1430"/>
      <c r="K809" s="1430"/>
      <c r="L809" s="1430"/>
      <c r="M809" s="1430"/>
      <c r="N809" s="1430"/>
      <c r="O809" s="1430"/>
      <c r="P809" s="1430"/>
      <c r="Q809" s="1430"/>
      <c r="R809" s="1430"/>
      <c r="S809" s="1430"/>
      <c r="T809" s="1430"/>
      <c r="U809" s="1430"/>
      <c r="V809" s="1430"/>
      <c r="W809" s="1430"/>
      <c r="X809" s="1430"/>
      <c r="Y809" s="1430"/>
      <c r="Z809" s="1430"/>
      <c r="AA809" s="1430"/>
      <c r="AB809" s="1430"/>
      <c r="AC809" s="1430"/>
      <c r="AD809" s="1430"/>
      <c r="AE809" s="1430"/>
      <c r="AF809" s="1430"/>
      <c r="AG809" s="1430"/>
      <c r="AH809" s="1430"/>
      <c r="AI809" s="1430"/>
      <c r="AJ809" s="1430"/>
      <c r="AK809" s="1430"/>
      <c r="AL809" s="1430"/>
      <c r="AM809" s="1430"/>
      <c r="AN809" s="1430"/>
      <c r="AO809" s="1430"/>
      <c r="AP809" s="1430"/>
      <c r="AQ809" s="1430"/>
      <c r="AR809" s="1430"/>
      <c r="AS809" s="1430"/>
      <c r="AT809" s="1430"/>
      <c r="AU809" s="1430"/>
      <c r="AV809" s="1430"/>
      <c r="AW809" s="1430"/>
      <c r="AX809" s="1430"/>
      <c r="AY809" s="1430"/>
      <c r="AZ809" s="1430"/>
      <c r="BA809" s="1430"/>
      <c r="BB809" s="1430"/>
      <c r="BC809" s="1430"/>
      <c r="BD809" s="1430"/>
    </row>
    <row r="810" spans="2:56">
      <c r="B810" s="1430"/>
      <c r="C810" s="1430"/>
      <c r="D810" s="1430"/>
      <c r="E810" s="1430"/>
      <c r="F810" s="1430"/>
      <c r="G810" s="1430"/>
      <c r="H810" s="1430"/>
      <c r="I810" s="1430"/>
      <c r="J810" s="1430"/>
      <c r="K810" s="1430"/>
      <c r="L810" s="1430"/>
      <c r="M810" s="1430"/>
      <c r="N810" s="1430"/>
      <c r="O810" s="1430"/>
      <c r="P810" s="1430"/>
      <c r="Q810" s="1430"/>
      <c r="R810" s="1430"/>
      <c r="S810" s="1430"/>
      <c r="T810" s="1430"/>
      <c r="U810" s="1430"/>
      <c r="V810" s="1430"/>
      <c r="W810" s="1430"/>
      <c r="X810" s="1430"/>
      <c r="Y810" s="1430"/>
      <c r="Z810" s="1430"/>
      <c r="AA810" s="1430"/>
      <c r="AB810" s="1430"/>
      <c r="AC810" s="1430"/>
      <c r="AD810" s="1430"/>
      <c r="AE810" s="1430"/>
      <c r="AF810" s="1430"/>
      <c r="AG810" s="1430"/>
      <c r="AH810" s="1430"/>
      <c r="AI810" s="1430"/>
      <c r="AJ810" s="1430"/>
      <c r="AK810" s="1430"/>
      <c r="AL810" s="1430"/>
      <c r="AM810" s="1430"/>
      <c r="AN810" s="1430"/>
      <c r="AO810" s="1430"/>
      <c r="AP810" s="1430"/>
      <c r="AQ810" s="1430"/>
      <c r="AR810" s="1430"/>
      <c r="AS810" s="1430"/>
      <c r="AT810" s="1430"/>
      <c r="AU810" s="1430"/>
      <c r="AV810" s="1430"/>
      <c r="AW810" s="1430"/>
      <c r="AX810" s="1430"/>
      <c r="AY810" s="1430"/>
      <c r="AZ810" s="1430"/>
      <c r="BA810" s="1430"/>
      <c r="BB810" s="1430"/>
      <c r="BC810" s="1430"/>
      <c r="BD810" s="1430"/>
    </row>
    <row r="811" spans="2:56">
      <c r="B811" s="1430"/>
      <c r="C811" s="1430"/>
      <c r="D811" s="1430"/>
      <c r="E811" s="1430"/>
      <c r="F811" s="1430"/>
      <c r="G811" s="1430"/>
      <c r="H811" s="1430"/>
      <c r="I811" s="1430"/>
      <c r="J811" s="1430"/>
      <c r="K811" s="1430"/>
      <c r="L811" s="1430"/>
      <c r="M811" s="1430"/>
      <c r="N811" s="1430"/>
      <c r="O811" s="1430"/>
      <c r="P811" s="1430"/>
      <c r="Q811" s="1430"/>
      <c r="R811" s="1430"/>
      <c r="S811" s="1430"/>
      <c r="T811" s="1430"/>
      <c r="U811" s="1430"/>
      <c r="V811" s="1430"/>
      <c r="W811" s="1430"/>
      <c r="X811" s="1430"/>
      <c r="Y811" s="1430"/>
      <c r="Z811" s="1430"/>
      <c r="AA811" s="1430"/>
      <c r="AB811" s="1430"/>
      <c r="AC811" s="1430"/>
      <c r="AD811" s="1430"/>
      <c r="AE811" s="1430"/>
      <c r="AF811" s="1430"/>
      <c r="AG811" s="1430"/>
      <c r="AH811" s="1430"/>
      <c r="AI811" s="1430"/>
      <c r="AJ811" s="1430"/>
      <c r="AK811" s="1430"/>
      <c r="AL811" s="1430"/>
      <c r="AM811" s="1430"/>
      <c r="AN811" s="1430"/>
      <c r="AO811" s="1430"/>
      <c r="AP811" s="1430"/>
      <c r="AQ811" s="1430"/>
      <c r="AR811" s="1430"/>
      <c r="AS811" s="1430"/>
      <c r="AT811" s="1430"/>
      <c r="AU811" s="1430"/>
      <c r="AV811" s="1430"/>
      <c r="AW811" s="1430"/>
      <c r="AX811" s="1430"/>
      <c r="AY811" s="1430"/>
      <c r="AZ811" s="1430"/>
      <c r="BA811" s="1430"/>
      <c r="BB811" s="1430"/>
      <c r="BC811" s="1430"/>
      <c r="BD811" s="1430"/>
    </row>
    <row r="812" spans="2:56">
      <c r="B812" s="1430"/>
      <c r="C812" s="1430"/>
      <c r="D812" s="1430"/>
      <c r="E812" s="1430"/>
      <c r="F812" s="1430"/>
      <c r="G812" s="1430"/>
      <c r="H812" s="1430"/>
      <c r="I812" s="1430"/>
      <c r="J812" s="1430"/>
      <c r="K812" s="1430"/>
      <c r="L812" s="1430"/>
      <c r="M812" s="1430"/>
      <c r="N812" s="1430"/>
      <c r="O812" s="1430"/>
      <c r="P812" s="1430"/>
      <c r="Q812" s="1430"/>
      <c r="R812" s="1430"/>
      <c r="S812" s="1430"/>
      <c r="T812" s="1430"/>
      <c r="U812" s="1430"/>
      <c r="V812" s="1430"/>
      <c r="W812" s="1430"/>
      <c r="X812" s="1430"/>
      <c r="Y812" s="1430"/>
      <c r="Z812" s="1430"/>
      <c r="AA812" s="1430"/>
      <c r="AB812" s="1430"/>
      <c r="AC812" s="1430"/>
      <c r="AD812" s="1430"/>
      <c r="AE812" s="1430"/>
      <c r="AF812" s="1430"/>
      <c r="AG812" s="1430"/>
      <c r="AH812" s="1430"/>
      <c r="AI812" s="1430"/>
      <c r="AJ812" s="1430"/>
      <c r="AK812" s="1430"/>
      <c r="AL812" s="1430"/>
      <c r="AM812" s="1430"/>
      <c r="AN812" s="1430"/>
      <c r="AO812" s="1430"/>
      <c r="AP812" s="1430"/>
      <c r="AQ812" s="1430"/>
      <c r="AR812" s="1430"/>
      <c r="AS812" s="1430"/>
      <c r="AT812" s="1430"/>
      <c r="AU812" s="1430"/>
      <c r="AV812" s="1430"/>
      <c r="AW812" s="1430"/>
      <c r="AX812" s="1430"/>
      <c r="AY812" s="1430"/>
      <c r="AZ812" s="1430"/>
      <c r="BA812" s="1430"/>
      <c r="BB812" s="1430"/>
      <c r="BC812" s="1430"/>
      <c r="BD812" s="1430"/>
    </row>
    <row r="813" spans="2:56">
      <c r="B813" s="1430"/>
      <c r="C813" s="1430"/>
      <c r="D813" s="1430"/>
      <c r="E813" s="1430"/>
      <c r="F813" s="1430"/>
      <c r="G813" s="1430"/>
      <c r="H813" s="1430"/>
      <c r="I813" s="1430"/>
      <c r="J813" s="1430"/>
      <c r="K813" s="1430"/>
      <c r="L813" s="1430"/>
      <c r="M813" s="1430"/>
      <c r="N813" s="1430"/>
      <c r="O813" s="1430"/>
      <c r="P813" s="1430"/>
      <c r="Q813" s="1430"/>
      <c r="R813" s="1430"/>
      <c r="S813" s="1430"/>
      <c r="T813" s="1430"/>
      <c r="U813" s="1430"/>
      <c r="V813" s="1430"/>
      <c r="W813" s="1430"/>
      <c r="X813" s="1430"/>
      <c r="Y813" s="1430"/>
      <c r="Z813" s="1430"/>
      <c r="AA813" s="1430"/>
      <c r="AB813" s="1430"/>
      <c r="AC813" s="1430"/>
      <c r="AD813" s="1430"/>
      <c r="AE813" s="1430"/>
      <c r="AF813" s="1430"/>
      <c r="AG813" s="1430"/>
      <c r="AH813" s="1430"/>
      <c r="AI813" s="1430"/>
      <c r="AJ813" s="1430"/>
      <c r="AK813" s="1430"/>
      <c r="AL813" s="1430"/>
      <c r="AM813" s="1430"/>
      <c r="AN813" s="1430"/>
      <c r="AO813" s="1430"/>
      <c r="AP813" s="1430"/>
      <c r="AQ813" s="1430"/>
      <c r="AR813" s="1430"/>
      <c r="AS813" s="1430"/>
      <c r="AT813" s="1430"/>
      <c r="AU813" s="1430"/>
      <c r="AV813" s="1430"/>
      <c r="AW813" s="1430"/>
      <c r="AX813" s="1430"/>
      <c r="AY813" s="1430"/>
      <c r="AZ813" s="1430"/>
      <c r="BA813" s="1430"/>
      <c r="BB813" s="1430"/>
      <c r="BC813" s="1430"/>
      <c r="BD813" s="1430"/>
    </row>
    <row r="814" spans="2:56">
      <c r="B814" s="1430"/>
      <c r="C814" s="1430"/>
      <c r="D814" s="1430"/>
      <c r="E814" s="1430"/>
      <c r="F814" s="1430"/>
      <c r="G814" s="1430"/>
      <c r="H814" s="1430"/>
      <c r="I814" s="1430"/>
      <c r="J814" s="1430"/>
      <c r="K814" s="1430"/>
      <c r="L814" s="1430"/>
      <c r="M814" s="1430"/>
      <c r="N814" s="1430"/>
      <c r="O814" s="1430"/>
      <c r="P814" s="1430"/>
      <c r="Q814" s="1430"/>
      <c r="R814" s="1430"/>
      <c r="S814" s="1430"/>
      <c r="T814" s="1430"/>
      <c r="U814" s="1430"/>
      <c r="V814" s="1430"/>
      <c r="W814" s="1430"/>
      <c r="X814" s="1430"/>
      <c r="Y814" s="1430"/>
      <c r="Z814" s="1430"/>
      <c r="AA814" s="1430"/>
      <c r="AB814" s="1430"/>
      <c r="AC814" s="1430"/>
      <c r="AD814" s="1430"/>
      <c r="AE814" s="1430"/>
      <c r="AF814" s="1430"/>
      <c r="AG814" s="1430"/>
      <c r="AH814" s="1430"/>
      <c r="AI814" s="1430"/>
      <c r="AJ814" s="1430"/>
      <c r="AK814" s="1430"/>
      <c r="AL814" s="1430"/>
      <c r="AM814" s="1430"/>
      <c r="AN814" s="1430"/>
      <c r="AO814" s="1430"/>
      <c r="AP814" s="1430"/>
      <c r="AQ814" s="1430"/>
      <c r="AR814" s="1430"/>
      <c r="AS814" s="1430"/>
      <c r="AT814" s="1430"/>
      <c r="AU814" s="1430"/>
      <c r="AV814" s="1430"/>
      <c r="AW814" s="1430"/>
      <c r="AX814" s="1430"/>
      <c r="AY814" s="1430"/>
      <c r="AZ814" s="1430"/>
      <c r="BA814" s="1430"/>
      <c r="BB814" s="1430"/>
      <c r="BC814" s="1430"/>
      <c r="BD814" s="1430"/>
    </row>
    <row r="815" spans="2:56">
      <c r="B815" s="1430"/>
      <c r="C815" s="1430"/>
      <c r="D815" s="1430"/>
      <c r="E815" s="1430"/>
      <c r="F815" s="1430"/>
      <c r="G815" s="1430"/>
      <c r="H815" s="1430"/>
      <c r="I815" s="1430"/>
      <c r="J815" s="1430"/>
      <c r="K815" s="1430"/>
      <c r="L815" s="1430"/>
      <c r="M815" s="1430"/>
      <c r="N815" s="1430"/>
      <c r="O815" s="1430"/>
      <c r="P815" s="1430"/>
      <c r="Q815" s="1430"/>
      <c r="R815" s="1430"/>
      <c r="S815" s="1430"/>
      <c r="T815" s="1430"/>
      <c r="U815" s="1430"/>
      <c r="V815" s="1430"/>
      <c r="W815" s="1430"/>
      <c r="X815" s="1430"/>
      <c r="Y815" s="1430"/>
      <c r="Z815" s="1430"/>
      <c r="AA815" s="1430"/>
      <c r="AB815" s="1430"/>
      <c r="AC815" s="1430"/>
      <c r="AD815" s="1430"/>
      <c r="AE815" s="1430"/>
      <c r="AF815" s="1430"/>
      <c r="AG815" s="1430"/>
      <c r="AH815" s="1430"/>
      <c r="AI815" s="1430"/>
      <c r="AJ815" s="1430"/>
      <c r="AK815" s="1430"/>
      <c r="AL815" s="1430"/>
      <c r="AM815" s="1430"/>
      <c r="AN815" s="1430"/>
      <c r="AO815" s="1430"/>
      <c r="AP815" s="1430"/>
      <c r="AQ815" s="1430"/>
      <c r="AR815" s="1430"/>
      <c r="AS815" s="1430"/>
      <c r="AT815" s="1430"/>
      <c r="AU815" s="1430"/>
      <c r="AV815" s="1430"/>
      <c r="AW815" s="1430"/>
      <c r="AX815" s="1430"/>
      <c r="AY815" s="1430"/>
      <c r="AZ815" s="1430"/>
      <c r="BA815" s="1430"/>
      <c r="BB815" s="1430"/>
      <c r="BC815" s="1430"/>
      <c r="BD815" s="1430"/>
    </row>
    <row r="816" spans="2:56">
      <c r="B816" s="1430"/>
      <c r="C816" s="1430"/>
      <c r="D816" s="1430"/>
      <c r="E816" s="1430"/>
      <c r="F816" s="1430"/>
      <c r="G816" s="1430"/>
      <c r="H816" s="1430"/>
      <c r="I816" s="1430"/>
      <c r="J816" s="1430"/>
      <c r="K816" s="1430"/>
      <c r="L816" s="1430"/>
      <c r="M816" s="1430"/>
      <c r="N816" s="1430"/>
      <c r="O816" s="1430"/>
      <c r="P816" s="1430"/>
      <c r="Q816" s="1430"/>
      <c r="R816" s="1430"/>
      <c r="S816" s="1430"/>
      <c r="T816" s="1430"/>
      <c r="U816" s="1430"/>
      <c r="V816" s="1430"/>
      <c r="W816" s="1430"/>
      <c r="X816" s="1430"/>
      <c r="Y816" s="1430"/>
      <c r="Z816" s="1430"/>
      <c r="AA816" s="1430"/>
      <c r="AB816" s="1430"/>
      <c r="AC816" s="1430"/>
      <c r="AD816" s="1430"/>
      <c r="AE816" s="1430"/>
      <c r="AF816" s="1430"/>
      <c r="AG816" s="1430"/>
      <c r="AH816" s="1430"/>
      <c r="AI816" s="1430"/>
      <c r="AJ816" s="1430"/>
      <c r="AK816" s="1430"/>
      <c r="AL816" s="1430"/>
      <c r="AM816" s="1430"/>
      <c r="AN816" s="1430"/>
      <c r="AO816" s="1430"/>
      <c r="AP816" s="1430"/>
      <c r="AQ816" s="1430"/>
      <c r="AR816" s="1430"/>
      <c r="AS816" s="1430"/>
      <c r="AT816" s="1430"/>
      <c r="AU816" s="1430"/>
      <c r="AV816" s="1430"/>
      <c r="AW816" s="1430"/>
      <c r="AX816" s="1430"/>
      <c r="AY816" s="1430"/>
      <c r="AZ816" s="1430"/>
      <c r="BA816" s="1430"/>
      <c r="BB816" s="1430"/>
      <c r="BC816" s="1430"/>
      <c r="BD816" s="1430"/>
    </row>
    <row r="817" spans="2:56">
      <c r="B817" s="1430"/>
      <c r="C817" s="1430"/>
      <c r="D817" s="1430"/>
      <c r="E817" s="1430"/>
      <c r="F817" s="1430"/>
      <c r="G817" s="1430"/>
      <c r="H817" s="1430"/>
      <c r="I817" s="1430"/>
      <c r="J817" s="1430"/>
      <c r="K817" s="1430"/>
      <c r="L817" s="1430"/>
      <c r="M817" s="1430"/>
      <c r="N817" s="1430"/>
      <c r="O817" s="1430"/>
      <c r="P817" s="1430"/>
      <c r="Q817" s="1430"/>
      <c r="R817" s="1430"/>
      <c r="S817" s="1430"/>
      <c r="T817" s="1430"/>
      <c r="U817" s="1430"/>
      <c r="V817" s="1430"/>
      <c r="W817" s="1430"/>
      <c r="X817" s="1430"/>
      <c r="Y817" s="1430"/>
      <c r="Z817" s="1430"/>
      <c r="AA817" s="1430"/>
      <c r="AB817" s="1430"/>
      <c r="AC817" s="1430"/>
      <c r="AD817" s="1430"/>
      <c r="AE817" s="1430"/>
      <c r="AF817" s="1430"/>
      <c r="AG817" s="1430"/>
      <c r="AH817" s="1430"/>
      <c r="AI817" s="1430"/>
      <c r="AJ817" s="1430"/>
      <c r="AK817" s="1430"/>
      <c r="AL817" s="1430"/>
      <c r="AM817" s="1430"/>
      <c r="AN817" s="1430"/>
      <c r="AO817" s="1430"/>
      <c r="AP817" s="1430"/>
      <c r="AQ817" s="1430"/>
      <c r="AR817" s="1430"/>
      <c r="AS817" s="1430"/>
      <c r="AT817" s="1430"/>
      <c r="AU817" s="1430"/>
      <c r="AV817" s="1430"/>
      <c r="AW817" s="1430"/>
      <c r="AX817" s="1430"/>
      <c r="AY817" s="1430"/>
      <c r="AZ817" s="1430"/>
      <c r="BA817" s="1430"/>
      <c r="BB817" s="1430"/>
      <c r="BC817" s="1430"/>
      <c r="BD817" s="1430"/>
    </row>
    <row r="818" spans="2:56">
      <c r="B818" s="1430"/>
      <c r="C818" s="1430"/>
      <c r="D818" s="1430"/>
      <c r="E818" s="1430"/>
      <c r="F818" s="1430"/>
      <c r="G818" s="1430"/>
      <c r="H818" s="1430"/>
      <c r="I818" s="1430"/>
      <c r="J818" s="1430"/>
      <c r="K818" s="1430"/>
      <c r="L818" s="1430"/>
      <c r="M818" s="1430"/>
      <c r="N818" s="1430"/>
      <c r="O818" s="1430"/>
      <c r="P818" s="1430"/>
      <c r="Q818" s="1430"/>
      <c r="R818" s="1430"/>
      <c r="S818" s="1430"/>
      <c r="T818" s="1430"/>
      <c r="U818" s="1430"/>
      <c r="V818" s="1430"/>
      <c r="W818" s="1430"/>
      <c r="X818" s="1430"/>
      <c r="Y818" s="1430"/>
      <c r="Z818" s="1430"/>
      <c r="AA818" s="1430"/>
      <c r="AB818" s="1430"/>
      <c r="AC818" s="1430"/>
      <c r="AD818" s="1430"/>
      <c r="AE818" s="1430"/>
      <c r="AF818" s="1430"/>
      <c r="AG818" s="1430"/>
      <c r="AH818" s="1430"/>
      <c r="AI818" s="1430"/>
      <c r="AJ818" s="1430"/>
      <c r="AK818" s="1430"/>
      <c r="AL818" s="1430"/>
      <c r="AM818" s="1430"/>
      <c r="AN818" s="1430"/>
      <c r="AO818" s="1430"/>
      <c r="AP818" s="1430"/>
      <c r="AQ818" s="1430"/>
      <c r="AR818" s="1430"/>
      <c r="AS818" s="1430"/>
      <c r="AT818" s="1430"/>
      <c r="AU818" s="1430"/>
      <c r="AV818" s="1430"/>
      <c r="AW818" s="1430"/>
      <c r="AX818" s="1430"/>
      <c r="AY818" s="1430"/>
      <c r="AZ818" s="1430"/>
      <c r="BA818" s="1430"/>
      <c r="BB818" s="1430"/>
      <c r="BC818" s="1430"/>
      <c r="BD818" s="1430"/>
    </row>
    <row r="819" spans="2:56">
      <c r="B819" s="1430"/>
      <c r="C819" s="1430"/>
      <c r="D819" s="1430"/>
      <c r="E819" s="1430"/>
      <c r="F819" s="1430"/>
      <c r="G819" s="1430"/>
      <c r="H819" s="1430"/>
      <c r="I819" s="1430"/>
      <c r="J819" s="1430"/>
      <c r="K819" s="1430"/>
      <c r="L819" s="1430"/>
      <c r="M819" s="1430"/>
      <c r="N819" s="1430"/>
      <c r="O819" s="1430"/>
      <c r="P819" s="1430"/>
      <c r="Q819" s="1430"/>
      <c r="R819" s="1430"/>
      <c r="S819" s="1430"/>
      <c r="T819" s="1430"/>
      <c r="U819" s="1430"/>
      <c r="V819" s="1430"/>
      <c r="W819" s="1430"/>
      <c r="X819" s="1430"/>
      <c r="Y819" s="1430"/>
      <c r="Z819" s="1430"/>
      <c r="AA819" s="1430"/>
      <c r="AB819" s="1430"/>
      <c r="AC819" s="1430"/>
      <c r="AD819" s="1430"/>
      <c r="AE819" s="1430"/>
      <c r="AF819" s="1430"/>
      <c r="AG819" s="1430"/>
      <c r="AH819" s="1430"/>
      <c r="AI819" s="1430"/>
      <c r="AJ819" s="1430"/>
      <c r="AK819" s="1430"/>
      <c r="AL819" s="1430"/>
      <c r="AM819" s="1430"/>
      <c r="AN819" s="1430"/>
      <c r="AO819" s="1430"/>
      <c r="AP819" s="1430"/>
      <c r="AQ819" s="1430"/>
      <c r="AR819" s="1430"/>
      <c r="AS819" s="1430"/>
      <c r="AT819" s="1430"/>
      <c r="AU819" s="1430"/>
      <c r="AV819" s="1430"/>
      <c r="AW819" s="1430"/>
      <c r="AX819" s="1430"/>
      <c r="AY819" s="1430"/>
      <c r="AZ819" s="1430"/>
      <c r="BA819" s="1430"/>
      <c r="BB819" s="1430"/>
      <c r="BC819" s="1430"/>
      <c r="BD819" s="1430"/>
    </row>
    <row r="820" spans="2:56">
      <c r="B820" s="1430"/>
      <c r="C820" s="1430"/>
      <c r="D820" s="1430"/>
      <c r="E820" s="1430"/>
      <c r="F820" s="1430"/>
      <c r="G820" s="1430"/>
      <c r="H820" s="1430"/>
      <c r="I820" s="1430"/>
      <c r="J820" s="1430"/>
      <c r="K820" s="1430"/>
      <c r="L820" s="1430"/>
      <c r="M820" s="1430"/>
      <c r="N820" s="1430"/>
      <c r="O820" s="1430"/>
      <c r="P820" s="1430"/>
      <c r="Q820" s="1430"/>
      <c r="R820" s="1430"/>
      <c r="S820" s="1430"/>
      <c r="T820" s="1430"/>
      <c r="U820" s="1430"/>
      <c r="V820" s="1430"/>
      <c r="W820" s="1430"/>
      <c r="X820" s="1430"/>
      <c r="Y820" s="1430"/>
      <c r="Z820" s="1430"/>
      <c r="AA820" s="1430"/>
      <c r="AB820" s="1430"/>
      <c r="AC820" s="1430"/>
      <c r="AD820" s="1430"/>
      <c r="AE820" s="1430"/>
      <c r="AF820" s="1430"/>
      <c r="AG820" s="1430"/>
      <c r="AH820" s="1430"/>
      <c r="AI820" s="1430"/>
      <c r="AJ820" s="1430"/>
      <c r="AK820" s="1430"/>
      <c r="AL820" s="1430"/>
      <c r="AM820" s="1430"/>
      <c r="AN820" s="1430"/>
      <c r="AO820" s="1430"/>
      <c r="AP820" s="1430"/>
      <c r="AQ820" s="1430"/>
      <c r="AR820" s="1430"/>
      <c r="AS820" s="1430"/>
      <c r="AT820" s="1430"/>
      <c r="AU820" s="1430"/>
      <c r="AV820" s="1430"/>
      <c r="AW820" s="1430"/>
      <c r="AX820" s="1430"/>
      <c r="AY820" s="1430"/>
      <c r="AZ820" s="1430"/>
      <c r="BA820" s="1430"/>
      <c r="BB820" s="1430"/>
      <c r="BC820" s="1430"/>
      <c r="BD820" s="1430"/>
    </row>
    <row r="821" spans="2:56">
      <c r="B821" s="1430"/>
      <c r="C821" s="1430"/>
      <c r="D821" s="1430"/>
      <c r="E821" s="1430"/>
      <c r="F821" s="1430"/>
      <c r="G821" s="1430"/>
      <c r="H821" s="1430"/>
      <c r="I821" s="1430"/>
      <c r="J821" s="1430"/>
      <c r="K821" s="1430"/>
      <c r="L821" s="1430"/>
      <c r="M821" s="1430"/>
      <c r="N821" s="1430"/>
      <c r="O821" s="1430"/>
      <c r="P821" s="1430"/>
      <c r="Q821" s="1430"/>
      <c r="R821" s="1430"/>
      <c r="S821" s="1430"/>
      <c r="T821" s="1430"/>
      <c r="U821" s="1430"/>
      <c r="V821" s="1430"/>
      <c r="W821" s="1430"/>
      <c r="X821" s="1430"/>
      <c r="Y821" s="1430"/>
      <c r="Z821" s="1430"/>
      <c r="AA821" s="1430"/>
      <c r="AB821" s="1430"/>
      <c r="AC821" s="1430"/>
      <c r="AD821" s="1430"/>
      <c r="AE821" s="1430"/>
      <c r="AF821" s="1430"/>
      <c r="AG821" s="1430"/>
      <c r="AH821" s="1430"/>
      <c r="AI821" s="1430"/>
      <c r="AJ821" s="1430"/>
      <c r="AK821" s="1430"/>
      <c r="AL821" s="1430"/>
      <c r="AM821" s="1430"/>
      <c r="AN821" s="1430"/>
      <c r="AO821" s="1430"/>
      <c r="AP821" s="1430"/>
      <c r="AQ821" s="1430"/>
      <c r="AR821" s="1430"/>
      <c r="AS821" s="1430"/>
      <c r="AT821" s="1430"/>
      <c r="AU821" s="1430"/>
      <c r="AV821" s="1430"/>
      <c r="AW821" s="1430"/>
      <c r="AX821" s="1430"/>
      <c r="AY821" s="1430"/>
      <c r="AZ821" s="1430"/>
      <c r="BA821" s="1430"/>
      <c r="BB821" s="1430"/>
      <c r="BC821" s="1430"/>
      <c r="BD821" s="1430"/>
    </row>
    <row r="822" spans="2:56">
      <c r="B822" s="1430"/>
      <c r="C822" s="1430"/>
      <c r="D822" s="1430"/>
      <c r="E822" s="1430"/>
      <c r="F822" s="1430"/>
      <c r="G822" s="1430"/>
      <c r="H822" s="1430"/>
      <c r="I822" s="1430"/>
      <c r="J822" s="1430"/>
      <c r="K822" s="1430"/>
      <c r="L822" s="1430"/>
      <c r="M822" s="1430"/>
      <c r="N822" s="1430"/>
      <c r="O822" s="1430"/>
      <c r="P822" s="1430"/>
      <c r="Q822" s="1430"/>
      <c r="R822" s="1430"/>
      <c r="S822" s="1430"/>
      <c r="T822" s="1430"/>
      <c r="U822" s="1430"/>
      <c r="V822" s="1430"/>
      <c r="W822" s="1430"/>
      <c r="X822" s="1430"/>
      <c r="Y822" s="1430"/>
      <c r="Z822" s="1430"/>
      <c r="AA822" s="1430"/>
      <c r="AB822" s="1430"/>
      <c r="AC822" s="1430"/>
      <c r="AD822" s="1430"/>
      <c r="AE822" s="1430"/>
      <c r="AF822" s="1430"/>
      <c r="AG822" s="1430"/>
      <c r="AH822" s="1430"/>
      <c r="AI822" s="1430"/>
      <c r="AJ822" s="1430"/>
      <c r="AK822" s="1430"/>
      <c r="AL822" s="1430"/>
      <c r="AM822" s="1430"/>
      <c r="AN822" s="1430"/>
      <c r="AO822" s="1430"/>
      <c r="AP822" s="1430"/>
      <c r="AQ822" s="1430"/>
      <c r="AR822" s="1430"/>
      <c r="AS822" s="1430"/>
      <c r="AT822" s="1430"/>
      <c r="AU822" s="1430"/>
      <c r="AV822" s="1430"/>
      <c r="AW822" s="1430"/>
      <c r="AX822" s="1430"/>
      <c r="AY822" s="1430"/>
      <c r="AZ822" s="1430"/>
      <c r="BA822" s="1430"/>
      <c r="BB822" s="1430"/>
      <c r="BC822" s="1430"/>
      <c r="BD822" s="1430"/>
    </row>
    <row r="823" spans="2:56">
      <c r="B823" s="1430"/>
      <c r="C823" s="1430"/>
      <c r="D823" s="1430"/>
      <c r="E823" s="1430"/>
      <c r="F823" s="1430"/>
      <c r="G823" s="1430"/>
      <c r="H823" s="1430"/>
      <c r="I823" s="1430"/>
      <c r="J823" s="1430"/>
      <c r="K823" s="1430"/>
      <c r="L823" s="1430"/>
      <c r="M823" s="1430"/>
      <c r="N823" s="1430"/>
      <c r="O823" s="1430"/>
      <c r="P823" s="1430"/>
      <c r="Q823" s="1430"/>
      <c r="R823" s="1430"/>
      <c r="S823" s="1430"/>
      <c r="T823" s="1430"/>
      <c r="U823" s="1430"/>
      <c r="V823" s="1430"/>
      <c r="W823" s="1430"/>
      <c r="X823" s="1430"/>
      <c r="Y823" s="1430"/>
      <c r="Z823" s="1430"/>
      <c r="AA823" s="1430"/>
      <c r="AB823" s="1430"/>
      <c r="AC823" s="1430"/>
      <c r="AD823" s="1430"/>
      <c r="AE823" s="1430"/>
      <c r="AF823" s="1430"/>
      <c r="AG823" s="1430"/>
      <c r="AH823" s="1430"/>
      <c r="AI823" s="1430"/>
      <c r="AJ823" s="1430"/>
      <c r="AK823" s="1430"/>
      <c r="AL823" s="1430"/>
      <c r="AM823" s="1430"/>
      <c r="AN823" s="1430"/>
      <c r="AO823" s="1430"/>
      <c r="AP823" s="1430"/>
      <c r="AQ823" s="1430"/>
      <c r="AR823" s="1430"/>
      <c r="AS823" s="1430"/>
      <c r="AT823" s="1430"/>
      <c r="AU823" s="1430"/>
      <c r="AV823" s="1430"/>
      <c r="AW823" s="1430"/>
      <c r="AX823" s="1430"/>
      <c r="AY823" s="1430"/>
      <c r="AZ823" s="1430"/>
      <c r="BA823" s="1430"/>
      <c r="BB823" s="1430"/>
      <c r="BC823" s="1430"/>
      <c r="BD823" s="1430"/>
    </row>
    <row r="824" spans="2:56">
      <c r="B824" s="1430"/>
      <c r="C824" s="1430"/>
      <c r="D824" s="1430"/>
      <c r="E824" s="1430"/>
      <c r="F824" s="1430"/>
      <c r="G824" s="1430"/>
      <c r="H824" s="1430"/>
      <c r="I824" s="1430"/>
      <c r="J824" s="1430"/>
      <c r="K824" s="1430"/>
      <c r="L824" s="1430"/>
      <c r="M824" s="1430"/>
      <c r="N824" s="1430"/>
      <c r="O824" s="1430"/>
      <c r="P824" s="1430"/>
      <c r="Q824" s="1430"/>
      <c r="R824" s="1430"/>
      <c r="S824" s="1430"/>
      <c r="T824" s="1430"/>
      <c r="U824" s="1430"/>
      <c r="V824" s="1430"/>
      <c r="W824" s="1430"/>
      <c r="X824" s="1430"/>
      <c r="Y824" s="1430"/>
      <c r="Z824" s="1430"/>
      <c r="AA824" s="1430"/>
      <c r="AB824" s="1430"/>
      <c r="AC824" s="1430"/>
      <c r="AD824" s="1430"/>
      <c r="AE824" s="1430"/>
      <c r="AF824" s="1430"/>
      <c r="AG824" s="1430"/>
      <c r="AH824" s="1430"/>
      <c r="AI824" s="1430"/>
      <c r="AJ824" s="1430"/>
      <c r="AK824" s="1430"/>
      <c r="AL824" s="1430"/>
      <c r="AM824" s="1430"/>
      <c r="AN824" s="1430"/>
      <c r="AO824" s="1430"/>
      <c r="AP824" s="1430"/>
      <c r="AQ824" s="1430"/>
      <c r="AR824" s="1430"/>
      <c r="AS824" s="1430"/>
      <c r="AT824" s="1430"/>
      <c r="AU824" s="1430"/>
      <c r="AV824" s="1430"/>
      <c r="AW824" s="1430"/>
      <c r="AX824" s="1430"/>
      <c r="AY824" s="1430"/>
      <c r="AZ824" s="1430"/>
      <c r="BA824" s="1430"/>
      <c r="BB824" s="1430"/>
      <c r="BC824" s="1430"/>
      <c r="BD824" s="1430"/>
    </row>
    <row r="825" spans="2:56">
      <c r="B825" s="1430"/>
      <c r="C825" s="1430"/>
      <c r="D825" s="1430"/>
      <c r="E825" s="1430"/>
      <c r="F825" s="1430"/>
      <c r="G825" s="1430"/>
      <c r="H825" s="1430"/>
      <c r="I825" s="1430"/>
      <c r="J825" s="1430"/>
      <c r="K825" s="1430"/>
      <c r="L825" s="1430"/>
      <c r="M825" s="1430"/>
      <c r="N825" s="1430"/>
      <c r="O825" s="1430"/>
      <c r="P825" s="1430"/>
      <c r="Q825" s="1430"/>
      <c r="R825" s="1430"/>
      <c r="S825" s="1430"/>
      <c r="T825" s="1430"/>
      <c r="U825" s="1430"/>
      <c r="V825" s="1430"/>
      <c r="W825" s="1430"/>
      <c r="X825" s="1430"/>
      <c r="Y825" s="1430"/>
      <c r="Z825" s="1430"/>
      <c r="AA825" s="1430"/>
      <c r="AB825" s="1430"/>
      <c r="AC825" s="1430"/>
      <c r="AD825" s="1430"/>
      <c r="AE825" s="1430"/>
      <c r="AF825" s="1430"/>
      <c r="AG825" s="1430"/>
      <c r="AH825" s="1430"/>
      <c r="AI825" s="1430"/>
      <c r="AJ825" s="1430"/>
      <c r="AK825" s="1430"/>
      <c r="AL825" s="1430"/>
      <c r="AM825" s="1430"/>
      <c r="AN825" s="1430"/>
      <c r="AO825" s="1430"/>
      <c r="AP825" s="1430"/>
      <c r="AQ825" s="1430"/>
      <c r="AR825" s="1430"/>
      <c r="AS825" s="1430"/>
      <c r="AT825" s="1430"/>
      <c r="AU825" s="1430"/>
      <c r="AV825" s="1430"/>
      <c r="AW825" s="1430"/>
      <c r="AX825" s="1430"/>
      <c r="AY825" s="1430"/>
      <c r="AZ825" s="1430"/>
      <c r="BA825" s="1430"/>
      <c r="BB825" s="1430"/>
      <c r="BC825" s="1430"/>
      <c r="BD825" s="1430"/>
    </row>
    <row r="826" spans="2:56">
      <c r="B826" s="1430"/>
      <c r="C826" s="1430"/>
      <c r="D826" s="1430"/>
      <c r="E826" s="1430"/>
      <c r="F826" s="1430"/>
      <c r="G826" s="1430"/>
      <c r="H826" s="1430"/>
      <c r="I826" s="1430"/>
      <c r="J826" s="1430"/>
      <c r="K826" s="1430"/>
      <c r="L826" s="1430"/>
      <c r="M826" s="1430"/>
      <c r="N826" s="1430"/>
      <c r="O826" s="1430"/>
      <c r="P826" s="1430"/>
      <c r="Q826" s="1430"/>
      <c r="R826" s="1430"/>
      <c r="S826" s="1430"/>
      <c r="T826" s="1430"/>
      <c r="U826" s="1430"/>
      <c r="V826" s="1430"/>
      <c r="W826" s="1430"/>
      <c r="X826" s="1430"/>
      <c r="Y826" s="1430"/>
      <c r="Z826" s="1430"/>
      <c r="AA826" s="1430"/>
      <c r="AB826" s="1430"/>
      <c r="AC826" s="1430"/>
      <c r="AD826" s="1430"/>
      <c r="AE826" s="1430"/>
      <c r="AF826" s="1430"/>
      <c r="AG826" s="1430"/>
      <c r="AH826" s="1430"/>
      <c r="AI826" s="1430"/>
      <c r="AJ826" s="1430"/>
      <c r="AK826" s="1430"/>
      <c r="AL826" s="1430"/>
      <c r="AM826" s="1430"/>
      <c r="AN826" s="1430"/>
      <c r="AO826" s="1430"/>
      <c r="AP826" s="1430"/>
      <c r="AQ826" s="1430"/>
      <c r="AR826" s="1430"/>
      <c r="AS826" s="1430"/>
      <c r="AT826" s="1430"/>
      <c r="AU826" s="1430"/>
      <c r="AV826" s="1430"/>
      <c r="AW826" s="1430"/>
      <c r="AX826" s="1430"/>
      <c r="AY826" s="1430"/>
      <c r="AZ826" s="1430"/>
      <c r="BA826" s="1430"/>
      <c r="BB826" s="1430"/>
      <c r="BC826" s="1430"/>
      <c r="BD826" s="1430"/>
    </row>
    <row r="827" spans="2:56">
      <c r="B827" s="1430"/>
      <c r="C827" s="1430"/>
      <c r="D827" s="1430"/>
      <c r="E827" s="1430"/>
      <c r="F827" s="1430"/>
      <c r="G827" s="1430"/>
      <c r="H827" s="1430"/>
      <c r="I827" s="1430"/>
      <c r="J827" s="1430"/>
      <c r="K827" s="1430"/>
      <c r="L827" s="1430"/>
      <c r="M827" s="1430"/>
      <c r="N827" s="1430"/>
      <c r="O827" s="1430"/>
      <c r="P827" s="1430"/>
      <c r="Q827" s="1430"/>
      <c r="R827" s="1430"/>
      <c r="S827" s="1430"/>
      <c r="T827" s="1430"/>
      <c r="U827" s="1430"/>
      <c r="V827" s="1430"/>
      <c r="W827" s="1430"/>
      <c r="X827" s="1430"/>
      <c r="Y827" s="1430"/>
      <c r="Z827" s="1430"/>
      <c r="AA827" s="1430"/>
      <c r="AB827" s="1430"/>
      <c r="AC827" s="1430"/>
      <c r="AD827" s="1430"/>
      <c r="AE827" s="1430"/>
      <c r="AF827" s="1430"/>
      <c r="AG827" s="1430"/>
      <c r="AH827" s="1430"/>
      <c r="AI827" s="1430"/>
      <c r="AJ827" s="1430"/>
      <c r="AK827" s="1430"/>
      <c r="AL827" s="1430"/>
      <c r="AM827" s="1430"/>
      <c r="AN827" s="1430"/>
      <c r="AO827" s="1430"/>
      <c r="AP827" s="1430"/>
      <c r="AQ827" s="1430"/>
      <c r="AR827" s="1430"/>
      <c r="AS827" s="1430"/>
      <c r="AT827" s="1430"/>
      <c r="AU827" s="1430"/>
      <c r="AV827" s="1430"/>
      <c r="AW827" s="1430"/>
      <c r="AX827" s="1430"/>
      <c r="AY827" s="1430"/>
      <c r="AZ827" s="1430"/>
      <c r="BA827" s="1430"/>
      <c r="BB827" s="1430"/>
      <c r="BC827" s="1430"/>
      <c r="BD827" s="1430"/>
    </row>
    <row r="828" spans="2:56">
      <c r="B828" s="1430"/>
      <c r="C828" s="1430"/>
      <c r="D828" s="1430"/>
      <c r="E828" s="1430"/>
      <c r="F828" s="1430"/>
      <c r="G828" s="1430"/>
      <c r="H828" s="1430"/>
      <c r="I828" s="1430"/>
      <c r="J828" s="1430"/>
      <c r="K828" s="1430"/>
      <c r="L828" s="1430"/>
      <c r="M828" s="1430"/>
      <c r="N828" s="1430"/>
      <c r="O828" s="1430"/>
      <c r="P828" s="1430"/>
      <c r="Q828" s="1430"/>
      <c r="R828" s="1430"/>
      <c r="S828" s="1430"/>
      <c r="T828" s="1430"/>
      <c r="U828" s="1430"/>
      <c r="V828" s="1430"/>
      <c r="W828" s="1430"/>
      <c r="X828" s="1430"/>
      <c r="Y828" s="1430"/>
      <c r="Z828" s="1430"/>
      <c r="AA828" s="1430"/>
      <c r="AB828" s="1430"/>
      <c r="AC828" s="1430"/>
      <c r="AD828" s="1430"/>
      <c r="AE828" s="1430"/>
      <c r="AF828" s="1430"/>
      <c r="AG828" s="1430"/>
      <c r="AH828" s="1430"/>
      <c r="AI828" s="1430"/>
      <c r="AJ828" s="1430"/>
      <c r="AK828" s="1430"/>
      <c r="AL828" s="1430"/>
      <c r="AM828" s="1430"/>
      <c r="AN828" s="1430"/>
      <c r="AO828" s="1430"/>
      <c r="AP828" s="1430"/>
      <c r="AQ828" s="1430"/>
      <c r="AR828" s="1430"/>
      <c r="AS828" s="1430"/>
      <c r="AT828" s="1430"/>
      <c r="AU828" s="1430"/>
      <c r="AV828" s="1430"/>
      <c r="AW828" s="1430"/>
      <c r="AX828" s="1430"/>
      <c r="AY828" s="1430"/>
      <c r="AZ828" s="1430"/>
      <c r="BA828" s="1430"/>
      <c r="BB828" s="1430"/>
      <c r="BC828" s="1430"/>
      <c r="BD828" s="1430"/>
    </row>
    <row r="829" spans="2:56">
      <c r="B829" s="1430"/>
      <c r="C829" s="1430"/>
      <c r="D829" s="1430"/>
      <c r="E829" s="1430"/>
      <c r="F829" s="1430"/>
      <c r="G829" s="1430"/>
      <c r="H829" s="1430"/>
      <c r="I829" s="1430"/>
      <c r="J829" s="1430"/>
      <c r="K829" s="1430"/>
      <c r="L829" s="1430"/>
      <c r="M829" s="1430"/>
      <c r="N829" s="1430"/>
      <c r="O829" s="1430"/>
      <c r="P829" s="1430"/>
      <c r="Q829" s="1430"/>
      <c r="R829" s="1430"/>
      <c r="S829" s="1430"/>
      <c r="T829" s="1430"/>
      <c r="U829" s="1430"/>
      <c r="V829" s="1430"/>
      <c r="W829" s="1430"/>
      <c r="X829" s="1430"/>
      <c r="Y829" s="1430"/>
      <c r="Z829" s="1430"/>
      <c r="AA829" s="1430"/>
      <c r="AB829" s="1430"/>
      <c r="AC829" s="1430"/>
      <c r="AD829" s="1430"/>
      <c r="AE829" s="1430"/>
      <c r="AF829" s="1430"/>
      <c r="AG829" s="1430"/>
      <c r="AH829" s="1430"/>
      <c r="AI829" s="1430"/>
      <c r="AJ829" s="1430"/>
      <c r="AK829" s="1430"/>
      <c r="AL829" s="1430"/>
      <c r="AM829" s="1430"/>
      <c r="AN829" s="1430"/>
      <c r="AO829" s="1430"/>
      <c r="AP829" s="1430"/>
      <c r="AQ829" s="1430"/>
      <c r="AR829" s="1430"/>
      <c r="AS829" s="1430"/>
      <c r="AT829" s="1430"/>
      <c r="AU829" s="1430"/>
      <c r="AV829" s="1430"/>
      <c r="AW829" s="1430"/>
      <c r="AX829" s="1430"/>
      <c r="AY829" s="1430"/>
      <c r="AZ829" s="1430"/>
      <c r="BA829" s="1430"/>
      <c r="BB829" s="1430"/>
      <c r="BC829" s="1430"/>
      <c r="BD829" s="1430"/>
    </row>
    <row r="830" spans="2:56">
      <c r="B830" s="1430"/>
      <c r="C830" s="1430"/>
      <c r="D830" s="1430"/>
      <c r="E830" s="1430"/>
      <c r="F830" s="1430"/>
      <c r="G830" s="1430"/>
      <c r="H830" s="1430"/>
      <c r="I830" s="1430"/>
      <c r="J830" s="1430"/>
      <c r="K830" s="1430"/>
      <c r="L830" s="1430"/>
      <c r="M830" s="1430"/>
      <c r="N830" s="1430"/>
      <c r="O830" s="1430"/>
      <c r="P830" s="1430"/>
      <c r="Q830" s="1430"/>
      <c r="R830" s="1430"/>
      <c r="S830" s="1430"/>
      <c r="T830" s="1430"/>
      <c r="U830" s="1430"/>
      <c r="V830" s="1430"/>
      <c r="W830" s="1430"/>
      <c r="X830" s="1430"/>
      <c r="Y830" s="1430"/>
      <c r="Z830" s="1430"/>
      <c r="AA830" s="1430"/>
      <c r="AB830" s="1430"/>
      <c r="AC830" s="1430"/>
      <c r="AD830" s="1430"/>
      <c r="AE830" s="1430"/>
      <c r="AF830" s="1430"/>
      <c r="AG830" s="1430"/>
      <c r="AH830" s="1430"/>
      <c r="AI830" s="1430"/>
      <c r="AJ830" s="1430"/>
      <c r="AK830" s="1430"/>
      <c r="AL830" s="1430"/>
      <c r="AM830" s="1430"/>
      <c r="AN830" s="1430"/>
      <c r="AO830" s="1430"/>
      <c r="AP830" s="1430"/>
      <c r="AQ830" s="1430"/>
      <c r="AR830" s="1430"/>
      <c r="AS830" s="1430"/>
      <c r="AT830" s="1430"/>
      <c r="AU830" s="1430"/>
      <c r="AV830" s="1430"/>
      <c r="AW830" s="1430"/>
      <c r="AX830" s="1430"/>
      <c r="AY830" s="1430"/>
      <c r="AZ830" s="1430"/>
      <c r="BA830" s="1430"/>
      <c r="BB830" s="1430"/>
      <c r="BC830" s="1430"/>
      <c r="BD830" s="1430"/>
    </row>
    <row r="831" spans="2:56">
      <c r="B831" s="1430"/>
      <c r="C831" s="1430"/>
      <c r="D831" s="1430"/>
      <c r="E831" s="1430"/>
      <c r="F831" s="1430"/>
      <c r="G831" s="1430"/>
      <c r="H831" s="1430"/>
      <c r="I831" s="1430"/>
      <c r="J831" s="1430"/>
      <c r="K831" s="1430"/>
      <c r="L831" s="1430"/>
      <c r="M831" s="1430"/>
      <c r="N831" s="1430"/>
      <c r="O831" s="1430"/>
      <c r="P831" s="1430"/>
      <c r="Q831" s="1430"/>
      <c r="R831" s="1430"/>
      <c r="S831" s="1430"/>
      <c r="T831" s="1430"/>
      <c r="U831" s="1430"/>
      <c r="V831" s="1430"/>
      <c r="W831" s="1430"/>
      <c r="X831" s="1430"/>
      <c r="Y831" s="1430"/>
      <c r="Z831" s="1430"/>
      <c r="AA831" s="1430"/>
      <c r="AB831" s="1430"/>
      <c r="AC831" s="1430"/>
      <c r="AD831" s="1430"/>
      <c r="AE831" s="1430"/>
      <c r="AF831" s="1430"/>
      <c r="AG831" s="1430"/>
      <c r="AH831" s="1430"/>
      <c r="AI831" s="1430"/>
      <c r="AJ831" s="1430"/>
      <c r="AK831" s="1430"/>
      <c r="AL831" s="1430"/>
      <c r="AM831" s="1430"/>
      <c r="AN831" s="1430"/>
      <c r="AO831" s="1430"/>
      <c r="AP831" s="1430"/>
      <c r="AQ831" s="1430"/>
      <c r="AR831" s="1430"/>
      <c r="AS831" s="1430"/>
      <c r="AT831" s="1430"/>
      <c r="AU831" s="1430"/>
      <c r="AV831" s="1430"/>
      <c r="AW831" s="1430"/>
      <c r="AX831" s="1430"/>
      <c r="AY831" s="1430"/>
      <c r="AZ831" s="1430"/>
      <c r="BA831" s="1430"/>
      <c r="BB831" s="1430"/>
      <c r="BC831" s="1430"/>
      <c r="BD831" s="1430"/>
    </row>
    <row r="832" spans="2:56">
      <c r="B832" s="1430"/>
      <c r="C832" s="1430"/>
      <c r="D832" s="1430"/>
      <c r="E832" s="1430"/>
      <c r="F832" s="1430"/>
      <c r="G832" s="1430"/>
      <c r="H832" s="1430"/>
      <c r="I832" s="1430"/>
      <c r="J832" s="1430"/>
      <c r="K832" s="1430"/>
      <c r="L832" s="1430"/>
      <c r="M832" s="1430"/>
      <c r="N832" s="1430"/>
      <c r="O832" s="1430"/>
      <c r="P832" s="1430"/>
      <c r="Q832" s="1430"/>
      <c r="R832" s="1430"/>
      <c r="S832" s="1430"/>
      <c r="T832" s="1430"/>
      <c r="U832" s="1430"/>
      <c r="V832" s="1430"/>
      <c r="W832" s="1430"/>
      <c r="X832" s="1430"/>
      <c r="Y832" s="1430"/>
      <c r="Z832" s="1430"/>
      <c r="AA832" s="1430"/>
      <c r="AB832" s="1430"/>
      <c r="AC832" s="1430"/>
      <c r="AD832" s="1430"/>
      <c r="AE832" s="1430"/>
      <c r="AF832" s="1430"/>
      <c r="AG832" s="1430"/>
      <c r="AH832" s="1430"/>
      <c r="AI832" s="1430"/>
      <c r="AJ832" s="1430"/>
      <c r="AK832" s="1430"/>
      <c r="AL832" s="1430"/>
      <c r="AM832" s="1430"/>
      <c r="AN832" s="1430"/>
      <c r="AO832" s="1430"/>
      <c r="AP832" s="1430"/>
      <c r="AQ832" s="1430"/>
      <c r="AR832" s="1430"/>
      <c r="AS832" s="1430"/>
      <c r="AT832" s="1430"/>
      <c r="AU832" s="1430"/>
      <c r="AV832" s="1430"/>
      <c r="AW832" s="1430"/>
      <c r="AX832" s="1430"/>
      <c r="AY832" s="1430"/>
      <c r="AZ832" s="1430"/>
      <c r="BA832" s="1430"/>
      <c r="BB832" s="1430"/>
      <c r="BC832" s="1430"/>
      <c r="BD832" s="1430"/>
    </row>
    <row r="833" spans="2:56">
      <c r="B833" s="1430"/>
      <c r="C833" s="1430"/>
      <c r="D833" s="1430"/>
      <c r="E833" s="1430"/>
      <c r="F833" s="1430"/>
      <c r="G833" s="1430"/>
      <c r="H833" s="1430"/>
      <c r="I833" s="1430"/>
      <c r="J833" s="1430"/>
      <c r="K833" s="1430"/>
      <c r="L833" s="1430"/>
      <c r="M833" s="1430"/>
      <c r="N833" s="1430"/>
      <c r="O833" s="1430"/>
      <c r="P833" s="1430"/>
      <c r="Q833" s="1430"/>
      <c r="R833" s="1430"/>
      <c r="S833" s="1430"/>
      <c r="T833" s="1430"/>
      <c r="U833" s="1430"/>
      <c r="V833" s="1430"/>
      <c r="W833" s="1430"/>
      <c r="X833" s="1430"/>
      <c r="Y833" s="1430"/>
      <c r="Z833" s="1430"/>
      <c r="AA833" s="1430"/>
      <c r="AB833" s="1430"/>
      <c r="AC833" s="1430"/>
      <c r="AD833" s="1430"/>
      <c r="AE833" s="1430"/>
      <c r="AF833" s="1430"/>
      <c r="AG833" s="1430"/>
      <c r="AH833" s="1430"/>
      <c r="AI833" s="1430"/>
      <c r="AJ833" s="1430"/>
      <c r="AK833" s="1430"/>
      <c r="AL833" s="1430"/>
      <c r="AM833" s="1430"/>
      <c r="AN833" s="1430"/>
      <c r="AO833" s="1430"/>
      <c r="AP833" s="1430"/>
      <c r="AQ833" s="1430"/>
      <c r="AR833" s="1430"/>
      <c r="AS833" s="1430"/>
      <c r="AT833" s="1430"/>
      <c r="AU833" s="1430"/>
      <c r="AV833" s="1430"/>
      <c r="AW833" s="1430"/>
      <c r="AX833" s="1430"/>
      <c r="AY833" s="1430"/>
      <c r="AZ833" s="1430"/>
      <c r="BA833" s="1430"/>
      <c r="BB833" s="1430"/>
      <c r="BC833" s="1430"/>
      <c r="BD833" s="1430"/>
    </row>
    <row r="834" spans="2:56">
      <c r="B834" s="1430"/>
      <c r="C834" s="1430"/>
      <c r="D834" s="1430"/>
      <c r="E834" s="1430"/>
      <c r="F834" s="1430"/>
      <c r="G834" s="1430"/>
      <c r="H834" s="1430"/>
      <c r="I834" s="1430"/>
      <c r="J834" s="1430"/>
      <c r="K834" s="1430"/>
      <c r="L834" s="1430"/>
      <c r="M834" s="1430"/>
      <c r="N834" s="1430"/>
      <c r="O834" s="1430"/>
      <c r="P834" s="1430"/>
      <c r="Q834" s="1430"/>
      <c r="R834" s="1430"/>
      <c r="S834" s="1430"/>
      <c r="T834" s="1430"/>
      <c r="U834" s="1430"/>
      <c r="V834" s="1430"/>
      <c r="W834" s="1430"/>
      <c r="X834" s="1430"/>
      <c r="Y834" s="1430"/>
      <c r="Z834" s="1430"/>
      <c r="AA834" s="1430"/>
      <c r="AB834" s="1430"/>
      <c r="AC834" s="1430"/>
      <c r="AD834" s="1430"/>
      <c r="AE834" s="1430"/>
      <c r="AF834" s="1430"/>
      <c r="AG834" s="1430"/>
      <c r="AH834" s="1430"/>
      <c r="AI834" s="1430"/>
      <c r="AJ834" s="1430"/>
      <c r="AK834" s="1430"/>
      <c r="AL834" s="1430"/>
      <c r="AM834" s="1430"/>
      <c r="AN834" s="1430"/>
      <c r="AO834" s="1430"/>
      <c r="AP834" s="1430"/>
      <c r="AQ834" s="1430"/>
      <c r="AR834" s="1430"/>
      <c r="AS834" s="1430"/>
      <c r="AT834" s="1430"/>
      <c r="AU834" s="1430"/>
      <c r="AV834" s="1430"/>
      <c r="AW834" s="1430"/>
      <c r="AX834" s="1430"/>
      <c r="AY834" s="1430"/>
      <c r="AZ834" s="1430"/>
      <c r="BA834" s="1430"/>
      <c r="BB834" s="1430"/>
      <c r="BC834" s="1430"/>
      <c r="BD834" s="1430"/>
    </row>
    <row r="835" spans="2:56">
      <c r="B835" s="1430"/>
      <c r="C835" s="1430"/>
      <c r="D835" s="1430"/>
      <c r="E835" s="1430"/>
      <c r="F835" s="1430"/>
      <c r="G835" s="1430"/>
      <c r="H835" s="1430"/>
      <c r="I835" s="1430"/>
      <c r="J835" s="1430"/>
      <c r="K835" s="1430"/>
      <c r="L835" s="1430"/>
      <c r="M835" s="1430"/>
      <c r="N835" s="1430"/>
      <c r="O835" s="1430"/>
      <c r="P835" s="1430"/>
      <c r="Q835" s="1430"/>
      <c r="R835" s="1430"/>
      <c r="S835" s="1430"/>
      <c r="T835" s="1430"/>
      <c r="U835" s="1430"/>
      <c r="V835" s="1430"/>
      <c r="W835" s="1430"/>
      <c r="X835" s="1430"/>
      <c r="Y835" s="1430"/>
      <c r="Z835" s="1430"/>
      <c r="AA835" s="1430"/>
      <c r="AB835" s="1430"/>
      <c r="AC835" s="1430"/>
      <c r="AD835" s="1430"/>
      <c r="AE835" s="1430"/>
      <c r="AF835" s="1430"/>
      <c r="AG835" s="1430"/>
      <c r="AH835" s="1430"/>
      <c r="AI835" s="1430"/>
      <c r="AJ835" s="1430"/>
      <c r="AK835" s="1430"/>
      <c r="AL835" s="1430"/>
      <c r="AM835" s="1430"/>
      <c r="AN835" s="1430"/>
      <c r="AO835" s="1430"/>
      <c r="AP835" s="1430"/>
      <c r="AQ835" s="1430"/>
      <c r="AR835" s="1430"/>
      <c r="AS835" s="1430"/>
      <c r="AT835" s="1430"/>
      <c r="AU835" s="1430"/>
      <c r="AV835" s="1430"/>
      <c r="AW835" s="1430"/>
      <c r="AX835" s="1430"/>
      <c r="AY835" s="1430"/>
      <c r="AZ835" s="1430"/>
      <c r="BA835" s="1430"/>
      <c r="BB835" s="1430"/>
      <c r="BC835" s="1430"/>
      <c r="BD835" s="1430"/>
    </row>
    <row r="836" spans="2:56">
      <c r="B836" s="1430"/>
      <c r="C836" s="1430"/>
      <c r="D836" s="1430"/>
      <c r="E836" s="1430"/>
      <c r="F836" s="1430"/>
      <c r="G836" s="1430"/>
      <c r="H836" s="1430"/>
      <c r="I836" s="1430"/>
      <c r="J836" s="1430"/>
      <c r="K836" s="1430"/>
      <c r="L836" s="1430"/>
      <c r="M836" s="1430"/>
      <c r="N836" s="1430"/>
      <c r="O836" s="1430"/>
      <c r="P836" s="1430"/>
      <c r="Q836" s="1430"/>
      <c r="R836" s="1430"/>
      <c r="S836" s="1430"/>
      <c r="T836" s="1430"/>
      <c r="U836" s="1430"/>
      <c r="V836" s="1430"/>
      <c r="W836" s="1430"/>
      <c r="X836" s="1430"/>
      <c r="Y836" s="1430"/>
      <c r="Z836" s="1430"/>
      <c r="AA836" s="1430"/>
      <c r="AB836" s="1430"/>
      <c r="AC836" s="1430"/>
      <c r="AD836" s="1430"/>
      <c r="AE836" s="1430"/>
      <c r="AF836" s="1430"/>
      <c r="AG836" s="1430"/>
      <c r="AH836" s="1430"/>
      <c r="AI836" s="1430"/>
      <c r="AJ836" s="1430"/>
      <c r="AK836" s="1430"/>
      <c r="AL836" s="1430"/>
      <c r="AM836" s="1430"/>
      <c r="AN836" s="1430"/>
      <c r="AO836" s="1430"/>
      <c r="AP836" s="1430"/>
      <c r="AQ836" s="1430"/>
      <c r="AR836" s="1430"/>
      <c r="AS836" s="1430"/>
      <c r="AT836" s="1430"/>
      <c r="AU836" s="1430"/>
      <c r="AV836" s="1430"/>
      <c r="AW836" s="1430"/>
      <c r="AX836" s="1430"/>
      <c r="AY836" s="1430"/>
      <c r="AZ836" s="1430"/>
      <c r="BA836" s="1430"/>
      <c r="BB836" s="1430"/>
      <c r="BC836" s="1430"/>
      <c r="BD836" s="1430"/>
    </row>
    <row r="837" spans="2:56">
      <c r="B837" s="1430"/>
      <c r="C837" s="1430"/>
      <c r="D837" s="1430"/>
      <c r="E837" s="1430"/>
      <c r="F837" s="1430"/>
      <c r="G837" s="1430"/>
      <c r="H837" s="1430"/>
      <c r="I837" s="1430"/>
      <c r="J837" s="1430"/>
      <c r="K837" s="1430"/>
      <c r="L837" s="1430"/>
      <c r="M837" s="1430"/>
      <c r="N837" s="1430"/>
      <c r="O837" s="1430"/>
      <c r="P837" s="1430"/>
      <c r="Q837" s="1430"/>
      <c r="R837" s="1430"/>
      <c r="S837" s="1430"/>
      <c r="T837" s="1430"/>
      <c r="U837" s="1430"/>
      <c r="V837" s="1430"/>
      <c r="W837" s="1430"/>
      <c r="X837" s="1430"/>
      <c r="Y837" s="1430"/>
      <c r="Z837" s="1430"/>
      <c r="AA837" s="1430"/>
      <c r="AB837" s="1430"/>
      <c r="AC837" s="1430"/>
      <c r="AD837" s="1430"/>
      <c r="AE837" s="1430"/>
      <c r="AF837" s="1430"/>
      <c r="AG837" s="1430"/>
      <c r="AH837" s="1430"/>
      <c r="AI837" s="1430"/>
      <c r="AJ837" s="1430"/>
      <c r="AK837" s="1430"/>
      <c r="AL837" s="1430"/>
      <c r="AM837" s="1430"/>
      <c r="AN837" s="1430"/>
      <c r="AO837" s="1430"/>
      <c r="AP837" s="1430"/>
      <c r="AQ837" s="1430"/>
      <c r="AR837" s="1430"/>
      <c r="AS837" s="1430"/>
      <c r="AT837" s="1430"/>
      <c r="AU837" s="1430"/>
      <c r="AV837" s="1430"/>
      <c r="AW837" s="1430"/>
      <c r="AX837" s="1430"/>
      <c r="AY837" s="1430"/>
      <c r="AZ837" s="1430"/>
      <c r="BA837" s="1430"/>
      <c r="BB837" s="1430"/>
      <c r="BC837" s="1430"/>
      <c r="BD837" s="1430"/>
    </row>
    <row r="838" spans="2:56">
      <c r="B838" s="1430"/>
      <c r="C838" s="1430"/>
      <c r="D838" s="1430"/>
      <c r="E838" s="1430"/>
      <c r="F838" s="1430"/>
      <c r="G838" s="1430"/>
      <c r="H838" s="1430"/>
      <c r="I838" s="1430"/>
      <c r="J838" s="1430"/>
      <c r="K838" s="1430"/>
      <c r="L838" s="1430"/>
      <c r="M838" s="1430"/>
      <c r="N838" s="1430"/>
      <c r="O838" s="1430"/>
      <c r="P838" s="1430"/>
      <c r="Q838" s="1430"/>
      <c r="R838" s="1430"/>
      <c r="S838" s="1430"/>
      <c r="T838" s="1430"/>
      <c r="U838" s="1430"/>
      <c r="V838" s="1430"/>
      <c r="W838" s="1430"/>
      <c r="X838" s="1430"/>
      <c r="Y838" s="1430"/>
      <c r="Z838" s="1430"/>
      <c r="AA838" s="1430"/>
      <c r="AB838" s="1430"/>
      <c r="AC838" s="1430"/>
      <c r="AD838" s="1430"/>
      <c r="AE838" s="1430"/>
      <c r="AF838" s="1430"/>
      <c r="AG838" s="1430"/>
      <c r="AH838" s="1430"/>
      <c r="AI838" s="1430"/>
      <c r="AJ838" s="1430"/>
      <c r="AK838" s="1430"/>
      <c r="AL838" s="1430"/>
      <c r="AM838" s="1430"/>
      <c r="AN838" s="1430"/>
      <c r="AO838" s="1430"/>
      <c r="AP838" s="1430"/>
      <c r="AQ838" s="1430"/>
      <c r="AR838" s="1430"/>
      <c r="AS838" s="1430"/>
      <c r="AT838" s="1430"/>
      <c r="AU838" s="1430"/>
      <c r="AV838" s="1430"/>
      <c r="AW838" s="1430"/>
      <c r="AX838" s="1430"/>
      <c r="AY838" s="1430"/>
      <c r="AZ838" s="1430"/>
      <c r="BA838" s="1430"/>
      <c r="BB838" s="1430"/>
      <c r="BC838" s="1430"/>
      <c r="BD838" s="1430"/>
    </row>
    <row r="839" spans="2:56">
      <c r="B839" s="1430"/>
      <c r="C839" s="1430"/>
      <c r="D839" s="1430"/>
      <c r="E839" s="1430"/>
      <c r="F839" s="1430"/>
      <c r="G839" s="1430"/>
      <c r="H839" s="1430"/>
      <c r="I839" s="1430"/>
      <c r="J839" s="1430"/>
      <c r="K839" s="1430"/>
      <c r="L839" s="1430"/>
      <c r="M839" s="1430"/>
      <c r="N839" s="1430"/>
      <c r="O839" s="1430"/>
      <c r="P839" s="1430"/>
      <c r="Q839" s="1430"/>
      <c r="R839" s="1430"/>
      <c r="S839" s="1430"/>
      <c r="T839" s="1430"/>
      <c r="U839" s="1430"/>
      <c r="V839" s="1430"/>
      <c r="W839" s="1430"/>
      <c r="X839" s="1430"/>
      <c r="Y839" s="1430"/>
      <c r="Z839" s="1430"/>
      <c r="AA839" s="1430"/>
      <c r="AB839" s="1430"/>
      <c r="AC839" s="1430"/>
      <c r="AD839" s="1430"/>
      <c r="AE839" s="1430"/>
      <c r="AF839" s="1430"/>
      <c r="AG839" s="1430"/>
      <c r="AH839" s="1430"/>
      <c r="AI839" s="1430"/>
      <c r="AJ839" s="1430"/>
      <c r="AK839" s="1430"/>
      <c r="AL839" s="1430"/>
      <c r="AM839" s="1430"/>
      <c r="AN839" s="1430"/>
      <c r="AO839" s="1430"/>
      <c r="AP839" s="1430"/>
      <c r="AQ839" s="1430"/>
      <c r="AR839" s="1430"/>
      <c r="AS839" s="1430"/>
      <c r="AT839" s="1430"/>
      <c r="AU839" s="1430"/>
      <c r="AV839" s="1430"/>
      <c r="AW839" s="1430"/>
      <c r="AX839" s="1430"/>
      <c r="AY839" s="1430"/>
      <c r="AZ839" s="1430"/>
      <c r="BA839" s="1430"/>
      <c r="BB839" s="1430"/>
      <c r="BC839" s="1430"/>
      <c r="BD839" s="1430"/>
    </row>
    <row r="840" spans="2:56">
      <c r="B840" s="1430"/>
      <c r="C840" s="1430"/>
      <c r="D840" s="1430"/>
      <c r="E840" s="1430"/>
      <c r="F840" s="1430"/>
      <c r="G840" s="1430"/>
      <c r="H840" s="1430"/>
      <c r="I840" s="1430"/>
      <c r="J840" s="1430"/>
      <c r="K840" s="1430"/>
      <c r="L840" s="1430"/>
      <c r="M840" s="1430"/>
      <c r="N840" s="1430"/>
      <c r="O840" s="1430"/>
      <c r="P840" s="1430"/>
      <c r="Q840" s="1430"/>
      <c r="R840" s="1430"/>
      <c r="S840" s="1430"/>
      <c r="T840" s="1430"/>
      <c r="U840" s="1430"/>
      <c r="V840" s="1430"/>
      <c r="W840" s="1430"/>
      <c r="X840" s="1430"/>
      <c r="Y840" s="1430"/>
      <c r="Z840" s="1430"/>
      <c r="AA840" s="1430"/>
      <c r="AB840" s="1430"/>
      <c r="AC840" s="1430"/>
      <c r="AD840" s="1430"/>
      <c r="AE840" s="1430"/>
      <c r="AF840" s="1430"/>
      <c r="AG840" s="1430"/>
      <c r="AH840" s="1430"/>
      <c r="AI840" s="1430"/>
      <c r="AJ840" s="1430"/>
      <c r="AK840" s="1430"/>
      <c r="AL840" s="1430"/>
      <c r="AM840" s="1430"/>
      <c r="AN840" s="1430"/>
      <c r="AO840" s="1430"/>
      <c r="AP840" s="1430"/>
      <c r="AQ840" s="1430"/>
      <c r="AR840" s="1430"/>
      <c r="AS840" s="1430"/>
      <c r="AT840" s="1430"/>
      <c r="AU840" s="1430"/>
      <c r="AV840" s="1430"/>
      <c r="AW840" s="1430"/>
      <c r="AX840" s="1430"/>
      <c r="AY840" s="1430"/>
      <c r="AZ840" s="1430"/>
      <c r="BA840" s="1430"/>
      <c r="BB840" s="1430"/>
      <c r="BC840" s="1430"/>
      <c r="BD840" s="1430"/>
    </row>
    <row r="841" spans="2:56">
      <c r="B841" s="1430"/>
      <c r="C841" s="1430"/>
      <c r="D841" s="1430"/>
      <c r="E841" s="1430"/>
      <c r="F841" s="1430"/>
      <c r="G841" s="1430"/>
      <c r="H841" s="1430"/>
      <c r="I841" s="1430"/>
      <c r="J841" s="1430"/>
      <c r="K841" s="1430"/>
      <c r="L841" s="1430"/>
      <c r="M841" s="1430"/>
      <c r="N841" s="1430"/>
      <c r="O841" s="1430"/>
      <c r="P841" s="1430"/>
      <c r="Q841" s="1430"/>
      <c r="R841" s="1430"/>
      <c r="S841" s="1430"/>
      <c r="T841" s="1430"/>
      <c r="U841" s="1430"/>
      <c r="V841" s="1430"/>
      <c r="W841" s="1430"/>
      <c r="X841" s="1430"/>
      <c r="Y841" s="1430"/>
      <c r="Z841" s="1430"/>
      <c r="AA841" s="1430"/>
      <c r="AB841" s="1430"/>
      <c r="AC841" s="1430"/>
      <c r="AD841" s="1430"/>
      <c r="AE841" s="1430"/>
      <c r="AF841" s="1430"/>
      <c r="AG841" s="1430"/>
      <c r="AH841" s="1430"/>
      <c r="AI841" s="1430"/>
      <c r="AJ841" s="1430"/>
      <c r="AK841" s="1430"/>
      <c r="AL841" s="1430"/>
      <c r="AM841" s="1430"/>
      <c r="AN841" s="1430"/>
      <c r="AO841" s="1430"/>
      <c r="AP841" s="1430"/>
      <c r="AQ841" s="1430"/>
      <c r="AR841" s="1430"/>
      <c r="AS841" s="1430"/>
      <c r="AT841" s="1430"/>
      <c r="AU841" s="1430"/>
      <c r="AV841" s="1430"/>
      <c r="AW841" s="1430"/>
      <c r="AX841" s="1430"/>
      <c r="AY841" s="1430"/>
      <c r="AZ841" s="1430"/>
      <c r="BA841" s="1430"/>
      <c r="BB841" s="1430"/>
      <c r="BC841" s="1430"/>
      <c r="BD841" s="1430"/>
    </row>
    <row r="842" spans="2:56">
      <c r="B842" s="1430"/>
      <c r="C842" s="1430"/>
      <c r="D842" s="1430"/>
      <c r="E842" s="1430"/>
      <c r="F842" s="1430"/>
      <c r="G842" s="1430"/>
      <c r="H842" s="1430"/>
      <c r="I842" s="1430"/>
      <c r="J842" s="1430"/>
      <c r="K842" s="1430"/>
      <c r="L842" s="1430"/>
      <c r="M842" s="1430"/>
      <c r="N842" s="1430"/>
      <c r="O842" s="1430"/>
      <c r="P842" s="1430"/>
      <c r="Q842" s="1430"/>
      <c r="R842" s="1430"/>
      <c r="S842" s="1430"/>
      <c r="T842" s="1430"/>
      <c r="U842" s="1430"/>
      <c r="V842" s="1430"/>
      <c r="W842" s="1430"/>
      <c r="X842" s="1430"/>
      <c r="Y842" s="1430"/>
      <c r="Z842" s="1430"/>
      <c r="AA842" s="1430"/>
      <c r="AB842" s="1430"/>
      <c r="AC842" s="1430"/>
      <c r="AD842" s="1430"/>
      <c r="AE842" s="1430"/>
      <c r="AF842" s="1430"/>
      <c r="AG842" s="1430"/>
      <c r="AH842" s="1430"/>
      <c r="AI842" s="1430"/>
      <c r="AJ842" s="1430"/>
      <c r="AK842" s="1430"/>
      <c r="AL842" s="1430"/>
      <c r="AM842" s="1430"/>
      <c r="AN842" s="1430"/>
      <c r="AO842" s="1430"/>
      <c r="AP842" s="1430"/>
      <c r="AQ842" s="1430"/>
      <c r="AR842" s="1430"/>
      <c r="AS842" s="1430"/>
      <c r="AT842" s="1430"/>
      <c r="AU842" s="1430"/>
      <c r="AV842" s="1430"/>
      <c r="AW842" s="1430"/>
      <c r="AX842" s="1430"/>
      <c r="AY842" s="1430"/>
      <c r="AZ842" s="1430"/>
      <c r="BA842" s="1430"/>
      <c r="BB842" s="1430"/>
      <c r="BC842" s="1430"/>
      <c r="BD842" s="1430"/>
    </row>
    <row r="843" spans="2:56">
      <c r="B843" s="1430"/>
      <c r="C843" s="1430"/>
      <c r="D843" s="1430"/>
      <c r="E843" s="1430"/>
      <c r="F843" s="1430"/>
      <c r="G843" s="1430"/>
      <c r="H843" s="1430"/>
      <c r="I843" s="1430"/>
      <c r="J843" s="1430"/>
      <c r="K843" s="1430"/>
      <c r="L843" s="1430"/>
      <c r="M843" s="1430"/>
      <c r="N843" s="1430"/>
      <c r="O843" s="1430"/>
      <c r="P843" s="1430"/>
      <c r="Q843" s="1430"/>
      <c r="R843" s="1430"/>
      <c r="S843" s="1430"/>
      <c r="T843" s="1430"/>
      <c r="U843" s="1430"/>
      <c r="V843" s="1430"/>
      <c r="W843" s="1430"/>
      <c r="X843" s="1430"/>
      <c r="Y843" s="1430"/>
      <c r="Z843" s="1430"/>
      <c r="AA843" s="1430"/>
      <c r="AB843" s="1430"/>
      <c r="AC843" s="1430"/>
      <c r="AD843" s="1430"/>
      <c r="AE843" s="1430"/>
      <c r="AF843" s="1430"/>
      <c r="AG843" s="1430"/>
      <c r="AH843" s="1430"/>
      <c r="AI843" s="1430"/>
      <c r="AJ843" s="1430"/>
      <c r="AK843" s="1430"/>
      <c r="AL843" s="1430"/>
      <c r="AM843" s="1430"/>
      <c r="AN843" s="1430"/>
      <c r="AO843" s="1430"/>
      <c r="AP843" s="1430"/>
      <c r="AQ843" s="1430"/>
      <c r="AR843" s="1430"/>
      <c r="AS843" s="1430"/>
      <c r="AT843" s="1430"/>
      <c r="AU843" s="1430"/>
      <c r="AV843" s="1430"/>
      <c r="AW843" s="1430"/>
      <c r="AX843" s="1430"/>
      <c r="AY843" s="1430"/>
      <c r="AZ843" s="1430"/>
      <c r="BA843" s="1430"/>
      <c r="BB843" s="1430"/>
      <c r="BC843" s="1430"/>
      <c r="BD843" s="1430"/>
    </row>
    <row r="844" spans="2:56">
      <c r="B844" s="1430"/>
      <c r="C844" s="1430"/>
      <c r="D844" s="1430"/>
      <c r="E844" s="1430"/>
      <c r="F844" s="1430"/>
      <c r="G844" s="1430"/>
      <c r="H844" s="1430"/>
      <c r="I844" s="1430"/>
      <c r="J844" s="1430"/>
      <c r="K844" s="1430"/>
      <c r="L844" s="1430"/>
      <c r="M844" s="1430"/>
      <c r="N844" s="1430"/>
      <c r="O844" s="1430"/>
      <c r="P844" s="1430"/>
      <c r="Q844" s="1430"/>
      <c r="R844" s="1430"/>
      <c r="S844" s="1430"/>
      <c r="T844" s="1430"/>
      <c r="U844" s="1430"/>
      <c r="V844" s="1430"/>
      <c r="W844" s="1430"/>
      <c r="X844" s="1430"/>
      <c r="Y844" s="1430"/>
      <c r="Z844" s="1430"/>
      <c r="AA844" s="1430"/>
      <c r="AB844" s="1430"/>
      <c r="AC844" s="1430"/>
      <c r="AD844" s="1430"/>
      <c r="AE844" s="1430"/>
      <c r="AF844" s="1430"/>
      <c r="AG844" s="1430"/>
      <c r="AH844" s="1430"/>
      <c r="AI844" s="1430"/>
      <c r="AJ844" s="1430"/>
      <c r="AK844" s="1430"/>
      <c r="AL844" s="1430"/>
      <c r="AM844" s="1430"/>
      <c r="AN844" s="1430"/>
      <c r="AO844" s="1430"/>
      <c r="AP844" s="1430"/>
      <c r="AQ844" s="1430"/>
      <c r="AR844" s="1430"/>
      <c r="AS844" s="1430"/>
      <c r="AT844" s="1430"/>
      <c r="AU844" s="1430"/>
      <c r="AV844" s="1430"/>
      <c r="AW844" s="1430"/>
      <c r="AX844" s="1430"/>
      <c r="AY844" s="1430"/>
      <c r="AZ844" s="1430"/>
      <c r="BA844" s="1430"/>
      <c r="BB844" s="1430"/>
      <c r="BC844" s="1430"/>
      <c r="BD844" s="1430"/>
    </row>
    <row r="845" spans="2:56">
      <c r="B845" s="1430"/>
      <c r="C845" s="1430"/>
      <c r="D845" s="1430"/>
      <c r="E845" s="1430"/>
      <c r="F845" s="1430"/>
      <c r="G845" s="1430"/>
      <c r="H845" s="1430"/>
      <c r="I845" s="1430"/>
      <c r="J845" s="1430"/>
      <c r="K845" s="1430"/>
      <c r="L845" s="1430"/>
      <c r="M845" s="1430"/>
      <c r="N845" s="1430"/>
      <c r="O845" s="1430"/>
      <c r="P845" s="1430"/>
      <c r="Q845" s="1430"/>
      <c r="R845" s="1430"/>
      <c r="S845" s="1430"/>
      <c r="T845" s="1430"/>
      <c r="U845" s="1430"/>
      <c r="V845" s="1430"/>
      <c r="W845" s="1430"/>
      <c r="X845" s="1430"/>
      <c r="Y845" s="1430"/>
      <c r="Z845" s="1430"/>
      <c r="AA845" s="1430"/>
      <c r="AB845" s="1430"/>
      <c r="AC845" s="1430"/>
      <c r="AD845" s="1430"/>
      <c r="AE845" s="1430"/>
      <c r="AF845" s="1430"/>
      <c r="AG845" s="1430"/>
      <c r="AH845" s="1430"/>
      <c r="AI845" s="1430"/>
      <c r="AJ845" s="1430"/>
      <c r="AK845" s="1430"/>
      <c r="AL845" s="1430"/>
      <c r="AM845" s="1430"/>
      <c r="AN845" s="1430"/>
      <c r="AO845" s="1430"/>
      <c r="AP845" s="1430"/>
      <c r="AQ845" s="1430"/>
      <c r="AR845" s="1430"/>
      <c r="AS845" s="1430"/>
      <c r="AT845" s="1430"/>
      <c r="AU845" s="1430"/>
      <c r="AV845" s="1430"/>
      <c r="AW845" s="1430"/>
      <c r="AX845" s="1430"/>
      <c r="AY845" s="1430"/>
      <c r="AZ845" s="1430"/>
      <c r="BA845" s="1430"/>
      <c r="BB845" s="1430"/>
      <c r="BC845" s="1430"/>
      <c r="BD845" s="1430"/>
    </row>
    <row r="846" spans="2:56">
      <c r="B846" s="1430"/>
      <c r="C846" s="1430"/>
      <c r="D846" s="1430"/>
      <c r="E846" s="1430"/>
      <c r="F846" s="1430"/>
      <c r="G846" s="1430"/>
      <c r="H846" s="1430"/>
      <c r="I846" s="1430"/>
      <c r="J846" s="1430"/>
      <c r="K846" s="1430"/>
      <c r="L846" s="1430"/>
      <c r="M846" s="1430"/>
      <c r="N846" s="1430"/>
      <c r="O846" s="1430"/>
      <c r="P846" s="1430"/>
      <c r="Q846" s="1430"/>
      <c r="R846" s="1430"/>
      <c r="S846" s="1430"/>
      <c r="T846" s="1430"/>
      <c r="U846" s="1430"/>
      <c r="V846" s="1430"/>
      <c r="W846" s="1430"/>
      <c r="X846" s="1430"/>
      <c r="Y846" s="1430"/>
      <c r="Z846" s="1430"/>
      <c r="AA846" s="1430"/>
      <c r="AB846" s="1430"/>
      <c r="AC846" s="1430"/>
      <c r="AD846" s="1430"/>
      <c r="AE846" s="1430"/>
      <c r="AF846" s="1430"/>
      <c r="AG846" s="1430"/>
      <c r="AH846" s="1430"/>
      <c r="AI846" s="1430"/>
      <c r="AJ846" s="1430"/>
      <c r="AK846" s="1430"/>
      <c r="AL846" s="1430"/>
      <c r="AM846" s="1430"/>
      <c r="AN846" s="1430"/>
      <c r="AO846" s="1430"/>
      <c r="AP846" s="1430"/>
      <c r="AQ846" s="1430"/>
      <c r="AR846" s="1430"/>
      <c r="AS846" s="1430"/>
      <c r="AT846" s="1430"/>
      <c r="AU846" s="1430"/>
      <c r="AV846" s="1430"/>
      <c r="AW846" s="1430"/>
      <c r="AX846" s="1430"/>
      <c r="AY846" s="1430"/>
      <c r="AZ846" s="1430"/>
      <c r="BA846" s="1430"/>
      <c r="BB846" s="1430"/>
      <c r="BC846" s="1430"/>
      <c r="BD846" s="1430"/>
    </row>
    <row r="847" spans="2:56">
      <c r="B847" s="1430"/>
      <c r="C847" s="1430"/>
      <c r="D847" s="1430"/>
      <c r="E847" s="1430"/>
      <c r="F847" s="1430"/>
      <c r="G847" s="1430"/>
      <c r="H847" s="1430"/>
      <c r="I847" s="1430"/>
      <c r="J847" s="1430"/>
      <c r="K847" s="1430"/>
      <c r="L847" s="1430"/>
      <c r="M847" s="1430"/>
      <c r="N847" s="1430"/>
      <c r="O847" s="1430"/>
      <c r="P847" s="1430"/>
      <c r="Q847" s="1430"/>
      <c r="R847" s="1430"/>
      <c r="S847" s="1430"/>
      <c r="T847" s="1430"/>
      <c r="U847" s="1430"/>
      <c r="V847" s="1430"/>
      <c r="W847" s="1430"/>
      <c r="X847" s="1430"/>
      <c r="Y847" s="1430"/>
      <c r="Z847" s="1430"/>
      <c r="AA847" s="1430"/>
      <c r="AB847" s="1430"/>
      <c r="AC847" s="1430"/>
      <c r="AD847" s="1430"/>
      <c r="AE847" s="1430"/>
      <c r="AF847" s="1430"/>
      <c r="AG847" s="1430"/>
      <c r="AH847" s="1430"/>
      <c r="AI847" s="1430"/>
      <c r="AJ847" s="1430"/>
      <c r="AK847" s="1430"/>
      <c r="AL847" s="1430"/>
      <c r="AM847" s="1430"/>
      <c r="AN847" s="1430"/>
      <c r="AO847" s="1430"/>
      <c r="AP847" s="1430"/>
      <c r="AQ847" s="1430"/>
      <c r="AR847" s="1430"/>
      <c r="AS847" s="1430"/>
      <c r="AT847" s="1430"/>
      <c r="AU847" s="1430"/>
      <c r="AV847" s="1430"/>
      <c r="AW847" s="1430"/>
      <c r="AX847" s="1430"/>
      <c r="AY847" s="1430"/>
      <c r="AZ847" s="1430"/>
      <c r="BA847" s="1430"/>
      <c r="BB847" s="1430"/>
      <c r="BC847" s="1430"/>
      <c r="BD847" s="1430"/>
    </row>
    <row r="848" spans="2:56">
      <c r="B848" s="1430"/>
      <c r="C848" s="1430"/>
      <c r="D848" s="1430"/>
      <c r="E848" s="1430"/>
      <c r="F848" s="1430"/>
      <c r="G848" s="1430"/>
      <c r="H848" s="1430"/>
      <c r="I848" s="1430"/>
      <c r="J848" s="1430"/>
      <c r="K848" s="1430"/>
      <c r="L848" s="1430"/>
      <c r="M848" s="1430"/>
      <c r="N848" s="1430"/>
      <c r="O848" s="1430"/>
      <c r="P848" s="1430"/>
      <c r="Q848" s="1430"/>
      <c r="R848" s="1430"/>
      <c r="S848" s="1430"/>
      <c r="T848" s="1430"/>
      <c r="U848" s="1430"/>
      <c r="V848" s="1430"/>
      <c r="W848" s="1430"/>
      <c r="X848" s="1430"/>
      <c r="Y848" s="1430"/>
      <c r="Z848" s="1430"/>
      <c r="AA848" s="1430"/>
      <c r="AB848" s="1430"/>
      <c r="AC848" s="1430"/>
      <c r="AD848" s="1430"/>
      <c r="AE848" s="1430"/>
      <c r="AF848" s="1430"/>
      <c r="AG848" s="1430"/>
      <c r="AH848" s="1430"/>
      <c r="AI848" s="1430"/>
      <c r="AJ848" s="1430"/>
      <c r="AK848" s="1430"/>
      <c r="AL848" s="1430"/>
      <c r="AM848" s="1430"/>
      <c r="AN848" s="1430"/>
      <c r="AO848" s="1430"/>
      <c r="AP848" s="1430"/>
      <c r="AQ848" s="1430"/>
      <c r="AR848" s="1430"/>
      <c r="AS848" s="1430"/>
      <c r="AT848" s="1430"/>
      <c r="AU848" s="1430"/>
      <c r="AV848" s="1430"/>
      <c r="AW848" s="1430"/>
      <c r="AX848" s="1430"/>
      <c r="AY848" s="1430"/>
      <c r="AZ848" s="1430"/>
      <c r="BA848" s="1430"/>
      <c r="BB848" s="1430"/>
      <c r="BC848" s="1430"/>
      <c r="BD848" s="1430"/>
    </row>
    <row r="849" spans="2:56">
      <c r="B849" s="1430"/>
      <c r="C849" s="1430"/>
      <c r="D849" s="1430"/>
      <c r="E849" s="1430"/>
      <c r="F849" s="1430"/>
      <c r="G849" s="1430"/>
      <c r="H849" s="1430"/>
      <c r="I849" s="1430"/>
      <c r="J849" s="1430"/>
      <c r="K849" s="1430"/>
      <c r="L849" s="1430"/>
      <c r="M849" s="1430"/>
      <c r="N849" s="1430"/>
      <c r="O849" s="1430"/>
      <c r="P849" s="1430"/>
      <c r="Q849" s="1430"/>
      <c r="R849" s="1430"/>
      <c r="S849" s="1430"/>
      <c r="T849" s="1430"/>
      <c r="U849" s="1430"/>
      <c r="V849" s="1430"/>
      <c r="W849" s="1430"/>
      <c r="X849" s="1430"/>
      <c r="Y849" s="1430"/>
      <c r="Z849" s="1430"/>
      <c r="AA849" s="1430"/>
      <c r="AB849" s="1430"/>
      <c r="AC849" s="1430"/>
      <c r="AD849" s="1430"/>
      <c r="AE849" s="1430"/>
      <c r="AF849" s="1430"/>
      <c r="AG849" s="1430"/>
      <c r="AH849" s="1430"/>
      <c r="AI849" s="1430"/>
      <c r="AJ849" s="1430"/>
      <c r="AK849" s="1430"/>
      <c r="AL849" s="1430"/>
      <c r="AM849" s="1430"/>
      <c r="AN849" s="1430"/>
      <c r="AO849" s="1430"/>
      <c r="AP849" s="1430"/>
      <c r="AQ849" s="1430"/>
      <c r="AR849" s="1430"/>
      <c r="AS849" s="1430"/>
      <c r="AT849" s="1430"/>
      <c r="AU849" s="1430"/>
      <c r="AV849" s="1430"/>
      <c r="AW849" s="1430"/>
      <c r="AX849" s="1430"/>
      <c r="AY849" s="1430"/>
      <c r="AZ849" s="1430"/>
      <c r="BA849" s="1430"/>
      <c r="BB849" s="1430"/>
      <c r="BC849" s="1430"/>
      <c r="BD849" s="1430"/>
    </row>
    <row r="850" spans="2:56">
      <c r="B850" s="1430"/>
      <c r="C850" s="1430"/>
      <c r="D850" s="1430"/>
      <c r="E850" s="1430"/>
      <c r="F850" s="1430"/>
      <c r="G850" s="1430"/>
      <c r="H850" s="1430"/>
      <c r="I850" s="1430"/>
      <c r="J850" s="1430"/>
      <c r="K850" s="1430"/>
      <c r="L850" s="1430"/>
      <c r="M850" s="1430"/>
      <c r="N850" s="1430"/>
      <c r="O850" s="1430"/>
      <c r="P850" s="1430"/>
      <c r="Q850" s="1430"/>
      <c r="R850" s="1430"/>
      <c r="S850" s="1430"/>
      <c r="T850" s="1430"/>
      <c r="U850" s="1430"/>
      <c r="V850" s="1430"/>
      <c r="W850" s="1430"/>
      <c r="X850" s="1430"/>
      <c r="Y850" s="1430"/>
      <c r="Z850" s="1430"/>
      <c r="AA850" s="1430"/>
      <c r="AB850" s="1430"/>
      <c r="AC850" s="1430"/>
      <c r="AD850" s="1430"/>
      <c r="AE850" s="1430"/>
      <c r="AF850" s="1430"/>
      <c r="AG850" s="1430"/>
      <c r="AH850" s="1430"/>
      <c r="AI850" s="1430"/>
      <c r="AJ850" s="1430"/>
      <c r="AK850" s="1430"/>
      <c r="AL850" s="1430"/>
      <c r="AM850" s="1430"/>
      <c r="AN850" s="1430"/>
      <c r="AO850" s="1430"/>
      <c r="AP850" s="1430"/>
      <c r="AQ850" s="1430"/>
      <c r="AR850" s="1430"/>
      <c r="AS850" s="1430"/>
      <c r="AT850" s="1430"/>
      <c r="AU850" s="1430"/>
      <c r="AV850" s="1430"/>
      <c r="AW850" s="1430"/>
      <c r="AX850" s="1430"/>
      <c r="AY850" s="1430"/>
      <c r="AZ850" s="1430"/>
      <c r="BA850" s="1430"/>
      <c r="BB850" s="1430"/>
      <c r="BC850" s="1430"/>
      <c r="BD850" s="1430"/>
    </row>
    <row r="851" spans="2:56">
      <c r="B851" s="1430"/>
      <c r="C851" s="1430"/>
      <c r="D851" s="1430"/>
      <c r="E851" s="1430"/>
      <c r="F851" s="1430"/>
      <c r="G851" s="1430"/>
      <c r="H851" s="1430"/>
      <c r="I851" s="1430"/>
      <c r="J851" s="1430"/>
      <c r="K851" s="1430"/>
      <c r="L851" s="1430"/>
      <c r="M851" s="1430"/>
      <c r="N851" s="1430"/>
      <c r="O851" s="1430"/>
      <c r="P851" s="1430"/>
      <c r="Q851" s="1430"/>
      <c r="R851" s="1430"/>
      <c r="S851" s="1430"/>
      <c r="T851" s="1430"/>
      <c r="U851" s="1430"/>
      <c r="V851" s="1430"/>
      <c r="W851" s="1430"/>
      <c r="X851" s="1430"/>
      <c r="Y851" s="1430"/>
      <c r="Z851" s="1430"/>
      <c r="AA851" s="1430"/>
      <c r="AB851" s="1430"/>
      <c r="AC851" s="1430"/>
      <c r="AD851" s="1430"/>
      <c r="AE851" s="1430"/>
      <c r="AF851" s="1430"/>
      <c r="AG851" s="1430"/>
      <c r="AH851" s="1430"/>
      <c r="AI851" s="1430"/>
      <c r="AJ851" s="1430"/>
      <c r="AK851" s="1430"/>
      <c r="AL851" s="1430"/>
      <c r="AM851" s="1430"/>
      <c r="AN851" s="1430"/>
      <c r="AO851" s="1430"/>
      <c r="AP851" s="1430"/>
      <c r="AQ851" s="1430"/>
      <c r="AR851" s="1430"/>
      <c r="AS851" s="1430"/>
      <c r="AT851" s="1430"/>
      <c r="AU851" s="1430"/>
      <c r="AV851" s="1430"/>
      <c r="AW851" s="1430"/>
      <c r="AX851" s="1430"/>
      <c r="AY851" s="1430"/>
      <c r="AZ851" s="1430"/>
      <c r="BA851" s="1430"/>
      <c r="BB851" s="1430"/>
      <c r="BC851" s="1430"/>
      <c r="BD851" s="1430"/>
    </row>
    <row r="852" spans="2:56">
      <c r="B852" s="1430"/>
      <c r="C852" s="1430"/>
      <c r="D852" s="1430"/>
      <c r="E852" s="1430"/>
      <c r="F852" s="1430"/>
      <c r="G852" s="1430"/>
      <c r="H852" s="1430"/>
      <c r="I852" s="1430"/>
      <c r="J852" s="1430"/>
      <c r="K852" s="1430"/>
      <c r="L852" s="1430"/>
      <c r="M852" s="1430"/>
      <c r="N852" s="1430"/>
      <c r="O852" s="1430"/>
      <c r="P852" s="1430"/>
      <c r="Q852" s="1430"/>
      <c r="R852" s="1430"/>
      <c r="S852" s="1430"/>
      <c r="T852" s="1430"/>
      <c r="U852" s="1430"/>
      <c r="V852" s="1430"/>
      <c r="W852" s="1430"/>
      <c r="X852" s="1430"/>
      <c r="Y852" s="1430"/>
      <c r="Z852" s="1430"/>
      <c r="AA852" s="1430"/>
      <c r="AB852" s="1430"/>
      <c r="AC852" s="1430"/>
      <c r="AD852" s="1430"/>
      <c r="AE852" s="1430"/>
      <c r="AF852" s="1430"/>
      <c r="AG852" s="1430"/>
      <c r="AH852" s="1430"/>
      <c r="AI852" s="1430"/>
      <c r="AJ852" s="1430"/>
      <c r="AK852" s="1430"/>
      <c r="AL852" s="1430"/>
      <c r="AM852" s="1430"/>
      <c r="AN852" s="1430"/>
      <c r="AO852" s="1430"/>
      <c r="AP852" s="1430"/>
      <c r="AQ852" s="1430"/>
      <c r="AR852" s="1430"/>
      <c r="AS852" s="1430"/>
      <c r="AT852" s="1430"/>
      <c r="AU852" s="1430"/>
      <c r="AV852" s="1430"/>
      <c r="AW852" s="1430"/>
      <c r="AX852" s="1430"/>
      <c r="AY852" s="1430"/>
      <c r="AZ852" s="1430"/>
      <c r="BA852" s="1430"/>
      <c r="BB852" s="1430"/>
      <c r="BC852" s="1430"/>
      <c r="BD852" s="1430"/>
    </row>
    <row r="853" spans="2:56">
      <c r="B853" s="1430"/>
      <c r="C853" s="1430"/>
      <c r="D853" s="1430"/>
      <c r="E853" s="1430"/>
      <c r="F853" s="1430"/>
      <c r="G853" s="1430"/>
      <c r="H853" s="1430"/>
      <c r="I853" s="1430"/>
      <c r="J853" s="1430"/>
      <c r="K853" s="1430"/>
      <c r="L853" s="1430"/>
      <c r="M853" s="1430"/>
      <c r="N853" s="1430"/>
      <c r="O853" s="1430"/>
      <c r="P853" s="1430"/>
      <c r="Q853" s="1430"/>
      <c r="R853" s="1430"/>
      <c r="S853" s="1430"/>
      <c r="T853" s="1430"/>
      <c r="U853" s="1430"/>
      <c r="V853" s="1430"/>
      <c r="W853" s="1430"/>
      <c r="X853" s="1430"/>
      <c r="Y853" s="1430"/>
      <c r="Z853" s="1430"/>
      <c r="AA853" s="1430"/>
      <c r="AB853" s="1430"/>
      <c r="AC853" s="1430"/>
      <c r="AD853" s="1430"/>
      <c r="AE853" s="1430"/>
      <c r="AF853" s="1430"/>
      <c r="AG853" s="1430"/>
      <c r="AH853" s="1430"/>
      <c r="AI853" s="1430"/>
      <c r="AJ853" s="1430"/>
      <c r="AK853" s="1430"/>
      <c r="AL853" s="1430"/>
      <c r="AM853" s="1430"/>
      <c r="AN853" s="1430"/>
      <c r="AO853" s="1430"/>
      <c r="AP853" s="1430"/>
      <c r="AQ853" s="1430"/>
      <c r="AR853" s="1430"/>
      <c r="AS853" s="1430"/>
      <c r="AT853" s="1430"/>
      <c r="AU853" s="1430"/>
      <c r="AV853" s="1430"/>
      <c r="AW853" s="1430"/>
      <c r="AX853" s="1430"/>
      <c r="AY853" s="1430"/>
      <c r="AZ853" s="1430"/>
      <c r="BA853" s="1430"/>
      <c r="BB853" s="1430"/>
      <c r="BC853" s="1430"/>
      <c r="BD853" s="1430"/>
    </row>
    <row r="854" spans="2:56">
      <c r="B854" s="1430"/>
      <c r="C854" s="1430"/>
      <c r="D854" s="1430"/>
      <c r="E854" s="1430"/>
      <c r="F854" s="1430"/>
      <c r="G854" s="1430"/>
      <c r="H854" s="1430"/>
      <c r="I854" s="1430"/>
      <c r="J854" s="1430"/>
      <c r="K854" s="1430"/>
      <c r="L854" s="1430"/>
      <c r="M854" s="1430"/>
      <c r="N854" s="1430"/>
      <c r="O854" s="1430"/>
      <c r="P854" s="1430"/>
      <c r="Q854" s="1430"/>
      <c r="R854" s="1430"/>
      <c r="S854" s="1430"/>
      <c r="T854" s="1430"/>
      <c r="U854" s="1430"/>
      <c r="V854" s="1430"/>
      <c r="W854" s="1430"/>
      <c r="X854" s="1430"/>
      <c r="Y854" s="1430"/>
      <c r="Z854" s="1430"/>
      <c r="AA854" s="1430"/>
      <c r="AB854" s="1430"/>
      <c r="AC854" s="1430"/>
      <c r="AD854" s="1430"/>
      <c r="AE854" s="1430"/>
      <c r="AF854" s="1430"/>
      <c r="AG854" s="1430"/>
      <c r="AH854" s="1430"/>
      <c r="AI854" s="1430"/>
      <c r="AJ854" s="1430"/>
      <c r="AK854" s="1430"/>
      <c r="AL854" s="1430"/>
      <c r="AM854" s="1430"/>
      <c r="AN854" s="1430"/>
      <c r="AO854" s="1430"/>
      <c r="AP854" s="1430"/>
      <c r="AQ854" s="1430"/>
      <c r="AR854" s="1430"/>
      <c r="AS854" s="1430"/>
      <c r="AT854" s="1430"/>
      <c r="AU854" s="1430"/>
      <c r="AV854" s="1430"/>
      <c r="AW854" s="1430"/>
      <c r="AX854" s="1430"/>
      <c r="AY854" s="1430"/>
      <c r="AZ854" s="1430"/>
      <c r="BA854" s="1430"/>
      <c r="BB854" s="1430"/>
      <c r="BC854" s="1430"/>
      <c r="BD854" s="1430"/>
    </row>
    <row r="855" spans="2:56">
      <c r="B855" s="1430"/>
      <c r="C855" s="1430"/>
      <c r="D855" s="1430"/>
      <c r="E855" s="1430"/>
      <c r="F855" s="1430"/>
      <c r="G855" s="1430"/>
      <c r="H855" s="1430"/>
      <c r="I855" s="1430"/>
      <c r="J855" s="1430"/>
      <c r="K855" s="1430"/>
      <c r="L855" s="1430"/>
      <c r="M855" s="1430"/>
      <c r="N855" s="1430"/>
      <c r="O855" s="1430"/>
      <c r="P855" s="1430"/>
      <c r="Q855" s="1430"/>
      <c r="R855" s="1430"/>
      <c r="S855" s="1430"/>
      <c r="T855" s="1430"/>
      <c r="U855" s="1430"/>
      <c r="V855" s="1430"/>
      <c r="W855" s="1430"/>
      <c r="X855" s="1430"/>
      <c r="Y855" s="1430"/>
      <c r="Z855" s="1430"/>
      <c r="AA855" s="1430"/>
      <c r="AB855" s="1430"/>
      <c r="AC855" s="1430"/>
      <c r="AD855" s="1430"/>
      <c r="AE855" s="1430"/>
      <c r="AF855" s="1430"/>
      <c r="AG855" s="1430"/>
      <c r="AH855" s="1430"/>
      <c r="AI855" s="1430"/>
      <c r="AJ855" s="1430"/>
      <c r="AK855" s="1430"/>
      <c r="AL855" s="1430"/>
      <c r="AM855" s="1430"/>
      <c r="AN855" s="1430"/>
      <c r="AO855" s="1430"/>
      <c r="AP855" s="1430"/>
      <c r="AQ855" s="1430"/>
      <c r="AR855" s="1430"/>
      <c r="AS855" s="1430"/>
      <c r="AT855" s="1430"/>
      <c r="AU855" s="1430"/>
      <c r="AV855" s="1430"/>
      <c r="AW855" s="1430"/>
      <c r="AX855" s="1430"/>
      <c r="AY855" s="1430"/>
      <c r="AZ855" s="1430"/>
      <c r="BA855" s="1430"/>
      <c r="BB855" s="1430"/>
      <c r="BC855" s="1430"/>
      <c r="BD855" s="1430"/>
    </row>
    <row r="856" spans="2:56">
      <c r="B856" s="1430"/>
      <c r="C856" s="1430"/>
      <c r="D856" s="1430"/>
      <c r="E856" s="1430"/>
      <c r="F856" s="1430"/>
      <c r="G856" s="1430"/>
      <c r="H856" s="1430"/>
      <c r="I856" s="1430"/>
      <c r="J856" s="1430"/>
      <c r="K856" s="1430"/>
      <c r="L856" s="1430"/>
      <c r="M856" s="1430"/>
      <c r="N856" s="1430"/>
      <c r="O856" s="1430"/>
      <c r="P856" s="1430"/>
      <c r="Q856" s="1430"/>
      <c r="R856" s="1430"/>
      <c r="S856" s="1430"/>
      <c r="T856" s="1430"/>
      <c r="U856" s="1430"/>
      <c r="V856" s="1430"/>
      <c r="W856" s="1430"/>
      <c r="X856" s="1430"/>
      <c r="Y856" s="1430"/>
      <c r="Z856" s="1430"/>
      <c r="AA856" s="1430"/>
      <c r="AB856" s="1430"/>
      <c r="AC856" s="1430"/>
      <c r="AD856" s="1430"/>
      <c r="AE856" s="1430"/>
      <c r="AF856" s="1430"/>
      <c r="AG856" s="1430"/>
      <c r="AH856" s="1430"/>
      <c r="AI856" s="1430"/>
      <c r="AJ856" s="1430"/>
      <c r="AK856" s="1430"/>
      <c r="AL856" s="1430"/>
      <c r="AM856" s="1430"/>
      <c r="AN856" s="1430"/>
      <c r="AO856" s="1430"/>
      <c r="AP856" s="1430"/>
      <c r="AQ856" s="1430"/>
      <c r="AR856" s="1430"/>
      <c r="AS856" s="1430"/>
      <c r="AT856" s="1430"/>
      <c r="AU856" s="1430"/>
      <c r="AV856" s="1430"/>
      <c r="AW856" s="1430"/>
      <c r="AX856" s="1430"/>
      <c r="AY856" s="1430"/>
      <c r="AZ856" s="1430"/>
      <c r="BA856" s="1430"/>
      <c r="BB856" s="1430"/>
      <c r="BC856" s="1430"/>
      <c r="BD856" s="1430"/>
    </row>
    <row r="857" spans="2:56">
      <c r="B857" s="1430"/>
      <c r="C857" s="1430"/>
      <c r="D857" s="1430"/>
      <c r="E857" s="1430"/>
      <c r="F857" s="1430"/>
      <c r="G857" s="1430"/>
      <c r="H857" s="1430"/>
      <c r="I857" s="1430"/>
      <c r="J857" s="1430"/>
      <c r="K857" s="1430"/>
      <c r="L857" s="1430"/>
      <c r="M857" s="1430"/>
      <c r="N857" s="1430"/>
      <c r="O857" s="1430"/>
      <c r="P857" s="1430"/>
      <c r="Q857" s="1430"/>
      <c r="R857" s="1430"/>
      <c r="S857" s="1430"/>
      <c r="T857" s="1430"/>
      <c r="U857" s="1430"/>
      <c r="V857" s="1430"/>
      <c r="W857" s="1430"/>
      <c r="X857" s="1430"/>
      <c r="Y857" s="1430"/>
      <c r="Z857" s="1430"/>
      <c r="AA857" s="1430"/>
      <c r="AB857" s="1430"/>
      <c r="AC857" s="1430"/>
      <c r="AD857" s="1430"/>
      <c r="AE857" s="1430"/>
      <c r="AF857" s="1430"/>
      <c r="AG857" s="1430"/>
      <c r="AH857" s="1430"/>
      <c r="AI857" s="1430"/>
      <c r="AJ857" s="1430"/>
      <c r="AK857" s="1430"/>
      <c r="AL857" s="1430"/>
      <c r="AM857" s="1430"/>
      <c r="AN857" s="1430"/>
      <c r="AO857" s="1430"/>
      <c r="AP857" s="1430"/>
      <c r="AQ857" s="1430"/>
      <c r="AR857" s="1430"/>
      <c r="AS857" s="1430"/>
      <c r="AT857" s="1430"/>
      <c r="AU857" s="1430"/>
      <c r="AV857" s="1430"/>
      <c r="AW857" s="1430"/>
      <c r="AX857" s="1430"/>
      <c r="AY857" s="1430"/>
      <c r="AZ857" s="1430"/>
      <c r="BA857" s="1430"/>
      <c r="BB857" s="1430"/>
      <c r="BC857" s="1430"/>
      <c r="BD857" s="1430"/>
    </row>
    <row r="858" spans="2:56">
      <c r="B858" s="1430"/>
      <c r="C858" s="1430"/>
      <c r="D858" s="1430"/>
      <c r="E858" s="1430"/>
      <c r="F858" s="1430"/>
      <c r="G858" s="1430"/>
      <c r="H858" s="1430"/>
      <c r="I858" s="1430"/>
      <c r="J858" s="1430"/>
      <c r="K858" s="1430"/>
      <c r="L858" s="1430"/>
      <c r="M858" s="1430"/>
      <c r="N858" s="1430"/>
      <c r="O858" s="1430"/>
      <c r="P858" s="1430"/>
      <c r="Q858" s="1430"/>
      <c r="R858" s="1430"/>
      <c r="S858" s="1430"/>
      <c r="T858" s="1430"/>
      <c r="U858" s="1430"/>
      <c r="V858" s="1430"/>
      <c r="W858" s="1430"/>
      <c r="X858" s="1430"/>
      <c r="Y858" s="1430"/>
      <c r="Z858" s="1430"/>
      <c r="AA858" s="1430"/>
      <c r="AB858" s="1430"/>
      <c r="AC858" s="1430"/>
      <c r="AD858" s="1430"/>
      <c r="AE858" s="1430"/>
      <c r="AF858" s="1430"/>
      <c r="AG858" s="1430"/>
      <c r="AH858" s="1430"/>
      <c r="AI858" s="1430"/>
      <c r="AJ858" s="1430"/>
      <c r="AK858" s="1430"/>
      <c r="AL858" s="1430"/>
      <c r="AM858" s="1430"/>
      <c r="AN858" s="1430"/>
      <c r="AO858" s="1430"/>
      <c r="AP858" s="1430"/>
      <c r="AQ858" s="1430"/>
      <c r="AR858" s="1430"/>
      <c r="AS858" s="1430"/>
      <c r="AT858" s="1430"/>
      <c r="AU858" s="1430"/>
      <c r="AV858" s="1430"/>
      <c r="AW858" s="1430"/>
      <c r="AX858" s="1430"/>
      <c r="AY858" s="1430"/>
      <c r="AZ858" s="1430"/>
      <c r="BA858" s="1430"/>
      <c r="BB858" s="1430"/>
      <c r="BC858" s="1430"/>
      <c r="BD858" s="1430"/>
    </row>
    <row r="859" spans="2:56">
      <c r="B859" s="1430"/>
      <c r="C859" s="1430"/>
      <c r="D859" s="1430"/>
      <c r="E859" s="1430"/>
      <c r="F859" s="1430"/>
      <c r="G859" s="1430"/>
      <c r="H859" s="1430"/>
      <c r="I859" s="1430"/>
      <c r="J859" s="1430"/>
      <c r="K859" s="1430"/>
      <c r="L859" s="1430"/>
      <c r="M859" s="1430"/>
      <c r="N859" s="1430"/>
      <c r="O859" s="1430"/>
      <c r="P859" s="1430"/>
      <c r="Q859" s="1430"/>
      <c r="R859" s="1430"/>
      <c r="S859" s="1430"/>
      <c r="T859" s="1430"/>
      <c r="U859" s="1430"/>
      <c r="V859" s="1430"/>
      <c r="W859" s="1430"/>
      <c r="X859" s="1430"/>
      <c r="Y859" s="1430"/>
      <c r="Z859" s="1430"/>
      <c r="AA859" s="1430"/>
      <c r="AB859" s="1430"/>
      <c r="AC859" s="1430"/>
      <c r="AD859" s="1430"/>
      <c r="AE859" s="1430"/>
      <c r="AF859" s="1430"/>
      <c r="AG859" s="1430"/>
      <c r="AH859" s="1430"/>
      <c r="AI859" s="1430"/>
      <c r="AJ859" s="1430"/>
      <c r="AK859" s="1430"/>
      <c r="AL859" s="1430"/>
      <c r="AM859" s="1430"/>
      <c r="AN859" s="1430"/>
      <c r="AO859" s="1430"/>
      <c r="AP859" s="1430"/>
      <c r="AQ859" s="1430"/>
      <c r="AR859" s="1430"/>
      <c r="AS859" s="1430"/>
      <c r="AT859" s="1430"/>
      <c r="AU859" s="1430"/>
      <c r="AV859" s="1430"/>
      <c r="AW859" s="1430"/>
      <c r="AX859" s="1430"/>
      <c r="AY859" s="1430"/>
      <c r="AZ859" s="1430"/>
      <c r="BA859" s="1430"/>
      <c r="BB859" s="1430"/>
      <c r="BC859" s="1430"/>
      <c r="BD859" s="1430"/>
    </row>
    <row r="860" spans="2:56">
      <c r="B860" s="1430"/>
      <c r="C860" s="1430"/>
      <c r="D860" s="1430"/>
      <c r="E860" s="1430"/>
      <c r="F860" s="1430"/>
      <c r="G860" s="1430"/>
      <c r="H860" s="1430"/>
      <c r="I860" s="1430"/>
      <c r="J860" s="1430"/>
      <c r="K860" s="1430"/>
      <c r="L860" s="1430"/>
      <c r="M860" s="1430"/>
      <c r="N860" s="1430"/>
      <c r="O860" s="1430"/>
      <c r="P860" s="1430"/>
      <c r="Q860" s="1430"/>
      <c r="R860" s="1430"/>
      <c r="S860" s="1430"/>
      <c r="T860" s="1430"/>
      <c r="U860" s="1430"/>
      <c r="V860" s="1430"/>
      <c r="W860" s="1430"/>
      <c r="X860" s="1430"/>
      <c r="Y860" s="1430"/>
      <c r="Z860" s="1430"/>
      <c r="AA860" s="1430"/>
      <c r="AB860" s="1430"/>
      <c r="AC860" s="1430"/>
      <c r="AD860" s="1430"/>
      <c r="AE860" s="1430"/>
      <c r="AF860" s="1430"/>
      <c r="AG860" s="1430"/>
      <c r="AH860" s="1430"/>
      <c r="AI860" s="1430"/>
      <c r="AJ860" s="1430"/>
      <c r="AK860" s="1430"/>
      <c r="AL860" s="1430"/>
      <c r="AM860" s="1430"/>
      <c r="AN860" s="1430"/>
      <c r="AO860" s="1430"/>
      <c r="AP860" s="1430"/>
      <c r="AQ860" s="1430"/>
      <c r="AR860" s="1430"/>
      <c r="AS860" s="1430"/>
      <c r="AT860" s="1430"/>
      <c r="AU860" s="1430"/>
      <c r="AV860" s="1430"/>
      <c r="AW860" s="1430"/>
      <c r="AX860" s="1430"/>
      <c r="AY860" s="1430"/>
      <c r="AZ860" s="1430"/>
      <c r="BA860" s="1430"/>
      <c r="BB860" s="1430"/>
      <c r="BC860" s="1430"/>
      <c r="BD860" s="1430"/>
    </row>
    <row r="861" spans="2:56">
      <c r="B861" s="1430"/>
      <c r="C861" s="1430"/>
      <c r="D861" s="1430"/>
      <c r="E861" s="1430"/>
      <c r="F861" s="1430"/>
      <c r="G861" s="1430"/>
      <c r="H861" s="1430"/>
      <c r="I861" s="1430"/>
      <c r="J861" s="1430"/>
      <c r="K861" s="1430"/>
      <c r="L861" s="1430"/>
      <c r="M861" s="1430"/>
      <c r="N861" s="1430"/>
      <c r="O861" s="1430"/>
      <c r="P861" s="1430"/>
      <c r="Q861" s="1430"/>
      <c r="R861" s="1430"/>
      <c r="S861" s="1430"/>
      <c r="T861" s="1430"/>
      <c r="U861" s="1430"/>
      <c r="V861" s="1430"/>
      <c r="W861" s="1430"/>
      <c r="X861" s="1430"/>
      <c r="Y861" s="1430"/>
      <c r="Z861" s="1430"/>
      <c r="AA861" s="1430"/>
      <c r="AB861" s="1430"/>
      <c r="AC861" s="1430"/>
      <c r="AD861" s="1430"/>
      <c r="AE861" s="1430"/>
      <c r="AF861" s="1430"/>
      <c r="AG861" s="1430"/>
      <c r="AH861" s="1430"/>
      <c r="AI861" s="1430"/>
      <c r="AJ861" s="1430"/>
      <c r="AK861" s="1430"/>
      <c r="AL861" s="1430"/>
      <c r="AM861" s="1430"/>
      <c r="AN861" s="1430"/>
      <c r="AO861" s="1430"/>
      <c r="AP861" s="1430"/>
      <c r="AQ861" s="1430"/>
      <c r="AR861" s="1430"/>
      <c r="AS861" s="1430"/>
      <c r="AT861" s="1430"/>
      <c r="AU861" s="1430"/>
      <c r="AV861" s="1430"/>
      <c r="AW861" s="1430"/>
      <c r="AX861" s="1430"/>
      <c r="AY861" s="1430"/>
      <c r="AZ861" s="1430"/>
      <c r="BA861" s="1430"/>
      <c r="BB861" s="1430"/>
      <c r="BC861" s="1430"/>
      <c r="BD861" s="1430"/>
    </row>
    <row r="862" spans="2:56">
      <c r="B862" s="1430"/>
      <c r="C862" s="1430"/>
      <c r="D862" s="1430"/>
      <c r="E862" s="1430"/>
      <c r="F862" s="1430"/>
      <c r="G862" s="1430"/>
      <c r="H862" s="1430"/>
      <c r="I862" s="1430"/>
      <c r="J862" s="1430"/>
      <c r="K862" s="1430"/>
      <c r="L862" s="1430"/>
      <c r="M862" s="1430"/>
      <c r="N862" s="1430"/>
      <c r="O862" s="1430"/>
      <c r="P862" s="1430"/>
      <c r="Q862" s="1430"/>
      <c r="R862" s="1430"/>
      <c r="S862" s="1430"/>
      <c r="T862" s="1430"/>
      <c r="U862" s="1430"/>
      <c r="V862" s="1430"/>
      <c r="W862" s="1430"/>
      <c r="X862" s="1430"/>
      <c r="Y862" s="1430"/>
      <c r="Z862" s="1430"/>
      <c r="AA862" s="1430"/>
      <c r="AB862" s="1430"/>
      <c r="AC862" s="1430"/>
      <c r="AD862" s="1430"/>
      <c r="AE862" s="1430"/>
      <c r="AF862" s="1430"/>
      <c r="AG862" s="1430"/>
      <c r="AH862" s="1430"/>
      <c r="AI862" s="1430"/>
      <c r="AJ862" s="1430"/>
      <c r="AK862" s="1430"/>
      <c r="AL862" s="1430"/>
      <c r="AM862" s="1430"/>
      <c r="AN862" s="1430"/>
      <c r="AO862" s="1430"/>
      <c r="AP862" s="1430"/>
      <c r="AQ862" s="1430"/>
      <c r="AR862" s="1430"/>
      <c r="AS862" s="1430"/>
      <c r="AT862" s="1430"/>
      <c r="AU862" s="1430"/>
      <c r="AV862" s="1430"/>
      <c r="AW862" s="1430"/>
      <c r="AX862" s="1430"/>
      <c r="AY862" s="1430"/>
      <c r="AZ862" s="1430"/>
      <c r="BA862" s="1430"/>
      <c r="BB862" s="1430"/>
      <c r="BC862" s="1430"/>
      <c r="BD862" s="1430"/>
    </row>
    <row r="863" spans="2:56">
      <c r="B863" s="1430"/>
      <c r="C863" s="1430"/>
      <c r="D863" s="1430"/>
      <c r="E863" s="1430"/>
      <c r="F863" s="1430"/>
      <c r="G863" s="1430"/>
      <c r="H863" s="1430"/>
      <c r="I863" s="1430"/>
      <c r="J863" s="1430"/>
      <c r="K863" s="1430"/>
      <c r="L863" s="1430"/>
      <c r="M863" s="1430"/>
      <c r="N863" s="1430"/>
      <c r="O863" s="1430"/>
      <c r="P863" s="1430"/>
      <c r="Q863" s="1430"/>
      <c r="R863" s="1430"/>
      <c r="S863" s="1430"/>
      <c r="T863" s="1430"/>
      <c r="U863" s="1430"/>
      <c r="V863" s="1430"/>
      <c r="W863" s="1430"/>
      <c r="X863" s="1430"/>
      <c r="Y863" s="1430"/>
      <c r="Z863" s="1430"/>
      <c r="AA863" s="1430"/>
      <c r="AB863" s="1430"/>
      <c r="AC863" s="1430"/>
      <c r="AD863" s="1430"/>
      <c r="AE863" s="1430"/>
      <c r="AF863" s="1430"/>
      <c r="AG863" s="1430"/>
      <c r="AH863" s="1430"/>
      <c r="AI863" s="1430"/>
      <c r="AJ863" s="1430"/>
      <c r="AK863" s="1430"/>
      <c r="AL863" s="1430"/>
      <c r="AM863" s="1430"/>
      <c r="AN863" s="1430"/>
      <c r="AO863" s="1430"/>
      <c r="AP863" s="1430"/>
      <c r="AQ863" s="1430"/>
      <c r="AR863" s="1430"/>
      <c r="AS863" s="1430"/>
      <c r="AT863" s="1430"/>
      <c r="AU863" s="1430"/>
      <c r="AV863" s="1430"/>
      <c r="AW863" s="1430"/>
      <c r="AX863" s="1430"/>
      <c r="AY863" s="1430"/>
      <c r="AZ863" s="1430"/>
      <c r="BA863" s="1430"/>
      <c r="BB863" s="1430"/>
      <c r="BC863" s="1430"/>
      <c r="BD863" s="1430"/>
    </row>
    <row r="864" spans="2:56">
      <c r="B864" s="1430"/>
      <c r="C864" s="1430"/>
      <c r="D864" s="1430"/>
      <c r="E864" s="1430"/>
      <c r="F864" s="1430"/>
      <c r="G864" s="1430"/>
      <c r="H864" s="1430"/>
      <c r="I864" s="1430"/>
      <c r="J864" s="1430"/>
      <c r="K864" s="1430"/>
      <c r="L864" s="1430"/>
      <c r="M864" s="1430"/>
      <c r="N864" s="1430"/>
      <c r="O864" s="1430"/>
      <c r="P864" s="1430"/>
      <c r="Q864" s="1430"/>
      <c r="R864" s="1430"/>
      <c r="S864" s="1430"/>
      <c r="T864" s="1430"/>
      <c r="U864" s="1430"/>
      <c r="V864" s="1430"/>
      <c r="W864" s="1430"/>
      <c r="X864" s="1430"/>
      <c r="Y864" s="1430"/>
      <c r="Z864" s="1430"/>
      <c r="AA864" s="1430"/>
      <c r="AB864" s="1430"/>
      <c r="AC864" s="1430"/>
      <c r="AD864" s="1430"/>
      <c r="AE864" s="1430"/>
      <c r="AF864" s="1430"/>
      <c r="AG864" s="1430"/>
      <c r="AH864" s="1430"/>
      <c r="AI864" s="1430"/>
      <c r="AJ864" s="1430"/>
      <c r="AK864" s="1430"/>
      <c r="AL864" s="1430"/>
      <c r="AM864" s="1430"/>
      <c r="AN864" s="1430"/>
      <c r="AO864" s="1430"/>
      <c r="AP864" s="1430"/>
      <c r="AQ864" s="1430"/>
      <c r="AR864" s="1430"/>
      <c r="AS864" s="1430"/>
      <c r="AT864" s="1430"/>
      <c r="AU864" s="1430"/>
      <c r="AV864" s="1430"/>
      <c r="AW864" s="1430"/>
      <c r="AX864" s="1430"/>
      <c r="AY864" s="1430"/>
      <c r="AZ864" s="1430"/>
      <c r="BA864" s="1430"/>
      <c r="BB864" s="1430"/>
      <c r="BC864" s="1430"/>
      <c r="BD864" s="1430"/>
    </row>
    <row r="865" spans="2:56">
      <c r="B865" s="1430"/>
      <c r="C865" s="1430"/>
      <c r="D865" s="1430"/>
      <c r="E865" s="1430"/>
      <c r="F865" s="1430"/>
      <c r="G865" s="1430"/>
      <c r="H865" s="1430"/>
      <c r="I865" s="1430"/>
      <c r="J865" s="1430"/>
      <c r="K865" s="1430"/>
      <c r="L865" s="1430"/>
      <c r="M865" s="1430"/>
      <c r="N865" s="1430"/>
      <c r="O865" s="1430"/>
      <c r="P865" s="1430"/>
      <c r="Q865" s="1430"/>
      <c r="R865" s="1430"/>
      <c r="S865" s="1430"/>
      <c r="T865" s="1430"/>
      <c r="U865" s="1430"/>
      <c r="V865" s="1430"/>
      <c r="W865" s="1430"/>
      <c r="X865" s="1430"/>
      <c r="Y865" s="1430"/>
      <c r="Z865" s="1430"/>
      <c r="AA865" s="1430"/>
      <c r="AB865" s="1430"/>
      <c r="AC865" s="1430"/>
      <c r="AD865" s="1430"/>
      <c r="AE865" s="1430"/>
      <c r="AF865" s="1430"/>
      <c r="AG865" s="1430"/>
      <c r="AH865" s="1430"/>
      <c r="AI865" s="1430"/>
      <c r="AJ865" s="1430"/>
      <c r="AK865" s="1430"/>
      <c r="AL865" s="1430"/>
      <c r="AM865" s="1430"/>
      <c r="AN865" s="1430"/>
      <c r="AO865" s="1430"/>
      <c r="AP865" s="1430"/>
      <c r="AQ865" s="1430"/>
      <c r="AR865" s="1430"/>
      <c r="AS865" s="1430"/>
      <c r="AT865" s="1430"/>
      <c r="AU865" s="1430"/>
      <c r="AV865" s="1430"/>
      <c r="AW865" s="1430"/>
      <c r="AX865" s="1430"/>
      <c r="AY865" s="1430"/>
      <c r="AZ865" s="1430"/>
      <c r="BA865" s="1430"/>
      <c r="BB865" s="1430"/>
      <c r="BC865" s="1430"/>
      <c r="BD865" s="1430"/>
    </row>
    <row r="866" spans="2:56">
      <c r="B866" s="1430"/>
      <c r="C866" s="1430"/>
      <c r="D866" s="1430"/>
      <c r="E866" s="1430"/>
      <c r="F866" s="1430"/>
      <c r="G866" s="1430"/>
      <c r="H866" s="1430"/>
      <c r="I866" s="1430"/>
      <c r="J866" s="1430"/>
      <c r="K866" s="1430"/>
      <c r="L866" s="1430"/>
      <c r="M866" s="1430"/>
      <c r="N866" s="1430"/>
      <c r="O866" s="1430"/>
      <c r="P866" s="1430"/>
      <c r="Q866" s="1430"/>
      <c r="R866" s="1430"/>
      <c r="S866" s="1430"/>
      <c r="T866" s="1430"/>
      <c r="U866" s="1430"/>
      <c r="V866" s="1430"/>
      <c r="W866" s="1430"/>
      <c r="X866" s="1430"/>
      <c r="Y866" s="1430"/>
      <c r="Z866" s="1430"/>
      <c r="AA866" s="1430"/>
      <c r="AB866" s="1430"/>
      <c r="AC866" s="1430"/>
      <c r="AD866" s="1430"/>
      <c r="AE866" s="1430"/>
      <c r="AF866" s="1430"/>
      <c r="AG866" s="1430"/>
      <c r="AH866" s="1430"/>
      <c r="AI866" s="1430"/>
      <c r="AJ866" s="1430"/>
      <c r="AK866" s="1430"/>
      <c r="AL866" s="1430"/>
      <c r="AM866" s="1430"/>
      <c r="AN866" s="1430"/>
      <c r="AO866" s="1430"/>
      <c r="AP866" s="1430"/>
      <c r="AQ866" s="1430"/>
      <c r="AR866" s="1430"/>
      <c r="AS866" s="1430"/>
      <c r="AT866" s="1430"/>
      <c r="AU866" s="1430"/>
      <c r="AV866" s="1430"/>
      <c r="AW866" s="1430"/>
      <c r="AX866" s="1430"/>
      <c r="AY866" s="1430"/>
      <c r="AZ866" s="1430"/>
      <c r="BA866" s="1430"/>
      <c r="BB866" s="1430"/>
      <c r="BC866" s="1430"/>
      <c r="BD866" s="1430"/>
    </row>
    <row r="867" spans="2:56">
      <c r="B867" s="1430"/>
      <c r="C867" s="1430"/>
      <c r="D867" s="1430"/>
      <c r="E867" s="1430"/>
      <c r="F867" s="1430"/>
      <c r="G867" s="1430"/>
      <c r="H867" s="1430"/>
      <c r="I867" s="1430"/>
      <c r="J867" s="1430"/>
      <c r="K867" s="1430"/>
      <c r="L867" s="1430"/>
      <c r="M867" s="1430"/>
      <c r="N867" s="1430"/>
      <c r="O867" s="1430"/>
      <c r="P867" s="1430"/>
      <c r="Q867" s="1430"/>
      <c r="R867" s="1430"/>
      <c r="S867" s="1430"/>
      <c r="T867" s="1430"/>
      <c r="U867" s="1430"/>
      <c r="V867" s="1430"/>
      <c r="W867" s="1430"/>
      <c r="X867" s="1430"/>
      <c r="Y867" s="1430"/>
      <c r="Z867" s="1430"/>
      <c r="AA867" s="1430"/>
      <c r="AB867" s="1430"/>
      <c r="AC867" s="1430"/>
      <c r="AD867" s="1430"/>
      <c r="AE867" s="1430"/>
      <c r="AF867" s="1430"/>
      <c r="AG867" s="1430"/>
      <c r="AH867" s="1430"/>
      <c r="AI867" s="1430"/>
      <c r="AJ867" s="1430"/>
      <c r="AK867" s="1430"/>
      <c r="AL867" s="1430"/>
      <c r="AM867" s="1430"/>
      <c r="AN867" s="1430"/>
      <c r="AO867" s="1430"/>
      <c r="AP867" s="1430"/>
      <c r="AQ867" s="1430"/>
      <c r="AR867" s="1430"/>
      <c r="AS867" s="1430"/>
      <c r="AT867" s="1430"/>
      <c r="AU867" s="1430"/>
      <c r="AV867" s="1430"/>
      <c r="AW867" s="1430"/>
      <c r="AX867" s="1430"/>
      <c r="AY867" s="1430"/>
      <c r="AZ867" s="1430"/>
      <c r="BA867" s="1430"/>
      <c r="BB867" s="1430"/>
      <c r="BC867" s="1430"/>
      <c r="BD867" s="1430"/>
    </row>
    <row r="868" spans="2:56">
      <c r="B868" s="1430"/>
      <c r="C868" s="1430"/>
      <c r="D868" s="1430"/>
      <c r="E868" s="1430"/>
      <c r="F868" s="1430"/>
      <c r="G868" s="1430"/>
      <c r="H868" s="1430"/>
      <c r="I868" s="1430"/>
      <c r="J868" s="1430"/>
      <c r="K868" s="1430"/>
      <c r="L868" s="1430"/>
      <c r="M868" s="1430"/>
      <c r="N868" s="1430"/>
      <c r="O868" s="1430"/>
      <c r="P868" s="1430"/>
      <c r="Q868" s="1430"/>
      <c r="R868" s="1430"/>
      <c r="S868" s="1430"/>
      <c r="T868" s="1430"/>
      <c r="U868" s="1430"/>
      <c r="V868" s="1430"/>
      <c r="W868" s="1430"/>
      <c r="X868" s="1430"/>
      <c r="Y868" s="1430"/>
      <c r="Z868" s="1430"/>
      <c r="AA868" s="1430"/>
      <c r="AB868" s="1430"/>
      <c r="AC868" s="1430"/>
      <c r="AD868" s="1430"/>
      <c r="AE868" s="1430"/>
      <c r="AF868" s="1430"/>
      <c r="AG868" s="1430"/>
      <c r="AH868" s="1430"/>
      <c r="AI868" s="1430"/>
      <c r="AJ868" s="1430"/>
      <c r="AK868" s="1430"/>
      <c r="AL868" s="1430"/>
      <c r="AM868" s="1430"/>
      <c r="AN868" s="1430"/>
      <c r="AO868" s="1430"/>
      <c r="AP868" s="1430"/>
      <c r="AQ868" s="1430"/>
      <c r="AR868" s="1430"/>
      <c r="AS868" s="1430"/>
      <c r="AT868" s="1430"/>
      <c r="AU868" s="1430"/>
      <c r="AV868" s="1430"/>
      <c r="AW868" s="1430"/>
      <c r="AX868" s="1430"/>
      <c r="AY868" s="1430"/>
      <c r="AZ868" s="1430"/>
      <c r="BA868" s="1430"/>
      <c r="BB868" s="1430"/>
      <c r="BC868" s="1430"/>
      <c r="BD868" s="1430"/>
    </row>
    <row r="869" spans="2:56">
      <c r="B869" s="1430"/>
      <c r="C869" s="1430"/>
      <c r="D869" s="1430"/>
      <c r="E869" s="1430"/>
      <c r="F869" s="1430"/>
      <c r="G869" s="1430"/>
      <c r="H869" s="1430"/>
      <c r="I869" s="1430"/>
      <c r="J869" s="1430"/>
      <c r="K869" s="1430"/>
      <c r="L869" s="1430"/>
      <c r="M869" s="1430"/>
      <c r="N869" s="1430"/>
      <c r="O869" s="1430"/>
      <c r="P869" s="1430"/>
      <c r="Q869" s="1430"/>
      <c r="R869" s="1430"/>
      <c r="S869" s="1430"/>
      <c r="T869" s="1430"/>
      <c r="U869" s="1430"/>
      <c r="V869" s="1430"/>
      <c r="W869" s="1430"/>
      <c r="X869" s="1430"/>
      <c r="Y869" s="1430"/>
      <c r="Z869" s="1430"/>
      <c r="AA869" s="1430"/>
      <c r="AB869" s="1430"/>
      <c r="AC869" s="1430"/>
      <c r="AD869" s="1430"/>
      <c r="AE869" s="1430"/>
      <c r="AF869" s="1430"/>
      <c r="AG869" s="1430"/>
      <c r="AH869" s="1430"/>
      <c r="AI869" s="1430"/>
      <c r="AJ869" s="1430"/>
      <c r="AK869" s="1430"/>
      <c r="AL869" s="1430"/>
      <c r="AM869" s="1430"/>
      <c r="AN869" s="1430"/>
      <c r="AO869" s="1430"/>
      <c r="AP869" s="1430"/>
      <c r="AQ869" s="1430"/>
      <c r="AR869" s="1430"/>
      <c r="AS869" s="1430"/>
      <c r="AT869" s="1430"/>
      <c r="AU869" s="1430"/>
      <c r="AV869" s="1430"/>
      <c r="AW869" s="1430"/>
      <c r="AX869" s="1430"/>
      <c r="AY869" s="1430"/>
      <c r="AZ869" s="1430"/>
      <c r="BA869" s="1430"/>
      <c r="BB869" s="1430"/>
      <c r="BC869" s="1430"/>
      <c r="BD869" s="1430"/>
    </row>
    <row r="870" spans="2:56">
      <c r="B870" s="1430"/>
      <c r="C870" s="1430"/>
      <c r="D870" s="1430"/>
      <c r="E870" s="1430"/>
      <c r="F870" s="1430"/>
      <c r="G870" s="1430"/>
      <c r="H870" s="1430"/>
      <c r="I870" s="1430"/>
      <c r="J870" s="1430"/>
      <c r="K870" s="1430"/>
      <c r="L870" s="1430"/>
      <c r="M870" s="1430"/>
      <c r="N870" s="1430"/>
      <c r="O870" s="1430"/>
      <c r="P870" s="1430"/>
      <c r="Q870" s="1430"/>
      <c r="R870" s="1430"/>
      <c r="S870" s="1430"/>
      <c r="T870" s="1430"/>
      <c r="U870" s="1430"/>
      <c r="V870" s="1430"/>
      <c r="W870" s="1430"/>
      <c r="X870" s="1430"/>
      <c r="Y870" s="1430"/>
      <c r="Z870" s="1430"/>
      <c r="AA870" s="1430"/>
      <c r="AB870" s="1430"/>
      <c r="AC870" s="1430"/>
      <c r="AD870" s="1430"/>
      <c r="AE870" s="1430"/>
      <c r="AF870" s="1430"/>
      <c r="AG870" s="1430"/>
      <c r="AH870" s="1430"/>
      <c r="AI870" s="1430"/>
      <c r="AJ870" s="1430"/>
      <c r="AK870" s="1430"/>
      <c r="AL870" s="1430"/>
      <c r="AM870" s="1430"/>
      <c r="AN870" s="1430"/>
      <c r="AO870" s="1430"/>
      <c r="AP870" s="1430"/>
      <c r="AQ870" s="1430"/>
      <c r="AR870" s="1430"/>
      <c r="AS870" s="1430"/>
      <c r="AT870" s="1430"/>
      <c r="AU870" s="1430"/>
      <c r="AV870" s="1430"/>
      <c r="AW870" s="1430"/>
      <c r="AX870" s="1430"/>
      <c r="AY870" s="1430"/>
      <c r="AZ870" s="1430"/>
      <c r="BA870" s="1430"/>
      <c r="BB870" s="1430"/>
      <c r="BC870" s="1430"/>
      <c r="BD870" s="1430"/>
    </row>
    <row r="871" spans="2:56">
      <c r="B871" s="1430"/>
      <c r="C871" s="1430"/>
      <c r="D871" s="1430"/>
      <c r="E871" s="1430"/>
      <c r="F871" s="1430"/>
      <c r="G871" s="1430"/>
      <c r="H871" s="1430"/>
      <c r="I871" s="1430"/>
      <c r="J871" s="1430"/>
      <c r="K871" s="1430"/>
      <c r="L871" s="1430"/>
      <c r="M871" s="1430"/>
      <c r="N871" s="1430"/>
      <c r="O871" s="1430"/>
      <c r="P871" s="1430"/>
      <c r="Q871" s="1430"/>
      <c r="R871" s="1430"/>
      <c r="S871" s="1430"/>
      <c r="T871" s="1430"/>
      <c r="U871" s="1430"/>
      <c r="V871" s="1430"/>
      <c r="W871" s="1430"/>
      <c r="X871" s="1430"/>
      <c r="Y871" s="1430"/>
      <c r="Z871" s="1430"/>
      <c r="AA871" s="1430"/>
      <c r="AB871" s="1430"/>
      <c r="AC871" s="1430"/>
      <c r="AD871" s="1430"/>
      <c r="AE871" s="1430"/>
      <c r="AF871" s="1430"/>
      <c r="AG871" s="1430"/>
      <c r="AH871" s="1430"/>
      <c r="AI871" s="1430"/>
      <c r="AJ871" s="1430"/>
      <c r="AK871" s="1430"/>
      <c r="AL871" s="1430"/>
      <c r="AM871" s="1430"/>
      <c r="AN871" s="1430"/>
      <c r="AO871" s="1430"/>
      <c r="AP871" s="1430"/>
      <c r="AQ871" s="1430"/>
      <c r="AR871" s="1430"/>
      <c r="AS871" s="1430"/>
      <c r="AT871" s="1430"/>
      <c r="AU871" s="1430"/>
      <c r="AV871" s="1430"/>
      <c r="AW871" s="1430"/>
      <c r="AX871" s="1430"/>
      <c r="AY871" s="1430"/>
      <c r="AZ871" s="1430"/>
      <c r="BA871" s="1430"/>
      <c r="BB871" s="1430"/>
      <c r="BC871" s="1430"/>
      <c r="BD871" s="1430"/>
    </row>
    <row r="872" spans="2:56">
      <c r="B872" s="1430"/>
      <c r="C872" s="1430"/>
      <c r="D872" s="1430"/>
      <c r="E872" s="1430"/>
      <c r="F872" s="1430"/>
      <c r="G872" s="1430"/>
      <c r="H872" s="1430"/>
      <c r="I872" s="1430"/>
      <c r="J872" s="1430"/>
      <c r="K872" s="1430"/>
      <c r="L872" s="1430"/>
      <c r="M872" s="1430"/>
      <c r="N872" s="1430"/>
      <c r="O872" s="1430"/>
      <c r="P872" s="1430"/>
      <c r="Q872" s="1430"/>
      <c r="R872" s="1430"/>
      <c r="S872" s="1430"/>
      <c r="T872" s="1430"/>
      <c r="U872" s="1430"/>
      <c r="V872" s="1430"/>
      <c r="W872" s="1430"/>
      <c r="X872" s="1430"/>
      <c r="Y872" s="1430"/>
      <c r="Z872" s="1430"/>
      <c r="AA872" s="1430"/>
      <c r="AB872" s="1430"/>
      <c r="AC872" s="1430"/>
      <c r="AD872" s="1430"/>
      <c r="AE872" s="1430"/>
      <c r="AF872" s="1430"/>
      <c r="AG872" s="1430"/>
      <c r="AH872" s="1430"/>
      <c r="AI872" s="1430"/>
      <c r="AJ872" s="1430"/>
      <c r="AK872" s="1430"/>
      <c r="AL872" s="1430"/>
      <c r="AM872" s="1430"/>
      <c r="AN872" s="1430"/>
      <c r="AO872" s="1430"/>
      <c r="AP872" s="1430"/>
      <c r="AQ872" s="1430"/>
      <c r="AR872" s="1430"/>
      <c r="AS872" s="1430"/>
      <c r="AT872" s="1430"/>
      <c r="AU872" s="1430"/>
      <c r="AV872" s="1430"/>
      <c r="AW872" s="1430"/>
      <c r="AX872" s="1430"/>
      <c r="AY872" s="1430"/>
      <c r="AZ872" s="1430"/>
      <c r="BA872" s="1430"/>
      <c r="BB872" s="1430"/>
      <c r="BC872" s="1430"/>
      <c r="BD872" s="1430"/>
    </row>
    <row r="873" spans="2:56">
      <c r="B873" s="1430"/>
      <c r="C873" s="1430"/>
      <c r="D873" s="1430"/>
      <c r="E873" s="1430"/>
      <c r="F873" s="1430"/>
      <c r="G873" s="1430"/>
      <c r="H873" s="1430"/>
      <c r="I873" s="1430"/>
      <c r="J873" s="1430"/>
      <c r="K873" s="1430"/>
      <c r="L873" s="1430"/>
      <c r="M873" s="1430"/>
      <c r="N873" s="1430"/>
      <c r="O873" s="1430"/>
      <c r="P873" s="1430"/>
      <c r="Q873" s="1430"/>
      <c r="R873" s="1430"/>
      <c r="S873" s="1430"/>
      <c r="T873" s="1430"/>
      <c r="U873" s="1430"/>
      <c r="V873" s="1430"/>
      <c r="W873" s="1430"/>
      <c r="X873" s="1430"/>
      <c r="Y873" s="1430"/>
      <c r="Z873" s="1430"/>
      <c r="AA873" s="1430"/>
      <c r="AB873" s="1430"/>
      <c r="AC873" s="1430"/>
      <c r="AD873" s="1430"/>
      <c r="AE873" s="1430"/>
      <c r="AF873" s="1430"/>
      <c r="AG873" s="1430"/>
      <c r="AH873" s="1430"/>
      <c r="AI873" s="1430"/>
      <c r="AJ873" s="1430"/>
      <c r="AK873" s="1430"/>
      <c r="AL873" s="1430"/>
      <c r="AM873" s="1430"/>
      <c r="AN873" s="1430"/>
      <c r="AO873" s="1430"/>
      <c r="AP873" s="1430"/>
      <c r="AQ873" s="1430"/>
      <c r="AR873" s="1430"/>
      <c r="AS873" s="1430"/>
      <c r="AT873" s="1430"/>
      <c r="AU873" s="1430"/>
      <c r="AV873" s="1430"/>
      <c r="AW873" s="1430"/>
      <c r="AX873" s="1430"/>
      <c r="AY873" s="1430"/>
      <c r="AZ873" s="1430"/>
      <c r="BA873" s="1430"/>
      <c r="BB873" s="1430"/>
      <c r="BC873" s="1430"/>
      <c r="BD873" s="1430"/>
    </row>
    <row r="874" spans="2:56">
      <c r="B874" s="1430"/>
      <c r="C874" s="1430"/>
      <c r="D874" s="1430"/>
      <c r="E874" s="1430"/>
      <c r="F874" s="1430"/>
      <c r="G874" s="1430"/>
      <c r="H874" s="1430"/>
      <c r="I874" s="1430"/>
      <c r="J874" s="1430"/>
      <c r="K874" s="1430"/>
      <c r="L874" s="1430"/>
      <c r="M874" s="1430"/>
      <c r="N874" s="1430"/>
      <c r="O874" s="1430"/>
      <c r="P874" s="1430"/>
      <c r="Q874" s="1430"/>
      <c r="R874" s="1430"/>
      <c r="S874" s="1430"/>
      <c r="T874" s="1430"/>
      <c r="U874" s="1430"/>
      <c r="V874" s="1430"/>
      <c r="W874" s="1430"/>
      <c r="X874" s="1430"/>
      <c r="Y874" s="1430"/>
      <c r="Z874" s="1430"/>
      <c r="AA874" s="1430"/>
      <c r="AB874" s="1430"/>
      <c r="AC874" s="1430"/>
      <c r="AD874" s="1430"/>
      <c r="AE874" s="1430"/>
      <c r="AF874" s="1430"/>
      <c r="AG874" s="1430"/>
      <c r="AH874" s="1430"/>
      <c r="AI874" s="1430"/>
      <c r="AJ874" s="1430"/>
      <c r="AK874" s="1430"/>
      <c r="AL874" s="1430"/>
      <c r="AM874" s="1430"/>
      <c r="AN874" s="1430"/>
      <c r="AO874" s="1430"/>
      <c r="AP874" s="1430"/>
      <c r="AQ874" s="1430"/>
      <c r="AR874" s="1430"/>
      <c r="AS874" s="1430"/>
      <c r="AT874" s="1430"/>
      <c r="AU874" s="1430"/>
      <c r="AV874" s="1430"/>
      <c r="AW874" s="1430"/>
      <c r="AX874" s="1430"/>
      <c r="AY874" s="1430"/>
      <c r="AZ874" s="1430"/>
      <c r="BA874" s="1430"/>
      <c r="BB874" s="1430"/>
      <c r="BC874" s="1430"/>
      <c r="BD874" s="1430"/>
    </row>
    <row r="875" spans="2:56">
      <c r="B875" s="1430"/>
      <c r="C875" s="1430"/>
      <c r="D875" s="1430"/>
      <c r="E875" s="1430"/>
      <c r="F875" s="1430"/>
      <c r="G875" s="1430"/>
      <c r="H875" s="1430"/>
      <c r="I875" s="1430"/>
      <c r="J875" s="1430"/>
      <c r="K875" s="1430"/>
      <c r="L875" s="1430"/>
      <c r="M875" s="1430"/>
      <c r="N875" s="1430"/>
      <c r="O875" s="1430"/>
      <c r="P875" s="1430"/>
      <c r="Q875" s="1430"/>
      <c r="R875" s="1430"/>
      <c r="S875" s="1430"/>
      <c r="T875" s="1430"/>
      <c r="U875" s="1430"/>
      <c r="V875" s="1430"/>
      <c r="W875" s="1430"/>
      <c r="X875" s="1430"/>
      <c r="Y875" s="1430"/>
      <c r="Z875" s="1430"/>
      <c r="AA875" s="1430"/>
      <c r="AB875" s="1430"/>
      <c r="AC875" s="1430"/>
      <c r="AD875" s="1430"/>
      <c r="AE875" s="1430"/>
      <c r="AF875" s="1430"/>
      <c r="AG875" s="1430"/>
      <c r="AH875" s="1430"/>
      <c r="AI875" s="1430"/>
      <c r="AJ875" s="1430"/>
      <c r="AK875" s="1430"/>
      <c r="AL875" s="1430"/>
      <c r="AM875" s="1430"/>
      <c r="AN875" s="1430"/>
      <c r="AO875" s="1430"/>
      <c r="AP875" s="1430"/>
      <c r="AQ875" s="1430"/>
      <c r="AR875" s="1430"/>
      <c r="AS875" s="1430"/>
      <c r="AT875" s="1430"/>
      <c r="AU875" s="1430"/>
      <c r="AV875" s="1430"/>
      <c r="AW875" s="1430"/>
      <c r="AX875" s="1430"/>
      <c r="AY875" s="1430"/>
      <c r="AZ875" s="1430"/>
      <c r="BA875" s="1430"/>
      <c r="BB875" s="1430"/>
      <c r="BC875" s="1430"/>
      <c r="BD875" s="1430"/>
    </row>
    <row r="876" spans="2:56">
      <c r="B876" s="1430"/>
      <c r="C876" s="1430"/>
      <c r="D876" s="1430"/>
      <c r="E876" s="1430"/>
      <c r="F876" s="1430"/>
      <c r="G876" s="1430"/>
      <c r="H876" s="1430"/>
      <c r="I876" s="1430"/>
      <c r="J876" s="1430"/>
      <c r="K876" s="1430"/>
      <c r="L876" s="1430"/>
      <c r="M876" s="1430"/>
      <c r="N876" s="1430"/>
      <c r="O876" s="1430"/>
      <c r="P876" s="1430"/>
      <c r="Q876" s="1430"/>
      <c r="R876" s="1430"/>
      <c r="S876" s="1430"/>
      <c r="T876" s="1430"/>
      <c r="U876" s="1430"/>
      <c r="V876" s="1430"/>
      <c r="W876" s="1430"/>
      <c r="X876" s="1430"/>
      <c r="Y876" s="1430"/>
      <c r="Z876" s="1430"/>
      <c r="AA876" s="1430"/>
      <c r="AB876" s="1430"/>
      <c r="AC876" s="1430"/>
      <c r="AD876" s="1430"/>
      <c r="AE876" s="1430"/>
      <c r="AF876" s="1430"/>
      <c r="AG876" s="1430"/>
      <c r="AH876" s="1430"/>
      <c r="AI876" s="1430"/>
      <c r="AJ876" s="1430"/>
      <c r="AK876" s="1430"/>
      <c r="AL876" s="1430"/>
      <c r="AM876" s="1430"/>
      <c r="AN876" s="1430"/>
      <c r="AO876" s="1430"/>
      <c r="AP876" s="1430"/>
      <c r="AQ876" s="1430"/>
      <c r="AR876" s="1430"/>
      <c r="AS876" s="1430"/>
      <c r="AT876" s="1430"/>
      <c r="AU876" s="1430"/>
      <c r="AV876" s="1430"/>
      <c r="AW876" s="1430"/>
      <c r="AX876" s="1430"/>
      <c r="AY876" s="1430"/>
      <c r="AZ876" s="1430"/>
      <c r="BA876" s="1430"/>
      <c r="BB876" s="1430"/>
      <c r="BC876" s="1430"/>
      <c r="BD876" s="1430"/>
    </row>
    <row r="877" spans="2:56">
      <c r="B877" s="1430"/>
      <c r="C877" s="1430"/>
      <c r="D877" s="1430"/>
      <c r="E877" s="1430"/>
      <c r="F877" s="1430"/>
      <c r="G877" s="1430"/>
      <c r="H877" s="1430"/>
      <c r="I877" s="1430"/>
      <c r="J877" s="1430"/>
      <c r="K877" s="1430"/>
      <c r="L877" s="1430"/>
      <c r="M877" s="1430"/>
      <c r="N877" s="1430"/>
      <c r="O877" s="1430"/>
      <c r="P877" s="1430"/>
      <c r="Q877" s="1430"/>
      <c r="R877" s="1430"/>
      <c r="S877" s="1430"/>
      <c r="T877" s="1430"/>
      <c r="U877" s="1430"/>
      <c r="V877" s="1430"/>
      <c r="W877" s="1430"/>
      <c r="X877" s="1430"/>
      <c r="Y877" s="1430"/>
      <c r="Z877" s="1430"/>
      <c r="AA877" s="1430"/>
      <c r="AB877" s="1430"/>
      <c r="AC877" s="1430"/>
      <c r="AD877" s="1430"/>
      <c r="AE877" s="1430"/>
      <c r="AF877" s="1430"/>
      <c r="AG877" s="1430"/>
      <c r="AH877" s="1430"/>
      <c r="AI877" s="1430"/>
      <c r="AJ877" s="1430"/>
      <c r="AK877" s="1430"/>
      <c r="AL877" s="1430"/>
      <c r="AM877" s="1430"/>
      <c r="AN877" s="1430"/>
      <c r="AO877" s="1430"/>
      <c r="AP877" s="1430"/>
      <c r="AQ877" s="1430"/>
      <c r="AR877" s="1430"/>
      <c r="AS877" s="1430"/>
      <c r="AT877" s="1430"/>
      <c r="AU877" s="1430"/>
      <c r="AV877" s="1430"/>
      <c r="AW877" s="1430"/>
      <c r="AX877" s="1430"/>
      <c r="AY877" s="1430"/>
      <c r="AZ877" s="1430"/>
      <c r="BA877" s="1430"/>
      <c r="BB877" s="1430"/>
      <c r="BC877" s="1430"/>
      <c r="BD877" s="1430"/>
    </row>
    <row r="878" spans="2:56">
      <c r="B878" s="1430"/>
      <c r="C878" s="1430"/>
      <c r="D878" s="1430"/>
      <c r="E878" s="1430"/>
      <c r="F878" s="1430"/>
      <c r="G878" s="1430"/>
      <c r="H878" s="1430"/>
      <c r="I878" s="1430"/>
      <c r="J878" s="1430"/>
      <c r="K878" s="1430"/>
      <c r="L878" s="1430"/>
      <c r="M878" s="1430"/>
      <c r="N878" s="1430"/>
      <c r="O878" s="1430"/>
      <c r="P878" s="1430"/>
      <c r="Q878" s="1430"/>
      <c r="R878" s="1430"/>
      <c r="S878" s="1430"/>
      <c r="T878" s="1430"/>
      <c r="U878" s="1430"/>
      <c r="V878" s="1430"/>
      <c r="W878" s="1430"/>
      <c r="X878" s="1430"/>
      <c r="Y878" s="1430"/>
      <c r="Z878" s="1430"/>
      <c r="AA878" s="1430"/>
      <c r="AB878" s="1430"/>
      <c r="AC878" s="1430"/>
      <c r="AD878" s="1430"/>
      <c r="AE878" s="1430"/>
      <c r="AF878" s="1430"/>
      <c r="AG878" s="1430"/>
      <c r="AH878" s="1430"/>
      <c r="AI878" s="1430"/>
      <c r="AJ878" s="1430"/>
      <c r="AK878" s="1430"/>
      <c r="AL878" s="1430"/>
      <c r="AM878" s="1430"/>
      <c r="AN878" s="1430"/>
      <c r="AO878" s="1430"/>
      <c r="AP878" s="1430"/>
      <c r="AQ878" s="1430"/>
      <c r="AR878" s="1430"/>
      <c r="AS878" s="1430"/>
      <c r="AT878" s="1430"/>
      <c r="AU878" s="1430"/>
      <c r="AV878" s="1430"/>
      <c r="AW878" s="1430"/>
      <c r="AX878" s="1430"/>
      <c r="AY878" s="1430"/>
      <c r="AZ878" s="1430"/>
      <c r="BA878" s="1430"/>
      <c r="BB878" s="1430"/>
      <c r="BC878" s="1430"/>
      <c r="BD878" s="1430"/>
    </row>
    <row r="879" spans="2:56">
      <c r="B879" s="1430"/>
      <c r="C879" s="1430"/>
      <c r="D879" s="1430"/>
      <c r="E879" s="1430"/>
      <c r="F879" s="1430"/>
      <c r="G879" s="1430"/>
      <c r="H879" s="1430"/>
      <c r="I879" s="1430"/>
      <c r="J879" s="1430"/>
      <c r="K879" s="1430"/>
      <c r="L879" s="1430"/>
      <c r="M879" s="1430"/>
      <c r="N879" s="1430"/>
      <c r="O879" s="1430"/>
      <c r="P879" s="1430"/>
      <c r="Q879" s="1430"/>
      <c r="R879" s="1430"/>
      <c r="S879" s="1430"/>
      <c r="T879" s="1430"/>
      <c r="U879" s="1430"/>
      <c r="V879" s="1430"/>
      <c r="W879" s="1430"/>
      <c r="X879" s="1430"/>
      <c r="Y879" s="1430"/>
      <c r="Z879" s="1430"/>
      <c r="AA879" s="1430"/>
      <c r="AB879" s="1430"/>
      <c r="AC879" s="1430"/>
      <c r="AD879" s="1430"/>
      <c r="AE879" s="1430"/>
      <c r="AF879" s="1430"/>
      <c r="AG879" s="1430"/>
      <c r="AH879" s="1430"/>
      <c r="AI879" s="1430"/>
      <c r="AJ879" s="1430"/>
      <c r="AK879" s="1430"/>
      <c r="AL879" s="1430"/>
      <c r="AM879" s="1430"/>
      <c r="AN879" s="1430"/>
      <c r="AO879" s="1430"/>
      <c r="AP879" s="1430"/>
      <c r="AQ879" s="1430"/>
      <c r="AR879" s="1430"/>
      <c r="AS879" s="1430"/>
      <c r="AT879" s="1430"/>
      <c r="AU879" s="1430"/>
      <c r="AV879" s="1430"/>
      <c r="AW879" s="1430"/>
      <c r="AX879" s="1430"/>
      <c r="AY879" s="1430"/>
      <c r="AZ879" s="1430"/>
      <c r="BA879" s="1430"/>
      <c r="BB879" s="1430"/>
      <c r="BC879" s="1430"/>
      <c r="BD879" s="1430"/>
    </row>
    <row r="880" spans="2:56">
      <c r="B880" s="1430"/>
      <c r="C880" s="1430"/>
      <c r="D880" s="1430"/>
      <c r="E880" s="1430"/>
      <c r="F880" s="1430"/>
      <c r="G880" s="1430"/>
      <c r="H880" s="1430"/>
      <c r="I880" s="1430"/>
      <c r="J880" s="1430"/>
      <c r="K880" s="1430"/>
      <c r="L880" s="1430"/>
      <c r="M880" s="1430"/>
      <c r="N880" s="1430"/>
      <c r="O880" s="1430"/>
      <c r="P880" s="1430"/>
      <c r="Q880" s="1430"/>
      <c r="R880" s="1430"/>
      <c r="S880" s="1430"/>
      <c r="T880" s="1430"/>
      <c r="U880" s="1430"/>
      <c r="V880" s="1430"/>
      <c r="W880" s="1430"/>
      <c r="X880" s="1430"/>
      <c r="Y880" s="1430"/>
      <c r="Z880" s="1430"/>
      <c r="AA880" s="1430"/>
      <c r="AB880" s="1430"/>
      <c r="AC880" s="1430"/>
      <c r="AD880" s="1430"/>
      <c r="AE880" s="1430"/>
      <c r="AF880" s="1430"/>
      <c r="AG880" s="1430"/>
      <c r="AH880" s="1430"/>
      <c r="AI880" s="1430"/>
      <c r="AJ880" s="1430"/>
      <c r="AK880" s="1430"/>
      <c r="AL880" s="1430"/>
      <c r="AM880" s="1430"/>
      <c r="AN880" s="1430"/>
      <c r="AO880" s="1430"/>
      <c r="AP880" s="1430"/>
      <c r="AQ880" s="1430"/>
      <c r="AR880" s="1430"/>
      <c r="AS880" s="1430"/>
      <c r="AT880" s="1430"/>
      <c r="AU880" s="1430"/>
      <c r="AV880" s="1430"/>
      <c r="AW880" s="1430"/>
      <c r="AX880" s="1430"/>
      <c r="AY880" s="1430"/>
      <c r="AZ880" s="1430"/>
      <c r="BA880" s="1430"/>
      <c r="BB880" s="1430"/>
      <c r="BC880" s="1430"/>
      <c r="BD880" s="1430"/>
    </row>
    <row r="881" spans="2:56">
      <c r="B881" s="1430"/>
      <c r="C881" s="1430"/>
      <c r="D881" s="1430"/>
      <c r="E881" s="1430"/>
      <c r="F881" s="1430"/>
      <c r="G881" s="1430"/>
      <c r="H881" s="1430"/>
      <c r="I881" s="1430"/>
      <c r="J881" s="1430"/>
      <c r="K881" s="1430"/>
      <c r="L881" s="1430"/>
      <c r="M881" s="1430"/>
      <c r="N881" s="1430"/>
      <c r="O881" s="1430"/>
      <c r="P881" s="1430"/>
      <c r="Q881" s="1430"/>
      <c r="R881" s="1430"/>
      <c r="S881" s="1430"/>
      <c r="T881" s="1430"/>
      <c r="U881" s="1430"/>
      <c r="V881" s="1430"/>
      <c r="W881" s="1430"/>
      <c r="X881" s="1430"/>
      <c r="Y881" s="1430"/>
      <c r="Z881" s="1430"/>
      <c r="AA881" s="1430"/>
      <c r="AB881" s="1430"/>
      <c r="AC881" s="1430"/>
      <c r="AD881" s="1430"/>
      <c r="AE881" s="1430"/>
      <c r="AF881" s="1430"/>
      <c r="AG881" s="1430"/>
      <c r="AH881" s="1430"/>
      <c r="AI881" s="1430"/>
      <c r="AJ881" s="1430"/>
      <c r="AK881" s="1430"/>
      <c r="AL881" s="1430"/>
      <c r="AM881" s="1430"/>
      <c r="AN881" s="1430"/>
      <c r="AO881" s="1430"/>
      <c r="AP881" s="1430"/>
      <c r="AQ881" s="1430"/>
      <c r="AR881" s="1430"/>
      <c r="AS881" s="1430"/>
      <c r="AT881" s="1430"/>
      <c r="AU881" s="1430"/>
      <c r="AV881" s="1430"/>
      <c r="AW881" s="1430"/>
      <c r="AX881" s="1430"/>
      <c r="AY881" s="1430"/>
      <c r="AZ881" s="1430"/>
      <c r="BA881" s="1430"/>
      <c r="BB881" s="1430"/>
      <c r="BC881" s="1430"/>
      <c r="BD881" s="1430"/>
    </row>
    <row r="882" spans="2:56">
      <c r="B882" s="1430"/>
      <c r="C882" s="1430"/>
      <c r="D882" s="1430"/>
      <c r="E882" s="1430"/>
      <c r="F882" s="1430"/>
      <c r="G882" s="1430"/>
      <c r="H882" s="1430"/>
      <c r="I882" s="1430"/>
      <c r="J882" s="1430"/>
      <c r="K882" s="1430"/>
      <c r="L882" s="1430"/>
      <c r="M882" s="1430"/>
      <c r="N882" s="1430"/>
      <c r="O882" s="1430"/>
      <c r="P882" s="1430"/>
      <c r="Q882" s="1430"/>
      <c r="R882" s="1430"/>
      <c r="S882" s="1430"/>
      <c r="T882" s="1430"/>
      <c r="U882" s="1430"/>
      <c r="V882" s="1430"/>
      <c r="W882" s="1430"/>
      <c r="X882" s="1430"/>
      <c r="Y882" s="1430"/>
      <c r="Z882" s="1430"/>
      <c r="AA882" s="1430"/>
      <c r="AB882" s="1430"/>
      <c r="AC882" s="1430"/>
      <c r="AD882" s="1430"/>
      <c r="AE882" s="1430"/>
      <c r="AF882" s="1430"/>
      <c r="AG882" s="1430"/>
      <c r="AH882" s="1430"/>
      <c r="AI882" s="1430"/>
      <c r="AJ882" s="1430"/>
      <c r="AK882" s="1430"/>
      <c r="AL882" s="1430"/>
      <c r="AM882" s="1430"/>
      <c r="AN882" s="1430"/>
      <c r="AO882" s="1430"/>
      <c r="AP882" s="1430"/>
      <c r="AQ882" s="1430"/>
      <c r="AR882" s="1430"/>
      <c r="AS882" s="1430"/>
      <c r="AT882" s="1430"/>
      <c r="AU882" s="1430"/>
      <c r="AV882" s="1430"/>
      <c r="AW882" s="1430"/>
      <c r="AX882" s="1430"/>
      <c r="AY882" s="1430"/>
      <c r="AZ882" s="1430"/>
      <c r="BA882" s="1430"/>
      <c r="BB882" s="1430"/>
      <c r="BC882" s="1430"/>
      <c r="BD882" s="1430"/>
    </row>
    <row r="883" spans="2:56">
      <c r="B883" s="1430"/>
      <c r="C883" s="1430"/>
      <c r="D883" s="1430"/>
      <c r="E883" s="1430"/>
      <c r="F883" s="1430"/>
      <c r="G883" s="1430"/>
      <c r="H883" s="1430"/>
      <c r="I883" s="1430"/>
      <c r="J883" s="1430"/>
      <c r="K883" s="1430"/>
      <c r="L883" s="1430"/>
      <c r="M883" s="1430"/>
      <c r="N883" s="1430"/>
      <c r="O883" s="1430"/>
      <c r="P883" s="1430"/>
      <c r="Q883" s="1430"/>
      <c r="R883" s="1430"/>
      <c r="S883" s="1430"/>
      <c r="T883" s="1430"/>
      <c r="U883" s="1430"/>
      <c r="V883" s="1430"/>
      <c r="W883" s="1430"/>
      <c r="X883" s="1430"/>
      <c r="Y883" s="1430"/>
      <c r="Z883" s="1430"/>
      <c r="AA883" s="1430"/>
      <c r="AB883" s="1430"/>
      <c r="AC883" s="1430"/>
      <c r="AD883" s="1430"/>
      <c r="AE883" s="1430"/>
      <c r="AF883" s="1430"/>
      <c r="AG883" s="1430"/>
      <c r="AH883" s="1430"/>
      <c r="AI883" s="1430"/>
      <c r="AJ883" s="1430"/>
      <c r="AK883" s="1430"/>
      <c r="AL883" s="1430"/>
      <c r="AM883" s="1430"/>
      <c r="AN883" s="1430"/>
      <c r="AO883" s="1430"/>
      <c r="AP883" s="1430"/>
      <c r="AQ883" s="1430"/>
      <c r="AR883" s="1430"/>
      <c r="AS883" s="1430"/>
      <c r="AT883" s="1430"/>
      <c r="AU883" s="1430"/>
      <c r="AV883" s="1430"/>
      <c r="AW883" s="1430"/>
      <c r="AX883" s="1430"/>
      <c r="AY883" s="1430"/>
      <c r="AZ883" s="1430"/>
      <c r="BA883" s="1430"/>
      <c r="BB883" s="1430"/>
      <c r="BC883" s="1430"/>
      <c r="BD883" s="1430"/>
    </row>
    <row r="884" spans="2:56">
      <c r="B884" s="1430"/>
      <c r="C884" s="1430"/>
      <c r="D884" s="1430"/>
      <c r="E884" s="1430"/>
      <c r="F884" s="1430"/>
      <c r="G884" s="1430"/>
      <c r="H884" s="1430"/>
      <c r="I884" s="1430"/>
      <c r="J884" s="1430"/>
      <c r="K884" s="1430"/>
      <c r="L884" s="1430"/>
      <c r="M884" s="1430"/>
      <c r="N884" s="1430"/>
      <c r="O884" s="1430"/>
      <c r="P884" s="1430"/>
      <c r="Q884" s="1430"/>
      <c r="R884" s="1430"/>
      <c r="S884" s="1430"/>
      <c r="T884" s="1430"/>
      <c r="U884" s="1430"/>
      <c r="V884" s="1430"/>
      <c r="W884" s="1430"/>
      <c r="X884" s="1430"/>
      <c r="Y884" s="1430"/>
      <c r="Z884" s="1430"/>
      <c r="AA884" s="1430"/>
      <c r="AB884" s="1430"/>
      <c r="AC884" s="1430"/>
      <c r="AD884" s="1430"/>
      <c r="AE884" s="1430"/>
      <c r="AF884" s="1430"/>
      <c r="AG884" s="1430"/>
      <c r="AH884" s="1430"/>
      <c r="AI884" s="1430"/>
      <c r="AJ884" s="1430"/>
      <c r="AK884" s="1430"/>
      <c r="AL884" s="1430"/>
      <c r="AM884" s="1430"/>
      <c r="AN884" s="1430"/>
      <c r="AO884" s="1430"/>
      <c r="AP884" s="1430"/>
      <c r="AQ884" s="1430"/>
      <c r="AR884" s="1430"/>
      <c r="AS884" s="1430"/>
      <c r="AT884" s="1430"/>
      <c r="AU884" s="1430"/>
      <c r="AV884" s="1430"/>
      <c r="AW884" s="1430"/>
      <c r="AX884" s="1430"/>
      <c r="AY884" s="1430"/>
      <c r="AZ884" s="1430"/>
      <c r="BA884" s="1430"/>
      <c r="BB884" s="1430"/>
      <c r="BC884" s="1430"/>
      <c r="BD884" s="1430"/>
    </row>
    <row r="885" spans="2:56">
      <c r="B885" s="1430"/>
      <c r="C885" s="1430"/>
      <c r="D885" s="1430"/>
      <c r="E885" s="1430"/>
      <c r="F885" s="1430"/>
      <c r="G885" s="1430"/>
      <c r="H885" s="1430"/>
      <c r="I885" s="1430"/>
      <c r="J885" s="1430"/>
      <c r="K885" s="1430"/>
      <c r="L885" s="1430"/>
      <c r="M885" s="1430"/>
      <c r="N885" s="1430"/>
      <c r="O885" s="1430"/>
      <c r="P885" s="1430"/>
      <c r="Q885" s="1430"/>
      <c r="R885" s="1430"/>
      <c r="S885" s="1430"/>
      <c r="T885" s="1430"/>
      <c r="U885" s="1430"/>
      <c r="V885" s="1430"/>
      <c r="W885" s="1430"/>
      <c r="X885" s="1430"/>
      <c r="Y885" s="1430"/>
      <c r="Z885" s="1430"/>
      <c r="AA885" s="1430"/>
      <c r="AB885" s="1430"/>
      <c r="AC885" s="1430"/>
      <c r="AD885" s="1430"/>
      <c r="AE885" s="1430"/>
      <c r="AF885" s="1430"/>
      <c r="AG885" s="1430"/>
      <c r="AH885" s="1430"/>
      <c r="AI885" s="1430"/>
      <c r="AJ885" s="1430"/>
      <c r="AK885" s="1430"/>
      <c r="AL885" s="1430"/>
      <c r="AM885" s="1430"/>
      <c r="AN885" s="1430"/>
      <c r="AO885" s="1430"/>
      <c r="AP885" s="1430"/>
      <c r="AQ885" s="1430"/>
      <c r="AR885" s="1430"/>
      <c r="AS885" s="1430"/>
      <c r="AT885" s="1430"/>
      <c r="AU885" s="1430"/>
      <c r="AV885" s="1430"/>
      <c r="AW885" s="1430"/>
      <c r="AX885" s="1430"/>
      <c r="AY885" s="1430"/>
      <c r="AZ885" s="1430"/>
      <c r="BA885" s="1430"/>
      <c r="BB885" s="1430"/>
      <c r="BC885" s="1430"/>
      <c r="BD885" s="1430"/>
    </row>
    <row r="886" spans="2:56">
      <c r="B886" s="1430"/>
      <c r="C886" s="1430"/>
      <c r="D886" s="1430"/>
      <c r="E886" s="1430"/>
      <c r="F886" s="1430"/>
      <c r="G886" s="1430"/>
      <c r="H886" s="1430"/>
      <c r="I886" s="1430"/>
      <c r="J886" s="1430"/>
      <c r="K886" s="1430"/>
      <c r="L886" s="1430"/>
      <c r="M886" s="1430"/>
      <c r="N886" s="1430"/>
      <c r="O886" s="1430"/>
      <c r="P886" s="1430"/>
      <c r="Q886" s="1430"/>
      <c r="R886" s="1430"/>
      <c r="S886" s="1430"/>
      <c r="T886" s="1430"/>
      <c r="U886" s="1430"/>
      <c r="V886" s="1430"/>
      <c r="W886" s="1430"/>
      <c r="X886" s="1430"/>
      <c r="Y886" s="1430"/>
      <c r="Z886" s="1430"/>
      <c r="AA886" s="1430"/>
      <c r="AB886" s="1430"/>
      <c r="AC886" s="1430"/>
      <c r="AD886" s="1430"/>
      <c r="AE886" s="1430"/>
      <c r="AF886" s="1430"/>
      <c r="AG886" s="1430"/>
      <c r="AH886" s="1430"/>
      <c r="AI886" s="1430"/>
      <c r="AJ886" s="1430"/>
      <c r="AK886" s="1430"/>
      <c r="AL886" s="1430"/>
      <c r="AM886" s="1430"/>
      <c r="AN886" s="1430"/>
      <c r="AO886" s="1430"/>
      <c r="AP886" s="1430"/>
      <c r="AQ886" s="1430"/>
      <c r="AR886" s="1430"/>
      <c r="AS886" s="1430"/>
      <c r="AT886" s="1430"/>
      <c r="AU886" s="1430"/>
      <c r="AV886" s="1430"/>
      <c r="AW886" s="1430"/>
      <c r="AX886" s="1430"/>
      <c r="AY886" s="1430"/>
      <c r="AZ886" s="1430"/>
      <c r="BA886" s="1430"/>
      <c r="BB886" s="1430"/>
      <c r="BC886" s="1430"/>
      <c r="BD886" s="1430"/>
    </row>
    <row r="887" spans="2:56">
      <c r="B887" s="1430"/>
      <c r="C887" s="1430"/>
      <c r="D887" s="1430"/>
      <c r="E887" s="1430"/>
      <c r="F887" s="1430"/>
      <c r="G887" s="1430"/>
      <c r="H887" s="1430"/>
      <c r="I887" s="1430"/>
      <c r="J887" s="1430"/>
      <c r="K887" s="1430"/>
      <c r="L887" s="1430"/>
      <c r="M887" s="1430"/>
      <c r="N887" s="1430"/>
      <c r="O887" s="1430"/>
      <c r="P887" s="1430"/>
      <c r="Q887" s="1430"/>
      <c r="R887" s="1430"/>
      <c r="S887" s="1430"/>
      <c r="T887" s="1430"/>
      <c r="U887" s="1430"/>
      <c r="V887" s="1430"/>
      <c r="W887" s="1430"/>
      <c r="X887" s="1430"/>
      <c r="Y887" s="1430"/>
      <c r="Z887" s="1430"/>
      <c r="AA887" s="1430"/>
      <c r="AB887" s="1430"/>
      <c r="AC887" s="1430"/>
      <c r="AD887" s="1430"/>
      <c r="AE887" s="1430"/>
      <c r="AF887" s="1430"/>
      <c r="AG887" s="1430"/>
      <c r="AH887" s="1430"/>
      <c r="AI887" s="1430"/>
      <c r="AJ887" s="1430"/>
      <c r="AK887" s="1430"/>
      <c r="AL887" s="1430"/>
      <c r="AM887" s="1430"/>
      <c r="AN887" s="1430"/>
      <c r="AO887" s="1430"/>
      <c r="AP887" s="1430"/>
      <c r="AQ887" s="1430"/>
      <c r="AR887" s="1430"/>
      <c r="AS887" s="1430"/>
      <c r="AT887" s="1430"/>
      <c r="AU887" s="1430"/>
      <c r="AV887" s="1430"/>
      <c r="AW887" s="1430"/>
      <c r="AX887" s="1430"/>
      <c r="AY887" s="1430"/>
      <c r="AZ887" s="1430"/>
      <c r="BA887" s="1430"/>
      <c r="BB887" s="1430"/>
      <c r="BC887" s="1430"/>
      <c r="BD887" s="1430"/>
    </row>
    <row r="888" spans="2:56">
      <c r="B888" s="1430"/>
      <c r="C888" s="1430"/>
      <c r="D888" s="1430"/>
      <c r="E888" s="1430"/>
      <c r="F888" s="1430"/>
      <c r="G888" s="1430"/>
      <c r="H888" s="1430"/>
      <c r="I888" s="1430"/>
      <c r="J888" s="1430"/>
      <c r="K888" s="1430"/>
      <c r="L888" s="1430"/>
      <c r="M888" s="1430"/>
      <c r="N888" s="1430"/>
      <c r="O888" s="1430"/>
      <c r="P888" s="1430"/>
      <c r="Q888" s="1430"/>
      <c r="R888" s="1430"/>
      <c r="S888" s="1430"/>
      <c r="T888" s="1430"/>
      <c r="U888" s="1430"/>
      <c r="V888" s="1430"/>
      <c r="W888" s="1430"/>
      <c r="X888" s="1430"/>
      <c r="Y888" s="1430"/>
      <c r="Z888" s="1430"/>
      <c r="AA888" s="1430"/>
      <c r="AB888" s="1430"/>
      <c r="AC888" s="1430"/>
      <c r="AD888" s="1430"/>
      <c r="AE888" s="1430"/>
      <c r="AF888" s="1430"/>
      <c r="AG888" s="1430"/>
      <c r="AH888" s="1430"/>
      <c r="AI888" s="1430"/>
      <c r="AJ888" s="1430"/>
      <c r="AK888" s="1430"/>
      <c r="AL888" s="1430"/>
      <c r="AM888" s="1430"/>
      <c r="AN888" s="1430"/>
      <c r="AO888" s="1430"/>
      <c r="AP888" s="1430"/>
      <c r="AQ888" s="1430"/>
      <c r="AR888" s="1430"/>
      <c r="AS888" s="1430"/>
      <c r="AT888" s="1430"/>
      <c r="AU888" s="1430"/>
      <c r="AV888" s="1430"/>
      <c r="AW888" s="1430"/>
      <c r="AX888" s="1430"/>
      <c r="AY888" s="1430"/>
      <c r="AZ888" s="1430"/>
      <c r="BA888" s="1430"/>
      <c r="BB888" s="1430"/>
      <c r="BC888" s="1430"/>
      <c r="BD888" s="1430"/>
    </row>
    <row r="889" spans="2:56">
      <c r="B889" s="1430"/>
      <c r="C889" s="1430"/>
      <c r="D889" s="1430"/>
      <c r="E889" s="1430"/>
      <c r="F889" s="1430"/>
      <c r="G889" s="1430"/>
      <c r="H889" s="1430"/>
      <c r="I889" s="1430"/>
      <c r="J889" s="1430"/>
      <c r="K889" s="1430"/>
      <c r="L889" s="1430"/>
      <c r="M889" s="1430"/>
      <c r="N889" s="1430"/>
      <c r="O889" s="1430"/>
      <c r="P889" s="1430"/>
      <c r="Q889" s="1430"/>
      <c r="R889" s="1430"/>
      <c r="S889" s="1430"/>
      <c r="T889" s="1430"/>
      <c r="U889" s="1430"/>
      <c r="V889" s="1430"/>
      <c r="W889" s="1430"/>
      <c r="X889" s="1430"/>
      <c r="Y889" s="1430"/>
      <c r="Z889" s="1430"/>
      <c r="AA889" s="1430"/>
      <c r="AB889" s="1430"/>
      <c r="AC889" s="1430"/>
      <c r="AD889" s="1430"/>
      <c r="AE889" s="1430"/>
      <c r="AF889" s="1430"/>
      <c r="AG889" s="1430"/>
      <c r="AH889" s="1430"/>
      <c r="AI889" s="1430"/>
      <c r="AJ889" s="1430"/>
      <c r="AK889" s="1430"/>
      <c r="AL889" s="1430"/>
      <c r="AM889" s="1430"/>
      <c r="AN889" s="1430"/>
      <c r="AO889" s="1430"/>
      <c r="AP889" s="1430"/>
      <c r="AQ889" s="1430"/>
      <c r="AR889" s="1430"/>
      <c r="AS889" s="1430"/>
      <c r="AT889" s="1430"/>
      <c r="AU889" s="1430"/>
      <c r="AV889" s="1430"/>
      <c r="AW889" s="1430"/>
      <c r="AX889" s="1430"/>
      <c r="AY889" s="1430"/>
      <c r="AZ889" s="1430"/>
      <c r="BA889" s="1430"/>
      <c r="BB889" s="1430"/>
      <c r="BC889" s="1430"/>
      <c r="BD889" s="1430"/>
    </row>
    <row r="890" spans="2:56">
      <c r="B890" s="1430"/>
      <c r="C890" s="1430"/>
      <c r="D890" s="1430"/>
      <c r="E890" s="1430"/>
      <c r="F890" s="1430"/>
      <c r="G890" s="1430"/>
      <c r="H890" s="1430"/>
      <c r="I890" s="1430"/>
      <c r="J890" s="1430"/>
      <c r="K890" s="1430"/>
      <c r="L890" s="1430"/>
      <c r="M890" s="1430"/>
      <c r="N890" s="1430"/>
      <c r="O890" s="1430"/>
      <c r="P890" s="1430"/>
      <c r="Q890" s="1430"/>
      <c r="R890" s="1430"/>
      <c r="S890" s="1430"/>
      <c r="T890" s="1430"/>
      <c r="U890" s="1430"/>
      <c r="V890" s="1430"/>
      <c r="W890" s="1430"/>
      <c r="X890" s="1430"/>
      <c r="Y890" s="1430"/>
      <c r="Z890" s="1430"/>
      <c r="AA890" s="1430"/>
      <c r="AB890" s="1430"/>
      <c r="AC890" s="1430"/>
      <c r="AD890" s="1430"/>
      <c r="AE890" s="1430"/>
      <c r="AF890" s="1430"/>
      <c r="AG890" s="1430"/>
      <c r="AH890" s="1430"/>
      <c r="AI890" s="1430"/>
      <c r="AJ890" s="1430"/>
      <c r="AK890" s="1430"/>
      <c r="AL890" s="1430"/>
      <c r="AM890" s="1430"/>
      <c r="AN890" s="1430"/>
      <c r="AO890" s="1430"/>
      <c r="AP890" s="1430"/>
      <c r="AQ890" s="1430"/>
      <c r="AR890" s="1430"/>
      <c r="AS890" s="1430"/>
      <c r="AT890" s="1430"/>
      <c r="AU890" s="1430"/>
      <c r="AV890" s="1430"/>
      <c r="AW890" s="1430"/>
      <c r="AX890" s="1430"/>
      <c r="AY890" s="1430"/>
      <c r="AZ890" s="1430"/>
      <c r="BA890" s="1430"/>
      <c r="BB890" s="1430"/>
      <c r="BC890" s="1430"/>
      <c r="BD890" s="1430"/>
    </row>
    <row r="891" spans="2:56">
      <c r="B891" s="1430"/>
      <c r="C891" s="1430"/>
      <c r="D891" s="1430"/>
      <c r="E891" s="1430"/>
      <c r="F891" s="1430"/>
      <c r="G891" s="1430"/>
      <c r="H891" s="1430"/>
      <c r="I891" s="1430"/>
      <c r="J891" s="1430"/>
      <c r="K891" s="1430"/>
      <c r="L891" s="1430"/>
      <c r="M891" s="1430"/>
      <c r="N891" s="1430"/>
      <c r="O891" s="1430"/>
      <c r="P891" s="1430"/>
      <c r="Q891" s="1430"/>
      <c r="R891" s="1430"/>
      <c r="S891" s="1430"/>
      <c r="T891" s="1430"/>
      <c r="U891" s="1430"/>
      <c r="V891" s="1430"/>
      <c r="W891" s="1430"/>
      <c r="X891" s="1430"/>
      <c r="Y891" s="1430"/>
      <c r="Z891" s="1430"/>
      <c r="AA891" s="1430"/>
      <c r="AB891" s="1430"/>
      <c r="AC891" s="1430"/>
      <c r="AD891" s="1430"/>
      <c r="AE891" s="1430"/>
      <c r="AF891" s="1430"/>
      <c r="AG891" s="1430"/>
      <c r="AH891" s="1430"/>
      <c r="AI891" s="1430"/>
      <c r="AJ891" s="1430"/>
      <c r="AK891" s="1430"/>
      <c r="AL891" s="1430"/>
      <c r="AM891" s="1430"/>
      <c r="AN891" s="1430"/>
      <c r="AO891" s="1430"/>
      <c r="AP891" s="1430"/>
      <c r="AQ891" s="1430"/>
      <c r="AR891" s="1430"/>
      <c r="AS891" s="1430"/>
      <c r="AT891" s="1430"/>
      <c r="AU891" s="1430"/>
      <c r="AV891" s="1430"/>
      <c r="AW891" s="1430"/>
      <c r="AX891" s="1430"/>
      <c r="AY891" s="1430"/>
      <c r="AZ891" s="1430"/>
      <c r="BA891" s="1430"/>
      <c r="BB891" s="1430"/>
      <c r="BC891" s="1430"/>
      <c r="BD891" s="1430"/>
    </row>
    <row r="892" spans="2:56">
      <c r="B892" s="1430"/>
      <c r="C892" s="1430"/>
      <c r="D892" s="1430"/>
      <c r="E892" s="1430"/>
      <c r="F892" s="1430"/>
      <c r="G892" s="1430"/>
      <c r="H892" s="1430"/>
      <c r="I892" s="1430"/>
      <c r="J892" s="1430"/>
      <c r="K892" s="1430"/>
      <c r="L892" s="1430"/>
      <c r="M892" s="1430"/>
      <c r="N892" s="1430"/>
      <c r="O892" s="1430"/>
      <c r="P892" s="1430"/>
      <c r="Q892" s="1430"/>
      <c r="R892" s="1430"/>
      <c r="S892" s="1430"/>
      <c r="T892" s="1430"/>
      <c r="U892" s="1430"/>
      <c r="V892" s="1430"/>
      <c r="W892" s="1430"/>
      <c r="X892" s="1430"/>
      <c r="Y892" s="1430"/>
      <c r="Z892" s="1430"/>
      <c r="AA892" s="1430"/>
      <c r="AB892" s="1430"/>
      <c r="AC892" s="1430"/>
      <c r="AD892" s="1430"/>
      <c r="AE892" s="1430"/>
      <c r="AF892" s="1430"/>
      <c r="AG892" s="1430"/>
      <c r="AH892" s="1430"/>
      <c r="AI892" s="1430"/>
      <c r="AJ892" s="1430"/>
      <c r="AK892" s="1430"/>
      <c r="AL892" s="1430"/>
      <c r="AM892" s="1430"/>
      <c r="AN892" s="1430"/>
      <c r="AO892" s="1430"/>
      <c r="AP892" s="1430"/>
      <c r="AQ892" s="1430"/>
      <c r="AR892" s="1430"/>
      <c r="AS892" s="1430"/>
      <c r="AT892" s="1430"/>
      <c r="AU892" s="1430"/>
      <c r="AV892" s="1430"/>
      <c r="AW892" s="1430"/>
      <c r="AX892" s="1430"/>
      <c r="AY892" s="1430"/>
      <c r="AZ892" s="1430"/>
      <c r="BA892" s="1430"/>
      <c r="BB892" s="1430"/>
      <c r="BC892" s="1430"/>
      <c r="BD892" s="1430"/>
    </row>
    <row r="893" spans="2:56">
      <c r="B893" s="1430"/>
      <c r="C893" s="1430"/>
      <c r="D893" s="1430"/>
      <c r="E893" s="1430"/>
      <c r="F893" s="1430"/>
      <c r="G893" s="1430"/>
      <c r="H893" s="1430"/>
      <c r="I893" s="1430"/>
      <c r="J893" s="1430"/>
      <c r="K893" s="1430"/>
      <c r="L893" s="1430"/>
      <c r="M893" s="1430"/>
      <c r="N893" s="1430"/>
      <c r="O893" s="1430"/>
      <c r="P893" s="1430"/>
      <c r="Q893" s="1430"/>
      <c r="R893" s="1430"/>
      <c r="S893" s="1430"/>
      <c r="T893" s="1430"/>
      <c r="U893" s="1430"/>
      <c r="V893" s="1430"/>
      <c r="W893" s="1430"/>
      <c r="X893" s="1430"/>
      <c r="Y893" s="1430"/>
      <c r="Z893" s="1430"/>
      <c r="AA893" s="1430"/>
      <c r="AB893" s="1430"/>
      <c r="AC893" s="1430"/>
      <c r="AD893" s="1430"/>
      <c r="AE893" s="1430"/>
      <c r="AF893" s="1430"/>
      <c r="AG893" s="1430"/>
      <c r="AH893" s="1430"/>
      <c r="AI893" s="1430"/>
      <c r="AJ893" s="1430"/>
      <c r="AK893" s="1430"/>
      <c r="AL893" s="1430"/>
      <c r="AM893" s="1430"/>
      <c r="AN893" s="1430"/>
      <c r="AO893" s="1430"/>
      <c r="AP893" s="1430"/>
      <c r="AQ893" s="1430"/>
      <c r="AR893" s="1430"/>
      <c r="AS893" s="1430"/>
      <c r="AT893" s="1430"/>
      <c r="AU893" s="1430"/>
      <c r="AV893" s="1430"/>
      <c r="AW893" s="1430"/>
      <c r="AX893" s="1430"/>
      <c r="AY893" s="1430"/>
      <c r="AZ893" s="1430"/>
      <c r="BA893" s="1430"/>
      <c r="BB893" s="1430"/>
      <c r="BC893" s="1430"/>
      <c r="BD893" s="1430"/>
    </row>
    <row r="894" spans="2:56">
      <c r="B894" s="1430"/>
      <c r="C894" s="1430"/>
      <c r="D894" s="1430"/>
      <c r="E894" s="1430"/>
      <c r="F894" s="1430"/>
      <c r="G894" s="1430"/>
      <c r="H894" s="1430"/>
      <c r="I894" s="1430"/>
      <c r="J894" s="1430"/>
      <c r="K894" s="1430"/>
      <c r="L894" s="1430"/>
      <c r="M894" s="1430"/>
      <c r="N894" s="1430"/>
      <c r="O894" s="1430"/>
      <c r="P894" s="1430"/>
      <c r="Q894" s="1430"/>
      <c r="R894" s="1430"/>
      <c r="S894" s="1430"/>
      <c r="T894" s="1430"/>
      <c r="U894" s="1430"/>
      <c r="V894" s="1430"/>
      <c r="W894" s="1430"/>
      <c r="X894" s="1430"/>
      <c r="Y894" s="1430"/>
      <c r="Z894" s="1430"/>
      <c r="AA894" s="1430"/>
      <c r="AB894" s="1430"/>
      <c r="AC894" s="1430"/>
      <c r="AD894" s="1430"/>
      <c r="AE894" s="1430"/>
      <c r="AF894" s="1430"/>
      <c r="AG894" s="1430"/>
      <c r="AH894" s="1430"/>
      <c r="AI894" s="1430"/>
      <c r="AJ894" s="1430"/>
      <c r="AK894" s="1430"/>
      <c r="AL894" s="1430"/>
      <c r="AM894" s="1430"/>
      <c r="AN894" s="1430"/>
      <c r="AO894" s="1430"/>
      <c r="AP894" s="1430"/>
      <c r="AQ894" s="1430"/>
      <c r="AR894" s="1430"/>
      <c r="AS894" s="1430"/>
      <c r="AT894" s="1430"/>
      <c r="AU894" s="1430"/>
      <c r="AV894" s="1430"/>
      <c r="AW894" s="1430"/>
      <c r="AX894" s="1430"/>
      <c r="AY894" s="1430"/>
      <c r="AZ894" s="1430"/>
      <c r="BA894" s="1430"/>
      <c r="BB894" s="1430"/>
      <c r="BC894" s="1430"/>
      <c r="BD894" s="1430"/>
    </row>
    <row r="895" spans="2:56">
      <c r="B895" s="1430"/>
      <c r="C895" s="1430"/>
      <c r="D895" s="1430"/>
      <c r="E895" s="1430"/>
      <c r="F895" s="1430"/>
      <c r="G895" s="1430"/>
      <c r="H895" s="1430"/>
      <c r="I895" s="1430"/>
      <c r="J895" s="1430"/>
      <c r="K895" s="1430"/>
      <c r="L895" s="1430"/>
      <c r="M895" s="1430"/>
      <c r="N895" s="1430"/>
      <c r="O895" s="1430"/>
      <c r="P895" s="1430"/>
      <c r="Q895" s="1430"/>
      <c r="R895" s="1430"/>
      <c r="S895" s="1430"/>
      <c r="T895" s="1430"/>
      <c r="U895" s="1430"/>
      <c r="V895" s="1430"/>
      <c r="W895" s="1430"/>
      <c r="X895" s="1430"/>
      <c r="Y895" s="1430"/>
      <c r="Z895" s="1430"/>
      <c r="AA895" s="1430"/>
      <c r="AB895" s="1430"/>
      <c r="AC895" s="1430"/>
      <c r="AD895" s="1430"/>
      <c r="AE895" s="1430"/>
      <c r="AF895" s="1430"/>
      <c r="AG895" s="1430"/>
      <c r="AH895" s="1430"/>
      <c r="AI895" s="1430"/>
      <c r="AJ895" s="1430"/>
      <c r="AK895" s="1430"/>
      <c r="AL895" s="1430"/>
      <c r="AM895" s="1430"/>
      <c r="AN895" s="1430"/>
      <c r="AO895" s="1430"/>
      <c r="AP895" s="1430"/>
      <c r="AQ895" s="1430"/>
      <c r="AR895" s="1430"/>
      <c r="AS895" s="1430"/>
      <c r="AT895" s="1430"/>
      <c r="AU895" s="1430"/>
      <c r="AV895" s="1430"/>
      <c r="AW895" s="1430"/>
      <c r="AX895" s="1430"/>
      <c r="AY895" s="1430"/>
      <c r="AZ895" s="1430"/>
      <c r="BA895" s="1430"/>
      <c r="BB895" s="1430"/>
      <c r="BC895" s="1430"/>
      <c r="BD895" s="1430"/>
    </row>
    <row r="896" spans="2:56">
      <c r="B896" s="1430"/>
      <c r="C896" s="1430"/>
      <c r="D896" s="1430"/>
      <c r="E896" s="1430"/>
      <c r="F896" s="1430"/>
      <c r="G896" s="1430"/>
      <c r="H896" s="1430"/>
      <c r="I896" s="1430"/>
      <c r="J896" s="1430"/>
      <c r="K896" s="1430"/>
      <c r="L896" s="1430"/>
      <c r="M896" s="1430"/>
      <c r="N896" s="1430"/>
      <c r="O896" s="1430"/>
      <c r="P896" s="1430"/>
      <c r="Q896" s="1430"/>
      <c r="R896" s="1430"/>
      <c r="S896" s="1430"/>
      <c r="T896" s="1430"/>
      <c r="U896" s="1430"/>
      <c r="V896" s="1430"/>
      <c r="W896" s="1430"/>
      <c r="X896" s="1430"/>
      <c r="Y896" s="1430"/>
      <c r="Z896" s="1430"/>
      <c r="AA896" s="1430"/>
      <c r="AB896" s="1430"/>
      <c r="AC896" s="1430"/>
      <c r="AD896" s="1430"/>
      <c r="AE896" s="1430"/>
      <c r="AF896" s="1430"/>
      <c r="AG896" s="1430"/>
      <c r="AH896" s="1430"/>
      <c r="AI896" s="1430"/>
      <c r="AJ896" s="1430"/>
      <c r="AK896" s="1430"/>
      <c r="AL896" s="1430"/>
      <c r="AM896" s="1430"/>
      <c r="AN896" s="1430"/>
      <c r="AO896" s="1430"/>
      <c r="AP896" s="1430"/>
      <c r="AQ896" s="1430"/>
      <c r="AR896" s="1430"/>
      <c r="AS896" s="1430"/>
      <c r="AT896" s="1430"/>
      <c r="AU896" s="1430"/>
      <c r="AV896" s="1430"/>
      <c r="AW896" s="1430"/>
      <c r="AX896" s="1430"/>
      <c r="AY896" s="1430"/>
      <c r="AZ896" s="1430"/>
      <c r="BA896" s="1430"/>
      <c r="BB896" s="1430"/>
      <c r="BC896" s="1430"/>
      <c r="BD896" s="1430"/>
    </row>
    <row r="897" spans="2:56">
      <c r="B897" s="1430"/>
      <c r="C897" s="1430"/>
      <c r="D897" s="1430"/>
      <c r="E897" s="1430"/>
      <c r="F897" s="1430"/>
      <c r="G897" s="1430"/>
      <c r="H897" s="1430"/>
      <c r="I897" s="1430"/>
      <c r="J897" s="1430"/>
      <c r="K897" s="1430"/>
      <c r="L897" s="1430"/>
      <c r="M897" s="1430"/>
      <c r="N897" s="1430"/>
      <c r="O897" s="1430"/>
      <c r="P897" s="1430"/>
      <c r="Q897" s="1430"/>
      <c r="R897" s="1430"/>
      <c r="S897" s="1430"/>
      <c r="T897" s="1430"/>
      <c r="U897" s="1430"/>
      <c r="V897" s="1430"/>
      <c r="W897" s="1430"/>
      <c r="X897" s="1430"/>
      <c r="Y897" s="1430"/>
      <c r="Z897" s="1430"/>
      <c r="AA897" s="1430"/>
      <c r="AB897" s="1430"/>
      <c r="AC897" s="1430"/>
      <c r="AD897" s="1430"/>
      <c r="AE897" s="1430"/>
      <c r="AF897" s="1430"/>
      <c r="AG897" s="1430"/>
      <c r="AH897" s="1430"/>
      <c r="AI897" s="1430"/>
      <c r="AJ897" s="1430"/>
      <c r="AK897" s="1430"/>
      <c r="AL897" s="1430"/>
      <c r="AM897" s="1430"/>
      <c r="AN897" s="1430"/>
      <c r="AO897" s="1430"/>
      <c r="AP897" s="1430"/>
      <c r="AQ897" s="1430"/>
      <c r="AR897" s="1430"/>
      <c r="AS897" s="1430"/>
      <c r="AT897" s="1430"/>
      <c r="AU897" s="1430"/>
      <c r="AV897" s="1430"/>
      <c r="AW897" s="1430"/>
      <c r="AX897" s="1430"/>
      <c r="AY897" s="1430"/>
      <c r="AZ897" s="1430"/>
      <c r="BA897" s="1430"/>
      <c r="BB897" s="1430"/>
      <c r="BC897" s="1430"/>
      <c r="BD897" s="1430"/>
    </row>
    <row r="898" spans="2:56">
      <c r="B898" s="1430"/>
      <c r="C898" s="1430"/>
      <c r="D898" s="1430"/>
      <c r="E898" s="1430"/>
      <c r="F898" s="1430"/>
      <c r="G898" s="1430"/>
      <c r="H898" s="1430"/>
      <c r="I898" s="1430"/>
      <c r="J898" s="1430"/>
      <c r="K898" s="1430"/>
      <c r="L898" s="1430"/>
      <c r="M898" s="1430"/>
      <c r="N898" s="1430"/>
      <c r="O898" s="1430"/>
      <c r="P898" s="1430"/>
      <c r="Q898" s="1430"/>
      <c r="R898" s="1430"/>
      <c r="S898" s="1430"/>
      <c r="T898" s="1430"/>
      <c r="U898" s="1430"/>
      <c r="V898" s="1430"/>
      <c r="W898" s="1430"/>
      <c r="X898" s="1430"/>
      <c r="Y898" s="1430"/>
      <c r="Z898" s="1430"/>
      <c r="AA898" s="1430"/>
      <c r="AB898" s="1430"/>
      <c r="AC898" s="1430"/>
      <c r="AD898" s="1430"/>
      <c r="AE898" s="1430"/>
      <c r="AF898" s="1430"/>
      <c r="AG898" s="1430"/>
      <c r="AH898" s="1430"/>
      <c r="AI898" s="1430"/>
      <c r="AJ898" s="1430"/>
      <c r="AK898" s="1430"/>
      <c r="AL898" s="1430"/>
      <c r="AM898" s="1430"/>
      <c r="AN898" s="1430"/>
      <c r="AO898" s="1430"/>
      <c r="AP898" s="1430"/>
      <c r="AQ898" s="1430"/>
      <c r="AR898" s="1430"/>
      <c r="AS898" s="1430"/>
      <c r="AT898" s="1430"/>
      <c r="AU898" s="1430"/>
      <c r="AV898" s="1430"/>
      <c r="AW898" s="1430"/>
      <c r="AX898" s="1430"/>
      <c r="AY898" s="1430"/>
      <c r="AZ898" s="1430"/>
      <c r="BA898" s="1430"/>
      <c r="BB898" s="1430"/>
      <c r="BC898" s="1430"/>
      <c r="BD898" s="1430"/>
    </row>
    <row r="899" spans="2:56">
      <c r="B899" s="1430"/>
      <c r="C899" s="1430"/>
      <c r="D899" s="1430"/>
      <c r="E899" s="1430"/>
      <c r="F899" s="1430"/>
      <c r="G899" s="1430"/>
      <c r="H899" s="1430"/>
      <c r="I899" s="1430"/>
      <c r="J899" s="1430"/>
      <c r="K899" s="1430"/>
      <c r="L899" s="1430"/>
      <c r="M899" s="1430"/>
      <c r="N899" s="1430"/>
      <c r="O899" s="1430"/>
      <c r="P899" s="1430"/>
      <c r="Q899" s="1430"/>
      <c r="R899" s="1430"/>
      <c r="S899" s="1430"/>
      <c r="T899" s="1430"/>
      <c r="U899" s="1430"/>
      <c r="V899" s="1430"/>
      <c r="W899" s="1430"/>
      <c r="X899" s="1430"/>
      <c r="Y899" s="1430"/>
      <c r="Z899" s="1430"/>
      <c r="AA899" s="1430"/>
      <c r="AB899" s="1430"/>
      <c r="AC899" s="1430"/>
      <c r="AD899" s="1430"/>
      <c r="AE899" s="1430"/>
      <c r="AF899" s="1430"/>
      <c r="AG899" s="1430"/>
      <c r="AH899" s="1430"/>
      <c r="AI899" s="1430"/>
      <c r="AJ899" s="1430"/>
      <c r="AK899" s="1430"/>
      <c r="AL899" s="1430"/>
      <c r="AM899" s="1430"/>
      <c r="AN899" s="1430"/>
      <c r="AO899" s="1430"/>
      <c r="AP899" s="1430"/>
      <c r="AQ899" s="1430"/>
      <c r="AR899" s="1430"/>
      <c r="AS899" s="1430"/>
      <c r="AT899" s="1430"/>
      <c r="AU899" s="1430"/>
      <c r="AV899" s="1430"/>
      <c r="AW899" s="1430"/>
      <c r="AX899" s="1430"/>
      <c r="AY899" s="1430"/>
      <c r="AZ899" s="1430"/>
      <c r="BA899" s="1430"/>
      <c r="BB899" s="1430"/>
      <c r="BC899" s="1430"/>
      <c r="BD899" s="1430"/>
    </row>
    <row r="900" spans="2:56">
      <c r="B900" s="1430"/>
      <c r="C900" s="1430"/>
      <c r="D900" s="1430"/>
      <c r="E900" s="1430"/>
      <c r="F900" s="1430"/>
      <c r="G900" s="1430"/>
      <c r="H900" s="1430"/>
      <c r="I900" s="1430"/>
      <c r="J900" s="1430"/>
      <c r="K900" s="1430"/>
      <c r="L900" s="1430"/>
      <c r="M900" s="1430"/>
      <c r="N900" s="1430"/>
      <c r="O900" s="1430"/>
      <c r="P900" s="1430"/>
      <c r="Q900" s="1430"/>
      <c r="R900" s="1430"/>
      <c r="S900" s="1430"/>
      <c r="T900" s="1430"/>
      <c r="U900" s="1430"/>
      <c r="V900" s="1430"/>
      <c r="W900" s="1430"/>
      <c r="X900" s="1430"/>
      <c r="Y900" s="1430"/>
      <c r="Z900" s="1430"/>
      <c r="AA900" s="1430"/>
      <c r="AB900" s="1430"/>
      <c r="AC900" s="1430"/>
      <c r="AD900" s="1430"/>
      <c r="AE900" s="1430"/>
      <c r="AF900" s="1430"/>
      <c r="AG900" s="1430"/>
      <c r="AH900" s="1430"/>
      <c r="AI900" s="1430"/>
      <c r="AJ900" s="1430"/>
      <c r="AK900" s="1430"/>
      <c r="AL900" s="1430"/>
      <c r="AM900" s="1430"/>
      <c r="AN900" s="1430"/>
      <c r="AO900" s="1430"/>
      <c r="AP900" s="1430"/>
      <c r="AQ900" s="1430"/>
      <c r="AR900" s="1430"/>
      <c r="AS900" s="1430"/>
      <c r="AT900" s="1430"/>
      <c r="AU900" s="1430"/>
      <c r="AV900" s="1430"/>
      <c r="AW900" s="1430"/>
      <c r="AX900" s="1430"/>
      <c r="AY900" s="1430"/>
      <c r="AZ900" s="1430"/>
      <c r="BA900" s="1430"/>
      <c r="BB900" s="1430"/>
      <c r="BC900" s="1430"/>
      <c r="BD900" s="1430"/>
    </row>
    <row r="901" spans="2:56">
      <c r="B901" s="1430"/>
      <c r="C901" s="1430"/>
      <c r="D901" s="1430"/>
      <c r="E901" s="1430"/>
      <c r="F901" s="1430"/>
      <c r="G901" s="1430"/>
      <c r="H901" s="1430"/>
      <c r="I901" s="1430"/>
      <c r="J901" s="1430"/>
      <c r="K901" s="1430"/>
      <c r="L901" s="1430"/>
      <c r="M901" s="1430"/>
      <c r="N901" s="1430"/>
      <c r="O901" s="1430"/>
      <c r="P901" s="1430"/>
      <c r="Q901" s="1430"/>
      <c r="R901" s="1430"/>
      <c r="S901" s="1430"/>
      <c r="T901" s="1430"/>
      <c r="U901" s="1430"/>
      <c r="V901" s="1430"/>
      <c r="W901" s="1430"/>
      <c r="X901" s="1430"/>
      <c r="Y901" s="1430"/>
      <c r="Z901" s="1430"/>
      <c r="AA901" s="1430"/>
      <c r="AB901" s="1430"/>
      <c r="AC901" s="1430"/>
      <c r="AD901" s="1430"/>
      <c r="AE901" s="1430"/>
      <c r="AF901" s="1430"/>
      <c r="AG901" s="1430"/>
      <c r="AH901" s="1430"/>
      <c r="AI901" s="1430"/>
      <c r="AJ901" s="1430"/>
      <c r="AK901" s="1430"/>
      <c r="AL901" s="1430"/>
      <c r="AM901" s="1430"/>
      <c r="AN901" s="1430"/>
      <c r="AO901" s="1430"/>
      <c r="AP901" s="1430"/>
      <c r="AQ901" s="1430"/>
      <c r="AR901" s="1430"/>
      <c r="AS901" s="1430"/>
      <c r="AT901" s="1430"/>
      <c r="AU901" s="1430"/>
      <c r="AV901" s="1430"/>
      <c r="AW901" s="1430"/>
      <c r="AX901" s="1430"/>
      <c r="AY901" s="1430"/>
      <c r="AZ901" s="1430"/>
      <c r="BA901" s="1430"/>
      <c r="BB901" s="1430"/>
      <c r="BC901" s="1430"/>
      <c r="BD901" s="1430"/>
    </row>
    <row r="902" spans="2:56">
      <c r="B902" s="1430"/>
      <c r="C902" s="1430"/>
      <c r="D902" s="1430"/>
      <c r="E902" s="1430"/>
      <c r="F902" s="1430"/>
      <c r="G902" s="1430"/>
      <c r="H902" s="1430"/>
      <c r="I902" s="1430"/>
      <c r="J902" s="1430"/>
      <c r="K902" s="1430"/>
      <c r="L902" s="1430"/>
      <c r="M902" s="1430"/>
      <c r="N902" s="1430"/>
      <c r="O902" s="1430"/>
      <c r="P902" s="1430"/>
      <c r="Q902" s="1430"/>
      <c r="R902" s="1430"/>
      <c r="S902" s="1430"/>
      <c r="T902" s="1430"/>
      <c r="U902" s="1430"/>
      <c r="V902" s="1430"/>
      <c r="W902" s="1430"/>
      <c r="X902" s="1430"/>
      <c r="Y902" s="1430"/>
      <c r="Z902" s="1430"/>
      <c r="AA902" s="1430"/>
      <c r="AB902" s="1430"/>
      <c r="AC902" s="1430"/>
      <c r="AD902" s="1430"/>
      <c r="AE902" s="1430"/>
      <c r="AF902" s="1430"/>
      <c r="AG902" s="1430"/>
      <c r="AH902" s="1430"/>
      <c r="AI902" s="1430"/>
      <c r="AJ902" s="1430"/>
      <c r="AK902" s="1430"/>
      <c r="AL902" s="1430"/>
      <c r="AM902" s="1430"/>
      <c r="AN902" s="1430"/>
      <c r="AO902" s="1430"/>
      <c r="AP902" s="1430"/>
      <c r="AQ902" s="1430"/>
      <c r="AR902" s="1430"/>
      <c r="AS902" s="1430"/>
      <c r="AT902" s="1430"/>
      <c r="AU902" s="1430"/>
      <c r="AV902" s="1430"/>
      <c r="AW902" s="1430"/>
      <c r="AX902" s="1430"/>
      <c r="AY902" s="1430"/>
      <c r="AZ902" s="1430"/>
      <c r="BA902" s="1430"/>
      <c r="BB902" s="1430"/>
      <c r="BC902" s="1430"/>
      <c r="BD902" s="1430"/>
    </row>
    <row r="903" spans="2:56">
      <c r="B903" s="1430"/>
      <c r="C903" s="1430"/>
      <c r="D903" s="1430"/>
      <c r="E903" s="1430"/>
      <c r="F903" s="1430"/>
      <c r="G903" s="1430"/>
      <c r="H903" s="1430"/>
      <c r="I903" s="1430"/>
      <c r="J903" s="1430"/>
      <c r="K903" s="1430"/>
      <c r="L903" s="1430"/>
      <c r="M903" s="1430"/>
      <c r="N903" s="1430"/>
      <c r="O903" s="1430"/>
      <c r="P903" s="1430"/>
      <c r="Q903" s="1430"/>
      <c r="R903" s="1430"/>
      <c r="S903" s="1430"/>
      <c r="T903" s="1430"/>
      <c r="U903" s="1430"/>
      <c r="V903" s="1430"/>
      <c r="W903" s="1430"/>
      <c r="X903" s="1430"/>
      <c r="Y903" s="1430"/>
      <c r="Z903" s="1430"/>
      <c r="AA903" s="1430"/>
      <c r="AB903" s="1430"/>
      <c r="AC903" s="1430"/>
      <c r="AD903" s="1430"/>
      <c r="AE903" s="1430"/>
      <c r="AF903" s="1430"/>
      <c r="AG903" s="1430"/>
      <c r="AH903" s="1430"/>
      <c r="AI903" s="1430"/>
      <c r="AJ903" s="1430"/>
      <c r="AK903" s="1430"/>
      <c r="AL903" s="1430"/>
      <c r="AM903" s="1430"/>
      <c r="AN903" s="1430"/>
      <c r="AO903" s="1430"/>
      <c r="AP903" s="1430"/>
      <c r="AQ903" s="1430"/>
      <c r="AR903" s="1430"/>
      <c r="AS903" s="1430"/>
      <c r="AT903" s="1430"/>
      <c r="AU903" s="1430"/>
      <c r="AV903" s="1430"/>
      <c r="AW903" s="1430"/>
      <c r="AX903" s="1430"/>
      <c r="AY903" s="1430"/>
      <c r="AZ903" s="1430"/>
      <c r="BA903" s="1430"/>
      <c r="BB903" s="1430"/>
      <c r="BC903" s="1430"/>
      <c r="BD903" s="1430"/>
    </row>
    <row r="904" spans="2:56">
      <c r="B904" s="1430"/>
      <c r="C904" s="1430"/>
      <c r="D904" s="1430"/>
      <c r="E904" s="1430"/>
      <c r="F904" s="1430"/>
      <c r="G904" s="1430"/>
      <c r="H904" s="1430"/>
      <c r="I904" s="1430"/>
      <c r="J904" s="1430"/>
      <c r="K904" s="1430"/>
      <c r="L904" s="1430"/>
      <c r="M904" s="1430"/>
      <c r="N904" s="1430"/>
      <c r="O904" s="1430"/>
      <c r="P904" s="1430"/>
      <c r="Q904" s="1430"/>
      <c r="R904" s="1430"/>
      <c r="S904" s="1430"/>
      <c r="T904" s="1430"/>
      <c r="U904" s="1430"/>
      <c r="V904" s="1430"/>
      <c r="W904" s="1430"/>
      <c r="X904" s="1430"/>
      <c r="Y904" s="1430"/>
      <c r="Z904" s="1430"/>
      <c r="AA904" s="1430"/>
      <c r="AB904" s="1430"/>
      <c r="AC904" s="1430"/>
      <c r="AD904" s="1430"/>
      <c r="AE904" s="1430"/>
      <c r="AF904" s="1430"/>
      <c r="AG904" s="1430"/>
      <c r="AH904" s="1430"/>
      <c r="AI904" s="1430"/>
      <c r="AJ904" s="1430"/>
      <c r="AK904" s="1430"/>
      <c r="AL904" s="1430"/>
      <c r="AM904" s="1430"/>
      <c r="AN904" s="1430"/>
      <c r="AO904" s="1430"/>
      <c r="AP904" s="1430"/>
      <c r="AQ904" s="1430"/>
      <c r="AR904" s="1430"/>
      <c r="AS904" s="1430"/>
      <c r="AT904" s="1430"/>
      <c r="AU904" s="1430"/>
      <c r="AV904" s="1430"/>
      <c r="AW904" s="1430"/>
      <c r="AX904" s="1430"/>
      <c r="AY904" s="1430"/>
      <c r="AZ904" s="1430"/>
      <c r="BA904" s="1430"/>
      <c r="BB904" s="1430"/>
      <c r="BC904" s="1430"/>
      <c r="BD904" s="1430"/>
    </row>
    <row r="905" spans="2:56">
      <c r="B905" s="1430"/>
      <c r="C905" s="1430"/>
      <c r="D905" s="1430"/>
      <c r="E905" s="1430"/>
      <c r="F905" s="1430"/>
      <c r="G905" s="1430"/>
      <c r="H905" s="1430"/>
      <c r="I905" s="1430"/>
      <c r="J905" s="1430"/>
      <c r="K905" s="1430"/>
      <c r="L905" s="1430"/>
      <c r="M905" s="1430"/>
      <c r="N905" s="1430"/>
      <c r="O905" s="1430"/>
      <c r="P905" s="1430"/>
      <c r="Q905" s="1430"/>
      <c r="R905" s="1430"/>
      <c r="S905" s="1430"/>
      <c r="T905" s="1430"/>
      <c r="U905" s="1430"/>
      <c r="V905" s="1430"/>
      <c r="W905" s="1430"/>
      <c r="X905" s="1430"/>
      <c r="Y905" s="1430"/>
      <c r="Z905" s="1430"/>
      <c r="AA905" s="1430"/>
      <c r="AB905" s="1430"/>
      <c r="AC905" s="1430"/>
      <c r="AD905" s="1430"/>
      <c r="AE905" s="1430"/>
      <c r="AF905" s="1430"/>
      <c r="AG905" s="1430"/>
      <c r="AH905" s="1430"/>
      <c r="AI905" s="1430"/>
      <c r="AJ905" s="1430"/>
      <c r="AK905" s="1430"/>
      <c r="AL905" s="1430"/>
      <c r="AM905" s="1430"/>
      <c r="AN905" s="1430"/>
      <c r="AO905" s="1430"/>
      <c r="AP905" s="1430"/>
      <c r="AQ905" s="1430"/>
      <c r="AR905" s="1430"/>
      <c r="AS905" s="1430"/>
      <c r="AT905" s="1430"/>
      <c r="AU905" s="1430"/>
      <c r="AV905" s="1430"/>
      <c r="AW905" s="1430"/>
      <c r="AX905" s="1430"/>
      <c r="AY905" s="1430"/>
      <c r="AZ905" s="1430"/>
      <c r="BA905" s="1430"/>
      <c r="BB905" s="1430"/>
      <c r="BC905" s="1430"/>
      <c r="BD905" s="1430"/>
    </row>
    <row r="906" spans="2:56">
      <c r="B906" s="1430"/>
      <c r="C906" s="1430"/>
      <c r="D906" s="1430"/>
      <c r="E906" s="1430"/>
      <c r="F906" s="1430"/>
      <c r="G906" s="1430"/>
      <c r="H906" s="1430"/>
      <c r="I906" s="1430"/>
      <c r="J906" s="1430"/>
      <c r="K906" s="1430"/>
      <c r="L906" s="1430"/>
      <c r="M906" s="1430"/>
      <c r="N906" s="1430"/>
      <c r="O906" s="1430"/>
      <c r="P906" s="1430"/>
      <c r="Q906" s="1430"/>
      <c r="R906" s="1430"/>
      <c r="S906" s="1430"/>
      <c r="T906" s="1430"/>
      <c r="U906" s="1430"/>
      <c r="V906" s="1430"/>
      <c r="W906" s="1430"/>
      <c r="X906" s="1430"/>
      <c r="Y906" s="1430"/>
      <c r="Z906" s="1430"/>
      <c r="AA906" s="1430"/>
      <c r="AB906" s="1430"/>
      <c r="AC906" s="1430"/>
      <c r="AD906" s="1430"/>
      <c r="AE906" s="1430"/>
      <c r="AF906" s="1430"/>
      <c r="AG906" s="1430"/>
      <c r="AH906" s="1430"/>
      <c r="AI906" s="1430"/>
      <c r="AJ906" s="1430"/>
      <c r="AK906" s="1430"/>
      <c r="AL906" s="1430"/>
      <c r="AM906" s="1430"/>
      <c r="AN906" s="1430"/>
      <c r="AO906" s="1430"/>
      <c r="AP906" s="1430"/>
      <c r="AQ906" s="1430"/>
      <c r="AR906" s="1430"/>
      <c r="AS906" s="1430"/>
      <c r="AT906" s="1430"/>
      <c r="AU906" s="1430"/>
      <c r="AV906" s="1430"/>
      <c r="AW906" s="1430"/>
      <c r="AX906" s="1430"/>
      <c r="AY906" s="1430"/>
      <c r="AZ906" s="1430"/>
      <c r="BA906" s="1430"/>
      <c r="BB906" s="1430"/>
      <c r="BC906" s="1430"/>
      <c r="BD906" s="1430"/>
    </row>
    <row r="907" spans="2:56">
      <c r="B907" s="1430"/>
      <c r="C907" s="1430"/>
      <c r="D907" s="1430"/>
      <c r="E907" s="1430"/>
      <c r="F907" s="1430"/>
      <c r="G907" s="1430"/>
      <c r="H907" s="1430"/>
      <c r="I907" s="1430"/>
      <c r="J907" s="1430"/>
      <c r="K907" s="1430"/>
      <c r="L907" s="1430"/>
      <c r="M907" s="1430"/>
      <c r="N907" s="1430"/>
      <c r="O907" s="1430"/>
      <c r="P907" s="1430"/>
      <c r="Q907" s="1430"/>
      <c r="R907" s="1430"/>
      <c r="S907" s="1430"/>
      <c r="T907" s="1430"/>
      <c r="U907" s="1430"/>
      <c r="V907" s="1430"/>
      <c r="W907" s="1430"/>
      <c r="X907" s="1430"/>
      <c r="Y907" s="1430"/>
      <c r="Z907" s="1430"/>
      <c r="AA907" s="1430"/>
      <c r="AB907" s="1430"/>
      <c r="AC907" s="1430"/>
      <c r="AD907" s="1430"/>
      <c r="AE907" s="1430"/>
      <c r="AF907" s="1430"/>
      <c r="AG907" s="1430"/>
      <c r="AH907" s="1430"/>
      <c r="AI907" s="1430"/>
      <c r="AJ907" s="1430"/>
      <c r="AK907" s="1430"/>
      <c r="AL907" s="1430"/>
      <c r="AM907" s="1430"/>
      <c r="AN907" s="1430"/>
      <c r="AO907" s="1430"/>
      <c r="AP907" s="1430"/>
      <c r="AQ907" s="1430"/>
      <c r="AR907" s="1430"/>
      <c r="AS907" s="1430"/>
      <c r="AT907" s="1430"/>
      <c r="AU907" s="1430"/>
      <c r="AV907" s="1430"/>
      <c r="AW907" s="1430"/>
      <c r="AX907" s="1430"/>
      <c r="AY907" s="1430"/>
      <c r="AZ907" s="1430"/>
      <c r="BA907" s="1430"/>
      <c r="BB907" s="1430"/>
      <c r="BC907" s="1430"/>
      <c r="BD907" s="1430"/>
    </row>
    <row r="908" spans="2:56">
      <c r="B908" s="1430"/>
      <c r="C908" s="1430"/>
      <c r="D908" s="1430"/>
      <c r="E908" s="1430"/>
      <c r="F908" s="1430"/>
      <c r="G908" s="1430"/>
      <c r="H908" s="1430"/>
      <c r="I908" s="1430"/>
      <c r="J908" s="1430"/>
      <c r="K908" s="1430"/>
      <c r="L908" s="1430"/>
      <c r="M908" s="1430"/>
      <c r="N908" s="1430"/>
      <c r="O908" s="1430"/>
      <c r="P908" s="1430"/>
      <c r="Q908" s="1430"/>
      <c r="R908" s="1430"/>
      <c r="S908" s="1430"/>
      <c r="T908" s="1430"/>
      <c r="U908" s="1430"/>
      <c r="V908" s="1430"/>
      <c r="W908" s="1430"/>
      <c r="X908" s="1430"/>
      <c r="Y908" s="1430"/>
      <c r="Z908" s="1430"/>
      <c r="AA908" s="1430"/>
      <c r="AB908" s="1430"/>
      <c r="AC908" s="1430"/>
      <c r="AD908" s="1430"/>
      <c r="AE908" s="1430"/>
      <c r="AF908" s="1430"/>
      <c r="AG908" s="1430"/>
      <c r="AH908" s="1430"/>
      <c r="AI908" s="1430"/>
      <c r="AJ908" s="1430"/>
      <c r="AK908" s="1430"/>
      <c r="AL908" s="1430"/>
      <c r="AM908" s="1430"/>
      <c r="AN908" s="1430"/>
      <c r="AO908" s="1430"/>
      <c r="AP908" s="1430"/>
      <c r="AQ908" s="1430"/>
      <c r="AR908" s="1430"/>
      <c r="AS908" s="1430"/>
      <c r="AT908" s="1430"/>
      <c r="AU908" s="1430"/>
      <c r="AV908" s="1430"/>
      <c r="AW908" s="1430"/>
      <c r="AX908" s="1430"/>
      <c r="AY908" s="1430"/>
      <c r="AZ908" s="1430"/>
      <c r="BA908" s="1430"/>
      <c r="BB908" s="1430"/>
      <c r="BC908" s="1430"/>
      <c r="BD908" s="1430"/>
    </row>
    <row r="909" spans="2:56">
      <c r="B909" s="1430"/>
      <c r="C909" s="1430"/>
      <c r="D909" s="1430"/>
      <c r="E909" s="1430"/>
      <c r="F909" s="1430"/>
      <c r="G909" s="1430"/>
      <c r="H909" s="1430"/>
      <c r="I909" s="1430"/>
      <c r="J909" s="1430"/>
      <c r="K909" s="1430"/>
      <c r="L909" s="1430"/>
      <c r="M909" s="1430"/>
      <c r="N909" s="1430"/>
      <c r="O909" s="1430"/>
      <c r="P909" s="1430"/>
      <c r="Q909" s="1430"/>
      <c r="R909" s="1430"/>
      <c r="S909" s="1430"/>
      <c r="T909" s="1430"/>
      <c r="U909" s="1430"/>
      <c r="V909" s="1430"/>
      <c r="W909" s="1430"/>
      <c r="X909" s="1430"/>
      <c r="Y909" s="1430"/>
      <c r="Z909" s="1430"/>
      <c r="AA909" s="1430"/>
      <c r="AB909" s="1430"/>
      <c r="AC909" s="1430"/>
      <c r="AD909" s="1430"/>
      <c r="AE909" s="1430"/>
      <c r="AF909" s="1430"/>
      <c r="AG909" s="1430"/>
      <c r="AH909" s="1430"/>
      <c r="AI909" s="1430"/>
      <c r="AJ909" s="1430"/>
      <c r="AK909" s="1430"/>
      <c r="AL909" s="1430"/>
      <c r="AM909" s="1430"/>
      <c r="AN909" s="1430"/>
      <c r="AO909" s="1430"/>
      <c r="AP909" s="1430"/>
      <c r="AQ909" s="1430"/>
      <c r="AR909" s="1430"/>
      <c r="AS909" s="1430"/>
      <c r="AT909" s="1430"/>
      <c r="AU909" s="1430"/>
      <c r="AV909" s="1430"/>
      <c r="AW909" s="1430"/>
      <c r="AX909" s="1430"/>
      <c r="AY909" s="1430"/>
      <c r="AZ909" s="1430"/>
      <c r="BA909" s="1430"/>
      <c r="BB909" s="1430"/>
      <c r="BC909" s="1430"/>
      <c r="BD909" s="1430"/>
    </row>
    <row r="910" spans="2:56">
      <c r="B910" s="1430"/>
      <c r="C910" s="1430"/>
      <c r="D910" s="1430"/>
      <c r="E910" s="1430"/>
      <c r="F910" s="1430"/>
      <c r="G910" s="1430"/>
      <c r="H910" s="1430"/>
      <c r="I910" s="1430"/>
      <c r="J910" s="1430"/>
      <c r="K910" s="1430"/>
      <c r="L910" s="1430"/>
      <c r="M910" s="1430"/>
      <c r="N910" s="1430"/>
      <c r="O910" s="1430"/>
      <c r="P910" s="1430"/>
      <c r="Q910" s="1430"/>
      <c r="R910" s="1430"/>
      <c r="S910" s="1430"/>
      <c r="T910" s="1430"/>
      <c r="U910" s="1430"/>
      <c r="V910" s="1430"/>
      <c r="W910" s="1430"/>
      <c r="X910" s="1430"/>
      <c r="Y910" s="1430"/>
      <c r="Z910" s="1430"/>
      <c r="AA910" s="1430"/>
      <c r="AB910" s="1430"/>
      <c r="AC910" s="1430"/>
      <c r="AD910" s="1430"/>
      <c r="AE910" s="1430"/>
      <c r="AF910" s="1430"/>
      <c r="AG910" s="1430"/>
      <c r="AH910" s="1430"/>
      <c r="AI910" s="1430"/>
      <c r="AJ910" s="1430"/>
      <c r="AK910" s="1430"/>
      <c r="AL910" s="1430"/>
      <c r="AM910" s="1430"/>
      <c r="AN910" s="1430"/>
      <c r="AO910" s="1430"/>
      <c r="AP910" s="1430"/>
      <c r="AQ910" s="1430"/>
      <c r="AR910" s="1430"/>
      <c r="AS910" s="1430"/>
      <c r="AT910" s="1430"/>
      <c r="AU910" s="1430"/>
      <c r="AV910" s="1430"/>
      <c r="AW910" s="1430"/>
      <c r="AX910" s="1430"/>
      <c r="AY910" s="1430"/>
      <c r="AZ910" s="1430"/>
      <c r="BA910" s="1430"/>
      <c r="BB910" s="1430"/>
      <c r="BC910" s="1430"/>
      <c r="BD910" s="1430"/>
    </row>
    <row r="911" spans="2:56">
      <c r="B911" s="1430"/>
      <c r="C911" s="1430"/>
      <c r="D911" s="1430"/>
      <c r="E911" s="1430"/>
      <c r="F911" s="1430"/>
      <c r="G911" s="1430"/>
      <c r="H911" s="1430"/>
      <c r="I911" s="1430"/>
      <c r="J911" s="1430"/>
      <c r="K911" s="1430"/>
      <c r="L911" s="1430"/>
      <c r="M911" s="1430"/>
      <c r="N911" s="1430"/>
      <c r="O911" s="1430"/>
      <c r="P911" s="1430"/>
      <c r="Q911" s="1430"/>
      <c r="R911" s="1430"/>
      <c r="S911" s="1430"/>
      <c r="T911" s="1430"/>
      <c r="U911" s="1430"/>
      <c r="V911" s="1430"/>
      <c r="W911" s="1430"/>
      <c r="X911" s="1430"/>
      <c r="Y911" s="1430"/>
      <c r="Z911" s="1430"/>
      <c r="AA911" s="1430"/>
      <c r="AB911" s="1430"/>
      <c r="AC911" s="1430"/>
      <c r="AD911" s="1430"/>
      <c r="AE911" s="1430"/>
      <c r="AF911" s="1430"/>
      <c r="AG911" s="1430"/>
      <c r="AH911" s="1430"/>
      <c r="AI911" s="1430"/>
      <c r="AJ911" s="1430"/>
      <c r="AK911" s="1430"/>
      <c r="AL911" s="1430"/>
      <c r="AM911" s="1430"/>
      <c r="AN911" s="1430"/>
      <c r="AO911" s="1430"/>
      <c r="AP911" s="1430"/>
      <c r="AQ911" s="1430"/>
      <c r="AR911" s="1430"/>
      <c r="AS911" s="1430"/>
      <c r="AT911" s="1430"/>
      <c r="AU911" s="1430"/>
      <c r="AV911" s="1430"/>
      <c r="AW911" s="1430"/>
      <c r="AX911" s="1430"/>
      <c r="AY911" s="1430"/>
      <c r="AZ911" s="1430"/>
      <c r="BA911" s="1430"/>
      <c r="BB911" s="1430"/>
      <c r="BC911" s="1430"/>
      <c r="BD911" s="1430"/>
    </row>
    <row r="912" spans="2:56">
      <c r="B912" s="1430"/>
      <c r="C912" s="1430"/>
      <c r="D912" s="1430"/>
      <c r="E912" s="1430"/>
      <c r="F912" s="1430"/>
      <c r="G912" s="1430"/>
      <c r="H912" s="1430"/>
      <c r="I912" s="1430"/>
      <c r="J912" s="1430"/>
      <c r="K912" s="1430"/>
      <c r="L912" s="1430"/>
      <c r="M912" s="1430"/>
      <c r="N912" s="1430"/>
      <c r="O912" s="1430"/>
      <c r="P912" s="1430"/>
      <c r="Q912" s="1430"/>
      <c r="R912" s="1430"/>
      <c r="S912" s="1430"/>
      <c r="T912" s="1430"/>
      <c r="U912" s="1430"/>
      <c r="V912" s="1430"/>
      <c r="W912" s="1430"/>
      <c r="X912" s="1430"/>
      <c r="Y912" s="1430"/>
      <c r="Z912" s="1430"/>
      <c r="AA912" s="1430"/>
      <c r="AB912" s="1430"/>
      <c r="AC912" s="1430"/>
      <c r="AD912" s="1430"/>
      <c r="AE912" s="1430"/>
      <c r="AF912" s="1430"/>
      <c r="AG912" s="1430"/>
      <c r="AH912" s="1430"/>
      <c r="AI912" s="1430"/>
      <c r="AJ912" s="1430"/>
      <c r="AK912" s="1430"/>
      <c r="AL912" s="1430"/>
      <c r="AM912" s="1430"/>
      <c r="AN912" s="1430"/>
      <c r="AO912" s="1430"/>
      <c r="AP912" s="1430"/>
      <c r="AQ912" s="1430"/>
      <c r="AR912" s="1430"/>
      <c r="AS912" s="1430"/>
      <c r="AT912" s="1430"/>
      <c r="AU912" s="1430"/>
      <c r="AV912" s="1430"/>
      <c r="AW912" s="1430"/>
      <c r="AX912" s="1430"/>
      <c r="AY912" s="1430"/>
      <c r="AZ912" s="1430"/>
      <c r="BA912" s="1430"/>
      <c r="BB912" s="1430"/>
      <c r="BC912" s="1430"/>
      <c r="BD912" s="1430"/>
    </row>
    <row r="913" spans="2:56">
      <c r="B913" s="1430"/>
      <c r="C913" s="1430"/>
      <c r="D913" s="1430"/>
      <c r="E913" s="1430"/>
      <c r="F913" s="1430"/>
      <c r="G913" s="1430"/>
      <c r="H913" s="1430"/>
      <c r="I913" s="1430"/>
      <c r="J913" s="1430"/>
      <c r="K913" s="1430"/>
      <c r="L913" s="1430"/>
      <c r="M913" s="1430"/>
      <c r="N913" s="1430"/>
      <c r="O913" s="1430"/>
      <c r="P913" s="1430"/>
      <c r="Q913" s="1430"/>
      <c r="R913" s="1430"/>
      <c r="S913" s="1430"/>
      <c r="T913" s="1430"/>
      <c r="U913" s="1430"/>
      <c r="V913" s="1430"/>
      <c r="W913" s="1430"/>
      <c r="X913" s="1430"/>
      <c r="Y913" s="1430"/>
      <c r="Z913" s="1430"/>
      <c r="AA913" s="1430"/>
      <c r="AB913" s="1430"/>
      <c r="AC913" s="1430"/>
      <c r="AD913" s="1430"/>
      <c r="AE913" s="1430"/>
      <c r="AF913" s="1430"/>
      <c r="AG913" s="1430"/>
      <c r="AH913" s="1430"/>
      <c r="AI913" s="1430"/>
      <c r="AJ913" s="1430"/>
      <c r="AK913" s="1430"/>
      <c r="AL913" s="1430"/>
      <c r="AM913" s="1430"/>
      <c r="AN913" s="1430"/>
      <c r="AO913" s="1430"/>
      <c r="AP913" s="1430"/>
      <c r="AQ913" s="1430"/>
      <c r="AR913" s="1430"/>
      <c r="AS913" s="1430"/>
      <c r="AT913" s="1430"/>
      <c r="AU913" s="1430"/>
      <c r="AV913" s="1430"/>
      <c r="AW913" s="1430"/>
      <c r="AX913" s="1430"/>
      <c r="AY913" s="1430"/>
      <c r="AZ913" s="1430"/>
      <c r="BA913" s="1430"/>
      <c r="BB913" s="1430"/>
      <c r="BC913" s="1430"/>
      <c r="BD913" s="1430"/>
    </row>
    <row r="914" spans="2:56">
      <c r="B914" s="1430"/>
      <c r="C914" s="1430"/>
      <c r="D914" s="1430"/>
      <c r="E914" s="1430"/>
      <c r="F914" s="1430"/>
      <c r="G914" s="1430"/>
      <c r="H914" s="1430"/>
      <c r="I914" s="1430"/>
      <c r="J914" s="1430"/>
      <c r="K914" s="1430"/>
      <c r="L914" s="1430"/>
      <c r="M914" s="1430"/>
      <c r="N914" s="1430"/>
      <c r="O914" s="1430"/>
      <c r="P914" s="1430"/>
      <c r="Q914" s="1430"/>
      <c r="R914" s="1430"/>
      <c r="S914" s="1430"/>
      <c r="T914" s="1430"/>
      <c r="U914" s="1430"/>
      <c r="V914" s="1430"/>
      <c r="W914" s="1430"/>
      <c r="X914" s="1430"/>
      <c r="Y914" s="1430"/>
      <c r="Z914" s="1430"/>
      <c r="AA914" s="1430"/>
      <c r="AB914" s="1430"/>
      <c r="AC914" s="1430"/>
      <c r="AD914" s="1430"/>
      <c r="AE914" s="1430"/>
      <c r="AF914" s="1430"/>
      <c r="AG914" s="1430"/>
      <c r="AH914" s="1430"/>
      <c r="AI914" s="1430"/>
      <c r="AJ914" s="1430"/>
      <c r="AK914" s="1430"/>
      <c r="AL914" s="1430"/>
      <c r="AM914" s="1430"/>
      <c r="AN914" s="1430"/>
      <c r="AO914" s="1430"/>
      <c r="AP914" s="1430"/>
      <c r="AQ914" s="1430"/>
      <c r="AR914" s="1430"/>
      <c r="AS914" s="1430"/>
      <c r="AT914" s="1430"/>
      <c r="AU914" s="1430"/>
      <c r="AV914" s="1430"/>
      <c r="AW914" s="1430"/>
      <c r="AX914" s="1430"/>
      <c r="AY914" s="1430"/>
      <c r="AZ914" s="1430"/>
      <c r="BA914" s="1430"/>
      <c r="BB914" s="1430"/>
      <c r="BC914" s="1430"/>
      <c r="BD914" s="1430"/>
    </row>
    <row r="915" spans="2:56">
      <c r="B915" s="1430"/>
      <c r="C915" s="1430"/>
      <c r="D915" s="1430"/>
      <c r="E915" s="1430"/>
      <c r="F915" s="1430"/>
      <c r="G915" s="1430"/>
      <c r="H915" s="1430"/>
      <c r="I915" s="1430"/>
      <c r="J915" s="1430"/>
      <c r="K915" s="1430"/>
      <c r="L915" s="1430"/>
      <c r="M915" s="1430"/>
      <c r="N915" s="1430"/>
      <c r="O915" s="1430"/>
      <c r="P915" s="1430"/>
      <c r="Q915" s="1430"/>
      <c r="R915" s="1430"/>
      <c r="S915" s="1430"/>
      <c r="T915" s="1430"/>
      <c r="U915" s="1430"/>
      <c r="V915" s="1430"/>
      <c r="W915" s="1430"/>
      <c r="X915" s="1430"/>
      <c r="Y915" s="1430"/>
      <c r="Z915" s="1430"/>
      <c r="AA915" s="1430"/>
      <c r="AB915" s="1430"/>
      <c r="AC915" s="1430"/>
      <c r="AD915" s="1430"/>
      <c r="AE915" s="1430"/>
      <c r="AF915" s="1430"/>
      <c r="AG915" s="1430"/>
      <c r="AH915" s="1430"/>
      <c r="AI915" s="1430"/>
      <c r="AJ915" s="1430"/>
      <c r="AK915" s="1430"/>
      <c r="AL915" s="1430"/>
      <c r="AM915" s="1430"/>
      <c r="AN915" s="1430"/>
      <c r="AO915" s="1430"/>
      <c r="AP915" s="1430"/>
      <c r="AQ915" s="1430"/>
      <c r="AR915" s="1430"/>
      <c r="AS915" s="1430"/>
      <c r="AT915" s="1430"/>
      <c r="AU915" s="1430"/>
      <c r="AV915" s="1430"/>
      <c r="AW915" s="1430"/>
      <c r="AX915" s="1430"/>
      <c r="AY915" s="1430"/>
      <c r="AZ915" s="1430"/>
      <c r="BA915" s="1430"/>
      <c r="BB915" s="1430"/>
      <c r="BC915" s="1430"/>
      <c r="BD915" s="1430"/>
    </row>
    <row r="916" spans="2:56">
      <c r="B916" s="1430"/>
      <c r="C916" s="1430"/>
      <c r="D916" s="1430"/>
      <c r="E916" s="1430"/>
      <c r="F916" s="1430"/>
      <c r="G916" s="1430"/>
      <c r="H916" s="1430"/>
      <c r="I916" s="1430"/>
      <c r="J916" s="1430"/>
      <c r="K916" s="1430"/>
      <c r="L916" s="1430"/>
      <c r="M916" s="1430"/>
      <c r="N916" s="1430"/>
      <c r="O916" s="1430"/>
      <c r="P916" s="1430"/>
      <c r="Q916" s="1430"/>
      <c r="R916" s="1430"/>
      <c r="S916" s="1430"/>
      <c r="T916" s="1430"/>
      <c r="U916" s="1430"/>
      <c r="V916" s="1430"/>
      <c r="W916" s="1430"/>
      <c r="X916" s="1430"/>
      <c r="Y916" s="1430"/>
      <c r="Z916" s="1430"/>
      <c r="AA916" s="1430"/>
      <c r="AB916" s="1430"/>
      <c r="AC916" s="1430"/>
      <c r="AD916" s="1430"/>
      <c r="AE916" s="1430"/>
      <c r="AF916" s="1430"/>
      <c r="AG916" s="1430"/>
      <c r="AH916" s="1430"/>
      <c r="AI916" s="1430"/>
      <c r="AJ916" s="1430"/>
      <c r="AK916" s="1430"/>
      <c r="AL916" s="1430"/>
      <c r="AM916" s="1430"/>
      <c r="AN916" s="1430"/>
      <c r="AO916" s="1430"/>
      <c r="AP916" s="1430"/>
      <c r="AQ916" s="1430"/>
      <c r="AR916" s="1430"/>
      <c r="AS916" s="1430"/>
      <c r="AT916" s="1430"/>
      <c r="AU916" s="1430"/>
      <c r="AV916" s="1430"/>
      <c r="AW916" s="1430"/>
      <c r="AX916" s="1430"/>
      <c r="AY916" s="1430"/>
      <c r="AZ916" s="1430"/>
      <c r="BA916" s="1430"/>
      <c r="BB916" s="1430"/>
      <c r="BC916" s="1430"/>
      <c r="BD916" s="1430"/>
    </row>
    <row r="917" spans="2:56">
      <c r="B917" s="1430"/>
      <c r="C917" s="1430"/>
      <c r="D917" s="1430"/>
      <c r="E917" s="1430"/>
      <c r="F917" s="1430"/>
      <c r="G917" s="1430"/>
      <c r="H917" s="1430"/>
      <c r="I917" s="1430"/>
      <c r="J917" s="1430"/>
      <c r="K917" s="1430"/>
      <c r="L917" s="1430"/>
      <c r="M917" s="1430"/>
      <c r="N917" s="1430"/>
      <c r="O917" s="1430"/>
      <c r="P917" s="1430"/>
      <c r="Q917" s="1430"/>
      <c r="R917" s="1430"/>
      <c r="S917" s="1430"/>
      <c r="T917" s="1430"/>
      <c r="U917" s="1430"/>
      <c r="V917" s="1430"/>
      <c r="W917" s="1430"/>
      <c r="X917" s="1430"/>
      <c r="Y917" s="1430"/>
      <c r="Z917" s="1430"/>
      <c r="AA917" s="1430"/>
      <c r="AB917" s="1430"/>
      <c r="AC917" s="1430"/>
      <c r="AD917" s="1430"/>
      <c r="AE917" s="1430"/>
      <c r="AF917" s="1430"/>
      <c r="AG917" s="1430"/>
      <c r="AH917" s="1430"/>
      <c r="AI917" s="1430"/>
      <c r="AJ917" s="1430"/>
      <c r="AK917" s="1430"/>
      <c r="AL917" s="1430"/>
      <c r="AM917" s="1430"/>
      <c r="AN917" s="1430"/>
      <c r="AO917" s="1430"/>
      <c r="AP917" s="1430"/>
      <c r="AQ917" s="1430"/>
      <c r="AR917" s="1430"/>
      <c r="AS917" s="1430"/>
      <c r="AT917" s="1430"/>
      <c r="AU917" s="1430"/>
      <c r="AV917" s="1430"/>
      <c r="AW917" s="1430"/>
      <c r="AX917" s="1430"/>
      <c r="AY917" s="1430"/>
      <c r="AZ917" s="1430"/>
      <c r="BA917" s="1430"/>
      <c r="BB917" s="1430"/>
      <c r="BC917" s="1430"/>
      <c r="BD917" s="1430"/>
    </row>
    <row r="918" spans="2:56">
      <c r="B918" s="1430"/>
      <c r="C918" s="1430"/>
      <c r="D918" s="1430"/>
      <c r="E918" s="1430"/>
      <c r="F918" s="1430"/>
      <c r="G918" s="1430"/>
      <c r="H918" s="1430"/>
      <c r="I918" s="1430"/>
      <c r="J918" s="1430"/>
      <c r="K918" s="1430"/>
      <c r="L918" s="1430"/>
      <c r="M918" s="1430"/>
      <c r="N918" s="1430"/>
      <c r="O918" s="1430"/>
      <c r="P918" s="1430"/>
      <c r="Q918" s="1430"/>
      <c r="R918" s="1430"/>
      <c r="S918" s="1430"/>
      <c r="T918" s="1430"/>
      <c r="U918" s="1430"/>
      <c r="V918" s="1430"/>
      <c r="W918" s="1430"/>
      <c r="X918" s="1430"/>
      <c r="Y918" s="1430"/>
      <c r="Z918" s="1430"/>
      <c r="AA918" s="1430"/>
      <c r="AB918" s="1430"/>
      <c r="AC918" s="1430"/>
      <c r="AD918" s="1430"/>
      <c r="AE918" s="1430"/>
      <c r="AF918" s="1430"/>
      <c r="AG918" s="1430"/>
      <c r="AH918" s="1430"/>
      <c r="AI918" s="1430"/>
      <c r="AJ918" s="1430"/>
      <c r="AK918" s="1430"/>
      <c r="AL918" s="1430"/>
      <c r="AM918" s="1430"/>
      <c r="AN918" s="1430"/>
      <c r="AO918" s="1430"/>
      <c r="AP918" s="1430"/>
      <c r="AQ918" s="1430"/>
      <c r="AR918" s="1430"/>
      <c r="AS918" s="1430"/>
      <c r="AT918" s="1430"/>
      <c r="AU918" s="1430"/>
      <c r="AV918" s="1430"/>
      <c r="AW918" s="1430"/>
      <c r="AX918" s="1430"/>
      <c r="AY918" s="1430"/>
      <c r="AZ918" s="1430"/>
      <c r="BA918" s="1430"/>
      <c r="BB918" s="1430"/>
      <c r="BC918" s="1430"/>
      <c r="BD918" s="1430"/>
    </row>
    <row r="919" spans="2:56">
      <c r="B919" s="1430"/>
      <c r="C919" s="1430"/>
      <c r="D919" s="1430"/>
      <c r="E919" s="1430"/>
      <c r="F919" s="1430"/>
      <c r="G919" s="1430"/>
      <c r="H919" s="1430"/>
      <c r="I919" s="1430"/>
      <c r="J919" s="1430"/>
      <c r="K919" s="1430"/>
      <c r="L919" s="1430"/>
      <c r="M919" s="1430"/>
      <c r="N919" s="1430"/>
      <c r="O919" s="1430"/>
      <c r="P919" s="1430"/>
      <c r="Q919" s="1430"/>
      <c r="R919" s="1430"/>
      <c r="S919" s="1430"/>
      <c r="T919" s="1430"/>
      <c r="U919" s="1430"/>
      <c r="V919" s="1430"/>
      <c r="W919" s="1430"/>
      <c r="X919" s="1430"/>
      <c r="Y919" s="1430"/>
      <c r="Z919" s="1430"/>
      <c r="AA919" s="1430"/>
      <c r="AB919" s="1430"/>
      <c r="AC919" s="1430"/>
      <c r="AD919" s="1430"/>
      <c r="AE919" s="1430"/>
      <c r="AF919" s="1430"/>
      <c r="AG919" s="1430"/>
      <c r="AH919" s="1430"/>
      <c r="AI919" s="1430"/>
      <c r="AJ919" s="1430"/>
      <c r="AK919" s="1430"/>
      <c r="AL919" s="1430"/>
      <c r="AM919" s="1430"/>
      <c r="AN919" s="1430"/>
      <c r="AO919" s="1430"/>
      <c r="AP919" s="1430"/>
      <c r="AQ919" s="1430"/>
      <c r="AR919" s="1430"/>
      <c r="AS919" s="1430"/>
      <c r="AT919" s="1430"/>
      <c r="AU919" s="1430"/>
      <c r="AV919" s="1430"/>
      <c r="AW919" s="1430"/>
      <c r="AX919" s="1430"/>
      <c r="AY919" s="1430"/>
      <c r="AZ919" s="1430"/>
      <c r="BA919" s="1430"/>
      <c r="BB919" s="1430"/>
      <c r="BC919" s="1430"/>
      <c r="BD919" s="1430"/>
    </row>
    <row r="920" spans="2:56">
      <c r="B920" s="1430"/>
      <c r="C920" s="1430"/>
      <c r="D920" s="1430"/>
      <c r="E920" s="1430"/>
      <c r="F920" s="1430"/>
      <c r="G920" s="1430"/>
      <c r="H920" s="1430"/>
      <c r="I920" s="1430"/>
      <c r="J920" s="1430"/>
      <c r="K920" s="1430"/>
      <c r="L920" s="1430"/>
      <c r="M920" s="1430"/>
      <c r="N920" s="1430"/>
      <c r="O920" s="1430"/>
      <c r="P920" s="1430"/>
      <c r="Q920" s="1430"/>
      <c r="R920" s="1430"/>
      <c r="S920" s="1430"/>
      <c r="T920" s="1430"/>
      <c r="U920" s="1430"/>
      <c r="V920" s="1430"/>
      <c r="W920" s="1430"/>
      <c r="X920" s="1430"/>
      <c r="Y920" s="1430"/>
      <c r="Z920" s="1430"/>
      <c r="AA920" s="1430"/>
      <c r="AB920" s="1430"/>
      <c r="AC920" s="1430"/>
      <c r="AD920" s="1430"/>
      <c r="AE920" s="1430"/>
      <c r="AF920" s="1430"/>
      <c r="AG920" s="1430"/>
      <c r="AH920" s="1430"/>
      <c r="AI920" s="1430"/>
      <c r="AJ920" s="1430"/>
      <c r="AK920" s="1430"/>
      <c r="AL920" s="1430"/>
      <c r="AM920" s="1430"/>
      <c r="AN920" s="1430"/>
      <c r="AO920" s="1430"/>
      <c r="AP920" s="1430"/>
      <c r="AQ920" s="1430"/>
      <c r="AR920" s="1430"/>
      <c r="AS920" s="1430"/>
      <c r="AT920" s="1430"/>
      <c r="AU920" s="1430"/>
      <c r="AV920" s="1430"/>
      <c r="AW920" s="1430"/>
      <c r="AX920" s="1430"/>
      <c r="AY920" s="1430"/>
      <c r="AZ920" s="1430"/>
      <c r="BA920" s="1430"/>
      <c r="BB920" s="1430"/>
      <c r="BC920" s="1430"/>
      <c r="BD920" s="1430"/>
    </row>
    <row r="921" spans="2:56">
      <c r="B921" s="1430"/>
      <c r="C921" s="1430"/>
      <c r="D921" s="1430"/>
      <c r="E921" s="1430"/>
      <c r="F921" s="1430"/>
      <c r="G921" s="1430"/>
      <c r="H921" s="1430"/>
      <c r="I921" s="1430"/>
      <c r="J921" s="1430"/>
      <c r="K921" s="1430"/>
      <c r="L921" s="1430"/>
      <c r="M921" s="1430"/>
      <c r="N921" s="1430"/>
      <c r="O921" s="1430"/>
      <c r="P921" s="1430"/>
      <c r="Q921" s="1430"/>
      <c r="R921" s="1430"/>
      <c r="S921" s="1430"/>
      <c r="T921" s="1430"/>
      <c r="U921" s="1430"/>
      <c r="V921" s="1430"/>
      <c r="W921" s="1430"/>
      <c r="X921" s="1430"/>
      <c r="Y921" s="1430"/>
      <c r="Z921" s="1430"/>
      <c r="AA921" s="1430"/>
      <c r="AB921" s="1430"/>
      <c r="AC921" s="1430"/>
      <c r="AD921" s="1430"/>
      <c r="AE921" s="1430"/>
      <c r="AF921" s="1430"/>
      <c r="AG921" s="1430"/>
      <c r="AH921" s="1430"/>
      <c r="AI921" s="1430"/>
      <c r="AJ921" s="1430"/>
      <c r="AK921" s="1430"/>
      <c r="AL921" s="1430"/>
      <c r="AM921" s="1430"/>
      <c r="AN921" s="1430"/>
      <c r="AO921" s="1430"/>
      <c r="AP921" s="1430"/>
      <c r="AQ921" s="1430"/>
      <c r="AR921" s="1430"/>
      <c r="AS921" s="1430"/>
      <c r="AT921" s="1430"/>
      <c r="AU921" s="1430"/>
      <c r="AV921" s="1430"/>
      <c r="AW921" s="1430"/>
      <c r="AX921" s="1430"/>
      <c r="AY921" s="1430"/>
      <c r="AZ921" s="1430"/>
      <c r="BA921" s="1430"/>
      <c r="BB921" s="1430"/>
      <c r="BC921" s="1430"/>
      <c r="BD921" s="1430"/>
    </row>
    <row r="922" spans="2:56">
      <c r="B922" s="1430"/>
      <c r="C922" s="1430"/>
      <c r="D922" s="1430"/>
      <c r="E922" s="1430"/>
      <c r="F922" s="1430"/>
      <c r="G922" s="1430"/>
      <c r="H922" s="1430"/>
      <c r="I922" s="1430"/>
      <c r="J922" s="1430"/>
      <c r="K922" s="1430"/>
      <c r="L922" s="1430"/>
      <c r="M922" s="1430"/>
      <c r="N922" s="1430"/>
      <c r="O922" s="1430"/>
      <c r="P922" s="1430"/>
      <c r="Q922" s="1430"/>
      <c r="R922" s="1430"/>
      <c r="S922" s="1430"/>
      <c r="T922" s="1430"/>
      <c r="U922" s="1430"/>
      <c r="V922" s="1430"/>
      <c r="W922" s="1430"/>
      <c r="X922" s="1430"/>
      <c r="Y922" s="1430"/>
      <c r="Z922" s="1430"/>
      <c r="AA922" s="1430"/>
      <c r="AB922" s="1430"/>
      <c r="AC922" s="1430"/>
      <c r="AD922" s="1430"/>
      <c r="AE922" s="1430"/>
      <c r="AF922" s="1430"/>
      <c r="AG922" s="1430"/>
      <c r="AH922" s="1430"/>
      <c r="AI922" s="1430"/>
      <c r="AJ922" s="1430"/>
      <c r="AK922" s="1430"/>
      <c r="AL922" s="1430"/>
      <c r="AM922" s="1430"/>
      <c r="AN922" s="1430"/>
      <c r="AO922" s="1430"/>
      <c r="AP922" s="1430"/>
      <c r="AQ922" s="1430"/>
      <c r="AR922" s="1430"/>
      <c r="AS922" s="1430"/>
      <c r="AT922" s="1430"/>
      <c r="AU922" s="1430"/>
      <c r="AV922" s="1430"/>
      <c r="AW922" s="1430"/>
      <c r="AX922" s="1430"/>
      <c r="AY922" s="1430"/>
      <c r="AZ922" s="1430"/>
      <c r="BA922" s="1430"/>
      <c r="BB922" s="1430"/>
      <c r="BC922" s="1430"/>
      <c r="BD922" s="1430"/>
    </row>
    <row r="923" spans="2:56">
      <c r="B923" s="1430"/>
      <c r="C923" s="1430"/>
      <c r="D923" s="1430"/>
      <c r="E923" s="1430"/>
      <c r="F923" s="1430"/>
      <c r="G923" s="1430"/>
      <c r="H923" s="1430"/>
      <c r="I923" s="1430"/>
      <c r="J923" s="1430"/>
      <c r="K923" s="1430"/>
      <c r="L923" s="1430"/>
      <c r="M923" s="1430"/>
      <c r="N923" s="1430"/>
      <c r="O923" s="1430"/>
      <c r="P923" s="1430"/>
      <c r="Q923" s="1430"/>
      <c r="R923" s="1430"/>
      <c r="S923" s="1430"/>
      <c r="T923" s="1430"/>
      <c r="U923" s="1430"/>
      <c r="V923" s="1430"/>
      <c r="W923" s="1430"/>
      <c r="X923" s="1430"/>
      <c r="Y923" s="1430"/>
      <c r="Z923" s="1430"/>
      <c r="AA923" s="1430"/>
      <c r="AB923" s="1430"/>
      <c r="AC923" s="1430"/>
      <c r="AD923" s="1430"/>
      <c r="AE923" s="1430"/>
      <c r="AF923" s="1430"/>
      <c r="AG923" s="1430"/>
      <c r="AH923" s="1430"/>
      <c r="AI923" s="1430"/>
      <c r="AJ923" s="1430"/>
      <c r="AK923" s="1430"/>
      <c r="AL923" s="1430"/>
      <c r="AM923" s="1430"/>
      <c r="AN923" s="1430"/>
      <c r="AO923" s="1430"/>
      <c r="AP923" s="1430"/>
      <c r="AQ923" s="1430"/>
      <c r="AR923" s="1430"/>
      <c r="AS923" s="1430"/>
      <c r="AT923" s="1430"/>
      <c r="AU923" s="1430"/>
      <c r="AV923" s="1430"/>
      <c r="AW923" s="1430"/>
      <c r="AX923" s="1430"/>
      <c r="AY923" s="1430"/>
      <c r="AZ923" s="1430"/>
      <c r="BA923" s="1430"/>
      <c r="BB923" s="1430"/>
      <c r="BC923" s="1430"/>
      <c r="BD923" s="1430"/>
    </row>
    <row r="924" spans="2:56">
      <c r="B924" s="1430"/>
      <c r="C924" s="1430"/>
      <c r="D924" s="1430"/>
      <c r="E924" s="1430"/>
      <c r="F924" s="1430"/>
      <c r="G924" s="1430"/>
      <c r="H924" s="1430"/>
      <c r="I924" s="1430"/>
      <c r="J924" s="1430"/>
      <c r="K924" s="1430"/>
      <c r="L924" s="1430"/>
      <c r="M924" s="1430"/>
      <c r="N924" s="1430"/>
      <c r="O924" s="1430"/>
      <c r="P924" s="1430"/>
      <c r="Q924" s="1430"/>
      <c r="R924" s="1430"/>
      <c r="S924" s="1430"/>
      <c r="T924" s="1430"/>
      <c r="U924" s="1430"/>
      <c r="V924" s="1430"/>
      <c r="W924" s="1430"/>
      <c r="X924" s="1430"/>
      <c r="Y924" s="1430"/>
      <c r="Z924" s="1430"/>
      <c r="AA924" s="1430"/>
      <c r="AB924" s="1430"/>
      <c r="AC924" s="1430"/>
      <c r="AD924" s="1430"/>
      <c r="AE924" s="1430"/>
      <c r="AF924" s="1430"/>
      <c r="AG924" s="1430"/>
      <c r="AH924" s="1430"/>
      <c r="AI924" s="1430"/>
      <c r="AJ924" s="1430"/>
      <c r="AK924" s="1430"/>
      <c r="AL924" s="1430"/>
      <c r="AM924" s="1430"/>
      <c r="AN924" s="1430"/>
      <c r="AO924" s="1430"/>
      <c r="AP924" s="1430"/>
      <c r="AQ924" s="1430"/>
      <c r="AR924" s="1430"/>
      <c r="AS924" s="1430"/>
      <c r="AT924" s="1430"/>
      <c r="AU924" s="1430"/>
      <c r="AV924" s="1430"/>
      <c r="AW924" s="1430"/>
      <c r="AX924" s="1430"/>
      <c r="AY924" s="1430"/>
      <c r="AZ924" s="1430"/>
      <c r="BA924" s="1430"/>
      <c r="BB924" s="1430"/>
      <c r="BC924" s="1430"/>
      <c r="BD924" s="1430"/>
    </row>
    <row r="925" spans="2:56">
      <c r="B925" s="1430"/>
      <c r="C925" s="1430"/>
      <c r="D925" s="1430"/>
      <c r="E925" s="1430"/>
      <c r="F925" s="1430"/>
      <c r="G925" s="1430"/>
      <c r="H925" s="1430"/>
      <c r="I925" s="1430"/>
      <c r="J925" s="1430"/>
      <c r="K925" s="1430"/>
      <c r="L925" s="1430"/>
      <c r="M925" s="1430"/>
      <c r="N925" s="1430"/>
      <c r="O925" s="1430"/>
      <c r="P925" s="1430"/>
      <c r="Q925" s="1430"/>
      <c r="R925" s="1430"/>
      <c r="S925" s="1430"/>
      <c r="T925" s="1430"/>
      <c r="U925" s="1430"/>
      <c r="V925" s="1430"/>
      <c r="W925" s="1430"/>
      <c r="X925" s="1430"/>
      <c r="Y925" s="1430"/>
      <c r="Z925" s="1430"/>
      <c r="AA925" s="1430"/>
      <c r="AB925" s="1430"/>
      <c r="AC925" s="1430"/>
      <c r="AD925" s="1430"/>
      <c r="AE925" s="1430"/>
      <c r="AF925" s="1430"/>
      <c r="AG925" s="1430"/>
      <c r="AH925" s="1430"/>
      <c r="AI925" s="1430"/>
      <c r="AJ925" s="1430"/>
      <c r="AK925" s="1430"/>
      <c r="AL925" s="1430"/>
      <c r="AM925" s="1430"/>
      <c r="AN925" s="1430"/>
      <c r="AO925" s="1430"/>
      <c r="AP925" s="1430"/>
      <c r="AQ925" s="1430"/>
      <c r="AR925" s="1430"/>
      <c r="AS925" s="1430"/>
      <c r="AT925" s="1430"/>
      <c r="AU925" s="1430"/>
      <c r="AV925" s="1430"/>
      <c r="AW925" s="1430"/>
      <c r="AX925" s="1430"/>
      <c r="AY925" s="1430"/>
      <c r="AZ925" s="1430"/>
      <c r="BA925" s="1430"/>
      <c r="BB925" s="1430"/>
      <c r="BC925" s="1430"/>
      <c r="BD925" s="1430"/>
    </row>
    <row r="926" spans="2:56">
      <c r="B926" s="1430"/>
      <c r="C926" s="1430"/>
      <c r="D926" s="1430"/>
      <c r="E926" s="1430"/>
      <c r="F926" s="1430"/>
      <c r="G926" s="1430"/>
      <c r="H926" s="1430"/>
      <c r="I926" s="1430"/>
      <c r="J926" s="1430"/>
      <c r="K926" s="1430"/>
      <c r="L926" s="1430"/>
      <c r="M926" s="1430"/>
      <c r="N926" s="1430"/>
      <c r="O926" s="1430"/>
      <c r="P926" s="1430"/>
      <c r="Q926" s="1430"/>
      <c r="R926" s="1430"/>
      <c r="S926" s="1430"/>
      <c r="T926" s="1430"/>
      <c r="U926" s="1430"/>
      <c r="V926" s="1430"/>
      <c r="W926" s="1430"/>
      <c r="X926" s="1430"/>
      <c r="Y926" s="1430"/>
      <c r="Z926" s="1430"/>
      <c r="AA926" s="1430"/>
      <c r="AB926" s="1430"/>
      <c r="AC926" s="1430"/>
      <c r="AD926" s="1430"/>
      <c r="AE926" s="1430"/>
      <c r="AF926" s="1430"/>
      <c r="AG926" s="1430"/>
      <c r="AH926" s="1430"/>
      <c r="AI926" s="1430"/>
      <c r="AJ926" s="1430"/>
      <c r="AK926" s="1430"/>
      <c r="AL926" s="1430"/>
      <c r="AM926" s="1430"/>
      <c r="AN926" s="1430"/>
      <c r="AO926" s="1430"/>
      <c r="AP926" s="1430"/>
      <c r="AQ926" s="1430"/>
      <c r="AR926" s="1430"/>
      <c r="AS926" s="1430"/>
      <c r="AT926" s="1430"/>
      <c r="AU926" s="1430"/>
      <c r="AV926" s="1430"/>
      <c r="AW926" s="1430"/>
      <c r="AX926" s="1430"/>
      <c r="AY926" s="1430"/>
      <c r="AZ926" s="1430"/>
      <c r="BA926" s="1430"/>
      <c r="BB926" s="1430"/>
      <c r="BC926" s="1430"/>
      <c r="BD926" s="1430"/>
    </row>
    <row r="927" spans="2:56">
      <c r="B927" s="1430"/>
      <c r="C927" s="1430"/>
      <c r="D927" s="1430"/>
      <c r="E927" s="1430"/>
      <c r="F927" s="1430"/>
      <c r="G927" s="1430"/>
      <c r="H927" s="1430"/>
      <c r="I927" s="1430"/>
      <c r="J927" s="1430"/>
      <c r="K927" s="1430"/>
      <c r="L927" s="1430"/>
      <c r="M927" s="1430"/>
      <c r="N927" s="1430"/>
      <c r="O927" s="1430"/>
      <c r="P927" s="1430"/>
      <c r="Q927" s="1430"/>
      <c r="R927" s="1430"/>
      <c r="S927" s="1430"/>
      <c r="T927" s="1430"/>
      <c r="U927" s="1430"/>
      <c r="V927" s="1430"/>
      <c r="W927" s="1430"/>
      <c r="X927" s="1430"/>
      <c r="Y927" s="1430"/>
      <c r="Z927" s="1430"/>
      <c r="AA927" s="1430"/>
      <c r="AB927" s="1430"/>
      <c r="AC927" s="1430"/>
      <c r="AD927" s="1430"/>
      <c r="AE927" s="1430"/>
      <c r="AF927" s="1430"/>
      <c r="AG927" s="1430"/>
      <c r="AH927" s="1430"/>
      <c r="AI927" s="1430"/>
      <c r="AJ927" s="1430"/>
      <c r="AK927" s="1430"/>
      <c r="AL927" s="1430"/>
      <c r="AM927" s="1430"/>
      <c r="AN927" s="1430"/>
      <c r="AO927" s="1430"/>
      <c r="AP927" s="1430"/>
      <c r="AQ927" s="1430"/>
      <c r="AR927" s="1430"/>
      <c r="AS927" s="1430"/>
      <c r="AT927" s="1430"/>
      <c r="AU927" s="1430"/>
      <c r="AV927" s="1430"/>
      <c r="AW927" s="1430"/>
      <c r="AX927" s="1430"/>
      <c r="AY927" s="1430"/>
      <c r="AZ927" s="1430"/>
      <c r="BA927" s="1430"/>
      <c r="BB927" s="1430"/>
      <c r="BC927" s="1430"/>
      <c r="BD927" s="1430"/>
    </row>
    <row r="928" spans="2:56">
      <c r="B928" s="1430"/>
      <c r="C928" s="1430"/>
      <c r="D928" s="1430"/>
      <c r="E928" s="1430"/>
      <c r="F928" s="1430"/>
      <c r="G928" s="1430"/>
      <c r="H928" s="1430"/>
      <c r="I928" s="1430"/>
      <c r="J928" s="1430"/>
      <c r="K928" s="1430"/>
      <c r="L928" s="1430"/>
      <c r="M928" s="1430"/>
      <c r="N928" s="1430"/>
      <c r="O928" s="1430"/>
      <c r="P928" s="1430"/>
      <c r="Q928" s="1430"/>
      <c r="R928" s="1430"/>
      <c r="S928" s="1430"/>
      <c r="T928" s="1430"/>
      <c r="U928" s="1430"/>
      <c r="V928" s="1430"/>
      <c r="W928" s="1430"/>
      <c r="X928" s="1430"/>
      <c r="Y928" s="1430"/>
      <c r="Z928" s="1430"/>
      <c r="AA928" s="1430"/>
      <c r="AB928" s="1430"/>
      <c r="AC928" s="1430"/>
      <c r="AD928" s="1430"/>
      <c r="AE928" s="1430"/>
      <c r="AF928" s="1430"/>
      <c r="AG928" s="1430"/>
      <c r="AH928" s="1430"/>
      <c r="AI928" s="1430"/>
      <c r="AJ928" s="1430"/>
      <c r="AK928" s="1430"/>
      <c r="AL928" s="1430"/>
      <c r="AM928" s="1430"/>
      <c r="AN928" s="1430"/>
      <c r="AO928" s="1430"/>
      <c r="AP928" s="1430"/>
      <c r="AQ928" s="1430"/>
      <c r="AR928" s="1430"/>
      <c r="AS928" s="1430"/>
      <c r="AT928" s="1430"/>
      <c r="AU928" s="1430"/>
      <c r="AV928" s="1430"/>
      <c r="AW928" s="1430"/>
      <c r="AX928" s="1430"/>
      <c r="AY928" s="1430"/>
      <c r="AZ928" s="1430"/>
      <c r="BA928" s="1430"/>
      <c r="BB928" s="1430"/>
      <c r="BC928" s="1430"/>
      <c r="BD928" s="1430"/>
    </row>
    <row r="929" spans="2:56">
      <c r="B929" s="1430"/>
      <c r="C929" s="1430"/>
      <c r="D929" s="1430"/>
      <c r="E929" s="1430"/>
      <c r="F929" s="1430"/>
      <c r="G929" s="1430"/>
      <c r="H929" s="1430"/>
      <c r="I929" s="1430"/>
      <c r="J929" s="1430"/>
      <c r="K929" s="1430"/>
      <c r="L929" s="1430"/>
      <c r="M929" s="1430"/>
      <c r="N929" s="1430"/>
      <c r="O929" s="1430"/>
      <c r="P929" s="1430"/>
      <c r="Q929" s="1430"/>
      <c r="R929" s="1430"/>
      <c r="S929" s="1430"/>
      <c r="T929" s="1430"/>
      <c r="U929" s="1430"/>
      <c r="V929" s="1430"/>
      <c r="W929" s="1430"/>
      <c r="X929" s="1430"/>
      <c r="Y929" s="1430"/>
      <c r="Z929" s="1430"/>
      <c r="AA929" s="1430"/>
      <c r="AB929" s="1430"/>
      <c r="AC929" s="1430"/>
      <c r="AD929" s="1430"/>
      <c r="AE929" s="1430"/>
      <c r="AF929" s="1430"/>
      <c r="AG929" s="1430"/>
      <c r="AH929" s="1430"/>
      <c r="AI929" s="1430"/>
      <c r="AJ929" s="1430"/>
      <c r="AK929" s="1430"/>
      <c r="AL929" s="1430"/>
      <c r="AM929" s="1430"/>
      <c r="AN929" s="1430"/>
      <c r="AO929" s="1430"/>
      <c r="AP929" s="1430"/>
      <c r="AQ929" s="1430"/>
      <c r="AR929" s="1430"/>
      <c r="AS929" s="1430"/>
      <c r="AT929" s="1430"/>
      <c r="AU929" s="1430"/>
      <c r="AV929" s="1430"/>
      <c r="AW929" s="1430"/>
      <c r="AX929" s="1430"/>
      <c r="AY929" s="1430"/>
      <c r="AZ929" s="1430"/>
      <c r="BA929" s="1430"/>
      <c r="BB929" s="1430"/>
      <c r="BC929" s="1430"/>
      <c r="BD929" s="1430"/>
    </row>
    <row r="930" spans="2:56">
      <c r="B930" s="1430"/>
      <c r="C930" s="1430"/>
      <c r="D930" s="1430"/>
      <c r="E930" s="1430"/>
      <c r="F930" s="1430"/>
      <c r="G930" s="1430"/>
      <c r="H930" s="1430"/>
      <c r="I930" s="1430"/>
      <c r="J930" s="1430"/>
      <c r="K930" s="1430"/>
      <c r="L930" s="1430"/>
      <c r="M930" s="1430"/>
      <c r="N930" s="1430"/>
      <c r="O930" s="1430"/>
      <c r="P930" s="1430"/>
      <c r="Q930" s="1430"/>
      <c r="R930" s="1430"/>
      <c r="S930" s="1430"/>
      <c r="T930" s="1430"/>
      <c r="U930" s="1430"/>
      <c r="V930" s="1430"/>
      <c r="W930" s="1430"/>
      <c r="X930" s="1430"/>
      <c r="Y930" s="1430"/>
      <c r="Z930" s="1430"/>
      <c r="AA930" s="1430"/>
      <c r="AB930" s="1430"/>
      <c r="AC930" s="1430"/>
      <c r="AD930" s="1430"/>
      <c r="AE930" s="1430"/>
      <c r="AF930" s="1430"/>
      <c r="AG930" s="1430"/>
      <c r="AH930" s="1430"/>
      <c r="AI930" s="1430"/>
      <c r="AJ930" s="1430"/>
      <c r="AK930" s="1430"/>
      <c r="AL930" s="1430"/>
      <c r="AM930" s="1430"/>
      <c r="AN930" s="1430"/>
      <c r="AO930" s="1430"/>
      <c r="AP930" s="1430"/>
      <c r="AQ930" s="1430"/>
      <c r="AR930" s="1430"/>
      <c r="AS930" s="1430"/>
      <c r="AT930" s="1430"/>
      <c r="AU930" s="1430"/>
      <c r="AV930" s="1430"/>
      <c r="AW930" s="1430"/>
      <c r="AX930" s="1430"/>
      <c r="AY930" s="1430"/>
      <c r="AZ930" s="1430"/>
      <c r="BA930" s="1430"/>
      <c r="BB930" s="1430"/>
      <c r="BC930" s="1430"/>
      <c r="BD930" s="1430"/>
    </row>
    <row r="931" spans="2:56">
      <c r="B931" s="1430"/>
      <c r="C931" s="1430"/>
      <c r="D931" s="1430"/>
      <c r="E931" s="1430"/>
      <c r="F931" s="1430"/>
      <c r="G931" s="1430"/>
      <c r="H931" s="1430"/>
      <c r="I931" s="1430"/>
      <c r="J931" s="1430"/>
      <c r="K931" s="1430"/>
      <c r="L931" s="1430"/>
      <c r="M931" s="1430"/>
      <c r="N931" s="1430"/>
      <c r="O931" s="1430"/>
      <c r="P931" s="1430"/>
      <c r="Q931" s="1430"/>
      <c r="R931" s="1430"/>
      <c r="S931" s="1430"/>
      <c r="T931" s="1430"/>
      <c r="U931" s="1430"/>
      <c r="V931" s="1430"/>
      <c r="W931" s="1430"/>
      <c r="X931" s="1430"/>
      <c r="Y931" s="1430"/>
      <c r="Z931" s="1430"/>
      <c r="AA931" s="1430"/>
      <c r="AB931" s="1430"/>
      <c r="AC931" s="1430"/>
      <c r="AD931" s="1430"/>
      <c r="AE931" s="1430"/>
      <c r="AF931" s="1430"/>
      <c r="AG931" s="1430"/>
      <c r="AH931" s="1430"/>
      <c r="AI931" s="1430"/>
      <c r="AJ931" s="1430"/>
      <c r="AK931" s="1430"/>
      <c r="AL931" s="1430"/>
      <c r="AM931" s="1430"/>
      <c r="AN931" s="1430"/>
      <c r="AO931" s="1430"/>
      <c r="AP931" s="1430"/>
      <c r="AQ931" s="1430"/>
      <c r="AR931" s="1430"/>
      <c r="AS931" s="1430"/>
      <c r="AT931" s="1430"/>
      <c r="AU931" s="1430"/>
      <c r="AV931" s="1430"/>
      <c r="AW931" s="1430"/>
      <c r="AX931" s="1430"/>
      <c r="AY931" s="1430"/>
      <c r="AZ931" s="1430"/>
      <c r="BA931" s="1430"/>
      <c r="BB931" s="1430"/>
      <c r="BC931" s="1430"/>
      <c r="BD931" s="1430"/>
    </row>
    <row r="932" spans="2:56">
      <c r="B932" s="1430"/>
      <c r="C932" s="1430"/>
      <c r="D932" s="1430"/>
      <c r="E932" s="1430"/>
      <c r="F932" s="1430"/>
      <c r="G932" s="1430"/>
      <c r="H932" s="1430"/>
      <c r="I932" s="1430"/>
      <c r="J932" s="1430"/>
      <c r="K932" s="1430"/>
      <c r="L932" s="1430"/>
      <c r="M932" s="1430"/>
      <c r="N932" s="1430"/>
      <c r="O932" s="1430"/>
      <c r="P932" s="1430"/>
      <c r="Q932" s="1430"/>
      <c r="R932" s="1430"/>
      <c r="S932" s="1430"/>
      <c r="T932" s="1430"/>
      <c r="U932" s="1430"/>
      <c r="V932" s="1430"/>
      <c r="W932" s="1430"/>
      <c r="X932" s="1430"/>
      <c r="Y932" s="1430"/>
      <c r="Z932" s="1430"/>
      <c r="AA932" s="1430"/>
      <c r="AB932" s="1430"/>
      <c r="AC932" s="1430"/>
      <c r="AD932" s="1430"/>
      <c r="AE932" s="1430"/>
      <c r="AF932" s="1430"/>
      <c r="AG932" s="1430"/>
      <c r="AH932" s="1430"/>
      <c r="AI932" s="1430"/>
      <c r="AJ932" s="1430"/>
      <c r="AK932" s="1430"/>
      <c r="AL932" s="1430"/>
      <c r="AM932" s="1430"/>
      <c r="AN932" s="1430"/>
      <c r="AO932" s="1430"/>
      <c r="AP932" s="1430"/>
      <c r="AQ932" s="1430"/>
      <c r="AR932" s="1430"/>
      <c r="AS932" s="1430"/>
      <c r="AT932" s="1430"/>
      <c r="AU932" s="1430"/>
      <c r="AV932" s="1430"/>
      <c r="AW932" s="1430"/>
      <c r="AX932" s="1430"/>
      <c r="AY932" s="1430"/>
      <c r="AZ932" s="1430"/>
      <c r="BA932" s="1430"/>
      <c r="BB932" s="1430"/>
      <c r="BC932" s="1430"/>
      <c r="BD932" s="1430"/>
    </row>
    <row r="933" spans="2:56">
      <c r="B933" s="1430"/>
      <c r="C933" s="1430"/>
      <c r="D933" s="1430"/>
      <c r="E933" s="1430"/>
      <c r="F933" s="1430"/>
      <c r="G933" s="1430"/>
      <c r="H933" s="1430"/>
      <c r="I933" s="1430"/>
      <c r="J933" s="1430"/>
      <c r="K933" s="1430"/>
      <c r="L933" s="1430"/>
      <c r="M933" s="1430"/>
      <c r="N933" s="1430"/>
      <c r="O933" s="1430"/>
      <c r="P933" s="1430"/>
      <c r="Q933" s="1430"/>
      <c r="R933" s="1430"/>
      <c r="S933" s="1430"/>
      <c r="T933" s="1430"/>
      <c r="U933" s="1430"/>
      <c r="V933" s="1430"/>
      <c r="W933" s="1430"/>
      <c r="X933" s="1430"/>
      <c r="Y933" s="1430"/>
      <c r="Z933" s="1430"/>
      <c r="AA933" s="1430"/>
      <c r="AB933" s="1430"/>
      <c r="AC933" s="1430"/>
      <c r="AD933" s="1430"/>
      <c r="AE933" s="1430"/>
      <c r="AF933" s="1430"/>
      <c r="AG933" s="1430"/>
      <c r="AH933" s="1430"/>
      <c r="AI933" s="1430"/>
      <c r="AJ933" s="1430"/>
      <c r="AK933" s="1430"/>
      <c r="AL933" s="1430"/>
      <c r="AM933" s="1430"/>
      <c r="AN933" s="1430"/>
      <c r="AO933" s="1430"/>
      <c r="AP933" s="1430"/>
      <c r="AQ933" s="1430"/>
      <c r="AR933" s="1430"/>
      <c r="AS933" s="1430"/>
      <c r="AT933" s="1430"/>
      <c r="AU933" s="1430"/>
      <c r="AV933" s="1430"/>
      <c r="AW933" s="1430"/>
      <c r="AX933" s="1430"/>
      <c r="AY933" s="1430"/>
      <c r="AZ933" s="1430"/>
      <c r="BA933" s="1430"/>
      <c r="BB933" s="1430"/>
      <c r="BC933" s="1430"/>
      <c r="BD933" s="1430"/>
    </row>
    <row r="934" spans="2:56">
      <c r="B934" s="1430"/>
      <c r="C934" s="1430"/>
      <c r="D934" s="1430"/>
      <c r="E934" s="1430"/>
      <c r="F934" s="1430"/>
      <c r="G934" s="1430"/>
      <c r="H934" s="1430"/>
      <c r="I934" s="1430"/>
      <c r="J934" s="1430"/>
      <c r="K934" s="1430"/>
      <c r="L934" s="1430"/>
      <c r="M934" s="1430"/>
      <c r="N934" s="1430"/>
      <c r="O934" s="1430"/>
      <c r="P934" s="1430"/>
      <c r="Q934" s="1430"/>
      <c r="R934" s="1430"/>
      <c r="S934" s="1430"/>
      <c r="T934" s="1430"/>
      <c r="U934" s="1430"/>
      <c r="V934" s="1430"/>
      <c r="W934" s="1430"/>
      <c r="X934" s="1430"/>
      <c r="Y934" s="1430"/>
      <c r="Z934" s="1430"/>
      <c r="AA934" s="1430"/>
      <c r="AB934" s="1430"/>
      <c r="AC934" s="1430"/>
      <c r="AD934" s="1430"/>
      <c r="AE934" s="1430"/>
      <c r="AF934" s="1430"/>
      <c r="AG934" s="1430"/>
      <c r="AH934" s="1430"/>
      <c r="AI934" s="1430"/>
      <c r="AJ934" s="1430"/>
      <c r="AK934" s="1430"/>
      <c r="AL934" s="1430"/>
      <c r="AM934" s="1430"/>
      <c r="AN934" s="1430"/>
      <c r="AO934" s="1430"/>
      <c r="AP934" s="1430"/>
      <c r="AQ934" s="1430"/>
      <c r="AR934" s="1430"/>
      <c r="AS934" s="1430"/>
      <c r="AT934" s="1430"/>
      <c r="AU934" s="1430"/>
      <c r="AV934" s="1430"/>
      <c r="AW934" s="1430"/>
      <c r="AX934" s="1430"/>
      <c r="AY934" s="1430"/>
      <c r="AZ934" s="1430"/>
      <c r="BA934" s="1430"/>
      <c r="BB934" s="1430"/>
      <c r="BC934" s="1430"/>
      <c r="BD934" s="1430"/>
    </row>
    <row r="935" spans="2:56">
      <c r="B935" s="1430"/>
      <c r="C935" s="1430"/>
      <c r="D935" s="1430"/>
      <c r="E935" s="1430"/>
      <c r="F935" s="1430"/>
      <c r="G935" s="1430"/>
      <c r="H935" s="1430"/>
      <c r="I935" s="1430"/>
      <c r="J935" s="1430"/>
      <c r="K935" s="1430"/>
      <c r="L935" s="1430"/>
      <c r="M935" s="1430"/>
      <c r="N935" s="1430"/>
      <c r="O935" s="1430"/>
      <c r="P935" s="1430"/>
      <c r="Q935" s="1430"/>
      <c r="R935" s="1430"/>
      <c r="S935" s="1430"/>
      <c r="T935" s="1430"/>
      <c r="U935" s="1430"/>
      <c r="V935" s="1430"/>
      <c r="W935" s="1430"/>
      <c r="X935" s="1430"/>
      <c r="Y935" s="1430"/>
      <c r="Z935" s="1430"/>
      <c r="AA935" s="1430"/>
      <c r="AB935" s="1430"/>
      <c r="AC935" s="1430"/>
      <c r="AD935" s="1430"/>
      <c r="AE935" s="1430"/>
      <c r="AF935" s="1430"/>
      <c r="AG935" s="1430"/>
      <c r="AH935" s="1430"/>
      <c r="AI935" s="1430"/>
      <c r="AJ935" s="1430"/>
      <c r="AK935" s="1430"/>
      <c r="AL935" s="1430"/>
      <c r="AM935" s="1430"/>
      <c r="AN935" s="1430"/>
      <c r="AO935" s="1430"/>
      <c r="AP935" s="1430"/>
      <c r="AQ935" s="1430"/>
      <c r="AR935" s="1430"/>
      <c r="AS935" s="1430"/>
      <c r="AT935" s="1430"/>
      <c r="AU935" s="1430"/>
      <c r="AV935" s="1430"/>
      <c r="AW935" s="1430"/>
      <c r="AX935" s="1430"/>
      <c r="AY935" s="1430"/>
      <c r="AZ935" s="1430"/>
      <c r="BA935" s="1430"/>
      <c r="BB935" s="1430"/>
      <c r="BC935" s="1430"/>
      <c r="BD935" s="1430"/>
    </row>
    <row r="936" spans="2:56">
      <c r="B936" s="1430"/>
      <c r="C936" s="1430"/>
      <c r="D936" s="1430"/>
      <c r="E936" s="1430"/>
      <c r="F936" s="1430"/>
      <c r="G936" s="1430"/>
      <c r="H936" s="1430"/>
      <c r="I936" s="1430"/>
      <c r="J936" s="1430"/>
      <c r="K936" s="1430"/>
      <c r="L936" s="1430"/>
      <c r="M936" s="1430"/>
      <c r="N936" s="1430"/>
      <c r="O936" s="1430"/>
      <c r="P936" s="1430"/>
      <c r="Q936" s="1430"/>
      <c r="R936" s="1430"/>
      <c r="S936" s="1430"/>
      <c r="T936" s="1430"/>
      <c r="U936" s="1430"/>
      <c r="V936" s="1430"/>
      <c r="W936" s="1430"/>
      <c r="X936" s="1430"/>
      <c r="Y936" s="1430"/>
      <c r="Z936" s="1430"/>
      <c r="AA936" s="1430"/>
      <c r="AB936" s="1430"/>
      <c r="AC936" s="1430"/>
      <c r="AD936" s="1430"/>
      <c r="AE936" s="1430"/>
      <c r="AF936" s="1430"/>
      <c r="AG936" s="1430"/>
      <c r="AH936" s="1430"/>
      <c r="AI936" s="1430"/>
      <c r="AJ936" s="1430"/>
      <c r="AK936" s="1430"/>
      <c r="AL936" s="1430"/>
      <c r="AM936" s="1430"/>
      <c r="AN936" s="1430"/>
      <c r="AO936" s="1430"/>
      <c r="AP936" s="1430"/>
      <c r="AQ936" s="1430"/>
      <c r="AR936" s="1430"/>
      <c r="AS936" s="1430"/>
      <c r="AT936" s="1430"/>
      <c r="AU936" s="1430"/>
      <c r="AV936" s="1430"/>
      <c r="AW936" s="1430"/>
      <c r="AX936" s="1430"/>
      <c r="AY936" s="1430"/>
      <c r="AZ936" s="1430"/>
      <c r="BA936" s="1430"/>
      <c r="BB936" s="1430"/>
      <c r="BC936" s="1430"/>
      <c r="BD936" s="1430"/>
    </row>
    <row r="937" spans="2:56">
      <c r="B937" s="1430"/>
      <c r="C937" s="1430"/>
      <c r="D937" s="1430"/>
      <c r="E937" s="1430"/>
      <c r="F937" s="1430"/>
      <c r="G937" s="1430"/>
      <c r="H937" s="1430"/>
      <c r="I937" s="1430"/>
      <c r="J937" s="1430"/>
      <c r="K937" s="1430"/>
      <c r="L937" s="1430"/>
      <c r="M937" s="1430"/>
      <c r="N937" s="1430"/>
      <c r="O937" s="1430"/>
      <c r="P937" s="1430"/>
      <c r="Q937" s="1430"/>
      <c r="R937" s="1430"/>
      <c r="S937" s="1430"/>
      <c r="T937" s="1430"/>
      <c r="U937" s="1430"/>
      <c r="V937" s="1430"/>
      <c r="W937" s="1430"/>
      <c r="X937" s="1430"/>
      <c r="Y937" s="1430"/>
      <c r="Z937" s="1430"/>
      <c r="AA937" s="1430"/>
      <c r="AB937" s="1430"/>
      <c r="AC937" s="1430"/>
      <c r="AD937" s="1430"/>
      <c r="AE937" s="1430"/>
      <c r="AF937" s="1430"/>
      <c r="AG937" s="1430"/>
      <c r="AH937" s="1430"/>
      <c r="AI937" s="1430"/>
      <c r="AJ937" s="1430"/>
      <c r="AK937" s="1430"/>
      <c r="AL937" s="1430"/>
      <c r="AM937" s="1430"/>
      <c r="AN937" s="1430"/>
      <c r="AO937" s="1430"/>
      <c r="AP937" s="1430"/>
      <c r="AQ937" s="1430"/>
      <c r="AR937" s="1430"/>
      <c r="AS937" s="1430"/>
      <c r="AT937" s="1430"/>
      <c r="AU937" s="1430"/>
      <c r="AV937" s="1430"/>
      <c r="AW937" s="1430"/>
      <c r="AX937" s="1430"/>
      <c r="AY937" s="1430"/>
      <c r="AZ937" s="1430"/>
      <c r="BA937" s="1430"/>
      <c r="BB937" s="1430"/>
      <c r="BC937" s="1430"/>
      <c r="BD937" s="1430"/>
    </row>
    <row r="938" spans="2:56">
      <c r="B938" s="1430"/>
      <c r="C938" s="1430"/>
      <c r="D938" s="1430"/>
      <c r="E938" s="1430"/>
      <c r="F938" s="1430"/>
      <c r="G938" s="1430"/>
      <c r="H938" s="1430"/>
      <c r="I938" s="1430"/>
      <c r="J938" s="1430"/>
      <c r="K938" s="1430"/>
      <c r="L938" s="1430"/>
      <c r="M938" s="1430"/>
      <c r="N938" s="1430"/>
      <c r="O938" s="1430"/>
      <c r="P938" s="1430"/>
      <c r="Q938" s="1430"/>
      <c r="R938" s="1430"/>
      <c r="S938" s="1430"/>
      <c r="T938" s="1430"/>
      <c r="U938" s="1430"/>
      <c r="V938" s="1430"/>
      <c r="W938" s="1430"/>
      <c r="X938" s="1430"/>
      <c r="Y938" s="1430"/>
      <c r="Z938" s="1430"/>
      <c r="AA938" s="1430"/>
      <c r="AB938" s="1430"/>
      <c r="AC938" s="1430"/>
      <c r="AD938" s="1430"/>
      <c r="AE938" s="1430"/>
      <c r="AF938" s="1430"/>
      <c r="AG938" s="1430"/>
      <c r="AH938" s="1430"/>
      <c r="AI938" s="1430"/>
      <c r="AJ938" s="1430"/>
      <c r="AK938" s="1430"/>
      <c r="AL938" s="1430"/>
      <c r="AM938" s="1430"/>
      <c r="AN938" s="1430"/>
      <c r="AO938" s="1430"/>
      <c r="AP938" s="1430"/>
      <c r="AQ938" s="1430"/>
      <c r="AR938" s="1430"/>
      <c r="AS938" s="1430"/>
      <c r="AT938" s="1430"/>
      <c r="AU938" s="1430"/>
      <c r="AV938" s="1430"/>
      <c r="AW938" s="1430"/>
      <c r="AX938" s="1430"/>
      <c r="AY938" s="1430"/>
      <c r="AZ938" s="1430"/>
      <c r="BA938" s="1430"/>
      <c r="BB938" s="1430"/>
      <c r="BC938" s="1430"/>
      <c r="BD938" s="1430"/>
    </row>
    <row r="939" spans="2:56">
      <c r="B939" s="1430"/>
      <c r="C939" s="1430"/>
      <c r="D939" s="1430"/>
      <c r="E939" s="1430"/>
      <c r="F939" s="1430"/>
      <c r="G939" s="1430"/>
      <c r="H939" s="1430"/>
      <c r="I939" s="1430"/>
      <c r="J939" s="1430"/>
      <c r="K939" s="1430"/>
      <c r="L939" s="1430"/>
      <c r="M939" s="1430"/>
      <c r="N939" s="1430"/>
      <c r="O939" s="1430"/>
      <c r="P939" s="1430"/>
      <c r="Q939" s="1430"/>
      <c r="R939" s="1430"/>
      <c r="S939" s="1430"/>
      <c r="T939" s="1430"/>
      <c r="U939" s="1430"/>
      <c r="V939" s="1430"/>
      <c r="W939" s="1430"/>
      <c r="X939" s="1430"/>
      <c r="Y939" s="1430"/>
      <c r="Z939" s="1430"/>
      <c r="AA939" s="1430"/>
      <c r="AB939" s="1430"/>
      <c r="AC939" s="1430"/>
      <c r="AD939" s="1430"/>
      <c r="AE939" s="1430"/>
      <c r="AF939" s="1430"/>
      <c r="AG939" s="1430"/>
      <c r="AH939" s="1430"/>
      <c r="AI939" s="1430"/>
      <c r="AJ939" s="1430"/>
      <c r="AK939" s="1430"/>
      <c r="AL939" s="1430"/>
      <c r="AM939" s="1430"/>
      <c r="AN939" s="1430"/>
      <c r="AO939" s="1430"/>
      <c r="AP939" s="1430"/>
      <c r="AQ939" s="1430"/>
      <c r="AR939" s="1430"/>
      <c r="AS939" s="1430"/>
      <c r="AT939" s="1430"/>
      <c r="AU939" s="1430"/>
      <c r="AV939" s="1430"/>
      <c r="AW939" s="1430"/>
      <c r="AX939" s="1430"/>
      <c r="AY939" s="1430"/>
      <c r="AZ939" s="1430"/>
      <c r="BA939" s="1430"/>
      <c r="BB939" s="1430"/>
      <c r="BC939" s="1430"/>
      <c r="BD939" s="1430"/>
    </row>
    <row r="940" spans="2:56">
      <c r="B940" s="1430"/>
      <c r="C940" s="1430"/>
      <c r="D940" s="1430"/>
      <c r="E940" s="1430"/>
      <c r="F940" s="1430"/>
      <c r="G940" s="1430"/>
      <c r="H940" s="1430"/>
      <c r="I940" s="1430"/>
      <c r="J940" s="1430"/>
      <c r="K940" s="1430"/>
      <c r="L940" s="1430"/>
      <c r="M940" s="1430"/>
      <c r="N940" s="1430"/>
      <c r="O940" s="1430"/>
      <c r="P940" s="1430"/>
      <c r="Q940" s="1430"/>
      <c r="R940" s="1430"/>
      <c r="S940" s="1430"/>
      <c r="T940" s="1430"/>
      <c r="U940" s="1430"/>
      <c r="V940" s="1430"/>
      <c r="W940" s="1430"/>
      <c r="X940" s="1430"/>
      <c r="Y940" s="1430"/>
      <c r="Z940" s="1430"/>
      <c r="AA940" s="1430"/>
      <c r="AB940" s="1430"/>
      <c r="AC940" s="1430"/>
      <c r="AD940" s="1430"/>
      <c r="AE940" s="1430"/>
      <c r="AF940" s="1430"/>
      <c r="AG940" s="1430"/>
      <c r="AH940" s="1430"/>
      <c r="AI940" s="1430"/>
      <c r="AJ940" s="1430"/>
      <c r="AK940" s="1430"/>
      <c r="AL940" s="1430"/>
      <c r="AM940" s="1430"/>
      <c r="AN940" s="1430"/>
      <c r="AO940" s="1430"/>
      <c r="AP940" s="1430"/>
      <c r="AQ940" s="1430"/>
      <c r="AR940" s="1430"/>
      <c r="AS940" s="1430"/>
      <c r="AT940" s="1430"/>
      <c r="AU940" s="1430"/>
      <c r="AV940" s="1430"/>
      <c r="AW940" s="1430"/>
      <c r="AX940" s="1430"/>
      <c r="AY940" s="1430"/>
      <c r="AZ940" s="1430"/>
      <c r="BA940" s="1430"/>
      <c r="BB940" s="1430"/>
      <c r="BC940" s="1430"/>
      <c r="BD940" s="1430"/>
    </row>
    <row r="941" spans="2:56">
      <c r="B941" s="1430"/>
      <c r="C941" s="1430"/>
      <c r="D941" s="1430"/>
      <c r="E941" s="1430"/>
      <c r="F941" s="1430"/>
      <c r="G941" s="1430"/>
      <c r="H941" s="1430"/>
      <c r="I941" s="1430"/>
      <c r="J941" s="1430"/>
      <c r="K941" s="1430"/>
      <c r="L941" s="1430"/>
      <c r="M941" s="1430"/>
      <c r="N941" s="1430"/>
      <c r="O941" s="1430"/>
      <c r="P941" s="1430"/>
      <c r="Q941" s="1430"/>
      <c r="R941" s="1430"/>
      <c r="S941" s="1430"/>
      <c r="T941" s="1430"/>
      <c r="U941" s="1430"/>
      <c r="V941" s="1430"/>
      <c r="W941" s="1430"/>
      <c r="X941" s="1430"/>
      <c r="Y941" s="1430"/>
      <c r="Z941" s="1430"/>
      <c r="AA941" s="1430"/>
      <c r="AB941" s="1430"/>
      <c r="AC941" s="1430"/>
      <c r="AD941" s="1430"/>
      <c r="AE941" s="1430"/>
      <c r="AF941" s="1430"/>
      <c r="AG941" s="1430"/>
      <c r="AH941" s="1430"/>
      <c r="AI941" s="1430"/>
      <c r="AJ941" s="1430"/>
      <c r="AK941" s="1430"/>
      <c r="AL941" s="1430"/>
      <c r="AM941" s="1430"/>
      <c r="AN941" s="1430"/>
      <c r="AO941" s="1430"/>
      <c r="AP941" s="1430"/>
      <c r="AQ941" s="1430"/>
      <c r="AR941" s="1430"/>
      <c r="AS941" s="1430"/>
      <c r="AT941" s="1430"/>
      <c r="AU941" s="1430"/>
      <c r="AV941" s="1430"/>
      <c r="AW941" s="1430"/>
      <c r="AX941" s="1430"/>
      <c r="AY941" s="1430"/>
      <c r="AZ941" s="1430"/>
      <c r="BA941" s="1430"/>
      <c r="BB941" s="1430"/>
      <c r="BC941" s="1430"/>
      <c r="BD941" s="1430"/>
    </row>
    <row r="942" spans="2:56">
      <c r="B942" s="1430"/>
      <c r="C942" s="1430"/>
      <c r="D942" s="1430"/>
      <c r="E942" s="1430"/>
      <c r="F942" s="1430"/>
      <c r="G942" s="1430"/>
      <c r="H942" s="1430"/>
      <c r="I942" s="1430"/>
      <c r="J942" s="1430"/>
      <c r="K942" s="1430"/>
      <c r="L942" s="1430"/>
      <c r="M942" s="1430"/>
      <c r="N942" s="1430"/>
      <c r="O942" s="1430"/>
      <c r="P942" s="1430"/>
      <c r="Q942" s="1430"/>
      <c r="R942" s="1430"/>
      <c r="S942" s="1430"/>
      <c r="T942" s="1430"/>
      <c r="U942" s="1430"/>
      <c r="V942" s="1430"/>
      <c r="W942" s="1430"/>
      <c r="X942" s="1430"/>
      <c r="Y942" s="1430"/>
      <c r="Z942" s="1430"/>
      <c r="AA942" s="1430"/>
      <c r="AB942" s="1430"/>
      <c r="AC942" s="1430"/>
      <c r="AD942" s="1430"/>
      <c r="AE942" s="1430"/>
      <c r="AF942" s="1430"/>
      <c r="AG942" s="1430"/>
      <c r="AH942" s="1430"/>
      <c r="AI942" s="1430"/>
      <c r="AJ942" s="1430"/>
      <c r="AK942" s="1430"/>
      <c r="AL942" s="1430"/>
      <c r="AM942" s="1430"/>
      <c r="AN942" s="1430"/>
      <c r="AO942" s="1430"/>
      <c r="AP942" s="1430"/>
      <c r="AQ942" s="1430"/>
      <c r="AR942" s="1430"/>
      <c r="AS942" s="1430"/>
      <c r="AT942" s="1430"/>
      <c r="AU942" s="1430"/>
      <c r="AV942" s="1430"/>
      <c r="AW942" s="1430"/>
      <c r="AX942" s="1430"/>
      <c r="AY942" s="1430"/>
      <c r="AZ942" s="1430"/>
      <c r="BA942" s="1430"/>
      <c r="BB942" s="1430"/>
      <c r="BC942" s="1430"/>
      <c r="BD942" s="1430"/>
    </row>
    <row r="943" spans="2:56">
      <c r="B943" s="1430"/>
      <c r="C943" s="1430"/>
      <c r="D943" s="1430"/>
      <c r="E943" s="1430"/>
      <c r="F943" s="1430"/>
      <c r="G943" s="1430"/>
      <c r="H943" s="1430"/>
      <c r="I943" s="1430"/>
      <c r="J943" s="1430"/>
      <c r="K943" s="1430"/>
      <c r="L943" s="1430"/>
      <c r="M943" s="1430"/>
      <c r="N943" s="1430"/>
      <c r="O943" s="1430"/>
      <c r="P943" s="1430"/>
      <c r="Q943" s="1430"/>
      <c r="R943" s="1430"/>
      <c r="S943" s="1430"/>
      <c r="T943" s="1430"/>
      <c r="U943" s="1430"/>
      <c r="V943" s="1430"/>
      <c r="W943" s="1430"/>
      <c r="X943" s="1430"/>
      <c r="Y943" s="1430"/>
      <c r="Z943" s="1430"/>
      <c r="AA943" s="1430"/>
      <c r="AB943" s="1430"/>
      <c r="AC943" s="1430"/>
      <c r="AD943" s="1430"/>
      <c r="AE943" s="1430"/>
      <c r="AF943" s="1430"/>
      <c r="AG943" s="1430"/>
      <c r="AH943" s="1430"/>
      <c r="AI943" s="1430"/>
      <c r="AJ943" s="1430"/>
      <c r="AK943" s="1430"/>
      <c r="AL943" s="1430"/>
      <c r="AM943" s="1430"/>
      <c r="AN943" s="1430"/>
      <c r="AO943" s="1430"/>
      <c r="AP943" s="1430"/>
      <c r="AQ943" s="1430"/>
      <c r="AR943" s="1430"/>
      <c r="AS943" s="1430"/>
      <c r="AT943" s="1430"/>
      <c r="AU943" s="1430"/>
      <c r="AV943" s="1430"/>
      <c r="AW943" s="1430"/>
      <c r="AX943" s="1430"/>
      <c r="AY943" s="1430"/>
      <c r="AZ943" s="1430"/>
      <c r="BA943" s="1430"/>
      <c r="BB943" s="1430"/>
      <c r="BC943" s="1430"/>
      <c r="BD943" s="1430"/>
    </row>
    <row r="944" spans="2:56">
      <c r="B944" s="1430"/>
      <c r="C944" s="1430"/>
      <c r="D944" s="1430"/>
      <c r="E944" s="1430"/>
      <c r="F944" s="1430"/>
      <c r="G944" s="1430"/>
      <c r="H944" s="1430"/>
      <c r="I944" s="1430"/>
      <c r="J944" s="1430"/>
      <c r="K944" s="1430"/>
      <c r="L944" s="1430"/>
      <c r="M944" s="1430"/>
      <c r="N944" s="1430"/>
      <c r="O944" s="1430"/>
      <c r="P944" s="1430"/>
      <c r="Q944" s="1430"/>
      <c r="R944" s="1430"/>
      <c r="S944" s="1430"/>
      <c r="T944" s="1430"/>
      <c r="U944" s="1430"/>
      <c r="V944" s="1430"/>
      <c r="W944" s="1430"/>
      <c r="X944" s="1430"/>
      <c r="Y944" s="1430"/>
      <c r="Z944" s="1430"/>
      <c r="AA944" s="1430"/>
      <c r="AB944" s="1430"/>
      <c r="AC944" s="1430"/>
      <c r="AD944" s="1430"/>
      <c r="AE944" s="1430"/>
      <c r="AF944" s="1430"/>
      <c r="AG944" s="1430"/>
      <c r="AH944" s="1430"/>
      <c r="AI944" s="1430"/>
      <c r="AJ944" s="1430"/>
      <c r="AK944" s="1430"/>
      <c r="AL944" s="1430"/>
      <c r="AM944" s="1430"/>
      <c r="AN944" s="1430"/>
      <c r="AO944" s="1430"/>
      <c r="AP944" s="1430"/>
      <c r="AQ944" s="1430"/>
      <c r="AR944" s="1430"/>
      <c r="AS944" s="1430"/>
      <c r="AT944" s="1430"/>
      <c r="AU944" s="1430"/>
      <c r="AV944" s="1430"/>
      <c r="AW944" s="1430"/>
      <c r="AX944" s="1430"/>
      <c r="AY944" s="1430"/>
      <c r="AZ944" s="1430"/>
      <c r="BA944" s="1430"/>
      <c r="BB944" s="1430"/>
      <c r="BC944" s="1430"/>
      <c r="BD944" s="1430"/>
    </row>
    <row r="945" spans="2:56">
      <c r="B945" s="1430"/>
      <c r="C945" s="1430"/>
      <c r="D945" s="1430"/>
      <c r="E945" s="1430"/>
      <c r="F945" s="1430"/>
      <c r="G945" s="1430"/>
      <c r="H945" s="1430"/>
      <c r="I945" s="1430"/>
      <c r="J945" s="1430"/>
      <c r="K945" s="1430"/>
      <c r="L945" s="1430"/>
      <c r="M945" s="1430"/>
      <c r="N945" s="1430"/>
      <c r="O945" s="1430"/>
      <c r="P945" s="1430"/>
      <c r="Q945" s="1430"/>
      <c r="R945" s="1430"/>
      <c r="S945" s="1430"/>
      <c r="T945" s="1430"/>
      <c r="U945" s="1430"/>
      <c r="V945" s="1430"/>
      <c r="W945" s="1430"/>
      <c r="X945" s="1430"/>
      <c r="Y945" s="1430"/>
      <c r="Z945" s="1430"/>
      <c r="AA945" s="1430"/>
      <c r="AB945" s="1430"/>
      <c r="AC945" s="1430"/>
      <c r="AD945" s="1430"/>
      <c r="AE945" s="1430"/>
      <c r="AF945" s="1430"/>
      <c r="AG945" s="1430"/>
      <c r="AH945" s="1430"/>
      <c r="AI945" s="1430"/>
      <c r="AJ945" s="1430"/>
      <c r="AK945" s="1430"/>
      <c r="AL945" s="1430"/>
      <c r="AM945" s="1430"/>
      <c r="AN945" s="1430"/>
      <c r="AO945" s="1430"/>
      <c r="AP945" s="1430"/>
      <c r="AQ945" s="1430"/>
      <c r="AR945" s="1430"/>
      <c r="AS945" s="1430"/>
      <c r="AT945" s="1430"/>
      <c r="AU945" s="1430"/>
      <c r="AV945" s="1430"/>
      <c r="AW945" s="1430"/>
      <c r="AX945" s="1430"/>
      <c r="AY945" s="1430"/>
      <c r="AZ945" s="1430"/>
      <c r="BA945" s="1430"/>
      <c r="BB945" s="1430"/>
      <c r="BC945" s="1430"/>
      <c r="BD945" s="1430"/>
    </row>
    <row r="946" spans="2:56">
      <c r="B946" s="1430"/>
      <c r="C946" s="1430"/>
      <c r="D946" s="1430"/>
      <c r="E946" s="1430"/>
      <c r="F946" s="1430"/>
      <c r="G946" s="1430"/>
      <c r="H946" s="1430"/>
      <c r="I946" s="1430"/>
      <c r="J946" s="1430"/>
      <c r="K946" s="1430"/>
      <c r="L946" s="1430"/>
      <c r="M946" s="1430"/>
      <c r="N946" s="1430"/>
      <c r="O946" s="1430"/>
      <c r="P946" s="1430"/>
      <c r="Q946" s="1430"/>
      <c r="R946" s="1430"/>
      <c r="S946" s="1430"/>
      <c r="T946" s="1430"/>
      <c r="U946" s="1430"/>
      <c r="V946" s="1430"/>
      <c r="W946" s="1430"/>
      <c r="X946" s="1430"/>
      <c r="Y946" s="1430"/>
      <c r="Z946" s="1430"/>
      <c r="AA946" s="1430"/>
      <c r="AB946" s="1430"/>
      <c r="AC946" s="1430"/>
      <c r="AD946" s="1430"/>
      <c r="AE946" s="1430"/>
      <c r="AF946" s="1430"/>
      <c r="AG946" s="1430"/>
      <c r="AH946" s="1430"/>
      <c r="AI946" s="1430"/>
      <c r="AJ946" s="1430"/>
      <c r="AK946" s="1430"/>
      <c r="AL946" s="1430"/>
      <c r="AM946" s="1430"/>
      <c r="AN946" s="1430"/>
      <c r="AO946" s="1430"/>
      <c r="AP946" s="1430"/>
      <c r="AQ946" s="1430"/>
      <c r="AR946" s="1430"/>
      <c r="AS946" s="1430"/>
      <c r="AT946" s="1430"/>
      <c r="AU946" s="1430"/>
      <c r="AV946" s="1430"/>
      <c r="AW946" s="1430"/>
      <c r="AX946" s="1430"/>
      <c r="AY946" s="1430"/>
      <c r="AZ946" s="1430"/>
      <c r="BA946" s="1430"/>
      <c r="BB946" s="1430"/>
      <c r="BC946" s="1430"/>
      <c r="BD946" s="1430"/>
    </row>
    <row r="947" spans="2:56">
      <c r="B947" s="1430"/>
      <c r="C947" s="1430"/>
      <c r="D947" s="1430"/>
      <c r="E947" s="1430"/>
      <c r="F947" s="1430"/>
      <c r="G947" s="1430"/>
      <c r="H947" s="1430"/>
      <c r="I947" s="1430"/>
      <c r="J947" s="1430"/>
      <c r="K947" s="1430"/>
      <c r="L947" s="1430"/>
      <c r="M947" s="1430"/>
      <c r="N947" s="1430"/>
      <c r="O947" s="1430"/>
      <c r="P947" s="1430"/>
      <c r="Q947" s="1430"/>
      <c r="R947" s="1430"/>
      <c r="S947" s="1430"/>
      <c r="T947" s="1430"/>
      <c r="U947" s="1430"/>
      <c r="V947" s="1430"/>
      <c r="W947" s="1430"/>
      <c r="X947" s="1430"/>
      <c r="Y947" s="1430"/>
      <c r="Z947" s="1430"/>
      <c r="AA947" s="1430"/>
      <c r="AB947" s="1430"/>
      <c r="AC947" s="1430"/>
      <c r="AD947" s="1430"/>
      <c r="AE947" s="1430"/>
      <c r="AF947" s="1430"/>
      <c r="AG947" s="1430"/>
      <c r="AH947" s="1430"/>
      <c r="AI947" s="1430"/>
      <c r="AJ947" s="1430"/>
      <c r="AK947" s="1430"/>
      <c r="AL947" s="1430"/>
      <c r="AM947" s="1430"/>
      <c r="AN947" s="1430"/>
      <c r="AO947" s="1430"/>
      <c r="AP947" s="1430"/>
      <c r="AQ947" s="1430"/>
      <c r="AR947" s="1430"/>
      <c r="AS947" s="1430"/>
      <c r="AT947" s="1430"/>
      <c r="AU947" s="1430"/>
      <c r="AV947" s="1430"/>
      <c r="AW947" s="1430"/>
      <c r="AX947" s="1430"/>
      <c r="AY947" s="1430"/>
      <c r="AZ947" s="1430"/>
      <c r="BA947" s="1430"/>
      <c r="BB947" s="1430"/>
      <c r="BC947" s="1430"/>
      <c r="BD947" s="1430"/>
    </row>
    <row r="948" spans="2:56">
      <c r="B948" s="1430"/>
      <c r="C948" s="1430"/>
      <c r="D948" s="1430"/>
      <c r="E948" s="1430"/>
      <c r="F948" s="1430"/>
      <c r="G948" s="1430"/>
      <c r="H948" s="1430"/>
      <c r="I948" s="1430"/>
      <c r="J948" s="1430"/>
      <c r="K948" s="1430"/>
      <c r="L948" s="1430"/>
      <c r="M948" s="1430"/>
      <c r="N948" s="1430"/>
      <c r="O948" s="1430"/>
      <c r="P948" s="1430"/>
      <c r="Q948" s="1430"/>
      <c r="R948" s="1430"/>
      <c r="S948" s="1430"/>
      <c r="T948" s="1430"/>
      <c r="U948" s="1430"/>
      <c r="V948" s="1430"/>
      <c r="W948" s="1430"/>
      <c r="X948" s="1430"/>
      <c r="Y948" s="1430"/>
      <c r="Z948" s="1430"/>
      <c r="AA948" s="1430"/>
      <c r="AB948" s="1430"/>
      <c r="AC948" s="1430"/>
      <c r="AD948" s="1430"/>
      <c r="AE948" s="1430"/>
      <c r="AF948" s="1430"/>
      <c r="AG948" s="1430"/>
      <c r="AH948" s="1430"/>
      <c r="AI948" s="1430"/>
      <c r="AJ948" s="1430"/>
      <c r="AK948" s="1430"/>
      <c r="AL948" s="1430"/>
      <c r="AM948" s="1430"/>
      <c r="AN948" s="1430"/>
      <c r="AO948" s="1430"/>
      <c r="AP948" s="1430"/>
      <c r="AQ948" s="1430"/>
      <c r="AR948" s="1430"/>
      <c r="AS948" s="1430"/>
      <c r="AT948" s="1430"/>
      <c r="AU948" s="1430"/>
      <c r="AV948" s="1430"/>
      <c r="AW948" s="1430"/>
      <c r="AX948" s="1430"/>
      <c r="AY948" s="1430"/>
      <c r="AZ948" s="1430"/>
      <c r="BA948" s="1430"/>
      <c r="BB948" s="1430"/>
      <c r="BC948" s="1430"/>
      <c r="BD948" s="1430"/>
    </row>
    <row r="949" spans="2:56">
      <c r="B949" s="1430"/>
      <c r="C949" s="1430"/>
      <c r="D949" s="1430"/>
      <c r="E949" s="1430"/>
      <c r="F949" s="1430"/>
      <c r="G949" s="1430"/>
      <c r="H949" s="1430"/>
      <c r="I949" s="1430"/>
      <c r="J949" s="1430"/>
      <c r="K949" s="1430"/>
      <c r="L949" s="1430"/>
      <c r="M949" s="1430"/>
      <c r="N949" s="1430"/>
      <c r="O949" s="1430"/>
      <c r="P949" s="1430"/>
      <c r="Q949" s="1430"/>
      <c r="R949" s="1430"/>
      <c r="S949" s="1430"/>
      <c r="T949" s="1430"/>
      <c r="U949" s="1430"/>
      <c r="V949" s="1430"/>
      <c r="W949" s="1430"/>
      <c r="X949" s="1430"/>
      <c r="Y949" s="1430"/>
      <c r="Z949" s="1430"/>
      <c r="AA949" s="1430"/>
      <c r="AB949" s="1430"/>
      <c r="AC949" s="1430"/>
      <c r="AD949" s="1430"/>
      <c r="AE949" s="1430"/>
      <c r="AF949" s="1430"/>
      <c r="AG949" s="1430"/>
      <c r="AH949" s="1430"/>
      <c r="AI949" s="1430"/>
      <c r="AJ949" s="1430"/>
      <c r="AK949" s="1430"/>
      <c r="AL949" s="1430"/>
      <c r="AM949" s="1430"/>
      <c r="AN949" s="1430"/>
      <c r="AO949" s="1430"/>
      <c r="AP949" s="1430"/>
      <c r="AQ949" s="1430"/>
      <c r="AR949" s="1430"/>
      <c r="AS949" s="1430"/>
      <c r="AT949" s="1430"/>
      <c r="AU949" s="1430"/>
      <c r="AV949" s="1430"/>
      <c r="AW949" s="1430"/>
      <c r="AX949" s="1430"/>
      <c r="AY949" s="1430"/>
      <c r="AZ949" s="1430"/>
      <c r="BA949" s="1430"/>
      <c r="BB949" s="1430"/>
      <c r="BC949" s="1430"/>
      <c r="BD949" s="1430"/>
    </row>
    <row r="950" spans="2:56">
      <c r="B950" s="1430"/>
      <c r="C950" s="1430"/>
      <c r="D950" s="1430"/>
      <c r="E950" s="1430"/>
      <c r="F950" s="1430"/>
      <c r="G950" s="1430"/>
      <c r="H950" s="1430"/>
      <c r="I950" s="1430"/>
      <c r="J950" s="1430"/>
      <c r="K950" s="1430"/>
      <c r="L950" s="1430"/>
      <c r="M950" s="1430"/>
      <c r="N950" s="1430"/>
      <c r="O950" s="1430"/>
      <c r="P950" s="1430"/>
      <c r="Q950" s="1430"/>
      <c r="R950" s="1430"/>
      <c r="S950" s="1430"/>
      <c r="T950" s="1430"/>
      <c r="U950" s="1430"/>
      <c r="V950" s="1430"/>
      <c r="W950" s="1430"/>
      <c r="X950" s="1430"/>
      <c r="Y950" s="1430"/>
      <c r="Z950" s="1430"/>
      <c r="AA950" s="1430"/>
      <c r="AB950" s="1430"/>
      <c r="AC950" s="1430"/>
      <c r="AD950" s="1430"/>
      <c r="AE950" s="1430"/>
      <c r="AF950" s="1430"/>
      <c r="AG950" s="1430"/>
      <c r="AH950" s="1430"/>
      <c r="AI950" s="1430"/>
      <c r="AJ950" s="1430"/>
      <c r="AK950" s="1430"/>
      <c r="AL950" s="1430"/>
      <c r="AM950" s="1430"/>
      <c r="AN950" s="1430"/>
      <c r="AO950" s="1430"/>
      <c r="AP950" s="1430"/>
      <c r="AQ950" s="1430"/>
      <c r="AR950" s="1430"/>
      <c r="AS950" s="1430"/>
      <c r="AT950" s="1430"/>
      <c r="AU950" s="1430"/>
      <c r="AV950" s="1430"/>
      <c r="AW950" s="1430"/>
      <c r="AX950" s="1430"/>
      <c r="AY950" s="1430"/>
      <c r="AZ950" s="1430"/>
      <c r="BA950" s="1430"/>
      <c r="BB950" s="1430"/>
      <c r="BC950" s="1430"/>
      <c r="BD950" s="1430"/>
    </row>
    <row r="951" spans="2:56">
      <c r="B951" s="1430"/>
      <c r="C951" s="1430"/>
      <c r="D951" s="1430"/>
      <c r="E951" s="1430"/>
      <c r="F951" s="1430"/>
      <c r="G951" s="1430"/>
      <c r="H951" s="1430"/>
      <c r="I951" s="1430"/>
      <c r="J951" s="1430"/>
      <c r="K951" s="1430"/>
      <c r="L951" s="1430"/>
      <c r="M951" s="1430"/>
      <c r="N951" s="1430"/>
      <c r="O951" s="1430"/>
      <c r="P951" s="1430"/>
      <c r="Q951" s="1430"/>
      <c r="R951" s="1430"/>
      <c r="S951" s="1430"/>
      <c r="T951" s="1430"/>
      <c r="U951" s="1430"/>
      <c r="V951" s="1430"/>
      <c r="W951" s="1430"/>
      <c r="X951" s="1430"/>
      <c r="Y951" s="1430"/>
      <c r="Z951" s="1430"/>
      <c r="AA951" s="1430"/>
      <c r="AB951" s="1430"/>
      <c r="AC951" s="1430"/>
      <c r="AD951" s="1430"/>
      <c r="AE951" s="1430"/>
      <c r="AF951" s="1430"/>
      <c r="AG951" s="1430"/>
      <c r="AH951" s="1430"/>
      <c r="AI951" s="1430"/>
      <c r="AJ951" s="1430"/>
      <c r="AK951" s="1430"/>
      <c r="AL951" s="1430"/>
      <c r="AM951" s="1430"/>
      <c r="AN951" s="1430"/>
      <c r="AO951" s="1430"/>
      <c r="AP951" s="1430"/>
      <c r="AQ951" s="1430"/>
      <c r="AR951" s="1430"/>
      <c r="AS951" s="1430"/>
      <c r="AT951" s="1430"/>
      <c r="AU951" s="1430"/>
      <c r="AV951" s="1430"/>
      <c r="AW951" s="1430"/>
      <c r="AX951" s="1430"/>
      <c r="AY951" s="1430"/>
      <c r="AZ951" s="1430"/>
      <c r="BA951" s="1430"/>
      <c r="BB951" s="1430"/>
      <c r="BC951" s="1430"/>
      <c r="BD951" s="1430"/>
    </row>
    <row r="952" spans="2:56">
      <c r="B952" s="1430"/>
      <c r="C952" s="1430"/>
      <c r="D952" s="1430"/>
      <c r="E952" s="1430"/>
      <c r="F952" s="1430"/>
      <c r="G952" s="1430"/>
      <c r="H952" s="1430"/>
      <c r="I952" s="1430"/>
      <c r="J952" s="1430"/>
      <c r="K952" s="1430"/>
      <c r="L952" s="1430"/>
      <c r="M952" s="1430"/>
      <c r="N952" s="1430"/>
      <c r="O952" s="1430"/>
      <c r="P952" s="1430"/>
      <c r="Q952" s="1430"/>
      <c r="R952" s="1430"/>
      <c r="S952" s="1430"/>
      <c r="T952" s="1430"/>
      <c r="U952" s="1430"/>
      <c r="V952" s="1430"/>
      <c r="W952" s="1430"/>
      <c r="X952" s="1430"/>
      <c r="Y952" s="1430"/>
      <c r="Z952" s="1430"/>
      <c r="AA952" s="1430"/>
      <c r="AB952" s="1430"/>
      <c r="AC952" s="1430"/>
      <c r="AD952" s="1430"/>
      <c r="AE952" s="1430"/>
      <c r="AF952" s="1430"/>
      <c r="AG952" s="1430"/>
      <c r="AH952" s="1430"/>
      <c r="AI952" s="1430"/>
      <c r="AJ952" s="1430"/>
      <c r="AK952" s="1430"/>
      <c r="AL952" s="1430"/>
      <c r="AM952" s="1430"/>
      <c r="AN952" s="1430"/>
      <c r="AO952" s="1430"/>
      <c r="AP952" s="1430"/>
      <c r="AQ952" s="1430"/>
      <c r="AR952" s="1430"/>
      <c r="AS952" s="1430"/>
      <c r="AT952" s="1430"/>
      <c r="AU952" s="1430"/>
      <c r="AV952" s="1430"/>
      <c r="AW952" s="1430"/>
      <c r="AX952" s="1430"/>
      <c r="AY952" s="1430"/>
      <c r="AZ952" s="1430"/>
      <c r="BA952" s="1430"/>
      <c r="BB952" s="1430"/>
      <c r="BC952" s="1430"/>
      <c r="BD952" s="1430"/>
    </row>
    <row r="953" spans="2:56">
      <c r="B953" s="1430"/>
      <c r="C953" s="1430"/>
      <c r="D953" s="1430"/>
      <c r="E953" s="1430"/>
      <c r="F953" s="1430"/>
      <c r="G953" s="1430"/>
      <c r="H953" s="1430"/>
      <c r="I953" s="1430"/>
      <c r="J953" s="1430"/>
      <c r="K953" s="1430"/>
      <c r="L953" s="1430"/>
      <c r="M953" s="1430"/>
      <c r="N953" s="1430"/>
      <c r="O953" s="1430"/>
      <c r="P953" s="1430"/>
      <c r="Q953" s="1430"/>
      <c r="R953" s="1430"/>
      <c r="S953" s="1430"/>
      <c r="T953" s="1430"/>
      <c r="U953" s="1430"/>
      <c r="V953" s="1430"/>
      <c r="W953" s="1430"/>
      <c r="X953" s="1430"/>
      <c r="Y953" s="1430"/>
      <c r="Z953" s="1430"/>
      <c r="AA953" s="1430"/>
      <c r="AB953" s="1430"/>
      <c r="AC953" s="1430"/>
      <c r="AD953" s="1430"/>
      <c r="AE953" s="1430"/>
      <c r="AF953" s="1430"/>
      <c r="AG953" s="1430"/>
      <c r="AH953" s="1430"/>
      <c r="AI953" s="1430"/>
      <c r="AJ953" s="1430"/>
      <c r="AK953" s="1430"/>
      <c r="AL953" s="1430"/>
      <c r="AM953" s="1430"/>
      <c r="AN953" s="1430"/>
      <c r="AO953" s="1430"/>
      <c r="AP953" s="1430"/>
      <c r="AQ953" s="1430"/>
      <c r="AR953" s="1430"/>
      <c r="AS953" s="1430"/>
      <c r="AT953" s="1430"/>
      <c r="AU953" s="1430"/>
      <c r="AV953" s="1430"/>
      <c r="AW953" s="1430"/>
      <c r="AX953" s="1430"/>
      <c r="AY953" s="1430"/>
      <c r="AZ953" s="1430"/>
      <c r="BA953" s="1430"/>
      <c r="BB953" s="1430"/>
      <c r="BC953" s="1430"/>
      <c r="BD953" s="1430"/>
    </row>
    <row r="954" spans="2:56">
      <c r="B954" s="1430"/>
      <c r="C954" s="1430"/>
      <c r="D954" s="1430"/>
      <c r="E954" s="1430"/>
      <c r="F954" s="1430"/>
      <c r="G954" s="1430"/>
      <c r="H954" s="1430"/>
      <c r="I954" s="1430"/>
      <c r="J954" s="1430"/>
      <c r="K954" s="1430"/>
      <c r="L954" s="1430"/>
      <c r="M954" s="1430"/>
      <c r="N954" s="1430"/>
      <c r="O954" s="1430"/>
      <c r="P954" s="1430"/>
      <c r="Q954" s="1430"/>
      <c r="R954" s="1430"/>
      <c r="S954" s="1430"/>
      <c r="T954" s="1430"/>
      <c r="U954" s="1430"/>
      <c r="V954" s="1430"/>
      <c r="W954" s="1430"/>
      <c r="X954" s="1430"/>
      <c r="Y954" s="1430"/>
      <c r="Z954" s="1430"/>
      <c r="AA954" s="1430"/>
      <c r="AB954" s="1430"/>
      <c r="AC954" s="1430"/>
      <c r="AD954" s="1430"/>
      <c r="AE954" s="1430"/>
      <c r="AF954" s="1430"/>
      <c r="AG954" s="1430"/>
      <c r="AH954" s="1430"/>
      <c r="AI954" s="1430"/>
      <c r="AJ954" s="1430"/>
      <c r="AK954" s="1430"/>
      <c r="AL954" s="1430"/>
      <c r="AM954" s="1430"/>
      <c r="AN954" s="1430"/>
      <c r="AO954" s="1430"/>
      <c r="AP954" s="1430"/>
      <c r="AQ954" s="1430"/>
      <c r="AR954" s="1430"/>
      <c r="AS954" s="1430"/>
      <c r="AT954" s="1430"/>
      <c r="AU954" s="1430"/>
      <c r="AV954" s="1430"/>
      <c r="AW954" s="1430"/>
      <c r="AX954" s="1430"/>
      <c r="AY954" s="1430"/>
      <c r="AZ954" s="1430"/>
      <c r="BA954" s="1430"/>
      <c r="BB954" s="1430"/>
      <c r="BC954" s="1430"/>
      <c r="BD954" s="1430"/>
    </row>
    <row r="955" spans="2:56">
      <c r="B955" s="1430"/>
      <c r="C955" s="1430"/>
      <c r="D955" s="1430"/>
      <c r="E955" s="1430"/>
      <c r="F955" s="1430"/>
      <c r="G955" s="1430"/>
      <c r="H955" s="1430"/>
      <c r="I955" s="1430"/>
      <c r="J955" s="1430"/>
      <c r="K955" s="1430"/>
      <c r="L955" s="1430"/>
      <c r="M955" s="1430"/>
      <c r="N955" s="1430"/>
      <c r="O955" s="1430"/>
      <c r="P955" s="1430"/>
      <c r="Q955" s="1430"/>
      <c r="R955" s="1430"/>
      <c r="S955" s="1430"/>
      <c r="T955" s="1430"/>
      <c r="U955" s="1430"/>
      <c r="V955" s="1430"/>
      <c r="W955" s="1430"/>
      <c r="X955" s="1430"/>
      <c r="Y955" s="1430"/>
      <c r="Z955" s="1430"/>
      <c r="AA955" s="1430"/>
      <c r="AB955" s="1430"/>
      <c r="AC955" s="1430"/>
      <c r="AD955" s="1430"/>
      <c r="AE955" s="1430"/>
      <c r="AF955" s="1430"/>
      <c r="AG955" s="1430"/>
      <c r="AH955" s="1430"/>
      <c r="AI955" s="1430"/>
      <c r="AJ955" s="1430"/>
      <c r="AK955" s="1430"/>
      <c r="AL955" s="1430"/>
      <c r="AM955" s="1430"/>
      <c r="AN955" s="1430"/>
      <c r="AO955" s="1430"/>
      <c r="AP955" s="1430"/>
      <c r="AQ955" s="1430"/>
      <c r="AR955" s="1430"/>
      <c r="AS955" s="1430"/>
      <c r="AT955" s="1430"/>
      <c r="AU955" s="1430"/>
      <c r="AV955" s="1430"/>
      <c r="AW955" s="1430"/>
      <c r="AX955" s="1430"/>
      <c r="AY955" s="1430"/>
      <c r="AZ955" s="1430"/>
      <c r="BA955" s="1430"/>
      <c r="BB955" s="1430"/>
      <c r="BC955" s="1430"/>
      <c r="BD955" s="1430"/>
    </row>
    <row r="956" spans="2:56">
      <c r="B956" s="1430"/>
      <c r="C956" s="1430"/>
      <c r="D956" s="1430"/>
      <c r="E956" s="1430"/>
      <c r="F956" s="1430"/>
      <c r="G956" s="1430"/>
      <c r="H956" s="1430"/>
      <c r="I956" s="1430"/>
      <c r="J956" s="1430"/>
      <c r="K956" s="1430"/>
      <c r="L956" s="1430"/>
      <c r="M956" s="1430"/>
      <c r="N956" s="1430"/>
      <c r="O956" s="1430"/>
      <c r="P956" s="1430"/>
      <c r="Q956" s="1430"/>
      <c r="R956" s="1430"/>
      <c r="S956" s="1430"/>
      <c r="T956" s="1430"/>
      <c r="U956" s="1430"/>
      <c r="V956" s="1430"/>
      <c r="W956" s="1430"/>
      <c r="X956" s="1430"/>
      <c r="Y956" s="1430"/>
      <c r="Z956" s="1430"/>
      <c r="AA956" s="1430"/>
      <c r="AB956" s="1430"/>
      <c r="AC956" s="1430"/>
      <c r="AD956" s="1430"/>
      <c r="AE956" s="1430"/>
      <c r="AF956" s="1430"/>
      <c r="AG956" s="1430"/>
      <c r="AH956" s="1430"/>
      <c r="AI956" s="1430"/>
      <c r="AJ956" s="1430"/>
      <c r="AK956" s="1430"/>
      <c r="AL956" s="1430"/>
      <c r="AM956" s="1430"/>
      <c r="AN956" s="1430"/>
      <c r="AO956" s="1430"/>
      <c r="AP956" s="1430"/>
      <c r="AQ956" s="1430"/>
      <c r="AR956" s="1430"/>
      <c r="AS956" s="1430"/>
      <c r="AT956" s="1430"/>
      <c r="AU956" s="1430"/>
      <c r="AV956" s="1430"/>
      <c r="AW956" s="1430"/>
      <c r="AX956" s="1430"/>
      <c r="AY956" s="1430"/>
      <c r="AZ956" s="1430"/>
      <c r="BA956" s="1430"/>
      <c r="BB956" s="1430"/>
      <c r="BC956" s="1430"/>
      <c r="BD956" s="1430"/>
    </row>
    <row r="957" spans="2:56">
      <c r="B957" s="1430"/>
      <c r="C957" s="1430"/>
      <c r="D957" s="1430"/>
      <c r="E957" s="1430"/>
      <c r="F957" s="1430"/>
      <c r="G957" s="1430"/>
      <c r="H957" s="1430"/>
      <c r="I957" s="1430"/>
      <c r="J957" s="1430"/>
      <c r="K957" s="1430"/>
      <c r="L957" s="1430"/>
      <c r="M957" s="1430"/>
      <c r="N957" s="1430"/>
      <c r="O957" s="1430"/>
      <c r="P957" s="1430"/>
      <c r="Q957" s="1430"/>
      <c r="R957" s="1430"/>
      <c r="S957" s="1430"/>
      <c r="T957" s="1430"/>
      <c r="U957" s="1430"/>
      <c r="V957" s="1430"/>
      <c r="W957" s="1430"/>
      <c r="X957" s="1430"/>
      <c r="Y957" s="1430"/>
      <c r="Z957" s="1430"/>
      <c r="AA957" s="1430"/>
      <c r="AB957" s="1430"/>
      <c r="AC957" s="1430"/>
      <c r="AD957" s="1430"/>
      <c r="AE957" s="1430"/>
      <c r="AF957" s="1430"/>
      <c r="AG957" s="1430"/>
      <c r="AH957" s="1430"/>
      <c r="AI957" s="1430"/>
      <c r="AJ957" s="1430"/>
      <c r="AK957" s="1430"/>
      <c r="AL957" s="1430"/>
      <c r="AM957" s="1430"/>
      <c r="AN957" s="1430"/>
      <c r="AO957" s="1430"/>
      <c r="AP957" s="1430"/>
      <c r="AQ957" s="1430"/>
      <c r="AR957" s="1430"/>
      <c r="AS957" s="1430"/>
      <c r="AT957" s="1430"/>
      <c r="AU957" s="1430"/>
      <c r="AV957" s="1430"/>
      <c r="AW957" s="1430"/>
      <c r="AX957" s="1430"/>
      <c r="AY957" s="1430"/>
      <c r="AZ957" s="1430"/>
      <c r="BA957" s="1430"/>
      <c r="BB957" s="1430"/>
      <c r="BC957" s="1430"/>
      <c r="BD957" s="1430"/>
    </row>
    <row r="958" spans="2:56">
      <c r="B958" s="1430"/>
      <c r="C958" s="1430"/>
      <c r="D958" s="1430"/>
      <c r="E958" s="1430"/>
      <c r="F958" s="1430"/>
      <c r="G958" s="1430"/>
      <c r="H958" s="1430"/>
      <c r="I958" s="1430"/>
      <c r="J958" s="1430"/>
      <c r="K958" s="1430"/>
      <c r="L958" s="1430"/>
      <c r="M958" s="1430"/>
      <c r="N958" s="1430"/>
      <c r="O958" s="1430"/>
      <c r="P958" s="1430"/>
      <c r="Q958" s="1430"/>
      <c r="R958" s="1430"/>
      <c r="S958" s="1430"/>
      <c r="T958" s="1430"/>
      <c r="U958" s="1430"/>
      <c r="V958" s="1430"/>
      <c r="W958" s="1430"/>
      <c r="X958" s="1430"/>
      <c r="Y958" s="1430"/>
      <c r="Z958" s="1430"/>
      <c r="AA958" s="1430"/>
      <c r="AB958" s="1430"/>
      <c r="AC958" s="1430"/>
      <c r="AD958" s="1430"/>
      <c r="AE958" s="1430"/>
      <c r="AF958" s="1430"/>
      <c r="AG958" s="1430"/>
      <c r="AH958" s="1430"/>
      <c r="AI958" s="1430"/>
      <c r="AJ958" s="1430"/>
      <c r="AK958" s="1430"/>
      <c r="AL958" s="1430"/>
      <c r="AM958" s="1430"/>
      <c r="AN958" s="1430"/>
      <c r="AO958" s="1430"/>
      <c r="AP958" s="1430"/>
      <c r="AQ958" s="1430"/>
      <c r="AR958" s="1430"/>
      <c r="AS958" s="1430"/>
      <c r="AT958" s="1430"/>
      <c r="AU958" s="1430"/>
      <c r="AV958" s="1430"/>
      <c r="AW958" s="1430"/>
      <c r="AX958" s="1430"/>
      <c r="AY958" s="1430"/>
      <c r="AZ958" s="1430"/>
      <c r="BA958" s="1430"/>
      <c r="BB958" s="1430"/>
      <c r="BC958" s="1430"/>
      <c r="BD958" s="1430"/>
    </row>
    <row r="959" spans="2:56">
      <c r="B959" s="1430"/>
      <c r="C959" s="1430"/>
      <c r="D959" s="1430"/>
      <c r="E959" s="1430"/>
      <c r="F959" s="1430"/>
      <c r="G959" s="1430"/>
      <c r="H959" s="1430"/>
      <c r="I959" s="1430"/>
      <c r="J959" s="1430"/>
      <c r="K959" s="1430"/>
      <c r="L959" s="1430"/>
      <c r="M959" s="1430"/>
      <c r="N959" s="1430"/>
      <c r="O959" s="1430"/>
      <c r="P959" s="1430"/>
      <c r="Q959" s="1430"/>
      <c r="R959" s="1430"/>
      <c r="S959" s="1430"/>
      <c r="T959" s="1430"/>
      <c r="U959" s="1430"/>
      <c r="V959" s="1430"/>
      <c r="W959" s="1430"/>
      <c r="X959" s="1430"/>
      <c r="Y959" s="1430"/>
      <c r="Z959" s="1430"/>
      <c r="AA959" s="1430"/>
      <c r="AB959" s="1430"/>
      <c r="AC959" s="1430"/>
      <c r="AD959" s="1430"/>
      <c r="AE959" s="1430"/>
      <c r="AF959" s="1430"/>
      <c r="AG959" s="1430"/>
      <c r="AH959" s="1430"/>
      <c r="AI959" s="1430"/>
      <c r="AJ959" s="1430"/>
      <c r="AK959" s="1430"/>
      <c r="AL959" s="1430"/>
      <c r="AM959" s="1430"/>
      <c r="AN959" s="1430"/>
      <c r="AO959" s="1430"/>
      <c r="AP959" s="1430"/>
      <c r="AQ959" s="1430"/>
      <c r="AR959" s="1430"/>
      <c r="AS959" s="1430"/>
      <c r="AT959" s="1430"/>
      <c r="AU959" s="1430"/>
      <c r="AV959" s="1430"/>
      <c r="AW959" s="1430"/>
      <c r="AX959" s="1430"/>
      <c r="AY959" s="1430"/>
      <c r="AZ959" s="1430"/>
      <c r="BA959" s="1430"/>
      <c r="BB959" s="1430"/>
      <c r="BC959" s="1430"/>
      <c r="BD959" s="1430"/>
    </row>
    <row r="960" spans="2:56">
      <c r="B960" s="1430"/>
      <c r="C960" s="1430"/>
      <c r="D960" s="1430"/>
      <c r="E960" s="1430"/>
      <c r="F960" s="1430"/>
      <c r="G960" s="1430"/>
      <c r="H960" s="1430"/>
      <c r="I960" s="1430"/>
      <c r="J960" s="1430"/>
      <c r="K960" s="1430"/>
      <c r="L960" s="1430"/>
      <c r="M960" s="1430"/>
      <c r="N960" s="1430"/>
      <c r="O960" s="1430"/>
      <c r="P960" s="1430"/>
      <c r="Q960" s="1430"/>
      <c r="R960" s="1430"/>
      <c r="S960" s="1430"/>
      <c r="T960" s="1430"/>
      <c r="U960" s="1430"/>
      <c r="V960" s="1430"/>
      <c r="W960" s="1430"/>
      <c r="X960" s="1430"/>
      <c r="Y960" s="1430"/>
      <c r="Z960" s="1430"/>
      <c r="AA960" s="1430"/>
      <c r="AB960" s="1430"/>
      <c r="AC960" s="1430"/>
      <c r="AD960" s="1430"/>
      <c r="AE960" s="1430"/>
      <c r="AF960" s="1430"/>
      <c r="AG960" s="1430"/>
      <c r="AH960" s="1430"/>
      <c r="AI960" s="1430"/>
      <c r="AJ960" s="1430"/>
      <c r="AK960" s="1430"/>
      <c r="AL960" s="1430"/>
      <c r="AM960" s="1430"/>
      <c r="AN960" s="1430"/>
      <c r="AO960" s="1430"/>
      <c r="AP960" s="1430"/>
      <c r="AQ960" s="1430"/>
      <c r="AR960" s="1430"/>
      <c r="AS960" s="1430"/>
      <c r="AT960" s="1430"/>
      <c r="AU960" s="1430"/>
      <c r="AV960" s="1430"/>
      <c r="AW960" s="1430"/>
      <c r="AX960" s="1430"/>
      <c r="AY960" s="1430"/>
      <c r="AZ960" s="1430"/>
      <c r="BA960" s="1430"/>
      <c r="BB960" s="1430"/>
      <c r="BC960" s="1430"/>
      <c r="BD960" s="1430"/>
    </row>
    <row r="961" spans="2:56">
      <c r="B961" s="1430"/>
      <c r="C961" s="1430"/>
      <c r="D961" s="1430"/>
      <c r="E961" s="1430"/>
      <c r="F961" s="1430"/>
      <c r="G961" s="1430"/>
      <c r="H961" s="1430"/>
      <c r="I961" s="1430"/>
      <c r="J961" s="1430"/>
      <c r="K961" s="1430"/>
      <c r="L961" s="1430"/>
      <c r="M961" s="1430"/>
      <c r="N961" s="1430"/>
      <c r="O961" s="1430"/>
      <c r="P961" s="1430"/>
      <c r="Q961" s="1430"/>
      <c r="R961" s="1430"/>
      <c r="S961" s="1430"/>
      <c r="T961" s="1430"/>
      <c r="U961" s="1430"/>
      <c r="V961" s="1430"/>
      <c r="W961" s="1430"/>
      <c r="X961" s="1430"/>
      <c r="Y961" s="1430"/>
      <c r="Z961" s="1430"/>
      <c r="AA961" s="1430"/>
      <c r="AB961" s="1430"/>
      <c r="AC961" s="1430"/>
      <c r="AD961" s="1430"/>
      <c r="AE961" s="1430"/>
      <c r="AF961" s="1430"/>
      <c r="AG961" s="1430"/>
      <c r="AH961" s="1430"/>
      <c r="AI961" s="1430"/>
      <c r="AJ961" s="1430"/>
      <c r="AK961" s="1430"/>
      <c r="AL961" s="1430"/>
      <c r="AM961" s="1430"/>
      <c r="AN961" s="1430"/>
      <c r="AO961" s="1430"/>
      <c r="AP961" s="1430"/>
      <c r="AQ961" s="1430"/>
      <c r="AR961" s="1430"/>
      <c r="AS961" s="1430"/>
      <c r="AT961" s="1430"/>
      <c r="AU961" s="1430"/>
      <c r="AV961" s="1430"/>
      <c r="AW961" s="1430"/>
      <c r="AX961" s="1430"/>
      <c r="AY961" s="1430"/>
      <c r="AZ961" s="1430"/>
      <c r="BA961" s="1430"/>
      <c r="BB961" s="1430"/>
      <c r="BC961" s="1430"/>
      <c r="BD961" s="1430"/>
    </row>
    <row r="962" spans="2:56">
      <c r="B962" s="1430"/>
      <c r="C962" s="1430"/>
      <c r="D962" s="1430"/>
      <c r="E962" s="1430"/>
      <c r="F962" s="1430"/>
      <c r="G962" s="1430"/>
      <c r="H962" s="1430"/>
      <c r="I962" s="1430"/>
      <c r="J962" s="1430"/>
      <c r="K962" s="1430"/>
      <c r="L962" s="1430"/>
      <c r="M962" s="1430"/>
      <c r="N962" s="1430"/>
      <c r="O962" s="1430"/>
      <c r="P962" s="1430"/>
      <c r="Q962" s="1430"/>
      <c r="R962" s="1430"/>
      <c r="S962" s="1430"/>
      <c r="T962" s="1430"/>
      <c r="U962" s="1430"/>
      <c r="V962" s="1430"/>
      <c r="W962" s="1430"/>
      <c r="X962" s="1430"/>
      <c r="Y962" s="1430"/>
      <c r="Z962" s="1430"/>
      <c r="AA962" s="1430"/>
      <c r="AB962" s="1430"/>
      <c r="AC962" s="1430"/>
      <c r="AD962" s="1430"/>
      <c r="AE962" s="1430"/>
      <c r="AF962" s="1430"/>
      <c r="AG962" s="1430"/>
      <c r="AH962" s="1430"/>
      <c r="AI962" s="1430"/>
      <c r="AJ962" s="1430"/>
      <c r="AK962" s="1430"/>
      <c r="AL962" s="1430"/>
      <c r="AM962" s="1430"/>
      <c r="AN962" s="1430"/>
      <c r="AO962" s="1430"/>
      <c r="AP962" s="1430"/>
      <c r="AQ962" s="1430"/>
      <c r="AR962" s="1430"/>
      <c r="AS962" s="1430"/>
      <c r="AT962" s="1430"/>
      <c r="AU962" s="1430"/>
      <c r="AV962" s="1430"/>
      <c r="AW962" s="1430"/>
      <c r="AX962" s="1430"/>
      <c r="AY962" s="1430"/>
      <c r="AZ962" s="1430"/>
      <c r="BA962" s="1430"/>
      <c r="BB962" s="1430"/>
      <c r="BC962" s="1430"/>
      <c r="BD962" s="1430"/>
    </row>
    <row r="963" spans="2:56">
      <c r="B963" s="1430"/>
      <c r="C963" s="1430"/>
      <c r="D963" s="1430"/>
      <c r="E963" s="1430"/>
      <c r="F963" s="1430"/>
      <c r="G963" s="1430"/>
      <c r="H963" s="1430"/>
      <c r="I963" s="1430"/>
      <c r="J963" s="1430"/>
      <c r="K963" s="1430"/>
      <c r="L963" s="1430"/>
      <c r="M963" s="1430"/>
      <c r="N963" s="1430"/>
      <c r="O963" s="1430"/>
      <c r="P963" s="1430"/>
      <c r="Q963" s="1430"/>
      <c r="R963" s="1430"/>
      <c r="S963" s="1430"/>
      <c r="T963" s="1430"/>
      <c r="U963" s="1430"/>
      <c r="V963" s="1430"/>
      <c r="W963" s="1430"/>
      <c r="X963" s="1430"/>
      <c r="Y963" s="1430"/>
      <c r="Z963" s="1430"/>
      <c r="AA963" s="1430"/>
      <c r="AB963" s="1430"/>
      <c r="AC963" s="1430"/>
      <c r="AD963" s="1430"/>
      <c r="AE963" s="1430"/>
      <c r="AF963" s="1430"/>
      <c r="AG963" s="1430"/>
      <c r="AH963" s="1430"/>
      <c r="AI963" s="1430"/>
      <c r="AJ963" s="1430"/>
      <c r="AK963" s="1430"/>
      <c r="AL963" s="1430"/>
      <c r="AM963" s="1430"/>
      <c r="AN963" s="1430"/>
      <c r="AO963" s="1430"/>
      <c r="AP963" s="1430"/>
      <c r="AQ963" s="1430"/>
      <c r="AR963" s="1430"/>
      <c r="AS963" s="1430"/>
      <c r="AT963" s="1430"/>
      <c r="AU963" s="1430"/>
      <c r="AV963" s="1430"/>
      <c r="AW963" s="1430"/>
      <c r="AX963" s="1430"/>
      <c r="AY963" s="1430"/>
      <c r="AZ963" s="1430"/>
      <c r="BA963" s="1430"/>
      <c r="BB963" s="1430"/>
      <c r="BC963" s="1430"/>
      <c r="BD963" s="1430"/>
    </row>
    <row r="964" spans="2:56">
      <c r="B964" s="1430"/>
      <c r="C964" s="1430"/>
      <c r="D964" s="1430"/>
      <c r="E964" s="1430"/>
      <c r="F964" s="1430"/>
      <c r="G964" s="1430"/>
      <c r="H964" s="1430"/>
      <c r="I964" s="1430"/>
      <c r="J964" s="1430"/>
      <c r="K964" s="1430"/>
      <c r="L964" s="1430"/>
      <c r="M964" s="1430"/>
      <c r="N964" s="1430"/>
      <c r="O964" s="1430"/>
      <c r="P964" s="1430"/>
      <c r="Q964" s="1430"/>
      <c r="R964" s="1430"/>
      <c r="S964" s="1430"/>
      <c r="T964" s="1430"/>
      <c r="U964" s="1430"/>
      <c r="V964" s="1430"/>
      <c r="W964" s="1430"/>
      <c r="X964" s="1430"/>
      <c r="Y964" s="1430"/>
      <c r="Z964" s="1430"/>
      <c r="AA964" s="1430"/>
      <c r="AB964" s="1430"/>
      <c r="AC964" s="1430"/>
      <c r="AD964" s="1430"/>
      <c r="AE964" s="1430"/>
      <c r="AF964" s="1430"/>
      <c r="AG964" s="1430"/>
      <c r="AH964" s="1430"/>
      <c r="AI964" s="1430"/>
      <c r="AJ964" s="1430"/>
      <c r="AK964" s="1430"/>
      <c r="AL964" s="1430"/>
      <c r="AM964" s="1430"/>
      <c r="AN964" s="1430"/>
      <c r="AO964" s="1430"/>
      <c r="AP964" s="1430"/>
      <c r="AQ964" s="1430"/>
      <c r="AR964" s="1430"/>
      <c r="AS964" s="1430"/>
      <c r="AT964" s="1430"/>
      <c r="AU964" s="1430"/>
      <c r="AV964" s="1430"/>
      <c r="AW964" s="1430"/>
      <c r="AX964" s="1430"/>
      <c r="AY964" s="1430"/>
      <c r="AZ964" s="1430"/>
      <c r="BA964" s="1430"/>
      <c r="BB964" s="1430"/>
      <c r="BC964" s="1430"/>
      <c r="BD964" s="1430"/>
    </row>
    <row r="965" spans="2:56">
      <c r="B965" s="1430"/>
      <c r="C965" s="1430"/>
      <c r="D965" s="1430"/>
      <c r="E965" s="1430"/>
      <c r="F965" s="1430"/>
      <c r="G965" s="1430"/>
      <c r="H965" s="1430"/>
      <c r="I965" s="1430"/>
      <c r="J965" s="1430"/>
      <c r="K965" s="1430"/>
      <c r="L965" s="1430"/>
      <c r="M965" s="1430"/>
      <c r="N965" s="1430"/>
      <c r="O965" s="1430"/>
      <c r="P965" s="1430"/>
      <c r="Q965" s="1430"/>
      <c r="R965" s="1430"/>
      <c r="S965" s="1430"/>
      <c r="T965" s="1430"/>
      <c r="U965" s="1430"/>
      <c r="V965" s="1430"/>
      <c r="W965" s="1430"/>
      <c r="X965" s="1430"/>
      <c r="Y965" s="1430"/>
      <c r="Z965" s="1430"/>
      <c r="AA965" s="1430"/>
      <c r="AB965" s="1430"/>
      <c r="AC965" s="1430"/>
      <c r="AD965" s="1430"/>
      <c r="AE965" s="1430"/>
      <c r="AF965" s="1430"/>
      <c r="AG965" s="1430"/>
      <c r="AH965" s="1430"/>
      <c r="AI965" s="1430"/>
      <c r="AJ965" s="1430"/>
      <c r="AK965" s="1430"/>
      <c r="AL965" s="1430"/>
      <c r="AM965" s="1430"/>
      <c r="AN965" s="1430"/>
      <c r="AO965" s="1430"/>
      <c r="AP965" s="1430"/>
      <c r="AQ965" s="1430"/>
      <c r="AR965" s="1430"/>
      <c r="AS965" s="1430"/>
      <c r="AT965" s="1430"/>
      <c r="AU965" s="1430"/>
      <c r="AV965" s="1430"/>
      <c r="AW965" s="1430"/>
      <c r="AX965" s="1430"/>
      <c r="AY965" s="1430"/>
      <c r="AZ965" s="1430"/>
      <c r="BA965" s="1430"/>
      <c r="BB965" s="1430"/>
      <c r="BC965" s="1430"/>
      <c r="BD965" s="1430"/>
    </row>
    <row r="966" spans="2:56">
      <c r="B966" s="1430"/>
      <c r="C966" s="1430"/>
      <c r="D966" s="1430"/>
      <c r="E966" s="1430"/>
      <c r="F966" s="1430"/>
      <c r="G966" s="1430"/>
      <c r="H966" s="1430"/>
      <c r="I966" s="1430"/>
      <c r="J966" s="1430"/>
      <c r="K966" s="1430"/>
      <c r="L966" s="1430"/>
      <c r="M966" s="1430"/>
      <c r="N966" s="1430"/>
      <c r="O966" s="1430"/>
      <c r="P966" s="1430"/>
      <c r="Q966" s="1430"/>
      <c r="R966" s="1430"/>
      <c r="S966" s="1430"/>
      <c r="T966" s="1430"/>
      <c r="U966" s="1430"/>
      <c r="V966" s="1430"/>
      <c r="W966" s="1430"/>
      <c r="X966" s="1430"/>
      <c r="Y966" s="1430"/>
      <c r="Z966" s="1430"/>
      <c r="AA966" s="1430"/>
      <c r="AB966" s="1430"/>
      <c r="AC966" s="1430"/>
      <c r="AD966" s="1430"/>
      <c r="AE966" s="1430"/>
      <c r="AF966" s="1430"/>
      <c r="AG966" s="1430"/>
      <c r="AH966" s="1430"/>
      <c r="AI966" s="1430"/>
      <c r="AJ966" s="1430"/>
      <c r="AK966" s="1430"/>
      <c r="AL966" s="1430"/>
      <c r="AM966" s="1430"/>
      <c r="AN966" s="1430"/>
      <c r="AO966" s="1430"/>
      <c r="AP966" s="1430"/>
      <c r="AQ966" s="1430"/>
      <c r="AR966" s="1430"/>
      <c r="AS966" s="1430"/>
      <c r="AT966" s="1430"/>
      <c r="AU966" s="1430"/>
      <c r="AV966" s="1430"/>
      <c r="AW966" s="1430"/>
      <c r="AX966" s="1430"/>
      <c r="AY966" s="1430"/>
      <c r="AZ966" s="1430"/>
      <c r="BA966" s="1430"/>
      <c r="BB966" s="1430"/>
      <c r="BC966" s="1430"/>
      <c r="BD966" s="1430"/>
    </row>
    <row r="967" spans="2:56">
      <c r="B967" s="1430"/>
      <c r="C967" s="1430"/>
      <c r="D967" s="1430"/>
      <c r="E967" s="1430"/>
      <c r="F967" s="1430"/>
      <c r="G967" s="1430"/>
      <c r="H967" s="1430"/>
      <c r="I967" s="1430"/>
      <c r="J967" s="1430"/>
      <c r="K967" s="1430"/>
      <c r="L967" s="1430"/>
      <c r="M967" s="1430"/>
      <c r="N967" s="1430"/>
      <c r="O967" s="1430"/>
      <c r="P967" s="1430"/>
      <c r="Q967" s="1430"/>
      <c r="R967" s="1430"/>
      <c r="S967" s="1430"/>
      <c r="T967" s="1430"/>
      <c r="U967" s="1430"/>
      <c r="V967" s="1430"/>
      <c r="W967" s="1430"/>
      <c r="X967" s="1430"/>
      <c r="Y967" s="1430"/>
      <c r="Z967" s="1430"/>
      <c r="AA967" s="1430"/>
      <c r="AB967" s="1430"/>
      <c r="AC967" s="1430"/>
      <c r="AD967" s="1430"/>
      <c r="AE967" s="1430"/>
      <c r="AF967" s="1430"/>
      <c r="AG967" s="1430"/>
      <c r="AH967" s="1430"/>
      <c r="AI967" s="1430"/>
      <c r="AJ967" s="1430"/>
      <c r="AK967" s="1430"/>
      <c r="AL967" s="1430"/>
      <c r="AM967" s="1430"/>
      <c r="AN967" s="1430"/>
      <c r="AO967" s="1430"/>
      <c r="AP967" s="1430"/>
      <c r="AQ967" s="1430"/>
      <c r="AR967" s="1430"/>
      <c r="AS967" s="1430"/>
      <c r="AT967" s="1430"/>
      <c r="AU967" s="1430"/>
      <c r="AV967" s="1430"/>
      <c r="AW967" s="1430"/>
      <c r="AX967" s="1430"/>
      <c r="AY967" s="1430"/>
      <c r="AZ967" s="1430"/>
      <c r="BA967" s="1430"/>
      <c r="BB967" s="1430"/>
      <c r="BC967" s="1430"/>
      <c r="BD967" s="1430"/>
    </row>
    <row r="968" spans="2:56">
      <c r="B968" s="1430"/>
      <c r="C968" s="1430"/>
      <c r="D968" s="1430"/>
      <c r="E968" s="1430"/>
      <c r="F968" s="1430"/>
      <c r="G968" s="1430"/>
      <c r="H968" s="1430"/>
      <c r="I968" s="1430"/>
      <c r="J968" s="1430"/>
      <c r="K968" s="1430"/>
      <c r="L968" s="1430"/>
      <c r="M968" s="1430"/>
      <c r="N968" s="1430"/>
      <c r="O968" s="1430"/>
      <c r="P968" s="1430"/>
      <c r="Q968" s="1430"/>
      <c r="R968" s="1430"/>
      <c r="S968" s="1430"/>
      <c r="T968" s="1430"/>
      <c r="U968" s="1430"/>
      <c r="V968" s="1430"/>
      <c r="W968" s="1430"/>
      <c r="X968" s="1430"/>
      <c r="Y968" s="1430"/>
      <c r="Z968" s="1430"/>
      <c r="AA968" s="1430"/>
      <c r="AB968" s="1430"/>
      <c r="AC968" s="1430"/>
      <c r="AD968" s="1430"/>
      <c r="AE968" s="1430"/>
      <c r="AF968" s="1430"/>
      <c r="AG968" s="1430"/>
      <c r="AH968" s="1430"/>
      <c r="AI968" s="1430"/>
      <c r="AJ968" s="1430"/>
      <c r="AK968" s="1430"/>
      <c r="AL968" s="1430"/>
      <c r="AM968" s="1430"/>
      <c r="AN968" s="1430"/>
      <c r="AO968" s="1430"/>
      <c r="AP968" s="1430"/>
      <c r="AQ968" s="1430"/>
      <c r="AR968" s="1430"/>
      <c r="AS968" s="1430"/>
      <c r="AT968" s="1430"/>
      <c r="AU968" s="1430"/>
      <c r="AV968" s="1430"/>
      <c r="AW968" s="1430"/>
      <c r="AX968" s="1430"/>
      <c r="AY968" s="1430"/>
      <c r="AZ968" s="1430"/>
      <c r="BA968" s="1430"/>
      <c r="BB968" s="1430"/>
      <c r="BC968" s="1430"/>
      <c r="BD968" s="1430"/>
    </row>
    <row r="969" spans="2:56">
      <c r="B969" s="1430"/>
      <c r="C969" s="1430"/>
      <c r="D969" s="1430"/>
      <c r="E969" s="1430"/>
      <c r="F969" s="1430"/>
      <c r="G969" s="1430"/>
      <c r="H969" s="1430"/>
      <c r="I969" s="1430"/>
      <c r="J969" s="1430"/>
      <c r="K969" s="1430"/>
      <c r="L969" s="1430"/>
      <c r="M969" s="1430"/>
      <c r="N969" s="1430"/>
      <c r="O969" s="1430"/>
      <c r="P969" s="1430"/>
      <c r="Q969" s="1430"/>
      <c r="R969" s="1430"/>
      <c r="S969" s="1430"/>
      <c r="T969" s="1430"/>
      <c r="U969" s="1430"/>
      <c r="V969" s="1430"/>
      <c r="W969" s="1430"/>
      <c r="X969" s="1430"/>
      <c r="Y969" s="1430"/>
      <c r="Z969" s="1430"/>
      <c r="AA969" s="1430"/>
      <c r="AB969" s="1430"/>
      <c r="AC969" s="1430"/>
      <c r="AD969" s="1430"/>
      <c r="AE969" s="1430"/>
      <c r="AF969" s="1430"/>
      <c r="AG969" s="1430"/>
      <c r="AH969" s="1430"/>
      <c r="AI969" s="1430"/>
      <c r="AJ969" s="1430"/>
      <c r="AK969" s="1430"/>
      <c r="AL969" s="1430"/>
      <c r="AM969" s="1430"/>
      <c r="AN969" s="1430"/>
      <c r="AO969" s="1430"/>
      <c r="AP969" s="1430"/>
      <c r="AQ969" s="1430"/>
      <c r="AR969" s="1430"/>
      <c r="AS969" s="1430"/>
      <c r="AT969" s="1430"/>
      <c r="AU969" s="1430"/>
      <c r="AV969" s="1430"/>
      <c r="AW969" s="1430"/>
      <c r="AX969" s="1430"/>
      <c r="AY969" s="1430"/>
      <c r="AZ969" s="1430"/>
      <c r="BA969" s="1430"/>
      <c r="BB969" s="1430"/>
      <c r="BC969" s="1430"/>
      <c r="BD969" s="1430"/>
    </row>
    <row r="970" spans="2:56">
      <c r="B970" s="1430"/>
      <c r="C970" s="1430"/>
      <c r="D970" s="1430"/>
      <c r="E970" s="1430"/>
      <c r="F970" s="1430"/>
      <c r="G970" s="1430"/>
      <c r="H970" s="1430"/>
      <c r="I970" s="1430"/>
      <c r="J970" s="1430"/>
      <c r="K970" s="1430"/>
      <c r="L970" s="1430"/>
      <c r="M970" s="1430"/>
      <c r="N970" s="1430"/>
      <c r="O970" s="1430"/>
      <c r="P970" s="1430"/>
      <c r="Q970" s="1430"/>
      <c r="R970" s="1430"/>
      <c r="S970" s="1430"/>
      <c r="T970" s="1430"/>
      <c r="U970" s="1430"/>
      <c r="V970" s="1430"/>
      <c r="W970" s="1430"/>
      <c r="X970" s="1430"/>
      <c r="Y970" s="1430"/>
      <c r="Z970" s="1430"/>
      <c r="AA970" s="1430"/>
      <c r="AB970" s="1430"/>
      <c r="AC970" s="1430"/>
      <c r="AD970" s="1430"/>
      <c r="AE970" s="1430"/>
      <c r="AF970" s="1430"/>
      <c r="AG970" s="1430"/>
      <c r="AH970" s="1430"/>
      <c r="AI970" s="1430"/>
      <c r="AJ970" s="1430"/>
      <c r="AK970" s="1430"/>
      <c r="AL970" s="1430"/>
      <c r="AM970" s="1430"/>
      <c r="AN970" s="1430"/>
      <c r="AO970" s="1430"/>
      <c r="AP970" s="1430"/>
      <c r="AQ970" s="1430"/>
      <c r="AR970" s="1430"/>
      <c r="AS970" s="1430"/>
      <c r="AT970" s="1430"/>
      <c r="AU970" s="1430"/>
      <c r="AV970" s="1430"/>
      <c r="AW970" s="1430"/>
      <c r="AX970" s="1430"/>
      <c r="AY970" s="1430"/>
      <c r="AZ970" s="1430"/>
      <c r="BA970" s="1430"/>
      <c r="BB970" s="1430"/>
      <c r="BC970" s="1430"/>
      <c r="BD970" s="1430"/>
    </row>
    <row r="971" spans="2:56">
      <c r="B971" s="1430"/>
      <c r="C971" s="1430"/>
      <c r="D971" s="1430"/>
      <c r="E971" s="1430"/>
      <c r="F971" s="1430"/>
      <c r="G971" s="1430"/>
      <c r="H971" s="1430"/>
      <c r="I971" s="1430"/>
      <c r="J971" s="1430"/>
      <c r="K971" s="1430"/>
      <c r="L971" s="1430"/>
      <c r="M971" s="1430"/>
      <c r="N971" s="1430"/>
      <c r="O971" s="1430"/>
      <c r="P971" s="1430"/>
      <c r="Q971" s="1430"/>
      <c r="R971" s="1430"/>
      <c r="S971" s="1430"/>
      <c r="T971" s="1430"/>
      <c r="U971" s="1430"/>
      <c r="V971" s="1430"/>
      <c r="W971" s="1430"/>
      <c r="X971" s="1430"/>
      <c r="Y971" s="1430"/>
      <c r="Z971" s="1430"/>
      <c r="AA971" s="1430"/>
      <c r="AB971" s="1430"/>
      <c r="AC971" s="1430"/>
      <c r="AD971" s="1430"/>
      <c r="AE971" s="1430"/>
      <c r="AF971" s="1430"/>
      <c r="AG971" s="1430"/>
      <c r="AH971" s="1430"/>
      <c r="AI971" s="1430"/>
      <c r="AJ971" s="1430"/>
      <c r="AK971" s="1430"/>
      <c r="AL971" s="1430"/>
      <c r="AM971" s="1430"/>
      <c r="AN971" s="1430"/>
      <c r="AO971" s="1430"/>
      <c r="AP971" s="1430"/>
      <c r="AQ971" s="1430"/>
      <c r="AR971" s="1430"/>
      <c r="AS971" s="1430"/>
      <c r="AT971" s="1430"/>
      <c r="AU971" s="1430"/>
      <c r="AV971" s="1430"/>
      <c r="AW971" s="1430"/>
      <c r="AX971" s="1430"/>
      <c r="AY971" s="1430"/>
      <c r="AZ971" s="1430"/>
      <c r="BA971" s="1430"/>
      <c r="BB971" s="1430"/>
      <c r="BC971" s="1430"/>
      <c r="BD971" s="1430"/>
    </row>
    <row r="972" spans="2:56">
      <c r="B972" s="1430"/>
      <c r="C972" s="1430"/>
      <c r="D972" s="1430"/>
      <c r="E972" s="1430"/>
      <c r="F972" s="1430"/>
      <c r="G972" s="1430"/>
      <c r="H972" s="1430"/>
      <c r="I972" s="1430"/>
      <c r="J972" s="1430"/>
      <c r="K972" s="1430"/>
      <c r="L972" s="1430"/>
      <c r="M972" s="1430"/>
      <c r="N972" s="1430"/>
      <c r="O972" s="1430"/>
      <c r="P972" s="1430"/>
      <c r="Q972" s="1430"/>
      <c r="R972" s="1430"/>
      <c r="S972" s="1430"/>
      <c r="T972" s="1430"/>
      <c r="U972" s="1430"/>
      <c r="V972" s="1430"/>
      <c r="W972" s="1430"/>
      <c r="X972" s="1430"/>
      <c r="Y972" s="1430"/>
      <c r="Z972" s="1430"/>
      <c r="AA972" s="1430"/>
      <c r="AB972" s="1430"/>
      <c r="AC972" s="1430"/>
      <c r="AD972" s="1430"/>
      <c r="AE972" s="1430"/>
      <c r="AF972" s="1430"/>
      <c r="AG972" s="1430"/>
      <c r="AH972" s="1430"/>
      <c r="AI972" s="1430"/>
      <c r="AJ972" s="1430"/>
      <c r="AK972" s="1430"/>
      <c r="AL972" s="1430"/>
      <c r="AM972" s="1430"/>
      <c r="AN972" s="1430"/>
      <c r="AO972" s="1430"/>
      <c r="AP972" s="1430"/>
      <c r="AQ972" s="1430"/>
      <c r="AR972" s="1430"/>
      <c r="AS972" s="1430"/>
      <c r="AT972" s="1430"/>
      <c r="AU972" s="1430"/>
      <c r="AV972" s="1430"/>
      <c r="AW972" s="1430"/>
      <c r="AX972" s="1430"/>
      <c r="AY972" s="1430"/>
      <c r="AZ972" s="1430"/>
      <c r="BA972" s="1430"/>
      <c r="BB972" s="1430"/>
      <c r="BC972" s="1430"/>
      <c r="BD972" s="1430"/>
    </row>
    <row r="973" spans="2:56">
      <c r="B973" s="1430"/>
      <c r="C973" s="1430"/>
      <c r="D973" s="1430"/>
      <c r="E973" s="1430"/>
      <c r="F973" s="1430"/>
      <c r="G973" s="1430"/>
      <c r="H973" s="1430"/>
      <c r="I973" s="1430"/>
      <c r="J973" s="1430"/>
      <c r="K973" s="1430"/>
      <c r="L973" s="1430"/>
      <c r="M973" s="1430"/>
      <c r="N973" s="1430"/>
      <c r="O973" s="1430"/>
      <c r="P973" s="1430"/>
      <c r="Q973" s="1430"/>
      <c r="R973" s="1430"/>
      <c r="S973" s="1430"/>
      <c r="T973" s="1430"/>
      <c r="U973" s="1430"/>
      <c r="V973" s="1430"/>
      <c r="W973" s="1430"/>
      <c r="X973" s="1430"/>
      <c r="Y973" s="1430"/>
      <c r="Z973" s="1430"/>
      <c r="AA973" s="1430"/>
      <c r="AB973" s="1430"/>
      <c r="AC973" s="1430"/>
      <c r="AD973" s="1430"/>
      <c r="AE973" s="1430"/>
      <c r="AF973" s="1430"/>
      <c r="AG973" s="1430"/>
      <c r="AH973" s="1430"/>
      <c r="AI973" s="1430"/>
      <c r="AJ973" s="1430"/>
      <c r="AK973" s="1430"/>
      <c r="AL973" s="1430"/>
      <c r="AM973" s="1430"/>
      <c r="AN973" s="1430"/>
      <c r="AO973" s="1430"/>
      <c r="AP973" s="1430"/>
      <c r="AQ973" s="1430"/>
      <c r="AR973" s="1430"/>
      <c r="AS973" s="1430"/>
      <c r="AT973" s="1430"/>
      <c r="AU973" s="1430"/>
      <c r="AV973" s="1430"/>
      <c r="AW973" s="1430"/>
      <c r="AX973" s="1430"/>
      <c r="AY973" s="1430"/>
      <c r="AZ973" s="1430"/>
      <c r="BA973" s="1430"/>
      <c r="BB973" s="1430"/>
      <c r="BC973" s="1430"/>
      <c r="BD973" s="1430"/>
    </row>
    <row r="974" spans="2:56">
      <c r="B974" s="1430"/>
      <c r="C974" s="1430"/>
      <c r="D974" s="1430"/>
      <c r="E974" s="1430"/>
      <c r="F974" s="1430"/>
      <c r="G974" s="1430"/>
      <c r="H974" s="1430"/>
      <c r="I974" s="1430"/>
      <c r="J974" s="1430"/>
      <c r="K974" s="1430"/>
      <c r="L974" s="1430"/>
      <c r="M974" s="1430"/>
      <c r="N974" s="1430"/>
      <c r="O974" s="1430"/>
      <c r="P974" s="1430"/>
      <c r="Q974" s="1430"/>
      <c r="R974" s="1430"/>
      <c r="S974" s="1430"/>
      <c r="T974" s="1430"/>
      <c r="U974" s="1430"/>
      <c r="V974" s="1430"/>
      <c r="W974" s="1430"/>
      <c r="X974" s="1430"/>
      <c r="Y974" s="1430"/>
      <c r="Z974" s="1430"/>
      <c r="AA974" s="1430"/>
      <c r="AB974" s="1430"/>
      <c r="AC974" s="1430"/>
      <c r="AD974" s="1430"/>
      <c r="AE974" s="1430"/>
      <c r="AF974" s="1430"/>
      <c r="AG974" s="1430"/>
      <c r="AH974" s="1430"/>
      <c r="AI974" s="1430"/>
      <c r="AJ974" s="1430"/>
      <c r="AK974" s="1430"/>
      <c r="AL974" s="1430"/>
      <c r="AM974" s="1430"/>
      <c r="AN974" s="1430"/>
      <c r="AO974" s="1430"/>
      <c r="AP974" s="1430"/>
      <c r="AQ974" s="1430"/>
      <c r="AR974" s="1430"/>
      <c r="AS974" s="1430"/>
      <c r="AT974" s="1430"/>
      <c r="AU974" s="1430"/>
      <c r="AV974" s="1430"/>
      <c r="AW974" s="1430"/>
      <c r="AX974" s="1430"/>
      <c r="AY974" s="1430"/>
      <c r="AZ974" s="1430"/>
      <c r="BA974" s="1430"/>
      <c r="BB974" s="1430"/>
      <c r="BC974" s="1430"/>
      <c r="BD974" s="1430"/>
    </row>
    <row r="975" spans="2:56">
      <c r="B975" s="1430"/>
      <c r="C975" s="1430"/>
      <c r="D975" s="1430"/>
      <c r="E975" s="1430"/>
      <c r="F975" s="1430"/>
      <c r="G975" s="1430"/>
      <c r="H975" s="1430"/>
      <c r="I975" s="1430"/>
      <c r="J975" s="1430"/>
      <c r="K975" s="1430"/>
      <c r="L975" s="1430"/>
      <c r="M975" s="1430"/>
      <c r="N975" s="1430"/>
      <c r="O975" s="1430"/>
      <c r="P975" s="1430"/>
      <c r="Q975" s="1430"/>
      <c r="R975" s="1430"/>
      <c r="S975" s="1430"/>
      <c r="T975" s="1430"/>
      <c r="U975" s="1430"/>
      <c r="V975" s="1430"/>
      <c r="W975" s="1430"/>
      <c r="X975" s="1430"/>
      <c r="Y975" s="1430"/>
      <c r="Z975" s="1430"/>
      <c r="AA975" s="1430"/>
      <c r="AB975" s="1430"/>
      <c r="AC975" s="1430"/>
      <c r="AD975" s="1430"/>
      <c r="AE975" s="1430"/>
      <c r="AF975" s="1430"/>
      <c r="AG975" s="1430"/>
      <c r="AH975" s="1430"/>
      <c r="AI975" s="1430"/>
      <c r="AJ975" s="1430"/>
      <c r="AK975" s="1430"/>
      <c r="AL975" s="1430"/>
      <c r="AM975" s="1430"/>
      <c r="AN975" s="1430"/>
      <c r="AO975" s="1430"/>
      <c r="AP975" s="1430"/>
      <c r="AQ975" s="1430"/>
      <c r="AR975" s="1430"/>
      <c r="AS975" s="1430"/>
      <c r="AT975" s="1430"/>
      <c r="AU975" s="1430"/>
      <c r="AV975" s="1430"/>
      <c r="AW975" s="1430"/>
      <c r="AX975" s="1430"/>
      <c r="AY975" s="1430"/>
      <c r="AZ975" s="1430"/>
      <c r="BA975" s="1430"/>
      <c r="BB975" s="1430"/>
      <c r="BC975" s="1430"/>
      <c r="BD975" s="1430"/>
    </row>
    <row r="976" spans="2:56">
      <c r="B976" s="1430"/>
      <c r="C976" s="1430"/>
      <c r="D976" s="1430"/>
      <c r="E976" s="1430"/>
      <c r="F976" s="1430"/>
      <c r="G976" s="1430"/>
      <c r="H976" s="1430"/>
      <c r="I976" s="1430"/>
      <c r="J976" s="1430"/>
      <c r="K976" s="1430"/>
      <c r="L976" s="1430"/>
      <c r="M976" s="1430"/>
      <c r="N976" s="1430"/>
      <c r="O976" s="1430"/>
      <c r="P976" s="1430"/>
      <c r="Q976" s="1430"/>
      <c r="R976" s="1430"/>
      <c r="S976" s="1430"/>
      <c r="T976" s="1430"/>
      <c r="U976" s="1430"/>
      <c r="V976" s="1430"/>
      <c r="W976" s="1430"/>
      <c r="X976" s="1430"/>
      <c r="Y976" s="1430"/>
      <c r="Z976" s="1430"/>
      <c r="AA976" s="1430"/>
      <c r="AB976" s="1430"/>
      <c r="AC976" s="1430"/>
      <c r="AD976" s="1430"/>
      <c r="AE976" s="1430"/>
      <c r="AF976" s="1430"/>
      <c r="AG976" s="1430"/>
      <c r="AH976" s="1430"/>
      <c r="AI976" s="1430"/>
      <c r="AJ976" s="1430"/>
      <c r="AK976" s="1430"/>
      <c r="AL976" s="1430"/>
      <c r="AM976" s="1430"/>
      <c r="AN976" s="1430"/>
      <c r="AO976" s="1430"/>
      <c r="AP976" s="1430"/>
      <c r="AQ976" s="1430"/>
      <c r="AR976" s="1430"/>
      <c r="AS976" s="1430"/>
      <c r="AT976" s="1430"/>
      <c r="AU976" s="1430"/>
      <c r="AV976" s="1430"/>
      <c r="AW976" s="1430"/>
      <c r="AX976" s="1430"/>
      <c r="AY976" s="1430"/>
      <c r="AZ976" s="1430"/>
      <c r="BA976" s="1430"/>
      <c r="BB976" s="1430"/>
      <c r="BC976" s="1430"/>
      <c r="BD976" s="1430"/>
    </row>
    <row r="977" spans="2:56">
      <c r="B977" s="1430"/>
      <c r="C977" s="1430"/>
      <c r="D977" s="1430"/>
      <c r="E977" s="1430"/>
      <c r="F977" s="1430"/>
      <c r="G977" s="1430"/>
      <c r="H977" s="1430"/>
      <c r="I977" s="1430"/>
      <c r="J977" s="1430"/>
      <c r="K977" s="1430"/>
      <c r="L977" s="1430"/>
      <c r="M977" s="1430"/>
      <c r="N977" s="1430"/>
      <c r="O977" s="1430"/>
      <c r="P977" s="1430"/>
      <c r="Q977" s="1430"/>
      <c r="R977" s="1430"/>
      <c r="S977" s="1430"/>
      <c r="T977" s="1430"/>
      <c r="U977" s="1430"/>
      <c r="V977" s="1430"/>
      <c r="W977" s="1430"/>
      <c r="X977" s="1430"/>
      <c r="Y977" s="1430"/>
      <c r="Z977" s="1430"/>
      <c r="AA977" s="1430"/>
      <c r="AB977" s="1430"/>
      <c r="AC977" s="1430"/>
      <c r="AD977" s="1430"/>
      <c r="AE977" s="1430"/>
      <c r="AF977" s="1430"/>
      <c r="AG977" s="1430"/>
      <c r="AH977" s="1430"/>
      <c r="AI977" s="1430"/>
      <c r="AJ977" s="1430"/>
      <c r="AK977" s="1430"/>
      <c r="AL977" s="1430"/>
      <c r="AM977" s="1430"/>
      <c r="AN977" s="1430"/>
      <c r="AO977" s="1430"/>
      <c r="AP977" s="1430"/>
      <c r="AQ977" s="1430"/>
      <c r="AR977" s="1430"/>
      <c r="AS977" s="1430"/>
      <c r="AT977" s="1430"/>
      <c r="AU977" s="1430"/>
      <c r="AV977" s="1430"/>
      <c r="AW977" s="1430"/>
      <c r="AX977" s="1430"/>
      <c r="AY977" s="1430"/>
      <c r="AZ977" s="1430"/>
      <c r="BA977" s="1430"/>
      <c r="BB977" s="1430"/>
      <c r="BC977" s="1430"/>
      <c r="BD977" s="1430"/>
    </row>
    <row r="978" spans="2:56">
      <c r="B978" s="1430"/>
      <c r="C978" s="1430"/>
      <c r="D978" s="1430"/>
      <c r="E978" s="1430"/>
      <c r="F978" s="1430"/>
      <c r="G978" s="1430"/>
      <c r="H978" s="1430"/>
      <c r="I978" s="1430"/>
      <c r="J978" s="1430"/>
      <c r="K978" s="1430"/>
      <c r="L978" s="1430"/>
      <c r="M978" s="1430"/>
      <c r="N978" s="1430"/>
      <c r="O978" s="1430"/>
      <c r="P978" s="1430"/>
      <c r="Q978" s="1430"/>
      <c r="R978" s="1430"/>
      <c r="S978" s="1430"/>
      <c r="T978" s="1430"/>
      <c r="U978" s="1430"/>
      <c r="V978" s="1430"/>
      <c r="W978" s="1430"/>
      <c r="X978" s="1430"/>
      <c r="Y978" s="1430"/>
      <c r="Z978" s="1430"/>
      <c r="AA978" s="1430"/>
      <c r="AB978" s="1430"/>
      <c r="AC978" s="1430"/>
      <c r="AD978" s="1430"/>
      <c r="AE978" s="1430"/>
      <c r="AF978" s="1430"/>
      <c r="AG978" s="1430"/>
      <c r="AH978" s="1430"/>
      <c r="AI978" s="1430"/>
      <c r="AJ978" s="1430"/>
      <c r="AK978" s="1430"/>
      <c r="AL978" s="1430"/>
      <c r="AM978" s="1430"/>
      <c r="AN978" s="1430"/>
      <c r="AO978" s="1430"/>
      <c r="AP978" s="1430"/>
      <c r="AQ978" s="1430"/>
      <c r="AR978" s="1430"/>
      <c r="AS978" s="1430"/>
      <c r="AT978" s="1430"/>
      <c r="AU978" s="1430"/>
      <c r="AV978" s="1430"/>
      <c r="AW978" s="1430"/>
      <c r="AX978" s="1430"/>
      <c r="AY978" s="1430"/>
      <c r="AZ978" s="1430"/>
      <c r="BA978" s="1430"/>
      <c r="BB978" s="1430"/>
      <c r="BC978" s="1430"/>
      <c r="BD978" s="1430"/>
    </row>
    <row r="979" spans="2:56">
      <c r="B979" s="1430"/>
      <c r="C979" s="1430"/>
      <c r="D979" s="1430"/>
      <c r="E979" s="1430"/>
      <c r="F979" s="1430"/>
      <c r="G979" s="1430"/>
      <c r="H979" s="1430"/>
      <c r="I979" s="1430"/>
      <c r="J979" s="1430"/>
      <c r="K979" s="1430"/>
      <c r="L979" s="1430"/>
      <c r="M979" s="1430"/>
      <c r="N979" s="1430"/>
      <c r="O979" s="1430"/>
      <c r="P979" s="1430"/>
      <c r="Q979" s="1430"/>
      <c r="R979" s="1430"/>
      <c r="S979" s="1430"/>
      <c r="T979" s="1430"/>
      <c r="U979" s="1430"/>
      <c r="V979" s="1430"/>
      <c r="W979" s="1430"/>
      <c r="X979" s="1430"/>
      <c r="Y979" s="1430"/>
      <c r="Z979" s="1430"/>
      <c r="AA979" s="1430"/>
      <c r="AB979" s="1430"/>
      <c r="AC979" s="1430"/>
      <c r="AD979" s="1430"/>
      <c r="AE979" s="1430"/>
      <c r="AF979" s="1430"/>
      <c r="AG979" s="1430"/>
      <c r="AH979" s="1430"/>
      <c r="AI979" s="1430"/>
      <c r="AJ979" s="1430"/>
      <c r="AK979" s="1430"/>
      <c r="AL979" s="1430"/>
      <c r="AM979" s="1430"/>
      <c r="AN979" s="1430"/>
      <c r="AO979" s="1430"/>
      <c r="AP979" s="1430"/>
      <c r="AQ979" s="1430"/>
      <c r="AR979" s="1430"/>
      <c r="AS979" s="1430"/>
      <c r="AT979" s="1430"/>
      <c r="AU979" s="1430"/>
      <c r="AV979" s="1430"/>
      <c r="AW979" s="1430"/>
      <c r="AX979" s="1430"/>
      <c r="AY979" s="1430"/>
      <c r="AZ979" s="1430"/>
      <c r="BA979" s="1430"/>
      <c r="BB979" s="1430"/>
      <c r="BC979" s="1430"/>
      <c r="BD979" s="1430"/>
    </row>
    <row r="980" spans="2:56">
      <c r="B980" s="1430"/>
      <c r="C980" s="1430"/>
      <c r="D980" s="1430"/>
      <c r="E980" s="1430"/>
      <c r="F980" s="1430"/>
      <c r="G980" s="1430"/>
      <c r="H980" s="1430"/>
      <c r="I980" s="1430"/>
      <c r="J980" s="1430"/>
      <c r="K980" s="1430"/>
      <c r="L980" s="1430"/>
      <c r="M980" s="1430"/>
      <c r="N980" s="1430"/>
      <c r="O980" s="1430"/>
      <c r="P980" s="1430"/>
      <c r="Q980" s="1430"/>
      <c r="R980" s="1430"/>
      <c r="S980" s="1430"/>
      <c r="T980" s="1430"/>
      <c r="U980" s="1430"/>
      <c r="V980" s="1430"/>
      <c r="W980" s="1430"/>
      <c r="X980" s="1430"/>
      <c r="Y980" s="1430"/>
      <c r="Z980" s="1430"/>
      <c r="AA980" s="1430"/>
      <c r="AB980" s="1430"/>
      <c r="AC980" s="1430"/>
      <c r="AD980" s="1430"/>
      <c r="AE980" s="1430"/>
      <c r="AF980" s="1430"/>
      <c r="AG980" s="1430"/>
      <c r="AH980" s="1430"/>
      <c r="AI980" s="1430"/>
      <c r="AJ980" s="1430"/>
      <c r="AK980" s="1430"/>
      <c r="AL980" s="1430"/>
      <c r="AM980" s="1430"/>
      <c r="AN980" s="1430"/>
      <c r="AO980" s="1430"/>
      <c r="AP980" s="1430"/>
      <c r="AQ980" s="1430"/>
      <c r="AR980" s="1430"/>
      <c r="AS980" s="1430"/>
      <c r="AT980" s="1430"/>
      <c r="AU980" s="1430"/>
      <c r="AV980" s="1430"/>
      <c r="AW980" s="1430"/>
      <c r="AX980" s="1430"/>
      <c r="AY980" s="1430"/>
      <c r="AZ980" s="1430"/>
      <c r="BA980" s="1430"/>
      <c r="BB980" s="1430"/>
      <c r="BC980" s="1430"/>
      <c r="BD980" s="1430"/>
    </row>
    <row r="981" spans="2:56">
      <c r="B981" s="1430"/>
      <c r="C981" s="1430"/>
      <c r="D981" s="1430"/>
      <c r="E981" s="1430"/>
      <c r="F981" s="1430"/>
      <c r="G981" s="1430"/>
      <c r="H981" s="1430"/>
      <c r="I981" s="1430"/>
      <c r="J981" s="1430"/>
      <c r="K981" s="1430"/>
      <c r="L981" s="1430"/>
      <c r="M981" s="1430"/>
      <c r="N981" s="1430"/>
      <c r="O981" s="1430"/>
      <c r="P981" s="1430"/>
      <c r="Q981" s="1430"/>
      <c r="R981" s="1430"/>
      <c r="S981" s="1430"/>
      <c r="T981" s="1430"/>
      <c r="U981" s="1430"/>
      <c r="V981" s="1430"/>
      <c r="W981" s="1430"/>
      <c r="X981" s="1430"/>
      <c r="Y981" s="1430"/>
      <c r="Z981" s="1430"/>
      <c r="AA981" s="1430"/>
      <c r="AB981" s="1430"/>
      <c r="AC981" s="1430"/>
      <c r="AD981" s="1430"/>
      <c r="AE981" s="1430"/>
      <c r="AF981" s="1430"/>
      <c r="AG981" s="1430"/>
      <c r="AH981" s="1430"/>
      <c r="AI981" s="1430"/>
      <c r="AJ981" s="1430"/>
      <c r="AK981" s="1430"/>
      <c r="AL981" s="1430"/>
      <c r="AM981" s="1430"/>
      <c r="AN981" s="1430"/>
      <c r="AO981" s="1430"/>
      <c r="AP981" s="1430"/>
      <c r="AQ981" s="1430"/>
      <c r="AR981" s="1430"/>
      <c r="AS981" s="1430"/>
      <c r="AT981" s="1430"/>
      <c r="AU981" s="1430"/>
      <c r="AV981" s="1430"/>
      <c r="AW981" s="1430"/>
      <c r="AX981" s="1430"/>
      <c r="AY981" s="1430"/>
      <c r="AZ981" s="1430"/>
      <c r="BA981" s="1430"/>
      <c r="BB981" s="1430"/>
      <c r="BC981" s="1430"/>
      <c r="BD981" s="1430"/>
    </row>
    <row r="982" spans="2:56">
      <c r="B982" s="1430"/>
      <c r="C982" s="1430"/>
      <c r="D982" s="1430"/>
      <c r="E982" s="1430"/>
      <c r="F982" s="1430"/>
      <c r="G982" s="1430"/>
      <c r="H982" s="1430"/>
      <c r="I982" s="1430"/>
      <c r="J982" s="1430"/>
      <c r="K982" s="1430"/>
      <c r="L982" s="1430"/>
      <c r="M982" s="1430"/>
      <c r="N982" s="1430"/>
      <c r="O982" s="1430"/>
      <c r="P982" s="1430"/>
      <c r="Q982" s="1430"/>
      <c r="R982" s="1430"/>
      <c r="S982" s="1430"/>
      <c r="T982" s="1430"/>
      <c r="U982" s="1430"/>
      <c r="V982" s="1430"/>
      <c r="W982" s="1430"/>
      <c r="X982" s="1430"/>
      <c r="Y982" s="1430"/>
      <c r="Z982" s="1430"/>
      <c r="AA982" s="1430"/>
      <c r="AB982" s="1430"/>
      <c r="AC982" s="1430"/>
      <c r="AD982" s="1430"/>
      <c r="AE982" s="1430"/>
      <c r="AF982" s="1430"/>
      <c r="AG982" s="1430"/>
      <c r="AH982" s="1430"/>
      <c r="AI982" s="1430"/>
      <c r="AJ982" s="1430"/>
      <c r="AK982" s="1430"/>
      <c r="AL982" s="1430"/>
      <c r="AM982" s="1430"/>
      <c r="AN982" s="1430"/>
      <c r="AO982" s="1430"/>
      <c r="AP982" s="1430"/>
      <c r="AQ982" s="1430"/>
      <c r="AR982" s="1430"/>
      <c r="AS982" s="1430"/>
      <c r="AT982" s="1430"/>
      <c r="AU982" s="1430"/>
      <c r="AV982" s="1430"/>
      <c r="AW982" s="1430"/>
      <c r="AX982" s="1430"/>
      <c r="AY982" s="1430"/>
      <c r="AZ982" s="1430"/>
      <c r="BA982" s="1430"/>
      <c r="BB982" s="1430"/>
      <c r="BC982" s="1430"/>
      <c r="BD982" s="1430"/>
    </row>
    <row r="983" spans="2:56">
      <c r="B983" s="1430"/>
      <c r="C983" s="1430"/>
      <c r="D983" s="1430"/>
      <c r="E983" s="1430"/>
      <c r="F983" s="1430"/>
      <c r="G983" s="1430"/>
      <c r="H983" s="1430"/>
      <c r="I983" s="1430"/>
      <c r="J983" s="1430"/>
      <c r="K983" s="1430"/>
      <c r="L983" s="1430"/>
      <c r="M983" s="1430"/>
      <c r="N983" s="1430"/>
      <c r="O983" s="1430"/>
      <c r="P983" s="1430"/>
      <c r="Q983" s="1430"/>
      <c r="R983" s="1430"/>
      <c r="S983" s="1430"/>
      <c r="T983" s="1430"/>
      <c r="U983" s="1430"/>
      <c r="V983" s="1430"/>
      <c r="W983" s="1430"/>
      <c r="X983" s="1430"/>
      <c r="Y983" s="1430"/>
      <c r="Z983" s="1430"/>
      <c r="AA983" s="1430"/>
      <c r="AB983" s="1430"/>
      <c r="AC983" s="1430"/>
      <c r="AD983" s="1430"/>
      <c r="AE983" s="1430"/>
      <c r="AF983" s="1430"/>
      <c r="AG983" s="1430"/>
      <c r="AH983" s="1430"/>
      <c r="AI983" s="1430"/>
      <c r="AJ983" s="1430"/>
      <c r="AK983" s="1430"/>
      <c r="AL983" s="1430"/>
      <c r="AM983" s="1430"/>
      <c r="AN983" s="1430"/>
      <c r="AO983" s="1430"/>
      <c r="AP983" s="1430"/>
      <c r="AQ983" s="1430"/>
      <c r="AR983" s="1430"/>
      <c r="AS983" s="1430"/>
      <c r="AT983" s="1430"/>
      <c r="AU983" s="1430"/>
      <c r="AV983" s="1430"/>
      <c r="AW983" s="1430"/>
      <c r="AX983" s="1430"/>
      <c r="AY983" s="1430"/>
      <c r="AZ983" s="1430"/>
      <c r="BA983" s="1430"/>
      <c r="BB983" s="1430"/>
      <c r="BC983" s="1430"/>
      <c r="BD983" s="1430"/>
    </row>
    <row r="984" spans="2:56">
      <c r="B984" s="1430"/>
      <c r="C984" s="1430"/>
      <c r="D984" s="1430"/>
      <c r="E984" s="1430"/>
      <c r="F984" s="1430"/>
      <c r="G984" s="1430"/>
      <c r="H984" s="1430"/>
      <c r="I984" s="1430"/>
      <c r="J984" s="1430"/>
      <c r="K984" s="1430"/>
      <c r="L984" s="1430"/>
      <c r="M984" s="1430"/>
      <c r="N984" s="1430"/>
      <c r="O984" s="1430"/>
      <c r="P984" s="1430"/>
      <c r="Q984" s="1430"/>
      <c r="R984" s="1430"/>
      <c r="S984" s="1430"/>
      <c r="T984" s="1430"/>
      <c r="U984" s="1430"/>
      <c r="V984" s="1430"/>
      <c r="W984" s="1430"/>
      <c r="X984" s="1430"/>
      <c r="Y984" s="1430"/>
      <c r="Z984" s="1430"/>
      <c r="AA984" s="1430"/>
      <c r="AB984" s="1430"/>
      <c r="AC984" s="1430"/>
      <c r="AD984" s="1430"/>
      <c r="AE984" s="1430"/>
      <c r="AF984" s="1430"/>
      <c r="AG984" s="1430"/>
      <c r="AH984" s="1430"/>
      <c r="AI984" s="1430"/>
      <c r="AJ984" s="1430"/>
      <c r="AK984" s="1430"/>
      <c r="AL984" s="1430"/>
      <c r="AM984" s="1430"/>
      <c r="AN984" s="1430"/>
      <c r="AO984" s="1430"/>
      <c r="AP984" s="1430"/>
      <c r="AQ984" s="1430"/>
      <c r="AR984" s="1430"/>
      <c r="AS984" s="1430"/>
      <c r="AT984" s="1430"/>
      <c r="AU984" s="1430"/>
      <c r="AV984" s="1430"/>
      <c r="AW984" s="1430"/>
      <c r="AX984" s="1430"/>
      <c r="AY984" s="1430"/>
      <c r="AZ984" s="1430"/>
      <c r="BA984" s="1430"/>
      <c r="BB984" s="1430"/>
      <c r="BC984" s="1430"/>
      <c r="BD984" s="1430"/>
    </row>
    <row r="985" spans="2:56">
      <c r="B985" s="1430"/>
      <c r="C985" s="1430"/>
      <c r="D985" s="1430"/>
      <c r="E985" s="1430"/>
      <c r="F985" s="1430"/>
      <c r="G985" s="1430"/>
      <c r="H985" s="1430"/>
      <c r="I985" s="1430"/>
      <c r="J985" s="1430"/>
      <c r="K985" s="1430"/>
      <c r="L985" s="1430"/>
      <c r="M985" s="1430"/>
      <c r="N985" s="1430"/>
      <c r="O985" s="1430"/>
      <c r="P985" s="1430"/>
      <c r="Q985" s="1430"/>
      <c r="R985" s="1430"/>
      <c r="S985" s="1430"/>
      <c r="T985" s="1430"/>
      <c r="U985" s="1430"/>
      <c r="V985" s="1430"/>
      <c r="W985" s="1430"/>
      <c r="X985" s="1430"/>
      <c r="Y985" s="1430"/>
      <c r="Z985" s="1430"/>
      <c r="AA985" s="1430"/>
      <c r="AB985" s="1430"/>
      <c r="AC985" s="1430"/>
      <c r="AD985" s="1430"/>
      <c r="AE985" s="1430"/>
      <c r="AF985" s="1430"/>
      <c r="AG985" s="1430"/>
      <c r="AH985" s="1430"/>
      <c r="AI985" s="1430"/>
      <c r="AJ985" s="1430"/>
      <c r="AK985" s="1430"/>
      <c r="AL985" s="1430"/>
      <c r="AM985" s="1430"/>
      <c r="AN985" s="1430"/>
      <c r="AO985" s="1430"/>
      <c r="AP985" s="1430"/>
      <c r="AQ985" s="1430"/>
      <c r="AR985" s="1430"/>
      <c r="AS985" s="1430"/>
      <c r="AT985" s="1430"/>
      <c r="AU985" s="1430"/>
      <c r="AV985" s="1430"/>
      <c r="AW985" s="1430"/>
      <c r="AX985" s="1430"/>
      <c r="AY985" s="1430"/>
      <c r="AZ985" s="1430"/>
      <c r="BA985" s="1430"/>
      <c r="BB985" s="1430"/>
      <c r="BC985" s="1430"/>
      <c r="BD985" s="1430"/>
    </row>
    <row r="986" spans="2:56">
      <c r="B986" s="1430"/>
      <c r="C986" s="1430"/>
      <c r="D986" s="1430"/>
      <c r="E986" s="1430"/>
      <c r="F986" s="1430"/>
      <c r="G986" s="1430"/>
      <c r="H986" s="1430"/>
      <c r="I986" s="1430"/>
      <c r="J986" s="1430"/>
      <c r="K986" s="1430"/>
      <c r="L986" s="1430"/>
      <c r="M986" s="1430"/>
      <c r="N986" s="1430"/>
      <c r="O986" s="1430"/>
      <c r="P986" s="1430"/>
      <c r="Q986" s="1430"/>
      <c r="R986" s="1430"/>
      <c r="S986" s="1430"/>
      <c r="T986" s="1430"/>
      <c r="U986" s="1430"/>
      <c r="V986" s="1430"/>
      <c r="W986" s="1430"/>
      <c r="X986" s="1430"/>
      <c r="Y986" s="1430"/>
      <c r="Z986" s="1430"/>
      <c r="AA986" s="1430"/>
      <c r="AB986" s="1430"/>
      <c r="AC986" s="1430"/>
      <c r="AD986" s="1430"/>
      <c r="AE986" s="1430"/>
      <c r="AF986" s="1430"/>
      <c r="AG986" s="1430"/>
      <c r="AH986" s="1430"/>
      <c r="AI986" s="1430"/>
      <c r="AJ986" s="1430"/>
      <c r="AK986" s="1430"/>
      <c r="AL986" s="1430"/>
      <c r="AM986" s="1430"/>
      <c r="AN986" s="1430"/>
      <c r="AO986" s="1430"/>
      <c r="AP986" s="1430"/>
      <c r="AQ986" s="1430"/>
      <c r="AR986" s="1430"/>
      <c r="AS986" s="1430"/>
      <c r="AT986" s="1430"/>
      <c r="AU986" s="1430"/>
      <c r="AV986" s="1430"/>
      <c r="AW986" s="1430"/>
      <c r="AX986" s="1430"/>
      <c r="AY986" s="1430"/>
      <c r="AZ986" s="1430"/>
      <c r="BA986" s="1430"/>
      <c r="BB986" s="1430"/>
      <c r="BC986" s="1430"/>
      <c r="BD986" s="1430"/>
    </row>
    <row r="987" spans="2:56">
      <c r="B987" s="1430"/>
      <c r="C987" s="1430"/>
      <c r="D987" s="1430"/>
      <c r="E987" s="1430"/>
      <c r="F987" s="1430"/>
      <c r="G987" s="1430"/>
      <c r="H987" s="1430"/>
      <c r="I987" s="1430"/>
      <c r="J987" s="1430"/>
      <c r="K987" s="1430"/>
      <c r="L987" s="1430"/>
      <c r="M987" s="1430"/>
      <c r="N987" s="1430"/>
      <c r="O987" s="1430"/>
      <c r="P987" s="1430"/>
      <c r="Q987" s="1430"/>
      <c r="R987" s="1430"/>
      <c r="S987" s="1430"/>
      <c r="T987" s="1430"/>
      <c r="U987" s="1430"/>
      <c r="V987" s="1430"/>
      <c r="W987" s="1430"/>
      <c r="X987" s="1430"/>
      <c r="Y987" s="1430"/>
      <c r="Z987" s="1430"/>
      <c r="AA987" s="1430"/>
      <c r="AB987" s="1430"/>
      <c r="AC987" s="1430"/>
      <c r="AD987" s="1430"/>
      <c r="AE987" s="1430"/>
      <c r="AF987" s="1430"/>
      <c r="AG987" s="1430"/>
      <c r="AH987" s="1430"/>
      <c r="AI987" s="1430"/>
      <c r="AJ987" s="1430"/>
      <c r="AK987" s="1430"/>
      <c r="AL987" s="1430"/>
      <c r="AM987" s="1430"/>
      <c r="AN987" s="1430"/>
      <c r="AO987" s="1430"/>
      <c r="AP987" s="1430"/>
      <c r="AQ987" s="1430"/>
      <c r="AR987" s="1430"/>
      <c r="AS987" s="1430"/>
      <c r="AT987" s="1430"/>
      <c r="AU987" s="1430"/>
      <c r="AV987" s="1430"/>
      <c r="AW987" s="1430"/>
      <c r="AX987" s="1430"/>
      <c r="AY987" s="1430"/>
      <c r="AZ987" s="1430"/>
      <c r="BA987" s="1430"/>
      <c r="BB987" s="1430"/>
      <c r="BC987" s="1430"/>
      <c r="BD987" s="1430"/>
    </row>
    <row r="988" spans="2:56">
      <c r="B988" s="1430"/>
      <c r="C988" s="1430"/>
      <c r="D988" s="1430"/>
      <c r="E988" s="1430"/>
      <c r="F988" s="1430"/>
      <c r="G988" s="1430"/>
      <c r="H988" s="1430"/>
      <c r="I988" s="1430"/>
      <c r="J988" s="1430"/>
      <c r="K988" s="1430"/>
      <c r="L988" s="1430"/>
      <c r="M988" s="1430"/>
      <c r="N988" s="1430"/>
      <c r="O988" s="1430"/>
      <c r="P988" s="1430"/>
      <c r="Q988" s="1430"/>
      <c r="R988" s="1430"/>
      <c r="S988" s="1430"/>
      <c r="T988" s="1430"/>
      <c r="U988" s="1430"/>
      <c r="V988" s="1430"/>
      <c r="W988" s="1430"/>
      <c r="X988" s="1430"/>
      <c r="Y988" s="1430"/>
      <c r="Z988" s="1430"/>
      <c r="AA988" s="1430"/>
      <c r="AB988" s="1430"/>
      <c r="AC988" s="1430"/>
      <c r="AD988" s="1430"/>
      <c r="AE988" s="1430"/>
      <c r="AF988" s="1430"/>
      <c r="AG988" s="1430"/>
      <c r="AH988" s="1430"/>
      <c r="AI988" s="1430"/>
      <c r="AJ988" s="1430"/>
      <c r="AK988" s="1430"/>
      <c r="AL988" s="1430"/>
      <c r="AM988" s="1430"/>
      <c r="AN988" s="1430"/>
      <c r="AO988" s="1430"/>
      <c r="AP988" s="1430"/>
      <c r="AQ988" s="1430"/>
      <c r="AR988" s="1430"/>
      <c r="AS988" s="1430"/>
      <c r="AT988" s="1430"/>
      <c r="AU988" s="1430"/>
      <c r="AV988" s="1430"/>
      <c r="AW988" s="1430"/>
      <c r="AX988" s="1430"/>
      <c r="AY988" s="1430"/>
      <c r="AZ988" s="1430"/>
      <c r="BA988" s="1430"/>
      <c r="BB988" s="1430"/>
      <c r="BC988" s="1430"/>
      <c r="BD988" s="1430"/>
    </row>
    <row r="989" spans="2:56">
      <c r="B989" s="1430"/>
      <c r="C989" s="1430"/>
      <c r="D989" s="1430"/>
      <c r="E989" s="1430"/>
      <c r="F989" s="1430"/>
      <c r="G989" s="1430"/>
      <c r="H989" s="1430"/>
      <c r="I989" s="1430"/>
      <c r="J989" s="1430"/>
      <c r="K989" s="1430"/>
      <c r="L989" s="1430"/>
      <c r="M989" s="1430"/>
      <c r="N989" s="1430"/>
      <c r="O989" s="1430"/>
      <c r="P989" s="1430"/>
      <c r="Q989" s="1430"/>
      <c r="R989" s="1430"/>
      <c r="S989" s="1430"/>
      <c r="T989" s="1430"/>
      <c r="U989" s="1430"/>
      <c r="V989" s="1430"/>
      <c r="W989" s="1430"/>
      <c r="X989" s="1430"/>
      <c r="Y989" s="1430"/>
      <c r="Z989" s="1430"/>
      <c r="AA989" s="1430"/>
      <c r="AB989" s="1430"/>
      <c r="AC989" s="1430"/>
      <c r="AD989" s="1430"/>
      <c r="AE989" s="1430"/>
      <c r="AF989" s="1430"/>
      <c r="AG989" s="1430"/>
      <c r="AH989" s="1430"/>
      <c r="AI989" s="1430"/>
      <c r="AJ989" s="1430"/>
      <c r="AK989" s="1430"/>
      <c r="AL989" s="1430"/>
      <c r="AM989" s="1430"/>
      <c r="AN989" s="1430"/>
      <c r="AO989" s="1430"/>
      <c r="AP989" s="1430"/>
      <c r="AQ989" s="1430"/>
      <c r="AR989" s="1430"/>
      <c r="AS989" s="1430"/>
      <c r="AT989" s="1430"/>
      <c r="AU989" s="1430"/>
      <c r="AV989" s="1430"/>
      <c r="AW989" s="1430"/>
      <c r="AX989" s="1430"/>
      <c r="AY989" s="1430"/>
      <c r="AZ989" s="1430"/>
      <c r="BA989" s="1430"/>
      <c r="BB989" s="1430"/>
      <c r="BC989" s="1430"/>
      <c r="BD989" s="1430"/>
    </row>
    <row r="990" spans="2:56">
      <c r="B990" s="1430"/>
      <c r="C990" s="1430"/>
      <c r="D990" s="1430"/>
      <c r="E990" s="1430"/>
      <c r="F990" s="1430"/>
      <c r="G990" s="1430"/>
      <c r="H990" s="1430"/>
      <c r="I990" s="1430"/>
      <c r="J990" s="1430"/>
      <c r="K990" s="1430"/>
      <c r="L990" s="1430"/>
      <c r="M990" s="1430"/>
      <c r="N990" s="1430"/>
      <c r="O990" s="1430"/>
      <c r="P990" s="1430"/>
      <c r="Q990" s="1430"/>
      <c r="R990" s="1430"/>
      <c r="S990" s="1430"/>
      <c r="T990" s="1430"/>
      <c r="U990" s="1430"/>
      <c r="V990" s="1430"/>
      <c r="W990" s="1430"/>
      <c r="X990" s="1430"/>
      <c r="Y990" s="1430"/>
      <c r="Z990" s="1430"/>
      <c r="AA990" s="1430"/>
      <c r="AB990" s="1430"/>
      <c r="AC990" s="1430"/>
      <c r="AD990" s="1430"/>
      <c r="AE990" s="1430"/>
      <c r="AF990" s="1430"/>
      <c r="AG990" s="1430"/>
      <c r="AH990" s="1430"/>
      <c r="AI990" s="1430"/>
      <c r="AJ990" s="1430"/>
      <c r="AK990" s="1430"/>
      <c r="AL990" s="1430"/>
      <c r="AM990" s="1430"/>
      <c r="AN990" s="1430"/>
      <c r="AO990" s="1430"/>
      <c r="AP990" s="1430"/>
      <c r="AQ990" s="1430"/>
      <c r="AR990" s="1430"/>
      <c r="AS990" s="1430"/>
      <c r="AT990" s="1430"/>
      <c r="AU990" s="1430"/>
      <c r="AV990" s="1430"/>
      <c r="AW990" s="1430"/>
      <c r="AX990" s="1430"/>
      <c r="AY990" s="1430"/>
      <c r="AZ990" s="1430"/>
      <c r="BA990" s="1430"/>
      <c r="BB990" s="1430"/>
      <c r="BC990" s="1430"/>
      <c r="BD990" s="1430"/>
    </row>
    <row r="991" spans="2:56">
      <c r="B991" s="1430"/>
      <c r="C991" s="1430"/>
      <c r="D991" s="1430"/>
      <c r="E991" s="1430"/>
      <c r="F991" s="1430"/>
      <c r="G991" s="1430"/>
      <c r="H991" s="1430"/>
      <c r="I991" s="1430"/>
      <c r="J991" s="1430"/>
      <c r="K991" s="1430"/>
      <c r="L991" s="1430"/>
      <c r="M991" s="1430"/>
      <c r="N991" s="1430"/>
      <c r="O991" s="1430"/>
      <c r="P991" s="1430"/>
      <c r="Q991" s="1430"/>
      <c r="R991" s="1430"/>
      <c r="S991" s="1430"/>
      <c r="T991" s="1430"/>
      <c r="U991" s="1430"/>
      <c r="V991" s="1430"/>
      <c r="W991" s="1430"/>
      <c r="X991" s="1430"/>
      <c r="Y991" s="1430"/>
      <c r="Z991" s="1430"/>
      <c r="AA991" s="1430"/>
      <c r="AB991" s="1430"/>
      <c r="AC991" s="1430"/>
      <c r="AD991" s="1430"/>
      <c r="AE991" s="1430"/>
      <c r="AF991" s="1430"/>
      <c r="AG991" s="1430"/>
      <c r="AH991" s="1430"/>
      <c r="AI991" s="1430"/>
      <c r="AJ991" s="1430"/>
      <c r="AK991" s="1430"/>
      <c r="AL991" s="1430"/>
      <c r="AM991" s="1430"/>
      <c r="AN991" s="1430"/>
      <c r="AO991" s="1430"/>
      <c r="AP991" s="1430"/>
      <c r="AQ991" s="1430"/>
      <c r="AR991" s="1430"/>
      <c r="AS991" s="1430"/>
      <c r="AT991" s="1430"/>
      <c r="AU991" s="1430"/>
      <c r="AV991" s="1430"/>
      <c r="AW991" s="1430"/>
      <c r="AX991" s="1430"/>
      <c r="AY991" s="1430"/>
      <c r="AZ991" s="1430"/>
      <c r="BA991" s="1430"/>
      <c r="BB991" s="1430"/>
      <c r="BC991" s="1430"/>
      <c r="BD991" s="1430"/>
    </row>
    <row r="992" spans="2:56">
      <c r="B992" s="1430"/>
      <c r="C992" s="1430"/>
      <c r="D992" s="1430"/>
      <c r="E992" s="1430"/>
      <c r="F992" s="1430"/>
      <c r="G992" s="1430"/>
      <c r="H992" s="1430"/>
      <c r="I992" s="1430"/>
      <c r="J992" s="1430"/>
      <c r="K992" s="1430"/>
      <c r="L992" s="1430"/>
      <c r="M992" s="1430"/>
      <c r="N992" s="1430"/>
      <c r="O992" s="1430"/>
      <c r="P992" s="1430"/>
      <c r="Q992" s="1430"/>
      <c r="R992" s="1430"/>
      <c r="S992" s="1430"/>
      <c r="T992" s="1430"/>
      <c r="U992" s="1430"/>
      <c r="V992" s="1430"/>
      <c r="W992" s="1430"/>
      <c r="X992" s="1430"/>
      <c r="Y992" s="1430"/>
      <c r="Z992" s="1430"/>
      <c r="AA992" s="1430"/>
      <c r="AB992" s="1430"/>
      <c r="AC992" s="1430"/>
      <c r="AD992" s="1430"/>
      <c r="AE992" s="1430"/>
      <c r="AF992" s="1430"/>
      <c r="AG992" s="1430"/>
      <c r="AH992" s="1430"/>
      <c r="AI992" s="1430"/>
      <c r="AJ992" s="1430"/>
      <c r="AK992" s="1430"/>
      <c r="AL992" s="1430"/>
      <c r="AM992" s="1430"/>
      <c r="AN992" s="1430"/>
      <c r="AO992" s="1430"/>
      <c r="AP992" s="1430"/>
      <c r="AQ992" s="1430"/>
      <c r="AR992" s="1430"/>
      <c r="AS992" s="1430"/>
      <c r="AT992" s="1430"/>
      <c r="AU992" s="1430"/>
      <c r="AV992" s="1430"/>
      <c r="AW992" s="1430"/>
      <c r="AX992" s="1430"/>
      <c r="AY992" s="1430"/>
      <c r="AZ992" s="1430"/>
      <c r="BA992" s="1430"/>
      <c r="BB992" s="1430"/>
      <c r="BC992" s="1430"/>
      <c r="BD992" s="1430"/>
    </row>
    <row r="993" spans="2:56">
      <c r="B993" s="1430"/>
      <c r="C993" s="1430"/>
      <c r="D993" s="1430"/>
      <c r="E993" s="1430"/>
      <c r="F993" s="1430"/>
      <c r="G993" s="1430"/>
      <c r="H993" s="1430"/>
      <c r="I993" s="1430"/>
      <c r="J993" s="1430"/>
      <c r="K993" s="1430"/>
      <c r="L993" s="1430"/>
      <c r="M993" s="1430"/>
      <c r="N993" s="1430"/>
      <c r="O993" s="1430"/>
      <c r="P993" s="1430"/>
      <c r="Q993" s="1430"/>
      <c r="R993" s="1430"/>
      <c r="S993" s="1430"/>
      <c r="T993" s="1430"/>
      <c r="U993" s="1430"/>
      <c r="V993" s="1430"/>
      <c r="W993" s="1430"/>
      <c r="X993" s="1430"/>
      <c r="Y993" s="1430"/>
      <c r="Z993" s="1430"/>
      <c r="AA993" s="1430"/>
      <c r="AB993" s="1430"/>
      <c r="AC993" s="1430"/>
      <c r="AD993" s="1430"/>
      <c r="AE993" s="1430"/>
      <c r="AF993" s="1430"/>
      <c r="AG993" s="1430"/>
      <c r="AH993" s="1430"/>
      <c r="AI993" s="1430"/>
      <c r="AJ993" s="1430"/>
      <c r="AK993" s="1430"/>
      <c r="AL993" s="1430"/>
      <c r="AM993" s="1430"/>
      <c r="AN993" s="1430"/>
      <c r="AO993" s="1430"/>
      <c r="AP993" s="1430"/>
      <c r="AQ993" s="1430"/>
      <c r="AR993" s="1430"/>
      <c r="AS993" s="1430"/>
      <c r="AT993" s="1430"/>
      <c r="AU993" s="1430"/>
      <c r="AV993" s="1430"/>
      <c r="AW993" s="1430"/>
      <c r="AX993" s="1430"/>
      <c r="AY993" s="1430"/>
      <c r="AZ993" s="1430"/>
      <c r="BA993" s="1430"/>
      <c r="BB993" s="1430"/>
      <c r="BC993" s="1430"/>
      <c r="BD993" s="1430"/>
    </row>
    <row r="994" spans="2:56">
      <c r="B994" s="1430"/>
      <c r="C994" s="1430"/>
      <c r="D994" s="1430"/>
      <c r="E994" s="1430"/>
      <c r="F994" s="1430"/>
      <c r="G994" s="1430"/>
      <c r="H994" s="1430"/>
      <c r="I994" s="1430"/>
      <c r="J994" s="1430"/>
      <c r="K994" s="1430"/>
      <c r="L994" s="1430"/>
      <c r="M994" s="1430"/>
      <c r="N994" s="1430"/>
      <c r="O994" s="1430"/>
      <c r="P994" s="1430"/>
      <c r="Q994" s="1430"/>
      <c r="R994" s="1430"/>
      <c r="S994" s="1430"/>
      <c r="T994" s="1430"/>
      <c r="U994" s="1430"/>
      <c r="V994" s="1430"/>
      <c r="W994" s="1430"/>
      <c r="X994" s="1430"/>
      <c r="Y994" s="1430"/>
      <c r="Z994" s="1430"/>
      <c r="AA994" s="1430"/>
      <c r="AB994" s="1430"/>
      <c r="AC994" s="1430"/>
      <c r="AD994" s="1430"/>
      <c r="AE994" s="1430"/>
      <c r="AF994" s="1430"/>
      <c r="AG994" s="1430"/>
      <c r="AH994" s="1430"/>
      <c r="AI994" s="1430"/>
      <c r="AJ994" s="1430"/>
      <c r="AK994" s="1430"/>
      <c r="AL994" s="1430"/>
      <c r="AM994" s="1430"/>
      <c r="AN994" s="1430"/>
      <c r="AO994" s="1430"/>
      <c r="AP994" s="1430"/>
      <c r="AQ994" s="1430"/>
      <c r="AR994" s="1430"/>
      <c r="AS994" s="1430"/>
      <c r="AT994" s="1430"/>
      <c r="AU994" s="1430"/>
      <c r="AV994" s="1430"/>
      <c r="AW994" s="1430"/>
      <c r="AX994" s="1430"/>
      <c r="AY994" s="1430"/>
      <c r="AZ994" s="1430"/>
      <c r="BA994" s="1430"/>
      <c r="BB994" s="1430"/>
      <c r="BC994" s="1430"/>
      <c r="BD994" s="1430"/>
    </row>
    <row r="995" spans="2:56">
      <c r="B995" s="1430"/>
      <c r="C995" s="1430"/>
      <c r="D995" s="1430"/>
      <c r="E995" s="1430"/>
      <c r="F995" s="1430"/>
      <c r="G995" s="1430"/>
      <c r="H995" s="1430"/>
      <c r="I995" s="1430"/>
      <c r="J995" s="1430"/>
      <c r="K995" s="1430"/>
      <c r="L995" s="1430"/>
      <c r="M995" s="1430"/>
      <c r="N995" s="1430"/>
      <c r="O995" s="1430"/>
      <c r="P995" s="1430"/>
      <c r="Q995" s="1430"/>
      <c r="R995" s="1430"/>
      <c r="S995" s="1430"/>
      <c r="T995" s="1430"/>
      <c r="U995" s="1430"/>
      <c r="V995" s="1430"/>
      <c r="W995" s="1430"/>
      <c r="X995" s="1430"/>
      <c r="Y995" s="1430"/>
      <c r="Z995" s="1430"/>
      <c r="AA995" s="1430"/>
      <c r="AB995" s="1430"/>
      <c r="AC995" s="1430"/>
      <c r="AD995" s="1430"/>
      <c r="AE995" s="1430"/>
      <c r="AF995" s="1430"/>
      <c r="AG995" s="1430"/>
      <c r="AH995" s="1430"/>
      <c r="AI995" s="1430"/>
      <c r="AJ995" s="1430"/>
      <c r="AK995" s="1430"/>
      <c r="AL995" s="1430"/>
      <c r="AM995" s="1430"/>
      <c r="AN995" s="1430"/>
      <c r="AO995" s="1430"/>
      <c r="AP995" s="1430"/>
      <c r="AQ995" s="1430"/>
      <c r="AR995" s="1430"/>
      <c r="AS995" s="1430"/>
      <c r="AT995" s="1430"/>
      <c r="AU995" s="1430"/>
      <c r="AV995" s="1430"/>
      <c r="AW995" s="1430"/>
      <c r="AX995" s="1430"/>
      <c r="AY995" s="1430"/>
      <c r="AZ995" s="1430"/>
      <c r="BA995" s="1430"/>
      <c r="BB995" s="1430"/>
      <c r="BC995" s="1430"/>
      <c r="BD995" s="1430"/>
    </row>
    <row r="996" spans="2:56">
      <c r="B996" s="1430"/>
      <c r="C996" s="1430"/>
      <c r="D996" s="1430"/>
      <c r="E996" s="1430"/>
      <c r="F996" s="1430"/>
      <c r="G996" s="1430"/>
      <c r="H996" s="1430"/>
      <c r="I996" s="1430"/>
      <c r="J996" s="1430"/>
      <c r="K996" s="1430"/>
      <c r="L996" s="1430"/>
      <c r="M996" s="1430"/>
      <c r="N996" s="1430"/>
      <c r="O996" s="1430"/>
      <c r="P996" s="1430"/>
      <c r="Q996" s="1430"/>
      <c r="R996" s="1430"/>
      <c r="S996" s="1430"/>
      <c r="T996" s="1430"/>
      <c r="U996" s="1430"/>
      <c r="V996" s="1430"/>
      <c r="W996" s="1430"/>
      <c r="X996" s="1430"/>
      <c r="Y996" s="1430"/>
      <c r="Z996" s="1430"/>
      <c r="AA996" s="1430"/>
      <c r="AB996" s="1430"/>
      <c r="AC996" s="1430"/>
      <c r="AD996" s="1430"/>
      <c r="AE996" s="1430"/>
      <c r="AF996" s="1430"/>
      <c r="AG996" s="1430"/>
      <c r="AH996" s="1430"/>
      <c r="AI996" s="1430"/>
      <c r="AJ996" s="1430"/>
      <c r="AK996" s="1430"/>
      <c r="AL996" s="1430"/>
      <c r="AM996" s="1430"/>
      <c r="AN996" s="1430"/>
      <c r="AO996" s="1430"/>
      <c r="AP996" s="1430"/>
      <c r="AQ996" s="1430"/>
      <c r="AR996" s="1430"/>
      <c r="AS996" s="1430"/>
      <c r="AT996" s="1430"/>
      <c r="AU996" s="1430"/>
      <c r="AV996" s="1430"/>
      <c r="AW996" s="1430"/>
      <c r="AX996" s="1430"/>
      <c r="AY996" s="1430"/>
      <c r="AZ996" s="1430"/>
      <c r="BA996" s="1430"/>
      <c r="BB996" s="1430"/>
      <c r="BC996" s="1430"/>
      <c r="BD996" s="1430"/>
    </row>
    <row r="997" spans="2:56">
      <c r="B997" s="1430"/>
      <c r="C997" s="1430"/>
      <c r="D997" s="1430"/>
      <c r="E997" s="1430"/>
      <c r="F997" s="1430"/>
      <c r="G997" s="1430"/>
      <c r="H997" s="1430"/>
      <c r="I997" s="1430"/>
      <c r="J997" s="1430"/>
      <c r="K997" s="1430"/>
      <c r="L997" s="1430"/>
      <c r="M997" s="1430"/>
      <c r="N997" s="1430"/>
      <c r="O997" s="1430"/>
      <c r="P997" s="1430"/>
      <c r="Q997" s="1430"/>
      <c r="R997" s="1430"/>
      <c r="S997" s="1430"/>
      <c r="T997" s="1430"/>
      <c r="U997" s="1430"/>
      <c r="V997" s="1430"/>
      <c r="W997" s="1430"/>
      <c r="X997" s="1430"/>
      <c r="Y997" s="1430"/>
      <c r="Z997" s="1430"/>
      <c r="AA997" s="1430"/>
      <c r="AB997" s="1430"/>
      <c r="AC997" s="1430"/>
      <c r="AD997" s="1430"/>
      <c r="AE997" s="1430"/>
      <c r="AF997" s="1430"/>
      <c r="AG997" s="1430"/>
      <c r="AH997" s="1430"/>
      <c r="AI997" s="1430"/>
      <c r="AJ997" s="1430"/>
      <c r="AK997" s="1430"/>
      <c r="AL997" s="1430"/>
      <c r="AM997" s="1430"/>
      <c r="AN997" s="1430"/>
      <c r="AO997" s="1430"/>
      <c r="AP997" s="1430"/>
      <c r="AQ997" s="1430"/>
      <c r="AR997" s="1430"/>
      <c r="AS997" s="1430"/>
      <c r="AT997" s="1430"/>
      <c r="AU997" s="1430"/>
      <c r="AV997" s="1430"/>
      <c r="AW997" s="1430"/>
      <c r="AX997" s="1430"/>
      <c r="AY997" s="1430"/>
      <c r="AZ997" s="1430"/>
      <c r="BA997" s="1430"/>
      <c r="BB997" s="1430"/>
      <c r="BC997" s="1430"/>
      <c r="BD997" s="1430"/>
    </row>
    <row r="998" spans="2:56">
      <c r="B998" s="1430"/>
      <c r="C998" s="1430"/>
      <c r="D998" s="1430"/>
      <c r="E998" s="1430"/>
      <c r="F998" s="1430"/>
      <c r="G998" s="1430"/>
      <c r="H998" s="1430"/>
      <c r="I998" s="1430"/>
      <c r="J998" s="1430"/>
      <c r="K998" s="1430"/>
      <c r="L998" s="1430"/>
      <c r="M998" s="1430"/>
      <c r="N998" s="1430"/>
      <c r="O998" s="1430"/>
      <c r="P998" s="1430"/>
      <c r="Q998" s="1430"/>
      <c r="R998" s="1430"/>
      <c r="S998" s="1430"/>
      <c r="T998" s="1430"/>
      <c r="U998" s="1430"/>
      <c r="V998" s="1430"/>
      <c r="W998" s="1430"/>
      <c r="X998" s="1430"/>
      <c r="Y998" s="1430"/>
      <c r="Z998" s="1430"/>
      <c r="AA998" s="1430"/>
      <c r="AB998" s="1430"/>
      <c r="AC998" s="1430"/>
      <c r="AD998" s="1430"/>
      <c r="AE998" s="1430"/>
      <c r="AF998" s="1430"/>
      <c r="AG998" s="1430"/>
      <c r="AH998" s="1430"/>
      <c r="AI998" s="1430"/>
      <c r="AJ998" s="1430"/>
      <c r="AK998" s="1430"/>
      <c r="AL998" s="1430"/>
      <c r="AM998" s="1430"/>
      <c r="AN998" s="1430"/>
      <c r="AO998" s="1430"/>
      <c r="AP998" s="1430"/>
      <c r="AQ998" s="1430"/>
      <c r="AR998" s="1430"/>
      <c r="AS998" s="1430"/>
      <c r="AT998" s="1430"/>
      <c r="AU998" s="1430"/>
      <c r="AV998" s="1430"/>
      <c r="AW998" s="1430"/>
      <c r="AX998" s="1430"/>
      <c r="AY998" s="1430"/>
      <c r="AZ998" s="1430"/>
      <c r="BA998" s="1430"/>
      <c r="BB998" s="1430"/>
      <c r="BC998" s="1430"/>
      <c r="BD998" s="1430"/>
    </row>
    <row r="999" spans="2:56">
      <c r="B999" s="1430"/>
      <c r="C999" s="1430"/>
      <c r="D999" s="1430"/>
      <c r="E999" s="1430"/>
      <c r="F999" s="1430"/>
      <c r="G999" s="1430"/>
      <c r="H999" s="1430"/>
      <c r="I999" s="1430"/>
      <c r="J999" s="1430"/>
      <c r="K999" s="1430"/>
      <c r="L999" s="1430"/>
      <c r="M999" s="1430"/>
      <c r="N999" s="1430"/>
      <c r="O999" s="1430"/>
      <c r="P999" s="1430"/>
      <c r="Q999" s="1430"/>
      <c r="R999" s="1430"/>
      <c r="S999" s="1430"/>
      <c r="T999" s="1430"/>
      <c r="U999" s="1430"/>
      <c r="V999" s="1430"/>
      <c r="W999" s="1430"/>
      <c r="X999" s="1430"/>
      <c r="Y999" s="1430"/>
      <c r="Z999" s="1430"/>
      <c r="AA999" s="1430"/>
      <c r="AB999" s="1430"/>
      <c r="AC999" s="1430"/>
      <c r="AD999" s="1430"/>
      <c r="AE999" s="1430"/>
      <c r="AF999" s="1430"/>
      <c r="AG999" s="1430"/>
      <c r="AH999" s="1430"/>
      <c r="AI999" s="1430"/>
      <c r="AJ999" s="1430"/>
      <c r="AK999" s="1430"/>
      <c r="AL999" s="1430"/>
      <c r="AM999" s="1430"/>
      <c r="AN999" s="1430"/>
      <c r="AO999" s="1430"/>
      <c r="AP999" s="1430"/>
      <c r="AQ999" s="1430"/>
      <c r="AR999" s="1430"/>
      <c r="AS999" s="1430"/>
      <c r="AT999" s="1430"/>
      <c r="AU999" s="1430"/>
      <c r="AV999" s="1430"/>
      <c r="AW999" s="1430"/>
      <c r="AX999" s="1430"/>
      <c r="AY999" s="1430"/>
      <c r="AZ999" s="1430"/>
      <c r="BA999" s="1430"/>
      <c r="BB999" s="1430"/>
      <c r="BC999" s="1430"/>
      <c r="BD999" s="1430"/>
    </row>
    <row r="1000" spans="2:56">
      <c r="B1000" s="1430"/>
      <c r="C1000" s="1430"/>
      <c r="D1000" s="1430"/>
      <c r="E1000" s="1430"/>
      <c r="F1000" s="1430"/>
      <c r="G1000" s="1430"/>
      <c r="H1000" s="1430"/>
      <c r="I1000" s="1430"/>
      <c r="J1000" s="1430"/>
      <c r="K1000" s="1430"/>
      <c r="L1000" s="1430"/>
      <c r="M1000" s="1430"/>
      <c r="N1000" s="1430"/>
      <c r="O1000" s="1430"/>
      <c r="P1000" s="1430"/>
      <c r="Q1000" s="1430"/>
      <c r="R1000" s="1430"/>
      <c r="S1000" s="1430"/>
      <c r="T1000" s="1430"/>
      <c r="U1000" s="1430"/>
      <c r="V1000" s="1430"/>
      <c r="W1000" s="1430"/>
      <c r="X1000" s="1430"/>
      <c r="Y1000" s="1430"/>
      <c r="Z1000" s="1430"/>
      <c r="AA1000" s="1430"/>
      <c r="AB1000" s="1430"/>
      <c r="AC1000" s="1430"/>
      <c r="AD1000" s="1430"/>
      <c r="AE1000" s="1430"/>
      <c r="AF1000" s="1430"/>
      <c r="AG1000" s="1430"/>
      <c r="AH1000" s="1430"/>
      <c r="AI1000" s="1430"/>
      <c r="AJ1000" s="1430"/>
      <c r="AK1000" s="1430"/>
      <c r="AL1000" s="1430"/>
      <c r="AM1000" s="1430"/>
      <c r="AN1000" s="1430"/>
      <c r="AO1000" s="1430"/>
      <c r="AP1000" s="1430"/>
      <c r="AQ1000" s="1430"/>
      <c r="AR1000" s="1430"/>
      <c r="AS1000" s="1430"/>
      <c r="AT1000" s="1430"/>
      <c r="AU1000" s="1430"/>
      <c r="AV1000" s="1430"/>
      <c r="AW1000" s="1430"/>
      <c r="AX1000" s="1430"/>
      <c r="AY1000" s="1430"/>
      <c r="AZ1000" s="1430"/>
      <c r="BA1000" s="1430"/>
      <c r="BB1000" s="1430"/>
      <c r="BC1000" s="1430"/>
      <c r="BD1000" s="1430"/>
    </row>
    <row r="1001" spans="2:56">
      <c r="B1001" s="1430"/>
      <c r="C1001" s="1430"/>
      <c r="D1001" s="1430"/>
      <c r="E1001" s="1430"/>
      <c r="F1001" s="1430"/>
      <c r="G1001" s="1430"/>
      <c r="H1001" s="1430"/>
      <c r="I1001" s="1430"/>
      <c r="J1001" s="1430"/>
      <c r="K1001" s="1430"/>
      <c r="L1001" s="1430"/>
      <c r="M1001" s="1430"/>
      <c r="N1001" s="1430"/>
      <c r="O1001" s="1430"/>
      <c r="P1001" s="1430"/>
      <c r="Q1001" s="1430"/>
      <c r="R1001" s="1430"/>
      <c r="S1001" s="1430"/>
      <c r="T1001" s="1430"/>
      <c r="U1001" s="1430"/>
      <c r="V1001" s="1430"/>
      <c r="W1001" s="1430"/>
      <c r="X1001" s="1430"/>
      <c r="Y1001" s="1430"/>
      <c r="Z1001" s="1430"/>
      <c r="AA1001" s="1430"/>
      <c r="AB1001" s="1430"/>
      <c r="AC1001" s="1430"/>
      <c r="AD1001" s="1430"/>
      <c r="AE1001" s="1430"/>
      <c r="AF1001" s="1430"/>
      <c r="AG1001" s="1430"/>
      <c r="AH1001" s="1430"/>
      <c r="AI1001" s="1430"/>
      <c r="AJ1001" s="1430"/>
      <c r="AK1001" s="1430"/>
      <c r="AL1001" s="1430"/>
      <c r="AM1001" s="1430"/>
      <c r="AN1001" s="1430"/>
      <c r="AO1001" s="1430"/>
      <c r="AP1001" s="1430"/>
      <c r="AQ1001" s="1430"/>
      <c r="AR1001" s="1430"/>
      <c r="AS1001" s="1430"/>
      <c r="AT1001" s="1430"/>
      <c r="AU1001" s="1430"/>
      <c r="AV1001" s="1430"/>
      <c r="AW1001" s="1430"/>
      <c r="AX1001" s="1430"/>
      <c r="AY1001" s="1430"/>
      <c r="AZ1001" s="1430"/>
      <c r="BA1001" s="1430"/>
      <c r="BB1001" s="1430"/>
      <c r="BC1001" s="1430"/>
      <c r="BD1001" s="1430"/>
    </row>
    <row r="1002" spans="2:56">
      <c r="B1002" s="1430"/>
      <c r="C1002" s="1430"/>
      <c r="D1002" s="1430"/>
      <c r="E1002" s="1430"/>
      <c r="F1002" s="1430"/>
      <c r="G1002" s="1430"/>
      <c r="H1002" s="1430"/>
      <c r="I1002" s="1430"/>
      <c r="J1002" s="1430"/>
      <c r="K1002" s="1430"/>
      <c r="L1002" s="1430"/>
      <c r="M1002" s="1430"/>
      <c r="N1002" s="1430"/>
      <c r="O1002" s="1430"/>
      <c r="P1002" s="1430"/>
      <c r="Q1002" s="1430"/>
      <c r="R1002" s="1430"/>
      <c r="S1002" s="1430"/>
      <c r="T1002" s="1430"/>
      <c r="U1002" s="1430"/>
      <c r="V1002" s="1430"/>
      <c r="W1002" s="1430"/>
      <c r="X1002" s="1430"/>
      <c r="Y1002" s="1430"/>
      <c r="Z1002" s="1430"/>
      <c r="AA1002" s="1430"/>
      <c r="AB1002" s="1430"/>
      <c r="AC1002" s="1430"/>
      <c r="AD1002" s="1430"/>
      <c r="AE1002" s="1430"/>
      <c r="AF1002" s="1430"/>
      <c r="AG1002" s="1430"/>
      <c r="AH1002" s="1430"/>
      <c r="AI1002" s="1430"/>
      <c r="AJ1002" s="1430"/>
      <c r="AK1002" s="1430"/>
      <c r="AL1002" s="1430"/>
      <c r="AM1002" s="1430"/>
      <c r="AN1002" s="1430"/>
      <c r="AO1002" s="1430"/>
      <c r="AP1002" s="1430"/>
      <c r="AQ1002" s="1430"/>
      <c r="AR1002" s="1430"/>
      <c r="AS1002" s="1430"/>
      <c r="AT1002" s="1430"/>
      <c r="AU1002" s="1430"/>
      <c r="AV1002" s="1430"/>
      <c r="AW1002" s="1430"/>
      <c r="AX1002" s="1430"/>
      <c r="AY1002" s="1430"/>
      <c r="AZ1002" s="1430"/>
      <c r="BA1002" s="1430"/>
      <c r="BB1002" s="1430"/>
      <c r="BC1002" s="1430"/>
      <c r="BD1002" s="1430"/>
    </row>
    <row r="1003" spans="2:56">
      <c r="B1003" s="1430"/>
      <c r="C1003" s="1430"/>
      <c r="D1003" s="1430"/>
      <c r="E1003" s="1430"/>
      <c r="F1003" s="1430"/>
      <c r="G1003" s="1430"/>
      <c r="H1003" s="1430"/>
      <c r="I1003" s="1430"/>
      <c r="J1003" s="1430"/>
      <c r="K1003" s="1430"/>
      <c r="L1003" s="1430"/>
      <c r="M1003" s="1430"/>
      <c r="N1003" s="1430"/>
      <c r="O1003" s="1430"/>
      <c r="P1003" s="1430"/>
      <c r="Q1003" s="1430"/>
      <c r="R1003" s="1430"/>
      <c r="S1003" s="1430"/>
      <c r="T1003" s="1430"/>
      <c r="U1003" s="1430"/>
      <c r="V1003" s="1430"/>
      <c r="W1003" s="1430"/>
      <c r="X1003" s="1430"/>
      <c r="Y1003" s="1430"/>
      <c r="Z1003" s="1430"/>
      <c r="AA1003" s="1430"/>
      <c r="AB1003" s="1430"/>
      <c r="AC1003" s="1430"/>
      <c r="AD1003" s="1430"/>
      <c r="AE1003" s="1430"/>
      <c r="AF1003" s="1430"/>
      <c r="AG1003" s="1430"/>
      <c r="AH1003" s="1430"/>
      <c r="AI1003" s="1430"/>
      <c r="AJ1003" s="1430"/>
      <c r="AK1003" s="1430"/>
      <c r="AL1003" s="1430"/>
      <c r="AM1003" s="1430"/>
      <c r="AN1003" s="1430"/>
      <c r="AO1003" s="1430"/>
      <c r="AP1003" s="1430"/>
      <c r="AQ1003" s="1430"/>
      <c r="AR1003" s="1430"/>
      <c r="AS1003" s="1430"/>
      <c r="AT1003" s="1430"/>
      <c r="AU1003" s="1430"/>
      <c r="AV1003" s="1430"/>
      <c r="AW1003" s="1430"/>
      <c r="AX1003" s="1430"/>
      <c r="AY1003" s="1430"/>
      <c r="AZ1003" s="1430"/>
      <c r="BA1003" s="1430"/>
      <c r="BB1003" s="1430"/>
      <c r="BC1003" s="1430"/>
      <c r="BD1003" s="1430"/>
    </row>
    <row r="1004" spans="2:56">
      <c r="B1004" s="1430"/>
      <c r="C1004" s="1430"/>
      <c r="D1004" s="1430"/>
      <c r="E1004" s="1430"/>
      <c r="F1004" s="1430"/>
      <c r="G1004" s="1430"/>
      <c r="H1004" s="1430"/>
      <c r="I1004" s="1430"/>
      <c r="J1004" s="1430"/>
      <c r="K1004" s="1430"/>
      <c r="L1004" s="1430"/>
      <c r="M1004" s="1430"/>
      <c r="N1004" s="1430"/>
      <c r="O1004" s="1430"/>
      <c r="P1004" s="1430"/>
      <c r="Q1004" s="1430"/>
      <c r="R1004" s="1430"/>
      <c r="S1004" s="1430"/>
      <c r="T1004" s="1430"/>
      <c r="U1004" s="1430"/>
      <c r="V1004" s="1430"/>
      <c r="W1004" s="1430"/>
      <c r="X1004" s="1430"/>
      <c r="Y1004" s="1430"/>
      <c r="Z1004" s="1430"/>
      <c r="AA1004" s="1430"/>
      <c r="AB1004" s="1430"/>
      <c r="AC1004" s="1430"/>
      <c r="AD1004" s="1430"/>
      <c r="AE1004" s="1430"/>
      <c r="AF1004" s="1430"/>
      <c r="AG1004" s="1430"/>
      <c r="AH1004" s="1430"/>
      <c r="AI1004" s="1430"/>
      <c r="AJ1004" s="1430"/>
      <c r="AK1004" s="1430"/>
      <c r="AL1004" s="1430"/>
      <c r="AM1004" s="1430"/>
      <c r="AN1004" s="1430"/>
      <c r="AO1004" s="1430"/>
      <c r="AP1004" s="1430"/>
      <c r="AQ1004" s="1430"/>
      <c r="AR1004" s="1430"/>
      <c r="AS1004" s="1430"/>
      <c r="AT1004" s="1430"/>
      <c r="AU1004" s="1430"/>
      <c r="AV1004" s="1430"/>
      <c r="AW1004" s="1430"/>
      <c r="AX1004" s="1430"/>
      <c r="AY1004" s="1430"/>
      <c r="AZ1004" s="1430"/>
      <c r="BA1004" s="1430"/>
      <c r="BB1004" s="1430"/>
      <c r="BC1004" s="1430"/>
      <c r="BD1004" s="1430"/>
    </row>
    <row r="1005" spans="2:56">
      <c r="B1005" s="1430"/>
      <c r="C1005" s="1430"/>
      <c r="D1005" s="1430"/>
      <c r="E1005" s="1430"/>
      <c r="F1005" s="1430"/>
      <c r="G1005" s="1430"/>
      <c r="H1005" s="1430"/>
      <c r="I1005" s="1430"/>
      <c r="J1005" s="1430"/>
      <c r="K1005" s="1430"/>
      <c r="L1005" s="1430"/>
      <c r="M1005" s="1430"/>
      <c r="N1005" s="1430"/>
      <c r="O1005" s="1430"/>
      <c r="P1005" s="1430"/>
      <c r="Q1005" s="1430"/>
      <c r="R1005" s="1430"/>
      <c r="S1005" s="1430"/>
      <c r="T1005" s="1430"/>
      <c r="U1005" s="1430"/>
      <c r="V1005" s="1430"/>
      <c r="W1005" s="1430"/>
      <c r="X1005" s="1430"/>
      <c r="Y1005" s="1430"/>
      <c r="Z1005" s="1430"/>
      <c r="AA1005" s="1430"/>
      <c r="AB1005" s="1430"/>
      <c r="AC1005" s="1430"/>
      <c r="AD1005" s="1430"/>
      <c r="AE1005" s="1430"/>
      <c r="AF1005" s="1430"/>
      <c r="AG1005" s="1430"/>
      <c r="AH1005" s="1430"/>
      <c r="AI1005" s="1430"/>
      <c r="AJ1005" s="1430"/>
      <c r="AK1005" s="1430"/>
      <c r="AL1005" s="1430"/>
      <c r="AM1005" s="1430"/>
      <c r="AN1005" s="1430"/>
      <c r="AO1005" s="1430"/>
      <c r="AP1005" s="1430"/>
      <c r="AQ1005" s="1430"/>
      <c r="AR1005" s="1430"/>
      <c r="AS1005" s="1430"/>
      <c r="AT1005" s="1430"/>
      <c r="AU1005" s="1430"/>
      <c r="AV1005" s="1430"/>
      <c r="AW1005" s="1430"/>
      <c r="AX1005" s="1430"/>
      <c r="AY1005" s="1430"/>
      <c r="AZ1005" s="1430"/>
      <c r="BA1005" s="1430"/>
      <c r="BB1005" s="1430"/>
      <c r="BC1005" s="1430"/>
      <c r="BD1005" s="1430"/>
    </row>
    <row r="1006" spans="2:56">
      <c r="B1006" s="1430"/>
      <c r="C1006" s="1430"/>
      <c r="D1006" s="1430"/>
      <c r="E1006" s="1430"/>
      <c r="F1006" s="1430"/>
      <c r="G1006" s="1430"/>
      <c r="H1006" s="1430"/>
      <c r="I1006" s="1430"/>
      <c r="J1006" s="1430"/>
      <c r="K1006" s="1430"/>
      <c r="L1006" s="1430"/>
      <c r="M1006" s="1430"/>
      <c r="N1006" s="1430"/>
      <c r="O1006" s="1430"/>
      <c r="P1006" s="1430"/>
      <c r="Q1006" s="1430"/>
      <c r="R1006" s="1430"/>
      <c r="S1006" s="1430"/>
      <c r="T1006" s="1430"/>
      <c r="U1006" s="1430"/>
      <c r="V1006" s="1430"/>
      <c r="W1006" s="1430"/>
      <c r="X1006" s="1430"/>
      <c r="Y1006" s="1430"/>
      <c r="Z1006" s="1430"/>
      <c r="AA1006" s="1430"/>
      <c r="AB1006" s="1430"/>
      <c r="AC1006" s="1430"/>
      <c r="AD1006" s="1430"/>
      <c r="AE1006" s="1430"/>
      <c r="AF1006" s="1430"/>
      <c r="AG1006" s="1430"/>
      <c r="AH1006" s="1430"/>
      <c r="AI1006" s="1430"/>
      <c r="AJ1006" s="1430"/>
      <c r="AK1006" s="1430"/>
      <c r="AL1006" s="1430"/>
      <c r="AM1006" s="1430"/>
      <c r="AN1006" s="1430"/>
      <c r="AO1006" s="1430"/>
      <c r="AP1006" s="1430"/>
      <c r="AQ1006" s="1430"/>
      <c r="AR1006" s="1430"/>
      <c r="AS1006" s="1430"/>
      <c r="AT1006" s="1430"/>
      <c r="AU1006" s="1430"/>
      <c r="AV1006" s="1430"/>
      <c r="AW1006" s="1430"/>
      <c r="AX1006" s="1430"/>
      <c r="AY1006" s="1430"/>
      <c r="AZ1006" s="1430"/>
      <c r="BA1006" s="1430"/>
      <c r="BB1006" s="1430"/>
      <c r="BC1006" s="1430"/>
      <c r="BD1006" s="1430"/>
    </row>
    <row r="1007" spans="2:56">
      <c r="B1007" s="1430"/>
      <c r="C1007" s="1430"/>
      <c r="D1007" s="1430"/>
      <c r="E1007" s="1430"/>
      <c r="F1007" s="1430"/>
      <c r="G1007" s="1430"/>
      <c r="H1007" s="1430"/>
      <c r="I1007" s="1430"/>
      <c r="J1007" s="1430"/>
      <c r="K1007" s="1430"/>
      <c r="L1007" s="1430"/>
      <c r="M1007" s="1430"/>
      <c r="N1007" s="1430"/>
      <c r="O1007" s="1430"/>
      <c r="P1007" s="1430"/>
      <c r="Q1007" s="1430"/>
      <c r="R1007" s="1430"/>
      <c r="S1007" s="1430"/>
      <c r="T1007" s="1430"/>
      <c r="U1007" s="1430"/>
      <c r="V1007" s="1430"/>
      <c r="W1007" s="1430"/>
      <c r="X1007" s="1430"/>
      <c r="Y1007" s="1430"/>
      <c r="Z1007" s="1430"/>
      <c r="AA1007" s="1430"/>
      <c r="AB1007" s="1430"/>
      <c r="AC1007" s="1430"/>
      <c r="AD1007" s="1430"/>
      <c r="AE1007" s="1430"/>
      <c r="AF1007" s="1430"/>
      <c r="AG1007" s="1430"/>
      <c r="AH1007" s="1430"/>
      <c r="AI1007" s="1430"/>
      <c r="AJ1007" s="1430"/>
      <c r="AK1007" s="1430"/>
      <c r="AL1007" s="1430"/>
      <c r="AM1007" s="1430"/>
      <c r="AN1007" s="1430"/>
      <c r="AO1007" s="1430"/>
      <c r="AP1007" s="1430"/>
      <c r="AQ1007" s="1430"/>
      <c r="AR1007" s="1430"/>
      <c r="AS1007" s="1430"/>
      <c r="AT1007" s="1430"/>
      <c r="AU1007" s="1430"/>
      <c r="AV1007" s="1430"/>
      <c r="AW1007" s="1430"/>
      <c r="AX1007" s="1430"/>
      <c r="AY1007" s="1430"/>
      <c r="AZ1007" s="1430"/>
      <c r="BA1007" s="1430"/>
      <c r="BB1007" s="1430"/>
      <c r="BC1007" s="1430"/>
      <c r="BD1007" s="1430"/>
    </row>
    <row r="1008" spans="2:56">
      <c r="B1008" s="1430"/>
      <c r="C1008" s="1430"/>
      <c r="D1008" s="1430"/>
      <c r="E1008" s="1430"/>
      <c r="F1008" s="1430"/>
      <c r="G1008" s="1430"/>
      <c r="H1008" s="1430"/>
      <c r="I1008" s="1430"/>
      <c r="J1008" s="1430"/>
      <c r="K1008" s="1430"/>
      <c r="L1008" s="1430"/>
      <c r="M1008" s="1430"/>
      <c r="N1008" s="1430"/>
      <c r="O1008" s="1430"/>
      <c r="P1008" s="1430"/>
      <c r="Q1008" s="1430"/>
      <c r="R1008" s="1430"/>
      <c r="S1008" s="1430"/>
      <c r="T1008" s="1430"/>
      <c r="U1008" s="1430"/>
      <c r="V1008" s="1430"/>
      <c r="W1008" s="1430"/>
      <c r="X1008" s="1430"/>
      <c r="Y1008" s="1430"/>
      <c r="Z1008" s="1430"/>
      <c r="AA1008" s="1430"/>
      <c r="AB1008" s="1430"/>
      <c r="AC1008" s="1430"/>
      <c r="AD1008" s="1430"/>
      <c r="AE1008" s="1430"/>
      <c r="AF1008" s="1430"/>
      <c r="AG1008" s="1430"/>
      <c r="AH1008" s="1430"/>
      <c r="AI1008" s="1430"/>
      <c r="AJ1008" s="1430"/>
      <c r="AK1008" s="1430"/>
      <c r="AL1008" s="1430"/>
      <c r="AM1008" s="1430"/>
      <c r="AN1008" s="1430"/>
      <c r="AO1008" s="1430"/>
      <c r="AP1008" s="1430"/>
      <c r="AQ1008" s="1430"/>
      <c r="AR1008" s="1430"/>
      <c r="AS1008" s="1430"/>
      <c r="AT1008" s="1430"/>
      <c r="AU1008" s="1430"/>
      <c r="AV1008" s="1430"/>
      <c r="AW1008" s="1430"/>
      <c r="AX1008" s="1430"/>
      <c r="AY1008" s="1430"/>
      <c r="AZ1008" s="1430"/>
      <c r="BA1008" s="1430"/>
      <c r="BB1008" s="1430"/>
      <c r="BC1008" s="1430"/>
      <c r="BD1008" s="1430"/>
    </row>
    <row r="1009" spans="2:56">
      <c r="B1009" s="1430"/>
      <c r="C1009" s="1430"/>
      <c r="D1009" s="1430"/>
      <c r="E1009" s="1430"/>
      <c r="F1009" s="1430"/>
      <c r="G1009" s="1430"/>
      <c r="H1009" s="1430"/>
      <c r="I1009" s="1430"/>
      <c r="J1009" s="1430"/>
      <c r="K1009" s="1430"/>
      <c r="L1009" s="1430"/>
      <c r="M1009" s="1430"/>
      <c r="N1009" s="1430"/>
      <c r="O1009" s="1430"/>
      <c r="P1009" s="1430"/>
      <c r="Q1009" s="1430"/>
      <c r="R1009" s="1430"/>
      <c r="S1009" s="1430"/>
      <c r="T1009" s="1430"/>
      <c r="U1009" s="1430"/>
      <c r="V1009" s="1430"/>
      <c r="W1009" s="1430"/>
      <c r="X1009" s="1430"/>
      <c r="Y1009" s="1430"/>
      <c r="Z1009" s="1430"/>
      <c r="AA1009" s="1430"/>
      <c r="AB1009" s="1430"/>
      <c r="AC1009" s="1430"/>
      <c r="AD1009" s="1430"/>
      <c r="AE1009" s="1430"/>
      <c r="AF1009" s="1430"/>
      <c r="AG1009" s="1430"/>
      <c r="AH1009" s="1430"/>
      <c r="AI1009" s="1430"/>
      <c r="AJ1009" s="1430"/>
      <c r="AK1009" s="1430"/>
      <c r="AL1009" s="1430"/>
      <c r="AM1009" s="1430"/>
      <c r="AN1009" s="1430"/>
      <c r="AO1009" s="1430"/>
      <c r="AP1009" s="1430"/>
      <c r="AQ1009" s="1430"/>
      <c r="AR1009" s="1430"/>
      <c r="AS1009" s="1430"/>
      <c r="AT1009" s="1430"/>
      <c r="AU1009" s="1430"/>
      <c r="AV1009" s="1430"/>
      <c r="AW1009" s="1430"/>
      <c r="AX1009" s="1430"/>
      <c r="AY1009" s="1430"/>
      <c r="AZ1009" s="1430"/>
      <c r="BA1009" s="1430"/>
      <c r="BB1009" s="1430"/>
      <c r="BC1009" s="1430"/>
      <c r="BD1009" s="1430"/>
    </row>
    <row r="1010" spans="2:56">
      <c r="B1010" s="1430"/>
      <c r="C1010" s="1430"/>
      <c r="D1010" s="1430"/>
      <c r="E1010" s="1430"/>
      <c r="F1010" s="1430"/>
      <c r="G1010" s="1430"/>
      <c r="H1010" s="1430"/>
      <c r="I1010" s="1430"/>
      <c r="J1010" s="1430"/>
      <c r="K1010" s="1430"/>
      <c r="L1010" s="1430"/>
      <c r="M1010" s="1430"/>
      <c r="N1010" s="1430"/>
      <c r="O1010" s="1430"/>
      <c r="P1010" s="1430"/>
      <c r="Q1010" s="1430"/>
      <c r="R1010" s="1430"/>
      <c r="S1010" s="1430"/>
      <c r="T1010" s="1430"/>
      <c r="U1010" s="1430"/>
      <c r="V1010" s="1430"/>
      <c r="W1010" s="1430"/>
      <c r="X1010" s="1430"/>
      <c r="Y1010" s="1430"/>
      <c r="Z1010" s="1430"/>
      <c r="AA1010" s="1430"/>
      <c r="AB1010" s="1430"/>
      <c r="AC1010" s="1430"/>
      <c r="AD1010" s="1430"/>
      <c r="AE1010" s="1430"/>
      <c r="AF1010" s="1430"/>
      <c r="AG1010" s="1430"/>
      <c r="AH1010" s="1430"/>
      <c r="AI1010" s="1430"/>
      <c r="AJ1010" s="1430"/>
      <c r="AK1010" s="1430"/>
      <c r="AL1010" s="1430"/>
      <c r="AM1010" s="1430"/>
      <c r="AN1010" s="1430"/>
      <c r="AO1010" s="1430"/>
      <c r="AP1010" s="1430"/>
      <c r="AQ1010" s="1430"/>
      <c r="AR1010" s="1430"/>
      <c r="AS1010" s="1430"/>
      <c r="AT1010" s="1430"/>
      <c r="AU1010" s="1430"/>
      <c r="AV1010" s="1430"/>
      <c r="AW1010" s="1430"/>
      <c r="AX1010" s="1430"/>
      <c r="AY1010" s="1430"/>
      <c r="AZ1010" s="1430"/>
      <c r="BA1010" s="1430"/>
      <c r="BB1010" s="1430"/>
      <c r="BC1010" s="1430"/>
      <c r="BD1010" s="1430"/>
    </row>
    <row r="1011" spans="2:56">
      <c r="B1011" s="1430"/>
      <c r="C1011" s="1430"/>
      <c r="D1011" s="1430"/>
      <c r="E1011" s="1430"/>
      <c r="F1011" s="1430"/>
      <c r="G1011" s="1430"/>
      <c r="H1011" s="1430"/>
      <c r="I1011" s="1430"/>
      <c r="J1011" s="1430"/>
      <c r="K1011" s="1430"/>
      <c r="L1011" s="1430"/>
      <c r="M1011" s="1430"/>
      <c r="N1011" s="1430"/>
      <c r="O1011" s="1430"/>
      <c r="P1011" s="1430"/>
      <c r="Q1011" s="1430"/>
      <c r="R1011" s="1430"/>
      <c r="S1011" s="1430"/>
      <c r="T1011" s="1430"/>
      <c r="U1011" s="1430"/>
      <c r="V1011" s="1430"/>
      <c r="W1011" s="1430"/>
      <c r="X1011" s="1430"/>
      <c r="Y1011" s="1430"/>
      <c r="Z1011" s="1430"/>
      <c r="AA1011" s="1430"/>
      <c r="AB1011" s="1430"/>
      <c r="AC1011" s="1430"/>
      <c r="AD1011" s="1430"/>
      <c r="AE1011" s="1430"/>
      <c r="AF1011" s="1430"/>
      <c r="AG1011" s="1430"/>
      <c r="AH1011" s="1430"/>
      <c r="AI1011" s="1430"/>
      <c r="AJ1011" s="1430"/>
      <c r="AK1011" s="1430"/>
      <c r="AL1011" s="1430"/>
      <c r="AM1011" s="1430"/>
      <c r="AN1011" s="1430"/>
      <c r="AO1011" s="1430"/>
      <c r="AP1011" s="1430"/>
      <c r="AQ1011" s="1430"/>
      <c r="AR1011" s="1430"/>
      <c r="AS1011" s="1430"/>
      <c r="AT1011" s="1430"/>
      <c r="AU1011" s="1430"/>
      <c r="AV1011" s="1430"/>
      <c r="AW1011" s="1430"/>
      <c r="AX1011" s="1430"/>
      <c r="AY1011" s="1430"/>
      <c r="AZ1011" s="1430"/>
      <c r="BA1011" s="1430"/>
      <c r="BB1011" s="1430"/>
      <c r="BC1011" s="1430"/>
      <c r="BD1011" s="1430"/>
    </row>
    <row r="1012" spans="2:56">
      <c r="B1012" s="1430"/>
      <c r="C1012" s="1430"/>
      <c r="D1012" s="1430"/>
      <c r="E1012" s="1430"/>
      <c r="F1012" s="1430"/>
      <c r="G1012" s="1430"/>
      <c r="H1012" s="1430"/>
      <c r="I1012" s="1430"/>
      <c r="J1012" s="1430"/>
      <c r="K1012" s="1430"/>
      <c r="L1012" s="1430"/>
      <c r="M1012" s="1430"/>
      <c r="N1012" s="1430"/>
      <c r="O1012" s="1430"/>
      <c r="P1012" s="1430"/>
      <c r="Q1012" s="1430"/>
      <c r="R1012" s="1430"/>
      <c r="S1012" s="1430"/>
      <c r="T1012" s="1430"/>
      <c r="U1012" s="1430"/>
      <c r="V1012" s="1430"/>
      <c r="W1012" s="1430"/>
      <c r="X1012" s="1430"/>
      <c r="Y1012" s="1430"/>
      <c r="Z1012" s="1430"/>
      <c r="AA1012" s="1430"/>
      <c r="AB1012" s="1430"/>
      <c r="AC1012" s="1430"/>
      <c r="AD1012" s="1430"/>
      <c r="AE1012" s="1430"/>
      <c r="AF1012" s="1430"/>
      <c r="AG1012" s="1430"/>
      <c r="AH1012" s="1430"/>
      <c r="AI1012" s="1430"/>
      <c r="AJ1012" s="1430"/>
      <c r="AK1012" s="1430"/>
      <c r="AL1012" s="1430"/>
      <c r="AM1012" s="1430"/>
      <c r="AN1012" s="1430"/>
      <c r="AO1012" s="1430"/>
      <c r="AP1012" s="1430"/>
      <c r="AQ1012" s="1430"/>
      <c r="AR1012" s="1430"/>
      <c r="AS1012" s="1430"/>
      <c r="AT1012" s="1430"/>
      <c r="AU1012" s="1430"/>
      <c r="AV1012" s="1430"/>
      <c r="AW1012" s="1430"/>
      <c r="AX1012" s="1430"/>
      <c r="AY1012" s="1430"/>
      <c r="AZ1012" s="1430"/>
      <c r="BA1012" s="1430"/>
      <c r="BB1012" s="1430"/>
      <c r="BC1012" s="1430"/>
      <c r="BD1012" s="1430"/>
    </row>
    <row r="1013" spans="2:56">
      <c r="B1013" s="1430"/>
      <c r="C1013" s="1430"/>
      <c r="D1013" s="1430"/>
      <c r="E1013" s="1430"/>
      <c r="F1013" s="1430"/>
      <c r="G1013" s="1430"/>
      <c r="H1013" s="1430"/>
      <c r="I1013" s="1430"/>
      <c r="J1013" s="1430"/>
      <c r="K1013" s="1430"/>
      <c r="L1013" s="1430"/>
      <c r="M1013" s="1430"/>
      <c r="N1013" s="1430"/>
      <c r="O1013" s="1430"/>
      <c r="P1013" s="1430"/>
      <c r="Q1013" s="1430"/>
      <c r="R1013" s="1430"/>
      <c r="S1013" s="1430"/>
      <c r="T1013" s="1430"/>
      <c r="U1013" s="1430"/>
      <c r="V1013" s="1430"/>
      <c r="W1013" s="1430"/>
      <c r="X1013" s="1430"/>
      <c r="Y1013" s="1430"/>
      <c r="Z1013" s="1430"/>
      <c r="AA1013" s="1430"/>
      <c r="AB1013" s="1430"/>
      <c r="AC1013" s="1430"/>
      <c r="AD1013" s="1430"/>
      <c r="AE1013" s="1430"/>
      <c r="AF1013" s="1430"/>
      <c r="AG1013" s="1430"/>
      <c r="AH1013" s="1430"/>
      <c r="AI1013" s="1430"/>
      <c r="AJ1013" s="1430"/>
      <c r="AK1013" s="1430"/>
      <c r="AL1013" s="1430"/>
      <c r="AM1013" s="1430"/>
      <c r="AN1013" s="1430"/>
      <c r="AO1013" s="1430"/>
      <c r="AP1013" s="1430"/>
      <c r="AQ1013" s="1430"/>
      <c r="AR1013" s="1430"/>
      <c r="AS1013" s="1430"/>
      <c r="AT1013" s="1430"/>
      <c r="AU1013" s="1430"/>
      <c r="AV1013" s="1430"/>
      <c r="AW1013" s="1430"/>
      <c r="AX1013" s="1430"/>
      <c r="AY1013" s="1430"/>
      <c r="AZ1013" s="1430"/>
      <c r="BA1013" s="1430"/>
      <c r="BB1013" s="1430"/>
      <c r="BC1013" s="1430"/>
      <c r="BD1013" s="1430"/>
    </row>
    <row r="1014" spans="2:56">
      <c r="B1014" s="1430"/>
      <c r="C1014" s="1430"/>
      <c r="D1014" s="1430"/>
      <c r="E1014" s="1430"/>
      <c r="F1014" s="1430"/>
      <c r="G1014" s="1430"/>
      <c r="H1014" s="1430"/>
      <c r="I1014" s="1430"/>
      <c r="J1014" s="1430"/>
      <c r="K1014" s="1430"/>
      <c r="L1014" s="1430"/>
      <c r="M1014" s="1430"/>
      <c r="N1014" s="1430"/>
      <c r="O1014" s="1430"/>
      <c r="P1014" s="1430"/>
      <c r="Q1014" s="1430"/>
      <c r="R1014" s="1430"/>
      <c r="S1014" s="1430"/>
      <c r="T1014" s="1430"/>
      <c r="U1014" s="1430"/>
      <c r="V1014" s="1430"/>
      <c r="W1014" s="1430"/>
      <c r="X1014" s="1430"/>
      <c r="Y1014" s="1430"/>
      <c r="Z1014" s="1430"/>
      <c r="AA1014" s="1430"/>
      <c r="AB1014" s="1430"/>
      <c r="AC1014" s="1430"/>
      <c r="AD1014" s="1430"/>
      <c r="AE1014" s="1430"/>
      <c r="AF1014" s="1430"/>
      <c r="AG1014" s="1430"/>
      <c r="AH1014" s="1430"/>
      <c r="AI1014" s="1430"/>
      <c r="AJ1014" s="1430"/>
      <c r="AK1014" s="1430"/>
      <c r="AL1014" s="1430"/>
      <c r="AM1014" s="1430"/>
      <c r="AN1014" s="1430"/>
      <c r="AO1014" s="1430"/>
      <c r="AP1014" s="1430"/>
      <c r="AQ1014" s="1430"/>
      <c r="AR1014" s="1430"/>
      <c r="AS1014" s="1430"/>
      <c r="AT1014" s="1430"/>
      <c r="AU1014" s="1430"/>
      <c r="AV1014" s="1430"/>
      <c r="AW1014" s="1430"/>
      <c r="AX1014" s="1430"/>
      <c r="AY1014" s="1430"/>
      <c r="AZ1014" s="1430"/>
      <c r="BA1014" s="1430"/>
      <c r="BB1014" s="1430"/>
      <c r="BC1014" s="1430"/>
      <c r="BD1014" s="1430"/>
    </row>
    <row r="1015" spans="2:56">
      <c r="B1015" s="1430"/>
      <c r="C1015" s="1430"/>
      <c r="D1015" s="1430"/>
      <c r="E1015" s="1430"/>
      <c r="F1015" s="1430"/>
      <c r="G1015" s="1430"/>
      <c r="H1015" s="1430"/>
      <c r="I1015" s="1430"/>
      <c r="J1015" s="1430"/>
      <c r="K1015" s="1430"/>
      <c r="L1015" s="1430"/>
      <c r="M1015" s="1430"/>
      <c r="N1015" s="1430"/>
      <c r="O1015" s="1430"/>
      <c r="P1015" s="1430"/>
      <c r="Q1015" s="1430"/>
      <c r="R1015" s="1430"/>
      <c r="S1015" s="1430"/>
      <c r="T1015" s="1430"/>
      <c r="U1015" s="1430"/>
      <c r="V1015" s="1430"/>
      <c r="W1015" s="1430"/>
      <c r="X1015" s="1430"/>
      <c r="Y1015" s="1430"/>
      <c r="Z1015" s="1430"/>
      <c r="AA1015" s="1430"/>
      <c r="AB1015" s="1430"/>
      <c r="AC1015" s="1430"/>
      <c r="AD1015" s="1430"/>
      <c r="AE1015" s="1430"/>
      <c r="AF1015" s="1430"/>
      <c r="AG1015" s="1430"/>
      <c r="AH1015" s="1430"/>
      <c r="AI1015" s="1430"/>
      <c r="AJ1015" s="1430"/>
      <c r="AK1015" s="1430"/>
      <c r="AL1015" s="1430"/>
      <c r="AM1015" s="1430"/>
      <c r="AN1015" s="1430"/>
      <c r="AO1015" s="1430"/>
      <c r="AP1015" s="1430"/>
      <c r="AQ1015" s="1430"/>
      <c r="AR1015" s="1430"/>
      <c r="AS1015" s="1430"/>
      <c r="AT1015" s="1430"/>
      <c r="AU1015" s="1430"/>
      <c r="AV1015" s="1430"/>
      <c r="AW1015" s="1430"/>
      <c r="AX1015" s="1430"/>
      <c r="AY1015" s="1430"/>
      <c r="AZ1015" s="1430"/>
      <c r="BA1015" s="1430"/>
      <c r="BB1015" s="1430"/>
      <c r="BC1015" s="1430"/>
      <c r="BD1015" s="1430"/>
    </row>
    <row r="1016" spans="2:56">
      <c r="B1016" s="1430"/>
      <c r="C1016" s="1430"/>
      <c r="D1016" s="1430"/>
      <c r="E1016" s="1430"/>
      <c r="F1016" s="1430"/>
      <c r="G1016" s="1430"/>
      <c r="H1016" s="1430"/>
      <c r="I1016" s="1430"/>
      <c r="J1016" s="1430"/>
      <c r="K1016" s="1430"/>
      <c r="L1016" s="1430"/>
      <c r="M1016" s="1430"/>
      <c r="N1016" s="1430"/>
      <c r="O1016" s="1430"/>
      <c r="P1016" s="1430"/>
      <c r="Q1016" s="1430"/>
      <c r="R1016" s="1430"/>
      <c r="S1016" s="1430"/>
      <c r="T1016" s="1430"/>
      <c r="U1016" s="1430"/>
      <c r="V1016" s="1430"/>
      <c r="W1016" s="1430"/>
      <c r="X1016" s="1430"/>
      <c r="Y1016" s="1430"/>
      <c r="Z1016" s="1430"/>
      <c r="AA1016" s="1430"/>
      <c r="AB1016" s="1430"/>
      <c r="AC1016" s="1430"/>
      <c r="AD1016" s="1430"/>
      <c r="AE1016" s="1430"/>
      <c r="AF1016" s="1430"/>
      <c r="AG1016" s="1430"/>
      <c r="AH1016" s="1430"/>
      <c r="AI1016" s="1430"/>
      <c r="AJ1016" s="1430"/>
      <c r="AK1016" s="1430"/>
      <c r="AL1016" s="1430"/>
      <c r="AM1016" s="1430"/>
      <c r="AN1016" s="1430"/>
      <c r="AO1016" s="1430"/>
      <c r="AP1016" s="1430"/>
      <c r="AQ1016" s="1430"/>
      <c r="AR1016" s="1430"/>
      <c r="AS1016" s="1430"/>
      <c r="AT1016" s="1430"/>
      <c r="AU1016" s="1430"/>
      <c r="AV1016" s="1430"/>
      <c r="AW1016" s="1430"/>
      <c r="AX1016" s="1430"/>
      <c r="AY1016" s="1430"/>
      <c r="AZ1016" s="1430"/>
      <c r="BA1016" s="1430"/>
      <c r="BB1016" s="1430"/>
      <c r="BC1016" s="1430"/>
      <c r="BD1016" s="1430"/>
    </row>
    <row r="1017" spans="2:56">
      <c r="B1017" s="1430"/>
      <c r="C1017" s="1430"/>
      <c r="D1017" s="1430"/>
      <c r="E1017" s="1430"/>
      <c r="F1017" s="1430"/>
      <c r="G1017" s="1430"/>
      <c r="H1017" s="1430"/>
      <c r="I1017" s="1430"/>
      <c r="J1017" s="1430"/>
      <c r="K1017" s="1430"/>
      <c r="L1017" s="1430"/>
      <c r="M1017" s="1430"/>
      <c r="N1017" s="1430"/>
      <c r="O1017" s="1430"/>
      <c r="P1017" s="1430"/>
      <c r="Q1017" s="1430"/>
      <c r="R1017" s="1430"/>
      <c r="S1017" s="1430"/>
      <c r="T1017" s="1430"/>
      <c r="U1017" s="1430"/>
      <c r="V1017" s="1430"/>
      <c r="W1017" s="1430"/>
      <c r="X1017" s="1430"/>
      <c r="Y1017" s="1430"/>
      <c r="Z1017" s="1430"/>
      <c r="AA1017" s="1430"/>
      <c r="AB1017" s="1430"/>
      <c r="AC1017" s="1430"/>
      <c r="AD1017" s="1430"/>
      <c r="AE1017" s="1430"/>
      <c r="AF1017" s="1430"/>
      <c r="AG1017" s="1430"/>
      <c r="AH1017" s="1430"/>
      <c r="AI1017" s="1430"/>
      <c r="AJ1017" s="1430"/>
      <c r="AK1017" s="1430"/>
      <c r="AL1017" s="1430"/>
      <c r="AM1017" s="1430"/>
      <c r="AN1017" s="1430"/>
      <c r="AO1017" s="1430"/>
      <c r="AP1017" s="1430"/>
      <c r="AQ1017" s="1430"/>
      <c r="AR1017" s="1430"/>
      <c r="AS1017" s="1430"/>
      <c r="AT1017" s="1430"/>
      <c r="AU1017" s="1430"/>
      <c r="AV1017" s="1430"/>
      <c r="AW1017" s="1430"/>
      <c r="AX1017" s="1430"/>
      <c r="AY1017" s="1430"/>
      <c r="AZ1017" s="1430"/>
      <c r="BA1017" s="1430"/>
      <c r="BB1017" s="1430"/>
      <c r="BC1017" s="1430"/>
      <c r="BD1017" s="1430"/>
    </row>
    <row r="1018" spans="2:56">
      <c r="B1018" s="1430"/>
      <c r="C1018" s="1430"/>
      <c r="D1018" s="1430"/>
      <c r="E1018" s="1430"/>
      <c r="F1018" s="1430"/>
      <c r="G1018" s="1430"/>
      <c r="H1018" s="1430"/>
      <c r="I1018" s="1430"/>
      <c r="J1018" s="1430"/>
      <c r="K1018" s="1430"/>
      <c r="L1018" s="1430"/>
      <c r="M1018" s="1430"/>
      <c r="N1018" s="1430"/>
      <c r="O1018" s="1430"/>
      <c r="P1018" s="1430"/>
      <c r="Q1018" s="1430"/>
      <c r="R1018" s="1430"/>
      <c r="S1018" s="1430"/>
      <c r="T1018" s="1430"/>
      <c r="U1018" s="1430"/>
      <c r="V1018" s="1430"/>
      <c r="W1018" s="1430"/>
      <c r="X1018" s="1430"/>
      <c r="Y1018" s="1430"/>
      <c r="Z1018" s="1430"/>
      <c r="AA1018" s="1430"/>
      <c r="AB1018" s="1430"/>
      <c r="AC1018" s="1430"/>
      <c r="AD1018" s="1430"/>
      <c r="AE1018" s="1430"/>
      <c r="AF1018" s="1430"/>
      <c r="AG1018" s="1430"/>
      <c r="AH1018" s="1430"/>
      <c r="AI1018" s="1430"/>
      <c r="AJ1018" s="1430"/>
      <c r="AK1018" s="1430"/>
      <c r="AL1018" s="1430"/>
      <c r="AM1018" s="1430"/>
      <c r="AN1018" s="1430"/>
      <c r="AO1018" s="1430"/>
      <c r="AP1018" s="1430"/>
      <c r="AQ1018" s="1430"/>
      <c r="AR1018" s="1430"/>
      <c r="AS1018" s="1430"/>
      <c r="AT1018" s="1430"/>
      <c r="AU1018" s="1430"/>
      <c r="AV1018" s="1430"/>
      <c r="AW1018" s="1430"/>
      <c r="AX1018" s="1430"/>
      <c r="AY1018" s="1430"/>
      <c r="AZ1018" s="1430"/>
      <c r="BA1018" s="1430"/>
      <c r="BB1018" s="1430"/>
      <c r="BC1018" s="1430"/>
      <c r="BD1018" s="1430"/>
    </row>
    <row r="1019" spans="2:56">
      <c r="B1019" s="1430"/>
      <c r="C1019" s="1430"/>
      <c r="D1019" s="1430"/>
      <c r="E1019" s="1430"/>
      <c r="F1019" s="1430"/>
      <c r="G1019" s="1430"/>
      <c r="H1019" s="1430"/>
      <c r="I1019" s="1430"/>
      <c r="J1019" s="1430"/>
      <c r="K1019" s="1430"/>
      <c r="L1019" s="1430"/>
      <c r="M1019" s="1430"/>
      <c r="N1019" s="1430"/>
      <c r="O1019" s="1430"/>
      <c r="P1019" s="1430"/>
      <c r="Q1019" s="1430"/>
      <c r="R1019" s="1430"/>
      <c r="S1019" s="1430"/>
      <c r="T1019" s="1430"/>
      <c r="U1019" s="1430"/>
      <c r="V1019" s="1430"/>
      <c r="W1019" s="1430"/>
      <c r="X1019" s="1430"/>
      <c r="Y1019" s="1430"/>
      <c r="Z1019" s="1430"/>
      <c r="AA1019" s="1430"/>
      <c r="AB1019" s="1430"/>
      <c r="AC1019" s="1430"/>
      <c r="AD1019" s="1430"/>
      <c r="AE1019" s="1430"/>
      <c r="AF1019" s="1430"/>
      <c r="AG1019" s="1430"/>
      <c r="AH1019" s="1430"/>
      <c r="AI1019" s="1430"/>
      <c r="AJ1019" s="1430"/>
      <c r="AK1019" s="1430"/>
      <c r="AL1019" s="1430"/>
      <c r="AM1019" s="1430"/>
      <c r="AN1019" s="1430"/>
      <c r="AO1019" s="1430"/>
      <c r="AP1019" s="1430"/>
      <c r="AQ1019" s="1430"/>
      <c r="AR1019" s="1430"/>
      <c r="AS1019" s="1430"/>
      <c r="AT1019" s="1430"/>
      <c r="AU1019" s="1430"/>
      <c r="AV1019" s="1430"/>
      <c r="AW1019" s="1430"/>
      <c r="AX1019" s="1430"/>
      <c r="AY1019" s="1430"/>
      <c r="AZ1019" s="1430"/>
      <c r="BA1019" s="1430"/>
      <c r="BB1019" s="1430"/>
      <c r="BC1019" s="1430"/>
      <c r="BD1019" s="1430"/>
    </row>
    <row r="1020" spans="2:56">
      <c r="B1020" s="1430"/>
      <c r="C1020" s="1430"/>
      <c r="D1020" s="1430"/>
      <c r="E1020" s="1430"/>
      <c r="F1020" s="1430"/>
      <c r="G1020" s="1430"/>
      <c r="H1020" s="1430"/>
      <c r="I1020" s="1430"/>
      <c r="J1020" s="1430"/>
      <c r="K1020" s="1430"/>
      <c r="L1020" s="1430"/>
      <c r="M1020" s="1430"/>
      <c r="N1020" s="1430"/>
      <c r="O1020" s="1430"/>
      <c r="P1020" s="1430"/>
      <c r="Q1020" s="1430"/>
      <c r="R1020" s="1430"/>
      <c r="S1020" s="1430"/>
      <c r="T1020" s="1430"/>
      <c r="U1020" s="1430"/>
      <c r="V1020" s="1430"/>
      <c r="W1020" s="1430"/>
      <c r="X1020" s="1430"/>
      <c r="Y1020" s="1430"/>
      <c r="Z1020" s="1430"/>
      <c r="AA1020" s="1430"/>
      <c r="AB1020" s="1430"/>
      <c r="AC1020" s="1430"/>
      <c r="AD1020" s="1430"/>
      <c r="AE1020" s="1430"/>
      <c r="AF1020" s="1430"/>
      <c r="AG1020" s="1430"/>
      <c r="AH1020" s="1430"/>
      <c r="AI1020" s="1430"/>
      <c r="AJ1020" s="1430"/>
      <c r="AK1020" s="1430"/>
      <c r="AL1020" s="1430"/>
      <c r="AM1020" s="1430"/>
      <c r="AN1020" s="1430"/>
      <c r="AO1020" s="1430"/>
      <c r="AP1020" s="1430"/>
      <c r="AQ1020" s="1430"/>
      <c r="AR1020" s="1430"/>
      <c r="AS1020" s="1430"/>
      <c r="AT1020" s="1430"/>
      <c r="AU1020" s="1430"/>
      <c r="AV1020" s="1430"/>
      <c r="AW1020" s="1430"/>
      <c r="AX1020" s="1430"/>
      <c r="AY1020" s="1430"/>
      <c r="AZ1020" s="1430"/>
      <c r="BA1020" s="1430"/>
      <c r="BB1020" s="1430"/>
      <c r="BC1020" s="1430"/>
      <c r="BD1020" s="1430"/>
    </row>
    <row r="1021" spans="2:56">
      <c r="B1021" s="1430"/>
      <c r="C1021" s="1430"/>
      <c r="D1021" s="1430"/>
      <c r="E1021" s="1430"/>
      <c r="F1021" s="1430"/>
      <c r="G1021" s="1430"/>
      <c r="H1021" s="1430"/>
      <c r="I1021" s="1430"/>
      <c r="J1021" s="1430"/>
      <c r="K1021" s="1430"/>
      <c r="L1021" s="1430"/>
      <c r="M1021" s="1430"/>
      <c r="N1021" s="1430"/>
      <c r="O1021" s="1430"/>
      <c r="P1021" s="1430"/>
      <c r="Q1021" s="1430"/>
      <c r="R1021" s="1430"/>
      <c r="S1021" s="1430"/>
      <c r="T1021" s="1430"/>
      <c r="U1021" s="1430"/>
      <c r="V1021" s="1430"/>
      <c r="W1021" s="1430"/>
      <c r="X1021" s="1430"/>
      <c r="Y1021" s="1430"/>
      <c r="Z1021" s="1430"/>
      <c r="AA1021" s="1430"/>
      <c r="AB1021" s="1430"/>
      <c r="AC1021" s="1430"/>
      <c r="AD1021" s="1430"/>
      <c r="AE1021" s="1430"/>
      <c r="AF1021" s="1430"/>
      <c r="AG1021" s="1430"/>
      <c r="AH1021" s="1430"/>
      <c r="AI1021" s="1430"/>
      <c r="AJ1021" s="1430"/>
      <c r="AK1021" s="1430"/>
      <c r="AL1021" s="1430"/>
      <c r="AM1021" s="1430"/>
      <c r="AN1021" s="1430"/>
      <c r="AO1021" s="1430"/>
      <c r="AP1021" s="1430"/>
      <c r="AQ1021" s="1430"/>
      <c r="AR1021" s="1430"/>
      <c r="AS1021" s="1430"/>
      <c r="AT1021" s="1430"/>
      <c r="AU1021" s="1430"/>
      <c r="AV1021" s="1430"/>
      <c r="AW1021" s="1430"/>
      <c r="AX1021" s="1430"/>
      <c r="AY1021" s="1430"/>
      <c r="AZ1021" s="1430"/>
      <c r="BA1021" s="1430"/>
      <c r="BB1021" s="1430"/>
      <c r="BC1021" s="1430"/>
      <c r="BD1021" s="1430"/>
    </row>
    <row r="1022" spans="2:56">
      <c r="B1022" s="1430"/>
      <c r="C1022" s="1430"/>
      <c r="D1022" s="1430"/>
      <c r="E1022" s="1430"/>
      <c r="F1022" s="1430"/>
      <c r="G1022" s="1430"/>
      <c r="H1022" s="1430"/>
      <c r="I1022" s="1430"/>
      <c r="J1022" s="1430"/>
      <c r="K1022" s="1430"/>
      <c r="L1022" s="1430"/>
      <c r="M1022" s="1430"/>
      <c r="N1022" s="1430"/>
      <c r="O1022" s="1430"/>
      <c r="P1022" s="1430"/>
      <c r="Q1022" s="1430"/>
      <c r="R1022" s="1430"/>
      <c r="S1022" s="1430"/>
      <c r="T1022" s="1430"/>
      <c r="U1022" s="1430"/>
      <c r="V1022" s="1430"/>
      <c r="W1022" s="1430"/>
      <c r="X1022" s="1430"/>
      <c r="Y1022" s="1430"/>
      <c r="Z1022" s="1430"/>
      <c r="AA1022" s="1430"/>
      <c r="AB1022" s="1430"/>
      <c r="AC1022" s="1430"/>
      <c r="AD1022" s="1430"/>
      <c r="AE1022" s="1430"/>
      <c r="AF1022" s="1430"/>
      <c r="AG1022" s="1430"/>
      <c r="AH1022" s="1430"/>
      <c r="AI1022" s="1430"/>
      <c r="AJ1022" s="1430"/>
      <c r="AK1022" s="1430"/>
      <c r="AL1022" s="1430"/>
      <c r="AM1022" s="1430"/>
      <c r="AN1022" s="1430"/>
      <c r="AO1022" s="1430"/>
      <c r="AP1022" s="1430"/>
      <c r="AQ1022" s="1430"/>
      <c r="AR1022" s="1430"/>
      <c r="AS1022" s="1430"/>
      <c r="AT1022" s="1430"/>
      <c r="AU1022" s="1430"/>
      <c r="AV1022" s="1430"/>
      <c r="AW1022" s="1430"/>
      <c r="AX1022" s="1430"/>
      <c r="AY1022" s="1430"/>
      <c r="AZ1022" s="1430"/>
      <c r="BA1022" s="1430"/>
      <c r="BB1022" s="1430"/>
      <c r="BC1022" s="1430"/>
      <c r="BD1022" s="1430"/>
    </row>
    <row r="1023" spans="2:56">
      <c r="B1023" s="1430"/>
      <c r="C1023" s="1430"/>
      <c r="D1023" s="1430"/>
      <c r="E1023" s="1430"/>
      <c r="F1023" s="1430"/>
      <c r="G1023" s="1430"/>
      <c r="H1023" s="1430"/>
      <c r="I1023" s="1430"/>
      <c r="J1023" s="1430"/>
      <c r="K1023" s="1430"/>
      <c r="L1023" s="1430"/>
      <c r="M1023" s="1430"/>
      <c r="N1023" s="1430"/>
      <c r="O1023" s="1430"/>
      <c r="P1023" s="1430"/>
      <c r="Q1023" s="1430"/>
      <c r="R1023" s="1430"/>
      <c r="S1023" s="1430"/>
      <c r="T1023" s="1430"/>
      <c r="U1023" s="1430"/>
      <c r="V1023" s="1430"/>
      <c r="W1023" s="1430"/>
      <c r="X1023" s="1430"/>
      <c r="Y1023" s="1430"/>
      <c r="Z1023" s="1430"/>
      <c r="AA1023" s="1430"/>
      <c r="AB1023" s="1430"/>
      <c r="AC1023" s="1430"/>
      <c r="AD1023" s="1430"/>
      <c r="AE1023" s="1430"/>
      <c r="AF1023" s="1430"/>
      <c r="AG1023" s="1430"/>
      <c r="AH1023" s="1430"/>
      <c r="AI1023" s="1430"/>
      <c r="AJ1023" s="1430"/>
      <c r="AK1023" s="1430"/>
      <c r="AL1023" s="1430"/>
      <c r="AM1023" s="1430"/>
      <c r="AN1023" s="1430"/>
      <c r="AO1023" s="1430"/>
      <c r="AP1023" s="1430"/>
      <c r="AQ1023" s="1430"/>
      <c r="AR1023" s="1430"/>
      <c r="AS1023" s="1430"/>
      <c r="AT1023" s="1430"/>
      <c r="AU1023" s="1430"/>
      <c r="AV1023" s="1430"/>
      <c r="AW1023" s="1430"/>
      <c r="AX1023" s="1430"/>
      <c r="AY1023" s="1430"/>
      <c r="AZ1023" s="1430"/>
      <c r="BA1023" s="1430"/>
      <c r="BB1023" s="1430"/>
      <c r="BC1023" s="1430"/>
      <c r="BD1023" s="1430"/>
    </row>
    <row r="1024" spans="2:56">
      <c r="B1024" s="1430"/>
      <c r="C1024" s="1430"/>
      <c r="D1024" s="1430"/>
      <c r="E1024" s="1430"/>
      <c r="F1024" s="1430"/>
      <c r="G1024" s="1430"/>
      <c r="H1024" s="1430"/>
      <c r="I1024" s="1430"/>
      <c r="J1024" s="1430"/>
      <c r="K1024" s="1430"/>
      <c r="L1024" s="1430"/>
      <c r="M1024" s="1430"/>
      <c r="N1024" s="1430"/>
      <c r="O1024" s="1430"/>
      <c r="P1024" s="1430"/>
      <c r="Q1024" s="1430"/>
      <c r="R1024" s="1430"/>
      <c r="S1024" s="1430"/>
      <c r="T1024" s="1430"/>
      <c r="U1024" s="1430"/>
      <c r="V1024" s="1430"/>
      <c r="W1024" s="1430"/>
      <c r="X1024" s="1430"/>
      <c r="Y1024" s="1430"/>
      <c r="Z1024" s="1430"/>
      <c r="AA1024" s="1430"/>
      <c r="AB1024" s="1430"/>
      <c r="AC1024" s="1430"/>
      <c r="AD1024" s="1430"/>
      <c r="AE1024" s="1430"/>
      <c r="AF1024" s="1430"/>
      <c r="AG1024" s="1430"/>
      <c r="AH1024" s="1430"/>
      <c r="AI1024" s="1430"/>
      <c r="AJ1024" s="1430"/>
      <c r="AK1024" s="1430"/>
      <c r="AL1024" s="1430"/>
      <c r="AM1024" s="1430"/>
      <c r="AN1024" s="1430"/>
      <c r="AO1024" s="1430"/>
      <c r="AP1024" s="1430"/>
      <c r="AQ1024" s="1430"/>
      <c r="AR1024" s="1430"/>
      <c r="AS1024" s="1430"/>
      <c r="AT1024" s="1430"/>
      <c r="AU1024" s="1430"/>
      <c r="AV1024" s="1430"/>
      <c r="AW1024" s="1430"/>
      <c r="AX1024" s="1430"/>
      <c r="AY1024" s="1430"/>
      <c r="AZ1024" s="1430"/>
      <c r="BA1024" s="1430"/>
      <c r="BB1024" s="1430"/>
      <c r="BC1024" s="1430"/>
      <c r="BD1024" s="1430"/>
    </row>
    <row r="1025" spans="2:56">
      <c r="B1025" s="1430"/>
      <c r="C1025" s="1430"/>
      <c r="D1025" s="1430"/>
      <c r="E1025" s="1430"/>
      <c r="F1025" s="1430"/>
      <c r="G1025" s="1430"/>
      <c r="H1025" s="1430"/>
      <c r="I1025" s="1430"/>
      <c r="J1025" s="1430"/>
      <c r="K1025" s="1430"/>
      <c r="L1025" s="1430"/>
      <c r="M1025" s="1430"/>
      <c r="N1025" s="1430"/>
      <c r="O1025" s="1430"/>
      <c r="P1025" s="1430"/>
      <c r="Q1025" s="1430"/>
      <c r="R1025" s="1430"/>
      <c r="S1025" s="1430"/>
      <c r="T1025" s="1430"/>
      <c r="U1025" s="1430"/>
      <c r="V1025" s="1430"/>
      <c r="W1025" s="1430"/>
      <c r="X1025" s="1430"/>
      <c r="Y1025" s="1430"/>
      <c r="Z1025" s="1430"/>
      <c r="AA1025" s="1430"/>
      <c r="AB1025" s="1430"/>
      <c r="AC1025" s="1430"/>
      <c r="AD1025" s="1430"/>
      <c r="AE1025" s="1430"/>
      <c r="AF1025" s="1430"/>
      <c r="AG1025" s="1430"/>
      <c r="AH1025" s="1430"/>
      <c r="AI1025" s="1430"/>
      <c r="AJ1025" s="1430"/>
      <c r="AK1025" s="1430"/>
      <c r="AL1025" s="1430"/>
      <c r="AM1025" s="1430"/>
      <c r="AN1025" s="1430"/>
      <c r="AO1025" s="1430"/>
      <c r="AP1025" s="1430"/>
      <c r="AQ1025" s="1430"/>
      <c r="AR1025" s="1430"/>
      <c r="AS1025" s="1430"/>
      <c r="AT1025" s="1430"/>
      <c r="AU1025" s="1430"/>
      <c r="AV1025" s="1430"/>
      <c r="AW1025" s="1430"/>
      <c r="AX1025" s="1430"/>
      <c r="AY1025" s="1430"/>
      <c r="AZ1025" s="1430"/>
      <c r="BA1025" s="1430"/>
      <c r="BB1025" s="1430"/>
      <c r="BC1025" s="1430"/>
      <c r="BD1025" s="1430"/>
    </row>
    <row r="1026" spans="2:56">
      <c r="B1026" s="1430"/>
      <c r="C1026" s="1430"/>
      <c r="D1026" s="1430"/>
      <c r="E1026" s="1430"/>
      <c r="F1026" s="1430"/>
      <c r="G1026" s="1430"/>
      <c r="H1026" s="1430"/>
      <c r="I1026" s="1430"/>
      <c r="J1026" s="1430"/>
      <c r="K1026" s="1430"/>
      <c r="L1026" s="1430"/>
      <c r="M1026" s="1430"/>
      <c r="N1026" s="1430"/>
      <c r="O1026" s="1430"/>
      <c r="P1026" s="1430"/>
      <c r="Q1026" s="1430"/>
      <c r="R1026" s="1430"/>
      <c r="S1026" s="1430"/>
      <c r="T1026" s="1430"/>
      <c r="U1026" s="1430"/>
      <c r="V1026" s="1430"/>
      <c r="W1026" s="1430"/>
      <c r="X1026" s="1430"/>
      <c r="Y1026" s="1430"/>
      <c r="Z1026" s="1430"/>
      <c r="AA1026" s="1430"/>
      <c r="AB1026" s="1430"/>
      <c r="AC1026" s="1430"/>
      <c r="AD1026" s="1430"/>
      <c r="AE1026" s="1430"/>
      <c r="AF1026" s="1430"/>
      <c r="AG1026" s="1430"/>
      <c r="AH1026" s="1430"/>
      <c r="AI1026" s="1430"/>
      <c r="AJ1026" s="1430"/>
      <c r="AK1026" s="1430"/>
      <c r="AL1026" s="1430"/>
      <c r="AM1026" s="1430"/>
      <c r="AN1026" s="1430"/>
      <c r="AO1026" s="1430"/>
      <c r="AP1026" s="1430"/>
      <c r="AQ1026" s="1430"/>
      <c r="AR1026" s="1430"/>
      <c r="AS1026" s="1430"/>
      <c r="AT1026" s="1430"/>
      <c r="AU1026" s="1430"/>
      <c r="AV1026" s="1430"/>
      <c r="AW1026" s="1430"/>
      <c r="AX1026" s="1430"/>
      <c r="AY1026" s="1430"/>
      <c r="AZ1026" s="1430"/>
      <c r="BA1026" s="1430"/>
      <c r="BB1026" s="1430"/>
      <c r="BC1026" s="1430"/>
      <c r="BD1026" s="1430"/>
    </row>
    <row r="1027" spans="2:56">
      <c r="B1027" s="1430"/>
      <c r="C1027" s="1430"/>
      <c r="D1027" s="1430"/>
      <c r="E1027" s="1430"/>
      <c r="F1027" s="1430"/>
      <c r="G1027" s="1430"/>
      <c r="H1027" s="1430"/>
      <c r="I1027" s="1430"/>
      <c r="J1027" s="1430"/>
      <c r="K1027" s="1430"/>
      <c r="L1027" s="1430"/>
      <c r="M1027" s="1430"/>
      <c r="N1027" s="1430"/>
      <c r="O1027" s="1430"/>
      <c r="P1027" s="1430"/>
      <c r="Q1027" s="1430"/>
      <c r="R1027" s="1430"/>
      <c r="S1027" s="1430"/>
      <c r="T1027" s="1430"/>
      <c r="U1027" s="1430"/>
      <c r="V1027" s="1430"/>
      <c r="W1027" s="1430"/>
      <c r="X1027" s="1430"/>
      <c r="Y1027" s="1430"/>
      <c r="Z1027" s="1430"/>
      <c r="AA1027" s="1430"/>
      <c r="AB1027" s="1430"/>
      <c r="AC1027" s="1430"/>
      <c r="AD1027" s="1430"/>
      <c r="AE1027" s="1430"/>
      <c r="AF1027" s="1430"/>
      <c r="AG1027" s="1430"/>
      <c r="AH1027" s="1430"/>
      <c r="AI1027" s="1430"/>
      <c r="AJ1027" s="1430"/>
      <c r="AK1027" s="1430"/>
      <c r="AL1027" s="1430"/>
      <c r="AM1027" s="1430"/>
      <c r="AN1027" s="1430"/>
      <c r="AO1027" s="1430"/>
      <c r="AP1027" s="1430"/>
      <c r="AQ1027" s="1430"/>
      <c r="AR1027" s="1430"/>
      <c r="AS1027" s="1430"/>
      <c r="AT1027" s="1430"/>
      <c r="AU1027" s="1430"/>
      <c r="AV1027" s="1430"/>
      <c r="AW1027" s="1430"/>
      <c r="AX1027" s="1430"/>
      <c r="AY1027" s="1430"/>
      <c r="AZ1027" s="1430"/>
      <c r="BA1027" s="1430"/>
      <c r="BB1027" s="1430"/>
      <c r="BC1027" s="1430"/>
      <c r="BD1027" s="1430"/>
    </row>
    <row r="1028" spans="2:56">
      <c r="B1028" s="1430"/>
      <c r="C1028" s="1430"/>
      <c r="D1028" s="1430"/>
      <c r="E1028" s="1430"/>
      <c r="F1028" s="1430"/>
      <c r="G1028" s="1430"/>
      <c r="H1028" s="1430"/>
      <c r="I1028" s="1430"/>
      <c r="J1028" s="1430"/>
      <c r="K1028" s="1430"/>
      <c r="L1028" s="1430"/>
      <c r="M1028" s="1430"/>
      <c r="N1028" s="1430"/>
      <c r="O1028" s="1430"/>
      <c r="P1028" s="1430"/>
      <c r="Q1028" s="1430"/>
      <c r="R1028" s="1430"/>
      <c r="S1028" s="1430"/>
      <c r="T1028" s="1430"/>
      <c r="U1028" s="1430"/>
      <c r="V1028" s="1430"/>
      <c r="W1028" s="1430"/>
      <c r="X1028" s="1430"/>
      <c r="Y1028" s="1430"/>
      <c r="Z1028" s="1430"/>
      <c r="AA1028" s="1430"/>
      <c r="AB1028" s="1430"/>
      <c r="AC1028" s="1430"/>
      <c r="AD1028" s="1430"/>
      <c r="AE1028" s="1430"/>
      <c r="AF1028" s="1430"/>
      <c r="AG1028" s="1430"/>
      <c r="AH1028" s="1430"/>
      <c r="AI1028" s="1430"/>
      <c r="AJ1028" s="1430"/>
      <c r="AK1028" s="1430"/>
      <c r="AL1028" s="1430"/>
      <c r="AM1028" s="1430"/>
      <c r="AN1028" s="1430"/>
      <c r="AO1028" s="1430"/>
      <c r="AP1028" s="1430"/>
      <c r="AQ1028" s="1430"/>
      <c r="AR1028" s="1430"/>
      <c r="AS1028" s="1430"/>
      <c r="AT1028" s="1430"/>
      <c r="AU1028" s="1430"/>
      <c r="AV1028" s="1430"/>
      <c r="AW1028" s="1430"/>
      <c r="AX1028" s="1430"/>
      <c r="AY1028" s="1430"/>
      <c r="AZ1028" s="1430"/>
      <c r="BA1028" s="1430"/>
      <c r="BB1028" s="1430"/>
      <c r="BC1028" s="1430"/>
      <c r="BD1028" s="1430"/>
    </row>
    <row r="1029" spans="2:56">
      <c r="B1029" s="1430"/>
      <c r="C1029" s="1430"/>
      <c r="D1029" s="1430"/>
      <c r="E1029" s="1430"/>
      <c r="F1029" s="1430"/>
      <c r="G1029" s="1430"/>
      <c r="H1029" s="1430"/>
      <c r="I1029" s="1430"/>
      <c r="J1029" s="1430"/>
      <c r="K1029" s="1430"/>
      <c r="L1029" s="1430"/>
      <c r="M1029" s="1430"/>
      <c r="N1029" s="1430"/>
      <c r="O1029" s="1430"/>
      <c r="P1029" s="1430"/>
      <c r="Q1029" s="1430"/>
      <c r="R1029" s="1430"/>
      <c r="S1029" s="1430"/>
      <c r="T1029" s="1430"/>
      <c r="U1029" s="1430"/>
      <c r="V1029" s="1430"/>
      <c r="W1029" s="1430"/>
      <c r="X1029" s="1430"/>
      <c r="Y1029" s="1430"/>
      <c r="Z1029" s="1430"/>
      <c r="AA1029" s="1430"/>
      <c r="AB1029" s="1430"/>
      <c r="AC1029" s="1430"/>
      <c r="AD1029" s="1430"/>
      <c r="AE1029" s="1430"/>
      <c r="AF1029" s="1430"/>
      <c r="AG1029" s="1430"/>
      <c r="AH1029" s="1430"/>
      <c r="AI1029" s="1430"/>
      <c r="AJ1029" s="1430"/>
      <c r="AK1029" s="1430"/>
      <c r="AL1029" s="1430"/>
      <c r="AM1029" s="1430"/>
      <c r="AN1029" s="1430"/>
      <c r="AO1029" s="1430"/>
      <c r="AP1029" s="1430"/>
      <c r="AQ1029" s="1430"/>
      <c r="AR1029" s="1430"/>
      <c r="AS1029" s="1430"/>
      <c r="AT1029" s="1430"/>
      <c r="AU1029" s="1430"/>
      <c r="AV1029" s="1430"/>
      <c r="AW1029" s="1430"/>
      <c r="AX1029" s="1430"/>
      <c r="AY1029" s="1430"/>
      <c r="AZ1029" s="1430"/>
      <c r="BA1029" s="1430"/>
      <c r="BB1029" s="1430"/>
      <c r="BC1029" s="1430"/>
      <c r="BD1029" s="1430"/>
    </row>
    <row r="1030" spans="2:56">
      <c r="B1030" s="1430"/>
      <c r="C1030" s="1430"/>
      <c r="D1030" s="1430"/>
      <c r="E1030" s="1430"/>
      <c r="F1030" s="1430"/>
      <c r="G1030" s="1430"/>
      <c r="H1030" s="1430"/>
      <c r="I1030" s="1430"/>
      <c r="J1030" s="1430"/>
      <c r="K1030" s="1430"/>
      <c r="L1030" s="1430"/>
      <c r="M1030" s="1430"/>
      <c r="N1030" s="1430"/>
      <c r="O1030" s="1430"/>
      <c r="P1030" s="1430"/>
      <c r="Q1030" s="1430"/>
      <c r="R1030" s="1430"/>
      <c r="S1030" s="1430"/>
      <c r="T1030" s="1430"/>
      <c r="U1030" s="1430"/>
      <c r="V1030" s="1430"/>
      <c r="W1030" s="1430"/>
      <c r="X1030" s="1430"/>
      <c r="Y1030" s="1430"/>
      <c r="Z1030" s="1430"/>
      <c r="AA1030" s="1430"/>
      <c r="AB1030" s="1430"/>
      <c r="AC1030" s="1430"/>
      <c r="AD1030" s="1430"/>
      <c r="AE1030" s="1430"/>
      <c r="AF1030" s="1430"/>
      <c r="AG1030" s="1430"/>
      <c r="AH1030" s="1430"/>
      <c r="AI1030" s="1430"/>
      <c r="AJ1030" s="1430"/>
      <c r="AK1030" s="1430"/>
      <c r="AL1030" s="1430"/>
      <c r="AM1030" s="1430"/>
      <c r="AN1030" s="1430"/>
      <c r="AO1030" s="1430"/>
      <c r="AP1030" s="1430"/>
      <c r="AQ1030" s="1430"/>
      <c r="AR1030" s="1430"/>
      <c r="AS1030" s="1430"/>
      <c r="AT1030" s="1430"/>
      <c r="AU1030" s="1430"/>
      <c r="AV1030" s="1430"/>
      <c r="AW1030" s="1430"/>
      <c r="AX1030" s="1430"/>
      <c r="AY1030" s="1430"/>
      <c r="AZ1030" s="1430"/>
      <c r="BA1030" s="1430"/>
      <c r="BB1030" s="1430"/>
      <c r="BC1030" s="1430"/>
      <c r="BD1030" s="1430"/>
    </row>
    <row r="1031" spans="2:56">
      <c r="B1031" s="1430"/>
      <c r="C1031" s="1430"/>
      <c r="D1031" s="1430"/>
      <c r="E1031" s="1430"/>
      <c r="F1031" s="1430"/>
      <c r="G1031" s="1430"/>
      <c r="H1031" s="1430"/>
      <c r="I1031" s="1430"/>
      <c r="J1031" s="1430"/>
      <c r="K1031" s="1430"/>
      <c r="L1031" s="1430"/>
      <c r="M1031" s="1430"/>
      <c r="N1031" s="1430"/>
      <c r="O1031" s="1430"/>
      <c r="P1031" s="1430"/>
      <c r="Q1031" s="1430"/>
      <c r="R1031" s="1430"/>
      <c r="S1031" s="1430"/>
      <c r="T1031" s="1430"/>
      <c r="U1031" s="1430"/>
      <c r="V1031" s="1430"/>
      <c r="W1031" s="1430"/>
      <c r="X1031" s="1430"/>
      <c r="Y1031" s="1430"/>
      <c r="Z1031" s="1430"/>
      <c r="AA1031" s="1430"/>
      <c r="AB1031" s="1430"/>
      <c r="AC1031" s="1430"/>
      <c r="AD1031" s="1430"/>
      <c r="AE1031" s="1430"/>
      <c r="AF1031" s="1430"/>
      <c r="AG1031" s="1430"/>
      <c r="AH1031" s="1430"/>
      <c r="AI1031" s="1430"/>
      <c r="AJ1031" s="1430"/>
      <c r="AK1031" s="1430"/>
      <c r="AL1031" s="1430"/>
      <c r="AM1031" s="1430"/>
      <c r="AN1031" s="1430"/>
      <c r="AO1031" s="1430"/>
      <c r="AP1031" s="1430"/>
      <c r="AQ1031" s="1430"/>
      <c r="AR1031" s="1430"/>
      <c r="AS1031" s="1430"/>
      <c r="AT1031" s="1430"/>
      <c r="AU1031" s="1430"/>
      <c r="AV1031" s="1430"/>
      <c r="AW1031" s="1430"/>
      <c r="AX1031" s="1430"/>
      <c r="AY1031" s="1430"/>
      <c r="AZ1031" s="1430"/>
      <c r="BA1031" s="1430"/>
      <c r="BB1031" s="1430"/>
      <c r="BC1031" s="1430"/>
      <c r="BD1031" s="1430"/>
    </row>
    <row r="1032" spans="2:56">
      <c r="B1032" s="1430"/>
      <c r="C1032" s="1430"/>
      <c r="D1032" s="1430"/>
      <c r="E1032" s="1430"/>
      <c r="F1032" s="1430"/>
      <c r="G1032" s="1430"/>
      <c r="H1032" s="1430"/>
      <c r="I1032" s="1430"/>
      <c r="J1032" s="1430"/>
      <c r="K1032" s="1430"/>
      <c r="L1032" s="1430"/>
      <c r="M1032" s="1430"/>
      <c r="N1032" s="1430"/>
      <c r="O1032" s="1430"/>
      <c r="P1032" s="1430"/>
      <c r="Q1032" s="1430"/>
      <c r="R1032" s="1430"/>
      <c r="S1032" s="1430"/>
      <c r="T1032" s="1430"/>
      <c r="U1032" s="1430"/>
      <c r="V1032" s="1430"/>
      <c r="W1032" s="1430"/>
      <c r="X1032" s="1430"/>
      <c r="Y1032" s="1430"/>
      <c r="Z1032" s="1430"/>
      <c r="AA1032" s="1430"/>
      <c r="AB1032" s="1430"/>
      <c r="AC1032" s="1430"/>
      <c r="AD1032" s="1430"/>
      <c r="AE1032" s="1430"/>
      <c r="AF1032" s="1430"/>
      <c r="AG1032" s="1430"/>
      <c r="AH1032" s="1430"/>
      <c r="AI1032" s="1430"/>
      <c r="AJ1032" s="1430"/>
      <c r="AK1032" s="1430"/>
      <c r="AL1032" s="1430"/>
      <c r="AM1032" s="1430"/>
      <c r="AN1032" s="1430"/>
      <c r="AO1032" s="1430"/>
      <c r="AP1032" s="1430"/>
      <c r="AQ1032" s="1430"/>
      <c r="AR1032" s="1430"/>
      <c r="AS1032" s="1430"/>
      <c r="AT1032" s="1430"/>
      <c r="AU1032" s="1430"/>
      <c r="AV1032" s="1430"/>
      <c r="AW1032" s="1430"/>
      <c r="AX1032" s="1430"/>
      <c r="AY1032" s="1430"/>
      <c r="AZ1032" s="1430"/>
      <c r="BA1032" s="1430"/>
      <c r="BB1032" s="1430"/>
      <c r="BC1032" s="1430"/>
      <c r="BD1032" s="1430"/>
    </row>
    <row r="1033" spans="2:56">
      <c r="B1033" s="1430"/>
      <c r="C1033" s="1430"/>
      <c r="D1033" s="1430"/>
      <c r="E1033" s="1430"/>
      <c r="F1033" s="1430"/>
      <c r="G1033" s="1430"/>
      <c r="H1033" s="1430"/>
      <c r="I1033" s="1430"/>
      <c r="J1033" s="1430"/>
      <c r="K1033" s="1430"/>
      <c r="L1033" s="1430"/>
      <c r="M1033" s="1430"/>
      <c r="N1033" s="1430"/>
      <c r="O1033" s="1430"/>
      <c r="P1033" s="1430"/>
      <c r="Q1033" s="1430"/>
      <c r="R1033" s="1430"/>
      <c r="S1033" s="1430"/>
      <c r="T1033" s="1430"/>
      <c r="U1033" s="1430"/>
      <c r="V1033" s="1430"/>
      <c r="W1033" s="1430"/>
      <c r="X1033" s="1430"/>
      <c r="Y1033" s="1430"/>
      <c r="Z1033" s="1430"/>
      <c r="AA1033" s="1430"/>
      <c r="AB1033" s="1430"/>
      <c r="AC1033" s="1430"/>
      <c r="AD1033" s="1430"/>
      <c r="AE1033" s="1430"/>
      <c r="AF1033" s="1430"/>
      <c r="AG1033" s="1430"/>
      <c r="AH1033" s="1430"/>
      <c r="AI1033" s="1430"/>
      <c r="AJ1033" s="1430"/>
      <c r="AK1033" s="1430"/>
      <c r="AL1033" s="1430"/>
      <c r="AM1033" s="1430"/>
      <c r="AN1033" s="1430"/>
      <c r="AO1033" s="1430"/>
      <c r="AP1033" s="1430"/>
      <c r="AQ1033" s="1430"/>
      <c r="AR1033" s="1430"/>
      <c r="AS1033" s="1430"/>
      <c r="AT1033" s="1430"/>
      <c r="AU1033" s="1430"/>
      <c r="AV1033" s="1430"/>
      <c r="AW1033" s="1430"/>
      <c r="AX1033" s="1430"/>
      <c r="AY1033" s="1430"/>
      <c r="AZ1033" s="1430"/>
      <c r="BA1033" s="1430"/>
      <c r="BB1033" s="1430"/>
      <c r="BC1033" s="1430"/>
      <c r="BD1033" s="1430"/>
    </row>
    <row r="1034" spans="2:56">
      <c r="B1034" s="1430"/>
      <c r="C1034" s="1430"/>
      <c r="D1034" s="1430"/>
      <c r="E1034" s="1430"/>
      <c r="F1034" s="1430"/>
      <c r="G1034" s="1430"/>
      <c r="H1034" s="1430"/>
      <c r="I1034" s="1430"/>
      <c r="J1034" s="1430"/>
      <c r="K1034" s="1430"/>
      <c r="L1034" s="1430"/>
      <c r="M1034" s="1430"/>
      <c r="N1034" s="1430"/>
      <c r="O1034" s="1430"/>
      <c r="P1034" s="1430"/>
      <c r="Q1034" s="1430"/>
      <c r="R1034" s="1430"/>
      <c r="S1034" s="1430"/>
      <c r="T1034" s="1430"/>
      <c r="U1034" s="1430"/>
      <c r="V1034" s="1430"/>
      <c r="W1034" s="1430"/>
      <c r="X1034" s="1430"/>
      <c r="Y1034" s="1430"/>
      <c r="Z1034" s="1430"/>
      <c r="AA1034" s="1430"/>
      <c r="AB1034" s="1430"/>
      <c r="AC1034" s="1430"/>
      <c r="AD1034" s="1430"/>
      <c r="AE1034" s="1430"/>
      <c r="AF1034" s="1430"/>
      <c r="AG1034" s="1430"/>
      <c r="AH1034" s="1430"/>
      <c r="AI1034" s="1430"/>
      <c r="AJ1034" s="1430"/>
      <c r="AK1034" s="1430"/>
      <c r="AL1034" s="1430"/>
      <c r="AM1034" s="1430"/>
      <c r="AN1034" s="1430"/>
      <c r="AO1034" s="1430"/>
      <c r="AP1034" s="1430"/>
      <c r="AQ1034" s="1430"/>
      <c r="AR1034" s="1430"/>
      <c r="AS1034" s="1430"/>
      <c r="AT1034" s="1430"/>
      <c r="AU1034" s="1430"/>
      <c r="AV1034" s="1430"/>
      <c r="AW1034" s="1430"/>
      <c r="AX1034" s="1430"/>
      <c r="AY1034" s="1430"/>
      <c r="AZ1034" s="1430"/>
      <c r="BA1034" s="1430"/>
      <c r="BB1034" s="1430"/>
      <c r="BC1034" s="1430"/>
      <c r="BD1034" s="1430"/>
    </row>
    <row r="1035" spans="2:56">
      <c r="B1035" s="1430"/>
      <c r="C1035" s="1430"/>
      <c r="D1035" s="1430"/>
      <c r="E1035" s="1430"/>
      <c r="F1035" s="1430"/>
      <c r="G1035" s="1430"/>
      <c r="H1035" s="1430"/>
      <c r="I1035" s="1430"/>
      <c r="J1035" s="1430"/>
      <c r="K1035" s="1430"/>
      <c r="L1035" s="1430"/>
      <c r="M1035" s="1430"/>
      <c r="N1035" s="1430"/>
      <c r="O1035" s="1430"/>
      <c r="P1035" s="1430"/>
      <c r="Q1035" s="1430"/>
      <c r="R1035" s="1430"/>
      <c r="S1035" s="1430"/>
      <c r="T1035" s="1430"/>
      <c r="U1035" s="1430"/>
      <c r="V1035" s="1430"/>
      <c r="W1035" s="1430"/>
      <c r="X1035" s="1430"/>
      <c r="Y1035" s="1430"/>
      <c r="Z1035" s="1430"/>
      <c r="AA1035" s="1430"/>
      <c r="AB1035" s="1430"/>
      <c r="AC1035" s="1430"/>
      <c r="AD1035" s="1430"/>
      <c r="AE1035" s="1430"/>
      <c r="AF1035" s="1430"/>
      <c r="AG1035" s="1430"/>
      <c r="AH1035" s="1430"/>
      <c r="AI1035" s="1430"/>
      <c r="AJ1035" s="1430"/>
      <c r="AK1035" s="1430"/>
      <c r="AL1035" s="1430"/>
      <c r="AM1035" s="1430"/>
      <c r="AN1035" s="1430"/>
      <c r="AO1035" s="1430"/>
      <c r="AP1035" s="1430"/>
      <c r="AQ1035" s="1430"/>
      <c r="AR1035" s="1430"/>
      <c r="AS1035" s="1430"/>
      <c r="AT1035" s="1430"/>
      <c r="AU1035" s="1430"/>
      <c r="AV1035" s="1430"/>
      <c r="AW1035" s="1430"/>
      <c r="AX1035" s="1430"/>
      <c r="AY1035" s="1430"/>
      <c r="AZ1035" s="1430"/>
      <c r="BA1035" s="1430"/>
      <c r="BB1035" s="1430"/>
      <c r="BC1035" s="1430"/>
      <c r="BD1035" s="1430"/>
    </row>
    <row r="1036" spans="2:56">
      <c r="B1036" s="1430"/>
      <c r="C1036" s="1430"/>
      <c r="D1036" s="1430"/>
      <c r="E1036" s="1430"/>
      <c r="F1036" s="1430"/>
      <c r="G1036" s="1430"/>
      <c r="H1036" s="1430"/>
      <c r="I1036" s="1430"/>
      <c r="J1036" s="1430"/>
      <c r="K1036" s="1430"/>
      <c r="L1036" s="1430"/>
      <c r="M1036" s="1430"/>
      <c r="N1036" s="1430"/>
      <c r="O1036" s="1430"/>
      <c r="P1036" s="1430"/>
      <c r="Q1036" s="1430"/>
      <c r="R1036" s="1430"/>
      <c r="S1036" s="1430"/>
      <c r="T1036" s="1430"/>
      <c r="U1036" s="1430"/>
      <c r="V1036" s="1430"/>
      <c r="W1036" s="1430"/>
      <c r="X1036" s="1430"/>
      <c r="Y1036" s="1430"/>
      <c r="Z1036" s="1430"/>
      <c r="AA1036" s="1430"/>
      <c r="AB1036" s="1430"/>
      <c r="AC1036" s="1430"/>
      <c r="AD1036" s="1430"/>
      <c r="AE1036" s="1430"/>
      <c r="AF1036" s="1430"/>
      <c r="AG1036" s="1430"/>
      <c r="AH1036" s="1430"/>
      <c r="AI1036" s="1430"/>
      <c r="AJ1036" s="1430"/>
      <c r="AK1036" s="1430"/>
      <c r="AL1036" s="1430"/>
      <c r="AM1036" s="1430"/>
      <c r="AN1036" s="1430"/>
      <c r="AO1036" s="1430"/>
      <c r="AP1036" s="1430"/>
      <c r="AQ1036" s="1430"/>
      <c r="AR1036" s="1430"/>
      <c r="AS1036" s="1430"/>
      <c r="AT1036" s="1430"/>
      <c r="AU1036" s="1430"/>
      <c r="AV1036" s="1430"/>
      <c r="AW1036" s="1430"/>
      <c r="AX1036" s="1430"/>
      <c r="AY1036" s="1430"/>
      <c r="AZ1036" s="1430"/>
      <c r="BA1036" s="1430"/>
      <c r="BB1036" s="1430"/>
      <c r="BC1036" s="1430"/>
      <c r="BD1036" s="1430"/>
    </row>
    <row r="1037" spans="2:56">
      <c r="B1037" s="1430"/>
      <c r="C1037" s="1430"/>
      <c r="D1037" s="1430"/>
      <c r="E1037" s="1430"/>
      <c r="F1037" s="1430"/>
      <c r="G1037" s="1430"/>
      <c r="H1037" s="1430"/>
      <c r="I1037" s="1430"/>
      <c r="J1037" s="1430"/>
      <c r="K1037" s="1430"/>
      <c r="L1037" s="1430"/>
      <c r="M1037" s="1430"/>
      <c r="N1037" s="1430"/>
      <c r="O1037" s="1430"/>
      <c r="P1037" s="1430"/>
      <c r="Q1037" s="1430"/>
      <c r="R1037" s="1430"/>
      <c r="S1037" s="1430"/>
      <c r="T1037" s="1430"/>
      <c r="U1037" s="1430"/>
      <c r="V1037" s="1430"/>
      <c r="W1037" s="1430"/>
      <c r="X1037" s="1430"/>
      <c r="Y1037" s="1430"/>
      <c r="Z1037" s="1430"/>
      <c r="AA1037" s="1430"/>
      <c r="AB1037" s="1430"/>
      <c r="AC1037" s="1430"/>
      <c r="AD1037" s="1430"/>
      <c r="AE1037" s="1430"/>
      <c r="AF1037" s="1430"/>
      <c r="AG1037" s="1430"/>
      <c r="AH1037" s="1430"/>
      <c r="AI1037" s="1430"/>
      <c r="AJ1037" s="1430"/>
      <c r="AK1037" s="1430"/>
      <c r="AL1037" s="1430"/>
      <c r="AM1037" s="1430"/>
      <c r="AN1037" s="1430"/>
      <c r="AO1037" s="1430"/>
      <c r="AP1037" s="1430"/>
      <c r="AQ1037" s="1430"/>
      <c r="AR1037" s="1430"/>
      <c r="AS1037" s="1430"/>
      <c r="AT1037" s="1430"/>
      <c r="AU1037" s="1430"/>
      <c r="AV1037" s="1430"/>
      <c r="AW1037" s="1430"/>
      <c r="AX1037" s="1430"/>
      <c r="AY1037" s="1430"/>
      <c r="AZ1037" s="1430"/>
      <c r="BA1037" s="1430"/>
      <c r="BB1037" s="1430"/>
      <c r="BC1037" s="1430"/>
      <c r="BD1037" s="1430"/>
    </row>
    <row r="1038" spans="2:56">
      <c r="B1038" s="1430"/>
      <c r="C1038" s="1430"/>
      <c r="D1038" s="1430"/>
      <c r="E1038" s="1430"/>
      <c r="F1038" s="1430"/>
      <c r="G1038" s="1430"/>
      <c r="H1038" s="1430"/>
      <c r="I1038" s="1430"/>
      <c r="J1038" s="1430"/>
      <c r="K1038" s="1430"/>
      <c r="L1038" s="1430"/>
      <c r="M1038" s="1430"/>
      <c r="N1038" s="1430"/>
      <c r="O1038" s="1430"/>
      <c r="P1038" s="1430"/>
      <c r="Q1038" s="1430"/>
      <c r="R1038" s="1430"/>
      <c r="S1038" s="1430"/>
      <c r="T1038" s="1430"/>
      <c r="U1038" s="1430"/>
      <c r="V1038" s="1430"/>
      <c r="W1038" s="1430"/>
      <c r="X1038" s="1430"/>
      <c r="Y1038" s="1430"/>
      <c r="Z1038" s="1430"/>
      <c r="AA1038" s="1430"/>
      <c r="AB1038" s="1430"/>
      <c r="AC1038" s="1430"/>
      <c r="AD1038" s="1430"/>
      <c r="AE1038" s="1430"/>
      <c r="AF1038" s="1430"/>
      <c r="AG1038" s="1430"/>
      <c r="AH1038" s="1430"/>
      <c r="AI1038" s="1430"/>
      <c r="AJ1038" s="1430"/>
      <c r="AK1038" s="1430"/>
      <c r="AL1038" s="1430"/>
      <c r="AM1038" s="1430"/>
      <c r="AN1038" s="1430"/>
      <c r="AO1038" s="1430"/>
      <c r="AP1038" s="1430"/>
      <c r="AQ1038" s="1430"/>
      <c r="AR1038" s="1430"/>
      <c r="AS1038" s="1430"/>
      <c r="AT1038" s="1430"/>
      <c r="AU1038" s="1430"/>
      <c r="AV1038" s="1430"/>
      <c r="AW1038" s="1430"/>
      <c r="AX1038" s="1430"/>
      <c r="AY1038" s="1430"/>
      <c r="AZ1038" s="1430"/>
      <c r="BA1038" s="1430"/>
      <c r="BB1038" s="1430"/>
      <c r="BC1038" s="1430"/>
      <c r="BD1038" s="1430"/>
    </row>
    <row r="1039" spans="2:56">
      <c r="B1039" s="1430"/>
      <c r="C1039" s="1430"/>
      <c r="D1039" s="1430"/>
      <c r="E1039" s="1430"/>
      <c r="F1039" s="1430"/>
      <c r="G1039" s="1430"/>
      <c r="H1039" s="1430"/>
      <c r="I1039" s="1430"/>
      <c r="J1039" s="1430"/>
      <c r="K1039" s="1430"/>
      <c r="L1039" s="1430"/>
      <c r="M1039" s="1430"/>
      <c r="N1039" s="1430"/>
      <c r="O1039" s="1430"/>
      <c r="P1039" s="1430"/>
      <c r="Q1039" s="1430"/>
      <c r="R1039" s="1430"/>
      <c r="S1039" s="1430"/>
      <c r="T1039" s="1430"/>
      <c r="U1039" s="1430"/>
      <c r="V1039" s="1430"/>
      <c r="W1039" s="1430"/>
      <c r="X1039" s="1430"/>
      <c r="Y1039" s="1430"/>
      <c r="Z1039" s="1430"/>
      <c r="AA1039" s="1430"/>
      <c r="AB1039" s="1430"/>
      <c r="AC1039" s="1430"/>
      <c r="AD1039" s="1430"/>
      <c r="AE1039" s="1430"/>
      <c r="AF1039" s="1430"/>
      <c r="AG1039" s="1430"/>
      <c r="AH1039" s="1430"/>
      <c r="AI1039" s="1430"/>
      <c r="AJ1039" s="1430"/>
      <c r="AK1039" s="1430"/>
      <c r="AL1039" s="1430"/>
      <c r="AM1039" s="1430"/>
      <c r="AN1039" s="1430"/>
      <c r="AO1039" s="1430"/>
      <c r="AP1039" s="1430"/>
      <c r="AQ1039" s="1430"/>
      <c r="AR1039" s="1430"/>
      <c r="AS1039" s="1430"/>
      <c r="AT1039" s="1430"/>
      <c r="AU1039" s="1430"/>
      <c r="AV1039" s="1430"/>
      <c r="AW1039" s="1430"/>
      <c r="AX1039" s="1430"/>
      <c r="AY1039" s="1430"/>
      <c r="AZ1039" s="1430"/>
      <c r="BA1039" s="1430"/>
      <c r="BB1039" s="1430"/>
      <c r="BC1039" s="1430"/>
      <c r="BD1039" s="1430"/>
    </row>
    <row r="1040" spans="2:56">
      <c r="B1040" s="1430"/>
      <c r="C1040" s="1430"/>
      <c r="D1040" s="1430"/>
      <c r="E1040" s="1430"/>
      <c r="F1040" s="1430"/>
      <c r="G1040" s="1430"/>
      <c r="H1040" s="1430"/>
      <c r="I1040" s="1430"/>
      <c r="J1040" s="1430"/>
      <c r="K1040" s="1430"/>
      <c r="L1040" s="1430"/>
      <c r="M1040" s="1430"/>
      <c r="N1040" s="1430"/>
      <c r="O1040" s="1430"/>
      <c r="P1040" s="1430"/>
      <c r="Q1040" s="1430"/>
      <c r="R1040" s="1430"/>
      <c r="S1040" s="1430"/>
      <c r="T1040" s="1430"/>
      <c r="U1040" s="1430"/>
      <c r="V1040" s="1430"/>
      <c r="W1040" s="1430"/>
      <c r="X1040" s="1430"/>
      <c r="Y1040" s="1430"/>
      <c r="Z1040" s="1430"/>
      <c r="AA1040" s="1430"/>
      <c r="AB1040" s="1430"/>
      <c r="AC1040" s="1430"/>
      <c r="AD1040" s="1430"/>
      <c r="AE1040" s="1430"/>
      <c r="AF1040" s="1430"/>
      <c r="AG1040" s="1430"/>
      <c r="AH1040" s="1430"/>
      <c r="AI1040" s="1430"/>
      <c r="AJ1040" s="1430"/>
      <c r="AK1040" s="1430"/>
      <c r="AL1040" s="1430"/>
      <c r="AM1040" s="1430"/>
      <c r="AN1040" s="1430"/>
      <c r="AO1040" s="1430"/>
      <c r="AP1040" s="1430"/>
      <c r="AQ1040" s="1430"/>
      <c r="AR1040" s="1430"/>
      <c r="AS1040" s="1430"/>
      <c r="AT1040" s="1430"/>
      <c r="AU1040" s="1430"/>
      <c r="AV1040" s="1430"/>
      <c r="AW1040" s="1430"/>
      <c r="AX1040" s="1430"/>
      <c r="AY1040" s="1430"/>
      <c r="AZ1040" s="1430"/>
      <c r="BA1040" s="1430"/>
      <c r="BB1040" s="1430"/>
      <c r="BC1040" s="1430"/>
      <c r="BD1040" s="1430"/>
    </row>
    <row r="1041" spans="2:56">
      <c r="B1041" s="1430"/>
      <c r="C1041" s="1430"/>
      <c r="D1041" s="1430"/>
      <c r="E1041" s="1430"/>
      <c r="F1041" s="1430"/>
      <c r="G1041" s="1430"/>
      <c r="H1041" s="1430"/>
      <c r="I1041" s="1430"/>
      <c r="J1041" s="1430"/>
      <c r="K1041" s="1430"/>
      <c r="L1041" s="1430"/>
      <c r="M1041" s="1430"/>
      <c r="N1041" s="1430"/>
      <c r="O1041" s="1430"/>
      <c r="P1041" s="1430"/>
      <c r="Q1041" s="1430"/>
      <c r="R1041" s="1430"/>
      <c r="S1041" s="1430"/>
      <c r="T1041" s="1430"/>
      <c r="U1041" s="1430"/>
      <c r="V1041" s="1430"/>
      <c r="W1041" s="1430"/>
      <c r="X1041" s="1430"/>
      <c r="Y1041" s="1430"/>
      <c r="Z1041" s="1430"/>
      <c r="AA1041" s="1430"/>
      <c r="AB1041" s="1430"/>
      <c r="AC1041" s="1430"/>
      <c r="AD1041" s="1430"/>
      <c r="AE1041" s="1430"/>
      <c r="AF1041" s="1430"/>
      <c r="AG1041" s="1430"/>
      <c r="AH1041" s="1430"/>
      <c r="AI1041" s="1430"/>
      <c r="AJ1041" s="1430"/>
      <c r="AK1041" s="1430"/>
      <c r="AL1041" s="1430"/>
      <c r="AM1041" s="1430"/>
      <c r="AN1041" s="1430"/>
      <c r="AO1041" s="1430"/>
      <c r="AP1041" s="1430"/>
      <c r="AQ1041" s="1430"/>
      <c r="AR1041" s="1430"/>
      <c r="AS1041" s="1430"/>
      <c r="AT1041" s="1430"/>
      <c r="AU1041" s="1430"/>
      <c r="AV1041" s="1430"/>
      <c r="AW1041" s="1430"/>
      <c r="AX1041" s="1430"/>
      <c r="AY1041" s="1430"/>
      <c r="AZ1041" s="1430"/>
      <c r="BA1041" s="1430"/>
      <c r="BB1041" s="1430"/>
      <c r="BC1041" s="1430"/>
      <c r="BD1041" s="1430"/>
    </row>
    <row r="1042" spans="2:56">
      <c r="B1042" s="1430"/>
      <c r="C1042" s="1430"/>
      <c r="D1042" s="1430"/>
      <c r="E1042" s="1430"/>
      <c r="F1042" s="1430"/>
      <c r="G1042" s="1430"/>
      <c r="H1042" s="1430"/>
      <c r="I1042" s="1430"/>
      <c r="J1042" s="1430"/>
      <c r="K1042" s="1430"/>
      <c r="L1042" s="1430"/>
      <c r="M1042" s="1430"/>
      <c r="N1042" s="1430"/>
      <c r="O1042" s="1430"/>
      <c r="P1042" s="1430"/>
      <c r="Q1042" s="1430"/>
      <c r="R1042" s="1430"/>
      <c r="S1042" s="1430"/>
      <c r="T1042" s="1430"/>
      <c r="U1042" s="1430"/>
      <c r="V1042" s="1430"/>
      <c r="W1042" s="1430"/>
      <c r="X1042" s="1430"/>
      <c r="Y1042" s="1430"/>
      <c r="Z1042" s="1430"/>
      <c r="AA1042" s="1430"/>
      <c r="AB1042" s="1430"/>
      <c r="AC1042" s="1430"/>
      <c r="AD1042" s="1430"/>
      <c r="AE1042" s="1430"/>
      <c r="AF1042" s="1430"/>
      <c r="AG1042" s="1430"/>
      <c r="AH1042" s="1430"/>
      <c r="AI1042" s="1430"/>
      <c r="AJ1042" s="1430"/>
      <c r="AK1042" s="1430"/>
      <c r="AL1042" s="1430"/>
      <c r="AM1042" s="1430"/>
      <c r="AN1042" s="1430"/>
      <c r="AO1042" s="1430"/>
      <c r="AP1042" s="1430"/>
      <c r="AQ1042" s="1430"/>
      <c r="AR1042" s="1430"/>
      <c r="AS1042" s="1430"/>
      <c r="AT1042" s="1430"/>
      <c r="AU1042" s="1430"/>
      <c r="AV1042" s="1430"/>
      <c r="AW1042" s="1430"/>
      <c r="AX1042" s="1430"/>
      <c r="AY1042" s="1430"/>
      <c r="AZ1042" s="1430"/>
      <c r="BA1042" s="1430"/>
      <c r="BB1042" s="1430"/>
      <c r="BC1042" s="1430"/>
      <c r="BD1042" s="1430"/>
    </row>
    <row r="1043" spans="2:56">
      <c r="B1043" s="1430"/>
      <c r="C1043" s="1430"/>
      <c r="D1043" s="1430"/>
      <c r="E1043" s="1430"/>
      <c r="F1043" s="1430"/>
      <c r="G1043" s="1430"/>
      <c r="H1043" s="1430"/>
      <c r="I1043" s="1430"/>
      <c r="J1043" s="1430"/>
      <c r="K1043" s="1430"/>
      <c r="L1043" s="1430"/>
      <c r="M1043" s="1430"/>
      <c r="N1043" s="1430"/>
      <c r="O1043" s="1430"/>
      <c r="P1043" s="1430"/>
      <c r="Q1043" s="1430"/>
      <c r="R1043" s="1430"/>
      <c r="S1043" s="1430"/>
      <c r="T1043" s="1430"/>
      <c r="U1043" s="1430"/>
      <c r="V1043" s="1430"/>
      <c r="W1043" s="1430"/>
      <c r="X1043" s="1430"/>
      <c r="Y1043" s="1430"/>
      <c r="Z1043" s="1430"/>
      <c r="AA1043" s="1430"/>
      <c r="AB1043" s="1430"/>
      <c r="AC1043" s="1430"/>
      <c r="AD1043" s="1430"/>
      <c r="AE1043" s="1430"/>
      <c r="AF1043" s="1430"/>
      <c r="AG1043" s="1430"/>
      <c r="AH1043" s="1430"/>
      <c r="AI1043" s="1430"/>
      <c r="AJ1043" s="1430"/>
      <c r="AK1043" s="1430"/>
      <c r="AL1043" s="1430"/>
      <c r="AM1043" s="1430"/>
      <c r="AN1043" s="1430"/>
      <c r="AO1043" s="1430"/>
      <c r="AP1043" s="1430"/>
      <c r="AQ1043" s="1430"/>
      <c r="AR1043" s="1430"/>
      <c r="AS1043" s="1430"/>
      <c r="AT1043" s="1430"/>
      <c r="AU1043" s="1430"/>
      <c r="AV1043" s="1430"/>
      <c r="AW1043" s="1430"/>
      <c r="AX1043" s="1430"/>
      <c r="AY1043" s="1430"/>
      <c r="AZ1043" s="1430"/>
      <c r="BA1043" s="1430"/>
      <c r="BB1043" s="1430"/>
      <c r="BC1043" s="1430"/>
      <c r="BD1043" s="1430"/>
    </row>
    <row r="1044" spans="2:56">
      <c r="B1044" s="1430"/>
      <c r="C1044" s="1430"/>
      <c r="D1044" s="1430"/>
      <c r="E1044" s="1430"/>
      <c r="F1044" s="1430"/>
      <c r="G1044" s="1430"/>
      <c r="H1044" s="1430"/>
      <c r="I1044" s="1430"/>
      <c r="J1044" s="1430"/>
      <c r="K1044" s="1430"/>
      <c r="L1044" s="1430"/>
      <c r="M1044" s="1430"/>
      <c r="N1044" s="1430"/>
      <c r="O1044" s="1430"/>
      <c r="P1044" s="1430"/>
      <c r="Q1044" s="1430"/>
      <c r="R1044" s="1430"/>
      <c r="S1044" s="1430"/>
      <c r="T1044" s="1430"/>
      <c r="U1044" s="1430"/>
      <c r="V1044" s="1430"/>
      <c r="W1044" s="1430"/>
      <c r="X1044" s="1430"/>
      <c r="Y1044" s="1430"/>
      <c r="Z1044" s="1430"/>
      <c r="AA1044" s="1430"/>
      <c r="AB1044" s="1430"/>
      <c r="AC1044" s="1430"/>
      <c r="AD1044" s="1430"/>
      <c r="AE1044" s="1430"/>
      <c r="AF1044" s="1430"/>
      <c r="AG1044" s="1430"/>
      <c r="AH1044" s="1430"/>
      <c r="AI1044" s="1430"/>
      <c r="AJ1044" s="1430"/>
      <c r="AK1044" s="1430"/>
      <c r="AL1044" s="1430"/>
      <c r="AM1044" s="1430"/>
      <c r="AN1044" s="1430"/>
      <c r="AO1044" s="1430"/>
      <c r="AP1044" s="1430"/>
      <c r="AQ1044" s="1430"/>
      <c r="AR1044" s="1430"/>
      <c r="AS1044" s="1430"/>
      <c r="AT1044" s="1430"/>
      <c r="AU1044" s="1430"/>
      <c r="AV1044" s="1430"/>
      <c r="AW1044" s="1430"/>
      <c r="AX1044" s="1430"/>
      <c r="AY1044" s="1430"/>
      <c r="AZ1044" s="1430"/>
      <c r="BA1044" s="1430"/>
      <c r="BB1044" s="1430"/>
      <c r="BC1044" s="1430"/>
      <c r="BD1044" s="1430"/>
    </row>
    <row r="1045" spans="2:56">
      <c r="B1045" s="1430"/>
      <c r="C1045" s="1430"/>
      <c r="D1045" s="1430"/>
      <c r="E1045" s="1430"/>
      <c r="F1045" s="1430"/>
      <c r="G1045" s="1430"/>
      <c r="H1045" s="1430"/>
      <c r="I1045" s="1430"/>
      <c r="J1045" s="1430"/>
      <c r="K1045" s="1430"/>
      <c r="L1045" s="1430"/>
      <c r="M1045" s="1430"/>
      <c r="N1045" s="1430"/>
      <c r="O1045" s="1430"/>
      <c r="P1045" s="1430"/>
      <c r="Q1045" s="1430"/>
      <c r="R1045" s="1430"/>
      <c r="S1045" s="1430"/>
      <c r="T1045" s="1430"/>
      <c r="U1045" s="1430"/>
      <c r="V1045" s="1430"/>
      <c r="W1045" s="1430"/>
      <c r="X1045" s="1430"/>
      <c r="Y1045" s="1430"/>
      <c r="Z1045" s="1430"/>
      <c r="AA1045" s="1430"/>
      <c r="AB1045" s="1430"/>
      <c r="AC1045" s="1430"/>
      <c r="AD1045" s="1430"/>
      <c r="AE1045" s="1430"/>
      <c r="AF1045" s="1430"/>
      <c r="AG1045" s="1430"/>
      <c r="AH1045" s="1430"/>
      <c r="AI1045" s="1430"/>
      <c r="AJ1045" s="1430"/>
      <c r="AK1045" s="1430"/>
      <c r="AL1045" s="1430"/>
      <c r="AM1045" s="1430"/>
      <c r="AN1045" s="1430"/>
      <c r="AO1045" s="1430"/>
      <c r="AP1045" s="1430"/>
      <c r="AQ1045" s="1430"/>
      <c r="AR1045" s="1430"/>
      <c r="AS1045" s="1430"/>
      <c r="AT1045" s="1430"/>
      <c r="AU1045" s="1430"/>
      <c r="AV1045" s="1430"/>
      <c r="AW1045" s="1430"/>
      <c r="AX1045" s="1430"/>
      <c r="AY1045" s="1430"/>
      <c r="AZ1045" s="1430"/>
      <c r="BA1045" s="1430"/>
      <c r="BB1045" s="1430"/>
      <c r="BC1045" s="1430"/>
      <c r="BD1045" s="1430"/>
    </row>
    <row r="1046" spans="2:56">
      <c r="B1046" s="1430"/>
      <c r="C1046" s="1430"/>
      <c r="D1046" s="1430"/>
      <c r="E1046" s="1430"/>
      <c r="F1046" s="1430"/>
      <c r="G1046" s="1430"/>
      <c r="H1046" s="1430"/>
      <c r="I1046" s="1430"/>
      <c r="J1046" s="1430"/>
      <c r="K1046" s="1430"/>
      <c r="L1046" s="1430"/>
      <c r="M1046" s="1430"/>
      <c r="N1046" s="1430"/>
      <c r="O1046" s="1430"/>
      <c r="P1046" s="1430"/>
      <c r="Q1046" s="1430"/>
      <c r="R1046" s="1430"/>
      <c r="S1046" s="1430"/>
      <c r="T1046" s="1430"/>
      <c r="U1046" s="1430"/>
      <c r="V1046" s="1430"/>
      <c r="W1046" s="1430"/>
      <c r="X1046" s="1430"/>
      <c r="Y1046" s="1430"/>
      <c r="Z1046" s="1430"/>
      <c r="AA1046" s="1430"/>
      <c r="AB1046" s="1430"/>
      <c r="AC1046" s="1430"/>
      <c r="AD1046" s="1430"/>
      <c r="AE1046" s="1430"/>
      <c r="AF1046" s="1430"/>
      <c r="AG1046" s="1430"/>
      <c r="AH1046" s="1430"/>
      <c r="AI1046" s="1430"/>
      <c r="AJ1046" s="1430"/>
      <c r="AK1046" s="1430"/>
      <c r="AL1046" s="1430"/>
      <c r="AM1046" s="1430"/>
      <c r="AN1046" s="1430"/>
      <c r="AO1046" s="1430"/>
      <c r="AP1046" s="1430"/>
      <c r="AQ1046" s="1430"/>
      <c r="AR1046" s="1430"/>
      <c r="AS1046" s="1430"/>
      <c r="AT1046" s="1430"/>
      <c r="AU1046" s="1430"/>
      <c r="AV1046" s="1430"/>
      <c r="AW1046" s="1430"/>
      <c r="AX1046" s="1430"/>
      <c r="AY1046" s="1430"/>
      <c r="AZ1046" s="1430"/>
      <c r="BA1046" s="1430"/>
      <c r="BB1046" s="1430"/>
      <c r="BC1046" s="1430"/>
      <c r="BD1046" s="1430"/>
    </row>
    <row r="1047" spans="2:56">
      <c r="B1047" s="1430"/>
      <c r="C1047" s="1430"/>
      <c r="D1047" s="1430"/>
      <c r="E1047" s="1430"/>
      <c r="F1047" s="1430"/>
      <c r="G1047" s="1430"/>
      <c r="H1047" s="1430"/>
      <c r="I1047" s="1430"/>
      <c r="J1047" s="1430"/>
      <c r="K1047" s="1430"/>
      <c r="L1047" s="1430"/>
      <c r="M1047" s="1430"/>
      <c r="N1047" s="1430"/>
      <c r="O1047" s="1430"/>
      <c r="P1047" s="1430"/>
      <c r="Q1047" s="1430"/>
      <c r="R1047" s="1430"/>
      <c r="S1047" s="1430"/>
      <c r="T1047" s="1430"/>
      <c r="U1047" s="1430"/>
      <c r="V1047" s="1430"/>
      <c r="W1047" s="1430"/>
      <c r="X1047" s="1430"/>
      <c r="Y1047" s="1430"/>
      <c r="Z1047" s="1430"/>
      <c r="AA1047" s="1430"/>
      <c r="AB1047" s="1430"/>
      <c r="AC1047" s="1430"/>
      <c r="AD1047" s="1430"/>
      <c r="AE1047" s="1430"/>
      <c r="AF1047" s="1430"/>
      <c r="AG1047" s="1430"/>
      <c r="AH1047" s="1430"/>
      <c r="AI1047" s="1430"/>
      <c r="AJ1047" s="1430"/>
      <c r="AK1047" s="1430"/>
      <c r="AL1047" s="1430"/>
      <c r="AM1047" s="1430"/>
      <c r="AN1047" s="1430"/>
      <c r="AO1047" s="1430"/>
      <c r="AP1047" s="1430"/>
      <c r="AQ1047" s="1430"/>
      <c r="AR1047" s="1430"/>
      <c r="AS1047" s="1430"/>
      <c r="AT1047" s="1430"/>
      <c r="AU1047" s="1430"/>
      <c r="AV1047" s="1430"/>
      <c r="AW1047" s="1430"/>
      <c r="AX1047" s="1430"/>
      <c r="AY1047" s="1430"/>
      <c r="AZ1047" s="1430"/>
      <c r="BA1047" s="1430"/>
      <c r="BB1047" s="1430"/>
      <c r="BC1047" s="1430"/>
      <c r="BD1047" s="1430"/>
    </row>
    <row r="1048" spans="2:56">
      <c r="B1048" s="1430"/>
      <c r="C1048" s="1430"/>
      <c r="D1048" s="1430"/>
      <c r="E1048" s="1430"/>
      <c r="F1048" s="1430"/>
      <c r="G1048" s="1430"/>
      <c r="H1048" s="1430"/>
      <c r="I1048" s="1430"/>
      <c r="J1048" s="1430"/>
      <c r="K1048" s="1430"/>
      <c r="L1048" s="1430"/>
      <c r="M1048" s="1430"/>
      <c r="N1048" s="1430"/>
      <c r="O1048" s="1430"/>
      <c r="P1048" s="1430"/>
      <c r="Q1048" s="1430"/>
      <c r="R1048" s="1430"/>
      <c r="S1048" s="1430"/>
      <c r="T1048" s="1430"/>
      <c r="U1048" s="1430"/>
      <c r="V1048" s="1430"/>
      <c r="W1048" s="1430"/>
      <c r="X1048" s="1430"/>
      <c r="Y1048" s="1430"/>
      <c r="Z1048" s="1430"/>
      <c r="AA1048" s="1430"/>
      <c r="AB1048" s="1430"/>
      <c r="AC1048" s="1430"/>
      <c r="AD1048" s="1430"/>
      <c r="AE1048" s="1430"/>
      <c r="AF1048" s="1430"/>
      <c r="AG1048" s="1430"/>
      <c r="AH1048" s="1430"/>
      <c r="AI1048" s="1430"/>
      <c r="AJ1048" s="1430"/>
      <c r="AK1048" s="1430"/>
      <c r="AL1048" s="1430"/>
      <c r="AM1048" s="1430"/>
      <c r="AN1048" s="1430"/>
      <c r="AO1048" s="1430"/>
      <c r="AP1048" s="1430"/>
      <c r="AQ1048" s="1430"/>
      <c r="AR1048" s="1430"/>
      <c r="AS1048" s="1430"/>
      <c r="AT1048" s="1430"/>
      <c r="AU1048" s="1430"/>
      <c r="AV1048" s="1430"/>
      <c r="AW1048" s="1430"/>
      <c r="AX1048" s="1430"/>
      <c r="AY1048" s="1430"/>
      <c r="AZ1048" s="1430"/>
      <c r="BA1048" s="1430"/>
      <c r="BB1048" s="1430"/>
      <c r="BC1048" s="1430"/>
      <c r="BD1048" s="1430"/>
    </row>
    <row r="1049" spans="2:56">
      <c r="B1049" s="1430"/>
      <c r="C1049" s="1430"/>
      <c r="D1049" s="1430"/>
      <c r="E1049" s="1430"/>
      <c r="F1049" s="1430"/>
      <c r="G1049" s="1430"/>
      <c r="H1049" s="1430"/>
      <c r="I1049" s="1430"/>
      <c r="J1049" s="1430"/>
      <c r="K1049" s="1430"/>
      <c r="L1049" s="1430"/>
      <c r="M1049" s="1430"/>
      <c r="N1049" s="1430"/>
      <c r="O1049" s="1430"/>
      <c r="P1049" s="1430"/>
      <c r="Q1049" s="1430"/>
      <c r="R1049" s="1430"/>
      <c r="S1049" s="1430"/>
      <c r="T1049" s="1430"/>
      <c r="U1049" s="1430"/>
      <c r="V1049" s="1430"/>
      <c r="W1049" s="1430"/>
      <c r="X1049" s="1430"/>
      <c r="Y1049" s="1430"/>
      <c r="Z1049" s="1430"/>
      <c r="AA1049" s="1430"/>
      <c r="AB1049" s="1430"/>
      <c r="AC1049" s="1430"/>
      <c r="AD1049" s="1430"/>
      <c r="AE1049" s="1430"/>
      <c r="AF1049" s="1430"/>
      <c r="AG1049" s="1430"/>
      <c r="AH1049" s="1430"/>
      <c r="AI1049" s="1430"/>
      <c r="AJ1049" s="1430"/>
      <c r="AK1049" s="1430"/>
      <c r="AL1049" s="1430"/>
      <c r="AM1049" s="1430"/>
      <c r="AN1049" s="1430"/>
      <c r="AO1049" s="1430"/>
      <c r="AP1049" s="1430"/>
      <c r="AQ1049" s="1430"/>
      <c r="AR1049" s="1430"/>
      <c r="AS1049" s="1430"/>
      <c r="AT1049" s="1430"/>
      <c r="AU1049" s="1430"/>
      <c r="AV1049" s="1430"/>
      <c r="AW1049" s="1430"/>
      <c r="AX1049" s="1430"/>
      <c r="AY1049" s="1430"/>
      <c r="AZ1049" s="1430"/>
      <c r="BA1049" s="1430"/>
      <c r="BB1049" s="1430"/>
      <c r="BC1049" s="1430"/>
      <c r="BD1049" s="1430"/>
    </row>
    <row r="1050" spans="2:56">
      <c r="B1050" s="1430"/>
      <c r="C1050" s="1430"/>
      <c r="D1050" s="1430"/>
      <c r="E1050" s="1430"/>
      <c r="F1050" s="1430"/>
      <c r="G1050" s="1430"/>
      <c r="H1050" s="1430"/>
      <c r="I1050" s="1430"/>
      <c r="J1050" s="1430"/>
      <c r="K1050" s="1430"/>
      <c r="L1050" s="1430"/>
      <c r="M1050" s="1430"/>
      <c r="N1050" s="1430"/>
      <c r="O1050" s="1430"/>
      <c r="P1050" s="1430"/>
      <c r="Q1050" s="1430"/>
      <c r="R1050" s="1430"/>
      <c r="S1050" s="1430"/>
      <c r="T1050" s="1430"/>
      <c r="U1050" s="1430"/>
      <c r="V1050" s="1430"/>
      <c r="W1050" s="1430"/>
      <c r="X1050" s="1430"/>
      <c r="Y1050" s="1430"/>
      <c r="Z1050" s="1430"/>
      <c r="AA1050" s="1430"/>
      <c r="AB1050" s="1430"/>
      <c r="AC1050" s="1430"/>
      <c r="AD1050" s="1430"/>
      <c r="AE1050" s="1430"/>
      <c r="AF1050" s="1430"/>
      <c r="AG1050" s="1430"/>
      <c r="AH1050" s="1430"/>
      <c r="AI1050" s="1430"/>
      <c r="AJ1050" s="1430"/>
      <c r="AK1050" s="1430"/>
      <c r="AL1050" s="1430"/>
      <c r="AM1050" s="1430"/>
      <c r="AN1050" s="1430"/>
      <c r="AO1050" s="1430"/>
      <c r="AP1050" s="1430"/>
      <c r="AQ1050" s="1430"/>
      <c r="AR1050" s="1430"/>
      <c r="AS1050" s="1430"/>
      <c r="AT1050" s="1430"/>
      <c r="AU1050" s="1430"/>
      <c r="AV1050" s="1430"/>
      <c r="AW1050" s="1430"/>
      <c r="AX1050" s="1430"/>
      <c r="AY1050" s="1430"/>
      <c r="AZ1050" s="1430"/>
      <c r="BA1050" s="1430"/>
      <c r="BB1050" s="1430"/>
      <c r="BC1050" s="1430"/>
      <c r="BD1050" s="1430"/>
    </row>
    <row r="1051" spans="2:56">
      <c r="B1051" s="1430"/>
      <c r="C1051" s="1430"/>
      <c r="D1051" s="1430"/>
      <c r="E1051" s="1430"/>
      <c r="F1051" s="1430"/>
      <c r="G1051" s="1430"/>
      <c r="H1051" s="1430"/>
      <c r="I1051" s="1430"/>
      <c r="J1051" s="1430"/>
      <c r="K1051" s="1430"/>
      <c r="L1051" s="1430"/>
      <c r="M1051" s="1430"/>
      <c r="N1051" s="1430"/>
      <c r="O1051" s="1430"/>
      <c r="P1051" s="1430"/>
      <c r="Q1051" s="1430"/>
      <c r="R1051" s="1430"/>
      <c r="S1051" s="1430"/>
      <c r="T1051" s="1430"/>
      <c r="U1051" s="1430"/>
      <c r="V1051" s="1430"/>
      <c r="W1051" s="1430"/>
      <c r="X1051" s="1430"/>
      <c r="Y1051" s="1430"/>
      <c r="Z1051" s="1430"/>
      <c r="AA1051" s="1430"/>
      <c r="AB1051" s="1430"/>
      <c r="AC1051" s="1430"/>
      <c r="AD1051" s="1430"/>
      <c r="AE1051" s="1430"/>
      <c r="AF1051" s="1430"/>
      <c r="AG1051" s="1430"/>
      <c r="AH1051" s="1430"/>
      <c r="AI1051" s="1430"/>
      <c r="AJ1051" s="1430"/>
      <c r="AK1051" s="1430"/>
      <c r="AL1051" s="1430"/>
      <c r="AM1051" s="1430"/>
      <c r="AN1051" s="1430"/>
      <c r="AO1051" s="1430"/>
      <c r="AP1051" s="1430"/>
      <c r="AQ1051" s="1430"/>
      <c r="AR1051" s="1430"/>
      <c r="AS1051" s="1430"/>
      <c r="AT1051" s="1430"/>
      <c r="AU1051" s="1430"/>
      <c r="AV1051" s="1430"/>
      <c r="AW1051" s="1430"/>
      <c r="AX1051" s="1430"/>
      <c r="AY1051" s="1430"/>
      <c r="AZ1051" s="1430"/>
      <c r="BA1051" s="1430"/>
      <c r="BB1051" s="1430"/>
      <c r="BC1051" s="1430"/>
      <c r="BD1051" s="1430"/>
    </row>
    <row r="1052" spans="2:56">
      <c r="B1052" s="1430"/>
      <c r="C1052" s="1430"/>
      <c r="D1052" s="1430"/>
      <c r="E1052" s="1430"/>
      <c r="F1052" s="1430"/>
      <c r="G1052" s="1430"/>
      <c r="H1052" s="1430"/>
      <c r="I1052" s="1430"/>
      <c r="J1052" s="1430"/>
      <c r="K1052" s="1430"/>
      <c r="L1052" s="1430"/>
      <c r="M1052" s="1430"/>
      <c r="N1052" s="1430"/>
      <c r="O1052" s="1430"/>
      <c r="P1052" s="1430"/>
      <c r="Q1052" s="1430"/>
      <c r="R1052" s="1430"/>
      <c r="S1052" s="1430"/>
      <c r="T1052" s="1430"/>
      <c r="U1052" s="1430"/>
      <c r="V1052" s="1430"/>
      <c r="W1052" s="1430"/>
      <c r="X1052" s="1430"/>
      <c r="Y1052" s="1430"/>
      <c r="Z1052" s="1430"/>
      <c r="AA1052" s="1430"/>
      <c r="AB1052" s="1430"/>
      <c r="AC1052" s="1430"/>
      <c r="AD1052" s="1430"/>
      <c r="AE1052" s="1430"/>
      <c r="AF1052" s="1430"/>
      <c r="AG1052" s="1430"/>
      <c r="AH1052" s="1430"/>
      <c r="AI1052" s="1430"/>
      <c r="AJ1052" s="1430"/>
      <c r="AK1052" s="1430"/>
      <c r="AL1052" s="1430"/>
      <c r="AM1052" s="1430"/>
      <c r="AN1052" s="1430"/>
      <c r="AO1052" s="1430"/>
      <c r="AP1052" s="1430"/>
      <c r="AQ1052" s="1430"/>
      <c r="AR1052" s="1430"/>
      <c r="AS1052" s="1430"/>
      <c r="AT1052" s="1430"/>
      <c r="AU1052" s="1430"/>
      <c r="AV1052" s="1430"/>
      <c r="AW1052" s="1430"/>
      <c r="AX1052" s="1430"/>
      <c r="AY1052" s="1430"/>
      <c r="AZ1052" s="1430"/>
      <c r="BA1052" s="1430"/>
      <c r="BB1052" s="1430"/>
      <c r="BC1052" s="1430"/>
      <c r="BD1052" s="1430"/>
    </row>
    <row r="1053" spans="2:56">
      <c r="B1053" s="1430"/>
      <c r="C1053" s="1430"/>
      <c r="D1053" s="1430"/>
      <c r="E1053" s="1430"/>
      <c r="F1053" s="1430"/>
      <c r="G1053" s="1430"/>
      <c r="H1053" s="1430"/>
      <c r="I1053" s="1430"/>
      <c r="J1053" s="1430"/>
      <c r="K1053" s="1430"/>
      <c r="L1053" s="1430"/>
      <c r="M1053" s="1430"/>
      <c r="N1053" s="1430"/>
      <c r="O1053" s="1430"/>
      <c r="P1053" s="1430"/>
      <c r="Q1053" s="1430"/>
      <c r="R1053" s="1430"/>
      <c r="S1053" s="1430"/>
      <c r="T1053" s="1430"/>
      <c r="U1053" s="1430"/>
      <c r="V1053" s="1430"/>
      <c r="W1053" s="1430"/>
      <c r="X1053" s="1430"/>
      <c r="Y1053" s="1430"/>
      <c r="Z1053" s="1430"/>
      <c r="AA1053" s="1430"/>
      <c r="AB1053" s="1430"/>
      <c r="AC1053" s="1430"/>
      <c r="AD1053" s="1430"/>
      <c r="AE1053" s="1430"/>
      <c r="AF1053" s="1430"/>
      <c r="AG1053" s="1430"/>
      <c r="AH1053" s="1430"/>
      <c r="AI1053" s="1430"/>
      <c r="AJ1053" s="1430"/>
      <c r="AK1053" s="1430"/>
      <c r="AL1053" s="1430"/>
      <c r="AM1053" s="1430"/>
      <c r="AN1053" s="1430"/>
      <c r="AO1053" s="1430"/>
      <c r="AP1053" s="1430"/>
      <c r="AQ1053" s="1430"/>
      <c r="AR1053" s="1430"/>
      <c r="AS1053" s="1430"/>
      <c r="AT1053" s="1430"/>
      <c r="AU1053" s="1430"/>
      <c r="AV1053" s="1430"/>
      <c r="AW1053" s="1430"/>
      <c r="AX1053" s="1430"/>
      <c r="AY1053" s="1430"/>
      <c r="AZ1053" s="1430"/>
      <c r="BA1053" s="1430"/>
      <c r="BB1053" s="1430"/>
      <c r="BC1053" s="1430"/>
      <c r="BD1053" s="1430"/>
    </row>
    <row r="1054" spans="2:56">
      <c r="B1054" s="1430"/>
      <c r="C1054" s="1430"/>
      <c r="D1054" s="1430"/>
      <c r="E1054" s="1430"/>
      <c r="F1054" s="1430"/>
      <c r="G1054" s="1430"/>
      <c r="H1054" s="1430"/>
      <c r="I1054" s="1430"/>
      <c r="J1054" s="1430"/>
      <c r="K1054" s="1430"/>
      <c r="L1054" s="1430"/>
      <c r="M1054" s="1430"/>
      <c r="N1054" s="1430"/>
      <c r="O1054" s="1430"/>
      <c r="P1054" s="1430"/>
      <c r="Q1054" s="1430"/>
      <c r="R1054" s="1430"/>
      <c r="S1054" s="1430"/>
      <c r="T1054" s="1430"/>
      <c r="U1054" s="1430"/>
      <c r="V1054" s="1430"/>
      <c r="W1054" s="1430"/>
      <c r="X1054" s="1430"/>
      <c r="Y1054" s="1430"/>
      <c r="Z1054" s="1430"/>
      <c r="AA1054" s="1430"/>
      <c r="AB1054" s="1430"/>
      <c r="AC1054" s="1430"/>
      <c r="AD1054" s="1430"/>
      <c r="AE1054" s="1430"/>
      <c r="AF1054" s="1430"/>
      <c r="AG1054" s="1430"/>
      <c r="AH1054" s="1430"/>
      <c r="AI1054" s="1430"/>
      <c r="AJ1054" s="1430"/>
      <c r="AK1054" s="1430"/>
      <c r="AL1054" s="1430"/>
      <c r="AM1054" s="1430"/>
      <c r="AN1054" s="1430"/>
      <c r="AO1054" s="1430"/>
      <c r="AP1054" s="1430"/>
      <c r="AQ1054" s="1430"/>
      <c r="AR1054" s="1430"/>
      <c r="AS1054" s="1430"/>
      <c r="AT1054" s="1430"/>
      <c r="AU1054" s="1430"/>
      <c r="AV1054" s="1430"/>
      <c r="AW1054" s="1430"/>
      <c r="AX1054" s="1430"/>
      <c r="AY1054" s="1430"/>
      <c r="AZ1054" s="1430"/>
      <c r="BA1054" s="1430"/>
      <c r="BB1054" s="1430"/>
      <c r="BC1054" s="1430"/>
      <c r="BD1054" s="1430"/>
    </row>
    <row r="1055" spans="2:56">
      <c r="B1055" s="1430"/>
      <c r="C1055" s="1430"/>
      <c r="D1055" s="1430"/>
      <c r="E1055" s="1430"/>
      <c r="F1055" s="1430"/>
      <c r="G1055" s="1430"/>
      <c r="H1055" s="1430"/>
      <c r="I1055" s="1430"/>
      <c r="J1055" s="1430"/>
      <c r="K1055" s="1430"/>
      <c r="L1055" s="1430"/>
      <c r="M1055" s="1430"/>
      <c r="N1055" s="1430"/>
      <c r="O1055" s="1430"/>
      <c r="P1055" s="1430"/>
      <c r="Q1055" s="1430"/>
      <c r="R1055" s="1430"/>
      <c r="S1055" s="1430"/>
      <c r="T1055" s="1430"/>
      <c r="U1055" s="1430"/>
      <c r="V1055" s="1430"/>
      <c r="W1055" s="1430"/>
      <c r="X1055" s="1430"/>
      <c r="Y1055" s="1430"/>
      <c r="Z1055" s="1430"/>
      <c r="AA1055" s="1430"/>
      <c r="AB1055" s="1430"/>
      <c r="AC1055" s="1430"/>
      <c r="AD1055" s="1430"/>
      <c r="AE1055" s="1430"/>
      <c r="AF1055" s="1430"/>
      <c r="AG1055" s="1430"/>
      <c r="AH1055" s="1430"/>
      <c r="AI1055" s="1430"/>
      <c r="AJ1055" s="1430"/>
      <c r="AK1055" s="1430"/>
      <c r="AL1055" s="1430"/>
      <c r="AM1055" s="1430"/>
      <c r="AN1055" s="1430"/>
      <c r="AO1055" s="1430"/>
      <c r="AP1055" s="1430"/>
      <c r="AQ1055" s="1430"/>
      <c r="AR1055" s="1430"/>
      <c r="AS1055" s="1430"/>
      <c r="AT1055" s="1430"/>
      <c r="AU1055" s="1430"/>
      <c r="AV1055" s="1430"/>
      <c r="AW1055" s="1430"/>
      <c r="AX1055" s="1430"/>
      <c r="AY1055" s="1430"/>
      <c r="AZ1055" s="1430"/>
      <c r="BA1055" s="1430"/>
      <c r="BB1055" s="1430"/>
      <c r="BC1055" s="1430"/>
      <c r="BD1055" s="1430"/>
    </row>
    <row r="1056" spans="2:56">
      <c r="B1056" s="1430"/>
      <c r="C1056" s="1430"/>
      <c r="D1056" s="1430"/>
      <c r="E1056" s="1430"/>
      <c r="F1056" s="1430"/>
      <c r="G1056" s="1430"/>
      <c r="H1056" s="1430"/>
      <c r="I1056" s="1430"/>
      <c r="J1056" s="1430"/>
      <c r="K1056" s="1430"/>
      <c r="L1056" s="1430"/>
      <c r="M1056" s="1430"/>
      <c r="N1056" s="1430"/>
      <c r="O1056" s="1430"/>
      <c r="P1056" s="1430"/>
      <c r="Q1056" s="1430"/>
      <c r="R1056" s="1430"/>
      <c r="S1056" s="1430"/>
      <c r="T1056" s="1430"/>
      <c r="U1056" s="1430"/>
      <c r="V1056" s="1430"/>
      <c r="W1056" s="1430"/>
      <c r="X1056" s="1430"/>
      <c r="Y1056" s="1430"/>
      <c r="Z1056" s="1430"/>
      <c r="AA1056" s="1430"/>
      <c r="AB1056" s="1430"/>
      <c r="AC1056" s="1430"/>
      <c r="AD1056" s="1430"/>
      <c r="AE1056" s="1430"/>
      <c r="AF1056" s="1430"/>
      <c r="AG1056" s="1430"/>
      <c r="AH1056" s="1430"/>
      <c r="AI1056" s="1430"/>
      <c r="AJ1056" s="1430"/>
      <c r="AK1056" s="1430"/>
      <c r="AL1056" s="1430"/>
      <c r="AM1056" s="1430"/>
      <c r="AN1056" s="1430"/>
      <c r="AO1056" s="1430"/>
      <c r="AP1056" s="1430"/>
      <c r="AQ1056" s="1430"/>
      <c r="AR1056" s="1430"/>
      <c r="AS1056" s="1430"/>
      <c r="AT1056" s="1430"/>
      <c r="AU1056" s="1430"/>
      <c r="AV1056" s="1430"/>
      <c r="AW1056" s="1430"/>
      <c r="AX1056" s="1430"/>
      <c r="AY1056" s="1430"/>
      <c r="AZ1056" s="1430"/>
      <c r="BA1056" s="1430"/>
      <c r="BB1056" s="1430"/>
      <c r="BC1056" s="1430"/>
      <c r="BD1056" s="1430"/>
    </row>
    <row r="1057" spans="2:56">
      <c r="B1057" s="1430"/>
      <c r="C1057" s="1430"/>
      <c r="D1057" s="1430"/>
      <c r="E1057" s="1430"/>
      <c r="F1057" s="1430"/>
      <c r="G1057" s="1430"/>
      <c r="H1057" s="1430"/>
      <c r="I1057" s="1430"/>
      <c r="J1057" s="1430"/>
      <c r="K1057" s="1430"/>
      <c r="L1057" s="1430"/>
      <c r="M1057" s="1430"/>
      <c r="N1057" s="1430"/>
      <c r="O1057" s="1430"/>
      <c r="P1057" s="1430"/>
      <c r="Q1057" s="1430"/>
      <c r="R1057" s="1430"/>
      <c r="S1057" s="1430"/>
      <c r="T1057" s="1430"/>
      <c r="U1057" s="1430"/>
      <c r="V1057" s="1430"/>
      <c r="W1057" s="1430"/>
      <c r="X1057" s="1430"/>
      <c r="Y1057" s="1430"/>
      <c r="Z1057" s="1430"/>
      <c r="AA1057" s="1430"/>
      <c r="AB1057" s="1430"/>
      <c r="AC1057" s="1430"/>
      <c r="AD1057" s="1430"/>
      <c r="AE1057" s="1430"/>
      <c r="AF1057" s="1430"/>
      <c r="AG1057" s="1430"/>
      <c r="AH1057" s="1430"/>
      <c r="AI1057" s="1430"/>
      <c r="AJ1057" s="1430"/>
      <c r="AK1057" s="1430"/>
      <c r="AL1057" s="1430"/>
      <c r="AM1057" s="1430"/>
      <c r="AN1057" s="1430"/>
      <c r="AO1057" s="1430"/>
      <c r="AP1057" s="1430"/>
      <c r="AQ1057" s="1430"/>
      <c r="AR1057" s="1430"/>
      <c r="AS1057" s="1430"/>
      <c r="AT1057" s="1430"/>
      <c r="AU1057" s="1430"/>
      <c r="AV1057" s="1430"/>
      <c r="AW1057" s="1430"/>
      <c r="AX1057" s="1430"/>
      <c r="AY1057" s="1430"/>
      <c r="AZ1057" s="1430"/>
      <c r="BA1057" s="1430"/>
      <c r="BB1057" s="1430"/>
      <c r="BC1057" s="1430"/>
      <c r="BD1057" s="1430"/>
    </row>
    <row r="1058" spans="2:56">
      <c r="B1058" s="1430"/>
      <c r="C1058" s="1430"/>
      <c r="D1058" s="1430"/>
      <c r="E1058" s="1430"/>
      <c r="F1058" s="1430"/>
      <c r="G1058" s="1430"/>
      <c r="H1058" s="1430"/>
      <c r="I1058" s="1430"/>
      <c r="J1058" s="1430"/>
      <c r="K1058" s="1430"/>
      <c r="L1058" s="1430"/>
      <c r="M1058" s="1430"/>
      <c r="N1058" s="1430"/>
      <c r="O1058" s="1430"/>
      <c r="P1058" s="1430"/>
      <c r="Q1058" s="1430"/>
      <c r="R1058" s="1430"/>
      <c r="S1058" s="1430"/>
      <c r="T1058" s="1430"/>
      <c r="U1058" s="1430"/>
      <c r="V1058" s="1430"/>
      <c r="W1058" s="1430"/>
      <c r="X1058" s="1430"/>
      <c r="Y1058" s="1430"/>
      <c r="Z1058" s="1430"/>
      <c r="AA1058" s="1430"/>
      <c r="AB1058" s="1430"/>
      <c r="AC1058" s="1430"/>
      <c r="AD1058" s="1430"/>
      <c r="AE1058" s="1430"/>
      <c r="AF1058" s="1430"/>
      <c r="AG1058" s="1430"/>
      <c r="AH1058" s="1430"/>
      <c r="AI1058" s="1430"/>
      <c r="AJ1058" s="1430"/>
      <c r="AK1058" s="1430"/>
      <c r="AL1058" s="1430"/>
      <c r="AM1058" s="1430"/>
      <c r="AN1058" s="1430"/>
      <c r="AO1058" s="1430"/>
      <c r="AP1058" s="1430"/>
      <c r="AQ1058" s="1430"/>
      <c r="AR1058" s="1430"/>
      <c r="AS1058" s="1430"/>
      <c r="AT1058" s="1430"/>
      <c r="AU1058" s="1430"/>
      <c r="AV1058" s="1430"/>
      <c r="AW1058" s="1430"/>
      <c r="AX1058" s="1430"/>
      <c r="AY1058" s="1430"/>
      <c r="AZ1058" s="1430"/>
      <c r="BA1058" s="1430"/>
      <c r="BB1058" s="1430"/>
      <c r="BC1058" s="1430"/>
      <c r="BD1058" s="1430"/>
    </row>
    <row r="1059" spans="2:56">
      <c r="B1059" s="1430"/>
      <c r="C1059" s="1430"/>
      <c r="D1059" s="1430"/>
      <c r="E1059" s="1430"/>
      <c r="F1059" s="1430"/>
      <c r="G1059" s="1430"/>
      <c r="H1059" s="1430"/>
      <c r="I1059" s="1430"/>
      <c r="J1059" s="1430"/>
      <c r="K1059" s="1430"/>
      <c r="L1059" s="1430"/>
      <c r="M1059" s="1430"/>
      <c r="N1059" s="1430"/>
      <c r="O1059" s="1430"/>
      <c r="P1059" s="1430"/>
      <c r="Q1059" s="1430"/>
      <c r="R1059" s="1430"/>
      <c r="S1059" s="1430"/>
      <c r="T1059" s="1430"/>
      <c r="U1059" s="1430"/>
      <c r="V1059" s="1430"/>
      <c r="W1059" s="1430"/>
      <c r="X1059" s="1430"/>
      <c r="Y1059" s="1430"/>
      <c r="Z1059" s="1430"/>
      <c r="AA1059" s="1430"/>
      <c r="AB1059" s="1430"/>
      <c r="AC1059" s="1430"/>
      <c r="AD1059" s="1430"/>
      <c r="AE1059" s="1430"/>
      <c r="AF1059" s="1430"/>
      <c r="AG1059" s="1430"/>
      <c r="AH1059" s="1430"/>
      <c r="AI1059" s="1430"/>
      <c r="AJ1059" s="1430"/>
      <c r="AK1059" s="1430"/>
      <c r="AL1059" s="1430"/>
      <c r="AM1059" s="1430"/>
      <c r="AN1059" s="1430"/>
      <c r="AO1059" s="1430"/>
      <c r="AP1059" s="1430"/>
      <c r="AQ1059" s="1430"/>
      <c r="AR1059" s="1430"/>
      <c r="AS1059" s="1430"/>
      <c r="AT1059" s="1430"/>
      <c r="AU1059" s="1430"/>
      <c r="AV1059" s="1430"/>
      <c r="AW1059" s="1430"/>
      <c r="AX1059" s="1430"/>
      <c r="AY1059" s="1430"/>
      <c r="AZ1059" s="1430"/>
      <c r="BA1059" s="1430"/>
      <c r="BB1059" s="1430"/>
      <c r="BC1059" s="1430"/>
      <c r="BD1059" s="1430"/>
    </row>
    <row r="1060" spans="2:56">
      <c r="B1060" s="1430"/>
      <c r="C1060" s="1430"/>
      <c r="D1060" s="1430"/>
      <c r="E1060" s="1430"/>
      <c r="F1060" s="1430"/>
      <c r="G1060" s="1430"/>
      <c r="H1060" s="1430"/>
      <c r="I1060" s="1430"/>
      <c r="J1060" s="1430"/>
      <c r="K1060" s="1430"/>
      <c r="L1060" s="1430"/>
      <c r="M1060" s="1430"/>
      <c r="N1060" s="1430"/>
      <c r="O1060" s="1430"/>
      <c r="P1060" s="1430"/>
      <c r="Q1060" s="1430"/>
      <c r="R1060" s="1430"/>
      <c r="S1060" s="1430"/>
      <c r="T1060" s="1430"/>
      <c r="U1060" s="1430"/>
      <c r="V1060" s="1430"/>
      <c r="W1060" s="1430"/>
      <c r="X1060" s="1430"/>
      <c r="Y1060" s="1430"/>
      <c r="Z1060" s="1430"/>
      <c r="AA1060" s="1430"/>
      <c r="AB1060" s="1430"/>
      <c r="AC1060" s="1430"/>
      <c r="AD1060" s="1430"/>
      <c r="AE1060" s="1430"/>
      <c r="AF1060" s="1430"/>
      <c r="AG1060" s="1430"/>
      <c r="AH1060" s="1430"/>
      <c r="AI1060" s="1430"/>
      <c r="AJ1060" s="1430"/>
      <c r="AK1060" s="1430"/>
      <c r="AL1060" s="1430"/>
      <c r="AM1060" s="1430"/>
      <c r="AN1060" s="1430"/>
      <c r="AO1060" s="1430"/>
      <c r="AP1060" s="1430"/>
      <c r="AQ1060" s="1430"/>
      <c r="AR1060" s="1430"/>
      <c r="AS1060" s="1430"/>
      <c r="AT1060" s="1430"/>
      <c r="AU1060" s="1430"/>
      <c r="AV1060" s="1430"/>
      <c r="AW1060" s="1430"/>
      <c r="AX1060" s="1430"/>
      <c r="AY1060" s="1430"/>
      <c r="AZ1060" s="1430"/>
      <c r="BA1060" s="1430"/>
      <c r="BB1060" s="1430"/>
      <c r="BC1060" s="1430"/>
      <c r="BD1060" s="1430"/>
    </row>
    <row r="1061" spans="2:56">
      <c r="B1061" s="1430"/>
      <c r="C1061" s="1430"/>
      <c r="D1061" s="1430"/>
      <c r="E1061" s="1430"/>
      <c r="F1061" s="1430"/>
      <c r="G1061" s="1430"/>
      <c r="H1061" s="1430"/>
      <c r="I1061" s="1430"/>
      <c r="J1061" s="1430"/>
      <c r="K1061" s="1430"/>
      <c r="L1061" s="1430"/>
      <c r="M1061" s="1430"/>
      <c r="N1061" s="1430"/>
      <c r="O1061" s="1430"/>
      <c r="P1061" s="1430"/>
      <c r="Q1061" s="1430"/>
      <c r="R1061" s="1430"/>
      <c r="S1061" s="1430"/>
      <c r="T1061" s="1430"/>
      <c r="U1061" s="1430"/>
      <c r="V1061" s="1430"/>
      <c r="W1061" s="1430"/>
      <c r="X1061" s="1430"/>
      <c r="Y1061" s="1430"/>
      <c r="Z1061" s="1430"/>
      <c r="AA1061" s="1430"/>
      <c r="AB1061" s="1430"/>
      <c r="AC1061" s="1430"/>
      <c r="AD1061" s="1430"/>
      <c r="AE1061" s="1430"/>
      <c r="AF1061" s="1430"/>
      <c r="AG1061" s="1430"/>
      <c r="AH1061" s="1430"/>
      <c r="AI1061" s="1430"/>
      <c r="AJ1061" s="1430"/>
      <c r="AK1061" s="1430"/>
      <c r="AL1061" s="1430"/>
      <c r="AM1061" s="1430"/>
      <c r="AN1061" s="1430"/>
      <c r="AO1061" s="1430"/>
      <c r="AP1061" s="1430"/>
      <c r="AQ1061" s="1430"/>
      <c r="AR1061" s="1430"/>
      <c r="AS1061" s="1430"/>
      <c r="AT1061" s="1430"/>
      <c r="AU1061" s="1430"/>
      <c r="AV1061" s="1430"/>
      <c r="AW1061" s="1430"/>
      <c r="AX1061" s="1430"/>
      <c r="AY1061" s="1430"/>
      <c r="AZ1061" s="1430"/>
      <c r="BA1061" s="1430"/>
      <c r="BB1061" s="1430"/>
      <c r="BC1061" s="1430"/>
      <c r="BD1061" s="1430"/>
    </row>
    <row r="1062" spans="2:56">
      <c r="B1062" s="1430"/>
      <c r="C1062" s="1430"/>
      <c r="D1062" s="1430"/>
      <c r="E1062" s="1430"/>
      <c r="F1062" s="1430"/>
      <c r="G1062" s="1430"/>
      <c r="H1062" s="1430"/>
      <c r="I1062" s="1430"/>
      <c r="J1062" s="1430"/>
      <c r="K1062" s="1430"/>
      <c r="L1062" s="1430"/>
      <c r="M1062" s="1430"/>
      <c r="N1062" s="1430"/>
      <c r="O1062" s="1430"/>
      <c r="P1062" s="1430"/>
      <c r="Q1062" s="1430"/>
      <c r="R1062" s="1430"/>
      <c r="S1062" s="1430"/>
      <c r="T1062" s="1430"/>
      <c r="U1062" s="1430"/>
      <c r="V1062" s="1430"/>
      <c r="W1062" s="1430"/>
      <c r="X1062" s="1430"/>
      <c r="Y1062" s="1430"/>
      <c r="Z1062" s="1430"/>
      <c r="AA1062" s="1430"/>
      <c r="AB1062" s="1430"/>
      <c r="AC1062" s="1430"/>
      <c r="AD1062" s="1430"/>
      <c r="AE1062" s="1430"/>
      <c r="AF1062" s="1430"/>
      <c r="AG1062" s="1430"/>
      <c r="AH1062" s="1430"/>
      <c r="AI1062" s="1430"/>
      <c r="AJ1062" s="1430"/>
      <c r="AK1062" s="1430"/>
      <c r="AL1062" s="1430"/>
      <c r="AM1062" s="1430"/>
      <c r="AN1062" s="1430"/>
      <c r="AO1062" s="1430"/>
      <c r="AP1062" s="1430"/>
      <c r="AQ1062" s="1430"/>
      <c r="AR1062" s="1430"/>
      <c r="AS1062" s="1430"/>
      <c r="AT1062" s="1430"/>
      <c r="AU1062" s="1430"/>
      <c r="AV1062" s="1430"/>
      <c r="AW1062" s="1430"/>
      <c r="AX1062" s="1430"/>
      <c r="AY1062" s="1430"/>
      <c r="AZ1062" s="1430"/>
      <c r="BA1062" s="1430"/>
      <c r="BB1062" s="1430"/>
      <c r="BC1062" s="1430"/>
      <c r="BD1062" s="1430"/>
    </row>
    <row r="1063" spans="2:56">
      <c r="B1063" s="1430"/>
      <c r="C1063" s="1430"/>
      <c r="D1063" s="1430"/>
      <c r="E1063" s="1430"/>
      <c r="F1063" s="1430"/>
      <c r="G1063" s="1430"/>
      <c r="H1063" s="1430"/>
      <c r="I1063" s="1430"/>
      <c r="J1063" s="1430"/>
      <c r="K1063" s="1430"/>
      <c r="L1063" s="1430"/>
      <c r="M1063" s="1430"/>
      <c r="N1063" s="1430"/>
      <c r="O1063" s="1430"/>
      <c r="P1063" s="1430"/>
      <c r="Q1063" s="1430"/>
      <c r="R1063" s="1430"/>
      <c r="S1063" s="1430"/>
      <c r="T1063" s="1430"/>
      <c r="U1063" s="1430"/>
      <c r="V1063" s="1430"/>
      <c r="W1063" s="1430"/>
      <c r="X1063" s="1430"/>
      <c r="Y1063" s="1430"/>
      <c r="Z1063" s="1430"/>
      <c r="AA1063" s="1430"/>
      <c r="AB1063" s="1430"/>
      <c r="AC1063" s="1430"/>
      <c r="AD1063" s="1430"/>
      <c r="AE1063" s="1430"/>
      <c r="AF1063" s="1430"/>
      <c r="AG1063" s="1430"/>
      <c r="AH1063" s="1430"/>
      <c r="AI1063" s="1430"/>
      <c r="AJ1063" s="1430"/>
      <c r="AK1063" s="1430"/>
      <c r="AL1063" s="1430"/>
      <c r="AM1063" s="1430"/>
      <c r="AN1063" s="1430"/>
      <c r="AO1063" s="1430"/>
      <c r="AP1063" s="1430"/>
      <c r="AQ1063" s="1430"/>
      <c r="AR1063" s="1430"/>
      <c r="AS1063" s="1430"/>
      <c r="AT1063" s="1430"/>
      <c r="AU1063" s="1430"/>
      <c r="AV1063" s="1430"/>
      <c r="AW1063" s="1430"/>
      <c r="AX1063" s="1430"/>
      <c r="AY1063" s="1430"/>
      <c r="AZ1063" s="1430"/>
      <c r="BA1063" s="1430"/>
      <c r="BB1063" s="1430"/>
      <c r="BC1063" s="1430"/>
      <c r="BD1063" s="1430"/>
    </row>
    <row r="1064" spans="2:56">
      <c r="B1064" s="1430"/>
      <c r="C1064" s="1430"/>
      <c r="D1064" s="1430"/>
      <c r="E1064" s="1430"/>
      <c r="F1064" s="1430"/>
      <c r="G1064" s="1430"/>
      <c r="H1064" s="1430"/>
      <c r="I1064" s="1430"/>
      <c r="J1064" s="1430"/>
      <c r="K1064" s="1430"/>
      <c r="L1064" s="1430"/>
      <c r="M1064" s="1430"/>
      <c r="N1064" s="1430"/>
      <c r="O1064" s="1430"/>
      <c r="P1064" s="1430"/>
      <c r="Q1064" s="1430"/>
      <c r="R1064" s="1430"/>
      <c r="S1064" s="1430"/>
      <c r="T1064" s="1430"/>
      <c r="U1064" s="1430"/>
      <c r="V1064" s="1430"/>
      <c r="W1064" s="1430"/>
      <c r="X1064" s="1430"/>
      <c r="Y1064" s="1430"/>
      <c r="Z1064" s="1430"/>
      <c r="AA1064" s="1430"/>
      <c r="AB1064" s="1430"/>
      <c r="AC1064" s="1430"/>
      <c r="AD1064" s="1430"/>
      <c r="AE1064" s="1430"/>
      <c r="AF1064" s="1430"/>
      <c r="AG1064" s="1430"/>
      <c r="AH1064" s="1430"/>
      <c r="AI1064" s="1430"/>
      <c r="AJ1064" s="1430"/>
      <c r="AK1064" s="1430"/>
      <c r="AL1064" s="1430"/>
      <c r="AM1064" s="1430"/>
      <c r="AN1064" s="1430"/>
      <c r="AO1064" s="1430"/>
      <c r="AP1064" s="1430"/>
      <c r="AQ1064" s="1430"/>
      <c r="AR1064" s="1430"/>
      <c r="AS1064" s="1430"/>
      <c r="AT1064" s="1430"/>
      <c r="AU1064" s="1430"/>
      <c r="AV1064" s="1430"/>
      <c r="AW1064" s="1430"/>
      <c r="AX1064" s="1430"/>
      <c r="AY1064" s="1430"/>
      <c r="AZ1064" s="1430"/>
      <c r="BA1064" s="1430"/>
      <c r="BB1064" s="1430"/>
      <c r="BC1064" s="1430"/>
      <c r="BD1064" s="1430"/>
    </row>
    <row r="1065" spans="2:56">
      <c r="B1065" s="1430"/>
      <c r="C1065" s="1430"/>
      <c r="D1065" s="1430"/>
      <c r="E1065" s="1430"/>
      <c r="F1065" s="1430"/>
      <c r="G1065" s="1430"/>
      <c r="H1065" s="1430"/>
      <c r="I1065" s="1430"/>
      <c r="J1065" s="1430"/>
      <c r="K1065" s="1430"/>
      <c r="L1065" s="1430"/>
      <c r="M1065" s="1430"/>
      <c r="N1065" s="1430"/>
      <c r="O1065" s="1430"/>
      <c r="P1065" s="1430"/>
      <c r="Q1065" s="1430"/>
      <c r="R1065" s="1430"/>
      <c r="S1065" s="1430"/>
      <c r="T1065" s="1430"/>
      <c r="U1065" s="1430"/>
      <c r="V1065" s="1430"/>
      <c r="W1065" s="1430"/>
      <c r="X1065" s="1430"/>
      <c r="Y1065" s="1430"/>
      <c r="Z1065" s="1430"/>
      <c r="AA1065" s="1430"/>
      <c r="AB1065" s="1430"/>
      <c r="AC1065" s="1430"/>
      <c r="AD1065" s="1430"/>
      <c r="AE1065" s="1430"/>
      <c r="AF1065" s="1430"/>
      <c r="AG1065" s="1430"/>
      <c r="AH1065" s="1430"/>
      <c r="AI1065" s="1430"/>
      <c r="AJ1065" s="1430"/>
      <c r="AK1065" s="1430"/>
      <c r="AL1065" s="1430"/>
      <c r="AM1065" s="1430"/>
      <c r="AN1065" s="1430"/>
      <c r="AO1065" s="1430"/>
      <c r="AP1065" s="1430"/>
      <c r="AQ1065" s="1430"/>
      <c r="AR1065" s="1430"/>
      <c r="AS1065" s="1430"/>
      <c r="AT1065" s="1430"/>
      <c r="AU1065" s="1430"/>
      <c r="AV1065" s="1430"/>
      <c r="AW1065" s="1430"/>
      <c r="AX1065" s="1430"/>
      <c r="AY1065" s="1430"/>
      <c r="AZ1065" s="1430"/>
      <c r="BA1065" s="1430"/>
      <c r="BB1065" s="1430"/>
      <c r="BC1065" s="1430"/>
      <c r="BD1065" s="1430"/>
    </row>
    <row r="1066" spans="2:56">
      <c r="B1066" s="1430"/>
      <c r="C1066" s="1430"/>
      <c r="D1066" s="1430"/>
      <c r="E1066" s="1430"/>
      <c r="F1066" s="1430"/>
      <c r="G1066" s="1430"/>
      <c r="H1066" s="1430"/>
      <c r="I1066" s="1430"/>
      <c r="J1066" s="1430"/>
      <c r="K1066" s="1430"/>
      <c r="L1066" s="1430"/>
      <c r="M1066" s="1430"/>
      <c r="N1066" s="1430"/>
      <c r="O1066" s="1430"/>
      <c r="P1066" s="1430"/>
      <c r="Q1066" s="1430"/>
      <c r="R1066" s="1430"/>
      <c r="S1066" s="1430"/>
      <c r="T1066" s="1430"/>
      <c r="U1066" s="1430"/>
      <c r="V1066" s="1430"/>
      <c r="W1066" s="1430"/>
      <c r="X1066" s="1430"/>
      <c r="Y1066" s="1430"/>
      <c r="Z1066" s="1430"/>
      <c r="AA1066" s="1430"/>
      <c r="AB1066" s="1430"/>
      <c r="AC1066" s="1430"/>
      <c r="AD1066" s="1430"/>
      <c r="AE1066" s="1430"/>
      <c r="AF1066" s="1430"/>
      <c r="AG1066" s="1430"/>
      <c r="AH1066" s="1430"/>
      <c r="AI1066" s="1430"/>
      <c r="AJ1066" s="1430"/>
      <c r="AK1066" s="1430"/>
      <c r="AL1066" s="1430"/>
      <c r="AM1066" s="1430"/>
      <c r="AN1066" s="1430"/>
      <c r="AO1066" s="1430"/>
      <c r="AP1066" s="1430"/>
      <c r="AQ1066" s="1430"/>
      <c r="AR1066" s="1430"/>
      <c r="AS1066" s="1430"/>
      <c r="AT1066" s="1430"/>
      <c r="AU1066" s="1430"/>
      <c r="AV1066" s="1430"/>
      <c r="AW1066" s="1430"/>
      <c r="AX1066" s="1430"/>
      <c r="AY1066" s="1430"/>
      <c r="AZ1066" s="1430"/>
      <c r="BA1066" s="1430"/>
      <c r="BB1066" s="1430"/>
      <c r="BC1066" s="1430"/>
      <c r="BD1066" s="1430"/>
    </row>
    <row r="1067" spans="2:56">
      <c r="B1067" s="1430"/>
      <c r="C1067" s="1430"/>
      <c r="D1067" s="1430"/>
      <c r="E1067" s="1430"/>
      <c r="F1067" s="1430"/>
      <c r="G1067" s="1430"/>
      <c r="H1067" s="1430"/>
      <c r="I1067" s="1430"/>
      <c r="J1067" s="1430"/>
      <c r="K1067" s="1430"/>
      <c r="L1067" s="1430"/>
      <c r="M1067" s="1430"/>
      <c r="N1067" s="1430"/>
      <c r="O1067" s="1430"/>
      <c r="P1067" s="1430"/>
      <c r="Q1067" s="1430"/>
      <c r="R1067" s="1430"/>
      <c r="S1067" s="1430"/>
      <c r="T1067" s="1430"/>
      <c r="U1067" s="1430"/>
      <c r="V1067" s="1430"/>
      <c r="W1067" s="1430"/>
      <c r="X1067" s="1430"/>
      <c r="Y1067" s="1430"/>
      <c r="Z1067" s="1430"/>
      <c r="AA1067" s="1430"/>
      <c r="AB1067" s="1430"/>
      <c r="AC1067" s="1430"/>
      <c r="AD1067" s="1430"/>
      <c r="AE1067" s="1430"/>
      <c r="AF1067" s="1430"/>
      <c r="AG1067" s="1430"/>
      <c r="AH1067" s="1430"/>
      <c r="AI1067" s="1430"/>
      <c r="AJ1067" s="1430"/>
      <c r="AK1067" s="1430"/>
      <c r="AL1067" s="1430"/>
      <c r="AM1067" s="1430"/>
      <c r="AN1067" s="1430"/>
      <c r="AO1067" s="1430"/>
      <c r="AP1067" s="1430"/>
      <c r="AQ1067" s="1430"/>
      <c r="AR1067" s="1430"/>
      <c r="AS1067" s="1430"/>
      <c r="AT1067" s="1430"/>
      <c r="AU1067" s="1430"/>
      <c r="AV1067" s="1430"/>
      <c r="AW1067" s="1430"/>
      <c r="AX1067" s="1430"/>
      <c r="AY1067" s="1430"/>
      <c r="AZ1067" s="1430"/>
      <c r="BA1067" s="1430"/>
      <c r="BB1067" s="1430"/>
      <c r="BC1067" s="1430"/>
      <c r="BD1067" s="1430"/>
    </row>
    <row r="1068" spans="2:56">
      <c r="B1068" s="1430"/>
      <c r="C1068" s="1430"/>
      <c r="D1068" s="1430"/>
      <c r="E1068" s="1430"/>
      <c r="F1068" s="1430"/>
      <c r="G1068" s="1430"/>
      <c r="H1068" s="1430"/>
      <c r="I1068" s="1430"/>
      <c r="J1068" s="1430"/>
      <c r="K1068" s="1430"/>
      <c r="L1068" s="1430"/>
      <c r="M1068" s="1430"/>
      <c r="N1068" s="1430"/>
      <c r="O1068" s="1430"/>
      <c r="P1068" s="1430"/>
      <c r="Q1068" s="1430"/>
      <c r="R1068" s="1430"/>
      <c r="S1068" s="1430"/>
      <c r="T1068" s="1430"/>
      <c r="U1068" s="1430"/>
      <c r="V1068" s="1430"/>
      <c r="W1068" s="1430"/>
      <c r="X1068" s="1430"/>
      <c r="Y1068" s="1430"/>
      <c r="Z1068" s="1430"/>
      <c r="AA1068" s="1430"/>
      <c r="AB1068" s="1430"/>
      <c r="AC1068" s="1430"/>
      <c r="AD1068" s="1430"/>
      <c r="AE1068" s="1430"/>
      <c r="AF1068" s="1430"/>
      <c r="AG1068" s="1430"/>
      <c r="AH1068" s="1430"/>
      <c r="AI1068" s="1430"/>
      <c r="AJ1068" s="1430"/>
      <c r="AK1068" s="1430"/>
      <c r="AL1068" s="1430"/>
      <c r="AM1068" s="1430"/>
      <c r="AN1068" s="1430"/>
      <c r="AO1068" s="1430"/>
      <c r="AP1068" s="1430"/>
      <c r="AQ1068" s="1430"/>
      <c r="AR1068" s="1430"/>
      <c r="AS1068" s="1430"/>
      <c r="AT1068" s="1430"/>
      <c r="AU1068" s="1430"/>
      <c r="AV1068" s="1430"/>
      <c r="AW1068" s="1430"/>
      <c r="AX1068" s="1430"/>
      <c r="AY1068" s="1430"/>
      <c r="AZ1068" s="1430"/>
      <c r="BA1068" s="1430"/>
      <c r="BB1068" s="1430"/>
      <c r="BC1068" s="1430"/>
      <c r="BD1068" s="1430"/>
    </row>
    <row r="1069" spans="2:56">
      <c r="B1069" s="1430"/>
      <c r="C1069" s="1430"/>
      <c r="D1069" s="1430"/>
      <c r="E1069" s="1430"/>
      <c r="F1069" s="1430"/>
      <c r="G1069" s="1430"/>
      <c r="H1069" s="1430"/>
      <c r="I1069" s="1430"/>
      <c r="J1069" s="1430"/>
      <c r="K1069" s="1430"/>
      <c r="L1069" s="1430"/>
      <c r="M1069" s="1430"/>
      <c r="N1069" s="1430"/>
      <c r="O1069" s="1430"/>
      <c r="P1069" s="1430"/>
      <c r="Q1069" s="1430"/>
      <c r="R1069" s="1430"/>
      <c r="S1069" s="1430"/>
      <c r="T1069" s="1430"/>
      <c r="U1069" s="1430"/>
      <c r="V1069" s="1430"/>
      <c r="W1069" s="1430"/>
      <c r="X1069" s="1430"/>
      <c r="Y1069" s="1430"/>
      <c r="Z1069" s="1430"/>
      <c r="AA1069" s="1430"/>
      <c r="AB1069" s="1430"/>
      <c r="AC1069" s="1430"/>
      <c r="AD1069" s="1430"/>
      <c r="AE1069" s="1430"/>
      <c r="AF1069" s="1430"/>
      <c r="AG1069" s="1430"/>
      <c r="AH1069" s="1430"/>
      <c r="AI1069" s="1430"/>
      <c r="AJ1069" s="1430"/>
      <c r="AK1069" s="1430"/>
      <c r="AL1069" s="1430"/>
      <c r="AM1069" s="1430"/>
      <c r="AN1069" s="1430"/>
      <c r="AO1069" s="1430"/>
      <c r="AP1069" s="1430"/>
      <c r="AQ1069" s="1430"/>
      <c r="AR1069" s="1430"/>
      <c r="AS1069" s="1430"/>
      <c r="AT1069" s="1430"/>
      <c r="AU1069" s="1430"/>
      <c r="AV1069" s="1430"/>
      <c r="AW1069" s="1430"/>
      <c r="AX1069" s="1430"/>
      <c r="AY1069" s="1430"/>
      <c r="AZ1069" s="1430"/>
      <c r="BA1069" s="1430"/>
      <c r="BB1069" s="1430"/>
      <c r="BC1069" s="1430"/>
      <c r="BD1069" s="1430"/>
    </row>
    <row r="1070" spans="2:56">
      <c r="B1070" s="1430"/>
      <c r="C1070" s="1430"/>
      <c r="D1070" s="1430"/>
      <c r="E1070" s="1430"/>
      <c r="F1070" s="1430"/>
      <c r="G1070" s="1430"/>
      <c r="H1070" s="1430"/>
      <c r="I1070" s="1430"/>
      <c r="J1070" s="1430"/>
      <c r="K1070" s="1430"/>
      <c r="L1070" s="1430"/>
      <c r="M1070" s="1430"/>
      <c r="N1070" s="1430"/>
      <c r="O1070" s="1430"/>
      <c r="P1070" s="1430"/>
      <c r="Q1070" s="1430"/>
      <c r="R1070" s="1430"/>
      <c r="S1070" s="1430"/>
      <c r="T1070" s="1430"/>
      <c r="U1070" s="1430"/>
      <c r="V1070" s="1430"/>
      <c r="W1070" s="1430"/>
      <c r="X1070" s="1430"/>
      <c r="Y1070" s="1430"/>
      <c r="Z1070" s="1430"/>
      <c r="AA1070" s="1430"/>
      <c r="AB1070" s="1430"/>
      <c r="AC1070" s="1430"/>
      <c r="AD1070" s="1430"/>
      <c r="AE1070" s="1430"/>
      <c r="AF1070" s="1430"/>
      <c r="AG1070" s="1430"/>
      <c r="AH1070" s="1430"/>
      <c r="AI1070" s="1430"/>
      <c r="AJ1070" s="1430"/>
      <c r="AK1070" s="1430"/>
      <c r="AL1070" s="1430"/>
      <c r="AM1070" s="1430"/>
      <c r="AN1070" s="1430"/>
      <c r="AO1070" s="1430"/>
      <c r="AP1070" s="1430"/>
      <c r="AQ1070" s="1430"/>
      <c r="AR1070" s="1430"/>
      <c r="AS1070" s="1430"/>
      <c r="AT1070" s="1430"/>
      <c r="AU1070" s="1430"/>
      <c r="AV1070" s="1430"/>
      <c r="AW1070" s="1430"/>
      <c r="AX1070" s="1430"/>
      <c r="AY1070" s="1430"/>
      <c r="AZ1070" s="1430"/>
      <c r="BA1070" s="1430"/>
      <c r="BB1070" s="1430"/>
      <c r="BC1070" s="1430"/>
      <c r="BD1070" s="1430"/>
    </row>
    <row r="1071" spans="2:56">
      <c r="B1071" s="1430"/>
      <c r="C1071" s="1430"/>
      <c r="D1071" s="1430"/>
      <c r="E1071" s="1430"/>
      <c r="F1071" s="1430"/>
      <c r="G1071" s="1430"/>
      <c r="H1071" s="1430"/>
      <c r="I1071" s="1430"/>
      <c r="J1071" s="1430"/>
      <c r="K1071" s="1430"/>
      <c r="L1071" s="1430"/>
      <c r="M1071" s="1430"/>
      <c r="N1071" s="1430"/>
      <c r="O1071" s="1430"/>
      <c r="P1071" s="1430"/>
      <c r="Q1071" s="1430"/>
      <c r="R1071" s="1430"/>
      <c r="S1071" s="1430"/>
      <c r="T1071" s="1430"/>
      <c r="U1071" s="1430"/>
      <c r="V1071" s="1430"/>
      <c r="W1071" s="1430"/>
      <c r="X1071" s="1430"/>
      <c r="Y1071" s="1430"/>
      <c r="Z1071" s="1430"/>
      <c r="AA1071" s="1430"/>
      <c r="AB1071" s="1430"/>
      <c r="AC1071" s="1430"/>
      <c r="AD1071" s="1430"/>
      <c r="AE1071" s="1430"/>
      <c r="AF1071" s="1430"/>
      <c r="AG1071" s="1430"/>
      <c r="AH1071" s="1430"/>
      <c r="AI1071" s="1430"/>
      <c r="AJ1071" s="1430"/>
      <c r="AK1071" s="1430"/>
      <c r="AL1071" s="1430"/>
      <c r="AM1071" s="1430"/>
      <c r="AN1071" s="1430"/>
      <c r="AO1071" s="1430"/>
      <c r="AP1071" s="1430"/>
      <c r="AQ1071" s="1430"/>
      <c r="AR1071" s="1430"/>
      <c r="AS1071" s="1430"/>
      <c r="AT1071" s="1430"/>
      <c r="AU1071" s="1430"/>
      <c r="AV1071" s="1430"/>
      <c r="AW1071" s="1430"/>
      <c r="AX1071" s="1430"/>
      <c r="AY1071" s="1430"/>
      <c r="AZ1071" s="1430"/>
      <c r="BA1071" s="1430"/>
      <c r="BB1071" s="1430"/>
      <c r="BC1071" s="1430"/>
      <c r="BD1071" s="1430"/>
    </row>
    <row r="1072" spans="2:56">
      <c r="B1072" s="1430"/>
      <c r="C1072" s="1430"/>
      <c r="D1072" s="1430"/>
      <c r="E1072" s="1430"/>
      <c r="F1072" s="1430"/>
      <c r="G1072" s="1430"/>
      <c r="H1072" s="1430"/>
      <c r="I1072" s="1430"/>
      <c r="J1072" s="1430"/>
      <c r="K1072" s="1430"/>
      <c r="L1072" s="1430"/>
      <c r="M1072" s="1430"/>
      <c r="N1072" s="1430"/>
      <c r="O1072" s="1430"/>
      <c r="P1072" s="1430"/>
      <c r="Q1072" s="1430"/>
      <c r="R1072" s="1430"/>
      <c r="S1072" s="1430"/>
      <c r="T1072" s="1430"/>
      <c r="U1072" s="1430"/>
      <c r="V1072" s="1430"/>
      <c r="W1072" s="1430"/>
      <c r="X1072" s="1430"/>
      <c r="Y1072" s="1430"/>
      <c r="Z1072" s="1430"/>
      <c r="AA1072" s="1430"/>
      <c r="AB1072" s="1430"/>
      <c r="AC1072" s="1430"/>
      <c r="AD1072" s="1430"/>
      <c r="AE1072" s="1430"/>
      <c r="AF1072" s="1430"/>
      <c r="AG1072" s="1430"/>
      <c r="AH1072" s="1430"/>
      <c r="AI1072" s="1430"/>
      <c r="AJ1072" s="1430"/>
      <c r="AK1072" s="1430"/>
      <c r="AL1072" s="1430"/>
      <c r="AM1072" s="1430"/>
      <c r="AN1072" s="1430"/>
      <c r="AO1072" s="1430"/>
      <c r="AP1072" s="1430"/>
      <c r="AQ1072" s="1430"/>
      <c r="AR1072" s="1430"/>
      <c r="AS1072" s="1430"/>
      <c r="AT1072" s="1430"/>
      <c r="AU1072" s="1430"/>
      <c r="AV1072" s="1430"/>
      <c r="AW1072" s="1430"/>
      <c r="AX1072" s="1430"/>
      <c r="AY1072" s="1430"/>
      <c r="AZ1072" s="1430"/>
      <c r="BA1072" s="1430"/>
      <c r="BB1072" s="1430"/>
      <c r="BC1072" s="1430"/>
      <c r="BD1072" s="1430"/>
    </row>
    <row r="1073" spans="2:56">
      <c r="B1073" s="1430"/>
      <c r="C1073" s="1430"/>
      <c r="D1073" s="1430"/>
      <c r="E1073" s="1430"/>
      <c r="F1073" s="1430"/>
      <c r="G1073" s="1430"/>
      <c r="H1073" s="1430"/>
      <c r="I1073" s="1430"/>
      <c r="J1073" s="1430"/>
      <c r="K1073" s="1430"/>
      <c r="L1073" s="1430"/>
      <c r="M1073" s="1430"/>
      <c r="N1073" s="1430"/>
      <c r="O1073" s="1430"/>
      <c r="P1073" s="1430"/>
      <c r="Q1073" s="1430"/>
      <c r="R1073" s="1430"/>
      <c r="S1073" s="1430"/>
      <c r="T1073" s="1430"/>
      <c r="U1073" s="1430"/>
      <c r="V1073" s="1430"/>
      <c r="W1073" s="1430"/>
      <c r="X1073" s="1430"/>
      <c r="Y1073" s="1430"/>
      <c r="Z1073" s="1430"/>
      <c r="AA1073" s="1430"/>
      <c r="AB1073" s="1430"/>
      <c r="AC1073" s="1430"/>
      <c r="AD1073" s="1430"/>
      <c r="AE1073" s="1430"/>
      <c r="AF1073" s="1430"/>
      <c r="AG1073" s="1430"/>
      <c r="AH1073" s="1430"/>
      <c r="AI1073" s="1430"/>
      <c r="AJ1073" s="1430"/>
      <c r="AK1073" s="1430"/>
      <c r="AL1073" s="1430"/>
      <c r="AM1073" s="1430"/>
      <c r="AN1073" s="1430"/>
      <c r="AO1073" s="1430"/>
      <c r="AP1073" s="1430"/>
      <c r="AQ1073" s="1430"/>
      <c r="AR1073" s="1430"/>
      <c r="AS1073" s="1430"/>
      <c r="AT1073" s="1430"/>
      <c r="AU1073" s="1430"/>
      <c r="AV1073" s="1430"/>
      <c r="AW1073" s="1430"/>
      <c r="AX1073" s="1430"/>
      <c r="AY1073" s="1430"/>
      <c r="AZ1073" s="1430"/>
      <c r="BA1073" s="1430"/>
      <c r="BB1073" s="1430"/>
      <c r="BC1073" s="1430"/>
      <c r="BD1073" s="1430"/>
    </row>
    <row r="1074" spans="2:56">
      <c r="B1074" s="1430"/>
      <c r="C1074" s="1430"/>
      <c r="D1074" s="1430"/>
      <c r="E1074" s="1430"/>
      <c r="F1074" s="1430"/>
      <c r="G1074" s="1430"/>
      <c r="H1074" s="1430"/>
      <c r="I1074" s="1430"/>
      <c r="J1074" s="1430"/>
      <c r="K1074" s="1430"/>
      <c r="L1074" s="1430"/>
      <c r="M1074" s="1430"/>
      <c r="N1074" s="1430"/>
      <c r="O1074" s="1430"/>
      <c r="P1074" s="1430"/>
      <c r="Q1074" s="1430"/>
      <c r="R1074" s="1430"/>
      <c r="S1074" s="1430"/>
      <c r="T1074" s="1430"/>
      <c r="U1074" s="1430"/>
      <c r="V1074" s="1430"/>
      <c r="W1074" s="1430"/>
      <c r="X1074" s="1430"/>
      <c r="Y1074" s="1430"/>
      <c r="Z1074" s="1430"/>
      <c r="AA1074" s="1430"/>
      <c r="AB1074" s="1430"/>
      <c r="AC1074" s="1430"/>
      <c r="AD1074" s="1430"/>
      <c r="AE1074" s="1430"/>
      <c r="AF1074" s="1430"/>
      <c r="AG1074" s="1430"/>
      <c r="AH1074" s="1430"/>
      <c r="AI1074" s="1430"/>
      <c r="AJ1074" s="1430"/>
      <c r="AK1074" s="1430"/>
      <c r="AL1074" s="1430"/>
      <c r="AM1074" s="1430"/>
      <c r="AN1074" s="1430"/>
      <c r="AO1074" s="1430"/>
      <c r="AP1074" s="1430"/>
      <c r="AQ1074" s="1430"/>
      <c r="AR1074" s="1430"/>
      <c r="AS1074" s="1430"/>
      <c r="AT1074" s="1430"/>
      <c r="AU1074" s="1430"/>
      <c r="AV1074" s="1430"/>
      <c r="AW1074" s="1430"/>
      <c r="AX1074" s="1430"/>
      <c r="AY1074" s="1430"/>
      <c r="AZ1074" s="1430"/>
      <c r="BA1074" s="1430"/>
      <c r="BB1074" s="1430"/>
      <c r="BC1074" s="1430"/>
      <c r="BD1074" s="1430"/>
    </row>
    <row r="1075" spans="2:56">
      <c r="B1075" s="1430"/>
      <c r="C1075" s="1430"/>
      <c r="D1075" s="1430"/>
      <c r="E1075" s="1430"/>
      <c r="F1075" s="1430"/>
      <c r="G1075" s="1430"/>
      <c r="H1075" s="1430"/>
      <c r="I1075" s="1430"/>
      <c r="J1075" s="1430"/>
      <c r="K1075" s="1430"/>
      <c r="L1075" s="1430"/>
      <c r="M1075" s="1430"/>
      <c r="N1075" s="1430"/>
      <c r="O1075" s="1430"/>
      <c r="P1075" s="1430"/>
      <c r="Q1075" s="1430"/>
      <c r="R1075" s="1430"/>
      <c r="S1075" s="1430"/>
      <c r="T1075" s="1430"/>
      <c r="U1075" s="1430"/>
      <c r="V1075" s="1430"/>
      <c r="W1075" s="1430"/>
      <c r="X1075" s="1430"/>
      <c r="Y1075" s="1430"/>
      <c r="Z1075" s="1430"/>
      <c r="AA1075" s="1430"/>
      <c r="AB1075" s="1430"/>
      <c r="AC1075" s="1430"/>
      <c r="AD1075" s="1430"/>
      <c r="AE1075" s="1430"/>
      <c r="AF1075" s="1430"/>
      <c r="AG1075" s="1430"/>
      <c r="AH1075" s="1430"/>
      <c r="AI1075" s="1430"/>
      <c r="AJ1075" s="1430"/>
      <c r="AK1075" s="1430"/>
      <c r="AL1075" s="1430"/>
      <c r="AM1075" s="1430"/>
      <c r="AN1075" s="1430"/>
      <c r="AO1075" s="1430"/>
      <c r="AP1075" s="1430"/>
      <c r="AQ1075" s="1430"/>
      <c r="AR1075" s="1430"/>
      <c r="AS1075" s="1430"/>
      <c r="AT1075" s="1430"/>
      <c r="AU1075" s="1430"/>
      <c r="AV1075" s="1430"/>
      <c r="AW1075" s="1430"/>
      <c r="AX1075" s="1430"/>
      <c r="AY1075" s="1430"/>
      <c r="AZ1075" s="1430"/>
      <c r="BA1075" s="1430"/>
      <c r="BB1075" s="1430"/>
      <c r="BC1075" s="1430"/>
      <c r="BD1075" s="1430"/>
    </row>
    <row r="1076" spans="2:56">
      <c r="B1076" s="1430"/>
      <c r="C1076" s="1430"/>
      <c r="D1076" s="1430"/>
      <c r="E1076" s="1430"/>
      <c r="F1076" s="1430"/>
      <c r="G1076" s="1430"/>
      <c r="H1076" s="1430"/>
      <c r="I1076" s="1430"/>
      <c r="J1076" s="1430"/>
      <c r="K1076" s="1430"/>
      <c r="L1076" s="1430"/>
      <c r="M1076" s="1430"/>
      <c r="N1076" s="1430"/>
      <c r="O1076" s="1430"/>
      <c r="P1076" s="1430"/>
      <c r="Q1076" s="1430"/>
      <c r="R1076" s="1430"/>
      <c r="S1076" s="1430"/>
      <c r="T1076" s="1430"/>
      <c r="U1076" s="1430"/>
      <c r="V1076" s="1430"/>
      <c r="W1076" s="1430"/>
      <c r="X1076" s="1430"/>
      <c r="Y1076" s="1430"/>
      <c r="Z1076" s="1430"/>
      <c r="AA1076" s="1430"/>
      <c r="AB1076" s="1430"/>
      <c r="AC1076" s="1430"/>
      <c r="AD1076" s="1430"/>
      <c r="AE1076" s="1430"/>
      <c r="AF1076" s="1430"/>
      <c r="AG1076" s="1430"/>
      <c r="AH1076" s="1430"/>
      <c r="AI1076" s="1430"/>
      <c r="AJ1076" s="1430"/>
      <c r="AK1076" s="1430"/>
      <c r="AL1076" s="1430"/>
      <c r="AM1076" s="1430"/>
      <c r="AN1076" s="1430"/>
      <c r="AO1076" s="1430"/>
      <c r="AP1076" s="1430"/>
      <c r="AQ1076" s="1430"/>
      <c r="AR1076" s="1430"/>
      <c r="AS1076" s="1430"/>
      <c r="AT1076" s="1430"/>
      <c r="AU1076" s="1430"/>
      <c r="AV1076" s="1430"/>
      <c r="AW1076" s="1430"/>
      <c r="AX1076" s="1430"/>
      <c r="AY1076" s="1430"/>
      <c r="AZ1076" s="1430"/>
      <c r="BA1076" s="1430"/>
      <c r="BB1076" s="1430"/>
      <c r="BC1076" s="1430"/>
      <c r="BD1076" s="1430"/>
    </row>
    <row r="1077" spans="2:56">
      <c r="B1077" s="1430"/>
      <c r="C1077" s="1430"/>
      <c r="D1077" s="1430"/>
      <c r="E1077" s="1430"/>
      <c r="F1077" s="1430"/>
      <c r="G1077" s="1430"/>
      <c r="H1077" s="1430"/>
      <c r="I1077" s="1430"/>
      <c r="J1077" s="1430"/>
      <c r="K1077" s="1430"/>
      <c r="L1077" s="1430"/>
      <c r="M1077" s="1430"/>
      <c r="N1077" s="1430"/>
      <c r="O1077" s="1430"/>
      <c r="P1077" s="1430"/>
      <c r="Q1077" s="1430"/>
      <c r="R1077" s="1430"/>
      <c r="S1077" s="1430"/>
      <c r="T1077" s="1430"/>
      <c r="U1077" s="1430"/>
      <c r="V1077" s="1430"/>
      <c r="W1077" s="1430"/>
      <c r="X1077" s="1430"/>
      <c r="Y1077" s="1430"/>
      <c r="Z1077" s="1430"/>
      <c r="AA1077" s="1430"/>
      <c r="AB1077" s="1430"/>
      <c r="AC1077" s="1430"/>
      <c r="AD1077" s="1430"/>
      <c r="AE1077" s="1430"/>
      <c r="AF1077" s="1430"/>
      <c r="AG1077" s="1430"/>
      <c r="AH1077" s="1430"/>
      <c r="AI1077" s="1430"/>
      <c r="AJ1077" s="1430"/>
      <c r="AK1077" s="1430"/>
      <c r="AL1077" s="1430"/>
      <c r="AM1077" s="1430"/>
      <c r="AN1077" s="1430"/>
      <c r="AO1077" s="1430"/>
      <c r="AP1077" s="1430"/>
      <c r="AQ1077" s="1430"/>
      <c r="AR1077" s="1430"/>
      <c r="AS1077" s="1430"/>
      <c r="AT1077" s="1430"/>
      <c r="AU1077" s="1430"/>
      <c r="AV1077" s="1430"/>
      <c r="AW1077" s="1430"/>
      <c r="AX1077" s="1430"/>
      <c r="AY1077" s="1430"/>
      <c r="AZ1077" s="1430"/>
      <c r="BA1077" s="1430"/>
      <c r="BB1077" s="1430"/>
      <c r="BC1077" s="1430"/>
      <c r="BD1077" s="1430"/>
    </row>
    <row r="1078" spans="2:56">
      <c r="B1078" s="1430"/>
      <c r="C1078" s="1430"/>
      <c r="D1078" s="1430"/>
      <c r="E1078" s="1430"/>
      <c r="F1078" s="1430"/>
      <c r="G1078" s="1430"/>
      <c r="H1078" s="1430"/>
      <c r="I1078" s="1430"/>
      <c r="J1078" s="1430"/>
      <c r="K1078" s="1430"/>
      <c r="L1078" s="1430"/>
      <c r="M1078" s="1430"/>
      <c r="N1078" s="1430"/>
      <c r="O1078" s="1430"/>
      <c r="P1078" s="1430"/>
      <c r="Q1078" s="1430"/>
      <c r="R1078" s="1430"/>
      <c r="S1078" s="1430"/>
      <c r="T1078" s="1430"/>
      <c r="U1078" s="1430"/>
      <c r="V1078" s="1430"/>
      <c r="W1078" s="1430"/>
      <c r="X1078" s="1430"/>
      <c r="Y1078" s="1430"/>
      <c r="Z1078" s="1430"/>
      <c r="AA1078" s="1430"/>
      <c r="AB1078" s="1430"/>
      <c r="AC1078" s="1430"/>
      <c r="AD1078" s="1430"/>
      <c r="AE1078" s="1430"/>
      <c r="AF1078" s="1430"/>
      <c r="AG1078" s="1430"/>
      <c r="AH1078" s="1430"/>
      <c r="AI1078" s="1430"/>
      <c r="AJ1078" s="1430"/>
      <c r="AK1078" s="1430"/>
      <c r="AL1078" s="1430"/>
      <c r="AM1078" s="1430"/>
      <c r="AN1078" s="1430"/>
      <c r="AO1078" s="1430"/>
      <c r="AP1078" s="1430"/>
      <c r="AQ1078" s="1430"/>
      <c r="AR1078" s="1430"/>
      <c r="AS1078" s="1430"/>
      <c r="AT1078" s="1430"/>
      <c r="AU1078" s="1430"/>
      <c r="AV1078" s="1430"/>
      <c r="AW1078" s="1430"/>
      <c r="AX1078" s="1430"/>
      <c r="AY1078" s="1430"/>
      <c r="AZ1078" s="1430"/>
      <c r="BA1078" s="1430"/>
      <c r="BB1078" s="1430"/>
      <c r="BC1078" s="1430"/>
      <c r="BD1078" s="1430"/>
    </row>
    <row r="1079" spans="2:56">
      <c r="B1079" s="1430"/>
      <c r="C1079" s="1430"/>
      <c r="D1079" s="1430"/>
      <c r="E1079" s="1430"/>
      <c r="F1079" s="1430"/>
      <c r="G1079" s="1430"/>
      <c r="H1079" s="1430"/>
      <c r="I1079" s="1430"/>
      <c r="J1079" s="1430"/>
      <c r="K1079" s="1430"/>
      <c r="L1079" s="1430"/>
      <c r="M1079" s="1430"/>
      <c r="N1079" s="1430"/>
      <c r="O1079" s="1430"/>
      <c r="P1079" s="1430"/>
      <c r="Q1079" s="1430"/>
      <c r="R1079" s="1430"/>
      <c r="S1079" s="1430"/>
      <c r="T1079" s="1430"/>
      <c r="U1079" s="1430"/>
      <c r="V1079" s="1430"/>
      <c r="W1079" s="1430"/>
      <c r="X1079" s="1430"/>
      <c r="Y1079" s="1430"/>
      <c r="Z1079" s="1430"/>
      <c r="AA1079" s="1430"/>
      <c r="AB1079" s="1430"/>
      <c r="AC1079" s="1430"/>
      <c r="AD1079" s="1430"/>
      <c r="AE1079" s="1430"/>
      <c r="AF1079" s="1430"/>
      <c r="AG1079" s="1430"/>
      <c r="AH1079" s="1430"/>
      <c r="AI1079" s="1430"/>
      <c r="AJ1079" s="1430"/>
      <c r="AK1079" s="1430"/>
      <c r="AL1079" s="1430"/>
      <c r="AM1079" s="1430"/>
      <c r="AN1079" s="1430"/>
      <c r="AO1079" s="1430"/>
      <c r="AP1079" s="1430"/>
      <c r="AQ1079" s="1430"/>
      <c r="AR1079" s="1430"/>
      <c r="AS1079" s="1430"/>
      <c r="AT1079" s="1430"/>
      <c r="AU1079" s="1430"/>
      <c r="AV1079" s="1430"/>
      <c r="AW1079" s="1430"/>
      <c r="AX1079" s="1430"/>
      <c r="AY1079" s="1430"/>
      <c r="AZ1079" s="1430"/>
      <c r="BA1079" s="1430"/>
      <c r="BB1079" s="1430"/>
      <c r="BC1079" s="1430"/>
      <c r="BD1079" s="1430"/>
    </row>
    <row r="1080" spans="2:56">
      <c r="B1080" s="1430"/>
      <c r="C1080" s="1430"/>
      <c r="D1080" s="1430"/>
      <c r="E1080" s="1430"/>
      <c r="F1080" s="1430"/>
      <c r="G1080" s="1430"/>
      <c r="H1080" s="1430"/>
      <c r="I1080" s="1430"/>
      <c r="J1080" s="1430"/>
      <c r="K1080" s="1430"/>
      <c r="L1080" s="1430"/>
      <c r="M1080" s="1430"/>
      <c r="N1080" s="1430"/>
      <c r="O1080" s="1430"/>
      <c r="P1080" s="1430"/>
      <c r="Q1080" s="1430"/>
      <c r="R1080" s="1430"/>
      <c r="S1080" s="1430"/>
      <c r="T1080" s="1430"/>
      <c r="U1080" s="1430"/>
      <c r="V1080" s="1430"/>
      <c r="W1080" s="1430"/>
      <c r="X1080" s="1430"/>
      <c r="Y1080" s="1430"/>
      <c r="Z1080" s="1430"/>
      <c r="AA1080" s="1430"/>
      <c r="AB1080" s="1430"/>
      <c r="AC1080" s="1430"/>
      <c r="AD1080" s="1430"/>
      <c r="AE1080" s="1430"/>
      <c r="AF1080" s="1430"/>
      <c r="AG1080" s="1430"/>
      <c r="AH1080" s="1430"/>
      <c r="AI1080" s="1430"/>
      <c r="AJ1080" s="1430"/>
      <c r="AK1080" s="1430"/>
      <c r="AL1080" s="1430"/>
      <c r="AM1080" s="1430"/>
      <c r="AN1080" s="1430"/>
      <c r="AO1080" s="1430"/>
      <c r="AP1080" s="1430"/>
      <c r="AQ1080" s="1430"/>
      <c r="AR1080" s="1430"/>
      <c r="AS1080" s="1430"/>
      <c r="AT1080" s="1430"/>
      <c r="AU1080" s="1430"/>
      <c r="AV1080" s="1430"/>
      <c r="AW1080" s="1430"/>
      <c r="AX1080" s="1430"/>
      <c r="AY1080" s="1430"/>
      <c r="AZ1080" s="1430"/>
      <c r="BA1080" s="1430"/>
      <c r="BB1080" s="1430"/>
      <c r="BC1080" s="1430"/>
      <c r="BD1080" s="1430"/>
    </row>
    <row r="1081" spans="2:56">
      <c r="B1081" s="1430"/>
      <c r="C1081" s="1430"/>
      <c r="D1081" s="1430"/>
      <c r="E1081" s="1430"/>
      <c r="F1081" s="1430"/>
      <c r="G1081" s="1430"/>
      <c r="H1081" s="1430"/>
      <c r="I1081" s="1430"/>
      <c r="J1081" s="1430"/>
      <c r="K1081" s="1430"/>
      <c r="L1081" s="1430"/>
      <c r="M1081" s="1430"/>
      <c r="N1081" s="1430"/>
      <c r="O1081" s="1430"/>
      <c r="P1081" s="1430"/>
      <c r="Q1081" s="1430"/>
      <c r="R1081" s="1430"/>
      <c r="S1081" s="1430"/>
      <c r="T1081" s="1430"/>
      <c r="U1081" s="1430"/>
      <c r="V1081" s="1430"/>
      <c r="W1081" s="1430"/>
      <c r="X1081" s="1430"/>
      <c r="Y1081" s="1430"/>
      <c r="Z1081" s="1430"/>
      <c r="AA1081" s="1430"/>
      <c r="AB1081" s="1430"/>
      <c r="AC1081" s="1430"/>
      <c r="AD1081" s="1430"/>
      <c r="AE1081" s="1430"/>
      <c r="AF1081" s="1430"/>
      <c r="AG1081" s="1430"/>
      <c r="AH1081" s="1430"/>
      <c r="AI1081" s="1430"/>
      <c r="AJ1081" s="1430"/>
      <c r="AK1081" s="1430"/>
      <c r="AL1081" s="1430"/>
      <c r="AM1081" s="1430"/>
      <c r="AN1081" s="1430"/>
      <c r="AO1081" s="1430"/>
      <c r="AP1081" s="1430"/>
      <c r="AQ1081" s="1430"/>
      <c r="AR1081" s="1430"/>
      <c r="AS1081" s="1430"/>
      <c r="AT1081" s="1430"/>
      <c r="AU1081" s="1430"/>
      <c r="AV1081" s="1430"/>
      <c r="AW1081" s="1430"/>
      <c r="AX1081" s="1430"/>
      <c r="AY1081" s="1430"/>
      <c r="AZ1081" s="1430"/>
      <c r="BA1081" s="1430"/>
      <c r="BB1081" s="1430"/>
      <c r="BC1081" s="1430"/>
      <c r="BD1081" s="1430"/>
    </row>
    <row r="1082" spans="2:56">
      <c r="B1082" s="1430"/>
      <c r="C1082" s="1430"/>
      <c r="D1082" s="1430"/>
      <c r="E1082" s="1430"/>
      <c r="F1082" s="1430"/>
      <c r="G1082" s="1430"/>
      <c r="H1082" s="1430"/>
      <c r="I1082" s="1430"/>
      <c r="J1082" s="1430"/>
      <c r="K1082" s="1430"/>
      <c r="L1082" s="1430"/>
      <c r="M1082" s="1430"/>
      <c r="N1082" s="1430"/>
      <c r="O1082" s="1430"/>
      <c r="P1082" s="1430"/>
      <c r="Q1082" s="1430"/>
      <c r="R1082" s="1430"/>
      <c r="S1082" s="1430"/>
      <c r="T1082" s="1430"/>
      <c r="U1082" s="1430"/>
      <c r="V1082" s="1430"/>
      <c r="W1082" s="1430"/>
      <c r="X1082" s="1430"/>
      <c r="Y1082" s="1430"/>
      <c r="Z1082" s="1430"/>
      <c r="AA1082" s="1430"/>
      <c r="AB1082" s="1430"/>
      <c r="AC1082" s="1430"/>
      <c r="AD1082" s="1430"/>
      <c r="AE1082" s="1430"/>
      <c r="AF1082" s="1430"/>
      <c r="AG1082" s="1430"/>
      <c r="AH1082" s="1430"/>
      <c r="AI1082" s="1430"/>
      <c r="AJ1082" s="1430"/>
      <c r="AK1082" s="1430"/>
      <c r="AL1082" s="1430"/>
      <c r="AM1082" s="1430"/>
      <c r="AN1082" s="1430"/>
      <c r="AO1082" s="1430"/>
      <c r="AP1082" s="1430"/>
      <c r="AQ1082" s="1430"/>
      <c r="AR1082" s="1430"/>
      <c r="AS1082" s="1430"/>
      <c r="AT1082" s="1430"/>
      <c r="AU1082" s="1430"/>
      <c r="AV1082" s="1430"/>
      <c r="AW1082" s="1430"/>
      <c r="AX1082" s="1430"/>
      <c r="AY1082" s="1430"/>
      <c r="AZ1082" s="1430"/>
      <c r="BA1082" s="1430"/>
      <c r="BB1082" s="1430"/>
      <c r="BC1082" s="1430"/>
      <c r="BD1082" s="1430"/>
    </row>
    <row r="1083" spans="2:56">
      <c r="B1083" s="1430"/>
      <c r="C1083" s="1430"/>
      <c r="D1083" s="1430"/>
      <c r="E1083" s="1430"/>
      <c r="F1083" s="1430"/>
      <c r="G1083" s="1430"/>
      <c r="H1083" s="1430"/>
      <c r="I1083" s="1430"/>
      <c r="J1083" s="1430"/>
      <c r="K1083" s="1430"/>
      <c r="L1083" s="1430"/>
      <c r="M1083" s="1430"/>
      <c r="N1083" s="1430"/>
      <c r="O1083" s="1430"/>
      <c r="P1083" s="1430"/>
      <c r="Q1083" s="1430"/>
      <c r="R1083" s="1430"/>
      <c r="S1083" s="1430"/>
      <c r="T1083" s="1430"/>
      <c r="U1083" s="1430"/>
      <c r="V1083" s="1430"/>
      <c r="W1083" s="1430"/>
      <c r="X1083" s="1430"/>
      <c r="Y1083" s="1430"/>
      <c r="Z1083" s="1430"/>
      <c r="AA1083" s="1430"/>
      <c r="AB1083" s="1430"/>
      <c r="AC1083" s="1430"/>
      <c r="AD1083" s="1430"/>
      <c r="AE1083" s="1430"/>
      <c r="AF1083" s="1430"/>
      <c r="AG1083" s="1430"/>
      <c r="AH1083" s="1430"/>
      <c r="AI1083" s="1430"/>
      <c r="AJ1083" s="1430"/>
      <c r="AK1083" s="1430"/>
      <c r="AL1083" s="1430"/>
      <c r="AM1083" s="1430"/>
      <c r="AN1083" s="1430"/>
      <c r="AO1083" s="1430"/>
      <c r="AP1083" s="1430"/>
      <c r="AQ1083" s="1430"/>
      <c r="AR1083" s="1430"/>
      <c r="AS1083" s="1430"/>
      <c r="AT1083" s="1430"/>
      <c r="AU1083" s="1430"/>
      <c r="AV1083" s="1430"/>
      <c r="AW1083" s="1430"/>
      <c r="AX1083" s="1430"/>
      <c r="AY1083" s="1430"/>
      <c r="AZ1083" s="1430"/>
      <c r="BA1083" s="1430"/>
      <c r="BB1083" s="1430"/>
      <c r="BC1083" s="1430"/>
      <c r="BD1083" s="1430"/>
    </row>
    <row r="1084" spans="2:56">
      <c r="B1084" s="1430"/>
      <c r="C1084" s="1430"/>
      <c r="D1084" s="1430"/>
      <c r="E1084" s="1430"/>
      <c r="F1084" s="1430"/>
      <c r="G1084" s="1430"/>
      <c r="H1084" s="1430"/>
      <c r="I1084" s="1430"/>
      <c r="J1084" s="1430"/>
      <c r="K1084" s="1430"/>
      <c r="L1084" s="1430"/>
      <c r="M1084" s="1430"/>
      <c r="N1084" s="1430"/>
      <c r="O1084" s="1430"/>
      <c r="P1084" s="1430"/>
      <c r="Q1084" s="1430"/>
      <c r="R1084" s="1430"/>
      <c r="S1084" s="1430"/>
      <c r="T1084" s="1430"/>
      <c r="U1084" s="1430"/>
      <c r="V1084" s="1430"/>
      <c r="W1084" s="1430"/>
      <c r="X1084" s="1430"/>
      <c r="Y1084" s="1430"/>
      <c r="Z1084" s="1430"/>
      <c r="AA1084" s="1430"/>
      <c r="AB1084" s="1430"/>
      <c r="AC1084" s="1430"/>
      <c r="AD1084" s="1430"/>
      <c r="AE1084" s="1430"/>
      <c r="AF1084" s="1430"/>
      <c r="AG1084" s="1430"/>
      <c r="AH1084" s="1430"/>
      <c r="AI1084" s="1430"/>
      <c r="AJ1084" s="1430"/>
      <c r="AK1084" s="1430"/>
      <c r="AL1084" s="1430"/>
      <c r="AM1084" s="1430"/>
      <c r="AN1084" s="1430"/>
      <c r="AO1084" s="1430"/>
      <c r="AP1084" s="1430"/>
      <c r="AQ1084" s="1430"/>
      <c r="AR1084" s="1430"/>
      <c r="AS1084" s="1430"/>
      <c r="AT1084" s="1430"/>
      <c r="AU1084" s="1430"/>
      <c r="AV1084" s="1430"/>
      <c r="AW1084" s="1430"/>
      <c r="AX1084" s="1430"/>
      <c r="AY1084" s="1430"/>
      <c r="AZ1084" s="1430"/>
      <c r="BA1084" s="1430"/>
      <c r="BB1084" s="1430"/>
      <c r="BC1084" s="1430"/>
      <c r="BD1084" s="1430"/>
    </row>
    <row r="1085" spans="2:56">
      <c r="B1085" s="1430"/>
      <c r="C1085" s="1430"/>
      <c r="D1085" s="1430"/>
      <c r="E1085" s="1430"/>
      <c r="F1085" s="1430"/>
      <c r="G1085" s="1430"/>
      <c r="H1085" s="1430"/>
      <c r="I1085" s="1430"/>
      <c r="J1085" s="1430"/>
      <c r="K1085" s="1430"/>
      <c r="L1085" s="1430"/>
      <c r="M1085" s="1430"/>
      <c r="N1085" s="1430"/>
      <c r="O1085" s="1430"/>
      <c r="P1085" s="1430"/>
      <c r="Q1085" s="1430"/>
      <c r="R1085" s="1430"/>
      <c r="S1085" s="1430"/>
      <c r="T1085" s="1430"/>
      <c r="U1085" s="1430"/>
      <c r="V1085" s="1430"/>
      <c r="W1085" s="1430"/>
      <c r="X1085" s="1430"/>
      <c r="Y1085" s="1430"/>
      <c r="Z1085" s="1430"/>
      <c r="AA1085" s="1430"/>
      <c r="AB1085" s="1430"/>
      <c r="AC1085" s="1430"/>
      <c r="AD1085" s="1430"/>
      <c r="AE1085" s="1430"/>
      <c r="AF1085" s="1430"/>
      <c r="AG1085" s="1430"/>
      <c r="AH1085" s="1430"/>
      <c r="AI1085" s="1430"/>
      <c r="AJ1085" s="1430"/>
      <c r="AK1085" s="1430"/>
      <c r="AL1085" s="1430"/>
      <c r="AM1085" s="1430"/>
      <c r="AN1085" s="1430"/>
      <c r="AO1085" s="1430"/>
      <c r="AP1085" s="1430"/>
      <c r="AQ1085" s="1430"/>
      <c r="AR1085" s="1430"/>
      <c r="AS1085" s="1430"/>
      <c r="AT1085" s="1430"/>
      <c r="AU1085" s="1430"/>
      <c r="AV1085" s="1430"/>
      <c r="AW1085" s="1430"/>
      <c r="AX1085" s="1430"/>
      <c r="AY1085" s="1430"/>
      <c r="AZ1085" s="1430"/>
      <c r="BA1085" s="1430"/>
      <c r="BB1085" s="1430"/>
      <c r="BC1085" s="1430"/>
      <c r="BD1085" s="1430"/>
    </row>
    <row r="1086" spans="2:56">
      <c r="B1086" s="1430"/>
      <c r="C1086" s="1430"/>
      <c r="D1086" s="1430"/>
      <c r="E1086" s="1430"/>
      <c r="F1086" s="1430"/>
      <c r="G1086" s="1430"/>
      <c r="H1086" s="1430"/>
      <c r="I1086" s="1430"/>
      <c r="J1086" s="1430"/>
      <c r="K1086" s="1430"/>
      <c r="L1086" s="1430"/>
      <c r="M1086" s="1430"/>
      <c r="N1086" s="1430"/>
      <c r="O1086" s="1430"/>
      <c r="P1086" s="1430"/>
      <c r="Q1086" s="1430"/>
      <c r="R1086" s="1430"/>
      <c r="S1086" s="1430"/>
      <c r="T1086" s="1430"/>
      <c r="U1086" s="1430"/>
      <c r="V1086" s="1430"/>
      <c r="W1086" s="1430"/>
      <c r="X1086" s="1430"/>
      <c r="Y1086" s="1430"/>
      <c r="Z1086" s="1430"/>
      <c r="AA1086" s="1430"/>
      <c r="AB1086" s="1430"/>
      <c r="AC1086" s="1430"/>
      <c r="AD1086" s="1430"/>
      <c r="AE1086" s="1430"/>
      <c r="AF1086" s="1430"/>
      <c r="AG1086" s="1430"/>
      <c r="AH1086" s="1430"/>
      <c r="AI1086" s="1430"/>
      <c r="AJ1086" s="1430"/>
      <c r="AK1086" s="1430"/>
      <c r="AL1086" s="1430"/>
      <c r="AM1086" s="1430"/>
      <c r="AN1086" s="1430"/>
      <c r="AO1086" s="1430"/>
      <c r="AP1086" s="1430"/>
      <c r="AQ1086" s="1430"/>
      <c r="AR1086" s="1430"/>
      <c r="AS1086" s="1430"/>
      <c r="AT1086" s="1430"/>
      <c r="AU1086" s="1430"/>
      <c r="AV1086" s="1430"/>
      <c r="AW1086" s="1430"/>
      <c r="AX1086" s="1430"/>
      <c r="AY1086" s="1430"/>
      <c r="AZ1086" s="1430"/>
      <c r="BA1086" s="1430"/>
      <c r="BB1086" s="1430"/>
      <c r="BC1086" s="1430"/>
      <c r="BD1086" s="1430"/>
    </row>
    <row r="1087" spans="2:56">
      <c r="B1087" s="1430"/>
      <c r="C1087" s="1430"/>
      <c r="D1087" s="1430"/>
      <c r="E1087" s="1430"/>
      <c r="F1087" s="1430"/>
      <c r="G1087" s="1430"/>
      <c r="H1087" s="1430"/>
      <c r="I1087" s="1430"/>
      <c r="J1087" s="1430"/>
      <c r="K1087" s="1430"/>
      <c r="L1087" s="1430"/>
      <c r="M1087" s="1430"/>
      <c r="N1087" s="1430"/>
      <c r="O1087" s="1430"/>
      <c r="P1087" s="1430"/>
      <c r="Q1087" s="1430"/>
      <c r="R1087" s="1430"/>
      <c r="S1087" s="1430"/>
      <c r="T1087" s="1430"/>
      <c r="U1087" s="1430"/>
      <c r="V1087" s="1430"/>
      <c r="W1087" s="1430"/>
      <c r="X1087" s="1430"/>
      <c r="Y1087" s="1430"/>
      <c r="Z1087" s="1430"/>
      <c r="AA1087" s="1430"/>
      <c r="AB1087" s="1430"/>
      <c r="AC1087" s="1430"/>
      <c r="AD1087" s="1430"/>
      <c r="AE1087" s="1430"/>
      <c r="AF1087" s="1430"/>
      <c r="AG1087" s="1430"/>
      <c r="AH1087" s="1430"/>
      <c r="AI1087" s="1430"/>
      <c r="AJ1087" s="1430"/>
      <c r="AK1087" s="1430"/>
      <c r="AL1087" s="1430"/>
      <c r="AM1087" s="1430"/>
      <c r="AN1087" s="1430"/>
      <c r="AO1087" s="1430"/>
      <c r="AP1087" s="1430"/>
      <c r="AQ1087" s="1430"/>
      <c r="AR1087" s="1430"/>
      <c r="AS1087" s="1430"/>
      <c r="AT1087" s="1430"/>
      <c r="AU1087" s="1430"/>
      <c r="AV1087" s="1430"/>
      <c r="AW1087" s="1430"/>
      <c r="AX1087" s="1430"/>
      <c r="AY1087" s="1430"/>
      <c r="AZ1087" s="1430"/>
      <c r="BA1087" s="1430"/>
      <c r="BB1087" s="1430"/>
      <c r="BC1087" s="1430"/>
      <c r="BD1087" s="1430"/>
    </row>
    <row r="1088" spans="2:56">
      <c r="B1088" s="1430"/>
      <c r="C1088" s="1430"/>
      <c r="D1088" s="1430"/>
      <c r="E1088" s="1430"/>
      <c r="F1088" s="1430"/>
      <c r="G1088" s="1430"/>
      <c r="H1088" s="1430"/>
      <c r="I1088" s="1430"/>
      <c r="J1088" s="1430"/>
      <c r="K1088" s="1430"/>
      <c r="L1088" s="1430"/>
      <c r="M1088" s="1430"/>
      <c r="N1088" s="1430"/>
      <c r="O1088" s="1430"/>
      <c r="P1088" s="1430"/>
      <c r="Q1088" s="1430"/>
      <c r="R1088" s="1430"/>
      <c r="S1088" s="1430"/>
      <c r="T1088" s="1430"/>
      <c r="U1088" s="1430"/>
      <c r="V1088" s="1430"/>
      <c r="W1088" s="1430"/>
      <c r="X1088" s="1430"/>
      <c r="Y1088" s="1430"/>
      <c r="Z1088" s="1430"/>
      <c r="AA1088" s="1430"/>
      <c r="AB1088" s="1430"/>
      <c r="AC1088" s="1430"/>
      <c r="AD1088" s="1430"/>
      <c r="AE1088" s="1430"/>
      <c r="AF1088" s="1430"/>
      <c r="AG1088" s="1430"/>
      <c r="AH1088" s="1430"/>
      <c r="AI1088" s="1430"/>
      <c r="AJ1088" s="1430"/>
      <c r="AK1088" s="1430"/>
      <c r="AL1088" s="1430"/>
      <c r="AM1088" s="1430"/>
      <c r="AN1088" s="1430"/>
      <c r="AO1088" s="1430"/>
      <c r="AP1088" s="1430"/>
      <c r="AQ1088" s="1430"/>
      <c r="AR1088" s="1430"/>
      <c r="AS1088" s="1430"/>
      <c r="AT1088" s="1430"/>
      <c r="AU1088" s="1430"/>
      <c r="AV1088" s="1430"/>
      <c r="AW1088" s="1430"/>
      <c r="AX1088" s="1430"/>
      <c r="AY1088" s="1430"/>
      <c r="AZ1088" s="1430"/>
      <c r="BA1088" s="1430"/>
      <c r="BB1088" s="1430"/>
      <c r="BC1088" s="1430"/>
      <c r="BD1088" s="1430"/>
    </row>
    <row r="1089" spans="2:56">
      <c r="B1089" s="1430"/>
      <c r="C1089" s="1430"/>
      <c r="D1089" s="1430"/>
      <c r="E1089" s="1430"/>
      <c r="F1089" s="1430"/>
      <c r="G1089" s="1430"/>
      <c r="H1089" s="1430"/>
      <c r="I1089" s="1430"/>
      <c r="J1089" s="1430"/>
      <c r="K1089" s="1430"/>
      <c r="L1089" s="1430"/>
      <c r="M1089" s="1430"/>
      <c r="N1089" s="1430"/>
      <c r="O1089" s="1430"/>
      <c r="P1089" s="1430"/>
      <c r="Q1089" s="1430"/>
      <c r="R1089" s="1430"/>
      <c r="S1089" s="1430"/>
      <c r="T1089" s="1430"/>
      <c r="U1089" s="1430"/>
      <c r="V1089" s="1430"/>
      <c r="W1089" s="1430"/>
      <c r="X1089" s="1430"/>
      <c r="Y1089" s="1430"/>
      <c r="Z1089" s="1430"/>
      <c r="AA1089" s="1430"/>
      <c r="AB1089" s="1430"/>
      <c r="AC1089" s="1430"/>
      <c r="AD1089" s="1430"/>
      <c r="AE1089" s="1430"/>
      <c r="AF1089" s="1430"/>
      <c r="AG1089" s="1430"/>
      <c r="AH1089" s="1430"/>
      <c r="AI1089" s="1430"/>
      <c r="AJ1089" s="1430"/>
      <c r="AK1089" s="1430"/>
      <c r="AL1089" s="1430"/>
      <c r="AM1089" s="1430"/>
      <c r="AN1089" s="1430"/>
      <c r="AO1089" s="1430"/>
      <c r="AP1089" s="1430"/>
      <c r="AQ1089" s="1430"/>
      <c r="AR1089" s="1430"/>
      <c r="AS1089" s="1430"/>
      <c r="AT1089" s="1430"/>
      <c r="AU1089" s="1430"/>
      <c r="AV1089" s="1430"/>
      <c r="AW1089" s="1430"/>
      <c r="AX1089" s="1430"/>
      <c r="AY1089" s="1430"/>
      <c r="AZ1089" s="1430"/>
      <c r="BA1089" s="1430"/>
      <c r="BB1089" s="1430"/>
      <c r="BC1089" s="1430"/>
      <c r="BD1089" s="1430"/>
    </row>
    <row r="1090" spans="2:56">
      <c r="B1090" s="1430"/>
      <c r="C1090" s="1430"/>
      <c r="D1090" s="1430"/>
      <c r="E1090" s="1430"/>
      <c r="F1090" s="1430"/>
      <c r="G1090" s="1430"/>
      <c r="H1090" s="1430"/>
      <c r="I1090" s="1430"/>
      <c r="J1090" s="1430"/>
      <c r="K1090" s="1430"/>
      <c r="L1090" s="1430"/>
      <c r="M1090" s="1430"/>
      <c r="N1090" s="1430"/>
      <c r="O1090" s="1430"/>
      <c r="P1090" s="1430"/>
      <c r="Q1090" s="1430"/>
      <c r="R1090" s="1430"/>
      <c r="S1090" s="1430"/>
      <c r="T1090" s="1430"/>
      <c r="U1090" s="1430"/>
      <c r="V1090" s="1430"/>
      <c r="W1090" s="1430"/>
      <c r="X1090" s="1430"/>
      <c r="Y1090" s="1430"/>
      <c r="Z1090" s="1430"/>
      <c r="AA1090" s="1430"/>
      <c r="AB1090" s="1430"/>
      <c r="AC1090" s="1430"/>
      <c r="AD1090" s="1430"/>
      <c r="AE1090" s="1430"/>
      <c r="AF1090" s="1430"/>
      <c r="AG1090" s="1430"/>
      <c r="AH1090" s="1430"/>
      <c r="AI1090" s="1430"/>
      <c r="AJ1090" s="1430"/>
      <c r="AK1090" s="1430"/>
      <c r="AL1090" s="1430"/>
      <c r="AM1090" s="1430"/>
      <c r="AN1090" s="1430"/>
      <c r="AO1090" s="1430"/>
      <c r="AP1090" s="1430"/>
      <c r="AQ1090" s="1430"/>
      <c r="AR1090" s="1430"/>
      <c r="AS1090" s="1430"/>
      <c r="AT1090" s="1430"/>
      <c r="AU1090" s="1430"/>
      <c r="AV1090" s="1430"/>
      <c r="AW1090" s="1430"/>
      <c r="AX1090" s="1430"/>
      <c r="AY1090" s="1430"/>
      <c r="AZ1090" s="1430"/>
      <c r="BA1090" s="1430"/>
      <c r="BB1090" s="1430"/>
      <c r="BC1090" s="1430"/>
      <c r="BD1090" s="1430"/>
    </row>
    <row r="1091" spans="2:56">
      <c r="B1091" s="1430"/>
      <c r="C1091" s="1430"/>
      <c r="D1091" s="1430"/>
      <c r="E1091" s="1430"/>
      <c r="F1091" s="1430"/>
      <c r="G1091" s="1430"/>
      <c r="H1091" s="1430"/>
      <c r="I1091" s="1430"/>
      <c r="J1091" s="1430"/>
      <c r="K1091" s="1430"/>
      <c r="L1091" s="1430"/>
      <c r="M1091" s="1430"/>
      <c r="N1091" s="1430"/>
      <c r="O1091" s="1430"/>
      <c r="P1091" s="1430"/>
      <c r="Q1091" s="1430"/>
      <c r="R1091" s="1430"/>
      <c r="S1091" s="1430"/>
      <c r="T1091" s="1430"/>
      <c r="U1091" s="1430"/>
      <c r="V1091" s="1430"/>
      <c r="W1091" s="1430"/>
      <c r="X1091" s="1430"/>
      <c r="Y1091" s="1430"/>
      <c r="Z1091" s="1430"/>
      <c r="AA1091" s="1430"/>
      <c r="AB1091" s="1430"/>
      <c r="AC1091" s="1430"/>
      <c r="AD1091" s="1430"/>
      <c r="AE1091" s="1430"/>
      <c r="AF1091" s="1430"/>
      <c r="AG1091" s="1430"/>
      <c r="AH1091" s="1430"/>
      <c r="AI1091" s="1430"/>
      <c r="AJ1091" s="1430"/>
      <c r="AK1091" s="1430"/>
      <c r="AL1091" s="1430"/>
      <c r="AM1091" s="1430"/>
      <c r="AN1091" s="1430"/>
      <c r="AO1091" s="1430"/>
      <c r="AP1091" s="1430"/>
      <c r="AQ1091" s="1430"/>
      <c r="AR1091" s="1430"/>
      <c r="AS1091" s="1430"/>
      <c r="AT1091" s="1430"/>
      <c r="AU1091" s="1430"/>
      <c r="AV1091" s="1430"/>
      <c r="AW1091" s="1430"/>
      <c r="AX1091" s="1430"/>
      <c r="AY1091" s="1430"/>
      <c r="AZ1091" s="1430"/>
      <c r="BA1091" s="1430"/>
      <c r="BB1091" s="1430"/>
      <c r="BC1091" s="1430"/>
      <c r="BD1091" s="1430"/>
    </row>
    <row r="1092" spans="2:56">
      <c r="B1092" s="1430"/>
      <c r="C1092" s="1430"/>
      <c r="D1092" s="1430"/>
      <c r="E1092" s="1430"/>
      <c r="F1092" s="1430"/>
      <c r="G1092" s="1430"/>
      <c r="H1092" s="1430"/>
      <c r="I1092" s="1430"/>
      <c r="J1092" s="1430"/>
      <c r="K1092" s="1430"/>
      <c r="L1092" s="1430"/>
      <c r="M1092" s="1430"/>
      <c r="N1092" s="1430"/>
      <c r="O1092" s="1430"/>
      <c r="P1092" s="1430"/>
      <c r="Q1092" s="1430"/>
      <c r="R1092" s="1430"/>
      <c r="S1092" s="1430"/>
      <c r="T1092" s="1430"/>
      <c r="U1092" s="1430"/>
      <c r="V1092" s="1430"/>
      <c r="W1092" s="1430"/>
      <c r="X1092" s="1430"/>
      <c r="Y1092" s="1430"/>
      <c r="Z1092" s="1430"/>
      <c r="AA1092" s="1430"/>
      <c r="AB1092" s="1430"/>
      <c r="AC1092" s="1430"/>
      <c r="AD1092" s="1430"/>
      <c r="AE1092" s="1430"/>
      <c r="AF1092" s="1430"/>
      <c r="AG1092" s="1430"/>
      <c r="AH1092" s="1430"/>
      <c r="AI1092" s="1430"/>
      <c r="AJ1092" s="1430"/>
      <c r="AK1092" s="1430"/>
      <c r="AL1092" s="1430"/>
      <c r="AM1092" s="1430"/>
      <c r="AN1092" s="1430"/>
      <c r="AO1092" s="1430"/>
      <c r="AP1092" s="1430"/>
      <c r="AQ1092" s="1430"/>
      <c r="AR1092" s="1430"/>
      <c r="AS1092" s="1430"/>
      <c r="AT1092" s="1430"/>
      <c r="AU1092" s="1430"/>
      <c r="AV1092" s="1430"/>
      <c r="AW1092" s="1430"/>
      <c r="AX1092" s="1430"/>
      <c r="AY1092" s="1430"/>
      <c r="AZ1092" s="1430"/>
      <c r="BA1092" s="1430"/>
      <c r="BB1092" s="1430"/>
      <c r="BC1092" s="1430"/>
      <c r="BD1092" s="1430"/>
    </row>
    <row r="1093" spans="2:56">
      <c r="B1093" s="1430"/>
      <c r="C1093" s="1430"/>
      <c r="D1093" s="1430"/>
      <c r="E1093" s="1430"/>
      <c r="F1093" s="1430"/>
      <c r="G1093" s="1430"/>
      <c r="H1093" s="1430"/>
      <c r="I1093" s="1430"/>
      <c r="J1093" s="1430"/>
      <c r="K1093" s="1430"/>
      <c r="L1093" s="1430"/>
      <c r="M1093" s="1430"/>
      <c r="N1093" s="1430"/>
      <c r="O1093" s="1430"/>
      <c r="P1093" s="1430"/>
      <c r="Q1093" s="1430"/>
      <c r="R1093" s="1430"/>
      <c r="S1093" s="1430"/>
      <c r="T1093" s="1430"/>
      <c r="U1093" s="1430"/>
      <c r="V1093" s="1430"/>
      <c r="W1093" s="1430"/>
      <c r="X1093" s="1430"/>
      <c r="Y1093" s="1430"/>
      <c r="Z1093" s="1430"/>
      <c r="AA1093" s="1430"/>
      <c r="AB1093" s="1430"/>
      <c r="AC1093" s="1430"/>
      <c r="AD1093" s="1430"/>
      <c r="AE1093" s="1430"/>
      <c r="AF1093" s="1430"/>
      <c r="AG1093" s="1430"/>
      <c r="AH1093" s="1430"/>
      <c r="AI1093" s="1430"/>
      <c r="AJ1093" s="1430"/>
      <c r="AK1093" s="1430"/>
      <c r="AL1093" s="1430"/>
      <c r="AM1093" s="1430"/>
      <c r="AN1093" s="1430"/>
      <c r="AO1093" s="1430"/>
      <c r="AP1093" s="1430"/>
      <c r="AQ1093" s="1430"/>
      <c r="AR1093" s="1430"/>
      <c r="AS1093" s="1430"/>
      <c r="AT1093" s="1430"/>
      <c r="AU1093" s="1430"/>
      <c r="AV1093" s="1430"/>
      <c r="AW1093" s="1430"/>
      <c r="AX1093" s="1430"/>
      <c r="AY1093" s="1430"/>
      <c r="AZ1093" s="1430"/>
      <c r="BA1093" s="1430"/>
      <c r="BB1093" s="1430"/>
      <c r="BC1093" s="1430"/>
      <c r="BD1093" s="1430"/>
    </row>
    <row r="1094" spans="2:56">
      <c r="B1094" s="1430"/>
      <c r="C1094" s="1430"/>
      <c r="D1094" s="1430"/>
      <c r="E1094" s="1430"/>
      <c r="F1094" s="1430"/>
      <c r="G1094" s="1430"/>
      <c r="H1094" s="1430"/>
      <c r="I1094" s="1430"/>
      <c r="J1094" s="1430"/>
      <c r="K1094" s="1430"/>
      <c r="L1094" s="1430"/>
      <c r="M1094" s="1430"/>
      <c r="N1094" s="1430"/>
      <c r="O1094" s="1430"/>
      <c r="P1094" s="1430"/>
      <c r="Q1094" s="1430"/>
      <c r="R1094" s="1430"/>
      <c r="S1094" s="1430"/>
      <c r="T1094" s="1430"/>
      <c r="U1094" s="1430"/>
      <c r="V1094" s="1430"/>
      <c r="W1094" s="1430"/>
      <c r="X1094" s="1430"/>
      <c r="Y1094" s="1430"/>
      <c r="Z1094" s="1430"/>
      <c r="AA1094" s="1430"/>
      <c r="AB1094" s="1430"/>
      <c r="AC1094" s="1430"/>
      <c r="AD1094" s="1430"/>
      <c r="AE1094" s="1430"/>
      <c r="AF1094" s="1430"/>
      <c r="AG1094" s="1430"/>
      <c r="AH1094" s="1430"/>
      <c r="AI1094" s="1430"/>
      <c r="AJ1094" s="1430"/>
      <c r="AK1094" s="1430"/>
      <c r="AL1094" s="1430"/>
      <c r="AM1094" s="1430"/>
      <c r="AN1094" s="1430"/>
      <c r="AO1094" s="1430"/>
      <c r="AP1094" s="1430"/>
      <c r="AQ1094" s="1430"/>
      <c r="AR1094" s="1430"/>
      <c r="AS1094" s="1430"/>
      <c r="AT1094" s="1430"/>
      <c r="AU1094" s="1430"/>
      <c r="AV1094" s="1430"/>
      <c r="AW1094" s="1430"/>
      <c r="AX1094" s="1430"/>
      <c r="AY1094" s="1430"/>
      <c r="AZ1094" s="1430"/>
      <c r="BA1094" s="1430"/>
      <c r="BB1094" s="1430"/>
      <c r="BC1094" s="1430"/>
      <c r="BD1094" s="1430"/>
    </row>
    <row r="1095" spans="2:56">
      <c r="B1095" s="1430"/>
      <c r="C1095" s="1430"/>
      <c r="D1095" s="1430"/>
      <c r="E1095" s="1430"/>
      <c r="F1095" s="1430"/>
      <c r="G1095" s="1430"/>
      <c r="H1095" s="1430"/>
      <c r="I1095" s="1430"/>
      <c r="J1095" s="1430"/>
      <c r="K1095" s="1430"/>
      <c r="L1095" s="1430"/>
      <c r="M1095" s="1430"/>
      <c r="N1095" s="1430"/>
      <c r="O1095" s="1430"/>
      <c r="P1095" s="1430"/>
      <c r="Q1095" s="1430"/>
      <c r="R1095" s="1430"/>
      <c r="S1095" s="1430"/>
      <c r="T1095" s="1430"/>
      <c r="U1095" s="1430"/>
      <c r="V1095" s="1430"/>
      <c r="W1095" s="1430"/>
      <c r="X1095" s="1430"/>
      <c r="Y1095" s="1430"/>
      <c r="Z1095" s="1430"/>
      <c r="AA1095" s="1430"/>
      <c r="AB1095" s="1430"/>
      <c r="AC1095" s="1430"/>
      <c r="AD1095" s="1430"/>
      <c r="AE1095" s="1430"/>
      <c r="AF1095" s="1430"/>
      <c r="AG1095" s="1430"/>
      <c r="AH1095" s="1430"/>
      <c r="AI1095" s="1430"/>
      <c r="AJ1095" s="1430"/>
      <c r="AK1095" s="1430"/>
      <c r="AL1095" s="1430"/>
      <c r="AM1095" s="1430"/>
      <c r="AN1095" s="1430"/>
      <c r="AO1095" s="1430"/>
      <c r="AP1095" s="1430"/>
      <c r="AQ1095" s="1430"/>
      <c r="AR1095" s="1430"/>
      <c r="AS1095" s="1430"/>
      <c r="AT1095" s="1430"/>
      <c r="AU1095" s="1430"/>
      <c r="AV1095" s="1430"/>
      <c r="AW1095" s="1430"/>
      <c r="AX1095" s="1430"/>
      <c r="AY1095" s="1430"/>
      <c r="AZ1095" s="1430"/>
      <c r="BA1095" s="1430"/>
      <c r="BB1095" s="1430"/>
      <c r="BC1095" s="1430"/>
      <c r="BD1095" s="1430"/>
    </row>
    <row r="1096" spans="2:56">
      <c r="B1096" s="1430"/>
      <c r="C1096" s="1430"/>
      <c r="D1096" s="1430"/>
      <c r="E1096" s="1430"/>
      <c r="F1096" s="1430"/>
      <c r="G1096" s="1430"/>
      <c r="H1096" s="1430"/>
      <c r="I1096" s="1430"/>
      <c r="J1096" s="1430"/>
      <c r="K1096" s="1430"/>
      <c r="L1096" s="1430"/>
      <c r="M1096" s="1430"/>
      <c r="N1096" s="1430"/>
      <c r="O1096" s="1430"/>
      <c r="P1096" s="1430"/>
      <c r="Q1096" s="1430"/>
      <c r="R1096" s="1430"/>
      <c r="S1096" s="1430"/>
      <c r="T1096" s="1430"/>
      <c r="U1096" s="1430"/>
      <c r="V1096" s="1430"/>
      <c r="W1096" s="1430"/>
      <c r="X1096" s="1430"/>
      <c r="Y1096" s="1430"/>
      <c r="Z1096" s="1430"/>
      <c r="AA1096" s="1430"/>
      <c r="AB1096" s="1430"/>
      <c r="AC1096" s="1430"/>
      <c r="AD1096" s="1430"/>
      <c r="AE1096" s="1430"/>
      <c r="AF1096" s="1430"/>
      <c r="AG1096" s="1430"/>
      <c r="AH1096" s="1430"/>
      <c r="AI1096" s="1430"/>
      <c r="AJ1096" s="1430"/>
      <c r="AK1096" s="1430"/>
      <c r="AL1096" s="1430"/>
      <c r="AM1096" s="1430"/>
      <c r="AN1096" s="1430"/>
      <c r="AO1096" s="1430"/>
      <c r="AP1096" s="1430"/>
      <c r="AQ1096" s="1430"/>
      <c r="AR1096" s="1430"/>
      <c r="AS1096" s="1430"/>
      <c r="AT1096" s="1430"/>
      <c r="AU1096" s="1430"/>
      <c r="AV1096" s="1430"/>
      <c r="AW1096" s="1430"/>
      <c r="AX1096" s="1430"/>
      <c r="AY1096" s="1430"/>
      <c r="AZ1096" s="1430"/>
      <c r="BA1096" s="1430"/>
      <c r="BB1096" s="1430"/>
      <c r="BC1096" s="1430"/>
      <c r="BD1096" s="1430"/>
    </row>
    <row r="1097" spans="2:56">
      <c r="B1097" s="1430"/>
      <c r="C1097" s="1430"/>
      <c r="D1097" s="1430"/>
      <c r="E1097" s="1430"/>
      <c r="F1097" s="1430"/>
      <c r="G1097" s="1430"/>
      <c r="H1097" s="1430"/>
      <c r="I1097" s="1430"/>
      <c r="J1097" s="1430"/>
      <c r="K1097" s="1430"/>
      <c r="L1097" s="1430"/>
      <c r="M1097" s="1430"/>
      <c r="N1097" s="1430"/>
      <c r="O1097" s="1430"/>
      <c r="P1097" s="1430"/>
      <c r="Q1097" s="1430"/>
      <c r="R1097" s="1430"/>
      <c r="S1097" s="1430"/>
      <c r="T1097" s="1430"/>
      <c r="U1097" s="1430"/>
      <c r="V1097" s="1430"/>
      <c r="W1097" s="1430"/>
      <c r="X1097" s="1430"/>
      <c r="Y1097" s="1430"/>
      <c r="Z1097" s="1430"/>
      <c r="AA1097" s="1430"/>
      <c r="AB1097" s="1430"/>
      <c r="AC1097" s="1430"/>
      <c r="AD1097" s="1430"/>
      <c r="AE1097" s="1430"/>
      <c r="AF1097" s="1430"/>
      <c r="AG1097" s="1430"/>
      <c r="AH1097" s="1430"/>
      <c r="AI1097" s="1430"/>
      <c r="AJ1097" s="1430"/>
      <c r="AK1097" s="1430"/>
      <c r="AL1097" s="1430"/>
      <c r="AM1097" s="1430"/>
      <c r="AN1097" s="1430"/>
      <c r="AO1097" s="1430"/>
      <c r="AP1097" s="1430"/>
      <c r="AQ1097" s="1430"/>
      <c r="AR1097" s="1430"/>
      <c r="AS1097" s="1430"/>
      <c r="AT1097" s="1430"/>
      <c r="AU1097" s="1430"/>
      <c r="AV1097" s="1430"/>
      <c r="AW1097" s="1430"/>
      <c r="AX1097" s="1430"/>
      <c r="AY1097" s="1430"/>
      <c r="AZ1097" s="1430"/>
      <c r="BA1097" s="1430"/>
      <c r="BB1097" s="1430"/>
      <c r="BC1097" s="1430"/>
      <c r="BD1097" s="1430"/>
    </row>
    <row r="1098" spans="2:56">
      <c r="B1098" s="1430"/>
      <c r="C1098" s="1430"/>
      <c r="D1098" s="1430"/>
      <c r="E1098" s="1430"/>
      <c r="F1098" s="1430"/>
      <c r="G1098" s="1430"/>
      <c r="H1098" s="1430"/>
      <c r="I1098" s="1430"/>
      <c r="J1098" s="1430"/>
      <c r="K1098" s="1430"/>
      <c r="L1098" s="1430"/>
      <c r="M1098" s="1430"/>
      <c r="N1098" s="1430"/>
      <c r="O1098" s="1430"/>
      <c r="P1098" s="1430"/>
      <c r="Q1098" s="1430"/>
      <c r="R1098" s="1430"/>
      <c r="S1098" s="1430"/>
      <c r="T1098" s="1430"/>
      <c r="U1098" s="1430"/>
      <c r="V1098" s="1430"/>
      <c r="W1098" s="1430"/>
      <c r="X1098" s="1430"/>
      <c r="Y1098" s="1430"/>
      <c r="Z1098" s="1430"/>
      <c r="AA1098" s="1430"/>
      <c r="AB1098" s="1430"/>
      <c r="AC1098" s="1430"/>
      <c r="AD1098" s="1430"/>
      <c r="AE1098" s="1430"/>
      <c r="AF1098" s="1430"/>
      <c r="AG1098" s="1430"/>
      <c r="AH1098" s="1430"/>
      <c r="AI1098" s="1430"/>
      <c r="AJ1098" s="1430"/>
      <c r="AK1098" s="1430"/>
      <c r="AL1098" s="1430"/>
      <c r="AM1098" s="1430"/>
      <c r="AN1098" s="1430"/>
      <c r="AO1098" s="1430"/>
      <c r="AP1098" s="1430"/>
      <c r="AQ1098" s="1430"/>
      <c r="AR1098" s="1430"/>
      <c r="AS1098" s="1430"/>
      <c r="AT1098" s="1430"/>
      <c r="AU1098" s="1430"/>
      <c r="AV1098" s="1430"/>
      <c r="AW1098" s="1430"/>
      <c r="AX1098" s="1430"/>
      <c r="AY1098" s="1430"/>
      <c r="AZ1098" s="1430"/>
      <c r="BA1098" s="1430"/>
      <c r="BB1098" s="1430"/>
      <c r="BC1098" s="1430"/>
      <c r="BD1098" s="1430"/>
    </row>
    <row r="1099" spans="2:56">
      <c r="B1099" s="1430"/>
      <c r="C1099" s="1430"/>
      <c r="D1099" s="1430"/>
      <c r="E1099" s="1430"/>
      <c r="F1099" s="1430"/>
      <c r="G1099" s="1430"/>
      <c r="H1099" s="1430"/>
      <c r="I1099" s="1430"/>
      <c r="J1099" s="1430"/>
      <c r="K1099" s="1430"/>
      <c r="L1099" s="1430"/>
      <c r="M1099" s="1430"/>
      <c r="N1099" s="1430"/>
      <c r="O1099" s="1430"/>
      <c r="P1099" s="1430"/>
      <c r="Q1099" s="1430"/>
      <c r="R1099" s="1430"/>
      <c r="S1099" s="1430"/>
      <c r="T1099" s="1430"/>
      <c r="U1099" s="1430"/>
      <c r="V1099" s="1430"/>
      <c r="W1099" s="1430"/>
      <c r="X1099" s="1430"/>
      <c r="Y1099" s="1430"/>
      <c r="Z1099" s="1430"/>
      <c r="AA1099" s="1430"/>
      <c r="AB1099" s="1430"/>
      <c r="AC1099" s="1430"/>
      <c r="AD1099" s="1430"/>
      <c r="AE1099" s="1430"/>
      <c r="AF1099" s="1430"/>
      <c r="AG1099" s="1430"/>
      <c r="AH1099" s="1430"/>
      <c r="AI1099" s="1430"/>
      <c r="AJ1099" s="1430"/>
      <c r="AK1099" s="1430"/>
      <c r="AL1099" s="1430"/>
      <c r="AM1099" s="1430"/>
      <c r="AN1099" s="1430"/>
      <c r="AO1099" s="1430"/>
      <c r="AP1099" s="1430"/>
      <c r="AQ1099" s="1430"/>
      <c r="AR1099" s="1430"/>
      <c r="AS1099" s="1430"/>
      <c r="AT1099" s="1430"/>
      <c r="AU1099" s="1430"/>
      <c r="AV1099" s="1430"/>
      <c r="AW1099" s="1430"/>
      <c r="AX1099" s="1430"/>
      <c r="AY1099" s="1430"/>
      <c r="AZ1099" s="1430"/>
      <c r="BA1099" s="1430"/>
      <c r="BB1099" s="1430"/>
      <c r="BC1099" s="1430"/>
      <c r="BD1099" s="1430"/>
    </row>
    <row r="1100" spans="2:56">
      <c r="B1100" s="1430"/>
      <c r="C1100" s="1430"/>
      <c r="D1100" s="1430"/>
      <c r="E1100" s="1430"/>
      <c r="F1100" s="1430"/>
      <c r="G1100" s="1430"/>
      <c r="H1100" s="1430"/>
      <c r="I1100" s="1430"/>
      <c r="J1100" s="1430"/>
      <c r="K1100" s="1430"/>
      <c r="L1100" s="1430"/>
      <c r="M1100" s="1430"/>
      <c r="N1100" s="1430"/>
      <c r="O1100" s="1430"/>
      <c r="P1100" s="1430"/>
      <c r="Q1100" s="1430"/>
      <c r="R1100" s="1430"/>
      <c r="S1100" s="1430"/>
      <c r="T1100" s="1430"/>
      <c r="U1100" s="1430"/>
      <c r="V1100" s="1430"/>
      <c r="W1100" s="1430"/>
      <c r="X1100" s="1430"/>
      <c r="Y1100" s="1430"/>
      <c r="Z1100" s="1430"/>
      <c r="AA1100" s="1430"/>
      <c r="AB1100" s="1430"/>
      <c r="AC1100" s="1430"/>
      <c r="AD1100" s="1430"/>
      <c r="AE1100" s="1430"/>
      <c r="AF1100" s="1430"/>
      <c r="AG1100" s="1430"/>
      <c r="AH1100" s="1430"/>
      <c r="AI1100" s="1430"/>
      <c r="AJ1100" s="1430"/>
      <c r="AK1100" s="1430"/>
      <c r="AL1100" s="1430"/>
      <c r="AM1100" s="1430"/>
      <c r="AN1100" s="1430"/>
      <c r="AO1100" s="1430"/>
      <c r="AP1100" s="1430"/>
      <c r="AQ1100" s="1430"/>
      <c r="AR1100" s="1430"/>
      <c r="AS1100" s="1430"/>
      <c r="AT1100" s="1430"/>
      <c r="AU1100" s="1430"/>
      <c r="AV1100" s="1430"/>
      <c r="AW1100" s="1430"/>
      <c r="AX1100" s="1430"/>
      <c r="AY1100" s="1430"/>
      <c r="AZ1100" s="1430"/>
      <c r="BA1100" s="1430"/>
      <c r="BB1100" s="1430"/>
      <c r="BC1100" s="1430"/>
      <c r="BD1100" s="1430"/>
    </row>
    <row r="1101" spans="2:56">
      <c r="B1101" s="1430"/>
      <c r="C1101" s="1430"/>
      <c r="D1101" s="1430"/>
      <c r="E1101" s="1430"/>
      <c r="F1101" s="1430"/>
      <c r="G1101" s="1430"/>
      <c r="H1101" s="1430"/>
      <c r="I1101" s="1430"/>
      <c r="J1101" s="1430"/>
      <c r="K1101" s="1430"/>
      <c r="L1101" s="1430"/>
      <c r="M1101" s="1430"/>
      <c r="N1101" s="1430"/>
      <c r="O1101" s="1430"/>
      <c r="P1101" s="1430"/>
      <c r="Q1101" s="1430"/>
      <c r="R1101" s="1430"/>
      <c r="S1101" s="1430"/>
      <c r="T1101" s="1430"/>
      <c r="U1101" s="1430"/>
      <c r="V1101" s="1430"/>
      <c r="W1101" s="1430"/>
      <c r="X1101" s="1430"/>
      <c r="Y1101" s="1430"/>
      <c r="Z1101" s="1430"/>
      <c r="AA1101" s="1430"/>
      <c r="AB1101" s="1430"/>
      <c r="AC1101" s="1430"/>
      <c r="AD1101" s="1430"/>
      <c r="AE1101" s="1430"/>
      <c r="AF1101" s="1430"/>
      <c r="AG1101" s="1430"/>
      <c r="AH1101" s="1430"/>
      <c r="AI1101" s="1430"/>
      <c r="AJ1101" s="1430"/>
      <c r="AK1101" s="1430"/>
      <c r="AL1101" s="1430"/>
      <c r="AM1101" s="1430"/>
      <c r="AN1101" s="1430"/>
      <c r="AO1101" s="1430"/>
      <c r="AP1101" s="1430"/>
      <c r="AQ1101" s="1430"/>
      <c r="AR1101" s="1430"/>
      <c r="AS1101" s="1430"/>
      <c r="AT1101" s="1430"/>
      <c r="AU1101" s="1430"/>
      <c r="AV1101" s="1430"/>
      <c r="AW1101" s="1430"/>
      <c r="AX1101" s="1430"/>
      <c r="AY1101" s="1430"/>
      <c r="AZ1101" s="1430"/>
      <c r="BA1101" s="1430"/>
      <c r="BB1101" s="1430"/>
      <c r="BC1101" s="1430"/>
      <c r="BD1101" s="1430"/>
    </row>
    <row r="1102" spans="2:56">
      <c r="B1102" s="1430"/>
      <c r="C1102" s="1430"/>
      <c r="D1102" s="1430"/>
      <c r="E1102" s="1430"/>
      <c r="F1102" s="1430"/>
      <c r="G1102" s="1430"/>
      <c r="H1102" s="1430"/>
      <c r="I1102" s="1430"/>
      <c r="J1102" s="1430"/>
      <c r="K1102" s="1430"/>
      <c r="L1102" s="1430"/>
      <c r="M1102" s="1430"/>
      <c r="N1102" s="1430"/>
      <c r="O1102" s="1430"/>
      <c r="P1102" s="1430"/>
      <c r="Q1102" s="1430"/>
      <c r="R1102" s="1430"/>
      <c r="S1102" s="1430"/>
      <c r="T1102" s="1430"/>
      <c r="U1102" s="1430"/>
      <c r="V1102" s="1430"/>
      <c r="W1102" s="1430"/>
      <c r="X1102" s="1430"/>
      <c r="Y1102" s="1430"/>
      <c r="Z1102" s="1430"/>
      <c r="AA1102" s="1430"/>
      <c r="AB1102" s="1430"/>
      <c r="AC1102" s="1430"/>
      <c r="AD1102" s="1430"/>
      <c r="AE1102" s="1430"/>
      <c r="AF1102" s="1430"/>
      <c r="AG1102" s="1430"/>
      <c r="AH1102" s="1430"/>
      <c r="AI1102" s="1430"/>
      <c r="AJ1102" s="1430"/>
      <c r="AK1102" s="1430"/>
      <c r="AL1102" s="1430"/>
      <c r="AM1102" s="1430"/>
      <c r="AN1102" s="1430"/>
      <c r="AO1102" s="1430"/>
      <c r="AP1102" s="1430"/>
      <c r="AQ1102" s="1430"/>
      <c r="AR1102" s="1430"/>
      <c r="AS1102" s="1430"/>
      <c r="AT1102" s="1430"/>
      <c r="AU1102" s="1430"/>
      <c r="AV1102" s="1430"/>
      <c r="AW1102" s="1430"/>
      <c r="AX1102" s="1430"/>
      <c r="AY1102" s="1430"/>
      <c r="AZ1102" s="1430"/>
      <c r="BA1102" s="1430"/>
      <c r="BB1102" s="1430"/>
      <c r="BC1102" s="1430"/>
      <c r="BD1102" s="1430"/>
    </row>
    <row r="1103" spans="2:56">
      <c r="B1103" s="1430"/>
      <c r="C1103" s="1430"/>
      <c r="D1103" s="1430"/>
      <c r="E1103" s="1430"/>
      <c r="F1103" s="1430"/>
      <c r="G1103" s="1430"/>
      <c r="H1103" s="1430"/>
      <c r="I1103" s="1430"/>
      <c r="J1103" s="1430"/>
      <c r="K1103" s="1430"/>
      <c r="L1103" s="1430"/>
      <c r="M1103" s="1430"/>
      <c r="N1103" s="1430"/>
      <c r="O1103" s="1430"/>
      <c r="P1103" s="1430"/>
      <c r="Q1103" s="1430"/>
      <c r="R1103" s="1430"/>
      <c r="S1103" s="1430"/>
      <c r="T1103" s="1430"/>
      <c r="U1103" s="1430"/>
      <c r="V1103" s="1430"/>
      <c r="W1103" s="1430"/>
      <c r="X1103" s="1430"/>
      <c r="Y1103" s="1430"/>
      <c r="Z1103" s="1430"/>
      <c r="AA1103" s="1430"/>
      <c r="AB1103" s="1430"/>
      <c r="AC1103" s="1430"/>
      <c r="AD1103" s="1430"/>
      <c r="AE1103" s="1430"/>
      <c r="AF1103" s="1430"/>
      <c r="AG1103" s="1430"/>
      <c r="AH1103" s="1430"/>
      <c r="AI1103" s="1430"/>
      <c r="AJ1103" s="1430"/>
      <c r="AK1103" s="1430"/>
      <c r="AL1103" s="1430"/>
      <c r="AM1103" s="1430"/>
      <c r="AN1103" s="1430"/>
      <c r="AO1103" s="1430"/>
      <c r="AP1103" s="1430"/>
      <c r="AQ1103" s="1430"/>
      <c r="AR1103" s="1430"/>
      <c r="AS1103" s="1430"/>
      <c r="AT1103" s="1430"/>
      <c r="AU1103" s="1430"/>
      <c r="AV1103" s="1430"/>
      <c r="AW1103" s="1430"/>
      <c r="AX1103" s="1430"/>
      <c r="AY1103" s="1430"/>
      <c r="AZ1103" s="1430"/>
      <c r="BA1103" s="1430"/>
      <c r="BB1103" s="1430"/>
      <c r="BC1103" s="1430"/>
      <c r="BD1103" s="1430"/>
    </row>
    <row r="1104" spans="2:56">
      <c r="B1104" s="1430"/>
      <c r="C1104" s="1430"/>
      <c r="D1104" s="1430"/>
      <c r="E1104" s="1430"/>
      <c r="F1104" s="1430"/>
      <c r="G1104" s="1430"/>
      <c r="H1104" s="1430"/>
      <c r="I1104" s="1430"/>
      <c r="J1104" s="1430"/>
      <c r="K1104" s="1430"/>
      <c r="L1104" s="1430"/>
      <c r="M1104" s="1430"/>
      <c r="N1104" s="1430"/>
      <c r="O1104" s="1430"/>
      <c r="P1104" s="1430"/>
      <c r="Q1104" s="1430"/>
      <c r="R1104" s="1430"/>
      <c r="S1104" s="1430"/>
      <c r="T1104" s="1430"/>
      <c r="U1104" s="1430"/>
      <c r="V1104" s="1430"/>
      <c r="W1104" s="1430"/>
      <c r="X1104" s="1430"/>
      <c r="Y1104" s="1430"/>
      <c r="Z1104" s="1430"/>
      <c r="AA1104" s="1430"/>
      <c r="AB1104" s="1430"/>
      <c r="AC1104" s="1430"/>
      <c r="AD1104" s="1430"/>
      <c r="AE1104" s="1430"/>
      <c r="AF1104" s="1430"/>
      <c r="AG1104" s="1430"/>
      <c r="AH1104" s="1430"/>
      <c r="AI1104" s="1430"/>
      <c r="AJ1104" s="1430"/>
      <c r="AK1104" s="1430"/>
      <c r="AL1104" s="1430"/>
      <c r="AM1104" s="1430"/>
      <c r="AN1104" s="1430"/>
      <c r="AO1104" s="1430"/>
      <c r="AP1104" s="1430"/>
      <c r="AQ1104" s="1430"/>
      <c r="AR1104" s="1430"/>
      <c r="AS1104" s="1430"/>
      <c r="AT1104" s="1430"/>
      <c r="AU1104" s="1430"/>
      <c r="AV1104" s="1430"/>
      <c r="AW1104" s="1430"/>
      <c r="AX1104" s="1430"/>
      <c r="AY1104" s="1430"/>
      <c r="AZ1104" s="1430"/>
      <c r="BA1104" s="1430"/>
      <c r="BB1104" s="1430"/>
      <c r="BC1104" s="1430"/>
      <c r="BD1104" s="1430"/>
    </row>
    <row r="1105" spans="2:56">
      <c r="B1105" s="1430"/>
      <c r="C1105" s="1430"/>
      <c r="D1105" s="1430"/>
      <c r="E1105" s="1430"/>
      <c r="F1105" s="1430"/>
      <c r="G1105" s="1430"/>
      <c r="H1105" s="1430"/>
      <c r="I1105" s="1430"/>
      <c r="J1105" s="1430"/>
      <c r="K1105" s="1430"/>
      <c r="L1105" s="1430"/>
      <c r="M1105" s="1430"/>
      <c r="N1105" s="1430"/>
      <c r="O1105" s="1430"/>
      <c r="P1105" s="1430"/>
      <c r="Q1105" s="1430"/>
      <c r="R1105" s="1430"/>
      <c r="S1105" s="1430"/>
      <c r="T1105" s="1430"/>
      <c r="U1105" s="1430"/>
      <c r="V1105" s="1430"/>
      <c r="W1105" s="1430"/>
      <c r="X1105" s="1430"/>
      <c r="Y1105" s="1430"/>
      <c r="Z1105" s="1430"/>
      <c r="AA1105" s="1430"/>
      <c r="AB1105" s="1430"/>
      <c r="AC1105" s="1430"/>
      <c r="AD1105" s="1430"/>
      <c r="AE1105" s="1430"/>
      <c r="AF1105" s="1430"/>
      <c r="AG1105" s="1430"/>
      <c r="AH1105" s="1430"/>
      <c r="AI1105" s="1430"/>
      <c r="AJ1105" s="1430"/>
      <c r="AK1105" s="1430"/>
      <c r="AL1105" s="1430"/>
      <c r="AM1105" s="1430"/>
      <c r="AN1105" s="1430"/>
      <c r="AO1105" s="1430"/>
      <c r="AP1105" s="1430"/>
      <c r="AQ1105" s="1430"/>
      <c r="AR1105" s="1430"/>
      <c r="AS1105" s="1430"/>
      <c r="AT1105" s="1430"/>
      <c r="AU1105" s="1430"/>
      <c r="AV1105" s="1430"/>
      <c r="AW1105" s="1430"/>
      <c r="AX1105" s="1430"/>
      <c r="AY1105" s="1430"/>
      <c r="AZ1105" s="1430"/>
      <c r="BA1105" s="1430"/>
      <c r="BB1105" s="1430"/>
      <c r="BC1105" s="1430"/>
      <c r="BD1105" s="1430"/>
    </row>
    <row r="1106" spans="2:56">
      <c r="B1106" s="1430"/>
      <c r="C1106" s="1430"/>
      <c r="D1106" s="1430"/>
      <c r="E1106" s="1430"/>
      <c r="F1106" s="1430"/>
      <c r="G1106" s="1430"/>
      <c r="H1106" s="1430"/>
      <c r="I1106" s="1430"/>
      <c r="J1106" s="1430"/>
      <c r="K1106" s="1430"/>
      <c r="L1106" s="1430"/>
      <c r="M1106" s="1430"/>
      <c r="N1106" s="1430"/>
      <c r="O1106" s="1430"/>
      <c r="P1106" s="1430"/>
      <c r="Q1106" s="1430"/>
      <c r="R1106" s="1430"/>
      <c r="S1106" s="1430"/>
      <c r="T1106" s="1430"/>
      <c r="U1106" s="1430"/>
      <c r="V1106" s="1430"/>
      <c r="W1106" s="1430"/>
      <c r="X1106" s="1430"/>
      <c r="Y1106" s="1430"/>
      <c r="Z1106" s="1430"/>
      <c r="AA1106" s="1430"/>
      <c r="AB1106" s="1430"/>
      <c r="AC1106" s="1430"/>
      <c r="AD1106" s="1430"/>
      <c r="AE1106" s="1430"/>
      <c r="AF1106" s="1430"/>
      <c r="AG1106" s="1430"/>
      <c r="AH1106" s="1430"/>
      <c r="AI1106" s="1430"/>
      <c r="AJ1106" s="1430"/>
      <c r="AK1106" s="1430"/>
      <c r="AL1106" s="1430"/>
      <c r="AM1106" s="1430"/>
      <c r="AN1106" s="1430"/>
      <c r="AO1106" s="1430"/>
      <c r="AP1106" s="1430"/>
      <c r="AQ1106" s="1430"/>
      <c r="AR1106" s="1430"/>
      <c r="AS1106" s="1430"/>
      <c r="AT1106" s="1430"/>
      <c r="AU1106" s="1430"/>
      <c r="AV1106" s="1430"/>
      <c r="AW1106" s="1430"/>
      <c r="AX1106" s="1430"/>
      <c r="AY1106" s="1430"/>
      <c r="AZ1106" s="1430"/>
      <c r="BA1106" s="1430"/>
      <c r="BB1106" s="1430"/>
      <c r="BC1106" s="1430"/>
      <c r="BD1106" s="1430"/>
    </row>
    <row r="1107" spans="2:56">
      <c r="B1107" s="1430"/>
      <c r="C1107" s="1430"/>
      <c r="D1107" s="1430"/>
      <c r="E1107" s="1430"/>
      <c r="F1107" s="1430"/>
      <c r="G1107" s="1430"/>
      <c r="H1107" s="1430"/>
      <c r="I1107" s="1430"/>
      <c r="J1107" s="1430"/>
      <c r="K1107" s="1430"/>
      <c r="L1107" s="1430"/>
      <c r="M1107" s="1430"/>
      <c r="N1107" s="1430"/>
      <c r="O1107" s="1430"/>
      <c r="P1107" s="1430"/>
      <c r="Q1107" s="1430"/>
      <c r="R1107" s="1430"/>
      <c r="S1107" s="1430"/>
      <c r="T1107" s="1430"/>
      <c r="U1107" s="1430"/>
      <c r="V1107" s="1430"/>
      <c r="W1107" s="1430"/>
      <c r="X1107" s="1430"/>
      <c r="Y1107" s="1430"/>
      <c r="Z1107" s="1430"/>
      <c r="AA1107" s="1430"/>
      <c r="AB1107" s="1430"/>
      <c r="AC1107" s="1430"/>
      <c r="AD1107" s="1430"/>
      <c r="AE1107" s="1430"/>
      <c r="AF1107" s="1430"/>
      <c r="AG1107" s="1430"/>
      <c r="AH1107" s="1430"/>
      <c r="AI1107" s="1430"/>
      <c r="AJ1107" s="1430"/>
      <c r="AK1107" s="1430"/>
      <c r="AL1107" s="1430"/>
      <c r="AM1107" s="1430"/>
      <c r="AN1107" s="1430"/>
      <c r="AO1107" s="1430"/>
      <c r="AP1107" s="1430"/>
      <c r="AQ1107" s="1430"/>
      <c r="AR1107" s="1430"/>
      <c r="AS1107" s="1430"/>
      <c r="AT1107" s="1430"/>
      <c r="AU1107" s="1430"/>
      <c r="AV1107" s="1430"/>
      <c r="AW1107" s="1430"/>
      <c r="AX1107" s="1430"/>
      <c r="AY1107" s="1430"/>
      <c r="AZ1107" s="1430"/>
      <c r="BA1107" s="1430"/>
      <c r="BB1107" s="1430"/>
      <c r="BC1107" s="1430"/>
      <c r="BD1107" s="1430"/>
    </row>
    <row r="1108" spans="2:56">
      <c r="B1108" s="1430"/>
      <c r="C1108" s="1430"/>
      <c r="D1108" s="1430"/>
      <c r="E1108" s="1430"/>
      <c r="F1108" s="1430"/>
      <c r="G1108" s="1430"/>
      <c r="H1108" s="1430"/>
      <c r="I1108" s="1430"/>
      <c r="J1108" s="1430"/>
      <c r="K1108" s="1430"/>
      <c r="L1108" s="1430"/>
      <c r="M1108" s="1430"/>
      <c r="N1108" s="1430"/>
      <c r="O1108" s="1430"/>
      <c r="P1108" s="1430"/>
      <c r="Q1108" s="1430"/>
      <c r="R1108" s="1430"/>
      <c r="S1108" s="1430"/>
      <c r="T1108" s="1430"/>
      <c r="U1108" s="1430"/>
      <c r="V1108" s="1430"/>
      <c r="W1108" s="1430"/>
      <c r="X1108" s="1430"/>
      <c r="Y1108" s="1430"/>
      <c r="Z1108" s="1430"/>
      <c r="AA1108" s="1430"/>
      <c r="AB1108" s="1430"/>
      <c r="AC1108" s="1430"/>
      <c r="AD1108" s="1430"/>
      <c r="AE1108" s="1430"/>
      <c r="AF1108" s="1430"/>
      <c r="AG1108" s="1430"/>
      <c r="AH1108" s="1430"/>
      <c r="AI1108" s="1430"/>
      <c r="AJ1108" s="1430"/>
      <c r="AK1108" s="1430"/>
      <c r="AL1108" s="1430"/>
      <c r="AM1108" s="1430"/>
      <c r="AN1108" s="1430"/>
      <c r="AO1108" s="1430"/>
      <c r="AP1108" s="1430"/>
      <c r="AQ1108" s="1430"/>
      <c r="AR1108" s="1430"/>
      <c r="AS1108" s="1430"/>
      <c r="AT1108" s="1430"/>
      <c r="AU1108" s="1430"/>
      <c r="AV1108" s="1430"/>
      <c r="AW1108" s="1430"/>
      <c r="AX1108" s="1430"/>
      <c r="AY1108" s="1430"/>
      <c r="AZ1108" s="1430"/>
      <c r="BA1108" s="1430"/>
      <c r="BB1108" s="1430"/>
      <c r="BC1108" s="1430"/>
      <c r="BD1108" s="1430"/>
    </row>
    <row r="1109" spans="2:56">
      <c r="B1109" s="1430"/>
      <c r="C1109" s="1430"/>
      <c r="D1109" s="1430"/>
      <c r="E1109" s="1430"/>
      <c r="F1109" s="1430"/>
      <c r="G1109" s="1430"/>
      <c r="H1109" s="1430"/>
      <c r="I1109" s="1430"/>
      <c r="J1109" s="1430"/>
      <c r="K1109" s="1430"/>
      <c r="L1109" s="1430"/>
      <c r="M1109" s="1430"/>
      <c r="N1109" s="1430"/>
      <c r="O1109" s="1430"/>
      <c r="P1109" s="1430"/>
      <c r="Q1109" s="1430"/>
      <c r="R1109" s="1430"/>
      <c r="S1109" s="1430"/>
      <c r="T1109" s="1430"/>
      <c r="U1109" s="1430"/>
      <c r="V1109" s="1430"/>
      <c r="W1109" s="1430"/>
      <c r="X1109" s="1430"/>
      <c r="Y1109" s="1430"/>
      <c r="Z1109" s="1430"/>
      <c r="AA1109" s="1430"/>
      <c r="AB1109" s="1430"/>
      <c r="AC1109" s="1430"/>
      <c r="AD1109" s="1430"/>
      <c r="AE1109" s="1430"/>
      <c r="AF1109" s="1430"/>
      <c r="AG1109" s="1430"/>
      <c r="AH1109" s="1430"/>
      <c r="AI1109" s="1430"/>
      <c r="AJ1109" s="1430"/>
      <c r="AK1109" s="1430"/>
      <c r="AL1109" s="1430"/>
      <c r="AM1109" s="1430"/>
      <c r="AN1109" s="1430"/>
      <c r="AO1109" s="1430"/>
      <c r="AP1109" s="1430"/>
      <c r="AQ1109" s="1430"/>
      <c r="AR1109" s="1430"/>
      <c r="AS1109" s="1430"/>
      <c r="AT1109" s="1430"/>
      <c r="AU1109" s="1430"/>
      <c r="AV1109" s="1430"/>
      <c r="AW1109" s="1430"/>
      <c r="AX1109" s="1430"/>
      <c r="AY1109" s="1430"/>
      <c r="AZ1109" s="1430"/>
      <c r="BA1109" s="1430"/>
      <c r="BB1109" s="1430"/>
      <c r="BC1109" s="1430"/>
      <c r="BD1109" s="1430"/>
    </row>
    <row r="1110" spans="2:56">
      <c r="B1110" s="1430"/>
      <c r="C1110" s="1430"/>
      <c r="D1110" s="1430"/>
      <c r="E1110" s="1430"/>
      <c r="F1110" s="1430"/>
      <c r="G1110" s="1430"/>
      <c r="H1110" s="1430"/>
      <c r="I1110" s="1430"/>
      <c r="J1110" s="1430"/>
      <c r="K1110" s="1430"/>
      <c r="L1110" s="1430"/>
      <c r="M1110" s="1430"/>
      <c r="N1110" s="1430"/>
      <c r="O1110" s="1430"/>
      <c r="P1110" s="1430"/>
      <c r="Q1110" s="1430"/>
      <c r="R1110" s="1430"/>
      <c r="S1110" s="1430"/>
      <c r="T1110" s="1430"/>
      <c r="U1110" s="1430"/>
      <c r="V1110" s="1430"/>
      <c r="W1110" s="1430"/>
      <c r="X1110" s="1430"/>
      <c r="Y1110" s="1430"/>
      <c r="Z1110" s="1430"/>
      <c r="AA1110" s="1430"/>
      <c r="AB1110" s="1430"/>
      <c r="AC1110" s="1430"/>
      <c r="AD1110" s="1430"/>
      <c r="AE1110" s="1430"/>
      <c r="AF1110" s="1430"/>
      <c r="AG1110" s="1430"/>
      <c r="AH1110" s="1430"/>
      <c r="AI1110" s="1430"/>
      <c r="AJ1110" s="1430"/>
      <c r="AK1110" s="1430"/>
      <c r="AL1110" s="1430"/>
      <c r="AM1110" s="1430"/>
      <c r="AN1110" s="1430"/>
      <c r="AO1110" s="1430"/>
      <c r="AP1110" s="1430"/>
      <c r="AQ1110" s="1430"/>
      <c r="AR1110" s="1430"/>
      <c r="AS1110" s="1430"/>
      <c r="AT1110" s="1430"/>
      <c r="AU1110" s="1430"/>
      <c r="AV1110" s="1430"/>
      <c r="AW1110" s="1430"/>
      <c r="AX1110" s="1430"/>
      <c r="AY1110" s="1430"/>
      <c r="AZ1110" s="1430"/>
      <c r="BA1110" s="1430"/>
      <c r="BB1110" s="1430"/>
      <c r="BC1110" s="1430"/>
      <c r="BD1110" s="1430"/>
    </row>
    <row r="1111" spans="2:56">
      <c r="B1111" s="1430"/>
      <c r="C1111" s="1430"/>
      <c r="D1111" s="1430"/>
      <c r="E1111" s="1430"/>
      <c r="F1111" s="1430"/>
      <c r="G1111" s="1430"/>
      <c r="H1111" s="1430"/>
      <c r="I1111" s="1430"/>
      <c r="J1111" s="1430"/>
      <c r="K1111" s="1430"/>
      <c r="L1111" s="1430"/>
      <c r="M1111" s="1430"/>
      <c r="N1111" s="1430"/>
      <c r="O1111" s="1430"/>
      <c r="P1111" s="1430"/>
      <c r="Q1111" s="1430"/>
      <c r="R1111" s="1430"/>
      <c r="S1111" s="1430"/>
      <c r="T1111" s="1430"/>
      <c r="U1111" s="1430"/>
      <c r="V1111" s="1430"/>
      <c r="W1111" s="1430"/>
      <c r="X1111" s="1430"/>
      <c r="Y1111" s="1430"/>
      <c r="Z1111" s="1430"/>
      <c r="AA1111" s="1430"/>
      <c r="AB1111" s="1430"/>
      <c r="AC1111" s="1430"/>
      <c r="AD1111" s="1430"/>
      <c r="AE1111" s="1430"/>
      <c r="AF1111" s="1430"/>
      <c r="AG1111" s="1430"/>
      <c r="AH1111" s="1430"/>
      <c r="AI1111" s="1430"/>
      <c r="AJ1111" s="1430"/>
      <c r="AK1111" s="1430"/>
      <c r="AL1111" s="1430"/>
      <c r="AM1111" s="1430"/>
      <c r="AN1111" s="1430"/>
      <c r="AO1111" s="1430"/>
      <c r="AP1111" s="1430"/>
      <c r="AQ1111" s="1430"/>
      <c r="AR1111" s="1430"/>
      <c r="AS1111" s="1430"/>
      <c r="AT1111" s="1430"/>
      <c r="AU1111" s="1430"/>
      <c r="AV1111" s="1430"/>
      <c r="AW1111" s="1430"/>
      <c r="AX1111" s="1430"/>
      <c r="AY1111" s="1430"/>
      <c r="AZ1111" s="1430"/>
      <c r="BA1111" s="1430"/>
      <c r="BB1111" s="1430"/>
      <c r="BC1111" s="1430"/>
      <c r="BD1111" s="1430"/>
    </row>
    <row r="1112" spans="2:56">
      <c r="B1112" s="1430"/>
      <c r="C1112" s="1430"/>
      <c r="D1112" s="1430"/>
      <c r="E1112" s="1430"/>
      <c r="F1112" s="1430"/>
      <c r="G1112" s="1430"/>
      <c r="H1112" s="1430"/>
      <c r="I1112" s="1430"/>
      <c r="J1112" s="1430"/>
      <c r="K1112" s="1430"/>
      <c r="L1112" s="1430"/>
      <c r="M1112" s="1430"/>
      <c r="N1112" s="1430"/>
      <c r="O1112" s="1430"/>
      <c r="P1112" s="1430"/>
      <c r="Q1112" s="1430"/>
      <c r="R1112" s="1430"/>
      <c r="S1112" s="1430"/>
      <c r="T1112" s="1430"/>
      <c r="U1112" s="1430"/>
      <c r="V1112" s="1430"/>
      <c r="W1112" s="1430"/>
      <c r="X1112" s="1430"/>
      <c r="Y1112" s="1430"/>
      <c r="Z1112" s="1430"/>
      <c r="AA1112" s="1430"/>
      <c r="AB1112" s="1430"/>
      <c r="AC1112" s="1430"/>
      <c r="AD1112" s="1430"/>
      <c r="AE1112" s="1430"/>
      <c r="AF1112" s="1430"/>
      <c r="AG1112" s="1430"/>
      <c r="AH1112" s="1430"/>
      <c r="AI1112" s="1430"/>
      <c r="AJ1112" s="1430"/>
      <c r="AK1112" s="1430"/>
      <c r="AL1112" s="1430"/>
      <c r="AM1112" s="1430"/>
      <c r="AN1112" s="1430"/>
      <c r="AO1112" s="1430"/>
      <c r="AP1112" s="1430"/>
      <c r="AQ1112" s="1430"/>
      <c r="AR1112" s="1430"/>
      <c r="AS1112" s="1430"/>
      <c r="AT1112" s="1430"/>
      <c r="AU1112" s="1430"/>
      <c r="AV1112" s="1430"/>
      <c r="AW1112" s="1430"/>
      <c r="AX1112" s="1430"/>
      <c r="AY1112" s="1430"/>
      <c r="AZ1112" s="1430"/>
      <c r="BA1112" s="1430"/>
      <c r="BB1112" s="1430"/>
      <c r="BC1112" s="1430"/>
      <c r="BD1112" s="1430"/>
    </row>
    <row r="1113" spans="2:56">
      <c r="B1113" s="1430"/>
      <c r="C1113" s="1430"/>
      <c r="D1113" s="1430"/>
      <c r="E1113" s="1430"/>
      <c r="F1113" s="1430"/>
      <c r="G1113" s="1430"/>
      <c r="H1113" s="1430"/>
      <c r="I1113" s="1430"/>
      <c r="J1113" s="1430"/>
      <c r="K1113" s="1430"/>
      <c r="L1113" s="1430"/>
      <c r="M1113" s="1430"/>
      <c r="N1113" s="1430"/>
      <c r="O1113" s="1430"/>
      <c r="P1113" s="1430"/>
      <c r="Q1113" s="1430"/>
      <c r="R1113" s="1430"/>
      <c r="S1113" s="1430"/>
      <c r="T1113" s="1430"/>
      <c r="U1113" s="1430"/>
      <c r="V1113" s="1430"/>
      <c r="W1113" s="1430"/>
      <c r="X1113" s="1430"/>
      <c r="Y1113" s="1430"/>
      <c r="Z1113" s="1430"/>
      <c r="AA1113" s="1430"/>
      <c r="AB1113" s="1430"/>
      <c r="AC1113" s="1430"/>
      <c r="AD1113" s="1430"/>
      <c r="AE1113" s="1430"/>
      <c r="AF1113" s="1430"/>
      <c r="AG1113" s="1430"/>
      <c r="AH1113" s="1430"/>
      <c r="AI1113" s="1430"/>
      <c r="AJ1113" s="1430"/>
      <c r="AK1113" s="1430"/>
      <c r="AL1113" s="1430"/>
      <c r="AM1113" s="1430"/>
      <c r="AN1113" s="1430"/>
      <c r="AO1113" s="1430"/>
      <c r="AP1113" s="1430"/>
      <c r="AQ1113" s="1430"/>
      <c r="AR1113" s="1430"/>
      <c r="AS1113" s="1430"/>
      <c r="AT1113" s="1430"/>
      <c r="AU1113" s="1430"/>
      <c r="AV1113" s="1430"/>
      <c r="AW1113" s="1430"/>
      <c r="AX1113" s="1430"/>
      <c r="AY1113" s="1430"/>
      <c r="AZ1113" s="1430"/>
      <c r="BA1113" s="1430"/>
      <c r="BB1113" s="1430"/>
      <c r="BC1113" s="1430"/>
      <c r="BD1113" s="1430"/>
    </row>
    <row r="1114" spans="2:56">
      <c r="B1114" s="1430"/>
      <c r="C1114" s="1430"/>
      <c r="D1114" s="1430"/>
      <c r="E1114" s="1430"/>
      <c r="F1114" s="1430"/>
      <c r="G1114" s="1430"/>
      <c r="H1114" s="1430"/>
      <c r="I1114" s="1430"/>
      <c r="J1114" s="1430"/>
      <c r="K1114" s="1430"/>
      <c r="L1114" s="1430"/>
      <c r="M1114" s="1430"/>
      <c r="N1114" s="1430"/>
      <c r="O1114" s="1430"/>
      <c r="P1114" s="1430"/>
      <c r="Q1114" s="1430"/>
      <c r="R1114" s="1430"/>
      <c r="S1114" s="1430"/>
      <c r="T1114" s="1430"/>
      <c r="U1114" s="1430"/>
      <c r="V1114" s="1430"/>
      <c r="W1114" s="1430"/>
      <c r="X1114" s="1430"/>
      <c r="Y1114" s="1430"/>
      <c r="Z1114" s="1430"/>
      <c r="AA1114" s="1430"/>
      <c r="AB1114" s="1430"/>
      <c r="AC1114" s="1430"/>
      <c r="AD1114" s="1430"/>
      <c r="AE1114" s="1430"/>
      <c r="AF1114" s="1430"/>
      <c r="AG1114" s="1430"/>
      <c r="AH1114" s="1430"/>
      <c r="AI1114" s="1430"/>
      <c r="AJ1114" s="1430"/>
      <c r="AK1114" s="1430"/>
      <c r="AL1114" s="1430"/>
      <c r="AM1114" s="1430"/>
      <c r="AN1114" s="1430"/>
      <c r="AO1114" s="1430"/>
      <c r="AP1114" s="1430"/>
      <c r="AQ1114" s="1430"/>
      <c r="AR1114" s="1430"/>
      <c r="AS1114" s="1430"/>
      <c r="AT1114" s="1430"/>
      <c r="AU1114" s="1430"/>
      <c r="AV1114" s="1430"/>
      <c r="AW1114" s="1430"/>
      <c r="AX1114" s="1430"/>
      <c r="AY1114" s="1430"/>
      <c r="AZ1114" s="1430"/>
      <c r="BA1114" s="1430"/>
      <c r="BB1114" s="1430"/>
      <c r="BC1114" s="1430"/>
      <c r="BD1114" s="1430"/>
    </row>
    <row r="1115" spans="2:56">
      <c r="B1115" s="1430"/>
      <c r="C1115" s="1430"/>
      <c r="D1115" s="1430"/>
      <c r="E1115" s="1430"/>
      <c r="F1115" s="1430"/>
      <c r="G1115" s="1430"/>
      <c r="H1115" s="1430"/>
      <c r="I1115" s="1430"/>
      <c r="J1115" s="1430"/>
      <c r="K1115" s="1430"/>
      <c r="L1115" s="1430"/>
      <c r="M1115" s="1430"/>
      <c r="N1115" s="1430"/>
      <c r="O1115" s="1430"/>
      <c r="P1115" s="1430"/>
      <c r="Q1115" s="1430"/>
      <c r="R1115" s="1430"/>
      <c r="S1115" s="1430"/>
      <c r="T1115" s="1430"/>
      <c r="U1115" s="1430"/>
      <c r="V1115" s="1430"/>
      <c r="W1115" s="1430"/>
      <c r="X1115" s="1430"/>
      <c r="Y1115" s="1430"/>
      <c r="Z1115" s="1430"/>
      <c r="AA1115" s="1430"/>
      <c r="AB1115" s="1430"/>
      <c r="AC1115" s="1430"/>
      <c r="AD1115" s="1430"/>
      <c r="AE1115" s="1430"/>
      <c r="AF1115" s="1430"/>
      <c r="AG1115" s="1430"/>
      <c r="AH1115" s="1430"/>
      <c r="AI1115" s="1430"/>
      <c r="AJ1115" s="1430"/>
      <c r="AK1115" s="1430"/>
      <c r="AL1115" s="1430"/>
      <c r="AM1115" s="1430"/>
      <c r="AN1115" s="1430"/>
      <c r="AO1115" s="1430"/>
      <c r="AP1115" s="1430"/>
      <c r="AQ1115" s="1430"/>
      <c r="AR1115" s="1430"/>
      <c r="AS1115" s="1430"/>
      <c r="AT1115" s="1430"/>
      <c r="AU1115" s="1430"/>
      <c r="AV1115" s="1430"/>
      <c r="AW1115" s="1430"/>
      <c r="AX1115" s="1430"/>
      <c r="AY1115" s="1430"/>
      <c r="AZ1115" s="1430"/>
      <c r="BA1115" s="1430"/>
      <c r="BB1115" s="1430"/>
      <c r="BC1115" s="1430"/>
      <c r="BD1115" s="1430"/>
    </row>
    <row r="1116" spans="2:56">
      <c r="B1116" s="1430"/>
      <c r="C1116" s="1430"/>
      <c r="D1116" s="1430"/>
      <c r="E1116" s="1430"/>
      <c r="F1116" s="1430"/>
      <c r="G1116" s="1430"/>
      <c r="H1116" s="1430"/>
      <c r="I1116" s="1430"/>
      <c r="J1116" s="1430"/>
      <c r="K1116" s="1430"/>
      <c r="L1116" s="1430"/>
      <c r="M1116" s="1430"/>
      <c r="N1116" s="1430"/>
      <c r="O1116" s="1430"/>
      <c r="P1116" s="1430"/>
      <c r="Q1116" s="1430"/>
      <c r="R1116" s="1430"/>
      <c r="S1116" s="1430"/>
      <c r="T1116" s="1430"/>
      <c r="U1116" s="1430"/>
      <c r="V1116" s="1430"/>
      <c r="W1116" s="1430"/>
      <c r="X1116" s="1430"/>
      <c r="Y1116" s="1430"/>
      <c r="Z1116" s="1430"/>
      <c r="AA1116" s="1430"/>
      <c r="AB1116" s="1430"/>
      <c r="AC1116" s="1430"/>
      <c r="AD1116" s="1430"/>
      <c r="AE1116" s="1430"/>
      <c r="AF1116" s="1430"/>
      <c r="AG1116" s="1430"/>
      <c r="AH1116" s="1430"/>
      <c r="AI1116" s="1430"/>
      <c r="AJ1116" s="1430"/>
      <c r="AK1116" s="1430"/>
      <c r="AL1116" s="1430"/>
      <c r="AM1116" s="1430"/>
      <c r="AN1116" s="1430"/>
      <c r="AO1116" s="1430"/>
      <c r="AP1116" s="1430"/>
      <c r="AQ1116" s="1430"/>
      <c r="AR1116" s="1430"/>
      <c r="AS1116" s="1430"/>
      <c r="AT1116" s="1430"/>
      <c r="AU1116" s="1430"/>
      <c r="AV1116" s="1430"/>
      <c r="AW1116" s="1430"/>
      <c r="AX1116" s="1430"/>
      <c r="AY1116" s="1430"/>
      <c r="AZ1116" s="1430"/>
      <c r="BA1116" s="1430"/>
      <c r="BB1116" s="1430"/>
      <c r="BC1116" s="1430"/>
      <c r="BD1116" s="1430"/>
    </row>
    <row r="1117" spans="2:56">
      <c r="B1117" s="1430"/>
      <c r="C1117" s="1430"/>
      <c r="D1117" s="1430"/>
      <c r="E1117" s="1430"/>
      <c r="F1117" s="1430"/>
      <c r="G1117" s="1430"/>
      <c r="H1117" s="1430"/>
      <c r="I1117" s="1430"/>
      <c r="J1117" s="1430"/>
      <c r="K1117" s="1430"/>
      <c r="L1117" s="1430"/>
      <c r="M1117" s="1430"/>
      <c r="N1117" s="1430"/>
      <c r="O1117" s="1430"/>
      <c r="P1117" s="1430"/>
      <c r="Q1117" s="1430"/>
      <c r="R1117" s="1430"/>
      <c r="S1117" s="1430"/>
      <c r="T1117" s="1430"/>
      <c r="U1117" s="1430"/>
      <c r="V1117" s="1430"/>
      <c r="W1117" s="1430"/>
      <c r="X1117" s="1430"/>
      <c r="Y1117" s="1430"/>
      <c r="Z1117" s="1430"/>
      <c r="AA1117" s="1430"/>
      <c r="AB1117" s="1430"/>
      <c r="AC1117" s="1430"/>
      <c r="AD1117" s="1430"/>
      <c r="AE1117" s="1430"/>
      <c r="AF1117" s="1430"/>
      <c r="AG1117" s="1430"/>
      <c r="AH1117" s="1430"/>
      <c r="AI1117" s="1430"/>
      <c r="AJ1117" s="1430"/>
      <c r="AK1117" s="1430"/>
      <c r="AL1117" s="1430"/>
      <c r="AM1117" s="1430"/>
      <c r="AN1117" s="1430"/>
      <c r="AO1117" s="1430"/>
      <c r="AP1117" s="1430"/>
      <c r="AQ1117" s="1430"/>
      <c r="AR1117" s="1430"/>
      <c r="AS1117" s="1430"/>
      <c r="AT1117" s="1430"/>
      <c r="AU1117" s="1430"/>
      <c r="AV1117" s="1430"/>
      <c r="AW1117" s="1430"/>
      <c r="AX1117" s="1430"/>
      <c r="AY1117" s="1430"/>
      <c r="AZ1117" s="1430"/>
      <c r="BA1117" s="1430"/>
      <c r="BB1117" s="1430"/>
      <c r="BC1117" s="1430"/>
      <c r="BD1117" s="1430"/>
    </row>
    <row r="1118" spans="2:56">
      <c r="B1118" s="1430"/>
      <c r="C1118" s="1430"/>
      <c r="D1118" s="1430"/>
      <c r="E1118" s="1430"/>
      <c r="F1118" s="1430"/>
      <c r="G1118" s="1430"/>
      <c r="H1118" s="1430"/>
      <c r="I1118" s="1430"/>
      <c r="J1118" s="1430"/>
      <c r="K1118" s="1430"/>
      <c r="L1118" s="1430"/>
      <c r="M1118" s="1430"/>
      <c r="N1118" s="1430"/>
      <c r="O1118" s="1430"/>
      <c r="P1118" s="1430"/>
      <c r="Q1118" s="1430"/>
      <c r="R1118" s="1430"/>
      <c r="S1118" s="1430"/>
      <c r="T1118" s="1430"/>
      <c r="U1118" s="1430"/>
      <c r="V1118" s="1430"/>
      <c r="W1118" s="1430"/>
      <c r="X1118" s="1430"/>
      <c r="Y1118" s="1430"/>
      <c r="Z1118" s="1430"/>
      <c r="AA1118" s="1430"/>
      <c r="AB1118" s="1430"/>
      <c r="AC1118" s="1430"/>
      <c r="AD1118" s="1430"/>
      <c r="AE1118" s="1430"/>
      <c r="AF1118" s="1430"/>
      <c r="AG1118" s="1430"/>
      <c r="AH1118" s="1430"/>
      <c r="AI1118" s="1430"/>
      <c r="AJ1118" s="1430"/>
      <c r="AK1118" s="1430"/>
      <c r="AL1118" s="1430"/>
      <c r="AM1118" s="1430"/>
      <c r="AN1118" s="1430"/>
      <c r="AO1118" s="1430"/>
      <c r="AP1118" s="1430"/>
      <c r="AQ1118" s="1430"/>
      <c r="AR1118" s="1430"/>
      <c r="AS1118" s="1430"/>
      <c r="AT1118" s="1430"/>
      <c r="AU1118" s="1430"/>
      <c r="AV1118" s="1430"/>
      <c r="AW1118" s="1430"/>
      <c r="AX1118" s="1430"/>
      <c r="AY1118" s="1430"/>
      <c r="AZ1118" s="1430"/>
      <c r="BA1118" s="1430"/>
      <c r="BB1118" s="1430"/>
      <c r="BC1118" s="1430"/>
      <c r="BD1118" s="1430"/>
    </row>
    <row r="1119" spans="2:56">
      <c r="B1119" s="1430"/>
      <c r="C1119" s="1430"/>
      <c r="D1119" s="1430"/>
      <c r="E1119" s="1430"/>
      <c r="F1119" s="1430"/>
      <c r="G1119" s="1430"/>
      <c r="H1119" s="1430"/>
      <c r="I1119" s="1430"/>
      <c r="J1119" s="1430"/>
      <c r="K1119" s="1430"/>
      <c r="L1119" s="1430"/>
      <c r="M1119" s="1430"/>
      <c r="N1119" s="1430"/>
      <c r="O1119" s="1430"/>
      <c r="P1119" s="1430"/>
      <c r="Q1119" s="1430"/>
      <c r="R1119" s="1430"/>
      <c r="S1119" s="1430"/>
      <c r="T1119" s="1430"/>
      <c r="U1119" s="1430"/>
      <c r="V1119" s="1430"/>
      <c r="W1119" s="1430"/>
      <c r="X1119" s="1430"/>
      <c r="Y1119" s="1430"/>
      <c r="Z1119" s="1430"/>
      <c r="AA1119" s="1430"/>
      <c r="AB1119" s="1430"/>
      <c r="AC1119" s="1430"/>
      <c r="AD1119" s="1430"/>
      <c r="AE1119" s="1430"/>
      <c r="AF1119" s="1430"/>
      <c r="AG1119" s="1430"/>
      <c r="AH1119" s="1430"/>
      <c r="AI1119" s="1430"/>
      <c r="AJ1119" s="1430"/>
      <c r="AK1119" s="1430"/>
      <c r="AL1119" s="1430"/>
      <c r="AM1119" s="1430"/>
      <c r="AN1119" s="1430"/>
      <c r="AO1119" s="1430"/>
      <c r="AP1119" s="1430"/>
      <c r="AQ1119" s="1430"/>
      <c r="AR1119" s="1430"/>
      <c r="AS1119" s="1430"/>
      <c r="AT1119" s="1430"/>
      <c r="AU1119" s="1430"/>
      <c r="AV1119" s="1430"/>
      <c r="AW1119" s="1430"/>
      <c r="AX1119" s="1430"/>
      <c r="AY1119" s="1430"/>
      <c r="AZ1119" s="1430"/>
      <c r="BA1119" s="1430"/>
      <c r="BB1119" s="1430"/>
      <c r="BC1119" s="1430"/>
      <c r="BD1119" s="1430"/>
    </row>
    <row r="1120" spans="2:56">
      <c r="B1120" s="1430"/>
      <c r="C1120" s="1430"/>
      <c r="D1120" s="1430"/>
      <c r="E1120" s="1430"/>
      <c r="F1120" s="1430"/>
      <c r="G1120" s="1430"/>
      <c r="H1120" s="1430"/>
      <c r="I1120" s="1430"/>
      <c r="J1120" s="1430"/>
      <c r="K1120" s="1430"/>
      <c r="L1120" s="1430"/>
      <c r="M1120" s="1430"/>
      <c r="N1120" s="1430"/>
      <c r="O1120" s="1430"/>
      <c r="P1120" s="1430"/>
      <c r="Q1120" s="1430"/>
      <c r="R1120" s="1430"/>
      <c r="S1120" s="1430"/>
      <c r="T1120" s="1430"/>
      <c r="U1120" s="1430"/>
      <c r="V1120" s="1430"/>
      <c r="W1120" s="1430"/>
      <c r="X1120" s="1430"/>
      <c r="Y1120" s="1430"/>
      <c r="Z1120" s="1430"/>
      <c r="AA1120" s="1430"/>
      <c r="AB1120" s="1430"/>
      <c r="AC1120" s="1430"/>
      <c r="AD1120" s="1430"/>
      <c r="AE1120" s="1430"/>
      <c r="AF1120" s="1430"/>
      <c r="AG1120" s="1430"/>
      <c r="AH1120" s="1430"/>
      <c r="AI1120" s="1430"/>
      <c r="AJ1120" s="1430"/>
      <c r="AK1120" s="1430"/>
      <c r="AL1120" s="1430"/>
      <c r="AM1120" s="1430"/>
      <c r="AN1120" s="1430"/>
      <c r="AO1120" s="1430"/>
      <c r="AP1120" s="1430"/>
      <c r="AQ1120" s="1430"/>
      <c r="AR1120" s="1430"/>
      <c r="AS1120" s="1430"/>
      <c r="AT1120" s="1430"/>
      <c r="AU1120" s="1430"/>
      <c r="AV1120" s="1430"/>
      <c r="AW1120" s="1430"/>
      <c r="AX1120" s="1430"/>
      <c r="AY1120" s="1430"/>
      <c r="AZ1120" s="1430"/>
      <c r="BA1120" s="1430"/>
      <c r="BB1120" s="1430"/>
      <c r="BC1120" s="1430"/>
      <c r="BD1120" s="1430"/>
    </row>
    <row r="1121" spans="2:56">
      <c r="B1121" s="1430"/>
      <c r="C1121" s="1430"/>
      <c r="D1121" s="1430"/>
      <c r="E1121" s="1430"/>
      <c r="F1121" s="1430"/>
      <c r="G1121" s="1430"/>
      <c r="H1121" s="1430"/>
      <c r="I1121" s="1430"/>
      <c r="J1121" s="1430"/>
      <c r="K1121" s="1430"/>
      <c r="L1121" s="1430"/>
      <c r="M1121" s="1430"/>
      <c r="N1121" s="1430"/>
      <c r="O1121" s="1430"/>
      <c r="P1121" s="1430"/>
      <c r="Q1121" s="1430"/>
      <c r="R1121" s="1430"/>
      <c r="S1121" s="1430"/>
      <c r="T1121" s="1430"/>
      <c r="U1121" s="1430"/>
      <c r="V1121" s="1430"/>
      <c r="W1121" s="1430"/>
      <c r="X1121" s="1430"/>
      <c r="Y1121" s="1430"/>
      <c r="Z1121" s="1430"/>
      <c r="AA1121" s="1430"/>
      <c r="AB1121" s="1430"/>
      <c r="AC1121" s="1430"/>
      <c r="AD1121" s="1430"/>
      <c r="AE1121" s="1430"/>
      <c r="AF1121" s="1430"/>
      <c r="AG1121" s="1430"/>
      <c r="AH1121" s="1430"/>
      <c r="AI1121" s="1430"/>
      <c r="AJ1121" s="1430"/>
      <c r="AK1121" s="1430"/>
      <c r="AL1121" s="1430"/>
      <c r="AM1121" s="1430"/>
      <c r="AN1121" s="1430"/>
      <c r="AO1121" s="1430"/>
      <c r="AP1121" s="1430"/>
      <c r="AQ1121" s="1430"/>
      <c r="AR1121" s="1430"/>
      <c r="AS1121" s="1430"/>
      <c r="AT1121" s="1430"/>
      <c r="AU1121" s="1430"/>
      <c r="AV1121" s="1430"/>
      <c r="AW1121" s="1430"/>
      <c r="AX1121" s="1430"/>
      <c r="AY1121" s="1430"/>
      <c r="AZ1121" s="1430"/>
      <c r="BA1121" s="1430"/>
      <c r="BB1121" s="1430"/>
      <c r="BC1121" s="1430"/>
      <c r="BD1121" s="1430"/>
    </row>
    <row r="1122" spans="2:56">
      <c r="B1122" s="1430"/>
      <c r="C1122" s="1430"/>
      <c r="D1122" s="1430"/>
      <c r="E1122" s="1430"/>
      <c r="F1122" s="1430"/>
      <c r="G1122" s="1430"/>
      <c r="H1122" s="1430"/>
      <c r="I1122" s="1430"/>
      <c r="J1122" s="1430"/>
      <c r="K1122" s="1430"/>
      <c r="L1122" s="1430"/>
      <c r="M1122" s="1430"/>
      <c r="N1122" s="1430"/>
      <c r="O1122" s="1430"/>
      <c r="P1122" s="1430"/>
      <c r="Q1122" s="1430"/>
      <c r="R1122" s="1430"/>
      <c r="S1122" s="1430"/>
      <c r="T1122" s="1430"/>
      <c r="U1122" s="1430"/>
      <c r="V1122" s="1430"/>
      <c r="W1122" s="1430"/>
      <c r="X1122" s="1430"/>
      <c r="Y1122" s="1430"/>
      <c r="Z1122" s="1430"/>
      <c r="AA1122" s="1430"/>
      <c r="AB1122" s="1430"/>
      <c r="AC1122" s="1430"/>
      <c r="AD1122" s="1430"/>
      <c r="AE1122" s="1430"/>
      <c r="AF1122" s="1430"/>
      <c r="AG1122" s="1430"/>
      <c r="AH1122" s="1430"/>
      <c r="AI1122" s="1430"/>
      <c r="AJ1122" s="1430"/>
      <c r="AK1122" s="1430"/>
      <c r="AL1122" s="1430"/>
      <c r="AM1122" s="1430"/>
      <c r="AN1122" s="1430"/>
      <c r="AO1122" s="1430"/>
      <c r="AP1122" s="1430"/>
      <c r="AQ1122" s="1430"/>
      <c r="AR1122" s="1430"/>
      <c r="AS1122" s="1430"/>
      <c r="AT1122" s="1430"/>
      <c r="AU1122" s="1430"/>
      <c r="AV1122" s="1430"/>
      <c r="AW1122" s="1430"/>
      <c r="AX1122" s="1430"/>
      <c r="AY1122" s="1430"/>
      <c r="AZ1122" s="1430"/>
      <c r="BA1122" s="1430"/>
      <c r="BB1122" s="1430"/>
      <c r="BC1122" s="1430"/>
      <c r="BD1122" s="1430"/>
    </row>
    <row r="1123" spans="2:56">
      <c r="B1123" s="1430"/>
      <c r="C1123" s="1430"/>
      <c r="D1123" s="1430"/>
      <c r="E1123" s="1430"/>
      <c r="F1123" s="1430"/>
      <c r="G1123" s="1430"/>
      <c r="H1123" s="1430"/>
      <c r="I1123" s="1430"/>
      <c r="J1123" s="1430"/>
      <c r="K1123" s="1430"/>
      <c r="L1123" s="1430"/>
      <c r="M1123" s="1430"/>
      <c r="N1123" s="1430"/>
      <c r="O1123" s="1430"/>
      <c r="P1123" s="1430"/>
      <c r="Q1123" s="1430"/>
      <c r="R1123" s="1430"/>
      <c r="S1123" s="1430"/>
      <c r="T1123" s="1430"/>
      <c r="U1123" s="1430"/>
      <c r="V1123" s="1430"/>
      <c r="W1123" s="1430"/>
      <c r="X1123" s="1430"/>
      <c r="Y1123" s="1430"/>
      <c r="Z1123" s="1430"/>
      <c r="AA1123" s="1430"/>
      <c r="AB1123" s="1430"/>
      <c r="AC1123" s="1430"/>
      <c r="AD1123" s="1430"/>
      <c r="AE1123" s="1430"/>
      <c r="AF1123" s="1430"/>
      <c r="AG1123" s="1430"/>
      <c r="AH1123" s="1430"/>
      <c r="AI1123" s="1430"/>
      <c r="AJ1123" s="1430"/>
      <c r="AK1123" s="1430"/>
      <c r="AL1123" s="1430"/>
      <c r="AM1123" s="1430"/>
      <c r="AN1123" s="1430"/>
      <c r="AO1123" s="1430"/>
      <c r="AP1123" s="1430"/>
      <c r="AQ1123" s="1430"/>
      <c r="AR1123" s="1430"/>
      <c r="AS1123" s="1430"/>
      <c r="AT1123" s="1430"/>
      <c r="AU1123" s="1430"/>
      <c r="AV1123" s="1430"/>
      <c r="AW1123" s="1430"/>
      <c r="AX1123" s="1430"/>
      <c r="AY1123" s="1430"/>
      <c r="AZ1123" s="1430"/>
      <c r="BA1123" s="1430"/>
      <c r="BB1123" s="1430"/>
      <c r="BC1123" s="1430"/>
      <c r="BD1123" s="1430"/>
    </row>
    <row r="1124" spans="2:56">
      <c r="B1124" s="1430"/>
      <c r="C1124" s="1430"/>
      <c r="D1124" s="1430"/>
      <c r="E1124" s="1430"/>
      <c r="F1124" s="1430"/>
      <c r="G1124" s="1430"/>
      <c r="H1124" s="1430"/>
      <c r="I1124" s="1430"/>
      <c r="J1124" s="1430"/>
      <c r="K1124" s="1430"/>
      <c r="L1124" s="1430"/>
      <c r="M1124" s="1430"/>
      <c r="N1124" s="1430"/>
      <c r="O1124" s="1430"/>
      <c r="P1124" s="1430"/>
      <c r="Q1124" s="1430"/>
      <c r="R1124" s="1430"/>
      <c r="S1124" s="1430"/>
      <c r="T1124" s="1430"/>
      <c r="U1124" s="1430"/>
      <c r="V1124" s="1430"/>
      <c r="W1124" s="1430"/>
      <c r="X1124" s="1430"/>
      <c r="Y1124" s="1430"/>
      <c r="Z1124" s="1430"/>
      <c r="AA1124" s="1430"/>
      <c r="AB1124" s="1430"/>
      <c r="AC1124" s="1430"/>
      <c r="AD1124" s="1430"/>
      <c r="AE1124" s="1430"/>
      <c r="AF1124" s="1430"/>
      <c r="AG1124" s="1430"/>
      <c r="AH1124" s="1430"/>
      <c r="AI1124" s="1430"/>
      <c r="AJ1124" s="1430"/>
      <c r="AK1124" s="1430"/>
      <c r="AL1124" s="1430"/>
      <c r="AM1124" s="1430"/>
      <c r="AN1124" s="1430"/>
      <c r="AO1124" s="1430"/>
      <c r="AP1124" s="1430"/>
      <c r="AQ1124" s="1430"/>
      <c r="AR1124" s="1430"/>
      <c r="AS1124" s="1430"/>
      <c r="AT1124" s="1430"/>
      <c r="AU1124" s="1430"/>
      <c r="AV1124" s="1430"/>
      <c r="AW1124" s="1430"/>
      <c r="AX1124" s="1430"/>
      <c r="AY1124" s="1430"/>
      <c r="AZ1124" s="1430"/>
      <c r="BA1124" s="1430"/>
      <c r="BB1124" s="1430"/>
      <c r="BC1124" s="1430"/>
      <c r="BD1124" s="1430"/>
    </row>
    <row r="1125" spans="2:56">
      <c r="B1125" s="1430"/>
      <c r="C1125" s="1430"/>
      <c r="D1125" s="1430"/>
      <c r="E1125" s="1430"/>
      <c r="F1125" s="1430"/>
      <c r="G1125" s="1430"/>
      <c r="H1125" s="1430"/>
      <c r="I1125" s="1430"/>
      <c r="J1125" s="1430"/>
      <c r="K1125" s="1430"/>
      <c r="L1125" s="1430"/>
      <c r="M1125" s="1430"/>
      <c r="N1125" s="1430"/>
      <c r="O1125" s="1430"/>
      <c r="P1125" s="1430"/>
      <c r="Q1125" s="1430"/>
      <c r="R1125" s="1430"/>
      <c r="S1125" s="1430"/>
      <c r="T1125" s="1430"/>
      <c r="U1125" s="1430"/>
      <c r="V1125" s="1430"/>
      <c r="W1125" s="1430"/>
      <c r="X1125" s="1430"/>
      <c r="Y1125" s="1430"/>
      <c r="Z1125" s="1430"/>
      <c r="AA1125" s="1430"/>
      <c r="AB1125" s="1430"/>
      <c r="AC1125" s="1430"/>
      <c r="AD1125" s="1430"/>
      <c r="AE1125" s="1430"/>
      <c r="AF1125" s="1430"/>
      <c r="AG1125" s="1430"/>
      <c r="AH1125" s="1430"/>
      <c r="AI1125" s="1430"/>
      <c r="AJ1125" s="1430"/>
      <c r="AK1125" s="1430"/>
      <c r="AL1125" s="1430"/>
      <c r="AM1125" s="1430"/>
      <c r="AN1125" s="1430"/>
      <c r="AO1125" s="1430"/>
      <c r="AP1125" s="1430"/>
      <c r="AQ1125" s="1430"/>
      <c r="AR1125" s="1430"/>
      <c r="AS1125" s="1430"/>
      <c r="AT1125" s="1430"/>
      <c r="AU1125" s="1430"/>
      <c r="AV1125" s="1430"/>
      <c r="AW1125" s="1430"/>
      <c r="AX1125" s="1430"/>
      <c r="AY1125" s="1430"/>
      <c r="AZ1125" s="1430"/>
      <c r="BA1125" s="1430"/>
      <c r="BB1125" s="1430"/>
      <c r="BC1125" s="1430"/>
      <c r="BD1125" s="1430"/>
    </row>
    <row r="1126" spans="2:56">
      <c r="B1126" s="1430"/>
      <c r="C1126" s="1430"/>
      <c r="D1126" s="1430"/>
      <c r="E1126" s="1430"/>
      <c r="F1126" s="1430"/>
      <c r="G1126" s="1430"/>
      <c r="H1126" s="1430"/>
      <c r="I1126" s="1430"/>
      <c r="J1126" s="1430"/>
      <c r="K1126" s="1430"/>
      <c r="L1126" s="1430"/>
      <c r="M1126" s="1430"/>
      <c r="N1126" s="1430"/>
      <c r="O1126" s="1430"/>
      <c r="P1126" s="1430"/>
      <c r="Q1126" s="1430"/>
      <c r="R1126" s="1430"/>
      <c r="S1126" s="1430"/>
      <c r="T1126" s="1430"/>
      <c r="U1126" s="1430"/>
      <c r="V1126" s="1430"/>
      <c r="W1126" s="1430"/>
      <c r="X1126" s="1430"/>
      <c r="Y1126" s="1430"/>
      <c r="Z1126" s="1430"/>
      <c r="AA1126" s="1430"/>
      <c r="AB1126" s="1430"/>
      <c r="AC1126" s="1430"/>
      <c r="AD1126" s="1430"/>
      <c r="AE1126" s="1430"/>
      <c r="AF1126" s="1430"/>
      <c r="AG1126" s="1430"/>
      <c r="AH1126" s="1430"/>
      <c r="AI1126" s="1430"/>
      <c r="AJ1126" s="1430"/>
      <c r="AK1126" s="1430"/>
      <c r="AL1126" s="1430"/>
      <c r="AM1126" s="1430"/>
      <c r="AN1126" s="1430"/>
      <c r="AO1126" s="1430"/>
      <c r="AP1126" s="1430"/>
      <c r="AQ1126" s="1430"/>
      <c r="AR1126" s="1430"/>
      <c r="AS1126" s="1430"/>
      <c r="AT1126" s="1430"/>
      <c r="AU1126" s="1430"/>
      <c r="AV1126" s="1430"/>
      <c r="AW1126" s="1430"/>
      <c r="AX1126" s="1430"/>
      <c r="AY1126" s="1430"/>
      <c r="AZ1126" s="1430"/>
      <c r="BA1126" s="1430"/>
      <c r="BB1126" s="1430"/>
      <c r="BC1126" s="1430"/>
      <c r="BD1126" s="1430"/>
    </row>
    <row r="1127" spans="2:56">
      <c r="B1127" s="1430"/>
      <c r="C1127" s="1430"/>
      <c r="D1127" s="1430"/>
      <c r="E1127" s="1430"/>
      <c r="F1127" s="1430"/>
      <c r="G1127" s="1430"/>
      <c r="H1127" s="1430"/>
      <c r="I1127" s="1430"/>
      <c r="J1127" s="1430"/>
      <c r="K1127" s="1430"/>
      <c r="L1127" s="1430"/>
      <c r="M1127" s="1430"/>
      <c r="N1127" s="1430"/>
      <c r="O1127" s="1430"/>
      <c r="P1127" s="1430"/>
      <c r="Q1127" s="1430"/>
      <c r="R1127" s="1430"/>
      <c r="S1127" s="1430"/>
      <c r="T1127" s="1430"/>
      <c r="U1127" s="1430"/>
      <c r="V1127" s="1430"/>
      <c r="W1127" s="1430"/>
      <c r="X1127" s="1430"/>
      <c r="Y1127" s="1430"/>
      <c r="Z1127" s="1430"/>
      <c r="AA1127" s="1430"/>
      <c r="AB1127" s="1430"/>
      <c r="AC1127" s="1430"/>
      <c r="AD1127" s="1430"/>
      <c r="AE1127" s="1430"/>
      <c r="AF1127" s="1430"/>
      <c r="AG1127" s="1430"/>
      <c r="AH1127" s="1430"/>
      <c r="AI1127" s="1430"/>
      <c r="AJ1127" s="1430"/>
      <c r="AK1127" s="1430"/>
      <c r="AL1127" s="1430"/>
      <c r="AM1127" s="1430"/>
      <c r="AN1127" s="1430"/>
      <c r="AO1127" s="1430"/>
      <c r="AP1127" s="1430"/>
      <c r="AQ1127" s="1430"/>
      <c r="AR1127" s="1430"/>
      <c r="AS1127" s="1430"/>
      <c r="AT1127" s="1430"/>
      <c r="AU1127" s="1430"/>
      <c r="AV1127" s="1430"/>
      <c r="AW1127" s="1430"/>
      <c r="AX1127" s="1430"/>
      <c r="AY1127" s="1430"/>
      <c r="AZ1127" s="1430"/>
      <c r="BA1127" s="1430"/>
      <c r="BB1127" s="1430"/>
      <c r="BC1127" s="1430"/>
      <c r="BD1127" s="1430"/>
    </row>
    <row r="1128" spans="2:56">
      <c r="B1128" s="1430"/>
      <c r="C1128" s="1430"/>
      <c r="D1128" s="1430"/>
      <c r="E1128" s="1430"/>
      <c r="F1128" s="1430"/>
      <c r="G1128" s="1430"/>
      <c r="H1128" s="1430"/>
      <c r="I1128" s="1430"/>
      <c r="J1128" s="1430"/>
      <c r="K1128" s="1430"/>
      <c r="L1128" s="1430"/>
      <c r="M1128" s="1430"/>
      <c r="N1128" s="1430"/>
      <c r="O1128" s="1430"/>
      <c r="P1128" s="1430"/>
      <c r="Q1128" s="1430"/>
      <c r="R1128" s="1430"/>
      <c r="S1128" s="1430"/>
      <c r="T1128" s="1430"/>
      <c r="U1128" s="1430"/>
      <c r="V1128" s="1430"/>
      <c r="W1128" s="1430"/>
      <c r="X1128" s="1430"/>
      <c r="Y1128" s="1430"/>
      <c r="Z1128" s="1430"/>
      <c r="AA1128" s="1430"/>
      <c r="AB1128" s="1430"/>
      <c r="AC1128" s="1430"/>
      <c r="AD1128" s="1430"/>
      <c r="AE1128" s="1430"/>
      <c r="AF1128" s="1430"/>
      <c r="AG1128" s="1430"/>
      <c r="AH1128" s="1430"/>
      <c r="AI1128" s="1430"/>
      <c r="AJ1128" s="1430"/>
      <c r="AK1128" s="1430"/>
      <c r="AL1128" s="1430"/>
      <c r="AM1128" s="1430"/>
      <c r="AN1128" s="1430"/>
      <c r="AO1128" s="1430"/>
      <c r="AP1128" s="1430"/>
      <c r="AQ1128" s="1430"/>
      <c r="AR1128" s="1430"/>
      <c r="AS1128" s="1430"/>
      <c r="AT1128" s="1430"/>
      <c r="AU1128" s="1430"/>
      <c r="AV1128" s="1430"/>
      <c r="AW1128" s="1430"/>
      <c r="AX1128" s="1430"/>
      <c r="AY1128" s="1430"/>
      <c r="AZ1128" s="1430"/>
      <c r="BA1128" s="1430"/>
      <c r="BB1128" s="1430"/>
      <c r="BC1128" s="1430"/>
      <c r="BD1128" s="1430"/>
    </row>
    <row r="1129" spans="2:56">
      <c r="B1129" s="1430"/>
      <c r="C1129" s="1430"/>
      <c r="D1129" s="1430"/>
      <c r="E1129" s="1430"/>
      <c r="F1129" s="1430"/>
      <c r="G1129" s="1430"/>
      <c r="H1129" s="1430"/>
      <c r="I1129" s="1430"/>
      <c r="J1129" s="1430"/>
      <c r="K1129" s="1430"/>
      <c r="L1129" s="1430"/>
      <c r="M1129" s="1430"/>
      <c r="N1129" s="1430"/>
      <c r="O1129" s="1430"/>
      <c r="P1129" s="1430"/>
      <c r="Q1129" s="1430"/>
      <c r="R1129" s="1430"/>
      <c r="S1129" s="1430"/>
      <c r="T1129" s="1430"/>
      <c r="U1129" s="1430"/>
      <c r="V1129" s="1430"/>
      <c r="W1129" s="1430"/>
      <c r="X1129" s="1430"/>
      <c r="Y1129" s="1430"/>
      <c r="Z1129" s="1430"/>
      <c r="AA1129" s="1430"/>
      <c r="AB1129" s="1430"/>
      <c r="AC1129" s="1430"/>
      <c r="AD1129" s="1430"/>
      <c r="AE1129" s="1430"/>
      <c r="AF1129" s="1430"/>
      <c r="AG1129" s="1430"/>
      <c r="AH1129" s="1430"/>
      <c r="AI1129" s="1430"/>
      <c r="AJ1129" s="1430"/>
      <c r="AK1129" s="1430"/>
      <c r="AL1129" s="1430"/>
      <c r="AM1129" s="1430"/>
      <c r="AN1129" s="1430"/>
      <c r="AO1129" s="1430"/>
      <c r="AP1129" s="1430"/>
      <c r="AQ1129" s="1430"/>
      <c r="AR1129" s="1430"/>
      <c r="AS1129" s="1430"/>
      <c r="AT1129" s="1430"/>
      <c r="AU1129" s="1430"/>
      <c r="AV1129" s="1430"/>
      <c r="AW1129" s="1430"/>
      <c r="AX1129" s="1430"/>
      <c r="AY1129" s="1430"/>
      <c r="AZ1129" s="1430"/>
      <c r="BA1129" s="1430"/>
      <c r="BB1129" s="1430"/>
      <c r="BC1129" s="1430"/>
      <c r="BD1129" s="1430"/>
    </row>
    <row r="1130" spans="2:56">
      <c r="B1130" s="1430"/>
      <c r="C1130" s="1430"/>
      <c r="D1130" s="1430"/>
      <c r="E1130" s="1430"/>
      <c r="F1130" s="1430"/>
      <c r="G1130" s="1430"/>
      <c r="H1130" s="1430"/>
      <c r="I1130" s="1430"/>
      <c r="J1130" s="1430"/>
      <c r="K1130" s="1430"/>
      <c r="L1130" s="1430"/>
      <c r="M1130" s="1430"/>
      <c r="N1130" s="1430"/>
      <c r="O1130" s="1430"/>
      <c r="P1130" s="1430"/>
      <c r="Q1130" s="1430"/>
      <c r="R1130" s="1430"/>
      <c r="S1130" s="1430"/>
      <c r="T1130" s="1430"/>
      <c r="U1130" s="1430"/>
      <c r="V1130" s="1430"/>
      <c r="W1130" s="1430"/>
      <c r="X1130" s="1430"/>
      <c r="Y1130" s="1430"/>
      <c r="Z1130" s="1430"/>
      <c r="AA1130" s="1430"/>
      <c r="AB1130" s="1430"/>
      <c r="AC1130" s="1430"/>
      <c r="AD1130" s="1430"/>
      <c r="AE1130" s="1430"/>
      <c r="AF1130" s="1430"/>
      <c r="AG1130" s="1430"/>
      <c r="AH1130" s="1430"/>
      <c r="AI1130" s="1430"/>
      <c r="AJ1130" s="1430"/>
      <c r="AK1130" s="1430"/>
      <c r="AL1130" s="1430"/>
      <c r="AM1130" s="1430"/>
      <c r="AN1130" s="1430"/>
      <c r="AO1130" s="1430"/>
      <c r="AP1130" s="1430"/>
      <c r="AQ1130" s="1430"/>
      <c r="AR1130" s="1430"/>
      <c r="AS1130" s="1430"/>
      <c r="AT1130" s="1430"/>
      <c r="AU1130" s="1430"/>
      <c r="AV1130" s="1430"/>
      <c r="AW1130" s="1430"/>
      <c r="AX1130" s="1430"/>
      <c r="AY1130" s="1430"/>
      <c r="AZ1130" s="1430"/>
      <c r="BA1130" s="1430"/>
      <c r="BB1130" s="1430"/>
      <c r="BC1130" s="1430"/>
      <c r="BD1130" s="1430"/>
    </row>
    <row r="1131" spans="2:56">
      <c r="B1131" s="1430"/>
      <c r="C1131" s="1430"/>
      <c r="D1131" s="1430"/>
      <c r="E1131" s="1430"/>
      <c r="F1131" s="1430"/>
      <c r="G1131" s="1430"/>
      <c r="H1131" s="1430"/>
      <c r="I1131" s="1430"/>
      <c r="J1131" s="1430"/>
      <c r="K1131" s="1430"/>
      <c r="L1131" s="1430"/>
      <c r="M1131" s="1430"/>
      <c r="N1131" s="1430"/>
      <c r="O1131" s="1430"/>
      <c r="P1131" s="1430"/>
      <c r="Q1131" s="1430"/>
      <c r="R1131" s="1430"/>
      <c r="S1131" s="1430"/>
      <c r="T1131" s="1430"/>
      <c r="U1131" s="1430"/>
      <c r="V1131" s="1430"/>
      <c r="W1131" s="1430"/>
      <c r="X1131" s="1430"/>
      <c r="Y1131" s="1430"/>
      <c r="Z1131" s="1430"/>
      <c r="AA1131" s="1430"/>
      <c r="AB1131" s="1430"/>
      <c r="AC1131" s="1430"/>
      <c r="AD1131" s="1430"/>
      <c r="AE1131" s="1430"/>
      <c r="AF1131" s="1430"/>
      <c r="AG1131" s="1430"/>
      <c r="AH1131" s="1430"/>
      <c r="AI1131" s="1430"/>
      <c r="AJ1131" s="1430"/>
      <c r="AK1131" s="1430"/>
      <c r="AL1131" s="1430"/>
      <c r="AM1131" s="1430"/>
      <c r="AN1131" s="1430"/>
      <c r="AO1131" s="1430"/>
      <c r="AP1131" s="1430"/>
      <c r="AQ1131" s="1430"/>
      <c r="AR1131" s="1430"/>
      <c r="AS1131" s="1430"/>
      <c r="AT1131" s="1430"/>
      <c r="AU1131" s="1430"/>
      <c r="AV1131" s="1430"/>
      <c r="AW1131" s="1430"/>
      <c r="AX1131" s="1430"/>
      <c r="AY1131" s="1430"/>
      <c r="AZ1131" s="1430"/>
      <c r="BA1131" s="1430"/>
      <c r="BB1131" s="1430"/>
      <c r="BC1131" s="1430"/>
      <c r="BD1131" s="1430"/>
    </row>
    <row r="1132" spans="2:56">
      <c r="B1132" s="1430"/>
      <c r="C1132" s="1430"/>
      <c r="D1132" s="1430"/>
      <c r="E1132" s="1430"/>
      <c r="F1132" s="1430"/>
      <c r="G1132" s="1430"/>
      <c r="H1132" s="1430"/>
      <c r="I1132" s="1430"/>
      <c r="J1132" s="1430"/>
      <c r="K1132" s="1430"/>
      <c r="L1132" s="1430"/>
      <c r="M1132" s="1430"/>
      <c r="N1132" s="1430"/>
      <c r="O1132" s="1430"/>
      <c r="P1132" s="1430"/>
      <c r="Q1132" s="1430"/>
      <c r="R1132" s="1430"/>
      <c r="S1132" s="1430"/>
      <c r="T1132" s="1430"/>
      <c r="U1132" s="1430"/>
      <c r="V1132" s="1430"/>
      <c r="W1132" s="1430"/>
      <c r="X1132" s="1430"/>
      <c r="Y1132" s="1430"/>
      <c r="Z1132" s="1430"/>
      <c r="AA1132" s="1430"/>
      <c r="AB1132" s="1430"/>
      <c r="AC1132" s="1430"/>
      <c r="AD1132" s="1430"/>
      <c r="AE1132" s="1430"/>
      <c r="AF1132" s="1430"/>
      <c r="AG1132" s="1430"/>
      <c r="AH1132" s="1430"/>
      <c r="AI1132" s="1430"/>
      <c r="AJ1132" s="1430"/>
      <c r="AK1132" s="1430"/>
      <c r="AL1132" s="1430"/>
      <c r="AM1132" s="1430"/>
      <c r="AN1132" s="1430"/>
      <c r="AO1132" s="1430"/>
      <c r="AP1132" s="1430"/>
      <c r="AQ1132" s="1430"/>
      <c r="AR1132" s="1430"/>
      <c r="AS1132" s="1430"/>
      <c r="AT1132" s="1430"/>
      <c r="AU1132" s="1430"/>
      <c r="AV1132" s="1430"/>
      <c r="AW1132" s="1430"/>
      <c r="AX1132" s="1430"/>
      <c r="AY1132" s="1430"/>
      <c r="AZ1132" s="1430"/>
      <c r="BA1132" s="1430"/>
      <c r="BB1132" s="1430"/>
      <c r="BC1132" s="1430"/>
      <c r="BD1132" s="1430"/>
    </row>
    <row r="1133" spans="2:56">
      <c r="B1133" s="1430"/>
      <c r="C1133" s="1430"/>
      <c r="D1133" s="1430"/>
      <c r="E1133" s="1430"/>
      <c r="F1133" s="1430"/>
      <c r="G1133" s="1430"/>
      <c r="H1133" s="1430"/>
      <c r="I1133" s="1430"/>
      <c r="J1133" s="1430"/>
      <c r="K1133" s="1430"/>
      <c r="L1133" s="1430"/>
      <c r="M1133" s="1430"/>
      <c r="N1133" s="1430"/>
      <c r="O1133" s="1430"/>
      <c r="P1133" s="1430"/>
      <c r="Q1133" s="1430"/>
      <c r="R1133" s="1430"/>
      <c r="S1133" s="1430"/>
      <c r="T1133" s="1430"/>
      <c r="U1133" s="1430"/>
      <c r="V1133" s="1430"/>
      <c r="W1133" s="1430"/>
      <c r="X1133" s="1430"/>
      <c r="Y1133" s="1430"/>
      <c r="Z1133" s="1430"/>
      <c r="AA1133" s="1430"/>
      <c r="AB1133" s="1430"/>
      <c r="AC1133" s="1430"/>
      <c r="AD1133" s="1430"/>
      <c r="AE1133" s="1430"/>
      <c r="AF1133" s="1430"/>
      <c r="AG1133" s="1430"/>
      <c r="AH1133" s="1430"/>
      <c r="AI1133" s="1430"/>
      <c r="AJ1133" s="1430"/>
      <c r="AK1133" s="1430"/>
      <c r="AL1133" s="1430"/>
      <c r="AM1133" s="1430"/>
      <c r="AN1133" s="1430"/>
      <c r="AO1133" s="1430"/>
      <c r="AP1133" s="1430"/>
      <c r="AQ1133" s="1430"/>
      <c r="AR1133" s="1430"/>
      <c r="AS1133" s="1430"/>
      <c r="AT1133" s="1430"/>
      <c r="AU1133" s="1430"/>
      <c r="AV1133" s="1430"/>
      <c r="AW1133" s="1430"/>
      <c r="AX1133" s="1430"/>
      <c r="AY1133" s="1430"/>
      <c r="AZ1133" s="1430"/>
      <c r="BA1133" s="1430"/>
      <c r="BB1133" s="1430"/>
      <c r="BC1133" s="1430"/>
      <c r="BD1133" s="1430"/>
    </row>
    <row r="1134" spans="2:56">
      <c r="B1134" s="1430"/>
      <c r="C1134" s="1430"/>
      <c r="D1134" s="1430"/>
      <c r="E1134" s="1430"/>
      <c r="F1134" s="1430"/>
      <c r="G1134" s="1430"/>
      <c r="H1134" s="1430"/>
      <c r="I1134" s="1430"/>
      <c r="J1134" s="1430"/>
      <c r="K1134" s="1430"/>
      <c r="L1134" s="1430"/>
      <c r="M1134" s="1430"/>
      <c r="N1134" s="1430"/>
      <c r="O1134" s="1430"/>
      <c r="P1134" s="1430"/>
      <c r="Q1134" s="1430"/>
      <c r="R1134" s="1430"/>
      <c r="S1134" s="1430"/>
      <c r="T1134" s="1430"/>
      <c r="U1134" s="1430"/>
      <c r="V1134" s="1430"/>
      <c r="W1134" s="1430"/>
      <c r="X1134" s="1430"/>
      <c r="Y1134" s="1430"/>
      <c r="Z1134" s="1430"/>
      <c r="AA1134" s="1430"/>
      <c r="AB1134" s="1430"/>
      <c r="AC1134" s="1430"/>
      <c r="AD1134" s="1430"/>
      <c r="AE1134" s="1430"/>
      <c r="AF1134" s="1430"/>
      <c r="AG1134" s="1430"/>
      <c r="AH1134" s="1430"/>
      <c r="AI1134" s="1430"/>
      <c r="AJ1134" s="1430"/>
      <c r="AK1134" s="1430"/>
      <c r="AL1134" s="1430"/>
      <c r="AM1134" s="1430"/>
      <c r="AN1134" s="1430"/>
      <c r="AO1134" s="1430"/>
      <c r="AP1134" s="1430"/>
      <c r="AQ1134" s="1430"/>
      <c r="AR1134" s="1430"/>
      <c r="AS1134" s="1430"/>
      <c r="AT1134" s="1430"/>
      <c r="AU1134" s="1430"/>
      <c r="AV1134" s="1430"/>
      <c r="AW1134" s="1430"/>
      <c r="AX1134" s="1430"/>
      <c r="AY1134" s="1430"/>
      <c r="AZ1134" s="1430"/>
      <c r="BA1134" s="1430"/>
      <c r="BB1134" s="1430"/>
      <c r="BC1134" s="1430"/>
      <c r="BD1134" s="1430"/>
    </row>
    <row r="1135" spans="2:56">
      <c r="B1135" s="1430"/>
      <c r="C1135" s="1430"/>
      <c r="D1135" s="1430"/>
      <c r="E1135" s="1430"/>
      <c r="F1135" s="1430"/>
      <c r="G1135" s="1430"/>
      <c r="H1135" s="1430"/>
      <c r="I1135" s="1430"/>
      <c r="J1135" s="1430"/>
      <c r="K1135" s="1430"/>
      <c r="L1135" s="1430"/>
      <c r="M1135" s="1430"/>
      <c r="N1135" s="1430"/>
      <c r="O1135" s="1430"/>
      <c r="P1135" s="1430"/>
      <c r="Q1135" s="1430"/>
      <c r="R1135" s="1430"/>
      <c r="S1135" s="1430"/>
      <c r="T1135" s="1430"/>
      <c r="U1135" s="1430"/>
      <c r="V1135" s="1430"/>
      <c r="W1135" s="1430"/>
      <c r="X1135" s="1430"/>
      <c r="Y1135" s="1430"/>
      <c r="Z1135" s="1430"/>
      <c r="AA1135" s="1430"/>
      <c r="AB1135" s="1430"/>
      <c r="AC1135" s="1430"/>
      <c r="AD1135" s="1430"/>
      <c r="AE1135" s="1430"/>
      <c r="AF1135" s="1430"/>
      <c r="AG1135" s="1430"/>
      <c r="AH1135" s="1430"/>
      <c r="AI1135" s="1430"/>
      <c r="AJ1135" s="1430"/>
      <c r="AK1135" s="1430"/>
      <c r="AL1135" s="1430"/>
      <c r="AM1135" s="1430"/>
      <c r="AN1135" s="1430"/>
      <c r="AO1135" s="1430"/>
      <c r="AP1135" s="1430"/>
      <c r="AQ1135" s="1430"/>
      <c r="AR1135" s="1430"/>
      <c r="AS1135" s="1430"/>
      <c r="AT1135" s="1430"/>
      <c r="AU1135" s="1430"/>
      <c r="AV1135" s="1430"/>
      <c r="AW1135" s="1430"/>
      <c r="AX1135" s="1430"/>
      <c r="AY1135" s="1430"/>
      <c r="AZ1135" s="1430"/>
      <c r="BA1135" s="1430"/>
      <c r="BB1135" s="1430"/>
      <c r="BC1135" s="1430"/>
      <c r="BD1135" s="1430"/>
    </row>
    <row r="1136" spans="2:56">
      <c r="B1136" s="1430"/>
      <c r="C1136" s="1430"/>
      <c r="D1136" s="1430"/>
      <c r="E1136" s="1430"/>
      <c r="F1136" s="1430"/>
      <c r="G1136" s="1430"/>
      <c r="H1136" s="1430"/>
      <c r="I1136" s="1430"/>
      <c r="J1136" s="1430"/>
      <c r="K1136" s="1430"/>
      <c r="L1136" s="1430"/>
      <c r="M1136" s="1430"/>
      <c r="N1136" s="1430"/>
      <c r="O1136" s="1430"/>
      <c r="P1136" s="1430"/>
      <c r="Q1136" s="1430"/>
      <c r="R1136" s="1430"/>
      <c r="S1136" s="1430"/>
      <c r="T1136" s="1430"/>
      <c r="U1136" s="1430"/>
      <c r="V1136" s="1430"/>
      <c r="W1136" s="1430"/>
      <c r="X1136" s="1430"/>
      <c r="Y1136" s="1430"/>
      <c r="Z1136" s="1430"/>
      <c r="AA1136" s="1430"/>
      <c r="AB1136" s="1430"/>
      <c r="AC1136" s="1430"/>
      <c r="AD1136" s="1430"/>
      <c r="AE1136" s="1430"/>
      <c r="AF1136" s="1430"/>
      <c r="AG1136" s="1430"/>
      <c r="AH1136" s="1430"/>
      <c r="AI1136" s="1430"/>
      <c r="AJ1136" s="1430"/>
      <c r="AK1136" s="1430"/>
      <c r="AL1136" s="1430"/>
      <c r="AM1136" s="1430"/>
      <c r="AN1136" s="1430"/>
      <c r="AO1136" s="1430"/>
      <c r="AP1136" s="1430"/>
      <c r="AQ1136" s="1430"/>
      <c r="AR1136" s="1430"/>
      <c r="AS1136" s="1430"/>
      <c r="AT1136" s="1430"/>
      <c r="AU1136" s="1430"/>
      <c r="AV1136" s="1430"/>
      <c r="AW1136" s="1430"/>
      <c r="AX1136" s="1430"/>
      <c r="AY1136" s="1430"/>
      <c r="AZ1136" s="1430"/>
      <c r="BA1136" s="1430"/>
      <c r="BB1136" s="1430"/>
      <c r="BC1136" s="1430"/>
      <c r="BD1136" s="1430"/>
    </row>
    <row r="1137" spans="2:56">
      <c r="B1137" s="1430"/>
      <c r="C1137" s="1430"/>
      <c r="D1137" s="1430"/>
      <c r="E1137" s="1430"/>
      <c r="F1137" s="1430"/>
      <c r="G1137" s="1430"/>
      <c r="H1137" s="1430"/>
      <c r="I1137" s="1430"/>
      <c r="J1137" s="1430"/>
      <c r="K1137" s="1430"/>
      <c r="L1137" s="1430"/>
      <c r="M1137" s="1430"/>
      <c r="N1137" s="1430"/>
      <c r="O1137" s="1430"/>
      <c r="P1137" s="1430"/>
      <c r="Q1137" s="1430"/>
      <c r="R1137" s="1430"/>
      <c r="S1137" s="1430"/>
      <c r="T1137" s="1430"/>
      <c r="U1137" s="1430"/>
      <c r="V1137" s="1430"/>
      <c r="W1137" s="1430"/>
      <c r="X1137" s="1430"/>
      <c r="Y1137" s="1430"/>
      <c r="Z1137" s="1430"/>
      <c r="AA1137" s="1430"/>
      <c r="AB1137" s="1430"/>
      <c r="AC1137" s="1430"/>
      <c r="AD1137" s="1430"/>
      <c r="AE1137" s="1430"/>
      <c r="AF1137" s="1430"/>
      <c r="AG1137" s="1430"/>
      <c r="AH1137" s="1430"/>
      <c r="AI1137" s="1430"/>
      <c r="AJ1137" s="1430"/>
      <c r="AK1137" s="1430"/>
      <c r="AL1137" s="1430"/>
      <c r="AM1137" s="1430"/>
      <c r="AN1137" s="1430"/>
      <c r="AO1137" s="1430"/>
      <c r="AP1137" s="1430"/>
      <c r="AQ1137" s="1430"/>
      <c r="AR1137" s="1430"/>
      <c r="AS1137" s="1430"/>
      <c r="AT1137" s="1430"/>
      <c r="AU1137" s="1430"/>
      <c r="AV1137" s="1430"/>
      <c r="AW1137" s="1430"/>
      <c r="AX1137" s="1430"/>
      <c r="AY1137" s="1430"/>
      <c r="AZ1137" s="1430"/>
      <c r="BA1137" s="1430"/>
      <c r="BB1137" s="1430"/>
      <c r="BC1137" s="1430"/>
      <c r="BD1137" s="1430"/>
    </row>
    <row r="1138" spans="2:56">
      <c r="B1138" s="1430"/>
      <c r="C1138" s="1430"/>
      <c r="D1138" s="1430"/>
      <c r="E1138" s="1430"/>
      <c r="F1138" s="1430"/>
      <c r="G1138" s="1430"/>
      <c r="H1138" s="1430"/>
      <c r="I1138" s="1430"/>
      <c r="J1138" s="1430"/>
      <c r="K1138" s="1430"/>
      <c r="L1138" s="1430"/>
      <c r="M1138" s="1430"/>
      <c r="N1138" s="1430"/>
      <c r="O1138" s="1430"/>
      <c r="P1138" s="1430"/>
      <c r="Q1138" s="1430"/>
      <c r="R1138" s="1430"/>
      <c r="S1138" s="1430"/>
      <c r="T1138" s="1430"/>
      <c r="U1138" s="1430"/>
      <c r="V1138" s="1430"/>
      <c r="W1138" s="1430"/>
      <c r="X1138" s="1430"/>
      <c r="Y1138" s="1430"/>
      <c r="Z1138" s="1430"/>
      <c r="AA1138" s="1430"/>
      <c r="AB1138" s="1430"/>
      <c r="AC1138" s="1430"/>
      <c r="AD1138" s="1430"/>
      <c r="AE1138" s="1430"/>
      <c r="AF1138" s="1430"/>
      <c r="AG1138" s="1430"/>
      <c r="AH1138" s="1430"/>
      <c r="AI1138" s="1430"/>
      <c r="AJ1138" s="1430"/>
      <c r="AK1138" s="1430"/>
      <c r="AL1138" s="1430"/>
      <c r="AM1138" s="1430"/>
      <c r="AN1138" s="1430"/>
      <c r="AO1138" s="1430"/>
      <c r="AP1138" s="1430"/>
      <c r="AQ1138" s="1430"/>
      <c r="AR1138" s="1430"/>
      <c r="AS1138" s="1430"/>
      <c r="AT1138" s="1430"/>
      <c r="AU1138" s="1430"/>
      <c r="AV1138" s="1430"/>
      <c r="AW1138" s="1430"/>
      <c r="AX1138" s="1430"/>
      <c r="AY1138" s="1430"/>
      <c r="AZ1138" s="1430"/>
      <c r="BA1138" s="1430"/>
      <c r="BB1138" s="1430"/>
      <c r="BC1138" s="1430"/>
      <c r="BD1138" s="1430"/>
    </row>
    <row r="1139" spans="2:56">
      <c r="B1139" s="1430"/>
      <c r="C1139" s="1430"/>
      <c r="D1139" s="1430"/>
      <c r="E1139" s="1430"/>
      <c r="F1139" s="1430"/>
      <c r="G1139" s="1430"/>
      <c r="H1139" s="1430"/>
      <c r="I1139" s="1430"/>
      <c r="J1139" s="1430"/>
      <c r="K1139" s="1430"/>
      <c r="L1139" s="1430"/>
      <c r="M1139" s="1430"/>
      <c r="N1139" s="1430"/>
      <c r="O1139" s="1430"/>
      <c r="P1139" s="1430"/>
      <c r="Q1139" s="1430"/>
      <c r="R1139" s="1430"/>
      <c r="S1139" s="1430"/>
      <c r="T1139" s="1430"/>
      <c r="U1139" s="1430"/>
      <c r="V1139" s="1430"/>
      <c r="W1139" s="1430"/>
      <c r="X1139" s="1430"/>
      <c r="Y1139" s="1430"/>
      <c r="Z1139" s="1430"/>
      <c r="AA1139" s="1430"/>
      <c r="AB1139" s="1430"/>
      <c r="AC1139" s="1430"/>
      <c r="AD1139" s="1430"/>
      <c r="AE1139" s="1430"/>
      <c r="AF1139" s="1430"/>
      <c r="AG1139" s="1430"/>
      <c r="AH1139" s="1430"/>
      <c r="AI1139" s="1430"/>
      <c r="AJ1139" s="1430"/>
      <c r="AK1139" s="1430"/>
      <c r="AL1139" s="1430"/>
      <c r="AM1139" s="1430"/>
      <c r="AN1139" s="1430"/>
      <c r="AO1139" s="1430"/>
      <c r="AP1139" s="1430"/>
      <c r="AQ1139" s="1430"/>
      <c r="AR1139" s="1430"/>
      <c r="AS1139" s="1430"/>
      <c r="AT1139" s="1430"/>
      <c r="AU1139" s="1430"/>
      <c r="AV1139" s="1430"/>
      <c r="AW1139" s="1430"/>
      <c r="AX1139" s="1430"/>
      <c r="AY1139" s="1430"/>
      <c r="AZ1139" s="1430"/>
      <c r="BA1139" s="1430"/>
      <c r="BB1139" s="1430"/>
      <c r="BC1139" s="1430"/>
      <c r="BD1139" s="1430"/>
    </row>
    <row r="1140" spans="2:56">
      <c r="B1140" s="1430"/>
      <c r="C1140" s="1430"/>
      <c r="D1140" s="1430"/>
      <c r="E1140" s="1430"/>
      <c r="F1140" s="1430"/>
      <c r="G1140" s="1430"/>
      <c r="H1140" s="1430"/>
      <c r="I1140" s="1430"/>
      <c r="J1140" s="1430"/>
      <c r="K1140" s="1430"/>
      <c r="L1140" s="1430"/>
      <c r="M1140" s="1430"/>
      <c r="N1140" s="1430"/>
      <c r="O1140" s="1430"/>
      <c r="P1140" s="1430"/>
      <c r="Q1140" s="1430"/>
      <c r="R1140" s="1430"/>
      <c r="S1140" s="1430"/>
      <c r="T1140" s="1430"/>
      <c r="U1140" s="1430"/>
      <c r="V1140" s="1430"/>
      <c r="W1140" s="1430"/>
      <c r="X1140" s="1430"/>
      <c r="Y1140" s="1430"/>
      <c r="Z1140" s="1430"/>
      <c r="AA1140" s="1430"/>
      <c r="AB1140" s="1430"/>
      <c r="AC1140" s="1430"/>
      <c r="AD1140" s="1430"/>
      <c r="AE1140" s="1430"/>
      <c r="AF1140" s="1430"/>
      <c r="AG1140" s="1430"/>
      <c r="AH1140" s="1430"/>
      <c r="AI1140" s="1430"/>
      <c r="AJ1140" s="1430"/>
      <c r="AK1140" s="1430"/>
      <c r="AL1140" s="1430"/>
      <c r="AM1140" s="1430"/>
      <c r="AN1140" s="1430"/>
      <c r="AO1140" s="1430"/>
      <c r="AP1140" s="1430"/>
      <c r="AQ1140" s="1430"/>
      <c r="AR1140" s="1430"/>
      <c r="AS1140" s="1430"/>
      <c r="AT1140" s="1430"/>
      <c r="AU1140" s="1430"/>
      <c r="AV1140" s="1430"/>
      <c r="AW1140" s="1430"/>
      <c r="AX1140" s="1430"/>
      <c r="AY1140" s="1430"/>
      <c r="AZ1140" s="1430"/>
      <c r="BA1140" s="1430"/>
      <c r="BB1140" s="1430"/>
      <c r="BC1140" s="1430"/>
      <c r="BD1140" s="1430"/>
    </row>
    <row r="1141" spans="2:56">
      <c r="B1141" s="1430"/>
      <c r="C1141" s="1430"/>
      <c r="D1141" s="1430"/>
      <c r="E1141" s="1430"/>
      <c r="F1141" s="1430"/>
      <c r="G1141" s="1430"/>
      <c r="H1141" s="1430"/>
      <c r="I1141" s="1430"/>
      <c r="J1141" s="1430"/>
      <c r="K1141" s="1430"/>
      <c r="L1141" s="1430"/>
      <c r="M1141" s="1430"/>
      <c r="N1141" s="1430"/>
      <c r="O1141" s="1430"/>
      <c r="P1141" s="1430"/>
      <c r="Q1141" s="1430"/>
      <c r="R1141" s="1430"/>
      <c r="S1141" s="1430"/>
      <c r="T1141" s="1430"/>
      <c r="U1141" s="1430"/>
      <c r="V1141" s="1430"/>
      <c r="W1141" s="1430"/>
      <c r="X1141" s="1430"/>
      <c r="Y1141" s="1430"/>
      <c r="Z1141" s="1430"/>
      <c r="AA1141" s="1430"/>
      <c r="AB1141" s="1430"/>
      <c r="AC1141" s="1430"/>
      <c r="AD1141" s="1430"/>
      <c r="AE1141" s="1430"/>
      <c r="AF1141" s="1430"/>
      <c r="AG1141" s="1430"/>
      <c r="AH1141" s="1430"/>
      <c r="AI1141" s="1430"/>
      <c r="AJ1141" s="1430"/>
      <c r="AK1141" s="1430"/>
      <c r="AL1141" s="1430"/>
      <c r="AM1141" s="1430"/>
      <c r="AN1141" s="1430"/>
      <c r="AO1141" s="1430"/>
      <c r="AP1141" s="1430"/>
      <c r="AQ1141" s="1430"/>
      <c r="AR1141" s="1430"/>
      <c r="AS1141" s="1430"/>
      <c r="AT1141" s="1430"/>
      <c r="AU1141" s="1430"/>
      <c r="AV1141" s="1430"/>
      <c r="AW1141" s="1430"/>
      <c r="AX1141" s="1430"/>
      <c r="AY1141" s="1430"/>
      <c r="AZ1141" s="1430"/>
      <c r="BA1141" s="1430"/>
      <c r="BB1141" s="1430"/>
      <c r="BC1141" s="1430"/>
      <c r="BD1141" s="1430"/>
    </row>
    <row r="1142" spans="2:56">
      <c r="B1142" s="1430"/>
      <c r="C1142" s="1430"/>
      <c r="D1142" s="1430"/>
      <c r="E1142" s="1430"/>
      <c r="F1142" s="1430"/>
      <c r="G1142" s="1430"/>
      <c r="H1142" s="1430"/>
      <c r="I1142" s="1430"/>
      <c r="J1142" s="1430"/>
      <c r="K1142" s="1430"/>
      <c r="L1142" s="1430"/>
      <c r="M1142" s="1430"/>
      <c r="N1142" s="1430"/>
      <c r="O1142" s="1430"/>
      <c r="P1142" s="1430"/>
      <c r="Q1142" s="1430"/>
      <c r="R1142" s="1430"/>
      <c r="S1142" s="1430"/>
      <c r="T1142" s="1430"/>
      <c r="U1142" s="1430"/>
      <c r="V1142" s="1430"/>
      <c r="W1142" s="1430"/>
      <c r="X1142" s="1430"/>
      <c r="Y1142" s="1430"/>
      <c r="Z1142" s="1430"/>
      <c r="AA1142" s="1430"/>
      <c r="AB1142" s="1430"/>
      <c r="AC1142" s="1430"/>
      <c r="AD1142" s="1430"/>
      <c r="AE1142" s="1430"/>
      <c r="AF1142" s="1430"/>
      <c r="AG1142" s="1430"/>
      <c r="AH1142" s="1430"/>
      <c r="AI1142" s="1430"/>
      <c r="AJ1142" s="1430"/>
      <c r="AK1142" s="1430"/>
      <c r="AL1142" s="1430"/>
      <c r="AM1142" s="1430"/>
      <c r="AN1142" s="1430"/>
      <c r="AO1142" s="1430"/>
      <c r="AP1142" s="1430"/>
      <c r="AQ1142" s="1430"/>
      <c r="AR1142" s="1430"/>
      <c r="AS1142" s="1430"/>
      <c r="AT1142" s="1430"/>
      <c r="AU1142" s="1430"/>
      <c r="AV1142" s="1430"/>
      <c r="AW1142" s="1430"/>
      <c r="AX1142" s="1430"/>
      <c r="AY1142" s="1430"/>
      <c r="AZ1142" s="1430"/>
      <c r="BA1142" s="1430"/>
      <c r="BB1142" s="1430"/>
      <c r="BC1142" s="1430"/>
      <c r="BD1142" s="1430"/>
    </row>
    <row r="1143" spans="2:56">
      <c r="B1143" s="1430"/>
      <c r="C1143" s="1430"/>
      <c r="D1143" s="1430"/>
      <c r="E1143" s="1430"/>
      <c r="F1143" s="1430"/>
      <c r="G1143" s="1430"/>
      <c r="H1143" s="1430"/>
      <c r="I1143" s="1430"/>
      <c r="J1143" s="1430"/>
      <c r="K1143" s="1430"/>
      <c r="L1143" s="1430"/>
      <c r="M1143" s="1430"/>
      <c r="N1143" s="1430"/>
      <c r="O1143" s="1430"/>
      <c r="P1143" s="1430"/>
      <c r="Q1143" s="1430"/>
      <c r="R1143" s="1430"/>
      <c r="S1143" s="1430"/>
      <c r="T1143" s="1430"/>
      <c r="U1143" s="1430"/>
      <c r="V1143" s="1430"/>
      <c r="W1143" s="1430"/>
      <c r="X1143" s="1430"/>
      <c r="Y1143" s="1430"/>
      <c r="Z1143" s="1430"/>
      <c r="AA1143" s="1430"/>
      <c r="AB1143" s="1430"/>
      <c r="AC1143" s="1430"/>
      <c r="AD1143" s="1430"/>
      <c r="AE1143" s="1430"/>
      <c r="AF1143" s="1430"/>
      <c r="AG1143" s="1430"/>
      <c r="AH1143" s="1430"/>
      <c r="AI1143" s="1430"/>
      <c r="AJ1143" s="1430"/>
      <c r="AK1143" s="1430"/>
      <c r="AL1143" s="1430"/>
      <c r="AM1143" s="1430"/>
      <c r="AN1143" s="1430"/>
      <c r="AO1143" s="1430"/>
      <c r="AP1143" s="1430"/>
      <c r="AQ1143" s="1430"/>
      <c r="AR1143" s="1430"/>
      <c r="AS1143" s="1430"/>
      <c r="AT1143" s="1430"/>
      <c r="AU1143" s="1430"/>
      <c r="AV1143" s="1430"/>
      <c r="AW1143" s="1430"/>
      <c r="AX1143" s="1430"/>
      <c r="AY1143" s="1430"/>
      <c r="AZ1143" s="1430"/>
      <c r="BA1143" s="1430"/>
      <c r="BB1143" s="1430"/>
      <c r="BC1143" s="1430"/>
      <c r="BD1143" s="1430"/>
    </row>
    <row r="1144" spans="2:56">
      <c r="B1144" s="1430"/>
      <c r="C1144" s="1430"/>
      <c r="D1144" s="1430"/>
      <c r="E1144" s="1430"/>
      <c r="F1144" s="1430"/>
      <c r="G1144" s="1430"/>
      <c r="H1144" s="1430"/>
      <c r="I1144" s="1430"/>
      <c r="J1144" s="1430"/>
      <c r="K1144" s="1430"/>
      <c r="L1144" s="1430"/>
      <c r="M1144" s="1430"/>
      <c r="N1144" s="1430"/>
      <c r="O1144" s="1430"/>
      <c r="P1144" s="1430"/>
      <c r="Q1144" s="1430"/>
      <c r="R1144" s="1430"/>
      <c r="S1144" s="1430"/>
      <c r="T1144" s="1430"/>
      <c r="U1144" s="1430"/>
      <c r="V1144" s="1430"/>
      <c r="W1144" s="1430"/>
      <c r="X1144" s="1430"/>
      <c r="Y1144" s="1430"/>
      <c r="Z1144" s="1430"/>
      <c r="AA1144" s="1430"/>
      <c r="AB1144" s="1430"/>
      <c r="AC1144" s="1430"/>
      <c r="AD1144" s="1430"/>
      <c r="AE1144" s="1430"/>
      <c r="AF1144" s="1430"/>
      <c r="AG1144" s="1430"/>
      <c r="AH1144" s="1430"/>
      <c r="AI1144" s="1430"/>
      <c r="AJ1144" s="1430"/>
      <c r="AK1144" s="1430"/>
      <c r="AL1144" s="1430"/>
      <c r="AM1144" s="1430"/>
      <c r="AN1144" s="1430"/>
      <c r="AO1144" s="1430"/>
      <c r="AP1144" s="1430"/>
      <c r="AQ1144" s="1430"/>
      <c r="AR1144" s="1430"/>
      <c r="AS1144" s="1430"/>
      <c r="AT1144" s="1430"/>
      <c r="AU1144" s="1430"/>
      <c r="AV1144" s="1430"/>
      <c r="AW1144" s="1430"/>
      <c r="AX1144" s="1430"/>
      <c r="AY1144" s="1430"/>
      <c r="AZ1144" s="1430"/>
      <c r="BA1144" s="1430"/>
      <c r="BB1144" s="1430"/>
      <c r="BC1144" s="1430"/>
      <c r="BD1144" s="1430"/>
    </row>
    <row r="1145" spans="2:56">
      <c r="B1145" s="1430"/>
      <c r="C1145" s="1430"/>
      <c r="D1145" s="1430"/>
      <c r="E1145" s="1430"/>
      <c r="F1145" s="1430"/>
      <c r="G1145" s="1430"/>
      <c r="H1145" s="1430"/>
      <c r="I1145" s="1430"/>
      <c r="J1145" s="1430"/>
      <c r="K1145" s="1430"/>
      <c r="L1145" s="1430"/>
      <c r="M1145" s="1430"/>
      <c r="N1145" s="1430"/>
      <c r="O1145" s="1430"/>
      <c r="P1145" s="1430"/>
      <c r="Q1145" s="1430"/>
      <c r="R1145" s="1430"/>
      <c r="S1145" s="1430"/>
      <c r="T1145" s="1430"/>
      <c r="U1145" s="1430"/>
      <c r="V1145" s="1430"/>
      <c r="W1145" s="1430"/>
      <c r="X1145" s="1430"/>
      <c r="Y1145" s="1430"/>
      <c r="Z1145" s="1430"/>
      <c r="AA1145" s="1430"/>
      <c r="AB1145" s="1430"/>
      <c r="AC1145" s="1430"/>
      <c r="AD1145" s="1430"/>
      <c r="AE1145" s="1430"/>
      <c r="AF1145" s="1430"/>
      <c r="AG1145" s="1430"/>
      <c r="AH1145" s="1430"/>
      <c r="AI1145" s="1430"/>
      <c r="AJ1145" s="1430"/>
      <c r="AK1145" s="1430"/>
      <c r="AL1145" s="1430"/>
      <c r="AM1145" s="1430"/>
      <c r="AN1145" s="1430"/>
      <c r="AO1145" s="1430"/>
      <c r="AP1145" s="1430"/>
      <c r="AQ1145" s="1430"/>
      <c r="AR1145" s="1430"/>
      <c r="AS1145" s="1430"/>
      <c r="AT1145" s="1430"/>
      <c r="AU1145" s="1430"/>
      <c r="AV1145" s="1430"/>
      <c r="AW1145" s="1430"/>
      <c r="AX1145" s="1430"/>
      <c r="AY1145" s="1430"/>
      <c r="AZ1145" s="1430"/>
      <c r="BA1145" s="1430"/>
      <c r="BB1145" s="1430"/>
      <c r="BC1145" s="1430"/>
      <c r="BD1145" s="1430"/>
    </row>
    <row r="1146" spans="2:56">
      <c r="B1146" s="1430"/>
      <c r="C1146" s="1430"/>
      <c r="D1146" s="1430"/>
      <c r="E1146" s="1430"/>
      <c r="F1146" s="1430"/>
      <c r="G1146" s="1430"/>
      <c r="H1146" s="1430"/>
      <c r="I1146" s="1430"/>
      <c r="J1146" s="1430"/>
      <c r="K1146" s="1430"/>
      <c r="L1146" s="1430"/>
      <c r="M1146" s="1430"/>
      <c r="N1146" s="1430"/>
      <c r="O1146" s="1430"/>
      <c r="P1146" s="1430"/>
      <c r="Q1146" s="1430"/>
      <c r="R1146" s="1430"/>
      <c r="S1146" s="1430"/>
      <c r="T1146" s="1430"/>
      <c r="U1146" s="1430"/>
      <c r="V1146" s="1430"/>
      <c r="W1146" s="1430"/>
      <c r="X1146" s="1430"/>
      <c r="Y1146" s="1430"/>
      <c r="Z1146" s="1430"/>
      <c r="AA1146" s="1430"/>
      <c r="AB1146" s="1430"/>
      <c r="AC1146" s="1430"/>
      <c r="AD1146" s="1430"/>
      <c r="AE1146" s="1430"/>
      <c r="AF1146" s="1430"/>
      <c r="AG1146" s="1430"/>
      <c r="AH1146" s="1430"/>
      <c r="AI1146" s="1430"/>
      <c r="AJ1146" s="1430"/>
      <c r="AK1146" s="1430"/>
      <c r="AL1146" s="1430"/>
      <c r="AM1146" s="1430"/>
      <c r="AN1146" s="1430"/>
      <c r="AO1146" s="1430"/>
      <c r="AP1146" s="1430"/>
      <c r="AQ1146" s="1430"/>
      <c r="AR1146" s="1430"/>
      <c r="AS1146" s="1430"/>
      <c r="AT1146" s="1430"/>
      <c r="AU1146" s="1430"/>
      <c r="AV1146" s="1430"/>
      <c r="AW1146" s="1430"/>
      <c r="AX1146" s="1430"/>
      <c r="AY1146" s="1430"/>
      <c r="AZ1146" s="1430"/>
      <c r="BA1146" s="1430"/>
      <c r="BB1146" s="1430"/>
      <c r="BC1146" s="1430"/>
      <c r="BD1146" s="1430"/>
    </row>
    <row r="1147" spans="2:56">
      <c r="B1147" s="1430"/>
      <c r="C1147" s="1430"/>
      <c r="D1147" s="1430"/>
      <c r="E1147" s="1430"/>
      <c r="F1147" s="1430"/>
      <c r="G1147" s="1430"/>
      <c r="H1147" s="1430"/>
      <c r="I1147" s="1430"/>
      <c r="J1147" s="1430"/>
      <c r="K1147" s="1430"/>
      <c r="L1147" s="1430"/>
      <c r="M1147" s="1430"/>
      <c r="N1147" s="1430"/>
      <c r="O1147" s="1430"/>
      <c r="P1147" s="1430"/>
      <c r="Q1147" s="1430"/>
      <c r="R1147" s="1430"/>
      <c r="S1147" s="1430"/>
      <c r="T1147" s="1430"/>
      <c r="U1147" s="1430"/>
      <c r="V1147" s="1430"/>
      <c r="W1147" s="1430"/>
      <c r="X1147" s="1430"/>
      <c r="Y1147" s="1430"/>
      <c r="Z1147" s="1430"/>
      <c r="AA1147" s="1430"/>
      <c r="AB1147" s="1430"/>
      <c r="AC1147" s="1430"/>
      <c r="AD1147" s="1430"/>
      <c r="AE1147" s="1430"/>
      <c r="AF1147" s="1430"/>
      <c r="AG1147" s="1430"/>
      <c r="AH1147" s="1430"/>
      <c r="AI1147" s="1430"/>
      <c r="AJ1147" s="1430"/>
      <c r="AK1147" s="1430"/>
      <c r="AL1147" s="1430"/>
      <c r="AM1147" s="1430"/>
      <c r="AN1147" s="1430"/>
      <c r="AO1147" s="1430"/>
      <c r="AP1147" s="1430"/>
      <c r="AQ1147" s="1430"/>
      <c r="AR1147" s="1430"/>
      <c r="AS1147" s="1430"/>
      <c r="AT1147" s="1430"/>
      <c r="AU1147" s="1430"/>
      <c r="AV1147" s="1430"/>
      <c r="AW1147" s="1430"/>
      <c r="AX1147" s="1430"/>
      <c r="AY1147" s="1430"/>
      <c r="AZ1147" s="1430"/>
      <c r="BA1147" s="1430"/>
      <c r="BB1147" s="1430"/>
      <c r="BC1147" s="1430"/>
      <c r="BD1147" s="1430"/>
    </row>
    <row r="1148" spans="2:56">
      <c r="B1148" s="1430"/>
      <c r="C1148" s="1430"/>
      <c r="D1148" s="1430"/>
      <c r="E1148" s="1430"/>
      <c r="F1148" s="1430"/>
      <c r="G1148" s="1430"/>
      <c r="H1148" s="1430"/>
      <c r="I1148" s="1430"/>
      <c r="J1148" s="1430"/>
      <c r="K1148" s="1430"/>
      <c r="L1148" s="1430"/>
      <c r="M1148" s="1430"/>
      <c r="N1148" s="1430"/>
      <c r="O1148" s="1430"/>
      <c r="P1148" s="1430"/>
      <c r="Q1148" s="1430"/>
      <c r="R1148" s="1430"/>
      <c r="S1148" s="1430"/>
      <c r="T1148" s="1430"/>
      <c r="U1148" s="1430"/>
      <c r="V1148" s="1430"/>
      <c r="W1148" s="1430"/>
      <c r="X1148" s="1430"/>
      <c r="Y1148" s="1430"/>
      <c r="Z1148" s="1430"/>
      <c r="AA1148" s="1430"/>
      <c r="AB1148" s="1430"/>
      <c r="AC1148" s="1430"/>
      <c r="AD1148" s="1430"/>
      <c r="AE1148" s="1430"/>
      <c r="AF1148" s="1430"/>
      <c r="AG1148" s="1430"/>
      <c r="AH1148" s="1430"/>
      <c r="AI1148" s="1430"/>
      <c r="AJ1148" s="1430"/>
      <c r="AK1148" s="1430"/>
      <c r="AL1148" s="1430"/>
      <c r="AM1148" s="1430"/>
      <c r="AN1148" s="1430"/>
      <c r="AO1148" s="1430"/>
      <c r="AP1148" s="1430"/>
      <c r="AQ1148" s="1430"/>
      <c r="AR1148" s="1430"/>
      <c r="AS1148" s="1430"/>
      <c r="AT1148" s="1430"/>
      <c r="AU1148" s="1430"/>
      <c r="AV1148" s="1430"/>
      <c r="AW1148" s="1430"/>
      <c r="AX1148" s="1430"/>
      <c r="AY1148" s="1430"/>
      <c r="AZ1148" s="1430"/>
      <c r="BA1148" s="1430"/>
      <c r="BB1148" s="1430"/>
      <c r="BC1148" s="1430"/>
      <c r="BD1148" s="1430"/>
    </row>
    <row r="1149" spans="2:56">
      <c r="B1149" s="1430"/>
      <c r="C1149" s="1430"/>
      <c r="D1149" s="1430"/>
      <c r="E1149" s="1430"/>
      <c r="F1149" s="1430"/>
      <c r="G1149" s="1430"/>
      <c r="H1149" s="1430"/>
      <c r="I1149" s="1430"/>
      <c r="J1149" s="1430"/>
      <c r="K1149" s="1430"/>
      <c r="L1149" s="1430"/>
      <c r="M1149" s="1430"/>
      <c r="N1149" s="1430"/>
      <c r="O1149" s="1430"/>
      <c r="P1149" s="1430"/>
      <c r="Q1149" s="1430"/>
      <c r="R1149" s="1430"/>
      <c r="S1149" s="1430"/>
      <c r="T1149" s="1430"/>
      <c r="U1149" s="1430"/>
      <c r="V1149" s="1430"/>
      <c r="W1149" s="1430"/>
      <c r="X1149" s="1430"/>
      <c r="Y1149" s="1430"/>
      <c r="Z1149" s="1430"/>
      <c r="AA1149" s="1430"/>
      <c r="AB1149" s="1430"/>
      <c r="AC1149" s="1430"/>
      <c r="AD1149" s="1430"/>
      <c r="AE1149" s="1430"/>
      <c r="AF1149" s="1430"/>
      <c r="AG1149" s="1430"/>
      <c r="AH1149" s="1430"/>
      <c r="AI1149" s="1430"/>
      <c r="AJ1149" s="1430"/>
      <c r="AK1149" s="1430"/>
      <c r="AL1149" s="1430"/>
      <c r="AM1149" s="1430"/>
      <c r="AN1149" s="1430"/>
      <c r="AO1149" s="1430"/>
      <c r="AP1149" s="1430"/>
      <c r="AQ1149" s="1430"/>
      <c r="AR1149" s="1430"/>
      <c r="AS1149" s="1430"/>
      <c r="AT1149" s="1430"/>
      <c r="AU1149" s="1430"/>
      <c r="AV1149" s="1430"/>
      <c r="AW1149" s="1430"/>
      <c r="AX1149" s="1430"/>
      <c r="AY1149" s="1430"/>
      <c r="AZ1149" s="1430"/>
      <c r="BA1149" s="1430"/>
      <c r="BB1149" s="1430"/>
      <c r="BC1149" s="1430"/>
      <c r="BD1149" s="1430"/>
    </row>
    <row r="1150" spans="2:56">
      <c r="B1150" s="1430"/>
      <c r="C1150" s="1430"/>
      <c r="D1150" s="1430"/>
      <c r="E1150" s="1430"/>
      <c r="F1150" s="1430"/>
      <c r="G1150" s="1430"/>
      <c r="H1150" s="1430"/>
      <c r="I1150" s="1430"/>
      <c r="J1150" s="1430"/>
      <c r="K1150" s="1430"/>
      <c r="L1150" s="1430"/>
      <c r="M1150" s="1430"/>
      <c r="N1150" s="1430"/>
      <c r="O1150" s="1430"/>
      <c r="P1150" s="1430"/>
      <c r="Q1150" s="1430"/>
      <c r="R1150" s="1430"/>
      <c r="S1150" s="1430"/>
      <c r="T1150" s="1430"/>
      <c r="U1150" s="1430"/>
      <c r="V1150" s="1430"/>
      <c r="W1150" s="1430"/>
      <c r="X1150" s="1430"/>
      <c r="Y1150" s="1430"/>
      <c r="Z1150" s="1430"/>
      <c r="AA1150" s="1430"/>
      <c r="AB1150" s="1430"/>
      <c r="AC1150" s="1430"/>
      <c r="AD1150" s="1430"/>
      <c r="AE1150" s="1430"/>
      <c r="AF1150" s="1430"/>
      <c r="AG1150" s="1430"/>
      <c r="AH1150" s="1430"/>
      <c r="AI1150" s="1430"/>
      <c r="AJ1150" s="1430"/>
      <c r="AK1150" s="1430"/>
      <c r="AL1150" s="1430"/>
      <c r="AM1150" s="1430"/>
      <c r="AN1150" s="1430"/>
      <c r="AO1150" s="1430"/>
      <c r="AP1150" s="1430"/>
      <c r="AQ1150" s="1430"/>
      <c r="AR1150" s="1430"/>
      <c r="AS1150" s="1430"/>
      <c r="AT1150" s="1430"/>
      <c r="AU1150" s="1430"/>
      <c r="AV1150" s="1430"/>
      <c r="AW1150" s="1430"/>
      <c r="AX1150" s="1430"/>
      <c r="AY1150" s="1430"/>
      <c r="AZ1150" s="1430"/>
      <c r="BA1150" s="1430"/>
      <c r="BB1150" s="1430"/>
      <c r="BC1150" s="1430"/>
      <c r="BD1150" s="1430"/>
    </row>
    <row r="1151" spans="2:56">
      <c r="B1151" s="1430"/>
      <c r="C1151" s="1430"/>
      <c r="D1151" s="1430"/>
      <c r="E1151" s="1430"/>
      <c r="F1151" s="1430"/>
      <c r="G1151" s="1430"/>
      <c r="H1151" s="1430"/>
      <c r="I1151" s="1430"/>
      <c r="J1151" s="1430"/>
      <c r="K1151" s="1430"/>
      <c r="L1151" s="1430"/>
      <c r="M1151" s="1430"/>
      <c r="N1151" s="1430"/>
      <c r="O1151" s="1430"/>
      <c r="P1151" s="1430"/>
      <c r="Q1151" s="1430"/>
      <c r="R1151" s="1430"/>
      <c r="S1151" s="1430"/>
      <c r="T1151" s="1430"/>
      <c r="U1151" s="1430"/>
      <c r="V1151" s="1430"/>
      <c r="W1151" s="1430"/>
      <c r="X1151" s="1430"/>
      <c r="Y1151" s="1430"/>
      <c r="Z1151" s="1430"/>
      <c r="AA1151" s="1430"/>
      <c r="AB1151" s="1430"/>
      <c r="AC1151" s="1430"/>
      <c r="AD1151" s="1430"/>
      <c r="AE1151" s="1430"/>
      <c r="AF1151" s="1430"/>
      <c r="AG1151" s="1430"/>
      <c r="AH1151" s="1430"/>
      <c r="AI1151" s="1430"/>
      <c r="AJ1151" s="1430"/>
      <c r="AK1151" s="1430"/>
      <c r="AL1151" s="1430"/>
      <c r="AM1151" s="1430"/>
      <c r="AN1151" s="1430"/>
      <c r="AO1151" s="1430"/>
      <c r="AP1151" s="1430"/>
      <c r="AQ1151" s="1430"/>
      <c r="AR1151" s="1430"/>
      <c r="AS1151" s="1430"/>
      <c r="AT1151" s="1430"/>
      <c r="AU1151" s="1430"/>
      <c r="AV1151" s="1430"/>
      <c r="AW1151" s="1430"/>
      <c r="AX1151" s="1430"/>
      <c r="AY1151" s="1430"/>
      <c r="AZ1151" s="1430"/>
      <c r="BA1151" s="1430"/>
      <c r="BB1151" s="1430"/>
      <c r="BC1151" s="1430"/>
      <c r="BD1151" s="1430"/>
    </row>
    <row r="1152" spans="2:56">
      <c r="B1152" s="1430"/>
      <c r="C1152" s="1430"/>
      <c r="D1152" s="1430"/>
      <c r="E1152" s="1430"/>
      <c r="F1152" s="1430"/>
      <c r="G1152" s="1430"/>
      <c r="H1152" s="1430"/>
      <c r="I1152" s="1430"/>
      <c r="J1152" s="1430"/>
      <c r="K1152" s="1430"/>
      <c r="L1152" s="1430"/>
      <c r="M1152" s="1430"/>
      <c r="N1152" s="1430"/>
      <c r="O1152" s="1430"/>
      <c r="P1152" s="1430"/>
      <c r="Q1152" s="1430"/>
      <c r="R1152" s="1430"/>
      <c r="S1152" s="1430"/>
      <c r="T1152" s="1430"/>
      <c r="U1152" s="1430"/>
      <c r="V1152" s="1430"/>
      <c r="W1152" s="1430"/>
      <c r="X1152" s="1430"/>
      <c r="Y1152" s="1430"/>
      <c r="Z1152" s="1430"/>
      <c r="AA1152" s="1430"/>
      <c r="AB1152" s="1430"/>
      <c r="AC1152" s="1430"/>
      <c r="AD1152" s="1430"/>
      <c r="AE1152" s="1430"/>
      <c r="AF1152" s="1430"/>
      <c r="AG1152" s="1430"/>
      <c r="AH1152" s="1430"/>
      <c r="AI1152" s="1430"/>
      <c r="AJ1152" s="1430"/>
      <c r="AK1152" s="1430"/>
      <c r="AL1152" s="1430"/>
      <c r="AM1152" s="1430"/>
      <c r="AN1152" s="1430"/>
      <c r="AO1152" s="1430"/>
      <c r="AP1152" s="1430"/>
      <c r="AQ1152" s="1430"/>
      <c r="AR1152" s="1430"/>
      <c r="AS1152" s="1430"/>
      <c r="AT1152" s="1430"/>
      <c r="AU1152" s="1430"/>
      <c r="AV1152" s="1430"/>
      <c r="AW1152" s="1430"/>
      <c r="AX1152" s="1430"/>
      <c r="AY1152" s="1430"/>
      <c r="AZ1152" s="1430"/>
      <c r="BA1152" s="1430"/>
      <c r="BB1152" s="1430"/>
      <c r="BC1152" s="1430"/>
      <c r="BD1152" s="1430"/>
    </row>
    <row r="1153" spans="2:56">
      <c r="B1153" s="1430"/>
      <c r="C1153" s="1430"/>
      <c r="D1153" s="1430"/>
      <c r="E1153" s="1430"/>
      <c r="F1153" s="1430"/>
      <c r="G1153" s="1430"/>
      <c r="H1153" s="1430"/>
      <c r="I1153" s="1430"/>
      <c r="J1153" s="1430"/>
      <c r="K1153" s="1430"/>
      <c r="L1153" s="1430"/>
      <c r="M1153" s="1430"/>
      <c r="N1153" s="1430"/>
      <c r="O1153" s="1430"/>
      <c r="P1153" s="1430"/>
      <c r="Q1153" s="1430"/>
      <c r="R1153" s="1430"/>
      <c r="S1153" s="1430"/>
      <c r="T1153" s="1430"/>
      <c r="U1153" s="1430"/>
      <c r="V1153" s="1430"/>
      <c r="W1153" s="1430"/>
      <c r="X1153" s="1430"/>
      <c r="Y1153" s="1430"/>
      <c r="Z1153" s="1430"/>
      <c r="AA1153" s="1430"/>
      <c r="AB1153" s="1430"/>
      <c r="AC1153" s="1430"/>
      <c r="AD1153" s="1430"/>
      <c r="AE1153" s="1430"/>
      <c r="AF1153" s="1430"/>
      <c r="AG1153" s="1430"/>
      <c r="AH1153" s="1430"/>
      <c r="AI1153" s="1430"/>
      <c r="AJ1153" s="1430"/>
      <c r="AK1153" s="1430"/>
      <c r="AL1153" s="1430"/>
      <c r="AM1153" s="1430"/>
      <c r="AN1153" s="1430"/>
      <c r="AO1153" s="1430"/>
      <c r="AP1153" s="1430"/>
      <c r="AQ1153" s="1430"/>
      <c r="AR1153" s="1430"/>
      <c r="AS1153" s="1430"/>
      <c r="AT1153" s="1430"/>
      <c r="AU1153" s="1430"/>
      <c r="AV1153" s="1430"/>
      <c r="AW1153" s="1430"/>
      <c r="AX1153" s="1430"/>
      <c r="AY1153" s="1430"/>
      <c r="AZ1153" s="1430"/>
      <c r="BA1153" s="1430"/>
      <c r="BB1153" s="1430"/>
      <c r="BC1153" s="1430"/>
      <c r="BD1153" s="1430"/>
    </row>
    <row r="1154" spans="2:56">
      <c r="B1154" s="1430"/>
      <c r="C1154" s="1430"/>
      <c r="D1154" s="1430"/>
      <c r="E1154" s="1430"/>
      <c r="F1154" s="1430"/>
      <c r="G1154" s="1430"/>
      <c r="H1154" s="1430"/>
      <c r="I1154" s="1430"/>
      <c r="J1154" s="1430"/>
      <c r="K1154" s="1430"/>
      <c r="L1154" s="1430"/>
      <c r="M1154" s="1430"/>
      <c r="N1154" s="1430"/>
      <c r="O1154" s="1430"/>
      <c r="P1154" s="1430"/>
      <c r="Q1154" s="1430"/>
      <c r="R1154" s="1430"/>
      <c r="S1154" s="1430"/>
      <c r="T1154" s="1430"/>
      <c r="U1154" s="1430"/>
      <c r="V1154" s="1430"/>
      <c r="W1154" s="1430"/>
      <c r="X1154" s="1430"/>
      <c r="Y1154" s="1430"/>
      <c r="Z1154" s="1430"/>
      <c r="AA1154" s="1430"/>
      <c r="AB1154" s="1430"/>
      <c r="AC1154" s="1430"/>
      <c r="AD1154" s="1430"/>
      <c r="AE1154" s="1430"/>
      <c r="AF1154" s="1430"/>
      <c r="AG1154" s="1430"/>
      <c r="AH1154" s="1430"/>
      <c r="AI1154" s="1430"/>
      <c r="AJ1154" s="1430"/>
      <c r="AK1154" s="1430"/>
      <c r="AL1154" s="1430"/>
      <c r="AM1154" s="1430"/>
      <c r="AN1154" s="1430"/>
      <c r="AO1154" s="1430"/>
      <c r="AP1154" s="1430"/>
      <c r="AQ1154" s="1430"/>
      <c r="AR1154" s="1430"/>
      <c r="AS1154" s="1430"/>
      <c r="AT1154" s="1430"/>
      <c r="AU1154" s="1430"/>
      <c r="AV1154" s="1430"/>
      <c r="AW1154" s="1430"/>
      <c r="AX1154" s="1430"/>
      <c r="AY1154" s="1430"/>
      <c r="AZ1154" s="1430"/>
      <c r="BA1154" s="1430"/>
      <c r="BB1154" s="1430"/>
      <c r="BC1154" s="1430"/>
      <c r="BD1154" s="1430"/>
    </row>
    <row r="1155" spans="2:56">
      <c r="B1155" s="1430"/>
      <c r="C1155" s="1430"/>
      <c r="D1155" s="1430"/>
      <c r="E1155" s="1430"/>
      <c r="F1155" s="1430"/>
      <c r="G1155" s="1430"/>
      <c r="H1155" s="1430"/>
      <c r="I1155" s="1430"/>
      <c r="J1155" s="1430"/>
      <c r="K1155" s="1430"/>
      <c r="L1155" s="1430"/>
      <c r="M1155" s="1430"/>
      <c r="N1155" s="1430"/>
      <c r="O1155" s="1430"/>
      <c r="P1155" s="1430"/>
      <c r="Q1155" s="1430"/>
      <c r="R1155" s="1430"/>
      <c r="S1155" s="1430"/>
      <c r="T1155" s="1430"/>
      <c r="U1155" s="1430"/>
      <c r="V1155" s="1430"/>
      <c r="W1155" s="1430"/>
      <c r="X1155" s="1430"/>
      <c r="Y1155" s="1430"/>
      <c r="Z1155" s="1430"/>
      <c r="AA1155" s="1430"/>
      <c r="AB1155" s="1430"/>
      <c r="AC1155" s="1430"/>
      <c r="AD1155" s="1430"/>
      <c r="AE1155" s="1430"/>
      <c r="AF1155" s="1430"/>
      <c r="AG1155" s="1430"/>
      <c r="AH1155" s="1430"/>
      <c r="AI1155" s="1430"/>
      <c r="AJ1155" s="1430"/>
      <c r="AK1155" s="1430"/>
      <c r="AL1155" s="1430"/>
      <c r="AM1155" s="1430"/>
      <c r="AN1155" s="1430"/>
      <c r="AO1155" s="1430"/>
      <c r="AP1155" s="1430"/>
      <c r="AQ1155" s="1430"/>
      <c r="AR1155" s="1430"/>
      <c r="AS1155" s="1430"/>
      <c r="AT1155" s="1430"/>
      <c r="AU1155" s="1430"/>
      <c r="AV1155" s="1430"/>
      <c r="AW1155" s="1430"/>
      <c r="AX1155" s="1430"/>
      <c r="AY1155" s="1430"/>
      <c r="AZ1155" s="1430"/>
      <c r="BA1155" s="1430"/>
      <c r="BB1155" s="1430"/>
      <c r="BC1155" s="1430"/>
      <c r="BD1155" s="1430"/>
    </row>
    <row r="1156" spans="2:56">
      <c r="B1156" s="1430"/>
      <c r="C1156" s="1430"/>
      <c r="D1156" s="1430"/>
      <c r="E1156" s="1430"/>
      <c r="F1156" s="1430"/>
      <c r="G1156" s="1430"/>
      <c r="H1156" s="1430"/>
      <c r="I1156" s="1430"/>
      <c r="J1156" s="1430"/>
      <c r="K1156" s="1430"/>
      <c r="L1156" s="1430"/>
      <c r="M1156" s="1430"/>
      <c r="N1156" s="1430"/>
      <c r="O1156" s="1430"/>
      <c r="P1156" s="1430"/>
      <c r="Q1156" s="1430"/>
      <c r="R1156" s="1430"/>
      <c r="S1156" s="1430"/>
      <c r="T1156" s="1430"/>
      <c r="U1156" s="1430"/>
      <c r="V1156" s="1430"/>
      <c r="W1156" s="1430"/>
      <c r="X1156" s="1430"/>
      <c r="Y1156" s="1430"/>
      <c r="Z1156" s="1430"/>
      <c r="AA1156" s="1430"/>
      <c r="AB1156" s="1430"/>
      <c r="AC1156" s="1430"/>
      <c r="AD1156" s="1430"/>
      <c r="AE1156" s="1430"/>
      <c r="AF1156" s="1430"/>
      <c r="AG1156" s="1430"/>
      <c r="AH1156" s="1430"/>
      <c r="AI1156" s="1430"/>
      <c r="AJ1156" s="1430"/>
      <c r="AK1156" s="1430"/>
      <c r="AL1156" s="1430"/>
      <c r="AM1156" s="1430"/>
      <c r="AN1156" s="1430"/>
      <c r="AO1156" s="1430"/>
      <c r="AP1156" s="1430"/>
      <c r="AQ1156" s="1430"/>
      <c r="AR1156" s="1430"/>
      <c r="AS1156" s="1430"/>
      <c r="AT1156" s="1430"/>
      <c r="AU1156" s="1430"/>
      <c r="AV1156" s="1430"/>
      <c r="AW1156" s="1430"/>
      <c r="AX1156" s="1430"/>
      <c r="AY1156" s="1430"/>
      <c r="AZ1156" s="1430"/>
      <c r="BA1156" s="1430"/>
      <c r="BB1156" s="1430"/>
      <c r="BC1156" s="1430"/>
      <c r="BD1156" s="1430"/>
    </row>
    <row r="1157" spans="2:56">
      <c r="B1157" s="1430"/>
      <c r="C1157" s="1430"/>
      <c r="D1157" s="1430"/>
      <c r="E1157" s="1430"/>
      <c r="F1157" s="1430"/>
      <c r="G1157" s="1430"/>
      <c r="H1157" s="1430"/>
      <c r="I1157" s="1430"/>
      <c r="J1157" s="1430"/>
      <c r="K1157" s="1430"/>
      <c r="L1157" s="1430"/>
      <c r="M1157" s="1430"/>
      <c r="N1157" s="1430"/>
      <c r="O1157" s="1430"/>
      <c r="P1157" s="1430"/>
      <c r="Q1157" s="1430"/>
      <c r="R1157" s="1430"/>
      <c r="S1157" s="1430"/>
      <c r="T1157" s="1430"/>
      <c r="U1157" s="1430"/>
      <c r="V1157" s="1430"/>
      <c r="W1157" s="1430"/>
      <c r="X1157" s="1430"/>
      <c r="Y1157" s="1430"/>
      <c r="Z1157" s="1430"/>
      <c r="AA1157" s="1430"/>
      <c r="AB1157" s="1430"/>
      <c r="AC1157" s="1430"/>
      <c r="AD1157" s="1430"/>
      <c r="AE1157" s="1430"/>
      <c r="AF1157" s="1430"/>
      <c r="AG1157" s="1430"/>
      <c r="AH1157" s="1430"/>
      <c r="AI1157" s="1430"/>
      <c r="AJ1157" s="1430"/>
      <c r="AK1157" s="1430"/>
      <c r="AL1157" s="1430"/>
      <c r="AM1157" s="1430"/>
      <c r="AN1157" s="1430"/>
      <c r="AO1157" s="1430"/>
      <c r="AP1157" s="1430"/>
      <c r="AQ1157" s="1430"/>
      <c r="AR1157" s="1430"/>
      <c r="AS1157" s="1430"/>
      <c r="AT1157" s="1430"/>
      <c r="AU1157" s="1430"/>
      <c r="AV1157" s="1430"/>
      <c r="AW1157" s="1430"/>
      <c r="AX1157" s="1430"/>
      <c r="AY1157" s="1430"/>
      <c r="AZ1157" s="1430"/>
      <c r="BA1157" s="1430"/>
      <c r="BB1157" s="1430"/>
      <c r="BC1157" s="1430"/>
      <c r="BD1157" s="1430"/>
    </row>
    <row r="1158" spans="2:56">
      <c r="B1158" s="1430"/>
      <c r="C1158" s="1430"/>
      <c r="D1158" s="1430"/>
      <c r="E1158" s="1430"/>
      <c r="F1158" s="1430"/>
      <c r="G1158" s="1430"/>
      <c r="H1158" s="1430"/>
      <c r="I1158" s="1430"/>
      <c r="J1158" s="1430"/>
      <c r="K1158" s="1430"/>
      <c r="L1158" s="1430"/>
      <c r="M1158" s="1430"/>
      <c r="N1158" s="1430"/>
      <c r="O1158" s="1430"/>
      <c r="P1158" s="1430"/>
      <c r="Q1158" s="1430"/>
      <c r="R1158" s="1430"/>
      <c r="S1158" s="1430"/>
      <c r="T1158" s="1430"/>
      <c r="U1158" s="1430"/>
      <c r="V1158" s="1430"/>
      <c r="W1158" s="1430"/>
      <c r="X1158" s="1430"/>
      <c r="Y1158" s="1430"/>
      <c r="Z1158" s="1430"/>
      <c r="AA1158" s="1430"/>
      <c r="AB1158" s="1430"/>
      <c r="AC1158" s="1430"/>
      <c r="AD1158" s="1430"/>
      <c r="AE1158" s="1430"/>
      <c r="AF1158" s="1430"/>
      <c r="AG1158" s="1430"/>
      <c r="AH1158" s="1430"/>
      <c r="AI1158" s="1430"/>
      <c r="AJ1158" s="1430"/>
      <c r="AK1158" s="1430"/>
      <c r="AL1158" s="1430"/>
      <c r="AM1158" s="1430"/>
      <c r="AN1158" s="1430"/>
      <c r="AO1158" s="1430"/>
      <c r="AP1158" s="1430"/>
      <c r="AQ1158" s="1430"/>
      <c r="AR1158" s="1430"/>
      <c r="AS1158" s="1430"/>
      <c r="AT1158" s="1430"/>
      <c r="AU1158" s="1430"/>
      <c r="AV1158" s="1430"/>
      <c r="AW1158" s="1430"/>
      <c r="AX1158" s="1430"/>
      <c r="AY1158" s="1430"/>
      <c r="AZ1158" s="1430"/>
      <c r="BA1158" s="1430"/>
      <c r="BB1158" s="1430"/>
      <c r="BC1158" s="1430"/>
      <c r="BD1158" s="1430"/>
    </row>
    <row r="1159" spans="2:56">
      <c r="B1159" s="1430"/>
      <c r="C1159" s="1430"/>
      <c r="D1159" s="1430"/>
      <c r="E1159" s="1430"/>
      <c r="F1159" s="1430"/>
      <c r="G1159" s="1430"/>
      <c r="H1159" s="1430"/>
      <c r="I1159" s="1430"/>
      <c r="J1159" s="1430"/>
      <c r="K1159" s="1430"/>
      <c r="L1159" s="1430"/>
      <c r="M1159" s="1430"/>
      <c r="N1159" s="1430"/>
      <c r="O1159" s="1430"/>
      <c r="P1159" s="1430"/>
      <c r="Q1159" s="1430"/>
      <c r="R1159" s="1430"/>
      <c r="S1159" s="1430"/>
      <c r="T1159" s="1430"/>
      <c r="U1159" s="1430"/>
      <c r="V1159" s="1430"/>
      <c r="W1159" s="1430"/>
      <c r="X1159" s="1430"/>
      <c r="Y1159" s="1430"/>
      <c r="Z1159" s="1430"/>
      <c r="AA1159" s="1430"/>
      <c r="AB1159" s="1430"/>
      <c r="AC1159" s="1430"/>
      <c r="AD1159" s="1430"/>
      <c r="AE1159" s="1430"/>
      <c r="AF1159" s="1430"/>
      <c r="AG1159" s="1430"/>
      <c r="AH1159" s="1430"/>
      <c r="AI1159" s="1430"/>
      <c r="AJ1159" s="1430"/>
      <c r="AK1159" s="1430"/>
      <c r="AL1159" s="1430"/>
      <c r="AM1159" s="1430"/>
      <c r="AN1159" s="1430"/>
      <c r="AO1159" s="1430"/>
      <c r="AP1159" s="1430"/>
      <c r="AQ1159" s="1430"/>
      <c r="AR1159" s="1430"/>
      <c r="AS1159" s="1430"/>
      <c r="AT1159" s="1430"/>
      <c r="AU1159" s="1430"/>
      <c r="AV1159" s="1430"/>
      <c r="AW1159" s="1430"/>
      <c r="AX1159" s="1430"/>
      <c r="AY1159" s="1430"/>
      <c r="AZ1159" s="1430"/>
      <c r="BA1159" s="1430"/>
      <c r="BB1159" s="1430"/>
      <c r="BC1159" s="1430"/>
      <c r="BD1159" s="1430"/>
    </row>
    <row r="1160" spans="2:56">
      <c r="B1160" s="1430"/>
      <c r="C1160" s="1430"/>
      <c r="D1160" s="1430"/>
      <c r="E1160" s="1430"/>
      <c r="F1160" s="1430"/>
      <c r="G1160" s="1430"/>
      <c r="H1160" s="1430"/>
      <c r="I1160" s="1430"/>
      <c r="J1160" s="1430"/>
      <c r="K1160" s="1430"/>
      <c r="L1160" s="1430"/>
      <c r="M1160" s="1430"/>
      <c r="N1160" s="1430"/>
      <c r="O1160" s="1430"/>
      <c r="P1160" s="1430"/>
      <c r="Q1160" s="1430"/>
      <c r="R1160" s="1430"/>
      <c r="S1160" s="1430"/>
      <c r="T1160" s="1430"/>
      <c r="U1160" s="1430"/>
      <c r="V1160" s="1430"/>
      <c r="W1160" s="1430"/>
      <c r="X1160" s="1430"/>
      <c r="Y1160" s="1430"/>
      <c r="Z1160" s="1430"/>
      <c r="AA1160" s="1430"/>
      <c r="AB1160" s="1430"/>
      <c r="AC1160" s="1430"/>
      <c r="AD1160" s="1430"/>
      <c r="AE1160" s="1430"/>
      <c r="AF1160" s="1430"/>
      <c r="AG1160" s="1430"/>
      <c r="AH1160" s="1430"/>
      <c r="AI1160" s="1430"/>
      <c r="AJ1160" s="1430"/>
      <c r="AK1160" s="1430"/>
      <c r="AL1160" s="1430"/>
      <c r="AM1160" s="1430"/>
      <c r="AN1160" s="1430"/>
      <c r="AO1160" s="1430"/>
      <c r="AP1160" s="1430"/>
      <c r="AQ1160" s="1430"/>
      <c r="AR1160" s="1430"/>
      <c r="AS1160" s="1430"/>
      <c r="AT1160" s="1430"/>
      <c r="AU1160" s="1430"/>
      <c r="AV1160" s="1430"/>
      <c r="AW1160" s="1430"/>
      <c r="AX1160" s="1430"/>
      <c r="AY1160" s="1430"/>
      <c r="AZ1160" s="1430"/>
      <c r="BA1160" s="1430"/>
      <c r="BB1160" s="1430"/>
      <c r="BC1160" s="1430"/>
      <c r="BD1160" s="1430"/>
    </row>
    <row r="1161" spans="2:56">
      <c r="B1161" s="1430"/>
      <c r="C1161" s="1430"/>
      <c r="D1161" s="1430"/>
      <c r="E1161" s="1430"/>
      <c r="F1161" s="1430"/>
      <c r="G1161" s="1430"/>
      <c r="H1161" s="1430"/>
      <c r="I1161" s="1430"/>
      <c r="J1161" s="1430"/>
      <c r="K1161" s="1430"/>
      <c r="L1161" s="1430"/>
      <c r="M1161" s="1430"/>
      <c r="N1161" s="1430"/>
      <c r="O1161" s="1430"/>
      <c r="P1161" s="1430"/>
      <c r="Q1161" s="1430"/>
      <c r="R1161" s="1430"/>
      <c r="S1161" s="1430"/>
      <c r="T1161" s="1430"/>
      <c r="U1161" s="1430"/>
      <c r="V1161" s="1430"/>
      <c r="W1161" s="1430"/>
      <c r="X1161" s="1430"/>
      <c r="Y1161" s="1430"/>
      <c r="Z1161" s="1430"/>
      <c r="AA1161" s="1430"/>
      <c r="AB1161" s="1430"/>
      <c r="AC1161" s="1430"/>
      <c r="AD1161" s="1430"/>
      <c r="AE1161" s="1430"/>
      <c r="AF1161" s="1430"/>
      <c r="AG1161" s="1430"/>
      <c r="AH1161" s="1430"/>
      <c r="AI1161" s="1430"/>
      <c r="AJ1161" s="1430"/>
      <c r="AK1161" s="1430"/>
      <c r="AL1161" s="1430"/>
      <c r="AM1161" s="1430"/>
      <c r="AN1161" s="1430"/>
      <c r="AO1161" s="1430"/>
      <c r="AP1161" s="1430"/>
      <c r="AQ1161" s="1430"/>
      <c r="AR1161" s="1430"/>
      <c r="AS1161" s="1430"/>
      <c r="AT1161" s="1430"/>
      <c r="AU1161" s="1430"/>
      <c r="AV1161" s="1430"/>
      <c r="AW1161" s="1430"/>
      <c r="AX1161" s="1430"/>
      <c r="AY1161" s="1430"/>
      <c r="AZ1161" s="1430"/>
      <c r="BA1161" s="1430"/>
      <c r="BB1161" s="1430"/>
      <c r="BC1161" s="1430"/>
      <c r="BD1161" s="1430"/>
    </row>
    <row r="1162" spans="2:56">
      <c r="B1162" s="1430"/>
      <c r="C1162" s="1430"/>
      <c r="D1162" s="1430"/>
      <c r="E1162" s="1430"/>
      <c r="F1162" s="1430"/>
      <c r="G1162" s="1430"/>
      <c r="H1162" s="1430"/>
      <c r="I1162" s="1430"/>
      <c r="J1162" s="1430"/>
      <c r="K1162" s="1430"/>
      <c r="L1162" s="1430"/>
      <c r="M1162" s="1430"/>
      <c r="N1162" s="1430"/>
      <c r="O1162" s="1430"/>
      <c r="P1162" s="1430"/>
      <c r="Q1162" s="1430"/>
      <c r="R1162" s="1430"/>
      <c r="S1162" s="1430"/>
      <c r="T1162" s="1430"/>
      <c r="U1162" s="1430"/>
      <c r="V1162" s="1430"/>
      <c r="W1162" s="1430"/>
      <c r="X1162" s="1430"/>
      <c r="Y1162" s="1430"/>
      <c r="Z1162" s="1430"/>
      <c r="AA1162" s="1430"/>
      <c r="AB1162" s="1430"/>
      <c r="AC1162" s="1430"/>
      <c r="AD1162" s="1430"/>
      <c r="AE1162" s="1430"/>
      <c r="AF1162" s="1430"/>
      <c r="AG1162" s="1430"/>
      <c r="AH1162" s="1430"/>
      <c r="AI1162" s="1430"/>
      <c r="AJ1162" s="1430"/>
      <c r="AK1162" s="1430"/>
      <c r="AL1162" s="1430"/>
      <c r="AM1162" s="1430"/>
      <c r="AN1162" s="1430"/>
      <c r="AO1162" s="1430"/>
      <c r="AP1162" s="1430"/>
      <c r="AQ1162" s="1430"/>
      <c r="AR1162" s="1430"/>
      <c r="AS1162" s="1430"/>
      <c r="AT1162" s="1430"/>
      <c r="AU1162" s="1430"/>
      <c r="AV1162" s="1430"/>
      <c r="AW1162" s="1430"/>
      <c r="AX1162" s="1430"/>
      <c r="AY1162" s="1430"/>
      <c r="AZ1162" s="1430"/>
      <c r="BA1162" s="1430"/>
      <c r="BB1162" s="1430"/>
      <c r="BC1162" s="1430"/>
      <c r="BD1162" s="1430"/>
    </row>
    <row r="1163" spans="2:56">
      <c r="B1163" s="1430"/>
      <c r="C1163" s="1430"/>
      <c r="D1163" s="1430"/>
      <c r="E1163" s="1430"/>
      <c r="F1163" s="1430"/>
      <c r="G1163" s="1430"/>
      <c r="H1163" s="1430"/>
      <c r="I1163" s="1430"/>
      <c r="J1163" s="1430"/>
      <c r="K1163" s="1430"/>
      <c r="L1163" s="1430"/>
      <c r="M1163" s="1430"/>
      <c r="N1163" s="1430"/>
      <c r="O1163" s="1430"/>
      <c r="P1163" s="1430"/>
      <c r="Q1163" s="1430"/>
      <c r="R1163" s="1430"/>
      <c r="S1163" s="1430"/>
      <c r="T1163" s="1430"/>
      <c r="U1163" s="1430"/>
      <c r="V1163" s="1430"/>
      <c r="W1163" s="1430"/>
      <c r="X1163" s="1430"/>
      <c r="Y1163" s="1430"/>
      <c r="Z1163" s="1430"/>
      <c r="AA1163" s="1430"/>
      <c r="AB1163" s="1430"/>
      <c r="AC1163" s="1430"/>
      <c r="AD1163" s="1430"/>
      <c r="AE1163" s="1430"/>
      <c r="AF1163" s="1430"/>
      <c r="AG1163" s="1430"/>
      <c r="AH1163" s="1430"/>
      <c r="AI1163" s="1430"/>
      <c r="AJ1163" s="1430"/>
      <c r="AK1163" s="1430"/>
      <c r="AL1163" s="1430"/>
      <c r="AM1163" s="1430"/>
      <c r="AN1163" s="1430"/>
      <c r="AO1163" s="1430"/>
      <c r="AP1163" s="1430"/>
      <c r="AQ1163" s="1430"/>
      <c r="AR1163" s="1430"/>
      <c r="AS1163" s="1430"/>
      <c r="AT1163" s="1430"/>
      <c r="AU1163" s="1430"/>
      <c r="AV1163" s="1430"/>
      <c r="AW1163" s="1430"/>
      <c r="AX1163" s="1430"/>
      <c r="AY1163" s="1430"/>
      <c r="AZ1163" s="1430"/>
      <c r="BA1163" s="1430"/>
      <c r="BB1163" s="1430"/>
      <c r="BC1163" s="1430"/>
      <c r="BD1163" s="1430"/>
    </row>
    <row r="1164" spans="2:56">
      <c r="B1164" s="1430"/>
      <c r="C1164" s="1430"/>
      <c r="D1164" s="1430"/>
      <c r="E1164" s="1430"/>
      <c r="F1164" s="1430"/>
      <c r="G1164" s="1430"/>
      <c r="H1164" s="1430"/>
      <c r="I1164" s="1430"/>
      <c r="J1164" s="1430"/>
      <c r="K1164" s="1430"/>
      <c r="L1164" s="1430"/>
      <c r="M1164" s="1430"/>
      <c r="N1164" s="1430"/>
      <c r="O1164" s="1430"/>
      <c r="P1164" s="1430"/>
      <c r="Q1164" s="1430"/>
      <c r="R1164" s="1430"/>
      <c r="S1164" s="1430"/>
      <c r="T1164" s="1430"/>
      <c r="U1164" s="1430"/>
      <c r="V1164" s="1430"/>
      <c r="W1164" s="1430"/>
      <c r="X1164" s="1430"/>
      <c r="Y1164" s="1430"/>
      <c r="Z1164" s="1430"/>
      <c r="AA1164" s="1430"/>
      <c r="AB1164" s="1430"/>
      <c r="AC1164" s="1430"/>
      <c r="AD1164" s="1430"/>
      <c r="AE1164" s="1430"/>
      <c r="AF1164" s="1430"/>
      <c r="AG1164" s="1430"/>
      <c r="AH1164" s="1430"/>
      <c r="AI1164" s="1430"/>
      <c r="AJ1164" s="1430"/>
      <c r="AK1164" s="1430"/>
      <c r="AL1164" s="1430"/>
      <c r="AM1164" s="1430"/>
      <c r="AN1164" s="1430"/>
      <c r="AO1164" s="1430"/>
      <c r="AP1164" s="1430"/>
      <c r="AQ1164" s="1430"/>
      <c r="AR1164" s="1430"/>
      <c r="AS1164" s="1430"/>
      <c r="AT1164" s="1430"/>
      <c r="AU1164" s="1430"/>
      <c r="AV1164" s="1430"/>
      <c r="AW1164" s="1430"/>
      <c r="AX1164" s="1430"/>
      <c r="AY1164" s="1430"/>
      <c r="AZ1164" s="1430"/>
      <c r="BA1164" s="1430"/>
      <c r="BB1164" s="1430"/>
      <c r="BC1164" s="1430"/>
      <c r="BD1164" s="1430"/>
    </row>
    <row r="1165" spans="2:56">
      <c r="B1165" s="1430"/>
      <c r="C1165" s="1430"/>
      <c r="D1165" s="1430"/>
      <c r="E1165" s="1430"/>
      <c r="F1165" s="1430"/>
      <c r="G1165" s="1430"/>
      <c r="H1165" s="1430"/>
      <c r="I1165" s="1430"/>
      <c r="J1165" s="1430"/>
      <c r="K1165" s="1430"/>
      <c r="L1165" s="1430"/>
      <c r="M1165" s="1430"/>
      <c r="N1165" s="1430"/>
      <c r="O1165" s="1430"/>
      <c r="P1165" s="1430"/>
      <c r="Q1165" s="1430"/>
      <c r="R1165" s="1430"/>
      <c r="S1165" s="1430"/>
      <c r="T1165" s="1430"/>
      <c r="U1165" s="1430"/>
      <c r="V1165" s="1430"/>
      <c r="W1165" s="1430"/>
      <c r="X1165" s="1430"/>
      <c r="Y1165" s="1430"/>
      <c r="Z1165" s="1430"/>
      <c r="AA1165" s="1430"/>
      <c r="AB1165" s="1430"/>
      <c r="AC1165" s="1430"/>
      <c r="AD1165" s="1430"/>
      <c r="AE1165" s="1430"/>
      <c r="AF1165" s="1430"/>
      <c r="AG1165" s="1430"/>
      <c r="AH1165" s="1430"/>
      <c r="AI1165" s="1430"/>
      <c r="AJ1165" s="1430"/>
      <c r="AK1165" s="1430"/>
      <c r="AL1165" s="1430"/>
      <c r="AM1165" s="1430"/>
      <c r="AN1165" s="1430"/>
      <c r="AO1165" s="1430"/>
      <c r="AP1165" s="1430"/>
      <c r="AQ1165" s="1430"/>
      <c r="AR1165" s="1430"/>
      <c r="AS1165" s="1430"/>
      <c r="AT1165" s="1430"/>
      <c r="AU1165" s="1430"/>
      <c r="AV1165" s="1430"/>
      <c r="AW1165" s="1430"/>
      <c r="AX1165" s="1430"/>
      <c r="AY1165" s="1430"/>
      <c r="AZ1165" s="1430"/>
      <c r="BA1165" s="1430"/>
      <c r="BB1165" s="1430"/>
      <c r="BC1165" s="1430"/>
      <c r="BD1165" s="1430"/>
    </row>
    <row r="1166" spans="2:56">
      <c r="B1166" s="1430"/>
      <c r="C1166" s="1430"/>
      <c r="D1166" s="1430"/>
      <c r="E1166" s="1430"/>
      <c r="F1166" s="1430"/>
      <c r="G1166" s="1430"/>
      <c r="H1166" s="1430"/>
      <c r="I1166" s="1430"/>
      <c r="J1166" s="1430"/>
      <c r="K1166" s="1430"/>
      <c r="L1166" s="1430"/>
      <c r="M1166" s="1430"/>
      <c r="N1166" s="1430"/>
      <c r="O1166" s="1430"/>
      <c r="P1166" s="1430"/>
      <c r="Q1166" s="1430"/>
      <c r="R1166" s="1430"/>
      <c r="S1166" s="1430"/>
      <c r="T1166" s="1430"/>
      <c r="U1166" s="1430"/>
      <c r="V1166" s="1430"/>
      <c r="W1166" s="1430"/>
      <c r="X1166" s="1430"/>
      <c r="Y1166" s="1430"/>
      <c r="Z1166" s="1430"/>
      <c r="AA1166" s="1430"/>
      <c r="AB1166" s="1430"/>
      <c r="AC1166" s="1430"/>
      <c r="AD1166" s="1430"/>
      <c r="AE1166" s="1430"/>
      <c r="AF1166" s="1430"/>
      <c r="AG1166" s="1430"/>
      <c r="AH1166" s="1430"/>
      <c r="AI1166" s="1430"/>
      <c r="AJ1166" s="1430"/>
      <c r="AK1166" s="1430"/>
      <c r="AL1166" s="1430"/>
      <c r="AM1166" s="1430"/>
      <c r="AN1166" s="1430"/>
      <c r="AO1166" s="1430"/>
      <c r="AP1166" s="1430"/>
      <c r="AQ1166" s="1430"/>
      <c r="AR1166" s="1430"/>
      <c r="AS1166" s="1430"/>
      <c r="AT1166" s="1430"/>
      <c r="AU1166" s="1430"/>
      <c r="AV1166" s="1430"/>
      <c r="AW1166" s="1430"/>
      <c r="AX1166" s="1430"/>
      <c r="AY1166" s="1430"/>
      <c r="AZ1166" s="1430"/>
      <c r="BA1166" s="1430"/>
      <c r="BB1166" s="1430"/>
      <c r="BC1166" s="1430"/>
      <c r="BD1166" s="1430"/>
    </row>
    <row r="1167" spans="2:56">
      <c r="B1167" s="1430"/>
      <c r="C1167" s="1430"/>
      <c r="D1167" s="1430"/>
      <c r="E1167" s="1430"/>
      <c r="F1167" s="1430"/>
      <c r="G1167" s="1430"/>
      <c r="H1167" s="1430"/>
      <c r="I1167" s="1430"/>
      <c r="J1167" s="1430"/>
      <c r="K1167" s="1430"/>
      <c r="L1167" s="1430"/>
      <c r="M1167" s="1430"/>
      <c r="N1167" s="1430"/>
      <c r="O1167" s="1430"/>
      <c r="P1167" s="1430"/>
      <c r="Q1167" s="1430"/>
      <c r="R1167" s="1430"/>
      <c r="S1167" s="1430"/>
      <c r="T1167" s="1430"/>
      <c r="U1167" s="1430"/>
      <c r="V1167" s="1430"/>
      <c r="W1167" s="1430"/>
      <c r="X1167" s="1430"/>
      <c r="Y1167" s="1430"/>
      <c r="Z1167" s="1430"/>
      <c r="AA1167" s="1430"/>
      <c r="AB1167" s="1430"/>
      <c r="AC1167" s="1430"/>
      <c r="AD1167" s="1430"/>
      <c r="AE1167" s="1430"/>
      <c r="AF1167" s="1430"/>
      <c r="AG1167" s="1430"/>
      <c r="AH1167" s="1430"/>
      <c r="AI1167" s="1430"/>
      <c r="AJ1167" s="1430"/>
      <c r="AK1167" s="1430"/>
      <c r="AL1167" s="1430"/>
      <c r="AM1167" s="1430"/>
      <c r="AN1167" s="1430"/>
      <c r="AO1167" s="1430"/>
      <c r="AP1167" s="1430"/>
      <c r="AQ1167" s="1430"/>
      <c r="AR1167" s="1430"/>
      <c r="AS1167" s="1430"/>
      <c r="AT1167" s="1430"/>
      <c r="AU1167" s="1430"/>
      <c r="AV1167" s="1430"/>
      <c r="AW1167" s="1430"/>
      <c r="AX1167" s="1430"/>
      <c r="AY1167" s="1430"/>
      <c r="AZ1167" s="1430"/>
      <c r="BA1167" s="1430"/>
      <c r="BB1167" s="1430"/>
      <c r="BC1167" s="1430"/>
      <c r="BD1167" s="1430"/>
    </row>
    <row r="1168" spans="2:56">
      <c r="B1168" s="1430"/>
      <c r="C1168" s="1430"/>
      <c r="D1168" s="1430"/>
      <c r="E1168" s="1430"/>
      <c r="F1168" s="1430"/>
      <c r="G1168" s="1430"/>
      <c r="H1168" s="1430"/>
      <c r="I1168" s="1430"/>
      <c r="J1168" s="1430"/>
      <c r="K1168" s="1430"/>
      <c r="L1168" s="1430"/>
      <c r="M1168" s="1430"/>
      <c r="N1168" s="1430"/>
      <c r="O1168" s="1430"/>
      <c r="P1168" s="1430"/>
      <c r="Q1168" s="1430"/>
      <c r="R1168" s="1430"/>
      <c r="S1168" s="1430"/>
      <c r="T1168" s="1430"/>
      <c r="U1168" s="1430"/>
      <c r="V1168" s="1430"/>
      <c r="W1168" s="1430"/>
      <c r="X1168" s="1430"/>
      <c r="Y1168" s="1430"/>
      <c r="Z1168" s="1430"/>
      <c r="AA1168" s="1430"/>
      <c r="AB1168" s="1430"/>
      <c r="AC1168" s="1430"/>
      <c r="AD1168" s="1430"/>
      <c r="AE1168" s="1430"/>
      <c r="AF1168" s="1430"/>
      <c r="AG1168" s="1430"/>
      <c r="AH1168" s="1430"/>
      <c r="AI1168" s="1430"/>
      <c r="AJ1168" s="1430"/>
      <c r="AK1168" s="1430"/>
      <c r="AL1168" s="1430"/>
      <c r="AM1168" s="1430"/>
      <c r="AN1168" s="1430"/>
      <c r="AO1168" s="1430"/>
      <c r="AP1168" s="1430"/>
      <c r="AQ1168" s="1430"/>
      <c r="AR1168" s="1430"/>
      <c r="AS1168" s="1430"/>
      <c r="AT1168" s="1430"/>
      <c r="AU1168" s="1430"/>
      <c r="AV1168" s="1430"/>
      <c r="AW1168" s="1430"/>
      <c r="AX1168" s="1430"/>
      <c r="AY1168" s="1430"/>
      <c r="AZ1168" s="1430"/>
      <c r="BA1168" s="1430"/>
      <c r="BB1168" s="1430"/>
      <c r="BC1168" s="1430"/>
      <c r="BD1168" s="1430"/>
    </row>
    <row r="1169" spans="2:56">
      <c r="B1169" s="1430"/>
      <c r="C1169" s="1430"/>
      <c r="D1169" s="1430"/>
      <c r="E1169" s="1430"/>
      <c r="F1169" s="1430"/>
      <c r="G1169" s="1430"/>
      <c r="H1169" s="1430"/>
      <c r="I1169" s="1430"/>
      <c r="J1169" s="1430"/>
      <c r="K1169" s="1430"/>
      <c r="L1169" s="1430"/>
      <c r="M1169" s="1430"/>
      <c r="N1169" s="1430"/>
      <c r="O1169" s="1430"/>
      <c r="P1169" s="1430"/>
      <c r="Q1169" s="1430"/>
      <c r="R1169" s="1430"/>
      <c r="S1169" s="1430"/>
      <c r="T1169" s="1430"/>
      <c r="U1169" s="1430"/>
      <c r="V1169" s="1430"/>
      <c r="W1169" s="1430"/>
      <c r="X1169" s="1430"/>
      <c r="Y1169" s="1430"/>
      <c r="Z1169" s="1430"/>
      <c r="AA1169" s="1430"/>
      <c r="AB1169" s="1430"/>
      <c r="AC1169" s="1430"/>
      <c r="AD1169" s="1430"/>
      <c r="AE1169" s="1430"/>
      <c r="AF1169" s="1430"/>
      <c r="AG1169" s="1430"/>
      <c r="AH1169" s="1430"/>
      <c r="AI1169" s="1430"/>
      <c r="AJ1169" s="1430"/>
      <c r="AK1169" s="1430"/>
      <c r="AL1169" s="1430"/>
      <c r="AM1169" s="1430"/>
      <c r="AN1169" s="1430"/>
      <c r="AO1169" s="1430"/>
      <c r="AP1169" s="1430"/>
      <c r="AQ1169" s="1430"/>
      <c r="AR1169" s="1430"/>
      <c r="AS1169" s="1430"/>
      <c r="AT1169" s="1430"/>
      <c r="AU1169" s="1430"/>
      <c r="AV1169" s="1430"/>
      <c r="AW1169" s="1430"/>
      <c r="AX1169" s="1430"/>
      <c r="AY1169" s="1430"/>
      <c r="AZ1169" s="1430"/>
      <c r="BA1169" s="1430"/>
      <c r="BB1169" s="1430"/>
      <c r="BC1169" s="1430"/>
      <c r="BD1169" s="1430"/>
    </row>
    <row r="1170" spans="2:56">
      <c r="B1170" s="1430"/>
      <c r="C1170" s="1430"/>
      <c r="D1170" s="1430"/>
      <c r="E1170" s="1430"/>
      <c r="F1170" s="1430"/>
      <c r="G1170" s="1430"/>
      <c r="H1170" s="1430"/>
      <c r="I1170" s="1430"/>
      <c r="J1170" s="1430"/>
      <c r="K1170" s="1430"/>
      <c r="L1170" s="1430"/>
      <c r="M1170" s="1430"/>
      <c r="N1170" s="1430"/>
      <c r="O1170" s="1430"/>
      <c r="P1170" s="1430"/>
      <c r="Q1170" s="1430"/>
      <c r="R1170" s="1430"/>
      <c r="S1170" s="1430"/>
      <c r="T1170" s="1430"/>
      <c r="U1170" s="1430"/>
      <c r="V1170" s="1430"/>
      <c r="W1170" s="1430"/>
      <c r="X1170" s="1430"/>
      <c r="Y1170" s="1430"/>
      <c r="Z1170" s="1430"/>
      <c r="AA1170" s="1430"/>
      <c r="AB1170" s="1430"/>
      <c r="AC1170" s="1430"/>
      <c r="AD1170" s="1430"/>
      <c r="AE1170" s="1430"/>
      <c r="AF1170" s="1430"/>
      <c r="AG1170" s="1430"/>
      <c r="AH1170" s="1430"/>
      <c r="AI1170" s="1430"/>
      <c r="AJ1170" s="1430"/>
      <c r="AK1170" s="1430"/>
      <c r="AL1170" s="1430"/>
      <c r="AM1170" s="1430"/>
      <c r="AN1170" s="1430"/>
      <c r="AO1170" s="1430"/>
      <c r="AP1170" s="1430"/>
      <c r="AQ1170" s="1430"/>
      <c r="AR1170" s="1430"/>
      <c r="AS1170" s="1430"/>
      <c r="AT1170" s="1430"/>
      <c r="AU1170" s="1430"/>
      <c r="AV1170" s="1430"/>
      <c r="AW1170" s="1430"/>
      <c r="AX1170" s="1430"/>
      <c r="AY1170" s="1430"/>
      <c r="AZ1170" s="1430"/>
      <c r="BA1170" s="1430"/>
      <c r="BB1170" s="1430"/>
      <c r="BC1170" s="1430"/>
      <c r="BD1170" s="1430"/>
    </row>
    <row r="1171" spans="2:56">
      <c r="B1171" s="1430"/>
      <c r="C1171" s="1430"/>
      <c r="D1171" s="1430"/>
      <c r="E1171" s="1430"/>
      <c r="F1171" s="1430"/>
      <c r="G1171" s="1430"/>
      <c r="H1171" s="1430"/>
      <c r="I1171" s="1430"/>
      <c r="J1171" s="1430"/>
      <c r="K1171" s="1430"/>
      <c r="L1171" s="1430"/>
      <c r="M1171" s="1430"/>
      <c r="N1171" s="1430"/>
      <c r="O1171" s="1430"/>
      <c r="P1171" s="1430"/>
      <c r="Q1171" s="1430"/>
      <c r="R1171" s="1430"/>
      <c r="S1171" s="1430"/>
      <c r="T1171" s="1430"/>
      <c r="U1171" s="1430"/>
      <c r="V1171" s="1430"/>
      <c r="W1171" s="1430"/>
      <c r="X1171" s="1430"/>
      <c r="Y1171" s="1430"/>
      <c r="Z1171" s="1430"/>
      <c r="AA1171" s="1430"/>
      <c r="AB1171" s="1430"/>
      <c r="AC1171" s="1430"/>
      <c r="AD1171" s="1430"/>
      <c r="AE1171" s="1430"/>
      <c r="AF1171" s="1430"/>
      <c r="AG1171" s="1430"/>
      <c r="AH1171" s="1430"/>
      <c r="AI1171" s="1430"/>
      <c r="AJ1171" s="1430"/>
      <c r="AK1171" s="1430"/>
      <c r="AL1171" s="1430"/>
      <c r="AM1171" s="1430"/>
      <c r="AN1171" s="1430"/>
      <c r="AO1171" s="1430"/>
      <c r="AP1171" s="1430"/>
      <c r="AQ1171" s="1430"/>
      <c r="AR1171" s="1430"/>
      <c r="AS1171" s="1430"/>
      <c r="AT1171" s="1430"/>
      <c r="AU1171" s="1430"/>
      <c r="AV1171" s="1430"/>
      <c r="AW1171" s="1430"/>
      <c r="AX1171" s="1430"/>
      <c r="AY1171" s="1430"/>
      <c r="AZ1171" s="1430"/>
      <c r="BA1171" s="1430"/>
      <c r="BB1171" s="1430"/>
      <c r="BC1171" s="1430"/>
      <c r="BD1171" s="1430"/>
    </row>
    <row r="1172" spans="2:56">
      <c r="B1172" s="1430"/>
      <c r="C1172" s="1430"/>
      <c r="D1172" s="1430"/>
      <c r="E1172" s="1430"/>
      <c r="F1172" s="1430"/>
      <c r="G1172" s="1430"/>
      <c r="H1172" s="1430"/>
      <c r="I1172" s="1430"/>
      <c r="J1172" s="1430"/>
      <c r="K1172" s="1430"/>
      <c r="L1172" s="1430"/>
      <c r="M1172" s="1430"/>
      <c r="N1172" s="1430"/>
      <c r="O1172" s="1430"/>
      <c r="P1172" s="1430"/>
      <c r="Q1172" s="1430"/>
      <c r="R1172" s="1430"/>
      <c r="S1172" s="1430"/>
      <c r="T1172" s="1430"/>
      <c r="U1172" s="1430"/>
      <c r="V1172" s="1430"/>
      <c r="W1172" s="1430"/>
      <c r="X1172" s="1430"/>
      <c r="Y1172" s="1430"/>
      <c r="Z1172" s="1430"/>
      <c r="AA1172" s="1430"/>
      <c r="AB1172" s="1430"/>
      <c r="AC1172" s="1430"/>
      <c r="AD1172" s="1430"/>
      <c r="AE1172" s="1430"/>
      <c r="AF1172" s="1430"/>
      <c r="AG1172" s="1430"/>
      <c r="AH1172" s="1430"/>
      <c r="AI1172" s="1430"/>
      <c r="AJ1172" s="1430"/>
      <c r="AK1172" s="1430"/>
      <c r="AL1172" s="1430"/>
      <c r="AM1172" s="1430"/>
      <c r="AN1172" s="1430"/>
      <c r="AO1172" s="1430"/>
      <c r="AP1172" s="1430"/>
      <c r="AQ1172" s="1430"/>
      <c r="AR1172" s="1430"/>
      <c r="AS1172" s="1430"/>
      <c r="AT1172" s="1430"/>
      <c r="AU1172" s="1430"/>
      <c r="AV1172" s="1430"/>
      <c r="AW1172" s="1430"/>
      <c r="AX1172" s="1430"/>
      <c r="AY1172" s="1430"/>
      <c r="AZ1172" s="1430"/>
      <c r="BA1172" s="1430"/>
      <c r="BB1172" s="1430"/>
      <c r="BC1172" s="1430"/>
      <c r="BD1172" s="1430"/>
    </row>
    <row r="1173" spans="2:56">
      <c r="B1173" s="1430"/>
      <c r="C1173" s="1430"/>
      <c r="D1173" s="1430"/>
      <c r="E1173" s="1430"/>
      <c r="F1173" s="1430"/>
      <c r="G1173" s="1430"/>
      <c r="H1173" s="1430"/>
      <c r="I1173" s="1430"/>
      <c r="J1173" s="1430"/>
      <c r="K1173" s="1430"/>
      <c r="L1173" s="1430"/>
      <c r="M1173" s="1430"/>
      <c r="N1173" s="1430"/>
      <c r="O1173" s="1430"/>
      <c r="P1173" s="1430"/>
      <c r="Q1173" s="1430"/>
      <c r="R1173" s="1430"/>
      <c r="S1173" s="1430"/>
      <c r="T1173" s="1430"/>
      <c r="U1173" s="1430"/>
      <c r="V1173" s="1430"/>
      <c r="W1173" s="1430"/>
      <c r="X1173" s="1430"/>
      <c r="Y1173" s="1430"/>
      <c r="Z1173" s="1430"/>
      <c r="AA1173" s="1430"/>
      <c r="AB1173" s="1430"/>
      <c r="AC1173" s="1430"/>
      <c r="AD1173" s="1430"/>
      <c r="AE1173" s="1430"/>
      <c r="AF1173" s="1430"/>
      <c r="AG1173" s="1430"/>
      <c r="AH1173" s="1430"/>
      <c r="AI1173" s="1430"/>
      <c r="AJ1173" s="1430"/>
      <c r="AK1173" s="1430"/>
      <c r="AL1173" s="1430"/>
      <c r="AM1173" s="1430"/>
      <c r="AN1173" s="1430"/>
      <c r="AO1173" s="1430"/>
      <c r="AP1173" s="1430"/>
      <c r="AQ1173" s="1430"/>
      <c r="AR1173" s="1430"/>
      <c r="AS1173" s="1430"/>
      <c r="AT1173" s="1430"/>
      <c r="AU1173" s="1430"/>
      <c r="AV1173" s="1430"/>
      <c r="AW1173" s="1430"/>
      <c r="AX1173" s="1430"/>
      <c r="AY1173" s="1430"/>
      <c r="AZ1173" s="1430"/>
      <c r="BA1173" s="1430"/>
      <c r="BB1173" s="1430"/>
      <c r="BC1173" s="1430"/>
      <c r="BD1173" s="1430"/>
    </row>
    <row r="1174" spans="2:56">
      <c r="B1174" s="1430"/>
      <c r="C1174" s="1430"/>
      <c r="D1174" s="1430"/>
      <c r="E1174" s="1430"/>
      <c r="F1174" s="1430"/>
      <c r="G1174" s="1430"/>
      <c r="H1174" s="1430"/>
      <c r="I1174" s="1430"/>
      <c r="J1174" s="1430"/>
      <c r="K1174" s="1430"/>
      <c r="L1174" s="1430"/>
      <c r="M1174" s="1430"/>
      <c r="N1174" s="1430"/>
      <c r="O1174" s="1430"/>
      <c r="P1174" s="1430"/>
      <c r="Q1174" s="1430"/>
      <c r="R1174" s="1430"/>
      <c r="S1174" s="1430"/>
      <c r="T1174" s="1430"/>
      <c r="U1174" s="1430"/>
      <c r="V1174" s="1430"/>
      <c r="W1174" s="1430"/>
      <c r="X1174" s="1430"/>
      <c r="Y1174" s="1430"/>
      <c r="Z1174" s="1430"/>
      <c r="AA1174" s="1430"/>
      <c r="AB1174" s="1430"/>
      <c r="AC1174" s="1430"/>
      <c r="AD1174" s="1430"/>
      <c r="AE1174" s="1430"/>
      <c r="AF1174" s="1430"/>
      <c r="AG1174" s="1430"/>
      <c r="AH1174" s="1430"/>
      <c r="AI1174" s="1430"/>
      <c r="AJ1174" s="1430"/>
      <c r="AK1174" s="1430"/>
      <c r="AL1174" s="1430"/>
      <c r="AM1174" s="1430"/>
      <c r="AN1174" s="1430"/>
      <c r="AO1174" s="1430"/>
      <c r="AP1174" s="1430"/>
      <c r="AQ1174" s="1430"/>
      <c r="AR1174" s="1430"/>
      <c r="AS1174" s="1430"/>
      <c r="AT1174" s="1430"/>
      <c r="AU1174" s="1430"/>
      <c r="AV1174" s="1430"/>
      <c r="AW1174" s="1430"/>
      <c r="AX1174" s="1430"/>
      <c r="AY1174" s="1430"/>
      <c r="AZ1174" s="1430"/>
      <c r="BA1174" s="1430"/>
      <c r="BB1174" s="1430"/>
      <c r="BC1174" s="1430"/>
      <c r="BD1174" s="1430"/>
    </row>
    <row r="1175" spans="2:56">
      <c r="B1175" s="1430"/>
      <c r="C1175" s="1430"/>
      <c r="D1175" s="1430"/>
      <c r="E1175" s="1430"/>
      <c r="F1175" s="1430"/>
      <c r="G1175" s="1430"/>
      <c r="H1175" s="1430"/>
      <c r="I1175" s="1430"/>
      <c r="J1175" s="1430"/>
      <c r="K1175" s="1430"/>
      <c r="L1175" s="1430"/>
      <c r="M1175" s="1430"/>
      <c r="N1175" s="1430"/>
      <c r="O1175" s="1430"/>
      <c r="P1175" s="1430"/>
      <c r="Q1175" s="1430"/>
      <c r="R1175" s="1430"/>
      <c r="S1175" s="1430"/>
      <c r="T1175" s="1430"/>
      <c r="U1175" s="1430"/>
      <c r="V1175" s="1430"/>
      <c r="W1175" s="1430"/>
      <c r="X1175" s="1430"/>
      <c r="Y1175" s="1430"/>
      <c r="Z1175" s="1430"/>
      <c r="AA1175" s="1430"/>
      <c r="AB1175" s="1430"/>
      <c r="AC1175" s="1430"/>
      <c r="AD1175" s="1430"/>
      <c r="AE1175" s="1430"/>
      <c r="AF1175" s="1430"/>
      <c r="AG1175" s="1430"/>
      <c r="AH1175" s="1430"/>
      <c r="AI1175" s="1430"/>
      <c r="AJ1175" s="1430"/>
      <c r="AK1175" s="1430"/>
      <c r="AL1175" s="1430"/>
      <c r="AM1175" s="1430"/>
      <c r="AN1175" s="1430"/>
      <c r="AO1175" s="1430"/>
      <c r="AP1175" s="1430"/>
      <c r="AQ1175" s="1430"/>
      <c r="AR1175" s="1430"/>
      <c r="AS1175" s="1430"/>
      <c r="AT1175" s="1430"/>
      <c r="AU1175" s="1430"/>
      <c r="AV1175" s="1430"/>
      <c r="AW1175" s="1430"/>
      <c r="AX1175" s="1430"/>
      <c r="AY1175" s="1430"/>
      <c r="AZ1175" s="1430"/>
      <c r="BA1175" s="1430"/>
      <c r="BB1175" s="1430"/>
      <c r="BC1175" s="1430"/>
      <c r="BD1175" s="1430"/>
    </row>
    <row r="1176" spans="2:56">
      <c r="B1176" s="1430"/>
      <c r="C1176" s="1430"/>
      <c r="D1176" s="1430"/>
      <c r="E1176" s="1430"/>
      <c r="F1176" s="1430"/>
      <c r="G1176" s="1430"/>
      <c r="H1176" s="1430"/>
      <c r="I1176" s="1430"/>
      <c r="J1176" s="1430"/>
      <c r="K1176" s="1430"/>
      <c r="L1176" s="1430"/>
      <c r="M1176" s="1430"/>
      <c r="N1176" s="1430"/>
      <c r="O1176" s="1430"/>
      <c r="P1176" s="1430"/>
      <c r="Q1176" s="1430"/>
      <c r="R1176" s="1430"/>
      <c r="S1176" s="1430"/>
      <c r="T1176" s="1430"/>
      <c r="U1176" s="1430"/>
      <c r="V1176" s="1430"/>
      <c r="W1176" s="1430"/>
      <c r="X1176" s="1430"/>
      <c r="Y1176" s="1430"/>
      <c r="Z1176" s="1430"/>
      <c r="AA1176" s="1430"/>
      <c r="AB1176" s="1430"/>
      <c r="AC1176" s="1430"/>
      <c r="AD1176" s="1430"/>
      <c r="AE1176" s="1430"/>
      <c r="AF1176" s="1430"/>
      <c r="AG1176" s="1430"/>
      <c r="AH1176" s="1430"/>
      <c r="AI1176" s="1430"/>
      <c r="AJ1176" s="1430"/>
      <c r="AK1176" s="1430"/>
      <c r="AL1176" s="1430"/>
      <c r="AM1176" s="1430"/>
      <c r="AN1176" s="1430"/>
      <c r="AO1176" s="1430"/>
      <c r="AP1176" s="1430"/>
      <c r="AQ1176" s="1430"/>
      <c r="AR1176" s="1430"/>
      <c r="AS1176" s="1430"/>
      <c r="AT1176" s="1430"/>
      <c r="AU1176" s="1430"/>
      <c r="AV1176" s="1430"/>
      <c r="AW1176" s="1430"/>
      <c r="AX1176" s="1430"/>
      <c r="AY1176" s="1430"/>
      <c r="AZ1176" s="1430"/>
      <c r="BA1176" s="1430"/>
      <c r="BB1176" s="1430"/>
      <c r="BC1176" s="1430"/>
      <c r="BD1176" s="1430"/>
    </row>
    <row r="1177" spans="2:56">
      <c r="B1177" s="1430"/>
      <c r="C1177" s="1430"/>
      <c r="D1177" s="1430"/>
      <c r="E1177" s="1430"/>
      <c r="F1177" s="1430"/>
      <c r="G1177" s="1430"/>
      <c r="H1177" s="1430"/>
      <c r="I1177" s="1430"/>
      <c r="J1177" s="1430"/>
      <c r="K1177" s="1430"/>
      <c r="L1177" s="1430"/>
      <c r="M1177" s="1430"/>
      <c r="N1177" s="1430"/>
      <c r="O1177" s="1430"/>
      <c r="P1177" s="1430"/>
      <c r="Q1177" s="1430"/>
      <c r="R1177" s="1430"/>
      <c r="S1177" s="1430"/>
      <c r="T1177" s="1430"/>
      <c r="U1177" s="1430"/>
      <c r="V1177" s="1430"/>
      <c r="W1177" s="1430"/>
      <c r="X1177" s="1430"/>
      <c r="Y1177" s="1430"/>
      <c r="Z1177" s="1430"/>
      <c r="AA1177" s="1430"/>
      <c r="AB1177" s="1430"/>
      <c r="AC1177" s="1430"/>
      <c r="AD1177" s="1430"/>
      <c r="AE1177" s="1430"/>
      <c r="AF1177" s="1430"/>
      <c r="AG1177" s="1430"/>
      <c r="AH1177" s="1430"/>
      <c r="AI1177" s="1430"/>
      <c r="AJ1177" s="1430"/>
      <c r="AK1177" s="1430"/>
      <c r="AL1177" s="1430"/>
      <c r="AM1177" s="1430"/>
      <c r="AN1177" s="1430"/>
      <c r="AO1177" s="1430"/>
      <c r="AP1177" s="1430"/>
      <c r="AQ1177" s="1430"/>
      <c r="AR1177" s="1430"/>
      <c r="AS1177" s="1430"/>
      <c r="AT1177" s="1430"/>
      <c r="AU1177" s="1430"/>
      <c r="AV1177" s="1430"/>
      <c r="AW1177" s="1430"/>
      <c r="AX1177" s="1430"/>
      <c r="AY1177" s="1430"/>
      <c r="AZ1177" s="1430"/>
      <c r="BA1177" s="1430"/>
      <c r="BB1177" s="1430"/>
      <c r="BC1177" s="1430"/>
      <c r="BD1177" s="1430"/>
    </row>
    <row r="1178" spans="2:56">
      <c r="B1178" s="1430"/>
      <c r="C1178" s="1430"/>
      <c r="D1178" s="1430"/>
      <c r="E1178" s="1430"/>
      <c r="F1178" s="1430"/>
      <c r="G1178" s="1430"/>
      <c r="H1178" s="1430"/>
      <c r="I1178" s="1430"/>
      <c r="J1178" s="1430"/>
      <c r="K1178" s="1430"/>
      <c r="L1178" s="1430"/>
      <c r="M1178" s="1430"/>
      <c r="N1178" s="1430"/>
      <c r="O1178" s="1430"/>
      <c r="P1178" s="1430"/>
      <c r="Q1178" s="1430"/>
      <c r="R1178" s="1430"/>
      <c r="S1178" s="1430"/>
      <c r="T1178" s="1430"/>
      <c r="U1178" s="1430"/>
      <c r="V1178" s="1430"/>
      <c r="W1178" s="1430"/>
      <c r="X1178" s="1430"/>
      <c r="Y1178" s="1430"/>
      <c r="Z1178" s="1430"/>
      <c r="AA1178" s="1430"/>
      <c r="AB1178" s="1430"/>
      <c r="AC1178" s="1430"/>
      <c r="AD1178" s="1430"/>
      <c r="AE1178" s="1430"/>
      <c r="AF1178" s="1430"/>
      <c r="AG1178" s="1430"/>
      <c r="AH1178" s="1430"/>
      <c r="AI1178" s="1430"/>
      <c r="AJ1178" s="1430"/>
      <c r="AK1178" s="1430"/>
      <c r="AL1178" s="1430"/>
      <c r="AM1178" s="1430"/>
      <c r="AN1178" s="1430"/>
      <c r="AO1178" s="1430"/>
      <c r="AP1178" s="1430"/>
      <c r="AQ1178" s="1430"/>
      <c r="AR1178" s="1430"/>
      <c r="AS1178" s="1430"/>
      <c r="AT1178" s="1430"/>
      <c r="AU1178" s="1430"/>
      <c r="AV1178" s="1430"/>
      <c r="AW1178" s="1430"/>
      <c r="AX1178" s="1430"/>
      <c r="AY1178" s="1430"/>
      <c r="AZ1178" s="1430"/>
      <c r="BA1178" s="1430"/>
      <c r="BB1178" s="1430"/>
      <c r="BC1178" s="1430"/>
      <c r="BD1178" s="1430"/>
    </row>
    <row r="1179" spans="2:56">
      <c r="B1179" s="1430"/>
      <c r="C1179" s="1430"/>
      <c r="D1179" s="1430"/>
      <c r="E1179" s="1430"/>
      <c r="F1179" s="1430"/>
      <c r="G1179" s="1430"/>
      <c r="H1179" s="1430"/>
      <c r="I1179" s="1430"/>
      <c r="J1179" s="1430"/>
      <c r="K1179" s="1430"/>
      <c r="L1179" s="1430"/>
      <c r="M1179" s="1430"/>
      <c r="N1179" s="1430"/>
      <c r="O1179" s="1430"/>
      <c r="P1179" s="1430"/>
      <c r="Q1179" s="1430"/>
      <c r="R1179" s="1430"/>
      <c r="S1179" s="1430"/>
      <c r="T1179" s="1430"/>
      <c r="U1179" s="1430"/>
      <c r="V1179" s="1430"/>
      <c r="W1179" s="1430"/>
      <c r="X1179" s="1430"/>
      <c r="Y1179" s="1430"/>
      <c r="Z1179" s="1430"/>
      <c r="AA1179" s="1430"/>
      <c r="AB1179" s="1430"/>
      <c r="AC1179" s="1430"/>
      <c r="AD1179" s="1430"/>
      <c r="AE1179" s="1430"/>
      <c r="AF1179" s="1430"/>
      <c r="AG1179" s="1430"/>
      <c r="AH1179" s="1430"/>
      <c r="AI1179" s="1430"/>
      <c r="AJ1179" s="1430"/>
      <c r="AK1179" s="1430"/>
      <c r="AL1179" s="1430"/>
      <c r="AM1179" s="1430"/>
      <c r="AN1179" s="1430"/>
      <c r="AO1179" s="1430"/>
      <c r="AP1179" s="1430"/>
      <c r="AQ1179" s="1430"/>
      <c r="AR1179" s="1430"/>
      <c r="AS1179" s="1430"/>
      <c r="AT1179" s="1430"/>
      <c r="AU1179" s="1430"/>
      <c r="AV1179" s="1430"/>
      <c r="AW1179" s="1430"/>
      <c r="AX1179" s="1430"/>
      <c r="AY1179" s="1430"/>
      <c r="AZ1179" s="1430"/>
      <c r="BA1179" s="1430"/>
      <c r="BB1179" s="1430"/>
      <c r="BC1179" s="1430"/>
      <c r="BD1179" s="1430"/>
    </row>
    <row r="1180" spans="2:56">
      <c r="B1180" s="1430"/>
      <c r="C1180" s="1430"/>
      <c r="D1180" s="1430"/>
      <c r="E1180" s="1430"/>
      <c r="F1180" s="1430"/>
      <c r="G1180" s="1430"/>
      <c r="H1180" s="1430"/>
      <c r="I1180" s="1430"/>
      <c r="J1180" s="1430"/>
      <c r="K1180" s="1430"/>
      <c r="L1180" s="1430"/>
      <c r="M1180" s="1430"/>
      <c r="N1180" s="1430"/>
      <c r="O1180" s="1430"/>
      <c r="P1180" s="1430"/>
      <c r="Q1180" s="1430"/>
      <c r="R1180" s="1430"/>
      <c r="S1180" s="1430"/>
      <c r="T1180" s="1430"/>
      <c r="U1180" s="1430"/>
      <c r="V1180" s="1430"/>
      <c r="W1180" s="1430"/>
      <c r="X1180" s="1430"/>
      <c r="Y1180" s="1430"/>
      <c r="Z1180" s="1430"/>
      <c r="AA1180" s="1430"/>
      <c r="AB1180" s="1430"/>
      <c r="AC1180" s="1430"/>
      <c r="AD1180" s="1430"/>
      <c r="AE1180" s="1430"/>
      <c r="AF1180" s="1430"/>
      <c r="AG1180" s="1430"/>
      <c r="AH1180" s="1430"/>
      <c r="AI1180" s="1430"/>
      <c r="AJ1180" s="1430"/>
      <c r="AK1180" s="1430"/>
      <c r="AL1180" s="1430"/>
      <c r="AM1180" s="1430"/>
      <c r="AN1180" s="1430"/>
      <c r="AO1180" s="1430"/>
      <c r="AP1180" s="1430"/>
      <c r="AQ1180" s="1430"/>
      <c r="AR1180" s="1430"/>
      <c r="AS1180" s="1430"/>
      <c r="AT1180" s="1430"/>
      <c r="AU1180" s="1430"/>
      <c r="AV1180" s="1430"/>
      <c r="AW1180" s="1430"/>
      <c r="AX1180" s="1430"/>
      <c r="AY1180" s="1430"/>
      <c r="AZ1180" s="1430"/>
      <c r="BA1180" s="1430"/>
      <c r="BB1180" s="1430"/>
      <c r="BC1180" s="1430"/>
      <c r="BD1180" s="1430"/>
    </row>
    <row r="1181" spans="2:56">
      <c r="B1181" s="1430"/>
      <c r="C1181" s="1430"/>
      <c r="D1181" s="1430"/>
      <c r="E1181" s="1430"/>
      <c r="F1181" s="1430"/>
      <c r="G1181" s="1430"/>
      <c r="H1181" s="1430"/>
      <c r="I1181" s="1430"/>
      <c r="J1181" s="1430"/>
      <c r="K1181" s="1430"/>
      <c r="L1181" s="1430"/>
      <c r="M1181" s="1430"/>
      <c r="N1181" s="1430"/>
      <c r="O1181" s="1430"/>
      <c r="P1181" s="1430"/>
      <c r="Q1181" s="1430"/>
      <c r="R1181" s="1430"/>
      <c r="S1181" s="1430"/>
      <c r="T1181" s="1430"/>
      <c r="U1181" s="1430"/>
      <c r="V1181" s="1430"/>
      <c r="W1181" s="1430"/>
      <c r="X1181" s="1430"/>
      <c r="Y1181" s="1430"/>
      <c r="Z1181" s="1430"/>
      <c r="AA1181" s="1430"/>
      <c r="AB1181" s="1430"/>
      <c r="AC1181" s="1430"/>
      <c r="AD1181" s="1430"/>
      <c r="AE1181" s="1430"/>
      <c r="AF1181" s="1430"/>
      <c r="AG1181" s="1430"/>
      <c r="AH1181" s="1430"/>
      <c r="AI1181" s="1430"/>
      <c r="AJ1181" s="1430"/>
      <c r="AK1181" s="1430"/>
      <c r="AL1181" s="1430"/>
      <c r="AM1181" s="1430"/>
      <c r="AN1181" s="1430"/>
      <c r="AO1181" s="1430"/>
      <c r="AP1181" s="1430"/>
      <c r="AQ1181" s="1430"/>
      <c r="AR1181" s="1430"/>
      <c r="AS1181" s="1430"/>
      <c r="AT1181" s="1430"/>
      <c r="AU1181" s="1430"/>
      <c r="AV1181" s="1430"/>
      <c r="AW1181" s="1430"/>
      <c r="AX1181" s="1430"/>
      <c r="AY1181" s="1430"/>
      <c r="AZ1181" s="1430"/>
      <c r="BA1181" s="1430"/>
      <c r="BB1181" s="1430"/>
      <c r="BC1181" s="1430"/>
      <c r="BD1181" s="1430"/>
    </row>
    <row r="1182" spans="2:56">
      <c r="B1182" s="1430"/>
      <c r="C1182" s="1430"/>
      <c r="D1182" s="1430"/>
      <c r="E1182" s="1430"/>
      <c r="F1182" s="1430"/>
      <c r="G1182" s="1430"/>
      <c r="H1182" s="1430"/>
      <c r="I1182" s="1430"/>
      <c r="J1182" s="1430"/>
      <c r="K1182" s="1430"/>
      <c r="L1182" s="1430"/>
      <c r="M1182" s="1430"/>
      <c r="N1182" s="1430"/>
      <c r="O1182" s="1430"/>
      <c r="P1182" s="1430"/>
      <c r="Q1182" s="1430"/>
      <c r="R1182" s="1430"/>
      <c r="S1182" s="1430"/>
      <c r="T1182" s="1430"/>
      <c r="U1182" s="1430"/>
      <c r="V1182" s="1430"/>
      <c r="W1182" s="1430"/>
      <c r="X1182" s="1430"/>
      <c r="Y1182" s="1430"/>
      <c r="Z1182" s="1430"/>
      <c r="AA1182" s="1430"/>
      <c r="AB1182" s="1430"/>
      <c r="AC1182" s="1430"/>
      <c r="AD1182" s="1430"/>
      <c r="AE1182" s="1430"/>
      <c r="AF1182" s="1430"/>
      <c r="AG1182" s="1430"/>
      <c r="AH1182" s="1430"/>
      <c r="AI1182" s="1430"/>
      <c r="AJ1182" s="1430"/>
      <c r="AK1182" s="1430"/>
      <c r="AL1182" s="1430"/>
      <c r="AM1182" s="1430"/>
      <c r="AN1182" s="1430"/>
      <c r="AO1182" s="1430"/>
      <c r="AP1182" s="1430"/>
      <c r="AQ1182" s="1430"/>
      <c r="AR1182" s="1430"/>
      <c r="AS1182" s="1430"/>
      <c r="AT1182" s="1430"/>
      <c r="AU1182" s="1430"/>
      <c r="AV1182" s="1430"/>
      <c r="AW1182" s="1430"/>
      <c r="AX1182" s="1430"/>
      <c r="AY1182" s="1430"/>
      <c r="AZ1182" s="1430"/>
      <c r="BA1182" s="1430"/>
      <c r="BB1182" s="1430"/>
      <c r="BC1182" s="1430"/>
      <c r="BD1182" s="1430"/>
    </row>
    <row r="1183" spans="2:56">
      <c r="B1183" s="1430"/>
      <c r="C1183" s="1430"/>
      <c r="D1183" s="1430"/>
      <c r="E1183" s="1430"/>
      <c r="F1183" s="1430"/>
      <c r="G1183" s="1430"/>
      <c r="H1183" s="1430"/>
      <c r="I1183" s="1430"/>
      <c r="J1183" s="1430"/>
      <c r="K1183" s="1430"/>
      <c r="L1183" s="1430"/>
      <c r="M1183" s="1430"/>
      <c r="N1183" s="1430"/>
      <c r="O1183" s="1430"/>
      <c r="P1183" s="1430"/>
      <c r="Q1183" s="1430"/>
      <c r="R1183" s="1430"/>
      <c r="S1183" s="1430"/>
      <c r="T1183" s="1430"/>
      <c r="U1183" s="1430"/>
      <c r="V1183" s="1430"/>
      <c r="W1183" s="1430"/>
      <c r="X1183" s="1430"/>
      <c r="Y1183" s="1430"/>
      <c r="Z1183" s="1430"/>
      <c r="AA1183" s="1430"/>
      <c r="AB1183" s="1430"/>
      <c r="AC1183" s="1430"/>
      <c r="AD1183" s="1430"/>
      <c r="AE1183" s="1430"/>
      <c r="AF1183" s="1430"/>
      <c r="AG1183" s="1430"/>
      <c r="AH1183" s="1430"/>
      <c r="AI1183" s="1430"/>
      <c r="AJ1183" s="1430"/>
      <c r="AK1183" s="1430"/>
      <c r="AL1183" s="1430"/>
      <c r="AM1183" s="1430"/>
      <c r="AN1183" s="1430"/>
      <c r="AO1183" s="1430"/>
      <c r="AP1183" s="1430"/>
      <c r="AQ1183" s="1430"/>
      <c r="AR1183" s="1430"/>
      <c r="AS1183" s="1430"/>
      <c r="AT1183" s="1430"/>
      <c r="AU1183" s="1430"/>
      <c r="AV1183" s="1430"/>
      <c r="AW1183" s="1430"/>
      <c r="AX1183" s="1430"/>
      <c r="AY1183" s="1430"/>
      <c r="AZ1183" s="1430"/>
      <c r="BA1183" s="1430"/>
      <c r="BB1183" s="1430"/>
      <c r="BC1183" s="1430"/>
      <c r="BD1183" s="1430"/>
    </row>
    <row r="1184" spans="2:56">
      <c r="B1184" s="1430"/>
      <c r="C1184" s="1430"/>
      <c r="D1184" s="1430"/>
      <c r="E1184" s="1430"/>
      <c r="F1184" s="1430"/>
      <c r="G1184" s="1430"/>
      <c r="H1184" s="1430"/>
      <c r="I1184" s="1430"/>
      <c r="J1184" s="1430"/>
      <c r="K1184" s="1430"/>
      <c r="L1184" s="1430"/>
      <c r="M1184" s="1430"/>
      <c r="N1184" s="1430"/>
      <c r="O1184" s="1430"/>
      <c r="P1184" s="1430"/>
      <c r="Q1184" s="1430"/>
      <c r="R1184" s="1430"/>
      <c r="S1184" s="1430"/>
      <c r="T1184" s="1430"/>
      <c r="U1184" s="1430"/>
      <c r="V1184" s="1430"/>
      <c r="W1184" s="1430"/>
      <c r="X1184" s="1430"/>
      <c r="Y1184" s="1430"/>
      <c r="Z1184" s="1430"/>
      <c r="AA1184" s="1430"/>
      <c r="AB1184" s="1430"/>
      <c r="AC1184" s="1430"/>
      <c r="AD1184" s="1430"/>
      <c r="AE1184" s="1430"/>
      <c r="AF1184" s="1430"/>
      <c r="AG1184" s="1430"/>
      <c r="AH1184" s="1430"/>
      <c r="AI1184" s="1430"/>
      <c r="AJ1184" s="1430"/>
      <c r="AK1184" s="1430"/>
      <c r="AL1184" s="1430"/>
      <c r="AM1184" s="1430"/>
      <c r="AN1184" s="1430"/>
      <c r="AO1184" s="1430"/>
      <c r="AP1184" s="1430"/>
      <c r="AQ1184" s="1430"/>
      <c r="AR1184" s="1430"/>
      <c r="AS1184" s="1430"/>
      <c r="AT1184" s="1430"/>
      <c r="AU1184" s="1430"/>
      <c r="AV1184" s="1430"/>
      <c r="AW1184" s="1430"/>
      <c r="AX1184" s="1430"/>
      <c r="AY1184" s="1430"/>
      <c r="AZ1184" s="1430"/>
      <c r="BA1184" s="1430"/>
      <c r="BB1184" s="1430"/>
      <c r="BC1184" s="1430"/>
      <c r="BD1184" s="1430"/>
    </row>
    <row r="1185" spans="2:56">
      <c r="B1185" s="1430"/>
      <c r="C1185" s="1430"/>
      <c r="D1185" s="1430"/>
      <c r="E1185" s="1430"/>
      <c r="F1185" s="1430"/>
      <c r="G1185" s="1430"/>
      <c r="H1185" s="1430"/>
      <c r="I1185" s="1430"/>
      <c r="J1185" s="1430"/>
      <c r="K1185" s="1430"/>
      <c r="L1185" s="1430"/>
      <c r="M1185" s="1430"/>
      <c r="N1185" s="1430"/>
      <c r="O1185" s="1430"/>
      <c r="P1185" s="1430"/>
      <c r="Q1185" s="1430"/>
      <c r="R1185" s="1430"/>
      <c r="S1185" s="1430"/>
      <c r="T1185" s="1430"/>
      <c r="U1185" s="1430"/>
      <c r="V1185" s="1430"/>
      <c r="W1185" s="1430"/>
      <c r="X1185" s="1430"/>
      <c r="Y1185" s="1430"/>
      <c r="Z1185" s="1430"/>
      <c r="AA1185" s="1430"/>
      <c r="AB1185" s="1430"/>
      <c r="AC1185" s="1430"/>
      <c r="AD1185" s="1430"/>
      <c r="AE1185" s="1430"/>
      <c r="AF1185" s="1430"/>
      <c r="AG1185" s="1430"/>
      <c r="AH1185" s="1430"/>
      <c r="AI1185" s="1430"/>
      <c r="AJ1185" s="1430"/>
      <c r="AK1185" s="1430"/>
      <c r="AL1185" s="1430"/>
      <c r="AM1185" s="1430"/>
      <c r="AN1185" s="1430"/>
      <c r="AO1185" s="1430"/>
      <c r="AP1185" s="1430"/>
      <c r="AQ1185" s="1430"/>
      <c r="AR1185" s="1430"/>
      <c r="AS1185" s="1430"/>
      <c r="AT1185" s="1430"/>
      <c r="AU1185" s="1430"/>
      <c r="AV1185" s="1430"/>
      <c r="AW1185" s="1430"/>
      <c r="AX1185" s="1430"/>
      <c r="AY1185" s="1430"/>
      <c r="AZ1185" s="1430"/>
      <c r="BA1185" s="1430"/>
      <c r="BB1185" s="1430"/>
      <c r="BC1185" s="1430"/>
      <c r="BD1185" s="1430"/>
    </row>
    <row r="1186" spans="2:56">
      <c r="B1186" s="1430"/>
      <c r="C1186" s="1430"/>
      <c r="D1186" s="1430"/>
      <c r="E1186" s="1430"/>
      <c r="F1186" s="1430"/>
      <c r="G1186" s="1430"/>
      <c r="H1186" s="1430"/>
      <c r="I1186" s="1430"/>
      <c r="J1186" s="1430"/>
      <c r="K1186" s="1430"/>
      <c r="L1186" s="1430"/>
      <c r="M1186" s="1430"/>
      <c r="N1186" s="1430"/>
      <c r="O1186" s="1430"/>
      <c r="P1186" s="1430"/>
      <c r="Q1186" s="1430"/>
      <c r="R1186" s="1430"/>
      <c r="S1186" s="1430"/>
      <c r="T1186" s="1430"/>
      <c r="U1186" s="1430"/>
      <c r="V1186" s="1430"/>
      <c r="W1186" s="1430"/>
      <c r="X1186" s="1430"/>
      <c r="Y1186" s="1430"/>
      <c r="Z1186" s="1430"/>
      <c r="AA1186" s="1430"/>
      <c r="AB1186" s="1430"/>
      <c r="AC1186" s="1430"/>
      <c r="AD1186" s="1430"/>
      <c r="AE1186" s="1430"/>
      <c r="AF1186" s="1430"/>
      <c r="AG1186" s="1430"/>
      <c r="AH1186" s="1430"/>
      <c r="AI1186" s="1430"/>
      <c r="AJ1186" s="1430"/>
      <c r="AK1186" s="1430"/>
      <c r="AL1186" s="1430"/>
      <c r="AM1186" s="1430"/>
      <c r="AN1186" s="1430"/>
      <c r="AO1186" s="1430"/>
      <c r="AP1186" s="1430"/>
      <c r="AQ1186" s="1430"/>
      <c r="AR1186" s="1430"/>
      <c r="AS1186" s="1430"/>
      <c r="AT1186" s="1430"/>
      <c r="AU1186" s="1430"/>
      <c r="AV1186" s="1430"/>
      <c r="AW1186" s="1430"/>
      <c r="AX1186" s="1430"/>
      <c r="AY1186" s="1430"/>
      <c r="AZ1186" s="1430"/>
      <c r="BA1186" s="1430"/>
      <c r="BB1186" s="1430"/>
      <c r="BC1186" s="1430"/>
      <c r="BD1186" s="1430"/>
    </row>
    <row r="1187" spans="2:56">
      <c r="B1187" s="1430"/>
      <c r="C1187" s="1430"/>
      <c r="D1187" s="1430"/>
      <c r="E1187" s="1430"/>
      <c r="F1187" s="1430"/>
      <c r="G1187" s="1430"/>
      <c r="H1187" s="1430"/>
      <c r="I1187" s="1430"/>
      <c r="J1187" s="1430"/>
      <c r="K1187" s="1430"/>
      <c r="L1187" s="1430"/>
      <c r="M1187" s="1430"/>
      <c r="N1187" s="1430"/>
      <c r="O1187" s="1430"/>
      <c r="P1187" s="1430"/>
      <c r="Q1187" s="1430"/>
      <c r="R1187" s="1430"/>
      <c r="S1187" s="1430"/>
      <c r="T1187" s="1430"/>
      <c r="U1187" s="1430"/>
      <c r="V1187" s="1430"/>
      <c r="W1187" s="1430"/>
      <c r="X1187" s="1430"/>
      <c r="Y1187" s="1430"/>
      <c r="Z1187" s="1430"/>
      <c r="AA1187" s="1430"/>
      <c r="AB1187" s="1430"/>
      <c r="AC1187" s="1430"/>
      <c r="AD1187" s="1430"/>
      <c r="AE1187" s="1430"/>
      <c r="AF1187" s="1430"/>
      <c r="AG1187" s="1430"/>
      <c r="AH1187" s="1430"/>
      <c r="AI1187" s="1430"/>
      <c r="AJ1187" s="1430"/>
      <c r="AK1187" s="1430"/>
      <c r="AL1187" s="1430"/>
      <c r="AM1187" s="1430"/>
      <c r="AN1187" s="1430"/>
      <c r="AO1187" s="1430"/>
      <c r="AP1187" s="1430"/>
      <c r="AQ1187" s="1430"/>
      <c r="AR1187" s="1430"/>
      <c r="AS1187" s="1430"/>
      <c r="AT1187" s="1430"/>
      <c r="AU1187" s="1430"/>
      <c r="AV1187" s="1430"/>
      <c r="AW1187" s="1430"/>
      <c r="AX1187" s="1430"/>
      <c r="AY1187" s="1430"/>
      <c r="AZ1187" s="1430"/>
      <c r="BA1187" s="1430"/>
      <c r="BB1187" s="1430"/>
      <c r="BC1187" s="1430"/>
      <c r="BD1187" s="1430"/>
    </row>
    <row r="1188" spans="2:56">
      <c r="B1188" s="1430"/>
      <c r="C1188" s="1430"/>
      <c r="D1188" s="1430"/>
      <c r="E1188" s="1430"/>
      <c r="F1188" s="1430"/>
      <c r="G1188" s="1430"/>
      <c r="H1188" s="1430"/>
      <c r="I1188" s="1430"/>
      <c r="J1188" s="1430"/>
      <c r="K1188" s="1430"/>
      <c r="L1188" s="1430"/>
      <c r="M1188" s="1430"/>
      <c r="N1188" s="1430"/>
      <c r="O1188" s="1430"/>
      <c r="P1188" s="1430"/>
      <c r="Q1188" s="1430"/>
      <c r="R1188" s="1430"/>
      <c r="S1188" s="1430"/>
      <c r="T1188" s="1430"/>
      <c r="U1188" s="1430"/>
      <c r="V1188" s="1430"/>
      <c r="W1188" s="1430"/>
      <c r="X1188" s="1430"/>
      <c r="Y1188" s="1430"/>
      <c r="Z1188" s="1430"/>
      <c r="AA1188" s="1430"/>
      <c r="AB1188" s="1430"/>
      <c r="AC1188" s="1430"/>
      <c r="AD1188" s="1430"/>
      <c r="AE1188" s="1430"/>
      <c r="AF1188" s="1430"/>
      <c r="AG1188" s="1430"/>
      <c r="AH1188" s="1430"/>
      <c r="AI1188" s="1430"/>
      <c r="AJ1188" s="1430"/>
      <c r="AK1188" s="1430"/>
      <c r="AL1188" s="1430"/>
      <c r="AM1188" s="1430"/>
      <c r="AN1188" s="1430"/>
      <c r="AO1188" s="1430"/>
      <c r="AP1188" s="1430"/>
      <c r="AQ1188" s="1430"/>
      <c r="AR1188" s="1430"/>
      <c r="AS1188" s="1430"/>
      <c r="AT1188" s="1430"/>
      <c r="AU1188" s="1430"/>
      <c r="AV1188" s="1430"/>
      <c r="AW1188" s="1430"/>
      <c r="AX1188" s="1430"/>
      <c r="AY1188" s="1430"/>
      <c r="AZ1188" s="1430"/>
      <c r="BA1188" s="1430"/>
      <c r="BB1188" s="1430"/>
      <c r="BC1188" s="1430"/>
      <c r="BD1188" s="1430"/>
    </row>
    <row r="1189" spans="2:56">
      <c r="B1189" s="1430"/>
      <c r="C1189" s="1430"/>
      <c r="D1189" s="1430"/>
      <c r="E1189" s="1430"/>
      <c r="F1189" s="1430"/>
      <c r="G1189" s="1430"/>
      <c r="H1189" s="1430"/>
      <c r="I1189" s="1430"/>
      <c r="J1189" s="1430"/>
      <c r="K1189" s="1430"/>
      <c r="L1189" s="1430"/>
      <c r="M1189" s="1430"/>
      <c r="N1189" s="1430"/>
      <c r="O1189" s="1430"/>
      <c r="P1189" s="1430"/>
      <c r="Q1189" s="1430"/>
      <c r="R1189" s="1430"/>
      <c r="S1189" s="1430"/>
      <c r="T1189" s="1430"/>
      <c r="U1189" s="1430"/>
      <c r="V1189" s="1430"/>
      <c r="W1189" s="1430"/>
      <c r="X1189" s="1430"/>
      <c r="Y1189" s="1430"/>
      <c r="Z1189" s="1430"/>
      <c r="AA1189" s="1430"/>
      <c r="AB1189" s="1430"/>
      <c r="AC1189" s="1430"/>
      <c r="AD1189" s="1430"/>
      <c r="AE1189" s="1430"/>
      <c r="AF1189" s="1430"/>
      <c r="AG1189" s="1430"/>
      <c r="AH1189" s="1430"/>
      <c r="AI1189" s="1430"/>
      <c r="AJ1189" s="1430"/>
      <c r="AK1189" s="1430"/>
      <c r="AL1189" s="1430"/>
      <c r="AM1189" s="1430"/>
      <c r="AN1189" s="1430"/>
      <c r="AO1189" s="1430"/>
      <c r="AP1189" s="1430"/>
      <c r="AQ1189" s="1430"/>
      <c r="AR1189" s="1430"/>
      <c r="AS1189" s="1430"/>
      <c r="AT1189" s="1430"/>
      <c r="AU1189" s="1430"/>
      <c r="AV1189" s="1430"/>
      <c r="AW1189" s="1430"/>
      <c r="AX1189" s="1430"/>
      <c r="AY1189" s="1430"/>
      <c r="AZ1189" s="1430"/>
      <c r="BA1189" s="1430"/>
      <c r="BB1189" s="1430"/>
      <c r="BC1189" s="1430"/>
      <c r="BD1189" s="1430"/>
    </row>
    <row r="1190" spans="2:56">
      <c r="B1190" s="1430"/>
      <c r="C1190" s="1430"/>
      <c r="D1190" s="1430"/>
      <c r="E1190" s="1430"/>
      <c r="F1190" s="1430"/>
      <c r="G1190" s="1430"/>
      <c r="H1190" s="1430"/>
      <c r="I1190" s="1430"/>
      <c r="J1190" s="1430"/>
      <c r="K1190" s="1430"/>
      <c r="L1190" s="1430"/>
      <c r="M1190" s="1430"/>
      <c r="N1190" s="1430"/>
      <c r="O1190" s="1430"/>
      <c r="P1190" s="1430"/>
      <c r="Q1190" s="1430"/>
      <c r="R1190" s="1430"/>
      <c r="S1190" s="1430"/>
      <c r="T1190" s="1430"/>
      <c r="U1190" s="1430"/>
      <c r="V1190" s="1430"/>
      <c r="W1190" s="1430"/>
      <c r="X1190" s="1430"/>
      <c r="Y1190" s="1430"/>
      <c r="Z1190" s="1430"/>
      <c r="AA1190" s="1430"/>
      <c r="AB1190" s="1430"/>
      <c r="AC1190" s="1430"/>
      <c r="AD1190" s="1430"/>
      <c r="AE1190" s="1430"/>
      <c r="AF1190" s="1430"/>
      <c r="AG1190" s="1430"/>
      <c r="AH1190" s="1430"/>
      <c r="AI1190" s="1430"/>
      <c r="AJ1190" s="1430"/>
      <c r="AK1190" s="1430"/>
      <c r="AL1190" s="1430"/>
      <c r="AM1190" s="1430"/>
      <c r="AN1190" s="1430"/>
      <c r="AO1190" s="1430"/>
      <c r="AP1190" s="1430"/>
      <c r="AQ1190" s="1430"/>
      <c r="AR1190" s="1430"/>
      <c r="AS1190" s="1430"/>
      <c r="AT1190" s="1430"/>
      <c r="AU1190" s="1430"/>
      <c r="AV1190" s="1430"/>
      <c r="AW1190" s="1430"/>
      <c r="AX1190" s="1430"/>
      <c r="AY1190" s="1430"/>
      <c r="AZ1190" s="1430"/>
      <c r="BA1190" s="1430"/>
      <c r="BB1190" s="1430"/>
      <c r="BC1190" s="1430"/>
      <c r="BD1190" s="1430"/>
    </row>
    <row r="1191" spans="2:56">
      <c r="B1191" s="1430"/>
      <c r="C1191" s="1430"/>
      <c r="D1191" s="1430"/>
      <c r="E1191" s="1430"/>
      <c r="F1191" s="1430"/>
      <c r="G1191" s="1430"/>
      <c r="H1191" s="1430"/>
      <c r="I1191" s="1430"/>
      <c r="J1191" s="1430"/>
      <c r="K1191" s="1430"/>
      <c r="L1191" s="1430"/>
      <c r="M1191" s="1430"/>
      <c r="N1191" s="1430"/>
      <c r="O1191" s="1430"/>
      <c r="P1191" s="1430"/>
      <c r="Q1191" s="1430"/>
      <c r="R1191" s="1430"/>
      <c r="S1191" s="1430"/>
      <c r="T1191" s="1430"/>
      <c r="U1191" s="1430"/>
      <c r="V1191" s="1430"/>
      <c r="W1191" s="1430"/>
      <c r="X1191" s="1430"/>
      <c r="Y1191" s="1430"/>
      <c r="Z1191" s="1430"/>
      <c r="AA1191" s="1430"/>
      <c r="AB1191" s="1430"/>
      <c r="AC1191" s="1430"/>
      <c r="AD1191" s="1430"/>
      <c r="AE1191" s="1430"/>
      <c r="AF1191" s="1430"/>
      <c r="AG1191" s="1430"/>
      <c r="AH1191" s="1430"/>
      <c r="AI1191" s="1430"/>
      <c r="AJ1191" s="1430"/>
      <c r="AK1191" s="1430"/>
      <c r="AL1191" s="1430"/>
      <c r="AM1191" s="1430"/>
      <c r="AN1191" s="1430"/>
      <c r="AO1191" s="1430"/>
      <c r="AP1191" s="1430"/>
      <c r="AQ1191" s="1430"/>
      <c r="AR1191" s="1430"/>
      <c r="AS1191" s="1430"/>
      <c r="AT1191" s="1430"/>
      <c r="AU1191" s="1430"/>
      <c r="AV1191" s="1430"/>
      <c r="AW1191" s="1430"/>
      <c r="AX1191" s="1430"/>
      <c r="AY1191" s="1430"/>
      <c r="AZ1191" s="1430"/>
      <c r="BA1191" s="1430"/>
      <c r="BB1191" s="1430"/>
      <c r="BC1191" s="1430"/>
      <c r="BD1191" s="1430"/>
    </row>
    <row r="1192" spans="2:56">
      <c r="B1192" s="1430"/>
      <c r="C1192" s="1430"/>
      <c r="D1192" s="1430"/>
      <c r="E1192" s="1430"/>
      <c r="F1192" s="1430"/>
      <c r="G1192" s="1430"/>
      <c r="H1192" s="1430"/>
      <c r="I1192" s="1430"/>
      <c r="J1192" s="1430"/>
      <c r="K1192" s="1430"/>
      <c r="L1192" s="1430"/>
      <c r="M1192" s="1430"/>
      <c r="N1192" s="1430"/>
      <c r="O1192" s="1430"/>
      <c r="P1192" s="1430"/>
      <c r="Q1192" s="1430"/>
      <c r="R1192" s="1430"/>
      <c r="S1192" s="1430"/>
      <c r="T1192" s="1430"/>
      <c r="U1192" s="1430"/>
      <c r="V1192" s="1430"/>
      <c r="W1192" s="1430"/>
      <c r="X1192" s="1430"/>
      <c r="Y1192" s="1430"/>
      <c r="Z1192" s="1430"/>
      <c r="AA1192" s="1430"/>
      <c r="AB1192" s="1430"/>
      <c r="AC1192" s="1430"/>
      <c r="AD1192" s="1430"/>
      <c r="AE1192" s="1430"/>
      <c r="AF1192" s="1430"/>
      <c r="AG1192" s="1430"/>
      <c r="AH1192" s="1430"/>
      <c r="AI1192" s="1430"/>
      <c r="AJ1192" s="1430"/>
      <c r="AK1192" s="1430"/>
      <c r="AL1192" s="1430"/>
      <c r="AM1192" s="1430"/>
      <c r="AN1192" s="1430"/>
      <c r="AO1192" s="1430"/>
      <c r="AP1192" s="1430"/>
      <c r="AQ1192" s="1430"/>
      <c r="AR1192" s="1430"/>
      <c r="AS1192" s="1430"/>
      <c r="AT1192" s="1430"/>
      <c r="AU1192" s="1430"/>
      <c r="AV1192" s="1430"/>
      <c r="AW1192" s="1430"/>
      <c r="AX1192" s="1430"/>
      <c r="AY1192" s="1430"/>
      <c r="AZ1192" s="1430"/>
      <c r="BA1192" s="1430"/>
      <c r="BB1192" s="1430"/>
      <c r="BC1192" s="1430"/>
      <c r="BD1192" s="1430"/>
    </row>
    <row r="1193" spans="2:56">
      <c r="B1193" s="1430"/>
      <c r="C1193" s="1430"/>
      <c r="D1193" s="1430"/>
      <c r="E1193" s="1430"/>
      <c r="F1193" s="1430"/>
      <c r="G1193" s="1430"/>
      <c r="H1193" s="1430"/>
      <c r="I1193" s="1430"/>
      <c r="J1193" s="1430"/>
      <c r="K1193" s="1430"/>
      <c r="L1193" s="1430"/>
      <c r="M1193" s="1430"/>
      <c r="N1193" s="1430"/>
      <c r="O1193" s="1430"/>
      <c r="P1193" s="1430"/>
      <c r="Q1193" s="1430"/>
      <c r="R1193" s="1430"/>
      <c r="S1193" s="1430"/>
      <c r="T1193" s="1430"/>
      <c r="U1193" s="1430"/>
      <c r="V1193" s="1430"/>
      <c r="W1193" s="1430"/>
      <c r="X1193" s="1430"/>
      <c r="Y1193" s="1430"/>
      <c r="Z1193" s="1430"/>
      <c r="AA1193" s="1430"/>
      <c r="AB1193" s="1430"/>
      <c r="AC1193" s="1430"/>
      <c r="AD1193" s="1430"/>
      <c r="AE1193" s="1430"/>
      <c r="AF1193" s="1430"/>
      <c r="AG1193" s="1430"/>
      <c r="AH1193" s="1430"/>
      <c r="AI1193" s="1430"/>
      <c r="AJ1193" s="1430"/>
      <c r="AK1193" s="1430"/>
      <c r="AL1193" s="1430"/>
      <c r="AM1193" s="1430"/>
      <c r="AN1193" s="1430"/>
      <c r="AO1193" s="1430"/>
      <c r="AP1193" s="1430"/>
      <c r="AQ1193" s="1430"/>
      <c r="AR1193" s="1430"/>
      <c r="AS1193" s="1430"/>
      <c r="AT1193" s="1430"/>
      <c r="AU1193" s="1430"/>
      <c r="AV1193" s="1430"/>
      <c r="AW1193" s="1430"/>
      <c r="AX1193" s="1430"/>
      <c r="AY1193" s="1430"/>
      <c r="AZ1193" s="1430"/>
      <c r="BA1193" s="1430"/>
      <c r="BB1193" s="1430"/>
      <c r="BC1193" s="1430"/>
      <c r="BD1193" s="1430"/>
    </row>
    <row r="1194" spans="2:56">
      <c r="B1194" s="1430"/>
      <c r="C1194" s="1430"/>
      <c r="D1194" s="1430"/>
      <c r="E1194" s="1430"/>
      <c r="F1194" s="1430"/>
      <c r="G1194" s="1430"/>
      <c r="H1194" s="1430"/>
      <c r="I1194" s="1430"/>
      <c r="J1194" s="1430"/>
      <c r="K1194" s="1430"/>
      <c r="L1194" s="1430"/>
      <c r="M1194" s="1430"/>
      <c r="N1194" s="1430"/>
      <c r="O1194" s="1430"/>
      <c r="P1194" s="1430"/>
      <c r="Q1194" s="1430"/>
      <c r="R1194" s="1430"/>
      <c r="S1194" s="1430"/>
      <c r="T1194" s="1430"/>
      <c r="U1194" s="1430"/>
      <c r="V1194" s="1430"/>
      <c r="W1194" s="1430"/>
      <c r="X1194" s="1430"/>
      <c r="Y1194" s="1430"/>
      <c r="Z1194" s="1430"/>
      <c r="AA1194" s="1430"/>
      <c r="AB1194" s="1430"/>
      <c r="AC1194" s="1430"/>
      <c r="AD1194" s="1430"/>
      <c r="AE1194" s="1430"/>
      <c r="AF1194" s="1430"/>
      <c r="AG1194" s="1430"/>
      <c r="AH1194" s="1430"/>
      <c r="AI1194" s="1430"/>
      <c r="AJ1194" s="1430"/>
      <c r="AK1194" s="1430"/>
      <c r="AL1194" s="1430"/>
      <c r="AM1194" s="1430"/>
      <c r="AN1194" s="1430"/>
      <c r="AO1194" s="1430"/>
      <c r="AP1194" s="1430"/>
      <c r="AQ1194" s="1430"/>
      <c r="AR1194" s="1430"/>
      <c r="AS1194" s="1430"/>
      <c r="AT1194" s="1430"/>
      <c r="AU1194" s="1430"/>
      <c r="AV1194" s="1430"/>
      <c r="AW1194" s="1430"/>
      <c r="AX1194" s="1430"/>
      <c r="AY1194" s="1430"/>
      <c r="AZ1194" s="1430"/>
      <c r="BA1194" s="1430"/>
      <c r="BB1194" s="1430"/>
      <c r="BC1194" s="1430"/>
      <c r="BD1194" s="1430"/>
    </row>
    <row r="1195" spans="2:56">
      <c r="B1195" s="1430"/>
      <c r="C1195" s="1430"/>
      <c r="D1195" s="1430"/>
      <c r="E1195" s="1430"/>
      <c r="F1195" s="1430"/>
      <c r="G1195" s="1430"/>
      <c r="H1195" s="1430"/>
      <c r="I1195" s="1430"/>
      <c r="J1195" s="1430"/>
      <c r="K1195" s="1430"/>
      <c r="L1195" s="1430"/>
      <c r="M1195" s="1430"/>
      <c r="N1195" s="1430"/>
      <c r="O1195" s="1430"/>
      <c r="P1195" s="1430"/>
      <c r="Q1195" s="1430"/>
      <c r="R1195" s="1430"/>
      <c r="S1195" s="1430"/>
      <c r="T1195" s="1430"/>
      <c r="U1195" s="1430"/>
      <c r="V1195" s="1430"/>
      <c r="W1195" s="1430"/>
      <c r="X1195" s="1430"/>
      <c r="Y1195" s="1430"/>
      <c r="Z1195" s="1430"/>
      <c r="AA1195" s="1430"/>
      <c r="AB1195" s="1430"/>
      <c r="AC1195" s="1430"/>
      <c r="AD1195" s="1430"/>
      <c r="AE1195" s="1430"/>
      <c r="AF1195" s="1430"/>
      <c r="AG1195" s="1430"/>
      <c r="AH1195" s="1430"/>
      <c r="AI1195" s="1430"/>
      <c r="AJ1195" s="1430"/>
      <c r="AK1195" s="1430"/>
      <c r="AL1195" s="1430"/>
      <c r="AM1195" s="1430"/>
      <c r="AN1195" s="1430"/>
      <c r="AO1195" s="1430"/>
      <c r="AP1195" s="1430"/>
      <c r="AQ1195" s="1430"/>
      <c r="AR1195" s="1430"/>
      <c r="AS1195" s="1430"/>
      <c r="AT1195" s="1430"/>
      <c r="AU1195" s="1430"/>
      <c r="AV1195" s="1430"/>
      <c r="AW1195" s="1430"/>
      <c r="AX1195" s="1430"/>
      <c r="AY1195" s="1430"/>
      <c r="AZ1195" s="1430"/>
      <c r="BA1195" s="1430"/>
      <c r="BB1195" s="1430"/>
      <c r="BC1195" s="1430"/>
      <c r="BD1195" s="1430"/>
    </row>
    <row r="1196" spans="2:56">
      <c r="B1196" s="1430"/>
      <c r="C1196" s="1430"/>
      <c r="D1196" s="1430"/>
      <c r="E1196" s="1430"/>
      <c r="F1196" s="1430"/>
      <c r="G1196" s="1430"/>
      <c r="H1196" s="1430"/>
      <c r="I1196" s="1430"/>
      <c r="J1196" s="1430"/>
      <c r="K1196" s="1430"/>
      <c r="L1196" s="1430"/>
      <c r="M1196" s="1430"/>
      <c r="N1196" s="1430"/>
      <c r="O1196" s="1430"/>
      <c r="P1196" s="1430"/>
      <c r="Q1196" s="1430"/>
      <c r="R1196" s="1430"/>
      <c r="S1196" s="1430"/>
      <c r="T1196" s="1430"/>
      <c r="U1196" s="1430"/>
      <c r="V1196" s="1430"/>
      <c r="W1196" s="1430"/>
      <c r="X1196" s="1430"/>
      <c r="Y1196" s="1430"/>
      <c r="Z1196" s="1430"/>
      <c r="AA1196" s="1430"/>
      <c r="AB1196" s="1430"/>
      <c r="AC1196" s="1430"/>
      <c r="AD1196" s="1430"/>
      <c r="AE1196" s="1430"/>
      <c r="AF1196" s="1430"/>
      <c r="AG1196" s="1430"/>
      <c r="AH1196" s="1430"/>
      <c r="AI1196" s="1430"/>
      <c r="AJ1196" s="1430"/>
      <c r="AK1196" s="1430"/>
      <c r="AL1196" s="1430"/>
      <c r="AM1196" s="1430"/>
      <c r="AN1196" s="1430"/>
      <c r="AO1196" s="1430"/>
      <c r="AP1196" s="1430"/>
      <c r="AQ1196" s="1430"/>
      <c r="AR1196" s="1430"/>
      <c r="AS1196" s="1430"/>
      <c r="AT1196" s="1430"/>
      <c r="AU1196" s="1430"/>
      <c r="AV1196" s="1430"/>
      <c r="AW1196" s="1430"/>
      <c r="AX1196" s="1430"/>
      <c r="AY1196" s="1430"/>
      <c r="AZ1196" s="1430"/>
      <c r="BA1196" s="1430"/>
      <c r="BB1196" s="1430"/>
      <c r="BC1196" s="1430"/>
      <c r="BD1196" s="1430"/>
    </row>
    <row r="1197" spans="2:56">
      <c r="B1197" s="1430"/>
      <c r="C1197" s="1430"/>
      <c r="D1197" s="1430"/>
      <c r="E1197" s="1430"/>
      <c r="F1197" s="1430"/>
      <c r="G1197" s="1430"/>
      <c r="H1197" s="1430"/>
      <c r="I1197" s="1430"/>
      <c r="J1197" s="1430"/>
      <c r="K1197" s="1430"/>
      <c r="L1197" s="1430"/>
      <c r="M1197" s="1430"/>
      <c r="N1197" s="1430"/>
      <c r="O1197" s="1430"/>
      <c r="P1197" s="1430"/>
      <c r="Q1197" s="1430"/>
      <c r="R1197" s="1430"/>
      <c r="S1197" s="1430"/>
      <c r="T1197" s="1430"/>
      <c r="U1197" s="1430"/>
      <c r="V1197" s="1430"/>
      <c r="W1197" s="1430"/>
      <c r="X1197" s="1430"/>
      <c r="Y1197" s="1430"/>
      <c r="Z1197" s="1430"/>
      <c r="AA1197" s="1430"/>
      <c r="AB1197" s="1430"/>
      <c r="AC1197" s="1430"/>
      <c r="AD1197" s="1430"/>
      <c r="AE1197" s="1430"/>
      <c r="AF1197" s="1430"/>
      <c r="AG1197" s="1430"/>
      <c r="AH1197" s="1430"/>
      <c r="AI1197" s="1430"/>
      <c r="AJ1197" s="1430"/>
      <c r="AK1197" s="1430"/>
      <c r="AL1197" s="1430"/>
      <c r="AM1197" s="1430"/>
      <c r="AN1197" s="1430"/>
      <c r="AO1197" s="1430"/>
      <c r="AP1197" s="1430"/>
      <c r="AQ1197" s="1430"/>
      <c r="AR1197" s="1430"/>
      <c r="AS1197" s="1430"/>
      <c r="AT1197" s="1430"/>
      <c r="AU1197" s="1430"/>
      <c r="AV1197" s="1430"/>
      <c r="AW1197" s="1430"/>
      <c r="AX1197" s="1430"/>
      <c r="AY1197" s="1430"/>
      <c r="AZ1197" s="1430"/>
      <c r="BA1197" s="1430"/>
      <c r="BB1197" s="1430"/>
      <c r="BC1197" s="1430"/>
      <c r="BD1197" s="1430"/>
    </row>
  </sheetData>
  <sheetProtection formatCells="0" formatColumns="0" formatRows="0" insertColumns="0" insertRows="0" insertHyperlinks="0" deleteColumns="0" deleteRows="0" sort="0" autoFilter="0" pivotTables="0"/>
  <mergeCells count="6659">
    <mergeCell ref="B7:BD7"/>
    <mergeCell ref="B8:BD24"/>
    <mergeCell ref="B25:BD25"/>
    <mergeCell ref="B26:N26"/>
    <mergeCell ref="O26:AB26"/>
    <mergeCell ref="AC26:AP26"/>
    <mergeCell ref="AQ26:BD26"/>
    <mergeCell ref="B5:N5"/>
    <mergeCell ref="O5:AB5"/>
    <mergeCell ref="AC5:AP5"/>
    <mergeCell ref="AQ5:BD5"/>
    <mergeCell ref="B6:N6"/>
    <mergeCell ref="O6:AB6"/>
    <mergeCell ref="AC6:AP6"/>
    <mergeCell ref="AQ6:BD6"/>
    <mergeCell ref="B1:BD1"/>
    <mergeCell ref="B2:BD2"/>
    <mergeCell ref="B3:BD3"/>
    <mergeCell ref="B4:N4"/>
    <mergeCell ref="O4:AB4"/>
    <mergeCell ref="AC4:AP4"/>
    <mergeCell ref="AQ4:BD4"/>
    <mergeCell ref="B29:BD29"/>
    <mergeCell ref="B30:AP30"/>
    <mergeCell ref="AQ30:BD30"/>
    <mergeCell ref="B31:AB31"/>
    <mergeCell ref="AC31:AP31"/>
    <mergeCell ref="AQ31:BD33"/>
    <mergeCell ref="B32:AB32"/>
    <mergeCell ref="AC32:AP32"/>
    <mergeCell ref="B33:AB33"/>
    <mergeCell ref="AC33:AP33"/>
    <mergeCell ref="B27:N27"/>
    <mergeCell ref="O27:AB27"/>
    <mergeCell ref="AC27:AP27"/>
    <mergeCell ref="AQ27:BD27"/>
    <mergeCell ref="B28:N28"/>
    <mergeCell ref="O28:AB28"/>
    <mergeCell ref="AC28:AP28"/>
    <mergeCell ref="AQ28:BD28"/>
    <mergeCell ref="B42:D42"/>
    <mergeCell ref="E42:AN42"/>
    <mergeCell ref="AO42:AR42"/>
    <mergeCell ref="AS42:AV42"/>
    <mergeCell ref="AW42:AZ42"/>
    <mergeCell ref="BA42:BD42"/>
    <mergeCell ref="BA40:BD40"/>
    <mergeCell ref="B41:D41"/>
    <mergeCell ref="E41:AN41"/>
    <mergeCell ref="AO41:AR41"/>
    <mergeCell ref="AS41:AV41"/>
    <mergeCell ref="AW41:AZ41"/>
    <mergeCell ref="BA41:BD41"/>
    <mergeCell ref="A34:BD36"/>
    <mergeCell ref="CT35:EV51"/>
    <mergeCell ref="A37:BE37"/>
    <mergeCell ref="B38:BD38"/>
    <mergeCell ref="B39:BD39"/>
    <mergeCell ref="B40:D40"/>
    <mergeCell ref="E40:AN40"/>
    <mergeCell ref="AO40:AR40"/>
    <mergeCell ref="AS40:AV40"/>
    <mergeCell ref="AW40:AZ40"/>
    <mergeCell ref="B48:D48"/>
    <mergeCell ref="E48:AN48"/>
    <mergeCell ref="AO48:AR48"/>
    <mergeCell ref="AS48:AV48"/>
    <mergeCell ref="AW48:AZ48"/>
    <mergeCell ref="BA48:BD48"/>
    <mergeCell ref="B47:D47"/>
    <mergeCell ref="E47:AN47"/>
    <mergeCell ref="AO47:AR47"/>
    <mergeCell ref="AS47:AV47"/>
    <mergeCell ref="AW47:AZ47"/>
    <mergeCell ref="BA47:BD47"/>
    <mergeCell ref="B43:AN43"/>
    <mergeCell ref="AO43:BD43"/>
    <mergeCell ref="B44:BD44"/>
    <mergeCell ref="B45:BD45"/>
    <mergeCell ref="B46:D46"/>
    <mergeCell ref="E46:AN46"/>
    <mergeCell ref="AO46:AR46"/>
    <mergeCell ref="AS46:AV46"/>
    <mergeCell ref="AW46:AZ46"/>
    <mergeCell ref="BA46:BD46"/>
    <mergeCell ref="B51:D51"/>
    <mergeCell ref="E51:AN51"/>
    <mergeCell ref="AO51:AR51"/>
    <mergeCell ref="AS51:AV51"/>
    <mergeCell ref="AW51:AZ51"/>
    <mergeCell ref="BA51:BD51"/>
    <mergeCell ref="B50:D50"/>
    <mergeCell ref="E50:AN50"/>
    <mergeCell ref="AO50:AR50"/>
    <mergeCell ref="AS50:AV50"/>
    <mergeCell ref="AW50:AZ50"/>
    <mergeCell ref="BA50:BD50"/>
    <mergeCell ref="B49:D49"/>
    <mergeCell ref="E49:AN49"/>
    <mergeCell ref="AO49:AR49"/>
    <mergeCell ref="AS49:AV49"/>
    <mergeCell ref="AW49:AZ49"/>
    <mergeCell ref="BA49:BD49"/>
    <mergeCell ref="B54:D54"/>
    <mergeCell ref="E54:AN54"/>
    <mergeCell ref="AO54:AR54"/>
    <mergeCell ref="AS54:AV54"/>
    <mergeCell ref="AW54:AZ54"/>
    <mergeCell ref="BA54:BD54"/>
    <mergeCell ref="B53:D53"/>
    <mergeCell ref="E53:AN53"/>
    <mergeCell ref="AO53:AR53"/>
    <mergeCell ref="AS53:AV53"/>
    <mergeCell ref="AW53:AZ53"/>
    <mergeCell ref="BA53:BD53"/>
    <mergeCell ref="B52:D52"/>
    <mergeCell ref="E52:AN52"/>
    <mergeCell ref="AO52:AR52"/>
    <mergeCell ref="AS52:AV52"/>
    <mergeCell ref="AW52:AZ52"/>
    <mergeCell ref="BA52:BD52"/>
    <mergeCell ref="B60:D60"/>
    <mergeCell ref="E60:AN60"/>
    <mergeCell ref="AO60:AR60"/>
    <mergeCell ref="AS60:AV60"/>
    <mergeCell ref="AW60:AZ60"/>
    <mergeCell ref="BA60:BD60"/>
    <mergeCell ref="B56:AN56"/>
    <mergeCell ref="AO56:BD56"/>
    <mergeCell ref="A57:BD57"/>
    <mergeCell ref="B58:BD58"/>
    <mergeCell ref="B59:D59"/>
    <mergeCell ref="E59:AN59"/>
    <mergeCell ref="AO59:AR59"/>
    <mergeCell ref="AS59:AV59"/>
    <mergeCell ref="AW59:AZ59"/>
    <mergeCell ref="BA59:BD59"/>
    <mergeCell ref="B55:D55"/>
    <mergeCell ref="E55:AN55"/>
    <mergeCell ref="AO55:AR55"/>
    <mergeCell ref="AS55:AV55"/>
    <mergeCell ref="AW55:AZ55"/>
    <mergeCell ref="BA55:BD55"/>
    <mergeCell ref="B64:D64"/>
    <mergeCell ref="E64:AN64"/>
    <mergeCell ref="AO64:AR64"/>
    <mergeCell ref="AS64:AV64"/>
    <mergeCell ref="AW64:AZ64"/>
    <mergeCell ref="BA64:BD64"/>
    <mergeCell ref="B63:D63"/>
    <mergeCell ref="E63:AN63"/>
    <mergeCell ref="AO63:AR63"/>
    <mergeCell ref="AS63:AV63"/>
    <mergeCell ref="AW63:AZ63"/>
    <mergeCell ref="BA63:BD63"/>
    <mergeCell ref="BN61:BR61"/>
    <mergeCell ref="B62:D62"/>
    <mergeCell ref="E62:AN62"/>
    <mergeCell ref="AO62:AR62"/>
    <mergeCell ref="AS62:AV62"/>
    <mergeCell ref="AW62:AZ62"/>
    <mergeCell ref="BA62:BD62"/>
    <mergeCell ref="B61:D61"/>
    <mergeCell ref="E61:AN61"/>
    <mergeCell ref="AO61:AR61"/>
    <mergeCell ref="AS61:AV61"/>
    <mergeCell ref="AW61:AZ61"/>
    <mergeCell ref="BA61:BD61"/>
    <mergeCell ref="B67:D67"/>
    <mergeCell ref="E67:AN67"/>
    <mergeCell ref="AO67:AR67"/>
    <mergeCell ref="AS67:AV67"/>
    <mergeCell ref="AW67:AZ67"/>
    <mergeCell ref="BA67:BD67"/>
    <mergeCell ref="B66:D66"/>
    <mergeCell ref="E66:AN66"/>
    <mergeCell ref="AO66:AR66"/>
    <mergeCell ref="AS66:AV66"/>
    <mergeCell ref="AW66:AZ66"/>
    <mergeCell ref="BA66:BD66"/>
    <mergeCell ref="B65:D65"/>
    <mergeCell ref="E65:AN65"/>
    <mergeCell ref="AO65:AR65"/>
    <mergeCell ref="AS65:AV65"/>
    <mergeCell ref="AW65:AZ65"/>
    <mergeCell ref="BA65:BD65"/>
    <mergeCell ref="B73:D73"/>
    <mergeCell ref="E73:AN73"/>
    <mergeCell ref="AO73:AR73"/>
    <mergeCell ref="AS73:AV73"/>
    <mergeCell ref="AW73:AZ73"/>
    <mergeCell ref="BA73:BD73"/>
    <mergeCell ref="B72:D72"/>
    <mergeCell ref="E72:AN72"/>
    <mergeCell ref="AO72:AR72"/>
    <mergeCell ref="AS72:AV72"/>
    <mergeCell ref="AW72:AZ72"/>
    <mergeCell ref="BA72:BD72"/>
    <mergeCell ref="B68:AN68"/>
    <mergeCell ref="AO68:BD68"/>
    <mergeCell ref="A69:BD69"/>
    <mergeCell ref="B70:BD70"/>
    <mergeCell ref="B71:D71"/>
    <mergeCell ref="E71:AN71"/>
    <mergeCell ref="AO71:AR71"/>
    <mergeCell ref="AS71:AV71"/>
    <mergeCell ref="AW71:AZ71"/>
    <mergeCell ref="BA71:BD71"/>
    <mergeCell ref="B76:D76"/>
    <mergeCell ref="E76:AN76"/>
    <mergeCell ref="AO76:AR76"/>
    <mergeCell ref="AS76:AV76"/>
    <mergeCell ref="AW76:AZ76"/>
    <mergeCell ref="BA76:BD76"/>
    <mergeCell ref="B75:D75"/>
    <mergeCell ref="E75:AN75"/>
    <mergeCell ref="AO75:AR75"/>
    <mergeCell ref="AS75:AV75"/>
    <mergeCell ref="AW75:AZ75"/>
    <mergeCell ref="BA75:BD75"/>
    <mergeCell ref="B74:D74"/>
    <mergeCell ref="E74:AN74"/>
    <mergeCell ref="AO74:AR74"/>
    <mergeCell ref="AS74:AV74"/>
    <mergeCell ref="AW74:AZ74"/>
    <mergeCell ref="BA74:BD74"/>
    <mergeCell ref="B79:D79"/>
    <mergeCell ref="E79:AN79"/>
    <mergeCell ref="AO79:AR79"/>
    <mergeCell ref="AS79:AV79"/>
    <mergeCell ref="AW79:AZ79"/>
    <mergeCell ref="BA79:BD79"/>
    <mergeCell ref="B78:D78"/>
    <mergeCell ref="E78:AN78"/>
    <mergeCell ref="AO78:AR78"/>
    <mergeCell ref="AS78:AV78"/>
    <mergeCell ref="AW78:AZ78"/>
    <mergeCell ref="BA78:BD78"/>
    <mergeCell ref="B77:D77"/>
    <mergeCell ref="E77:AN77"/>
    <mergeCell ref="AO77:AR77"/>
    <mergeCell ref="AS77:AV77"/>
    <mergeCell ref="AW77:AZ77"/>
    <mergeCell ref="BA77:BD77"/>
    <mergeCell ref="B85:D85"/>
    <mergeCell ref="E85:AN85"/>
    <mergeCell ref="AO85:AR85"/>
    <mergeCell ref="AS85:AV85"/>
    <mergeCell ref="AW85:AZ85"/>
    <mergeCell ref="BA85:BD85"/>
    <mergeCell ref="B84:D84"/>
    <mergeCell ref="E84:AN84"/>
    <mergeCell ref="AO84:AR84"/>
    <mergeCell ref="AS84:AV84"/>
    <mergeCell ref="AW84:AZ84"/>
    <mergeCell ref="BA84:BD84"/>
    <mergeCell ref="B80:AN80"/>
    <mergeCell ref="AO80:BD80"/>
    <mergeCell ref="A81:BD81"/>
    <mergeCell ref="B82:BD82"/>
    <mergeCell ref="B83:D83"/>
    <mergeCell ref="E83:AN83"/>
    <mergeCell ref="AO83:AR83"/>
    <mergeCell ref="AS83:AV83"/>
    <mergeCell ref="AW83:AZ83"/>
    <mergeCell ref="BA83:BD83"/>
    <mergeCell ref="B91:BD91"/>
    <mergeCell ref="B92:BD92"/>
    <mergeCell ref="A93:BD93"/>
    <mergeCell ref="B94:BD94"/>
    <mergeCell ref="B95:D95"/>
    <mergeCell ref="E95:AN95"/>
    <mergeCell ref="AO95:AR95"/>
    <mergeCell ref="AS95:AV95"/>
    <mergeCell ref="AW95:AZ95"/>
    <mergeCell ref="BA95:BD95"/>
    <mergeCell ref="B87:AN87"/>
    <mergeCell ref="AO87:BD87"/>
    <mergeCell ref="A88:BD88"/>
    <mergeCell ref="B89:BD89"/>
    <mergeCell ref="B90:AN90"/>
    <mergeCell ref="AO90:BD90"/>
    <mergeCell ref="B86:D86"/>
    <mergeCell ref="E86:AN86"/>
    <mergeCell ref="AO86:AR86"/>
    <mergeCell ref="AS86:AV86"/>
    <mergeCell ref="AW86:AZ86"/>
    <mergeCell ref="BA86:BD86"/>
    <mergeCell ref="B98:D98"/>
    <mergeCell ref="E98:AN98"/>
    <mergeCell ref="AO98:AR98"/>
    <mergeCell ref="AS98:AV98"/>
    <mergeCell ref="AW98:AZ98"/>
    <mergeCell ref="BA98:BD98"/>
    <mergeCell ref="B97:D97"/>
    <mergeCell ref="E97:AN97"/>
    <mergeCell ref="AO97:AR97"/>
    <mergeCell ref="AS97:AV97"/>
    <mergeCell ref="AW97:AZ97"/>
    <mergeCell ref="BA97:BD97"/>
    <mergeCell ref="B96:D96"/>
    <mergeCell ref="E96:AN96"/>
    <mergeCell ref="AO96:AR96"/>
    <mergeCell ref="AS96:AV96"/>
    <mergeCell ref="AW96:AZ96"/>
    <mergeCell ref="BA96:BD96"/>
    <mergeCell ref="B101:AN101"/>
    <mergeCell ref="AO101:BD101"/>
    <mergeCell ref="B102:D102"/>
    <mergeCell ref="E102:AN102"/>
    <mergeCell ref="AO102:AR102"/>
    <mergeCell ref="AS102:AV102"/>
    <mergeCell ref="AW102:AZ102"/>
    <mergeCell ref="BA102:BD102"/>
    <mergeCell ref="B100:D100"/>
    <mergeCell ref="E100:AN100"/>
    <mergeCell ref="AO100:AR100"/>
    <mergeCell ref="AS100:AV100"/>
    <mergeCell ref="AW100:AZ100"/>
    <mergeCell ref="BA100:BD100"/>
    <mergeCell ref="B99:D99"/>
    <mergeCell ref="E99:AN99"/>
    <mergeCell ref="AO99:AR99"/>
    <mergeCell ref="AS99:AV99"/>
    <mergeCell ref="AW99:AZ99"/>
    <mergeCell ref="BA99:BD99"/>
    <mergeCell ref="B106:D106"/>
    <mergeCell ref="E106:AN106"/>
    <mergeCell ref="AO106:AR106"/>
    <mergeCell ref="AS106:AV106"/>
    <mergeCell ref="AW106:AZ106"/>
    <mergeCell ref="BA106:BD106"/>
    <mergeCell ref="B105:D105"/>
    <mergeCell ref="E105:AN105"/>
    <mergeCell ref="AO105:AR105"/>
    <mergeCell ref="AS105:AV105"/>
    <mergeCell ref="AW105:AZ105"/>
    <mergeCell ref="BA105:BD105"/>
    <mergeCell ref="B103:BD103"/>
    <mergeCell ref="B104:D104"/>
    <mergeCell ref="E104:AN104"/>
    <mergeCell ref="AO104:AR104"/>
    <mergeCell ref="AS104:AV104"/>
    <mergeCell ref="AW104:AZ104"/>
    <mergeCell ref="BA104:BD104"/>
    <mergeCell ref="B112:D112"/>
    <mergeCell ref="E112:AN112"/>
    <mergeCell ref="AO112:AR112"/>
    <mergeCell ref="AS112:AV112"/>
    <mergeCell ref="AW112:AZ112"/>
    <mergeCell ref="BA112:BD112"/>
    <mergeCell ref="B111:D111"/>
    <mergeCell ref="E111:AN111"/>
    <mergeCell ref="AO111:AR111"/>
    <mergeCell ref="AS111:AV111"/>
    <mergeCell ref="AW111:AZ111"/>
    <mergeCell ref="BA111:BD111"/>
    <mergeCell ref="B107:AN107"/>
    <mergeCell ref="AO107:BD107"/>
    <mergeCell ref="A108:BD108"/>
    <mergeCell ref="B109:BD109"/>
    <mergeCell ref="B110:D110"/>
    <mergeCell ref="E110:AN110"/>
    <mergeCell ref="AO110:AR110"/>
    <mergeCell ref="AS110:AV110"/>
    <mergeCell ref="AW110:AZ110"/>
    <mergeCell ref="BA110:BD110"/>
    <mergeCell ref="B115:D115"/>
    <mergeCell ref="E115:AN115"/>
    <mergeCell ref="AO115:AR115"/>
    <mergeCell ref="AS115:AV115"/>
    <mergeCell ref="AW115:AZ115"/>
    <mergeCell ref="BA115:BD115"/>
    <mergeCell ref="B114:D114"/>
    <mergeCell ref="E114:AN114"/>
    <mergeCell ref="AO114:AR114"/>
    <mergeCell ref="AS114:AV114"/>
    <mergeCell ref="AW114:AZ114"/>
    <mergeCell ref="BA114:BD114"/>
    <mergeCell ref="B113:D113"/>
    <mergeCell ref="E113:AN113"/>
    <mergeCell ref="AO113:AR113"/>
    <mergeCell ref="AS113:AV113"/>
    <mergeCell ref="AW113:AZ113"/>
    <mergeCell ref="BA113:BD113"/>
    <mergeCell ref="B118:D118"/>
    <mergeCell ref="E118:AN118"/>
    <mergeCell ref="AO118:AR118"/>
    <mergeCell ref="AS118:AV118"/>
    <mergeCell ref="AW118:AZ118"/>
    <mergeCell ref="BA118:BD118"/>
    <mergeCell ref="B117:D117"/>
    <mergeCell ref="E117:AN117"/>
    <mergeCell ref="AO117:AR117"/>
    <mergeCell ref="AS117:AV117"/>
    <mergeCell ref="AW117:AZ117"/>
    <mergeCell ref="BA117:BD117"/>
    <mergeCell ref="B116:D116"/>
    <mergeCell ref="E116:AN116"/>
    <mergeCell ref="AO116:AR116"/>
    <mergeCell ref="AS116:AV116"/>
    <mergeCell ref="AW116:AZ116"/>
    <mergeCell ref="BA116:BD116"/>
    <mergeCell ref="B121:D121"/>
    <mergeCell ref="E121:AN121"/>
    <mergeCell ref="AO121:AR121"/>
    <mergeCell ref="AS121:AV121"/>
    <mergeCell ref="AW121:AZ121"/>
    <mergeCell ref="BA121:BD121"/>
    <mergeCell ref="B120:D120"/>
    <mergeCell ref="E120:AN120"/>
    <mergeCell ref="AO120:AR120"/>
    <mergeCell ref="AS120:AV120"/>
    <mergeCell ref="AW120:AZ120"/>
    <mergeCell ref="BA120:BD120"/>
    <mergeCell ref="B119:D119"/>
    <mergeCell ref="E119:AN119"/>
    <mergeCell ref="AO119:AR119"/>
    <mergeCell ref="AS119:AV119"/>
    <mergeCell ref="AW119:AZ119"/>
    <mergeCell ref="BA119:BD119"/>
    <mergeCell ref="B124:AN124"/>
    <mergeCell ref="AO124:BD124"/>
    <mergeCell ref="A125:BD125"/>
    <mergeCell ref="B126:BD126"/>
    <mergeCell ref="B127:D127"/>
    <mergeCell ref="E127:AM127"/>
    <mergeCell ref="AO127:AR127"/>
    <mergeCell ref="AS127:AV127"/>
    <mergeCell ref="AW127:AZ127"/>
    <mergeCell ref="BA127:BD127"/>
    <mergeCell ref="B123:D123"/>
    <mergeCell ref="E123:AN123"/>
    <mergeCell ref="AO123:AR123"/>
    <mergeCell ref="AS123:AV123"/>
    <mergeCell ref="AW123:AZ123"/>
    <mergeCell ref="BA123:BD123"/>
    <mergeCell ref="B122:D122"/>
    <mergeCell ref="E122:AN122"/>
    <mergeCell ref="AO122:AR122"/>
    <mergeCell ref="AS122:AV122"/>
    <mergeCell ref="AW122:AZ122"/>
    <mergeCell ref="BA122:BD122"/>
    <mergeCell ref="B130:D130"/>
    <mergeCell ref="E130:AN130"/>
    <mergeCell ref="AO130:AR130"/>
    <mergeCell ref="AS130:AV130"/>
    <mergeCell ref="AW130:AZ130"/>
    <mergeCell ref="BA130:BD130"/>
    <mergeCell ref="B129:D129"/>
    <mergeCell ref="E129:AN129"/>
    <mergeCell ref="AO129:AR129"/>
    <mergeCell ref="AS129:AV129"/>
    <mergeCell ref="AW129:AZ129"/>
    <mergeCell ref="BA129:BD129"/>
    <mergeCell ref="B128:D128"/>
    <mergeCell ref="E128:AN128"/>
    <mergeCell ref="AO128:AR128"/>
    <mergeCell ref="AS128:AV128"/>
    <mergeCell ref="AW128:AZ128"/>
    <mergeCell ref="BA128:BD128"/>
    <mergeCell ref="B133:D133"/>
    <mergeCell ref="E133:AN133"/>
    <mergeCell ref="AO133:AR133"/>
    <mergeCell ref="AS133:AV133"/>
    <mergeCell ref="AW133:AZ133"/>
    <mergeCell ref="BA133:BD133"/>
    <mergeCell ref="B132:D132"/>
    <mergeCell ref="E132:AN132"/>
    <mergeCell ref="AO132:AR132"/>
    <mergeCell ref="AS132:AV132"/>
    <mergeCell ref="AW132:AZ132"/>
    <mergeCell ref="BA132:BD132"/>
    <mergeCell ref="B131:D131"/>
    <mergeCell ref="E131:AN131"/>
    <mergeCell ref="AO131:AR131"/>
    <mergeCell ref="AS131:AV131"/>
    <mergeCell ref="AW131:AZ131"/>
    <mergeCell ref="BA131:BD131"/>
    <mergeCell ref="B136:D136"/>
    <mergeCell ref="E136:AN136"/>
    <mergeCell ref="AO136:AR136"/>
    <mergeCell ref="AS136:AV136"/>
    <mergeCell ref="AW136:AZ136"/>
    <mergeCell ref="BA136:BD136"/>
    <mergeCell ref="B135:D135"/>
    <mergeCell ref="E135:AN135"/>
    <mergeCell ref="AO135:AR135"/>
    <mergeCell ref="AS135:AV135"/>
    <mergeCell ref="AW135:AZ135"/>
    <mergeCell ref="BA135:BD135"/>
    <mergeCell ref="B134:D134"/>
    <mergeCell ref="E134:AN134"/>
    <mergeCell ref="AO134:AR134"/>
    <mergeCell ref="AS134:AV134"/>
    <mergeCell ref="AW134:AZ134"/>
    <mergeCell ref="BA134:BD134"/>
    <mergeCell ref="B139:AN139"/>
    <mergeCell ref="AO139:BD139"/>
    <mergeCell ref="A140:BD140"/>
    <mergeCell ref="B141:BD141"/>
    <mergeCell ref="B142:D142"/>
    <mergeCell ref="E142:AM142"/>
    <mergeCell ref="AO142:AR142"/>
    <mergeCell ref="AS142:AV142"/>
    <mergeCell ref="AW142:AZ142"/>
    <mergeCell ref="BA142:BD142"/>
    <mergeCell ref="B138:D138"/>
    <mergeCell ref="E138:AN138"/>
    <mergeCell ref="AO138:AR138"/>
    <mergeCell ref="AS138:AV138"/>
    <mergeCell ref="AW138:AZ138"/>
    <mergeCell ref="BA138:BD138"/>
    <mergeCell ref="B137:D137"/>
    <mergeCell ref="E137:AN137"/>
    <mergeCell ref="AO137:AR137"/>
    <mergeCell ref="AS137:AV137"/>
    <mergeCell ref="AW137:AZ137"/>
    <mergeCell ref="BA137:BD137"/>
    <mergeCell ref="B145:D145"/>
    <mergeCell ref="E145:AN145"/>
    <mergeCell ref="AO145:AR145"/>
    <mergeCell ref="AS145:AV145"/>
    <mergeCell ref="AW145:AZ145"/>
    <mergeCell ref="BA145:BD145"/>
    <mergeCell ref="B144:D144"/>
    <mergeCell ref="E144:AN144"/>
    <mergeCell ref="AO144:AR144"/>
    <mergeCell ref="AS144:AV144"/>
    <mergeCell ref="AW144:AZ144"/>
    <mergeCell ref="BA144:BD144"/>
    <mergeCell ref="B143:D143"/>
    <mergeCell ref="E143:AN143"/>
    <mergeCell ref="AO143:AR143"/>
    <mergeCell ref="AS143:AV143"/>
    <mergeCell ref="AW143:AZ143"/>
    <mergeCell ref="BA143:BD143"/>
    <mergeCell ref="B148:D148"/>
    <mergeCell ref="E148:AN148"/>
    <mergeCell ref="AO148:AR148"/>
    <mergeCell ref="AS148:AV148"/>
    <mergeCell ref="AW148:AZ148"/>
    <mergeCell ref="BA148:BD148"/>
    <mergeCell ref="B147:D147"/>
    <mergeCell ref="E147:AN147"/>
    <mergeCell ref="AO147:AR147"/>
    <mergeCell ref="AS147:AV147"/>
    <mergeCell ref="AW147:AZ147"/>
    <mergeCell ref="BA147:BD147"/>
    <mergeCell ref="B146:D146"/>
    <mergeCell ref="E146:AN146"/>
    <mergeCell ref="AO146:AR146"/>
    <mergeCell ref="AS146:AV146"/>
    <mergeCell ref="AW146:AZ146"/>
    <mergeCell ref="BA146:BD146"/>
    <mergeCell ref="B151:D151"/>
    <mergeCell ref="E151:AN151"/>
    <mergeCell ref="AO151:AR151"/>
    <mergeCell ref="AS151:AV151"/>
    <mergeCell ref="AW151:AZ151"/>
    <mergeCell ref="BA151:BD151"/>
    <mergeCell ref="B150:D150"/>
    <mergeCell ref="E150:AN150"/>
    <mergeCell ref="AO150:AR150"/>
    <mergeCell ref="AS150:AV150"/>
    <mergeCell ref="AW150:AZ150"/>
    <mergeCell ref="BA150:BD150"/>
    <mergeCell ref="B149:D149"/>
    <mergeCell ref="E149:AN149"/>
    <mergeCell ref="AO149:AR149"/>
    <mergeCell ref="AS149:AV149"/>
    <mergeCell ref="AW149:AZ149"/>
    <mergeCell ref="BA149:BD149"/>
    <mergeCell ref="B154:D154"/>
    <mergeCell ref="E154:AN154"/>
    <mergeCell ref="AO154:AR154"/>
    <mergeCell ref="AS154:AV154"/>
    <mergeCell ref="AW154:AZ154"/>
    <mergeCell ref="BA154:BD154"/>
    <mergeCell ref="B153:D153"/>
    <mergeCell ref="E153:AN153"/>
    <mergeCell ref="AO153:AR153"/>
    <mergeCell ref="AS153:AV153"/>
    <mergeCell ref="AW153:AZ153"/>
    <mergeCell ref="BA153:BD153"/>
    <mergeCell ref="B152:D152"/>
    <mergeCell ref="E152:AN152"/>
    <mergeCell ref="AO152:AR152"/>
    <mergeCell ref="AS152:AV152"/>
    <mergeCell ref="AW152:AZ152"/>
    <mergeCell ref="BA152:BD152"/>
    <mergeCell ref="B157:D157"/>
    <mergeCell ref="E157:AN157"/>
    <mergeCell ref="AO157:AR157"/>
    <mergeCell ref="AS157:AV157"/>
    <mergeCell ref="AW157:AZ157"/>
    <mergeCell ref="BA157:BD157"/>
    <mergeCell ref="B156:D156"/>
    <mergeCell ref="E156:AN156"/>
    <mergeCell ref="AO156:AR156"/>
    <mergeCell ref="AS156:AV156"/>
    <mergeCell ref="AW156:AZ156"/>
    <mergeCell ref="BA156:BD156"/>
    <mergeCell ref="B155:D155"/>
    <mergeCell ref="E155:AN155"/>
    <mergeCell ref="AO155:AR155"/>
    <mergeCell ref="AS155:AV155"/>
    <mergeCell ref="AW155:AZ155"/>
    <mergeCell ref="BA155:BD155"/>
    <mergeCell ref="B160:D160"/>
    <mergeCell ref="E160:AN160"/>
    <mergeCell ref="AO160:AR160"/>
    <mergeCell ref="AS160:AV160"/>
    <mergeCell ref="AW160:AZ160"/>
    <mergeCell ref="BA160:BD160"/>
    <mergeCell ref="B159:D159"/>
    <mergeCell ref="E159:AN159"/>
    <mergeCell ref="AO159:AR159"/>
    <mergeCell ref="AS159:AV159"/>
    <mergeCell ref="AW159:AZ159"/>
    <mergeCell ref="BA159:BD159"/>
    <mergeCell ref="B158:D158"/>
    <mergeCell ref="E158:AN158"/>
    <mergeCell ref="AO158:AR158"/>
    <mergeCell ref="AS158:AV158"/>
    <mergeCell ref="AW158:AZ158"/>
    <mergeCell ref="BA158:BD158"/>
    <mergeCell ref="B163:D163"/>
    <mergeCell ref="E163:AN163"/>
    <mergeCell ref="AO163:AR163"/>
    <mergeCell ref="AS163:AV163"/>
    <mergeCell ref="AW163:AZ163"/>
    <mergeCell ref="BA163:BD163"/>
    <mergeCell ref="B162:D162"/>
    <mergeCell ref="E162:AN162"/>
    <mergeCell ref="AO162:AR162"/>
    <mergeCell ref="AS162:AV162"/>
    <mergeCell ref="AW162:AZ162"/>
    <mergeCell ref="BA162:BD162"/>
    <mergeCell ref="B161:D161"/>
    <mergeCell ref="E161:AN161"/>
    <mergeCell ref="AO161:AR161"/>
    <mergeCell ref="AS161:AV161"/>
    <mergeCell ref="AW161:AZ161"/>
    <mergeCell ref="BA161:BD161"/>
    <mergeCell ref="B169:D169"/>
    <mergeCell ref="E169:AN169"/>
    <mergeCell ref="AO169:AR169"/>
    <mergeCell ref="AS169:AV169"/>
    <mergeCell ref="AW169:AZ169"/>
    <mergeCell ref="BA169:BD169"/>
    <mergeCell ref="B168:D168"/>
    <mergeCell ref="E168:AN168"/>
    <mergeCell ref="AO168:AR168"/>
    <mergeCell ref="AS168:AV168"/>
    <mergeCell ref="AW168:AZ168"/>
    <mergeCell ref="BA168:BD168"/>
    <mergeCell ref="B164:AN164"/>
    <mergeCell ref="AO164:BD164"/>
    <mergeCell ref="A165:BD165"/>
    <mergeCell ref="B166:BD166"/>
    <mergeCell ref="B167:D167"/>
    <mergeCell ref="E167:AM167"/>
    <mergeCell ref="AO167:AR167"/>
    <mergeCell ref="AS167:AV167"/>
    <mergeCell ref="AW167:AZ167"/>
    <mergeCell ref="BA167:BD167"/>
    <mergeCell ref="BA173:BD173"/>
    <mergeCell ref="B174:D174"/>
    <mergeCell ref="E174:AI174"/>
    <mergeCell ref="AJ174:AN174"/>
    <mergeCell ref="AO174:AR174"/>
    <mergeCell ref="AS174:AV174"/>
    <mergeCell ref="AW174:AZ174"/>
    <mergeCell ref="BA174:BD174"/>
    <mergeCell ref="B170:AN170"/>
    <mergeCell ref="AO170:BD170"/>
    <mergeCell ref="A171:BD171"/>
    <mergeCell ref="B172:BD172"/>
    <mergeCell ref="B173:D173"/>
    <mergeCell ref="E173:AI173"/>
    <mergeCell ref="AJ173:AM173"/>
    <mergeCell ref="AO173:AR173"/>
    <mergeCell ref="AS173:AV173"/>
    <mergeCell ref="AW173:AZ173"/>
    <mergeCell ref="BA177:BD177"/>
    <mergeCell ref="B178:AN178"/>
    <mergeCell ref="AO178:BD178"/>
    <mergeCell ref="A179:BD179"/>
    <mergeCell ref="B180:AN180"/>
    <mergeCell ref="AO180:BD180"/>
    <mergeCell ref="B177:D177"/>
    <mergeCell ref="E177:AI177"/>
    <mergeCell ref="AJ177:AN177"/>
    <mergeCell ref="AO177:AR177"/>
    <mergeCell ref="AS177:AV177"/>
    <mergeCell ref="AW177:AZ177"/>
    <mergeCell ref="BA175:BD175"/>
    <mergeCell ref="B176:D176"/>
    <mergeCell ref="E176:AI176"/>
    <mergeCell ref="AJ176:AN176"/>
    <mergeCell ref="AO176:AR176"/>
    <mergeCell ref="AS176:AV176"/>
    <mergeCell ref="AW176:AZ176"/>
    <mergeCell ref="BA176:BD176"/>
    <mergeCell ref="B175:D175"/>
    <mergeCell ref="E175:AI175"/>
    <mergeCell ref="AJ175:AN175"/>
    <mergeCell ref="AO175:AR175"/>
    <mergeCell ref="AS175:AV175"/>
    <mergeCell ref="AW175:AZ175"/>
    <mergeCell ref="B186:D186"/>
    <mergeCell ref="E186:AN186"/>
    <mergeCell ref="AO186:AR186"/>
    <mergeCell ref="AS186:AV186"/>
    <mergeCell ref="AW186:AZ186"/>
    <mergeCell ref="BA186:BD186"/>
    <mergeCell ref="B185:D185"/>
    <mergeCell ref="E185:AN185"/>
    <mergeCell ref="AO185:AR185"/>
    <mergeCell ref="AS185:AV185"/>
    <mergeCell ref="AW185:AZ185"/>
    <mergeCell ref="BA185:BD185"/>
    <mergeCell ref="A181:BD181"/>
    <mergeCell ref="B182:BD182"/>
    <mergeCell ref="B183:BD183"/>
    <mergeCell ref="B184:D184"/>
    <mergeCell ref="E184:AN184"/>
    <mergeCell ref="AO184:AR184"/>
    <mergeCell ref="AS184:AV184"/>
    <mergeCell ref="AW184:AZ184"/>
    <mergeCell ref="BA184:BD184"/>
    <mergeCell ref="BL188:BP188"/>
    <mergeCell ref="B189:D189"/>
    <mergeCell ref="E189:AN189"/>
    <mergeCell ref="AO189:AR189"/>
    <mergeCell ref="AS189:AV189"/>
    <mergeCell ref="AW189:AZ189"/>
    <mergeCell ref="BA189:BD189"/>
    <mergeCell ref="B188:D188"/>
    <mergeCell ref="E188:AN188"/>
    <mergeCell ref="AO188:AR188"/>
    <mergeCell ref="AS188:AV188"/>
    <mergeCell ref="AW188:AZ188"/>
    <mergeCell ref="BA188:BD188"/>
    <mergeCell ref="B187:D187"/>
    <mergeCell ref="E187:AN187"/>
    <mergeCell ref="AO187:AR187"/>
    <mergeCell ref="AS187:AV187"/>
    <mergeCell ref="AW187:AZ187"/>
    <mergeCell ref="BA187:BD187"/>
    <mergeCell ref="B194:BD194"/>
    <mergeCell ref="B195:BD195"/>
    <mergeCell ref="B196:BD196"/>
    <mergeCell ref="B197:AC197"/>
    <mergeCell ref="AD197:AN197"/>
    <mergeCell ref="AO197:BD197"/>
    <mergeCell ref="BA190:BD190"/>
    <mergeCell ref="B191:AN191"/>
    <mergeCell ref="AO191:BD191"/>
    <mergeCell ref="B192:BD192"/>
    <mergeCell ref="B193:AN193"/>
    <mergeCell ref="AO193:BD193"/>
    <mergeCell ref="B190:D190"/>
    <mergeCell ref="E190:AD190"/>
    <mergeCell ref="AE190:AM190"/>
    <mergeCell ref="AO190:AR190"/>
    <mergeCell ref="AS190:AV190"/>
    <mergeCell ref="AW190:AZ190"/>
    <mergeCell ref="B202:AC202"/>
    <mergeCell ref="AD202:AN202"/>
    <mergeCell ref="AO202:BD202"/>
    <mergeCell ref="B203:BD203"/>
    <mergeCell ref="B204:AC204"/>
    <mergeCell ref="AD204:AN204"/>
    <mergeCell ref="AO204:BD204"/>
    <mergeCell ref="B200:AC200"/>
    <mergeCell ref="AD200:AN200"/>
    <mergeCell ref="AO200:BD200"/>
    <mergeCell ref="B201:AC201"/>
    <mergeCell ref="AD201:AN201"/>
    <mergeCell ref="AO201:BD201"/>
    <mergeCell ref="B198:AC198"/>
    <mergeCell ref="AD198:AN198"/>
    <mergeCell ref="AO198:BD198"/>
    <mergeCell ref="B199:AC199"/>
    <mergeCell ref="AD199:AN199"/>
    <mergeCell ref="AO199:BD199"/>
    <mergeCell ref="B209:AC209"/>
    <mergeCell ref="AD209:AN209"/>
    <mergeCell ref="AO209:BD209"/>
    <mergeCell ref="B210:AC210"/>
    <mergeCell ref="AD210:AN210"/>
    <mergeCell ref="AO210:BD210"/>
    <mergeCell ref="B207:AC207"/>
    <mergeCell ref="AD207:AN207"/>
    <mergeCell ref="AO207:BD207"/>
    <mergeCell ref="B208:AC208"/>
    <mergeCell ref="AD208:AN208"/>
    <mergeCell ref="AO208:BD208"/>
    <mergeCell ref="B205:AC205"/>
    <mergeCell ref="AD205:AN205"/>
    <mergeCell ref="AO205:BD205"/>
    <mergeCell ref="B206:AC206"/>
    <mergeCell ref="AD206:AN206"/>
    <mergeCell ref="AO206:BD206"/>
    <mergeCell ref="AO218:BD219"/>
    <mergeCell ref="B219:AC219"/>
    <mergeCell ref="AD219:AM219"/>
    <mergeCell ref="B220:S220"/>
    <mergeCell ref="T220:AM220"/>
    <mergeCell ref="AO220:BD221"/>
    <mergeCell ref="B221:S221"/>
    <mergeCell ref="T221:AM221"/>
    <mergeCell ref="B215:AM215"/>
    <mergeCell ref="AO215:BD215"/>
    <mergeCell ref="B216:T216"/>
    <mergeCell ref="U216:AM216"/>
    <mergeCell ref="AO216:BD217"/>
    <mergeCell ref="B217:T217"/>
    <mergeCell ref="U217:AM217"/>
    <mergeCell ref="B211:BD211"/>
    <mergeCell ref="B212:AC212"/>
    <mergeCell ref="AD212:AN212"/>
    <mergeCell ref="AO212:BD212"/>
    <mergeCell ref="B213:AC213"/>
    <mergeCell ref="AD213:AN213"/>
    <mergeCell ref="AO213:BD213"/>
    <mergeCell ref="B225:T226"/>
    <mergeCell ref="U225:AN226"/>
    <mergeCell ref="AO225:BD226"/>
    <mergeCell ref="A227:BD227"/>
    <mergeCell ref="B228:D228"/>
    <mergeCell ref="E228:AN228"/>
    <mergeCell ref="AO228:AR228"/>
    <mergeCell ref="AS228:AV228"/>
    <mergeCell ref="AW228:AZ228"/>
    <mergeCell ref="BA228:BD228"/>
    <mergeCell ref="A222:BD222"/>
    <mergeCell ref="B223:T223"/>
    <mergeCell ref="U223:AN223"/>
    <mergeCell ref="AO223:BD223"/>
    <mergeCell ref="B224:T224"/>
    <mergeCell ref="U224:AN224"/>
    <mergeCell ref="AO224:BD224"/>
    <mergeCell ref="B231:D231"/>
    <mergeCell ref="E231:AN231"/>
    <mergeCell ref="AO231:AR231"/>
    <mergeCell ref="AS231:AV231"/>
    <mergeCell ref="AW231:AZ231"/>
    <mergeCell ref="BA231:BD231"/>
    <mergeCell ref="B230:D230"/>
    <mergeCell ref="E230:AN230"/>
    <mergeCell ref="AO230:AR230"/>
    <mergeCell ref="AS230:AV230"/>
    <mergeCell ref="AW230:AZ230"/>
    <mergeCell ref="BA230:BD230"/>
    <mergeCell ref="B229:D229"/>
    <mergeCell ref="E229:AN229"/>
    <mergeCell ref="AO229:AR229"/>
    <mergeCell ref="AS229:AV229"/>
    <mergeCell ref="AW229:AZ229"/>
    <mergeCell ref="BA229:BD229"/>
    <mergeCell ref="B234:D234"/>
    <mergeCell ref="E234:AN234"/>
    <mergeCell ref="AO234:AR234"/>
    <mergeCell ref="AS234:AV234"/>
    <mergeCell ref="AW234:AZ234"/>
    <mergeCell ref="BA234:BD234"/>
    <mergeCell ref="B233:D233"/>
    <mergeCell ref="E233:AN233"/>
    <mergeCell ref="AO233:AR233"/>
    <mergeCell ref="AS233:AV233"/>
    <mergeCell ref="AW233:AZ233"/>
    <mergeCell ref="BA233:BD233"/>
    <mergeCell ref="B232:D232"/>
    <mergeCell ref="E232:AN232"/>
    <mergeCell ref="AO232:AR232"/>
    <mergeCell ref="AS232:AV232"/>
    <mergeCell ref="AW232:AZ232"/>
    <mergeCell ref="BA232:BD232"/>
    <mergeCell ref="B237:D237"/>
    <mergeCell ref="E237:AN237"/>
    <mergeCell ref="AO237:AR237"/>
    <mergeCell ref="AS237:AV237"/>
    <mergeCell ref="AW237:AZ237"/>
    <mergeCell ref="BA237:BD237"/>
    <mergeCell ref="B236:D236"/>
    <mergeCell ref="E236:AN236"/>
    <mergeCell ref="AO236:AR236"/>
    <mergeCell ref="AS236:AV236"/>
    <mergeCell ref="AW236:AZ236"/>
    <mergeCell ref="BA236:BD236"/>
    <mergeCell ref="B235:D235"/>
    <mergeCell ref="E235:AN235"/>
    <mergeCell ref="AO235:AR235"/>
    <mergeCell ref="AS235:AV235"/>
    <mergeCell ref="AW235:AZ235"/>
    <mergeCell ref="BA235:BD235"/>
    <mergeCell ref="B240:D240"/>
    <mergeCell ref="E240:AN240"/>
    <mergeCell ref="AO240:AR240"/>
    <mergeCell ref="AS240:AV240"/>
    <mergeCell ref="AW240:AZ240"/>
    <mergeCell ref="BA240:BD240"/>
    <mergeCell ref="B239:D239"/>
    <mergeCell ref="E239:AN239"/>
    <mergeCell ref="AO239:AR239"/>
    <mergeCell ref="AS239:AV239"/>
    <mergeCell ref="AW239:AZ239"/>
    <mergeCell ref="BA239:BD239"/>
    <mergeCell ref="B238:D238"/>
    <mergeCell ref="E238:AN238"/>
    <mergeCell ref="AO238:AR238"/>
    <mergeCell ref="AS238:AV238"/>
    <mergeCell ref="AW238:AZ238"/>
    <mergeCell ref="BA238:BD238"/>
    <mergeCell ref="B243:D243"/>
    <mergeCell ref="E243:AN243"/>
    <mergeCell ref="AO243:AR243"/>
    <mergeCell ref="AS243:AV243"/>
    <mergeCell ref="AW243:AZ243"/>
    <mergeCell ref="BA243:BD243"/>
    <mergeCell ref="B242:D242"/>
    <mergeCell ref="E242:AN242"/>
    <mergeCell ref="AO242:AR242"/>
    <mergeCell ref="AS242:AV242"/>
    <mergeCell ref="AW242:AZ242"/>
    <mergeCell ref="BA242:BD242"/>
    <mergeCell ref="B241:D241"/>
    <mergeCell ref="E241:AN241"/>
    <mergeCell ref="AO241:AR241"/>
    <mergeCell ref="AS241:AV241"/>
    <mergeCell ref="AW241:AZ241"/>
    <mergeCell ref="BA241:BD241"/>
    <mergeCell ref="B246:D246"/>
    <mergeCell ref="E246:AN246"/>
    <mergeCell ref="AO246:AR246"/>
    <mergeCell ref="AS246:AV246"/>
    <mergeCell ref="AW246:AZ246"/>
    <mergeCell ref="BA246:BD246"/>
    <mergeCell ref="B245:D245"/>
    <mergeCell ref="E245:AN245"/>
    <mergeCell ref="AO245:AR245"/>
    <mergeCell ref="AS245:AV245"/>
    <mergeCell ref="AW245:AZ245"/>
    <mergeCell ref="BA245:BD245"/>
    <mergeCell ref="B244:D244"/>
    <mergeCell ref="E244:AN244"/>
    <mergeCell ref="AO244:AR244"/>
    <mergeCell ref="AS244:AV244"/>
    <mergeCell ref="AW244:AZ244"/>
    <mergeCell ref="BA244:BD244"/>
    <mergeCell ref="B249:D249"/>
    <mergeCell ref="E249:AN249"/>
    <mergeCell ref="AO249:AR249"/>
    <mergeCell ref="AS249:AV249"/>
    <mergeCell ref="AW249:AZ249"/>
    <mergeCell ref="BA249:BD249"/>
    <mergeCell ref="B248:D248"/>
    <mergeCell ref="E248:AN248"/>
    <mergeCell ref="AO248:AR248"/>
    <mergeCell ref="AS248:AV248"/>
    <mergeCell ref="AW248:AZ248"/>
    <mergeCell ref="BA248:BD248"/>
    <mergeCell ref="B247:D247"/>
    <mergeCell ref="E247:AN247"/>
    <mergeCell ref="AO247:AR247"/>
    <mergeCell ref="AS247:AV247"/>
    <mergeCell ref="AW247:AZ247"/>
    <mergeCell ref="BA247:BD247"/>
    <mergeCell ref="B252:D252"/>
    <mergeCell ref="E252:AN252"/>
    <mergeCell ref="AO252:AR252"/>
    <mergeCell ref="AS252:AV252"/>
    <mergeCell ref="AW252:AZ252"/>
    <mergeCell ref="BA252:BD252"/>
    <mergeCell ref="B251:D251"/>
    <mergeCell ref="E251:AN251"/>
    <mergeCell ref="AO251:AR251"/>
    <mergeCell ref="AS251:AV251"/>
    <mergeCell ref="AW251:AZ251"/>
    <mergeCell ref="BA251:BD251"/>
    <mergeCell ref="B250:D250"/>
    <mergeCell ref="E250:AN250"/>
    <mergeCell ref="AO250:AR250"/>
    <mergeCell ref="AS250:AV250"/>
    <mergeCell ref="AW250:AZ250"/>
    <mergeCell ref="BA250:BD250"/>
    <mergeCell ref="B255:D255"/>
    <mergeCell ref="E255:AN255"/>
    <mergeCell ref="AO255:AR255"/>
    <mergeCell ref="AS255:AV255"/>
    <mergeCell ref="AW255:AZ255"/>
    <mergeCell ref="BA255:BD255"/>
    <mergeCell ref="B254:D254"/>
    <mergeCell ref="E254:AN254"/>
    <mergeCell ref="AO254:AR254"/>
    <mergeCell ref="AS254:AV254"/>
    <mergeCell ref="AW254:AZ254"/>
    <mergeCell ref="BA254:BD254"/>
    <mergeCell ref="B253:D253"/>
    <mergeCell ref="E253:AN253"/>
    <mergeCell ref="AO253:AR253"/>
    <mergeCell ref="AS253:AV253"/>
    <mergeCell ref="AW253:AZ253"/>
    <mergeCell ref="BA253:BD253"/>
    <mergeCell ref="B258:D258"/>
    <mergeCell ref="E258:AN258"/>
    <mergeCell ref="AO258:AR258"/>
    <mergeCell ref="AS258:AV258"/>
    <mergeCell ref="AW258:AZ258"/>
    <mergeCell ref="BA258:BD258"/>
    <mergeCell ref="B257:D257"/>
    <mergeCell ref="E257:AN257"/>
    <mergeCell ref="AO257:AR257"/>
    <mergeCell ref="AS257:AV257"/>
    <mergeCell ref="AW257:AZ257"/>
    <mergeCell ref="BA257:BD257"/>
    <mergeCell ref="B256:D256"/>
    <mergeCell ref="E256:AN256"/>
    <mergeCell ref="AO256:AR256"/>
    <mergeCell ref="AS256:AV256"/>
    <mergeCell ref="AW256:AZ256"/>
    <mergeCell ref="BA256:BD256"/>
    <mergeCell ref="B261:D261"/>
    <mergeCell ref="E261:AN261"/>
    <mergeCell ref="AO261:AR261"/>
    <mergeCell ref="AS261:AV261"/>
    <mergeCell ref="AW261:AZ261"/>
    <mergeCell ref="BA261:BD261"/>
    <mergeCell ref="B260:D260"/>
    <mergeCell ref="E260:AN260"/>
    <mergeCell ref="AO260:AR260"/>
    <mergeCell ref="AS260:AV260"/>
    <mergeCell ref="AW260:AZ260"/>
    <mergeCell ref="BA260:BD260"/>
    <mergeCell ref="B259:D259"/>
    <mergeCell ref="E259:AN259"/>
    <mergeCell ref="AO259:AR259"/>
    <mergeCell ref="AS259:AV259"/>
    <mergeCell ref="AW259:AZ259"/>
    <mergeCell ref="BA259:BD259"/>
    <mergeCell ref="B264:D264"/>
    <mergeCell ref="E264:AN264"/>
    <mergeCell ref="AO264:AR264"/>
    <mergeCell ref="AS264:AV264"/>
    <mergeCell ref="AW264:AZ264"/>
    <mergeCell ref="BA264:BD264"/>
    <mergeCell ref="B263:D263"/>
    <mergeCell ref="E263:AN263"/>
    <mergeCell ref="AO263:AR263"/>
    <mergeCell ref="AS263:AV263"/>
    <mergeCell ref="AW263:AZ263"/>
    <mergeCell ref="BA263:BD263"/>
    <mergeCell ref="B262:D262"/>
    <mergeCell ref="E262:AN262"/>
    <mergeCell ref="AO262:AR262"/>
    <mergeCell ref="AS262:AV262"/>
    <mergeCell ref="AW262:AZ262"/>
    <mergeCell ref="BA262:BD262"/>
    <mergeCell ref="B267:D267"/>
    <mergeCell ref="E267:AN267"/>
    <mergeCell ref="AO267:AR267"/>
    <mergeCell ref="AS267:AV267"/>
    <mergeCell ref="AW267:AZ267"/>
    <mergeCell ref="BA267:BD267"/>
    <mergeCell ref="B266:D266"/>
    <mergeCell ref="E266:AN266"/>
    <mergeCell ref="AO266:AR266"/>
    <mergeCell ref="AS266:AV266"/>
    <mergeCell ref="AW266:AZ266"/>
    <mergeCell ref="BA266:BD266"/>
    <mergeCell ref="B265:D265"/>
    <mergeCell ref="E265:AN265"/>
    <mergeCell ref="AO265:AR265"/>
    <mergeCell ref="AS265:AV265"/>
    <mergeCell ref="AW265:AZ265"/>
    <mergeCell ref="BA265:BD265"/>
    <mergeCell ref="B270:D270"/>
    <mergeCell ref="E270:AN270"/>
    <mergeCell ref="AO270:AR270"/>
    <mergeCell ref="AS270:AV270"/>
    <mergeCell ref="AW270:AZ270"/>
    <mergeCell ref="BA270:BD270"/>
    <mergeCell ref="B269:D269"/>
    <mergeCell ref="E269:AN269"/>
    <mergeCell ref="AO269:AR269"/>
    <mergeCell ref="AS269:AV269"/>
    <mergeCell ref="AW269:AZ269"/>
    <mergeCell ref="BA269:BD269"/>
    <mergeCell ref="B268:D268"/>
    <mergeCell ref="E268:AN268"/>
    <mergeCell ref="AO268:AR268"/>
    <mergeCell ref="AS268:AV268"/>
    <mergeCell ref="AW268:AZ268"/>
    <mergeCell ref="BA268:BD268"/>
    <mergeCell ref="B273:D273"/>
    <mergeCell ref="E273:AN273"/>
    <mergeCell ref="AO273:AR273"/>
    <mergeCell ref="AS273:AV273"/>
    <mergeCell ref="AW273:AZ273"/>
    <mergeCell ref="BA273:BD273"/>
    <mergeCell ref="B272:D272"/>
    <mergeCell ref="E272:AN272"/>
    <mergeCell ref="AO272:AR272"/>
    <mergeCell ref="AS272:AV272"/>
    <mergeCell ref="AW272:AZ272"/>
    <mergeCell ref="BA272:BD272"/>
    <mergeCell ref="B271:D271"/>
    <mergeCell ref="E271:AN271"/>
    <mergeCell ref="AO271:AR271"/>
    <mergeCell ref="AS271:AV271"/>
    <mergeCell ref="AW271:AZ271"/>
    <mergeCell ref="BA271:BD271"/>
    <mergeCell ref="B276:D276"/>
    <mergeCell ref="E276:AN276"/>
    <mergeCell ref="AO276:AR276"/>
    <mergeCell ref="AS276:AV276"/>
    <mergeCell ref="AW276:AZ276"/>
    <mergeCell ref="BA276:BD276"/>
    <mergeCell ref="B275:D275"/>
    <mergeCell ref="E275:AN275"/>
    <mergeCell ref="AO275:AR275"/>
    <mergeCell ref="AS275:AV275"/>
    <mergeCell ref="AW275:AZ275"/>
    <mergeCell ref="BA275:BD275"/>
    <mergeCell ref="B274:D274"/>
    <mergeCell ref="E274:AN274"/>
    <mergeCell ref="AO274:AR274"/>
    <mergeCell ref="AS274:AV274"/>
    <mergeCell ref="AW274:AZ274"/>
    <mergeCell ref="BA274:BD274"/>
    <mergeCell ref="B279:D279"/>
    <mergeCell ref="E279:AN279"/>
    <mergeCell ref="AO279:AR279"/>
    <mergeCell ref="AS279:AV279"/>
    <mergeCell ref="AW279:AZ279"/>
    <mergeCell ref="BA279:BD279"/>
    <mergeCell ref="B278:D278"/>
    <mergeCell ref="E278:AN278"/>
    <mergeCell ref="AO278:AR278"/>
    <mergeCell ref="AS278:AV278"/>
    <mergeCell ref="AW278:AZ278"/>
    <mergeCell ref="BA278:BD278"/>
    <mergeCell ref="B277:D277"/>
    <mergeCell ref="E277:AN277"/>
    <mergeCell ref="AO277:AR277"/>
    <mergeCell ref="AS277:AV277"/>
    <mergeCell ref="AW277:AZ277"/>
    <mergeCell ref="BA277:BD277"/>
    <mergeCell ref="B282:D282"/>
    <mergeCell ref="E282:AN282"/>
    <mergeCell ref="AO282:AR282"/>
    <mergeCell ref="AS282:AV282"/>
    <mergeCell ref="AW282:AZ282"/>
    <mergeCell ref="BA282:BD282"/>
    <mergeCell ref="B281:D281"/>
    <mergeCell ref="E281:AN281"/>
    <mergeCell ref="AO281:AR281"/>
    <mergeCell ref="AS281:AV281"/>
    <mergeCell ref="AW281:AZ281"/>
    <mergeCell ref="BA281:BD281"/>
    <mergeCell ref="B280:D280"/>
    <mergeCell ref="E280:AN280"/>
    <mergeCell ref="AO280:AR280"/>
    <mergeCell ref="AS280:AV280"/>
    <mergeCell ref="AW280:AZ280"/>
    <mergeCell ref="BA280:BD280"/>
    <mergeCell ref="B285:D285"/>
    <mergeCell ref="E285:AN285"/>
    <mergeCell ref="AO285:AR285"/>
    <mergeCell ref="AS285:AV285"/>
    <mergeCell ref="AW285:AZ285"/>
    <mergeCell ref="BA285:BD285"/>
    <mergeCell ref="B284:D284"/>
    <mergeCell ref="E284:AN284"/>
    <mergeCell ref="AO284:AR284"/>
    <mergeCell ref="AS284:AV284"/>
    <mergeCell ref="AW284:AZ284"/>
    <mergeCell ref="BA284:BD284"/>
    <mergeCell ref="B283:D283"/>
    <mergeCell ref="E283:AN283"/>
    <mergeCell ref="AO283:AR283"/>
    <mergeCell ref="AS283:AV283"/>
    <mergeCell ref="AW283:AZ283"/>
    <mergeCell ref="BA283:BD283"/>
    <mergeCell ref="B288:D288"/>
    <mergeCell ref="E288:AN288"/>
    <mergeCell ref="AO288:AR288"/>
    <mergeCell ref="AS288:AV288"/>
    <mergeCell ref="AW288:AZ288"/>
    <mergeCell ref="BA288:BD288"/>
    <mergeCell ref="B287:D287"/>
    <mergeCell ref="E287:AN287"/>
    <mergeCell ref="AO287:AR287"/>
    <mergeCell ref="AS287:AV287"/>
    <mergeCell ref="AW287:AZ287"/>
    <mergeCell ref="BA287:BD287"/>
    <mergeCell ref="B286:D286"/>
    <mergeCell ref="E286:AN286"/>
    <mergeCell ref="AO286:AR286"/>
    <mergeCell ref="AS286:AV286"/>
    <mergeCell ref="AW286:AZ286"/>
    <mergeCell ref="BA286:BD286"/>
    <mergeCell ref="B291:D291"/>
    <mergeCell ref="E291:AN291"/>
    <mergeCell ref="AO291:AR291"/>
    <mergeCell ref="AS291:AV291"/>
    <mergeCell ref="AW291:AZ291"/>
    <mergeCell ref="BA291:BD291"/>
    <mergeCell ref="B290:D290"/>
    <mergeCell ref="E290:AN290"/>
    <mergeCell ref="AO290:AR290"/>
    <mergeCell ref="AS290:AV290"/>
    <mergeCell ref="AW290:AZ290"/>
    <mergeCell ref="BA290:BD290"/>
    <mergeCell ref="B289:D289"/>
    <mergeCell ref="E289:AN289"/>
    <mergeCell ref="AO289:AR289"/>
    <mergeCell ref="AS289:AV289"/>
    <mergeCell ref="AW289:AZ289"/>
    <mergeCell ref="BA289:BD289"/>
    <mergeCell ref="B294:D294"/>
    <mergeCell ref="E294:AN294"/>
    <mergeCell ref="AO294:AR294"/>
    <mergeCell ref="AS294:AV294"/>
    <mergeCell ref="AW294:AZ294"/>
    <mergeCell ref="BA294:BD294"/>
    <mergeCell ref="B293:D293"/>
    <mergeCell ref="E293:AN293"/>
    <mergeCell ref="AO293:AR293"/>
    <mergeCell ref="AS293:AV293"/>
    <mergeCell ref="AW293:AZ293"/>
    <mergeCell ref="BA293:BD293"/>
    <mergeCell ref="B292:D292"/>
    <mergeCell ref="E292:AN292"/>
    <mergeCell ref="AO292:AR292"/>
    <mergeCell ref="AS292:AV292"/>
    <mergeCell ref="AW292:AZ292"/>
    <mergeCell ref="BA292:BD292"/>
    <mergeCell ref="B297:D297"/>
    <mergeCell ref="E297:AN297"/>
    <mergeCell ref="AO297:AR297"/>
    <mergeCell ref="AS297:AV297"/>
    <mergeCell ref="AW297:AZ297"/>
    <mergeCell ref="BA297:BD297"/>
    <mergeCell ref="B296:D296"/>
    <mergeCell ref="E296:AN296"/>
    <mergeCell ref="AO296:AR296"/>
    <mergeCell ref="AS296:AV296"/>
    <mergeCell ref="AW296:AZ296"/>
    <mergeCell ref="BA296:BD296"/>
    <mergeCell ref="B295:D295"/>
    <mergeCell ref="E295:AN295"/>
    <mergeCell ref="AO295:AR295"/>
    <mergeCell ref="AS295:AV295"/>
    <mergeCell ref="AW295:AZ295"/>
    <mergeCell ref="BA295:BD295"/>
    <mergeCell ref="B300:D300"/>
    <mergeCell ref="E300:AN300"/>
    <mergeCell ref="AO300:AR300"/>
    <mergeCell ref="AS300:AV300"/>
    <mergeCell ref="AW300:AZ300"/>
    <mergeCell ref="BA300:BD300"/>
    <mergeCell ref="B299:D299"/>
    <mergeCell ref="E299:AN299"/>
    <mergeCell ref="AO299:AR299"/>
    <mergeCell ref="AS299:AV299"/>
    <mergeCell ref="AW299:AZ299"/>
    <mergeCell ref="BA299:BD299"/>
    <mergeCell ref="B298:D298"/>
    <mergeCell ref="E298:AN298"/>
    <mergeCell ref="AO298:AR298"/>
    <mergeCell ref="AS298:AV298"/>
    <mergeCell ref="AW298:AZ298"/>
    <mergeCell ref="BA298:BD298"/>
    <mergeCell ref="B303:D303"/>
    <mergeCell ref="E303:AN303"/>
    <mergeCell ref="AO303:AR303"/>
    <mergeCell ref="AS303:AV303"/>
    <mergeCell ref="AW303:AZ303"/>
    <mergeCell ref="BA303:BD303"/>
    <mergeCell ref="B302:D302"/>
    <mergeCell ref="E302:AN302"/>
    <mergeCell ref="AO302:AR302"/>
    <mergeCell ref="AS302:AV302"/>
    <mergeCell ref="AW302:AZ302"/>
    <mergeCell ref="BA302:BD302"/>
    <mergeCell ref="B301:D301"/>
    <mergeCell ref="E301:AN301"/>
    <mergeCell ref="AO301:AR301"/>
    <mergeCell ref="AS301:AV301"/>
    <mergeCell ref="AW301:AZ301"/>
    <mergeCell ref="BA301:BD301"/>
    <mergeCell ref="B306:D306"/>
    <mergeCell ref="E306:AN306"/>
    <mergeCell ref="AO306:AR306"/>
    <mergeCell ref="AS306:AV306"/>
    <mergeCell ref="AW306:AZ306"/>
    <mergeCell ref="BA306:BD306"/>
    <mergeCell ref="B305:D305"/>
    <mergeCell ref="E305:AN305"/>
    <mergeCell ref="AO305:AR305"/>
    <mergeCell ref="AS305:AV305"/>
    <mergeCell ref="AW305:AZ305"/>
    <mergeCell ref="BA305:BD305"/>
    <mergeCell ref="B304:D304"/>
    <mergeCell ref="E304:AN304"/>
    <mergeCell ref="AO304:AR304"/>
    <mergeCell ref="AS304:AV304"/>
    <mergeCell ref="AW304:AZ304"/>
    <mergeCell ref="BA304:BD304"/>
    <mergeCell ref="B309:D309"/>
    <mergeCell ref="E309:AN309"/>
    <mergeCell ref="AO309:AR309"/>
    <mergeCell ref="AS309:AV309"/>
    <mergeCell ref="AW309:AZ309"/>
    <mergeCell ref="BA309:BD309"/>
    <mergeCell ref="B308:D308"/>
    <mergeCell ref="E308:AN308"/>
    <mergeCell ref="AO308:AR308"/>
    <mergeCell ref="AS308:AV308"/>
    <mergeCell ref="AW308:AZ308"/>
    <mergeCell ref="BA308:BD308"/>
    <mergeCell ref="B307:D307"/>
    <mergeCell ref="E307:AN307"/>
    <mergeCell ref="AO307:AR307"/>
    <mergeCell ref="AS307:AV307"/>
    <mergeCell ref="AW307:AZ307"/>
    <mergeCell ref="BA307:BD307"/>
    <mergeCell ref="B312:D312"/>
    <mergeCell ref="E312:AN312"/>
    <mergeCell ref="AO312:AR312"/>
    <mergeCell ref="AS312:AV312"/>
    <mergeCell ref="AW312:AZ312"/>
    <mergeCell ref="BA312:BD312"/>
    <mergeCell ref="B311:D311"/>
    <mergeCell ref="E311:AN311"/>
    <mergeCell ref="AO311:AR311"/>
    <mergeCell ref="AS311:AV311"/>
    <mergeCell ref="AW311:AZ311"/>
    <mergeCell ref="BA311:BD311"/>
    <mergeCell ref="B310:D310"/>
    <mergeCell ref="E310:AN310"/>
    <mergeCell ref="AO310:AR310"/>
    <mergeCell ref="AS310:AV310"/>
    <mergeCell ref="AW310:AZ310"/>
    <mergeCell ref="BA310:BD310"/>
    <mergeCell ref="B315:D315"/>
    <mergeCell ref="E315:AN315"/>
    <mergeCell ref="AO315:AR315"/>
    <mergeCell ref="AS315:AV315"/>
    <mergeCell ref="AW315:AZ315"/>
    <mergeCell ref="BA315:BD315"/>
    <mergeCell ref="B314:D314"/>
    <mergeCell ref="E314:AN314"/>
    <mergeCell ref="AO314:AR314"/>
    <mergeCell ref="AS314:AV314"/>
    <mergeCell ref="AW314:AZ314"/>
    <mergeCell ref="BA314:BD314"/>
    <mergeCell ref="B313:D313"/>
    <mergeCell ref="E313:AN313"/>
    <mergeCell ref="AO313:AR313"/>
    <mergeCell ref="AS313:AV313"/>
    <mergeCell ref="AW313:AZ313"/>
    <mergeCell ref="BA313:BD313"/>
    <mergeCell ref="B318:D318"/>
    <mergeCell ref="E318:AN318"/>
    <mergeCell ref="AO318:AR318"/>
    <mergeCell ref="AS318:AV318"/>
    <mergeCell ref="AW318:AZ318"/>
    <mergeCell ref="BA318:BD318"/>
    <mergeCell ref="B317:D317"/>
    <mergeCell ref="E317:AN317"/>
    <mergeCell ref="AO317:AR317"/>
    <mergeCell ref="AS317:AV317"/>
    <mergeCell ref="AW317:AZ317"/>
    <mergeCell ref="BA317:BD317"/>
    <mergeCell ref="B316:D316"/>
    <mergeCell ref="E316:AN316"/>
    <mergeCell ref="AO316:AR316"/>
    <mergeCell ref="AS316:AV316"/>
    <mergeCell ref="AW316:AZ316"/>
    <mergeCell ref="BA316:BD316"/>
    <mergeCell ref="B321:D321"/>
    <mergeCell ref="E321:AN321"/>
    <mergeCell ref="AO321:AR321"/>
    <mergeCell ref="AS321:AV321"/>
    <mergeCell ref="AW321:AZ321"/>
    <mergeCell ref="BA321:BD321"/>
    <mergeCell ref="B320:D320"/>
    <mergeCell ref="E320:AN320"/>
    <mergeCell ref="AO320:AR320"/>
    <mergeCell ref="AS320:AV320"/>
    <mergeCell ref="AW320:AZ320"/>
    <mergeCell ref="BA320:BD320"/>
    <mergeCell ref="B319:D319"/>
    <mergeCell ref="E319:AN319"/>
    <mergeCell ref="AO319:AR319"/>
    <mergeCell ref="AS319:AV319"/>
    <mergeCell ref="AW319:AZ319"/>
    <mergeCell ref="BA319:BD319"/>
    <mergeCell ref="B324:D324"/>
    <mergeCell ref="E324:AN324"/>
    <mergeCell ref="AO324:AR324"/>
    <mergeCell ref="AS324:AV324"/>
    <mergeCell ref="AW324:AZ324"/>
    <mergeCell ref="BA324:BD324"/>
    <mergeCell ref="B323:D323"/>
    <mergeCell ref="E323:AN323"/>
    <mergeCell ref="AO323:AR323"/>
    <mergeCell ref="AS323:AV323"/>
    <mergeCell ref="AW323:AZ323"/>
    <mergeCell ref="BA323:BD323"/>
    <mergeCell ref="B322:D322"/>
    <mergeCell ref="E322:AN322"/>
    <mergeCell ref="AO322:AR322"/>
    <mergeCell ref="AS322:AV322"/>
    <mergeCell ref="AW322:AZ322"/>
    <mergeCell ref="BA322:BD322"/>
    <mergeCell ref="B327:D327"/>
    <mergeCell ref="E327:AN327"/>
    <mergeCell ref="AO327:AR327"/>
    <mergeCell ref="AS327:AV327"/>
    <mergeCell ref="AW327:AZ327"/>
    <mergeCell ref="BA327:BD327"/>
    <mergeCell ref="B326:D326"/>
    <mergeCell ref="E326:AN326"/>
    <mergeCell ref="AO326:AR326"/>
    <mergeCell ref="AS326:AV326"/>
    <mergeCell ref="AW326:AZ326"/>
    <mergeCell ref="BA326:BD326"/>
    <mergeCell ref="B325:D325"/>
    <mergeCell ref="E325:AN325"/>
    <mergeCell ref="AO325:AR325"/>
    <mergeCell ref="AS325:AV325"/>
    <mergeCell ref="AW325:AZ325"/>
    <mergeCell ref="BA325:BD325"/>
    <mergeCell ref="B330:D330"/>
    <mergeCell ref="E330:AN330"/>
    <mergeCell ref="AO330:AR330"/>
    <mergeCell ref="AS330:AV330"/>
    <mergeCell ref="AW330:AZ330"/>
    <mergeCell ref="BA330:BD330"/>
    <mergeCell ref="B329:D329"/>
    <mergeCell ref="E329:AN329"/>
    <mergeCell ref="AO329:AR329"/>
    <mergeCell ref="AS329:AV329"/>
    <mergeCell ref="AW329:AZ329"/>
    <mergeCell ref="BA329:BD329"/>
    <mergeCell ref="B328:D328"/>
    <mergeCell ref="E328:AN328"/>
    <mergeCell ref="AO328:AR328"/>
    <mergeCell ref="AS328:AV328"/>
    <mergeCell ref="AW328:AZ328"/>
    <mergeCell ref="BA328:BD328"/>
    <mergeCell ref="B333:D333"/>
    <mergeCell ref="E333:AN333"/>
    <mergeCell ref="AO333:AR333"/>
    <mergeCell ref="AS333:AV333"/>
    <mergeCell ref="AW333:AZ333"/>
    <mergeCell ref="BA333:BD333"/>
    <mergeCell ref="B332:D332"/>
    <mergeCell ref="E332:AN332"/>
    <mergeCell ref="AO332:AR332"/>
    <mergeCell ref="AS332:AV332"/>
    <mergeCell ref="AW332:AZ332"/>
    <mergeCell ref="BA332:BD332"/>
    <mergeCell ref="B331:D331"/>
    <mergeCell ref="E331:AN331"/>
    <mergeCell ref="AO331:AR331"/>
    <mergeCell ref="AS331:AV331"/>
    <mergeCell ref="AW331:AZ331"/>
    <mergeCell ref="BA331:BD331"/>
    <mergeCell ref="B336:D336"/>
    <mergeCell ref="E336:AN336"/>
    <mergeCell ref="AO336:AR336"/>
    <mergeCell ref="AS336:AV336"/>
    <mergeCell ref="AW336:AZ336"/>
    <mergeCell ref="BA336:BD336"/>
    <mergeCell ref="B335:D335"/>
    <mergeCell ref="E335:AN335"/>
    <mergeCell ref="AO335:AR335"/>
    <mergeCell ref="AS335:AV335"/>
    <mergeCell ref="AW335:AZ335"/>
    <mergeCell ref="BA335:BD335"/>
    <mergeCell ref="B334:D334"/>
    <mergeCell ref="E334:AN334"/>
    <mergeCell ref="AO334:AR334"/>
    <mergeCell ref="AS334:AV334"/>
    <mergeCell ref="AW334:AZ334"/>
    <mergeCell ref="BA334:BD334"/>
    <mergeCell ref="B339:D339"/>
    <mergeCell ref="E339:AN339"/>
    <mergeCell ref="AO339:AR339"/>
    <mergeCell ref="AS339:AV339"/>
    <mergeCell ref="AW339:AZ339"/>
    <mergeCell ref="BA339:BD339"/>
    <mergeCell ref="B338:D338"/>
    <mergeCell ref="E338:AN338"/>
    <mergeCell ref="AO338:AR338"/>
    <mergeCell ref="AS338:AV338"/>
    <mergeCell ref="AW338:AZ338"/>
    <mergeCell ref="BA338:BD338"/>
    <mergeCell ref="B337:D337"/>
    <mergeCell ref="E337:AN337"/>
    <mergeCell ref="AO337:AR337"/>
    <mergeCell ref="AS337:AV337"/>
    <mergeCell ref="AW337:AZ337"/>
    <mergeCell ref="BA337:BD337"/>
    <mergeCell ref="B342:D342"/>
    <mergeCell ref="E342:AN342"/>
    <mergeCell ref="AO342:AR342"/>
    <mergeCell ref="AS342:AV342"/>
    <mergeCell ref="AW342:AZ342"/>
    <mergeCell ref="BA342:BD342"/>
    <mergeCell ref="B341:D341"/>
    <mergeCell ref="E341:AN341"/>
    <mergeCell ref="AO341:AR341"/>
    <mergeCell ref="AS341:AV341"/>
    <mergeCell ref="AW341:AZ341"/>
    <mergeCell ref="BA341:BD341"/>
    <mergeCell ref="B340:D340"/>
    <mergeCell ref="E340:AN340"/>
    <mergeCell ref="AO340:AR340"/>
    <mergeCell ref="AS340:AV340"/>
    <mergeCell ref="AW340:AZ340"/>
    <mergeCell ref="BA340:BD340"/>
    <mergeCell ref="B345:D345"/>
    <mergeCell ref="E345:AN345"/>
    <mergeCell ref="AO345:AR345"/>
    <mergeCell ref="AS345:AV345"/>
    <mergeCell ref="AW345:AZ345"/>
    <mergeCell ref="BA345:BD345"/>
    <mergeCell ref="B344:D344"/>
    <mergeCell ref="E344:AN344"/>
    <mergeCell ref="AO344:AR344"/>
    <mergeCell ref="AS344:AV344"/>
    <mergeCell ref="AW344:AZ344"/>
    <mergeCell ref="BA344:BD344"/>
    <mergeCell ref="B343:D343"/>
    <mergeCell ref="E343:AN343"/>
    <mergeCell ref="AO343:AR343"/>
    <mergeCell ref="AS343:AV343"/>
    <mergeCell ref="AW343:AZ343"/>
    <mergeCell ref="BA343:BD343"/>
    <mergeCell ref="B348:D348"/>
    <mergeCell ref="E348:AN348"/>
    <mergeCell ref="AO348:AR348"/>
    <mergeCell ref="AS348:AV348"/>
    <mergeCell ref="AW348:AZ348"/>
    <mergeCell ref="BA348:BD348"/>
    <mergeCell ref="B347:D347"/>
    <mergeCell ref="E347:AN347"/>
    <mergeCell ref="AO347:AR347"/>
    <mergeCell ref="AS347:AV347"/>
    <mergeCell ref="AW347:AZ347"/>
    <mergeCell ref="BA347:BD347"/>
    <mergeCell ref="B346:D346"/>
    <mergeCell ref="E346:AN346"/>
    <mergeCell ref="AO346:AR346"/>
    <mergeCell ref="AS346:AV346"/>
    <mergeCell ref="AW346:AZ346"/>
    <mergeCell ref="BA346:BD346"/>
    <mergeCell ref="B351:D351"/>
    <mergeCell ref="E351:AN351"/>
    <mergeCell ref="AO351:AR351"/>
    <mergeCell ref="AS351:AV351"/>
    <mergeCell ref="AW351:AZ351"/>
    <mergeCell ref="BA351:BD351"/>
    <mergeCell ref="B350:D350"/>
    <mergeCell ref="E350:AN350"/>
    <mergeCell ref="AO350:AR350"/>
    <mergeCell ref="AS350:AV350"/>
    <mergeCell ref="AW350:AZ350"/>
    <mergeCell ref="BA350:BD350"/>
    <mergeCell ref="B349:D349"/>
    <mergeCell ref="E349:AN349"/>
    <mergeCell ref="AO349:AR349"/>
    <mergeCell ref="AS349:AV349"/>
    <mergeCell ref="AW349:AZ349"/>
    <mergeCell ref="BA349:BD349"/>
    <mergeCell ref="B354:D354"/>
    <mergeCell ref="E354:AN354"/>
    <mergeCell ref="AO354:AR354"/>
    <mergeCell ref="AS354:AV354"/>
    <mergeCell ref="AW354:AZ354"/>
    <mergeCell ref="BA354:BD354"/>
    <mergeCell ref="B353:D353"/>
    <mergeCell ref="E353:AN353"/>
    <mergeCell ref="AO353:AR353"/>
    <mergeCell ref="AS353:AV353"/>
    <mergeCell ref="AW353:AZ353"/>
    <mergeCell ref="BA353:BD353"/>
    <mergeCell ref="B352:D352"/>
    <mergeCell ref="E352:AN352"/>
    <mergeCell ref="AO352:AR352"/>
    <mergeCell ref="AS352:AV352"/>
    <mergeCell ref="AW352:AZ352"/>
    <mergeCell ref="BA352:BD352"/>
    <mergeCell ref="B357:D357"/>
    <mergeCell ref="E357:AN357"/>
    <mergeCell ref="AO357:AR357"/>
    <mergeCell ref="AS357:AV357"/>
    <mergeCell ref="AW357:AZ357"/>
    <mergeCell ref="BA357:BD357"/>
    <mergeCell ref="B356:D356"/>
    <mergeCell ref="E356:AN356"/>
    <mergeCell ref="AO356:AR356"/>
    <mergeCell ref="AS356:AV356"/>
    <mergeCell ref="AW356:AZ356"/>
    <mergeCell ref="BA356:BD356"/>
    <mergeCell ref="B355:D355"/>
    <mergeCell ref="E355:AN355"/>
    <mergeCell ref="AO355:AR355"/>
    <mergeCell ref="AS355:AV355"/>
    <mergeCell ref="AW355:AZ355"/>
    <mergeCell ref="BA355:BD355"/>
    <mergeCell ref="B360:D360"/>
    <mergeCell ref="E360:AN360"/>
    <mergeCell ref="AO360:AR360"/>
    <mergeCell ref="AS360:AV360"/>
    <mergeCell ref="AW360:AZ360"/>
    <mergeCell ref="BA360:BD360"/>
    <mergeCell ref="B359:D359"/>
    <mergeCell ref="E359:AN359"/>
    <mergeCell ref="AO359:AR359"/>
    <mergeCell ref="AS359:AV359"/>
    <mergeCell ref="AW359:AZ359"/>
    <mergeCell ref="BA359:BD359"/>
    <mergeCell ref="B358:D358"/>
    <mergeCell ref="E358:AN358"/>
    <mergeCell ref="AO358:AR358"/>
    <mergeCell ref="AS358:AV358"/>
    <mergeCell ref="AW358:AZ358"/>
    <mergeCell ref="BA358:BD358"/>
    <mergeCell ref="B363:D363"/>
    <mergeCell ref="E363:AN363"/>
    <mergeCell ref="AO363:AR363"/>
    <mergeCell ref="AS363:AV363"/>
    <mergeCell ref="AW363:AZ363"/>
    <mergeCell ref="BA363:BD363"/>
    <mergeCell ref="B362:D362"/>
    <mergeCell ref="E362:AN362"/>
    <mergeCell ref="AO362:AR362"/>
    <mergeCell ref="AS362:AV362"/>
    <mergeCell ref="AW362:AZ362"/>
    <mergeCell ref="BA362:BD362"/>
    <mergeCell ref="B361:D361"/>
    <mergeCell ref="E361:AN361"/>
    <mergeCell ref="AO361:AR361"/>
    <mergeCell ref="AS361:AV361"/>
    <mergeCell ref="AW361:AZ361"/>
    <mergeCell ref="BA361:BD361"/>
    <mergeCell ref="B366:D366"/>
    <mergeCell ref="E366:AN366"/>
    <mergeCell ref="AO366:AR366"/>
    <mergeCell ref="AS366:AV366"/>
    <mergeCell ref="AW366:AZ366"/>
    <mergeCell ref="BA366:BD366"/>
    <mergeCell ref="B365:D365"/>
    <mergeCell ref="E365:AN365"/>
    <mergeCell ref="AO365:AR365"/>
    <mergeCell ref="AS365:AV365"/>
    <mergeCell ref="AW365:AZ365"/>
    <mergeCell ref="BA365:BD365"/>
    <mergeCell ref="B364:D364"/>
    <mergeCell ref="E364:AN364"/>
    <mergeCell ref="AO364:AR364"/>
    <mergeCell ref="AS364:AV364"/>
    <mergeCell ref="AW364:AZ364"/>
    <mergeCell ref="BA364:BD364"/>
    <mergeCell ref="B369:D369"/>
    <mergeCell ref="E369:AN369"/>
    <mergeCell ref="AO369:AR369"/>
    <mergeCell ref="AS369:AV369"/>
    <mergeCell ref="AW369:AZ369"/>
    <mergeCell ref="BA369:BD369"/>
    <mergeCell ref="B368:D368"/>
    <mergeCell ref="E368:AN368"/>
    <mergeCell ref="AO368:AR368"/>
    <mergeCell ref="AS368:AV368"/>
    <mergeCell ref="AW368:AZ368"/>
    <mergeCell ref="BA368:BD368"/>
    <mergeCell ref="B367:D367"/>
    <mergeCell ref="E367:AN367"/>
    <mergeCell ref="AO367:AR367"/>
    <mergeCell ref="AS367:AV367"/>
    <mergeCell ref="AW367:AZ367"/>
    <mergeCell ref="BA367:BD367"/>
    <mergeCell ref="B372:D372"/>
    <mergeCell ref="E372:AN372"/>
    <mergeCell ref="AO372:AR372"/>
    <mergeCell ref="AS372:AV372"/>
    <mergeCell ref="AW372:AZ372"/>
    <mergeCell ref="BA372:BD372"/>
    <mergeCell ref="B371:D371"/>
    <mergeCell ref="E371:AN371"/>
    <mergeCell ref="AO371:AR371"/>
    <mergeCell ref="AS371:AV371"/>
    <mergeCell ref="AW371:AZ371"/>
    <mergeCell ref="BA371:BD371"/>
    <mergeCell ref="B370:D370"/>
    <mergeCell ref="E370:AN370"/>
    <mergeCell ref="AO370:AR370"/>
    <mergeCell ref="AS370:AV370"/>
    <mergeCell ref="AW370:AZ370"/>
    <mergeCell ref="BA370:BD370"/>
    <mergeCell ref="B375:D375"/>
    <mergeCell ref="E375:AN375"/>
    <mergeCell ref="AO375:AR375"/>
    <mergeCell ref="AS375:AV375"/>
    <mergeCell ref="AW375:AZ375"/>
    <mergeCell ref="BA375:BD375"/>
    <mergeCell ref="B374:D374"/>
    <mergeCell ref="E374:AN374"/>
    <mergeCell ref="AO374:AR374"/>
    <mergeCell ref="AS374:AV374"/>
    <mergeCell ref="AW374:AZ374"/>
    <mergeCell ref="BA374:BD374"/>
    <mergeCell ref="B373:D373"/>
    <mergeCell ref="E373:AN373"/>
    <mergeCell ref="AO373:AR373"/>
    <mergeCell ref="AS373:AV373"/>
    <mergeCell ref="AW373:AZ373"/>
    <mergeCell ref="BA373:BD373"/>
    <mergeCell ref="B378:D378"/>
    <mergeCell ref="E378:AN378"/>
    <mergeCell ref="AO378:AR378"/>
    <mergeCell ref="AS378:AV378"/>
    <mergeCell ref="AW378:AZ378"/>
    <mergeCell ref="BA378:BD378"/>
    <mergeCell ref="B377:D377"/>
    <mergeCell ref="E377:AN377"/>
    <mergeCell ref="AO377:AR377"/>
    <mergeCell ref="AS377:AV377"/>
    <mergeCell ref="AW377:AZ377"/>
    <mergeCell ref="BA377:BD377"/>
    <mergeCell ref="B376:D376"/>
    <mergeCell ref="E376:AN376"/>
    <mergeCell ref="AO376:AR376"/>
    <mergeCell ref="AS376:AV376"/>
    <mergeCell ref="AW376:AZ376"/>
    <mergeCell ref="BA376:BD376"/>
    <mergeCell ref="B381:D381"/>
    <mergeCell ref="E381:AN381"/>
    <mergeCell ref="AO381:AR381"/>
    <mergeCell ref="AS381:AV381"/>
    <mergeCell ref="AW381:AZ381"/>
    <mergeCell ref="BA381:BD381"/>
    <mergeCell ref="B380:D380"/>
    <mergeCell ref="E380:AN380"/>
    <mergeCell ref="AO380:AR380"/>
    <mergeCell ref="AS380:AV380"/>
    <mergeCell ref="AW380:AZ380"/>
    <mergeCell ref="BA380:BD380"/>
    <mergeCell ref="B379:D379"/>
    <mergeCell ref="E379:AN379"/>
    <mergeCell ref="AO379:AR379"/>
    <mergeCell ref="AS379:AV379"/>
    <mergeCell ref="AW379:AZ379"/>
    <mergeCell ref="BA379:BD379"/>
    <mergeCell ref="B384:D384"/>
    <mergeCell ref="E384:AN384"/>
    <mergeCell ref="AO384:AR384"/>
    <mergeCell ref="AS384:AV384"/>
    <mergeCell ref="AW384:AZ384"/>
    <mergeCell ref="BA384:BD384"/>
    <mergeCell ref="B383:D383"/>
    <mergeCell ref="E383:AN383"/>
    <mergeCell ref="AO383:AR383"/>
    <mergeCell ref="AS383:AV383"/>
    <mergeCell ref="AW383:AZ383"/>
    <mergeCell ref="BA383:BD383"/>
    <mergeCell ref="B382:D382"/>
    <mergeCell ref="E382:AN382"/>
    <mergeCell ref="AO382:AR382"/>
    <mergeCell ref="AS382:AV382"/>
    <mergeCell ref="AW382:AZ382"/>
    <mergeCell ref="BA382:BD382"/>
    <mergeCell ref="B387:D387"/>
    <mergeCell ref="E387:AN387"/>
    <mergeCell ref="AO387:AR387"/>
    <mergeCell ref="AS387:AV387"/>
    <mergeCell ref="AW387:AZ387"/>
    <mergeCell ref="BA387:BD387"/>
    <mergeCell ref="B386:D386"/>
    <mergeCell ref="E386:AN386"/>
    <mergeCell ref="AO386:AR386"/>
    <mergeCell ref="AS386:AV386"/>
    <mergeCell ref="AW386:AZ386"/>
    <mergeCell ref="BA386:BD386"/>
    <mergeCell ref="B385:D385"/>
    <mergeCell ref="E385:AN385"/>
    <mergeCell ref="AO385:AR385"/>
    <mergeCell ref="AS385:AV385"/>
    <mergeCell ref="AW385:AZ385"/>
    <mergeCell ref="BA385:BD385"/>
    <mergeCell ref="B390:D390"/>
    <mergeCell ref="E390:AN390"/>
    <mergeCell ref="AO390:AR390"/>
    <mergeCell ref="AS390:AV390"/>
    <mergeCell ref="AW390:AZ390"/>
    <mergeCell ref="BA390:BD390"/>
    <mergeCell ref="B389:D389"/>
    <mergeCell ref="E389:AN389"/>
    <mergeCell ref="AO389:AR389"/>
    <mergeCell ref="AS389:AV389"/>
    <mergeCell ref="AW389:AZ389"/>
    <mergeCell ref="BA389:BD389"/>
    <mergeCell ref="B388:D388"/>
    <mergeCell ref="E388:AN388"/>
    <mergeCell ref="AO388:AR388"/>
    <mergeCell ref="AS388:AV388"/>
    <mergeCell ref="AW388:AZ388"/>
    <mergeCell ref="BA388:BD388"/>
    <mergeCell ref="B393:D393"/>
    <mergeCell ref="E393:AN393"/>
    <mergeCell ref="AO393:AR393"/>
    <mergeCell ref="AS393:AV393"/>
    <mergeCell ref="AW393:AZ393"/>
    <mergeCell ref="BA393:BD393"/>
    <mergeCell ref="B392:D392"/>
    <mergeCell ref="E392:AN392"/>
    <mergeCell ref="AO392:AR392"/>
    <mergeCell ref="AS392:AV392"/>
    <mergeCell ref="AW392:AZ392"/>
    <mergeCell ref="BA392:BD392"/>
    <mergeCell ref="B391:D391"/>
    <mergeCell ref="E391:AN391"/>
    <mergeCell ref="AO391:AR391"/>
    <mergeCell ref="AS391:AV391"/>
    <mergeCell ref="AW391:AZ391"/>
    <mergeCell ref="BA391:BD391"/>
    <mergeCell ref="B396:D396"/>
    <mergeCell ref="E396:AN396"/>
    <mergeCell ref="AO396:AR396"/>
    <mergeCell ref="AS396:AV396"/>
    <mergeCell ref="AW396:AZ396"/>
    <mergeCell ref="BA396:BD396"/>
    <mergeCell ref="B395:D395"/>
    <mergeCell ref="E395:AN395"/>
    <mergeCell ref="AO395:AR395"/>
    <mergeCell ref="AS395:AV395"/>
    <mergeCell ref="AW395:AZ395"/>
    <mergeCell ref="BA395:BD395"/>
    <mergeCell ref="B394:D394"/>
    <mergeCell ref="E394:AN394"/>
    <mergeCell ref="AO394:AR394"/>
    <mergeCell ref="AS394:AV394"/>
    <mergeCell ref="AW394:AZ394"/>
    <mergeCell ref="BA394:BD394"/>
    <mergeCell ref="B399:D399"/>
    <mergeCell ref="E399:AN399"/>
    <mergeCell ref="AO399:AR399"/>
    <mergeCell ref="AS399:AV399"/>
    <mergeCell ref="AW399:AZ399"/>
    <mergeCell ref="BA399:BD399"/>
    <mergeCell ref="B398:D398"/>
    <mergeCell ref="E398:AN398"/>
    <mergeCell ref="AO398:AR398"/>
    <mergeCell ref="AS398:AV398"/>
    <mergeCell ref="AW398:AZ398"/>
    <mergeCell ref="BA398:BD398"/>
    <mergeCell ref="B397:D397"/>
    <mergeCell ref="E397:AN397"/>
    <mergeCell ref="AO397:AR397"/>
    <mergeCell ref="AS397:AV397"/>
    <mergeCell ref="AW397:AZ397"/>
    <mergeCell ref="BA397:BD397"/>
    <mergeCell ref="B402:D402"/>
    <mergeCell ref="E402:AN402"/>
    <mergeCell ref="AO402:AR402"/>
    <mergeCell ref="AS402:AV402"/>
    <mergeCell ref="AW402:AZ402"/>
    <mergeCell ref="BA402:BD402"/>
    <mergeCell ref="B401:D401"/>
    <mergeCell ref="E401:AN401"/>
    <mergeCell ref="AO401:AR401"/>
    <mergeCell ref="AS401:AV401"/>
    <mergeCell ref="AW401:AZ401"/>
    <mergeCell ref="BA401:BD401"/>
    <mergeCell ref="B400:D400"/>
    <mergeCell ref="E400:AN400"/>
    <mergeCell ref="AO400:AR400"/>
    <mergeCell ref="AS400:AV400"/>
    <mergeCell ref="AW400:AZ400"/>
    <mergeCell ref="BA400:BD400"/>
    <mergeCell ref="B405:D405"/>
    <mergeCell ref="E405:AN405"/>
    <mergeCell ref="AO405:AR405"/>
    <mergeCell ref="AS405:AV405"/>
    <mergeCell ref="AW405:AZ405"/>
    <mergeCell ref="BA405:BD405"/>
    <mergeCell ref="B404:D404"/>
    <mergeCell ref="E404:AN404"/>
    <mergeCell ref="AO404:AR404"/>
    <mergeCell ref="AS404:AV404"/>
    <mergeCell ref="AW404:AZ404"/>
    <mergeCell ref="BA404:BD404"/>
    <mergeCell ref="B403:D403"/>
    <mergeCell ref="E403:AN403"/>
    <mergeCell ref="AO403:AR403"/>
    <mergeCell ref="AS403:AV403"/>
    <mergeCell ref="AW403:AZ403"/>
    <mergeCell ref="BA403:BD403"/>
    <mergeCell ref="B408:D408"/>
    <mergeCell ref="E408:AN408"/>
    <mergeCell ref="AO408:AR408"/>
    <mergeCell ref="AS408:AV408"/>
    <mergeCell ref="AW408:AZ408"/>
    <mergeCell ref="BA408:BD408"/>
    <mergeCell ref="B407:D407"/>
    <mergeCell ref="E407:AN407"/>
    <mergeCell ref="AO407:AR407"/>
    <mergeCell ref="AS407:AV407"/>
    <mergeCell ref="AW407:AZ407"/>
    <mergeCell ref="BA407:BD407"/>
    <mergeCell ref="B406:D406"/>
    <mergeCell ref="E406:AN406"/>
    <mergeCell ref="AO406:AR406"/>
    <mergeCell ref="AS406:AV406"/>
    <mergeCell ref="AW406:AZ406"/>
    <mergeCell ref="BA406:BD406"/>
    <mergeCell ref="B411:D411"/>
    <mergeCell ref="E411:AN411"/>
    <mergeCell ref="AO411:AR411"/>
    <mergeCell ref="AS411:AV411"/>
    <mergeCell ref="AW411:AZ411"/>
    <mergeCell ref="BA411:BD411"/>
    <mergeCell ref="B410:D410"/>
    <mergeCell ref="E410:AN410"/>
    <mergeCell ref="AO410:AR410"/>
    <mergeCell ref="AS410:AV410"/>
    <mergeCell ref="AW410:AZ410"/>
    <mergeCell ref="BA410:BD410"/>
    <mergeCell ref="B409:D409"/>
    <mergeCell ref="E409:AN409"/>
    <mergeCell ref="AO409:AR409"/>
    <mergeCell ref="AS409:AV409"/>
    <mergeCell ref="AW409:AZ409"/>
    <mergeCell ref="BA409:BD409"/>
    <mergeCell ref="B414:D414"/>
    <mergeCell ref="E414:AN414"/>
    <mergeCell ref="AO414:AR414"/>
    <mergeCell ref="AS414:AV414"/>
    <mergeCell ref="AW414:AZ414"/>
    <mergeCell ref="BA414:BD414"/>
    <mergeCell ref="B413:D413"/>
    <mergeCell ref="E413:AN413"/>
    <mergeCell ref="AO413:AR413"/>
    <mergeCell ref="AS413:AV413"/>
    <mergeCell ref="AW413:AZ413"/>
    <mergeCell ref="BA413:BD413"/>
    <mergeCell ref="B412:D412"/>
    <mergeCell ref="E412:AN412"/>
    <mergeCell ref="AO412:AR412"/>
    <mergeCell ref="AS412:AV412"/>
    <mergeCell ref="AW412:AZ412"/>
    <mergeCell ref="BA412:BD412"/>
    <mergeCell ref="B417:D417"/>
    <mergeCell ref="E417:AN417"/>
    <mergeCell ref="AO417:AR417"/>
    <mergeCell ref="AS417:AV417"/>
    <mergeCell ref="AW417:AZ417"/>
    <mergeCell ref="BA417:BD417"/>
    <mergeCell ref="B416:D416"/>
    <mergeCell ref="E416:AN416"/>
    <mergeCell ref="AO416:AR416"/>
    <mergeCell ref="AS416:AV416"/>
    <mergeCell ref="AW416:AZ416"/>
    <mergeCell ref="BA416:BD416"/>
    <mergeCell ref="B415:D415"/>
    <mergeCell ref="E415:AN415"/>
    <mergeCell ref="AO415:AR415"/>
    <mergeCell ref="AS415:AV415"/>
    <mergeCell ref="AW415:AZ415"/>
    <mergeCell ref="BA415:BD415"/>
    <mergeCell ref="B420:D420"/>
    <mergeCell ref="E420:AN420"/>
    <mergeCell ref="AO420:AR420"/>
    <mergeCell ref="AS420:AV420"/>
    <mergeCell ref="AW420:AZ420"/>
    <mergeCell ref="BA420:BD420"/>
    <mergeCell ref="B419:D419"/>
    <mergeCell ref="E419:AN419"/>
    <mergeCell ref="AO419:AR419"/>
    <mergeCell ref="AS419:AV419"/>
    <mergeCell ref="AW419:AZ419"/>
    <mergeCell ref="BA419:BD419"/>
    <mergeCell ref="B418:D418"/>
    <mergeCell ref="E418:AN418"/>
    <mergeCell ref="AO418:AR418"/>
    <mergeCell ref="AS418:AV418"/>
    <mergeCell ref="AW418:AZ418"/>
    <mergeCell ref="BA418:BD418"/>
    <mergeCell ref="B423:D423"/>
    <mergeCell ref="E423:AN423"/>
    <mergeCell ref="AO423:AR423"/>
    <mergeCell ref="AS423:AV423"/>
    <mergeCell ref="AW423:AZ423"/>
    <mergeCell ref="BA423:BD423"/>
    <mergeCell ref="B422:D422"/>
    <mergeCell ref="E422:AN422"/>
    <mergeCell ref="AO422:AR422"/>
    <mergeCell ref="AS422:AV422"/>
    <mergeCell ref="AW422:AZ422"/>
    <mergeCell ref="BA422:BD422"/>
    <mergeCell ref="B421:D421"/>
    <mergeCell ref="E421:AN421"/>
    <mergeCell ref="AO421:AR421"/>
    <mergeCell ref="AS421:AV421"/>
    <mergeCell ref="AW421:AZ421"/>
    <mergeCell ref="BA421:BD421"/>
    <mergeCell ref="B426:D426"/>
    <mergeCell ref="E426:AN426"/>
    <mergeCell ref="AO426:AR426"/>
    <mergeCell ref="AS426:AV426"/>
    <mergeCell ref="AW426:AZ426"/>
    <mergeCell ref="BA426:BD426"/>
    <mergeCell ref="B425:D425"/>
    <mergeCell ref="E425:AN425"/>
    <mergeCell ref="AO425:AR425"/>
    <mergeCell ref="AS425:AV425"/>
    <mergeCell ref="AW425:AZ425"/>
    <mergeCell ref="BA425:BD425"/>
    <mergeCell ref="B424:D424"/>
    <mergeCell ref="E424:AN424"/>
    <mergeCell ref="AO424:AR424"/>
    <mergeCell ref="AS424:AV424"/>
    <mergeCell ref="AW424:AZ424"/>
    <mergeCell ref="BA424:BD424"/>
    <mergeCell ref="B429:D429"/>
    <mergeCell ref="E429:AN429"/>
    <mergeCell ref="AO429:AR429"/>
    <mergeCell ref="AS429:AV429"/>
    <mergeCell ref="AW429:AZ429"/>
    <mergeCell ref="BA429:BD429"/>
    <mergeCell ref="B428:D428"/>
    <mergeCell ref="E428:AN428"/>
    <mergeCell ref="AO428:AR428"/>
    <mergeCell ref="AS428:AV428"/>
    <mergeCell ref="AW428:AZ428"/>
    <mergeCell ref="BA428:BD428"/>
    <mergeCell ref="B427:D427"/>
    <mergeCell ref="E427:AN427"/>
    <mergeCell ref="AO427:AR427"/>
    <mergeCell ref="AS427:AV427"/>
    <mergeCell ref="AW427:AZ427"/>
    <mergeCell ref="BA427:BD427"/>
    <mergeCell ref="B432:D432"/>
    <mergeCell ref="E432:AN432"/>
    <mergeCell ref="AO432:AR432"/>
    <mergeCell ref="AS432:AV432"/>
    <mergeCell ref="AW432:AZ432"/>
    <mergeCell ref="BA432:BD432"/>
    <mergeCell ref="B431:D431"/>
    <mergeCell ref="E431:AN431"/>
    <mergeCell ref="AO431:AR431"/>
    <mergeCell ref="AS431:AV431"/>
    <mergeCell ref="AW431:AZ431"/>
    <mergeCell ref="BA431:BD431"/>
    <mergeCell ref="B430:D430"/>
    <mergeCell ref="E430:AN430"/>
    <mergeCell ref="AO430:AR430"/>
    <mergeCell ref="AS430:AV430"/>
    <mergeCell ref="AW430:AZ430"/>
    <mergeCell ref="BA430:BD430"/>
    <mergeCell ref="B435:D435"/>
    <mergeCell ref="E435:AN435"/>
    <mergeCell ref="AO435:AR435"/>
    <mergeCell ref="AS435:AV435"/>
    <mergeCell ref="AW435:AZ435"/>
    <mergeCell ref="BA435:BD435"/>
    <mergeCell ref="B434:D434"/>
    <mergeCell ref="E434:AN434"/>
    <mergeCell ref="AO434:AR434"/>
    <mergeCell ref="AS434:AV434"/>
    <mergeCell ref="AW434:AZ434"/>
    <mergeCell ref="BA434:BD434"/>
    <mergeCell ref="B433:D433"/>
    <mergeCell ref="E433:AN433"/>
    <mergeCell ref="AO433:AR433"/>
    <mergeCell ref="AS433:AV433"/>
    <mergeCell ref="AW433:AZ433"/>
    <mergeCell ref="BA433:BD433"/>
    <mergeCell ref="B438:D438"/>
    <mergeCell ref="E438:AN438"/>
    <mergeCell ref="AO438:AR438"/>
    <mergeCell ref="AS438:AV438"/>
    <mergeCell ref="AW438:AZ438"/>
    <mergeCell ref="BA438:BD438"/>
    <mergeCell ref="B437:D437"/>
    <mergeCell ref="E437:AN437"/>
    <mergeCell ref="AO437:AR437"/>
    <mergeCell ref="AS437:AV437"/>
    <mergeCell ref="AW437:AZ437"/>
    <mergeCell ref="BA437:BD437"/>
    <mergeCell ref="B436:D436"/>
    <mergeCell ref="E436:AN436"/>
    <mergeCell ref="AO436:AR436"/>
    <mergeCell ref="AS436:AV436"/>
    <mergeCell ref="AW436:AZ436"/>
    <mergeCell ref="BA436:BD436"/>
    <mergeCell ref="B441:D441"/>
    <mergeCell ref="E441:AN441"/>
    <mergeCell ref="AO441:AR441"/>
    <mergeCell ref="AS441:AV441"/>
    <mergeCell ref="AW441:AZ441"/>
    <mergeCell ref="BA441:BD441"/>
    <mergeCell ref="B440:D440"/>
    <mergeCell ref="E440:AN440"/>
    <mergeCell ref="AO440:AR440"/>
    <mergeCell ref="AS440:AV440"/>
    <mergeCell ref="AW440:AZ440"/>
    <mergeCell ref="BA440:BD440"/>
    <mergeCell ref="B439:D439"/>
    <mergeCell ref="E439:AN439"/>
    <mergeCell ref="AO439:AR439"/>
    <mergeCell ref="AS439:AV439"/>
    <mergeCell ref="AW439:AZ439"/>
    <mergeCell ref="BA439:BD439"/>
    <mergeCell ref="B444:D444"/>
    <mergeCell ref="E444:AN444"/>
    <mergeCell ref="AO444:AR444"/>
    <mergeCell ref="AS444:AV444"/>
    <mergeCell ref="AW444:AZ444"/>
    <mergeCell ref="BA444:BD444"/>
    <mergeCell ref="B443:D443"/>
    <mergeCell ref="E443:AN443"/>
    <mergeCell ref="AO443:AR443"/>
    <mergeCell ref="AS443:AV443"/>
    <mergeCell ref="AW443:AZ443"/>
    <mergeCell ref="BA443:BD443"/>
    <mergeCell ref="B442:D442"/>
    <mergeCell ref="E442:AN442"/>
    <mergeCell ref="AO442:AR442"/>
    <mergeCell ref="AS442:AV442"/>
    <mergeCell ref="AW442:AZ442"/>
    <mergeCell ref="BA442:BD442"/>
    <mergeCell ref="B447:D447"/>
    <mergeCell ref="E447:AN447"/>
    <mergeCell ref="AO447:AR447"/>
    <mergeCell ref="AS447:AV447"/>
    <mergeCell ref="AW447:AZ447"/>
    <mergeCell ref="BA447:BD447"/>
    <mergeCell ref="B446:D446"/>
    <mergeCell ref="E446:AN446"/>
    <mergeCell ref="AO446:AR446"/>
    <mergeCell ref="AS446:AV446"/>
    <mergeCell ref="AW446:AZ446"/>
    <mergeCell ref="BA446:BD446"/>
    <mergeCell ref="B445:D445"/>
    <mergeCell ref="E445:AN445"/>
    <mergeCell ref="AO445:AR445"/>
    <mergeCell ref="AS445:AV445"/>
    <mergeCell ref="AW445:AZ445"/>
    <mergeCell ref="BA445:BD445"/>
    <mergeCell ref="B450:D450"/>
    <mergeCell ref="E450:AN450"/>
    <mergeCell ref="AO450:AR450"/>
    <mergeCell ref="AS450:AV450"/>
    <mergeCell ref="AW450:AZ450"/>
    <mergeCell ref="BA450:BD450"/>
    <mergeCell ref="B449:D449"/>
    <mergeCell ref="E449:AN449"/>
    <mergeCell ref="AO449:AR449"/>
    <mergeCell ref="AS449:AV449"/>
    <mergeCell ref="AW449:AZ449"/>
    <mergeCell ref="BA449:BD449"/>
    <mergeCell ref="B448:D448"/>
    <mergeCell ref="E448:AN448"/>
    <mergeCell ref="AO448:AR448"/>
    <mergeCell ref="AS448:AV448"/>
    <mergeCell ref="AW448:AZ448"/>
    <mergeCell ref="BA448:BD448"/>
    <mergeCell ref="B453:D453"/>
    <mergeCell ref="E453:AN453"/>
    <mergeCell ref="AO453:AR453"/>
    <mergeCell ref="AS453:AV453"/>
    <mergeCell ref="AW453:AZ453"/>
    <mergeCell ref="BA453:BD453"/>
    <mergeCell ref="B452:D452"/>
    <mergeCell ref="E452:AN452"/>
    <mergeCell ref="AO452:AR452"/>
    <mergeCell ref="AS452:AV452"/>
    <mergeCell ref="AW452:AZ452"/>
    <mergeCell ref="BA452:BD452"/>
    <mergeCell ref="B451:D451"/>
    <mergeCell ref="E451:AN451"/>
    <mergeCell ref="AO451:AR451"/>
    <mergeCell ref="AS451:AV451"/>
    <mergeCell ref="AW451:AZ451"/>
    <mergeCell ref="BA451:BD451"/>
    <mergeCell ref="B456:D456"/>
    <mergeCell ref="E456:AN456"/>
    <mergeCell ref="AO456:AR456"/>
    <mergeCell ref="AS456:AV456"/>
    <mergeCell ref="AW456:AZ456"/>
    <mergeCell ref="BA456:BD456"/>
    <mergeCell ref="B455:D455"/>
    <mergeCell ref="E455:AN455"/>
    <mergeCell ref="AO455:AR455"/>
    <mergeCell ref="AS455:AV455"/>
    <mergeCell ref="AW455:AZ455"/>
    <mergeCell ref="BA455:BD455"/>
    <mergeCell ref="B454:D454"/>
    <mergeCell ref="E454:AN454"/>
    <mergeCell ref="AO454:AR454"/>
    <mergeCell ref="AS454:AV454"/>
    <mergeCell ref="AW454:AZ454"/>
    <mergeCell ref="BA454:BD454"/>
    <mergeCell ref="B459:D459"/>
    <mergeCell ref="E459:AN459"/>
    <mergeCell ref="AO459:AR459"/>
    <mergeCell ref="AS459:AV459"/>
    <mergeCell ref="AW459:AZ459"/>
    <mergeCell ref="BA459:BD459"/>
    <mergeCell ref="B458:D458"/>
    <mergeCell ref="E458:AN458"/>
    <mergeCell ref="AO458:AR458"/>
    <mergeCell ref="AS458:AV458"/>
    <mergeCell ref="AW458:AZ458"/>
    <mergeCell ref="BA458:BD458"/>
    <mergeCell ref="B457:D457"/>
    <mergeCell ref="E457:AN457"/>
    <mergeCell ref="AO457:AR457"/>
    <mergeCell ref="AS457:AV457"/>
    <mergeCell ref="AW457:AZ457"/>
    <mergeCell ref="BA457:BD457"/>
    <mergeCell ref="B462:D462"/>
    <mergeCell ref="E462:AN462"/>
    <mergeCell ref="AO462:AR462"/>
    <mergeCell ref="AS462:AV462"/>
    <mergeCell ref="AW462:AZ462"/>
    <mergeCell ref="BA462:BD462"/>
    <mergeCell ref="B461:D461"/>
    <mergeCell ref="E461:AN461"/>
    <mergeCell ref="AO461:AR461"/>
    <mergeCell ref="AS461:AV461"/>
    <mergeCell ref="AW461:AZ461"/>
    <mergeCell ref="BA461:BD461"/>
    <mergeCell ref="B460:D460"/>
    <mergeCell ref="E460:AN460"/>
    <mergeCell ref="AO460:AR460"/>
    <mergeCell ref="AS460:AV460"/>
    <mergeCell ref="AW460:AZ460"/>
    <mergeCell ref="BA460:BD460"/>
    <mergeCell ref="B465:D465"/>
    <mergeCell ref="E465:AN465"/>
    <mergeCell ref="AO465:AR465"/>
    <mergeCell ref="AS465:AV465"/>
    <mergeCell ref="AW465:AZ465"/>
    <mergeCell ref="BA465:BD465"/>
    <mergeCell ref="B464:D464"/>
    <mergeCell ref="E464:AN464"/>
    <mergeCell ref="AO464:AR464"/>
    <mergeCell ref="AS464:AV464"/>
    <mergeCell ref="AW464:AZ464"/>
    <mergeCell ref="BA464:BD464"/>
    <mergeCell ref="B463:D463"/>
    <mergeCell ref="E463:AN463"/>
    <mergeCell ref="AO463:AR463"/>
    <mergeCell ref="AS463:AV463"/>
    <mergeCell ref="AW463:AZ463"/>
    <mergeCell ref="BA463:BD463"/>
    <mergeCell ref="B468:D468"/>
    <mergeCell ref="E468:AN468"/>
    <mergeCell ref="AO468:AR468"/>
    <mergeCell ref="AS468:AV468"/>
    <mergeCell ref="AW468:AZ468"/>
    <mergeCell ref="BA468:BD468"/>
    <mergeCell ref="B467:D467"/>
    <mergeCell ref="E467:AN467"/>
    <mergeCell ref="AO467:AR467"/>
    <mergeCell ref="AS467:AV467"/>
    <mergeCell ref="AW467:AZ467"/>
    <mergeCell ref="BA467:BD467"/>
    <mergeCell ref="B466:D466"/>
    <mergeCell ref="E466:AN466"/>
    <mergeCell ref="AO466:AR466"/>
    <mergeCell ref="AS466:AV466"/>
    <mergeCell ref="AW466:AZ466"/>
    <mergeCell ref="BA466:BD466"/>
    <mergeCell ref="B471:D471"/>
    <mergeCell ref="E471:AN471"/>
    <mergeCell ref="AO471:AR471"/>
    <mergeCell ref="AS471:AV471"/>
    <mergeCell ref="AW471:AZ471"/>
    <mergeCell ref="BA471:BD471"/>
    <mergeCell ref="B470:D470"/>
    <mergeCell ref="E470:AN470"/>
    <mergeCell ref="AO470:AR470"/>
    <mergeCell ref="AS470:AV470"/>
    <mergeCell ref="AW470:AZ470"/>
    <mergeCell ref="BA470:BD470"/>
    <mergeCell ref="B469:D469"/>
    <mergeCell ref="E469:AN469"/>
    <mergeCell ref="AO469:AR469"/>
    <mergeCell ref="AS469:AV469"/>
    <mergeCell ref="AW469:AZ469"/>
    <mergeCell ref="BA469:BD469"/>
    <mergeCell ref="B474:D474"/>
    <mergeCell ref="E474:AN474"/>
    <mergeCell ref="AO474:AR474"/>
    <mergeCell ref="AS474:AV474"/>
    <mergeCell ref="AW474:AZ474"/>
    <mergeCell ref="BA474:BD474"/>
    <mergeCell ref="B473:D473"/>
    <mergeCell ref="E473:AN473"/>
    <mergeCell ref="AO473:AR473"/>
    <mergeCell ref="AS473:AV473"/>
    <mergeCell ref="AW473:AZ473"/>
    <mergeCell ref="BA473:BD473"/>
    <mergeCell ref="B472:D472"/>
    <mergeCell ref="E472:AN472"/>
    <mergeCell ref="AO472:AR472"/>
    <mergeCell ref="AS472:AV472"/>
    <mergeCell ref="AW472:AZ472"/>
    <mergeCell ref="BA472:BD472"/>
    <mergeCell ref="B477:D477"/>
    <mergeCell ref="E477:AN477"/>
    <mergeCell ref="AO477:AR477"/>
    <mergeCell ref="AS477:AV477"/>
    <mergeCell ref="AW477:AZ477"/>
    <mergeCell ref="BA477:BD477"/>
    <mergeCell ref="B476:D476"/>
    <mergeCell ref="E476:AN476"/>
    <mergeCell ref="AO476:AR476"/>
    <mergeCell ref="AS476:AV476"/>
    <mergeCell ref="AW476:AZ476"/>
    <mergeCell ref="BA476:BD476"/>
    <mergeCell ref="B475:D475"/>
    <mergeCell ref="E475:AN475"/>
    <mergeCell ref="AO475:AR475"/>
    <mergeCell ref="AS475:AV475"/>
    <mergeCell ref="AW475:AZ475"/>
    <mergeCell ref="BA475:BD475"/>
    <mergeCell ref="B480:D480"/>
    <mergeCell ref="E480:AN480"/>
    <mergeCell ref="AO480:AR480"/>
    <mergeCell ref="AS480:AV480"/>
    <mergeCell ref="AW480:AZ480"/>
    <mergeCell ref="BA480:BD480"/>
    <mergeCell ref="B479:D479"/>
    <mergeCell ref="E479:AN479"/>
    <mergeCell ref="AO479:AR479"/>
    <mergeCell ref="AS479:AV479"/>
    <mergeCell ref="AW479:AZ479"/>
    <mergeCell ref="BA479:BD479"/>
    <mergeCell ref="B478:D478"/>
    <mergeCell ref="E478:AN478"/>
    <mergeCell ref="AO478:AR478"/>
    <mergeCell ref="AS478:AV478"/>
    <mergeCell ref="AW478:AZ478"/>
    <mergeCell ref="BA478:BD478"/>
    <mergeCell ref="B483:D483"/>
    <mergeCell ref="E483:AN483"/>
    <mergeCell ref="AO483:AR483"/>
    <mergeCell ref="AS483:AV483"/>
    <mergeCell ref="AW483:AZ483"/>
    <mergeCell ref="BA483:BD483"/>
    <mergeCell ref="B482:D482"/>
    <mergeCell ref="E482:AN482"/>
    <mergeCell ref="AO482:AR482"/>
    <mergeCell ref="AS482:AV482"/>
    <mergeCell ref="AW482:AZ482"/>
    <mergeCell ref="BA482:BD482"/>
    <mergeCell ref="B481:D481"/>
    <mergeCell ref="E481:AN481"/>
    <mergeCell ref="AO481:AR481"/>
    <mergeCell ref="AS481:AV481"/>
    <mergeCell ref="AW481:AZ481"/>
    <mergeCell ref="BA481:BD481"/>
    <mergeCell ref="B486:D486"/>
    <mergeCell ref="E486:AN486"/>
    <mergeCell ref="AO486:AR486"/>
    <mergeCell ref="AS486:AV486"/>
    <mergeCell ref="AW486:AZ486"/>
    <mergeCell ref="BA486:BD486"/>
    <mergeCell ref="B485:D485"/>
    <mergeCell ref="E485:AN485"/>
    <mergeCell ref="AO485:AR485"/>
    <mergeCell ref="AS485:AV485"/>
    <mergeCell ref="AW485:AZ485"/>
    <mergeCell ref="BA485:BD485"/>
    <mergeCell ref="B484:D484"/>
    <mergeCell ref="E484:AN484"/>
    <mergeCell ref="AO484:AR484"/>
    <mergeCell ref="AS484:AV484"/>
    <mergeCell ref="AW484:AZ484"/>
    <mergeCell ref="BA484:BD484"/>
    <mergeCell ref="B489:D489"/>
    <mergeCell ref="E489:AN489"/>
    <mergeCell ref="AO489:AR489"/>
    <mergeCell ref="AS489:AV489"/>
    <mergeCell ref="AW489:AZ489"/>
    <mergeCell ref="BA489:BD489"/>
    <mergeCell ref="B488:D488"/>
    <mergeCell ref="E488:AN488"/>
    <mergeCell ref="AO488:AR488"/>
    <mergeCell ref="AS488:AV488"/>
    <mergeCell ref="AW488:AZ488"/>
    <mergeCell ref="BA488:BD488"/>
    <mergeCell ref="B487:D487"/>
    <mergeCell ref="E487:AN487"/>
    <mergeCell ref="AO487:AR487"/>
    <mergeCell ref="AS487:AV487"/>
    <mergeCell ref="AW487:AZ487"/>
    <mergeCell ref="BA487:BD487"/>
    <mergeCell ref="B492:D492"/>
    <mergeCell ref="E492:AN492"/>
    <mergeCell ref="AO492:AR492"/>
    <mergeCell ref="AS492:AV492"/>
    <mergeCell ref="AW492:AZ492"/>
    <mergeCell ref="BA492:BD492"/>
    <mergeCell ref="B491:D491"/>
    <mergeCell ref="E491:AN491"/>
    <mergeCell ref="AO491:AR491"/>
    <mergeCell ref="AS491:AV491"/>
    <mergeCell ref="AW491:AZ491"/>
    <mergeCell ref="BA491:BD491"/>
    <mergeCell ref="B490:D490"/>
    <mergeCell ref="E490:AN490"/>
    <mergeCell ref="AO490:AR490"/>
    <mergeCell ref="AS490:AV490"/>
    <mergeCell ref="AW490:AZ490"/>
    <mergeCell ref="BA490:BD490"/>
    <mergeCell ref="B495:D495"/>
    <mergeCell ref="E495:AN495"/>
    <mergeCell ref="AO495:AR495"/>
    <mergeCell ref="AS495:AV495"/>
    <mergeCell ref="AW495:AZ495"/>
    <mergeCell ref="BA495:BD495"/>
    <mergeCell ref="B494:D494"/>
    <mergeCell ref="E494:AN494"/>
    <mergeCell ref="AO494:AR494"/>
    <mergeCell ref="AS494:AV494"/>
    <mergeCell ref="AW494:AZ494"/>
    <mergeCell ref="BA494:BD494"/>
    <mergeCell ref="B493:D493"/>
    <mergeCell ref="E493:AN493"/>
    <mergeCell ref="AO493:AR493"/>
    <mergeCell ref="AS493:AV493"/>
    <mergeCell ref="AW493:AZ493"/>
    <mergeCell ref="BA493:BD493"/>
    <mergeCell ref="B498:D498"/>
    <mergeCell ref="E498:AN498"/>
    <mergeCell ref="AO498:AR498"/>
    <mergeCell ref="AS498:AV498"/>
    <mergeCell ref="AW498:AZ498"/>
    <mergeCell ref="BA498:BD498"/>
    <mergeCell ref="B497:D497"/>
    <mergeCell ref="E497:AN497"/>
    <mergeCell ref="AO497:AR497"/>
    <mergeCell ref="AS497:AV497"/>
    <mergeCell ref="AW497:AZ497"/>
    <mergeCell ref="BA497:BD497"/>
    <mergeCell ref="B496:D496"/>
    <mergeCell ref="E496:AN496"/>
    <mergeCell ref="AO496:AR496"/>
    <mergeCell ref="AS496:AV496"/>
    <mergeCell ref="AW496:AZ496"/>
    <mergeCell ref="BA496:BD496"/>
    <mergeCell ref="B501:D501"/>
    <mergeCell ref="E501:AN501"/>
    <mergeCell ref="AO501:AR501"/>
    <mergeCell ref="AS501:AV501"/>
    <mergeCell ref="AW501:AZ501"/>
    <mergeCell ref="BA501:BD501"/>
    <mergeCell ref="B500:D500"/>
    <mergeCell ref="E500:AN500"/>
    <mergeCell ref="AO500:AR500"/>
    <mergeCell ref="AS500:AV500"/>
    <mergeCell ref="AW500:AZ500"/>
    <mergeCell ref="BA500:BD500"/>
    <mergeCell ref="B499:D499"/>
    <mergeCell ref="E499:AN499"/>
    <mergeCell ref="AO499:AR499"/>
    <mergeCell ref="AS499:AV499"/>
    <mergeCell ref="AW499:AZ499"/>
    <mergeCell ref="BA499:BD499"/>
    <mergeCell ref="B504:D504"/>
    <mergeCell ref="E504:AN504"/>
    <mergeCell ref="AO504:AR504"/>
    <mergeCell ref="AS504:AV504"/>
    <mergeCell ref="AW504:AZ504"/>
    <mergeCell ref="BA504:BD504"/>
    <mergeCell ref="B503:D503"/>
    <mergeCell ref="E503:AN503"/>
    <mergeCell ref="AO503:AR503"/>
    <mergeCell ref="AS503:AV503"/>
    <mergeCell ref="AW503:AZ503"/>
    <mergeCell ref="BA503:BD503"/>
    <mergeCell ref="B502:D502"/>
    <mergeCell ref="E502:AN502"/>
    <mergeCell ref="AO502:AR502"/>
    <mergeCell ref="AS502:AV502"/>
    <mergeCell ref="AW502:AZ502"/>
    <mergeCell ref="BA502:BD502"/>
    <mergeCell ref="B507:D507"/>
    <mergeCell ref="E507:AN507"/>
    <mergeCell ref="AO507:AR507"/>
    <mergeCell ref="AS507:AV507"/>
    <mergeCell ref="AW507:AZ507"/>
    <mergeCell ref="BA507:BD507"/>
    <mergeCell ref="B506:D506"/>
    <mergeCell ref="E506:AN506"/>
    <mergeCell ref="AO506:AR506"/>
    <mergeCell ref="AS506:AV506"/>
    <mergeCell ref="AW506:AZ506"/>
    <mergeCell ref="BA506:BD506"/>
    <mergeCell ref="B505:D505"/>
    <mergeCell ref="E505:AN505"/>
    <mergeCell ref="AO505:AR505"/>
    <mergeCell ref="AS505:AV505"/>
    <mergeCell ref="AW505:AZ505"/>
    <mergeCell ref="BA505:BD505"/>
    <mergeCell ref="B510:D510"/>
    <mergeCell ref="E510:AN510"/>
    <mergeCell ref="AO510:AR510"/>
    <mergeCell ref="AS510:AV510"/>
    <mergeCell ref="AW510:AZ510"/>
    <mergeCell ref="BA510:BD510"/>
    <mergeCell ref="B509:D509"/>
    <mergeCell ref="E509:AN509"/>
    <mergeCell ref="AO509:AR509"/>
    <mergeCell ref="AS509:AV509"/>
    <mergeCell ref="AW509:AZ509"/>
    <mergeCell ref="BA509:BD509"/>
    <mergeCell ref="B508:D508"/>
    <mergeCell ref="E508:AN508"/>
    <mergeCell ref="AO508:AR508"/>
    <mergeCell ref="AS508:AV508"/>
    <mergeCell ref="AW508:AZ508"/>
    <mergeCell ref="BA508:BD508"/>
    <mergeCell ref="B513:D513"/>
    <mergeCell ref="E513:AN513"/>
    <mergeCell ref="AO513:AR513"/>
    <mergeCell ref="AS513:AV513"/>
    <mergeCell ref="AW513:AZ513"/>
    <mergeCell ref="BA513:BD513"/>
    <mergeCell ref="B512:D512"/>
    <mergeCell ref="E512:AN512"/>
    <mergeCell ref="AO512:AR512"/>
    <mergeCell ref="AS512:AV512"/>
    <mergeCell ref="AW512:AZ512"/>
    <mergeCell ref="BA512:BD512"/>
    <mergeCell ref="B511:D511"/>
    <mergeCell ref="E511:AN511"/>
    <mergeCell ref="AO511:AR511"/>
    <mergeCell ref="AS511:AV511"/>
    <mergeCell ref="AW511:AZ511"/>
    <mergeCell ref="BA511:BD511"/>
    <mergeCell ref="B516:D516"/>
    <mergeCell ref="E516:AN516"/>
    <mergeCell ref="AO516:AR516"/>
    <mergeCell ref="AS516:AV516"/>
    <mergeCell ref="AW516:AZ516"/>
    <mergeCell ref="BA516:BD516"/>
    <mergeCell ref="B515:D515"/>
    <mergeCell ref="E515:AN515"/>
    <mergeCell ref="AO515:AR515"/>
    <mergeCell ref="AS515:AV515"/>
    <mergeCell ref="AW515:AZ515"/>
    <mergeCell ref="BA515:BD515"/>
    <mergeCell ref="B514:D514"/>
    <mergeCell ref="E514:AN514"/>
    <mergeCell ref="AO514:AR514"/>
    <mergeCell ref="AS514:AV514"/>
    <mergeCell ref="AW514:AZ514"/>
    <mergeCell ref="BA514:BD514"/>
    <mergeCell ref="B519:D519"/>
    <mergeCell ref="E519:AN519"/>
    <mergeCell ref="AO519:AR519"/>
    <mergeCell ref="AS519:AV519"/>
    <mergeCell ref="AW519:AZ519"/>
    <mergeCell ref="BA519:BD519"/>
    <mergeCell ref="B518:D518"/>
    <mergeCell ref="E518:AN518"/>
    <mergeCell ref="AO518:AR518"/>
    <mergeCell ref="AS518:AV518"/>
    <mergeCell ref="AW518:AZ518"/>
    <mergeCell ref="BA518:BD518"/>
    <mergeCell ref="B517:D517"/>
    <mergeCell ref="E517:AN517"/>
    <mergeCell ref="AO517:AR517"/>
    <mergeCell ref="AS517:AV517"/>
    <mergeCell ref="AW517:AZ517"/>
    <mergeCell ref="BA517:BD517"/>
    <mergeCell ref="B522:D522"/>
    <mergeCell ref="E522:AN522"/>
    <mergeCell ref="AO522:AR522"/>
    <mergeCell ref="AS522:AV522"/>
    <mergeCell ref="AW522:AZ522"/>
    <mergeCell ref="BA522:BD522"/>
    <mergeCell ref="B521:D521"/>
    <mergeCell ref="E521:AN521"/>
    <mergeCell ref="AO521:AR521"/>
    <mergeCell ref="AS521:AV521"/>
    <mergeCell ref="AW521:AZ521"/>
    <mergeCell ref="BA521:BD521"/>
    <mergeCell ref="B520:D520"/>
    <mergeCell ref="E520:AN520"/>
    <mergeCell ref="AO520:AR520"/>
    <mergeCell ref="AS520:AV520"/>
    <mergeCell ref="AW520:AZ520"/>
    <mergeCell ref="BA520:BD520"/>
    <mergeCell ref="B525:D525"/>
    <mergeCell ref="E525:AN525"/>
    <mergeCell ref="AO525:AR525"/>
    <mergeCell ref="AS525:AV525"/>
    <mergeCell ref="AW525:AZ525"/>
    <mergeCell ref="BA525:BD525"/>
    <mergeCell ref="B524:D524"/>
    <mergeCell ref="E524:AN524"/>
    <mergeCell ref="AO524:AR524"/>
    <mergeCell ref="AS524:AV524"/>
    <mergeCell ref="AW524:AZ524"/>
    <mergeCell ref="BA524:BD524"/>
    <mergeCell ref="B523:D523"/>
    <mergeCell ref="E523:AN523"/>
    <mergeCell ref="AO523:AR523"/>
    <mergeCell ref="AS523:AV523"/>
    <mergeCell ref="AW523:AZ523"/>
    <mergeCell ref="BA523:BD523"/>
    <mergeCell ref="B528:D528"/>
    <mergeCell ref="E528:AN528"/>
    <mergeCell ref="AO528:AR528"/>
    <mergeCell ref="AS528:AV528"/>
    <mergeCell ref="AW528:AZ528"/>
    <mergeCell ref="BA528:BD528"/>
    <mergeCell ref="B527:D527"/>
    <mergeCell ref="E527:AN527"/>
    <mergeCell ref="AO527:AR527"/>
    <mergeCell ref="AS527:AV527"/>
    <mergeCell ref="AW527:AZ527"/>
    <mergeCell ref="BA527:BD527"/>
    <mergeCell ref="B526:D526"/>
    <mergeCell ref="E526:AN526"/>
    <mergeCell ref="AO526:AR526"/>
    <mergeCell ref="AS526:AV526"/>
    <mergeCell ref="AW526:AZ526"/>
    <mergeCell ref="BA526:BD526"/>
    <mergeCell ref="B531:D531"/>
    <mergeCell ref="E531:AN531"/>
    <mergeCell ref="AO531:AR531"/>
    <mergeCell ref="AS531:AV531"/>
    <mergeCell ref="AW531:AZ531"/>
    <mergeCell ref="BA531:BD531"/>
    <mergeCell ref="B530:D530"/>
    <mergeCell ref="E530:AN530"/>
    <mergeCell ref="AO530:AR530"/>
    <mergeCell ref="AS530:AV530"/>
    <mergeCell ref="AW530:AZ530"/>
    <mergeCell ref="BA530:BD530"/>
    <mergeCell ref="B529:D529"/>
    <mergeCell ref="E529:AN529"/>
    <mergeCell ref="AO529:AR529"/>
    <mergeCell ref="AS529:AV529"/>
    <mergeCell ref="AW529:AZ529"/>
    <mergeCell ref="BA529:BD529"/>
    <mergeCell ref="B534:D534"/>
    <mergeCell ref="E534:AN534"/>
    <mergeCell ref="AO534:AR534"/>
    <mergeCell ref="AS534:AV534"/>
    <mergeCell ref="AW534:AZ534"/>
    <mergeCell ref="BA534:BD534"/>
    <mergeCell ref="B533:D533"/>
    <mergeCell ref="E533:AN533"/>
    <mergeCell ref="AO533:AR533"/>
    <mergeCell ref="AS533:AV533"/>
    <mergeCell ref="AW533:AZ533"/>
    <mergeCell ref="BA533:BD533"/>
    <mergeCell ref="B532:D532"/>
    <mergeCell ref="E532:AN532"/>
    <mergeCell ref="AO532:AR532"/>
    <mergeCell ref="AS532:AV532"/>
    <mergeCell ref="AW532:AZ532"/>
    <mergeCell ref="BA532:BD532"/>
    <mergeCell ref="B537:D537"/>
    <mergeCell ref="E537:AN537"/>
    <mergeCell ref="AO537:AR537"/>
    <mergeCell ref="AS537:AV537"/>
    <mergeCell ref="AW537:AZ537"/>
    <mergeCell ref="BA537:BD537"/>
    <mergeCell ref="B536:D536"/>
    <mergeCell ref="E536:AN536"/>
    <mergeCell ref="AO536:AR536"/>
    <mergeCell ref="AS536:AV536"/>
    <mergeCell ref="AW536:AZ536"/>
    <mergeCell ref="BA536:BD536"/>
    <mergeCell ref="B535:D535"/>
    <mergeCell ref="E535:AN535"/>
    <mergeCell ref="AO535:AR535"/>
    <mergeCell ref="AS535:AV535"/>
    <mergeCell ref="AW535:AZ535"/>
    <mergeCell ref="BA535:BD535"/>
    <mergeCell ref="B540:D540"/>
    <mergeCell ref="E540:AN540"/>
    <mergeCell ref="AO540:AR540"/>
    <mergeCell ref="AS540:AV540"/>
    <mergeCell ref="AW540:AZ540"/>
    <mergeCell ref="BA540:BD540"/>
    <mergeCell ref="B539:D539"/>
    <mergeCell ref="E539:AN539"/>
    <mergeCell ref="AO539:AR539"/>
    <mergeCell ref="AS539:AV539"/>
    <mergeCell ref="AW539:AZ539"/>
    <mergeCell ref="BA539:BD539"/>
    <mergeCell ref="B538:D538"/>
    <mergeCell ref="E538:AN538"/>
    <mergeCell ref="AO538:AR538"/>
    <mergeCell ref="AS538:AV538"/>
    <mergeCell ref="AW538:AZ538"/>
    <mergeCell ref="BA538:BD538"/>
    <mergeCell ref="B543:D543"/>
    <mergeCell ref="E543:AN543"/>
    <mergeCell ref="AO543:AR543"/>
    <mergeCell ref="AS543:AV543"/>
    <mergeCell ref="AW543:AZ543"/>
    <mergeCell ref="BA543:BD543"/>
    <mergeCell ref="B542:D542"/>
    <mergeCell ref="E542:AN542"/>
    <mergeCell ref="AO542:AR542"/>
    <mergeCell ref="AS542:AV542"/>
    <mergeCell ref="AW542:AZ542"/>
    <mergeCell ref="BA542:BD542"/>
    <mergeCell ref="B541:D541"/>
    <mergeCell ref="E541:AN541"/>
    <mergeCell ref="AO541:AR541"/>
    <mergeCell ref="AS541:AV541"/>
    <mergeCell ref="AW541:AZ541"/>
    <mergeCell ref="BA541:BD541"/>
    <mergeCell ref="B546:D546"/>
    <mergeCell ref="E546:AN546"/>
    <mergeCell ref="AO546:AR546"/>
    <mergeCell ref="AS546:AV546"/>
    <mergeCell ref="AW546:AZ546"/>
    <mergeCell ref="BA546:BD546"/>
    <mergeCell ref="B545:D545"/>
    <mergeCell ref="E545:AN545"/>
    <mergeCell ref="AO545:AR545"/>
    <mergeCell ref="AS545:AV545"/>
    <mergeCell ref="AW545:AZ545"/>
    <mergeCell ref="BA545:BD545"/>
    <mergeCell ref="B544:D544"/>
    <mergeCell ref="E544:AN544"/>
    <mergeCell ref="AO544:AR544"/>
    <mergeCell ref="AS544:AV544"/>
    <mergeCell ref="AW544:AZ544"/>
    <mergeCell ref="BA544:BD544"/>
    <mergeCell ref="B549:D549"/>
    <mergeCell ref="E549:AN549"/>
    <mergeCell ref="AO549:AR549"/>
    <mergeCell ref="AS549:AV549"/>
    <mergeCell ref="AW549:AZ549"/>
    <mergeCell ref="BA549:BD549"/>
    <mergeCell ref="B548:D548"/>
    <mergeCell ref="E548:AN548"/>
    <mergeCell ref="AO548:AR548"/>
    <mergeCell ref="AS548:AV548"/>
    <mergeCell ref="AW548:AZ548"/>
    <mergeCell ref="BA548:BD548"/>
    <mergeCell ref="B547:D547"/>
    <mergeCell ref="E547:AN547"/>
    <mergeCell ref="AO547:AR547"/>
    <mergeCell ref="AS547:AV547"/>
    <mergeCell ref="AW547:AZ547"/>
    <mergeCell ref="BA547:BD547"/>
    <mergeCell ref="B552:D552"/>
    <mergeCell ref="E552:AN552"/>
    <mergeCell ref="AO552:AR552"/>
    <mergeCell ref="AS552:AV552"/>
    <mergeCell ref="AW552:AZ552"/>
    <mergeCell ref="BA552:BD552"/>
    <mergeCell ref="B551:D551"/>
    <mergeCell ref="E551:AN551"/>
    <mergeCell ref="AO551:AR551"/>
    <mergeCell ref="AS551:AV551"/>
    <mergeCell ref="AW551:AZ551"/>
    <mergeCell ref="BA551:BD551"/>
    <mergeCell ref="B550:D550"/>
    <mergeCell ref="E550:AN550"/>
    <mergeCell ref="AO550:AR550"/>
    <mergeCell ref="AS550:AV550"/>
    <mergeCell ref="AW550:AZ550"/>
    <mergeCell ref="BA550:BD550"/>
    <mergeCell ref="B555:D555"/>
    <mergeCell ref="E555:AN555"/>
    <mergeCell ref="AO555:AR555"/>
    <mergeCell ref="AS555:AV555"/>
    <mergeCell ref="AW555:AZ555"/>
    <mergeCell ref="BA555:BD555"/>
    <mergeCell ref="B554:D554"/>
    <mergeCell ref="E554:AN554"/>
    <mergeCell ref="AO554:AR554"/>
    <mergeCell ref="AS554:AV554"/>
    <mergeCell ref="AW554:AZ554"/>
    <mergeCell ref="BA554:BD554"/>
    <mergeCell ref="B553:D553"/>
    <mergeCell ref="E553:AN553"/>
    <mergeCell ref="AO553:AR553"/>
    <mergeCell ref="AS553:AV553"/>
    <mergeCell ref="AW553:AZ553"/>
    <mergeCell ref="BA553:BD553"/>
    <mergeCell ref="B558:D558"/>
    <mergeCell ref="E558:AN558"/>
    <mergeCell ref="AO558:AR558"/>
    <mergeCell ref="AS558:AV558"/>
    <mergeCell ref="AW558:AZ558"/>
    <mergeCell ref="BA558:BD558"/>
    <mergeCell ref="B557:D557"/>
    <mergeCell ref="E557:AN557"/>
    <mergeCell ref="AO557:AR557"/>
    <mergeCell ref="AS557:AV557"/>
    <mergeCell ref="AW557:AZ557"/>
    <mergeCell ref="BA557:BD557"/>
    <mergeCell ref="B556:D556"/>
    <mergeCell ref="E556:AN556"/>
    <mergeCell ref="AO556:AR556"/>
    <mergeCell ref="AS556:AV556"/>
    <mergeCell ref="AW556:AZ556"/>
    <mergeCell ref="BA556:BD556"/>
    <mergeCell ref="B561:D561"/>
    <mergeCell ref="E561:AN561"/>
    <mergeCell ref="AO561:AR561"/>
    <mergeCell ref="AS561:AV561"/>
    <mergeCell ref="AW561:AZ561"/>
    <mergeCell ref="BA561:BD561"/>
    <mergeCell ref="B560:D560"/>
    <mergeCell ref="E560:AN560"/>
    <mergeCell ref="AO560:AR560"/>
    <mergeCell ref="AS560:AV560"/>
    <mergeCell ref="AW560:AZ560"/>
    <mergeCell ref="BA560:BD560"/>
    <mergeCell ref="B559:D559"/>
    <mergeCell ref="E559:AN559"/>
    <mergeCell ref="AO559:AR559"/>
    <mergeCell ref="AS559:AV559"/>
    <mergeCell ref="AW559:AZ559"/>
    <mergeCell ref="BA559:BD559"/>
    <mergeCell ref="B564:D564"/>
    <mergeCell ref="E564:AN564"/>
    <mergeCell ref="AO564:AR564"/>
    <mergeCell ref="AS564:AV564"/>
    <mergeCell ref="AW564:AZ564"/>
    <mergeCell ref="BA564:BD564"/>
    <mergeCell ref="B563:D563"/>
    <mergeCell ref="E563:AN563"/>
    <mergeCell ref="AO563:AR563"/>
    <mergeCell ref="AS563:AV563"/>
    <mergeCell ref="AW563:AZ563"/>
    <mergeCell ref="BA563:BD563"/>
    <mergeCell ref="B562:D562"/>
    <mergeCell ref="E562:AN562"/>
    <mergeCell ref="AO562:AR562"/>
    <mergeCell ref="AS562:AV562"/>
    <mergeCell ref="AW562:AZ562"/>
    <mergeCell ref="BA562:BD562"/>
    <mergeCell ref="B567:D567"/>
    <mergeCell ref="E567:AN567"/>
    <mergeCell ref="AO567:AR567"/>
    <mergeCell ref="AS567:AV567"/>
    <mergeCell ref="AW567:AZ567"/>
    <mergeCell ref="BA567:BD567"/>
    <mergeCell ref="B566:D566"/>
    <mergeCell ref="E566:AN566"/>
    <mergeCell ref="AO566:AR566"/>
    <mergeCell ref="AS566:AV566"/>
    <mergeCell ref="AW566:AZ566"/>
    <mergeCell ref="BA566:BD566"/>
    <mergeCell ref="B565:D565"/>
    <mergeCell ref="E565:AN565"/>
    <mergeCell ref="AO565:AR565"/>
    <mergeCell ref="AS565:AV565"/>
    <mergeCell ref="AW565:AZ565"/>
    <mergeCell ref="BA565:BD565"/>
    <mergeCell ref="B570:D570"/>
    <mergeCell ref="E570:AN570"/>
    <mergeCell ref="AO570:AR570"/>
    <mergeCell ref="AS570:AV570"/>
    <mergeCell ref="AW570:AZ570"/>
    <mergeCell ref="BA570:BD570"/>
    <mergeCell ref="B569:D569"/>
    <mergeCell ref="E569:AN569"/>
    <mergeCell ref="AO569:AR569"/>
    <mergeCell ref="AS569:AV569"/>
    <mergeCell ref="AW569:AZ569"/>
    <mergeCell ref="BA569:BD569"/>
    <mergeCell ref="B568:D568"/>
    <mergeCell ref="E568:AN568"/>
    <mergeCell ref="AO568:AR568"/>
    <mergeCell ref="AS568:AV568"/>
    <mergeCell ref="AW568:AZ568"/>
    <mergeCell ref="BA568:BD568"/>
    <mergeCell ref="B573:D573"/>
    <mergeCell ref="E573:AN573"/>
    <mergeCell ref="AO573:AR573"/>
    <mergeCell ref="AS573:AV573"/>
    <mergeCell ref="AW573:AZ573"/>
    <mergeCell ref="BA573:BD573"/>
    <mergeCell ref="B572:D572"/>
    <mergeCell ref="E572:AN572"/>
    <mergeCell ref="AO572:AR572"/>
    <mergeCell ref="AS572:AV572"/>
    <mergeCell ref="AW572:AZ572"/>
    <mergeCell ref="BA572:BD572"/>
    <mergeCell ref="B571:D571"/>
    <mergeCell ref="E571:AN571"/>
    <mergeCell ref="AO571:AR571"/>
    <mergeCell ref="AS571:AV571"/>
    <mergeCell ref="AW571:AZ571"/>
    <mergeCell ref="BA571:BD571"/>
    <mergeCell ref="B576:D576"/>
    <mergeCell ref="E576:AN576"/>
    <mergeCell ref="AO576:AR576"/>
    <mergeCell ref="AS576:AV576"/>
    <mergeCell ref="AW576:AZ576"/>
    <mergeCell ref="BA576:BD576"/>
    <mergeCell ref="B575:D575"/>
    <mergeCell ref="E575:AN575"/>
    <mergeCell ref="AO575:AR575"/>
    <mergeCell ref="AS575:AV575"/>
    <mergeCell ref="AW575:AZ575"/>
    <mergeCell ref="BA575:BD575"/>
    <mergeCell ref="B574:D574"/>
    <mergeCell ref="E574:AN574"/>
    <mergeCell ref="AO574:AR574"/>
    <mergeCell ref="AS574:AV574"/>
    <mergeCell ref="AW574:AZ574"/>
    <mergeCell ref="BA574:BD574"/>
    <mergeCell ref="B579:D579"/>
    <mergeCell ref="E579:AN579"/>
    <mergeCell ref="AO579:AR579"/>
    <mergeCell ref="AS579:AV579"/>
    <mergeCell ref="AW579:AZ579"/>
    <mergeCell ref="BA579:BD579"/>
    <mergeCell ref="B578:D578"/>
    <mergeCell ref="E578:AN578"/>
    <mergeCell ref="AO578:AR578"/>
    <mergeCell ref="AS578:AV578"/>
    <mergeCell ref="AW578:AZ578"/>
    <mergeCell ref="BA578:BD578"/>
    <mergeCell ref="B577:D577"/>
    <mergeCell ref="E577:AN577"/>
    <mergeCell ref="AO577:AR577"/>
    <mergeCell ref="AS577:AV577"/>
    <mergeCell ref="AW577:AZ577"/>
    <mergeCell ref="BA577:BD577"/>
    <mergeCell ref="B582:D582"/>
    <mergeCell ref="E582:AN582"/>
    <mergeCell ref="AO582:AR582"/>
    <mergeCell ref="AS582:AV582"/>
    <mergeCell ref="AW582:AZ582"/>
    <mergeCell ref="BA582:BD582"/>
    <mergeCell ref="B581:D581"/>
    <mergeCell ref="E581:AN581"/>
    <mergeCell ref="AO581:AR581"/>
    <mergeCell ref="AS581:AV581"/>
    <mergeCell ref="AW581:AZ581"/>
    <mergeCell ref="BA581:BD581"/>
    <mergeCell ref="B580:D580"/>
    <mergeCell ref="E580:AN580"/>
    <mergeCell ref="AO580:AR580"/>
    <mergeCell ref="AS580:AV580"/>
    <mergeCell ref="AW580:AZ580"/>
    <mergeCell ref="BA580:BD580"/>
    <mergeCell ref="B585:D585"/>
    <mergeCell ref="E585:AN585"/>
    <mergeCell ref="AO585:AR585"/>
    <mergeCell ref="AS585:AV585"/>
    <mergeCell ref="AW585:AZ585"/>
    <mergeCell ref="BA585:BD585"/>
    <mergeCell ref="B584:D584"/>
    <mergeCell ref="E584:AN584"/>
    <mergeCell ref="AO584:AR584"/>
    <mergeCell ref="AS584:AV584"/>
    <mergeCell ref="AW584:AZ584"/>
    <mergeCell ref="BA584:BD584"/>
    <mergeCell ref="B583:D583"/>
    <mergeCell ref="E583:AN583"/>
    <mergeCell ref="AO583:AR583"/>
    <mergeCell ref="AS583:AV583"/>
    <mergeCell ref="AW583:AZ583"/>
    <mergeCell ref="BA583:BD583"/>
    <mergeCell ref="B588:D588"/>
    <mergeCell ref="E588:AN588"/>
    <mergeCell ref="AO588:AR588"/>
    <mergeCell ref="AS588:AV588"/>
    <mergeCell ref="AW588:AZ588"/>
    <mergeCell ref="BA588:BD588"/>
    <mergeCell ref="B587:D587"/>
    <mergeCell ref="E587:AN587"/>
    <mergeCell ref="AO587:AR587"/>
    <mergeCell ref="AS587:AV587"/>
    <mergeCell ref="AW587:AZ587"/>
    <mergeCell ref="BA587:BD587"/>
    <mergeCell ref="B586:D586"/>
    <mergeCell ref="E586:AN586"/>
    <mergeCell ref="AO586:AR586"/>
    <mergeCell ref="AS586:AV586"/>
    <mergeCell ref="AW586:AZ586"/>
    <mergeCell ref="BA586:BD586"/>
    <mergeCell ref="B591:D591"/>
    <mergeCell ref="E591:AN591"/>
    <mergeCell ref="AO591:AR591"/>
    <mergeCell ref="AS591:AV591"/>
    <mergeCell ref="AW591:AZ591"/>
    <mergeCell ref="BA591:BD591"/>
    <mergeCell ref="B590:D590"/>
    <mergeCell ref="E590:AN590"/>
    <mergeCell ref="AO590:AR590"/>
    <mergeCell ref="AS590:AV590"/>
    <mergeCell ref="AW590:AZ590"/>
    <mergeCell ref="BA590:BD590"/>
    <mergeCell ref="B589:D589"/>
    <mergeCell ref="E589:AN589"/>
    <mergeCell ref="AO589:AR589"/>
    <mergeCell ref="AS589:AV589"/>
    <mergeCell ref="AW589:AZ589"/>
    <mergeCell ref="BA589:BD589"/>
    <mergeCell ref="B594:D594"/>
    <mergeCell ref="E594:AN594"/>
    <mergeCell ref="AO594:AR594"/>
    <mergeCell ref="AS594:AV594"/>
    <mergeCell ref="AW594:AZ594"/>
    <mergeCell ref="BA594:BD594"/>
    <mergeCell ref="B593:D593"/>
    <mergeCell ref="E593:AN593"/>
    <mergeCell ref="AO593:AR593"/>
    <mergeCell ref="AS593:AV593"/>
    <mergeCell ref="AW593:AZ593"/>
    <mergeCell ref="BA593:BD593"/>
    <mergeCell ref="B592:D592"/>
    <mergeCell ref="E592:AN592"/>
    <mergeCell ref="AO592:AR592"/>
    <mergeCell ref="AS592:AV592"/>
    <mergeCell ref="AW592:AZ592"/>
    <mergeCell ref="BA592:BD592"/>
    <mergeCell ref="B597:D597"/>
    <mergeCell ref="E597:AN597"/>
    <mergeCell ref="AO597:AR597"/>
    <mergeCell ref="AS597:AV597"/>
    <mergeCell ref="AW597:AZ597"/>
    <mergeCell ref="BA597:BD597"/>
    <mergeCell ref="B596:D596"/>
    <mergeCell ref="E596:AN596"/>
    <mergeCell ref="AO596:AR596"/>
    <mergeCell ref="AS596:AV596"/>
    <mergeCell ref="AW596:AZ596"/>
    <mergeCell ref="BA596:BD596"/>
    <mergeCell ref="B595:D595"/>
    <mergeCell ref="E595:AN595"/>
    <mergeCell ref="AO595:AR595"/>
    <mergeCell ref="AS595:AV595"/>
    <mergeCell ref="AW595:AZ595"/>
    <mergeCell ref="BA595:BD595"/>
    <mergeCell ref="B600:D600"/>
    <mergeCell ref="E600:AN600"/>
    <mergeCell ref="AO600:AR600"/>
    <mergeCell ref="AS600:AV600"/>
    <mergeCell ref="AW600:AZ600"/>
    <mergeCell ref="BA600:BD600"/>
    <mergeCell ref="B599:D599"/>
    <mergeCell ref="E599:AN599"/>
    <mergeCell ref="AO599:AR599"/>
    <mergeCell ref="AS599:AV599"/>
    <mergeCell ref="AW599:AZ599"/>
    <mergeCell ref="BA599:BD599"/>
    <mergeCell ref="B598:D598"/>
    <mergeCell ref="E598:AN598"/>
    <mergeCell ref="AO598:AR598"/>
    <mergeCell ref="AS598:AV598"/>
    <mergeCell ref="AW598:AZ598"/>
    <mergeCell ref="BA598:BD598"/>
    <mergeCell ref="B603:D603"/>
    <mergeCell ref="E603:AN603"/>
    <mergeCell ref="AO603:AR603"/>
    <mergeCell ref="AS603:AV603"/>
    <mergeCell ref="AW603:AZ603"/>
    <mergeCell ref="BA603:BD603"/>
    <mergeCell ref="B602:D602"/>
    <mergeCell ref="E602:AN602"/>
    <mergeCell ref="AO602:AR602"/>
    <mergeCell ref="AS602:AV602"/>
    <mergeCell ref="AW602:AZ602"/>
    <mergeCell ref="BA602:BD602"/>
    <mergeCell ref="B601:D601"/>
    <mergeCell ref="E601:AN601"/>
    <mergeCell ref="AO601:AR601"/>
    <mergeCell ref="AS601:AV601"/>
    <mergeCell ref="AW601:AZ601"/>
    <mergeCell ref="BA601:BD601"/>
    <mergeCell ref="B606:D606"/>
    <mergeCell ref="E606:AN606"/>
    <mergeCell ref="AO606:AR606"/>
    <mergeCell ref="AS606:AV606"/>
    <mergeCell ref="AW606:AZ606"/>
    <mergeCell ref="BA606:BD606"/>
    <mergeCell ref="B605:D605"/>
    <mergeCell ref="E605:AN605"/>
    <mergeCell ref="AO605:AR605"/>
    <mergeCell ref="AS605:AV605"/>
    <mergeCell ref="AW605:AZ605"/>
    <mergeCell ref="BA605:BD605"/>
    <mergeCell ref="B604:D604"/>
    <mergeCell ref="E604:AN604"/>
    <mergeCell ref="AO604:AR604"/>
    <mergeCell ref="AS604:AV604"/>
    <mergeCell ref="AW604:AZ604"/>
    <mergeCell ref="BA604:BD604"/>
    <mergeCell ref="B609:D609"/>
    <mergeCell ref="E609:AN609"/>
    <mergeCell ref="AO609:AR609"/>
    <mergeCell ref="AS609:AV609"/>
    <mergeCell ref="AW609:AZ609"/>
    <mergeCell ref="BA609:BD609"/>
    <mergeCell ref="B608:D608"/>
    <mergeCell ref="E608:AN608"/>
    <mergeCell ref="AO608:AR608"/>
    <mergeCell ref="AS608:AV608"/>
    <mergeCell ref="AW608:AZ608"/>
    <mergeCell ref="BA608:BD608"/>
    <mergeCell ref="B607:D607"/>
    <mergeCell ref="E607:AN607"/>
    <mergeCell ref="AO607:AR607"/>
    <mergeCell ref="AS607:AV607"/>
    <mergeCell ref="AW607:AZ607"/>
    <mergeCell ref="BA607:BD607"/>
    <mergeCell ref="B612:D612"/>
    <mergeCell ref="E612:AN612"/>
    <mergeCell ref="AO612:AR612"/>
    <mergeCell ref="AS612:AV612"/>
    <mergeCell ref="AW612:AZ612"/>
    <mergeCell ref="BA612:BD612"/>
    <mergeCell ref="B611:D611"/>
    <mergeCell ref="E611:AN611"/>
    <mergeCell ref="AO611:AR611"/>
    <mergeCell ref="AS611:AV611"/>
    <mergeCell ref="AW611:AZ611"/>
    <mergeCell ref="BA611:BD611"/>
    <mergeCell ref="B610:D610"/>
    <mergeCell ref="E610:AN610"/>
    <mergeCell ref="AO610:AR610"/>
    <mergeCell ref="AS610:AV610"/>
    <mergeCell ref="AW610:AZ610"/>
    <mergeCell ref="BA610:BD610"/>
    <mergeCell ref="B615:D615"/>
    <mergeCell ref="E615:AN615"/>
    <mergeCell ref="AO615:AR615"/>
    <mergeCell ref="AS615:AV615"/>
    <mergeCell ref="AW615:AZ615"/>
    <mergeCell ref="BA615:BD615"/>
    <mergeCell ref="B614:D614"/>
    <mergeCell ref="E614:AN614"/>
    <mergeCell ref="AO614:AR614"/>
    <mergeCell ref="AS614:AV614"/>
    <mergeCell ref="AW614:AZ614"/>
    <mergeCell ref="BA614:BD614"/>
    <mergeCell ref="B613:D613"/>
    <mergeCell ref="E613:AN613"/>
    <mergeCell ref="AO613:AR613"/>
    <mergeCell ref="AS613:AV613"/>
    <mergeCell ref="AW613:AZ613"/>
    <mergeCell ref="BA613:BD613"/>
    <mergeCell ref="B618:D618"/>
    <mergeCell ref="E618:AN618"/>
    <mergeCell ref="AO618:AR618"/>
    <mergeCell ref="AS618:AV618"/>
    <mergeCell ref="AW618:AZ618"/>
    <mergeCell ref="BA618:BD618"/>
    <mergeCell ref="B617:D617"/>
    <mergeCell ref="E617:AN617"/>
    <mergeCell ref="AO617:AR617"/>
    <mergeCell ref="AS617:AV617"/>
    <mergeCell ref="AW617:AZ617"/>
    <mergeCell ref="BA617:BD617"/>
    <mergeCell ref="B616:D616"/>
    <mergeCell ref="E616:AN616"/>
    <mergeCell ref="AO616:AR616"/>
    <mergeCell ref="AS616:AV616"/>
    <mergeCell ref="AW616:AZ616"/>
    <mergeCell ref="BA616:BD616"/>
    <mergeCell ref="B621:D621"/>
    <mergeCell ref="E621:AN621"/>
    <mergeCell ref="AO621:AR621"/>
    <mergeCell ref="AS621:AV621"/>
    <mergeCell ref="AW621:AZ621"/>
    <mergeCell ref="BA621:BD621"/>
    <mergeCell ref="B620:D620"/>
    <mergeCell ref="E620:AN620"/>
    <mergeCell ref="AO620:AR620"/>
    <mergeCell ref="AS620:AV620"/>
    <mergeCell ref="AW620:AZ620"/>
    <mergeCell ref="BA620:BD620"/>
    <mergeCell ref="B619:D619"/>
    <mergeCell ref="E619:AN619"/>
    <mergeCell ref="AO619:AR619"/>
    <mergeCell ref="AS619:AV619"/>
    <mergeCell ref="AW619:AZ619"/>
    <mergeCell ref="BA619:BD619"/>
    <mergeCell ref="B624:D624"/>
    <mergeCell ref="E624:AN624"/>
    <mergeCell ref="AO624:AR624"/>
    <mergeCell ref="AS624:AV624"/>
    <mergeCell ref="AW624:AZ624"/>
    <mergeCell ref="BA624:BD624"/>
    <mergeCell ref="B623:D623"/>
    <mergeCell ref="E623:AN623"/>
    <mergeCell ref="AO623:AR623"/>
    <mergeCell ref="AS623:AV623"/>
    <mergeCell ref="AW623:AZ623"/>
    <mergeCell ref="BA623:BD623"/>
    <mergeCell ref="B622:D622"/>
    <mergeCell ref="E622:AN622"/>
    <mergeCell ref="AO622:AR622"/>
    <mergeCell ref="AS622:AV622"/>
    <mergeCell ref="AW622:AZ622"/>
    <mergeCell ref="BA622:BD622"/>
    <mergeCell ref="B627:D627"/>
    <mergeCell ref="E627:AN627"/>
    <mergeCell ref="AO627:AR627"/>
    <mergeCell ref="AS627:AV627"/>
    <mergeCell ref="AW627:AZ627"/>
    <mergeCell ref="BA627:BD627"/>
    <mergeCell ref="B626:D626"/>
    <mergeCell ref="E626:AN626"/>
    <mergeCell ref="AO626:AR626"/>
    <mergeCell ref="AS626:AV626"/>
    <mergeCell ref="AW626:AZ626"/>
    <mergeCell ref="BA626:BD626"/>
    <mergeCell ref="B625:D625"/>
    <mergeCell ref="E625:AN625"/>
    <mergeCell ref="AO625:AR625"/>
    <mergeCell ref="AS625:AV625"/>
    <mergeCell ref="AW625:AZ625"/>
    <mergeCell ref="BA625:BD625"/>
    <mergeCell ref="B630:D630"/>
    <mergeCell ref="E630:AN630"/>
    <mergeCell ref="AO630:AR630"/>
    <mergeCell ref="AS630:AV630"/>
    <mergeCell ref="AW630:AZ630"/>
    <mergeCell ref="BA630:BD630"/>
    <mergeCell ref="B629:D629"/>
    <mergeCell ref="E629:AN629"/>
    <mergeCell ref="AO629:AR629"/>
    <mergeCell ref="AS629:AV629"/>
    <mergeCell ref="AW629:AZ629"/>
    <mergeCell ref="BA629:BD629"/>
    <mergeCell ref="B628:D628"/>
    <mergeCell ref="E628:AN628"/>
    <mergeCell ref="AO628:AR628"/>
    <mergeCell ref="AS628:AV628"/>
    <mergeCell ref="AW628:AZ628"/>
    <mergeCell ref="BA628:BD628"/>
    <mergeCell ref="B633:D633"/>
    <mergeCell ref="E633:AN633"/>
    <mergeCell ref="AO633:AR633"/>
    <mergeCell ref="AS633:AV633"/>
    <mergeCell ref="AW633:AZ633"/>
    <mergeCell ref="BA633:BD633"/>
    <mergeCell ref="B632:D632"/>
    <mergeCell ref="E632:AN632"/>
    <mergeCell ref="AO632:AR632"/>
    <mergeCell ref="AS632:AV632"/>
    <mergeCell ref="AW632:AZ632"/>
    <mergeCell ref="BA632:BD632"/>
    <mergeCell ref="B631:D631"/>
    <mergeCell ref="E631:AN631"/>
    <mergeCell ref="AO631:AR631"/>
    <mergeCell ref="AS631:AV631"/>
    <mergeCell ref="AW631:AZ631"/>
    <mergeCell ref="BA631:BD631"/>
    <mergeCell ref="B636:D636"/>
    <mergeCell ref="E636:AN636"/>
    <mergeCell ref="AO636:AR636"/>
    <mergeCell ref="AS636:AV636"/>
    <mergeCell ref="AW636:AZ636"/>
    <mergeCell ref="BA636:BD636"/>
    <mergeCell ref="B635:D635"/>
    <mergeCell ref="E635:AN635"/>
    <mergeCell ref="AO635:AR635"/>
    <mergeCell ref="AS635:AV635"/>
    <mergeCell ref="AW635:AZ635"/>
    <mergeCell ref="BA635:BD635"/>
    <mergeCell ref="B634:D634"/>
    <mergeCell ref="E634:AN634"/>
    <mergeCell ref="AO634:AR634"/>
    <mergeCell ref="AS634:AV634"/>
    <mergeCell ref="AW634:AZ634"/>
    <mergeCell ref="BA634:BD634"/>
    <mergeCell ref="B639:D639"/>
    <mergeCell ref="E639:AN639"/>
    <mergeCell ref="AO639:AR639"/>
    <mergeCell ref="AS639:AV639"/>
    <mergeCell ref="AW639:AZ639"/>
    <mergeCell ref="BA639:BD639"/>
    <mergeCell ref="B638:D638"/>
    <mergeCell ref="E638:AN638"/>
    <mergeCell ref="AO638:AR638"/>
    <mergeCell ref="AS638:AV638"/>
    <mergeCell ref="AW638:AZ638"/>
    <mergeCell ref="BA638:BD638"/>
    <mergeCell ref="B637:D637"/>
    <mergeCell ref="E637:AN637"/>
    <mergeCell ref="AO637:AR637"/>
    <mergeCell ref="AS637:AV637"/>
    <mergeCell ref="AW637:AZ637"/>
    <mergeCell ref="BA637:BD637"/>
    <mergeCell ref="B642:D642"/>
    <mergeCell ref="E642:AN642"/>
    <mergeCell ref="AO642:AR642"/>
    <mergeCell ref="AS642:AV642"/>
    <mergeCell ref="AW642:AZ642"/>
    <mergeCell ref="BA642:BD642"/>
    <mergeCell ref="B641:D641"/>
    <mergeCell ref="E641:AN641"/>
    <mergeCell ref="AO641:AR641"/>
    <mergeCell ref="AS641:AV641"/>
    <mergeCell ref="AW641:AZ641"/>
    <mergeCell ref="BA641:BD641"/>
    <mergeCell ref="B640:D640"/>
    <mergeCell ref="E640:AN640"/>
    <mergeCell ref="AO640:AR640"/>
    <mergeCell ref="AS640:AV640"/>
    <mergeCell ref="AW640:AZ640"/>
    <mergeCell ref="BA640:BD640"/>
    <mergeCell ref="B645:D645"/>
    <mergeCell ref="E645:AN645"/>
    <mergeCell ref="AO645:AR645"/>
    <mergeCell ref="AS645:AV645"/>
    <mergeCell ref="AW645:AZ645"/>
    <mergeCell ref="BA645:BD645"/>
    <mergeCell ref="B644:D644"/>
    <mergeCell ref="E644:AN644"/>
    <mergeCell ref="AO644:AR644"/>
    <mergeCell ref="AS644:AV644"/>
    <mergeCell ref="AW644:AZ644"/>
    <mergeCell ref="BA644:BD644"/>
    <mergeCell ref="B643:D643"/>
    <mergeCell ref="E643:AN643"/>
    <mergeCell ref="AO643:AR643"/>
    <mergeCell ref="AS643:AV643"/>
    <mergeCell ref="AW643:AZ643"/>
    <mergeCell ref="BA643:BD643"/>
    <mergeCell ref="B648:D648"/>
    <mergeCell ref="E648:AN648"/>
    <mergeCell ref="AO648:AR648"/>
    <mergeCell ref="AS648:AV648"/>
    <mergeCell ref="AW648:AZ648"/>
    <mergeCell ref="BA648:BD648"/>
    <mergeCell ref="B647:D647"/>
    <mergeCell ref="E647:AN647"/>
    <mergeCell ref="AO647:AR647"/>
    <mergeCell ref="AS647:AV647"/>
    <mergeCell ref="AW647:AZ647"/>
    <mergeCell ref="BA647:BD647"/>
    <mergeCell ref="B646:D646"/>
    <mergeCell ref="E646:AN646"/>
    <mergeCell ref="AO646:AR646"/>
    <mergeCell ref="AS646:AV646"/>
    <mergeCell ref="AW646:AZ646"/>
    <mergeCell ref="BA646:BD646"/>
    <mergeCell ref="B651:D651"/>
    <mergeCell ref="E651:AN651"/>
    <mergeCell ref="AO651:AR651"/>
    <mergeCell ref="AS651:AV651"/>
    <mergeCell ref="AW651:AZ651"/>
    <mergeCell ref="BA651:BD651"/>
    <mergeCell ref="B650:D650"/>
    <mergeCell ref="E650:AN650"/>
    <mergeCell ref="AO650:AR650"/>
    <mergeCell ref="AS650:AV650"/>
    <mergeCell ref="AW650:AZ650"/>
    <mergeCell ref="BA650:BD650"/>
    <mergeCell ref="B649:D649"/>
    <mergeCell ref="E649:AN649"/>
    <mergeCell ref="AO649:AR649"/>
    <mergeCell ref="AS649:AV649"/>
    <mergeCell ref="AW649:AZ649"/>
    <mergeCell ref="BA649:BD649"/>
    <mergeCell ref="B654:D654"/>
    <mergeCell ref="E654:AN654"/>
    <mergeCell ref="AO654:AR654"/>
    <mergeCell ref="AS654:AV654"/>
    <mergeCell ref="AW654:AZ654"/>
    <mergeCell ref="BA654:BD654"/>
    <mergeCell ref="B653:D653"/>
    <mergeCell ref="E653:AN653"/>
    <mergeCell ref="AO653:AR653"/>
    <mergeCell ref="AS653:AV653"/>
    <mergeCell ref="AW653:AZ653"/>
    <mergeCell ref="BA653:BD653"/>
    <mergeCell ref="B652:D652"/>
    <mergeCell ref="E652:AN652"/>
    <mergeCell ref="AO652:AR652"/>
    <mergeCell ref="AS652:AV652"/>
    <mergeCell ref="AW652:AZ652"/>
    <mergeCell ref="BA652:BD652"/>
    <mergeCell ref="B657:D657"/>
    <mergeCell ref="E657:AN657"/>
    <mergeCell ref="AO657:AR657"/>
    <mergeCell ref="AS657:AV657"/>
    <mergeCell ref="AW657:AZ657"/>
    <mergeCell ref="BA657:BD657"/>
    <mergeCell ref="B656:D656"/>
    <mergeCell ref="E656:AN656"/>
    <mergeCell ref="AO656:AR656"/>
    <mergeCell ref="AS656:AV656"/>
    <mergeCell ref="AW656:AZ656"/>
    <mergeCell ref="BA656:BD656"/>
    <mergeCell ref="B655:D655"/>
    <mergeCell ref="E655:AN655"/>
    <mergeCell ref="AO655:AR655"/>
    <mergeCell ref="AS655:AV655"/>
    <mergeCell ref="AW655:AZ655"/>
    <mergeCell ref="BA655:BD655"/>
    <mergeCell ref="B660:D660"/>
    <mergeCell ref="E660:AN660"/>
    <mergeCell ref="AO660:AR660"/>
    <mergeCell ref="AS660:AV660"/>
    <mergeCell ref="AW660:AZ660"/>
    <mergeCell ref="BA660:BD660"/>
    <mergeCell ref="B659:D659"/>
    <mergeCell ref="E659:AN659"/>
    <mergeCell ref="AO659:AR659"/>
    <mergeCell ref="AS659:AV659"/>
    <mergeCell ref="AW659:AZ659"/>
    <mergeCell ref="BA659:BD659"/>
    <mergeCell ref="B658:D658"/>
    <mergeCell ref="E658:AN658"/>
    <mergeCell ref="AO658:AR658"/>
    <mergeCell ref="AS658:AV658"/>
    <mergeCell ref="AW658:AZ658"/>
    <mergeCell ref="BA658:BD658"/>
    <mergeCell ref="B663:D663"/>
    <mergeCell ref="E663:AN663"/>
    <mergeCell ref="AO663:AR663"/>
    <mergeCell ref="AS663:AV663"/>
    <mergeCell ref="AW663:AZ663"/>
    <mergeCell ref="BA663:BD663"/>
    <mergeCell ref="B662:D662"/>
    <mergeCell ref="E662:AN662"/>
    <mergeCell ref="AO662:AR662"/>
    <mergeCell ref="AS662:AV662"/>
    <mergeCell ref="AW662:AZ662"/>
    <mergeCell ref="BA662:BD662"/>
    <mergeCell ref="B661:D661"/>
    <mergeCell ref="E661:AN661"/>
    <mergeCell ref="AO661:AR661"/>
    <mergeCell ref="AS661:AV661"/>
    <mergeCell ref="AW661:AZ661"/>
    <mergeCell ref="BA661:BD661"/>
    <mergeCell ref="B666:D666"/>
    <mergeCell ref="E666:AN666"/>
    <mergeCell ref="AO666:AR666"/>
    <mergeCell ref="AS666:AV666"/>
    <mergeCell ref="AW666:AZ666"/>
    <mergeCell ref="BA666:BD666"/>
    <mergeCell ref="B665:D665"/>
    <mergeCell ref="E665:AN665"/>
    <mergeCell ref="AO665:AR665"/>
    <mergeCell ref="AS665:AV665"/>
    <mergeCell ref="AW665:AZ665"/>
    <mergeCell ref="BA665:BD665"/>
    <mergeCell ref="B664:D664"/>
    <mergeCell ref="E664:AN664"/>
    <mergeCell ref="AO664:AR664"/>
    <mergeCell ref="AS664:AV664"/>
    <mergeCell ref="AW664:AZ664"/>
    <mergeCell ref="BA664:BD664"/>
    <mergeCell ref="B669:D669"/>
    <mergeCell ref="E669:AN669"/>
    <mergeCell ref="AO669:AR669"/>
    <mergeCell ref="AS669:AV669"/>
    <mergeCell ref="AW669:AZ669"/>
    <mergeCell ref="BA669:BD669"/>
    <mergeCell ref="B668:D668"/>
    <mergeCell ref="E668:AN668"/>
    <mergeCell ref="AO668:AR668"/>
    <mergeCell ref="AS668:AV668"/>
    <mergeCell ref="AW668:AZ668"/>
    <mergeCell ref="BA668:BD668"/>
    <mergeCell ref="B667:D667"/>
    <mergeCell ref="E667:AN667"/>
    <mergeCell ref="AO667:AR667"/>
    <mergeCell ref="AS667:AV667"/>
    <mergeCell ref="AW667:AZ667"/>
    <mergeCell ref="BA667:BD667"/>
    <mergeCell ref="B672:D672"/>
    <mergeCell ref="E672:AN672"/>
    <mergeCell ref="AO672:AR672"/>
    <mergeCell ref="AS672:AV672"/>
    <mergeCell ref="AW672:AZ672"/>
    <mergeCell ref="BA672:BD672"/>
    <mergeCell ref="B671:D671"/>
    <mergeCell ref="E671:AN671"/>
    <mergeCell ref="AO671:AR671"/>
    <mergeCell ref="AS671:AV671"/>
    <mergeCell ref="AW671:AZ671"/>
    <mergeCell ref="BA671:BD671"/>
    <mergeCell ref="B670:D670"/>
    <mergeCell ref="E670:AN670"/>
    <mergeCell ref="AO670:AR670"/>
    <mergeCell ref="AS670:AV670"/>
    <mergeCell ref="AW670:AZ670"/>
    <mergeCell ref="BA670:BD670"/>
    <mergeCell ref="B675:D675"/>
    <mergeCell ref="E675:AN675"/>
    <mergeCell ref="AO675:AR675"/>
    <mergeCell ref="AS675:AV675"/>
    <mergeCell ref="AW675:AZ675"/>
    <mergeCell ref="BA675:BD675"/>
    <mergeCell ref="B674:D674"/>
    <mergeCell ref="E674:AN674"/>
    <mergeCell ref="AO674:AR674"/>
    <mergeCell ref="AS674:AV674"/>
    <mergeCell ref="AW674:AZ674"/>
    <mergeCell ref="BA674:BD674"/>
    <mergeCell ref="B673:D673"/>
    <mergeCell ref="E673:AN673"/>
    <mergeCell ref="AO673:AR673"/>
    <mergeCell ref="AS673:AV673"/>
    <mergeCell ref="AW673:AZ673"/>
    <mergeCell ref="BA673:BD673"/>
    <mergeCell ref="B678:D678"/>
    <mergeCell ref="E678:AN678"/>
    <mergeCell ref="AO678:AR678"/>
    <mergeCell ref="AS678:AV678"/>
    <mergeCell ref="AW678:AZ678"/>
    <mergeCell ref="BA678:BD678"/>
    <mergeCell ref="B677:D677"/>
    <mergeCell ref="E677:AN677"/>
    <mergeCell ref="AO677:AR677"/>
    <mergeCell ref="AS677:AV677"/>
    <mergeCell ref="AW677:AZ677"/>
    <mergeCell ref="BA677:BD677"/>
    <mergeCell ref="B676:D676"/>
    <mergeCell ref="E676:AN676"/>
    <mergeCell ref="AO676:AR676"/>
    <mergeCell ref="AS676:AV676"/>
    <mergeCell ref="AW676:AZ676"/>
    <mergeCell ref="BA676:BD676"/>
    <mergeCell ref="B681:D681"/>
    <mergeCell ref="E681:AN681"/>
    <mergeCell ref="AO681:AR681"/>
    <mergeCell ref="AS681:AV681"/>
    <mergeCell ref="AW681:AZ681"/>
    <mergeCell ref="BA681:BD681"/>
    <mergeCell ref="B680:D680"/>
    <mergeCell ref="E680:AN680"/>
    <mergeCell ref="AO680:AR680"/>
    <mergeCell ref="AS680:AV680"/>
    <mergeCell ref="AW680:AZ680"/>
    <mergeCell ref="BA680:BD680"/>
    <mergeCell ref="B679:D679"/>
    <mergeCell ref="E679:AN679"/>
    <mergeCell ref="AO679:AR679"/>
    <mergeCell ref="AS679:AV679"/>
    <mergeCell ref="AW679:AZ679"/>
    <mergeCell ref="BA679:BD679"/>
    <mergeCell ref="B684:D684"/>
    <mergeCell ref="E684:AN684"/>
    <mergeCell ref="AO684:AR684"/>
    <mergeCell ref="AS684:AV684"/>
    <mergeCell ref="AW684:AZ684"/>
    <mergeCell ref="BA684:BD684"/>
    <mergeCell ref="B683:D683"/>
    <mergeCell ref="E683:AN683"/>
    <mergeCell ref="AO683:AR683"/>
    <mergeCell ref="AS683:AV683"/>
    <mergeCell ref="AW683:AZ683"/>
    <mergeCell ref="BA683:BD683"/>
    <mergeCell ref="B682:D682"/>
    <mergeCell ref="E682:AN682"/>
    <mergeCell ref="AO682:AR682"/>
    <mergeCell ref="AS682:AV682"/>
    <mergeCell ref="AW682:AZ682"/>
    <mergeCell ref="BA682:BD682"/>
    <mergeCell ref="B687:D687"/>
    <mergeCell ref="E687:AN687"/>
    <mergeCell ref="AO687:AR687"/>
    <mergeCell ref="AS687:AV687"/>
    <mergeCell ref="AW687:AZ687"/>
    <mergeCell ref="BA687:BD687"/>
    <mergeCell ref="B686:D686"/>
    <mergeCell ref="E686:AN686"/>
    <mergeCell ref="AO686:AR686"/>
    <mergeCell ref="AS686:AV686"/>
    <mergeCell ref="AW686:AZ686"/>
    <mergeCell ref="BA686:BD686"/>
    <mergeCell ref="B685:D685"/>
    <mergeCell ref="E685:AN685"/>
    <mergeCell ref="AO685:AR685"/>
    <mergeCell ref="AS685:AV685"/>
    <mergeCell ref="AW685:AZ685"/>
    <mergeCell ref="BA685:BD685"/>
    <mergeCell ref="B690:D690"/>
    <mergeCell ref="E690:AN690"/>
    <mergeCell ref="AO690:AR690"/>
    <mergeCell ref="AS690:AV690"/>
    <mergeCell ref="AW690:AZ690"/>
    <mergeCell ref="BA690:BD690"/>
    <mergeCell ref="B689:D689"/>
    <mergeCell ref="E689:AN689"/>
    <mergeCell ref="AO689:AR689"/>
    <mergeCell ref="AS689:AV689"/>
    <mergeCell ref="AW689:AZ689"/>
    <mergeCell ref="BA689:BD689"/>
    <mergeCell ref="B688:D688"/>
    <mergeCell ref="E688:AN688"/>
    <mergeCell ref="AO688:AR688"/>
    <mergeCell ref="AS688:AV688"/>
    <mergeCell ref="AW688:AZ688"/>
    <mergeCell ref="BA688:BD688"/>
    <mergeCell ref="B693:D693"/>
    <mergeCell ref="E693:AN693"/>
    <mergeCell ref="AO693:AR693"/>
    <mergeCell ref="AS693:AV693"/>
    <mergeCell ref="AW693:AZ693"/>
    <mergeCell ref="BA693:BD693"/>
    <mergeCell ref="B692:D692"/>
    <mergeCell ref="E692:AN692"/>
    <mergeCell ref="AO692:AR692"/>
    <mergeCell ref="AS692:AV692"/>
    <mergeCell ref="AW692:AZ692"/>
    <mergeCell ref="BA692:BD692"/>
    <mergeCell ref="B691:D691"/>
    <mergeCell ref="E691:AN691"/>
    <mergeCell ref="AO691:AR691"/>
    <mergeCell ref="AS691:AV691"/>
    <mergeCell ref="AW691:AZ691"/>
    <mergeCell ref="BA691:BD691"/>
    <mergeCell ref="B696:D696"/>
    <mergeCell ref="E696:AN696"/>
    <mergeCell ref="AO696:AR696"/>
    <mergeCell ref="AS696:AV696"/>
    <mergeCell ref="AW696:AZ696"/>
    <mergeCell ref="BA696:BD696"/>
    <mergeCell ref="B695:D695"/>
    <mergeCell ref="E695:AN695"/>
    <mergeCell ref="AO695:AR695"/>
    <mergeCell ref="AS695:AV695"/>
    <mergeCell ref="AW695:AZ695"/>
    <mergeCell ref="BA695:BD695"/>
    <mergeCell ref="B694:D694"/>
    <mergeCell ref="E694:AN694"/>
    <mergeCell ref="AO694:AR694"/>
    <mergeCell ref="AS694:AV694"/>
    <mergeCell ref="AW694:AZ694"/>
    <mergeCell ref="BA694:BD694"/>
    <mergeCell ref="B699:D699"/>
    <mergeCell ref="E699:AN699"/>
    <mergeCell ref="AO699:AR699"/>
    <mergeCell ref="AS699:AV699"/>
    <mergeCell ref="AW699:AZ699"/>
    <mergeCell ref="BA699:BD699"/>
    <mergeCell ref="B698:D698"/>
    <mergeCell ref="E698:AN698"/>
    <mergeCell ref="AO698:AR698"/>
    <mergeCell ref="AS698:AV698"/>
    <mergeCell ref="AW698:AZ698"/>
    <mergeCell ref="BA698:BD698"/>
    <mergeCell ref="B697:D697"/>
    <mergeCell ref="E697:AN697"/>
    <mergeCell ref="AO697:AR697"/>
    <mergeCell ref="AS697:AV697"/>
    <mergeCell ref="AW697:AZ697"/>
    <mergeCell ref="BA697:BD697"/>
    <mergeCell ref="B702:D702"/>
    <mergeCell ref="E702:AN702"/>
    <mergeCell ref="AO702:AR702"/>
    <mergeCell ref="AS702:AV702"/>
    <mergeCell ref="AW702:AZ702"/>
    <mergeCell ref="BA702:BD702"/>
    <mergeCell ref="B701:D701"/>
    <mergeCell ref="E701:AN701"/>
    <mergeCell ref="AO701:AR701"/>
    <mergeCell ref="AS701:AV701"/>
    <mergeCell ref="AW701:AZ701"/>
    <mergeCell ref="BA701:BD701"/>
    <mergeCell ref="B700:D700"/>
    <mergeCell ref="E700:AN700"/>
    <mergeCell ref="AO700:AR700"/>
    <mergeCell ref="AS700:AV700"/>
    <mergeCell ref="AW700:AZ700"/>
    <mergeCell ref="BA700:BD700"/>
    <mergeCell ref="B705:D705"/>
    <mergeCell ref="E705:AN705"/>
    <mergeCell ref="AO705:AR705"/>
    <mergeCell ref="AS705:AV705"/>
    <mergeCell ref="AW705:AZ705"/>
    <mergeCell ref="BA705:BD705"/>
    <mergeCell ref="B704:D704"/>
    <mergeCell ref="E704:AN704"/>
    <mergeCell ref="AO704:AR704"/>
    <mergeCell ref="AS704:AV704"/>
    <mergeCell ref="AW704:AZ704"/>
    <mergeCell ref="BA704:BD704"/>
    <mergeCell ref="B703:D703"/>
    <mergeCell ref="E703:AN703"/>
    <mergeCell ref="AO703:AR703"/>
    <mergeCell ref="AS703:AV703"/>
    <mergeCell ref="AW703:AZ703"/>
    <mergeCell ref="BA703:BD703"/>
    <mergeCell ref="B708:D708"/>
    <mergeCell ref="E708:AN708"/>
    <mergeCell ref="AO708:AR708"/>
    <mergeCell ref="AS708:AV708"/>
    <mergeCell ref="AW708:AZ708"/>
    <mergeCell ref="BA708:BD708"/>
    <mergeCell ref="B707:D707"/>
    <mergeCell ref="E707:AN707"/>
    <mergeCell ref="AO707:AR707"/>
    <mergeCell ref="AS707:AV707"/>
    <mergeCell ref="AW707:AZ707"/>
    <mergeCell ref="BA707:BD707"/>
    <mergeCell ref="B706:D706"/>
    <mergeCell ref="E706:AN706"/>
    <mergeCell ref="AO706:AR706"/>
    <mergeCell ref="AS706:AV706"/>
    <mergeCell ref="AW706:AZ706"/>
    <mergeCell ref="BA706:BD706"/>
    <mergeCell ref="B711:D711"/>
    <mergeCell ref="E711:AN711"/>
    <mergeCell ref="AO711:AR711"/>
    <mergeCell ref="AS711:AV711"/>
    <mergeCell ref="AW711:AZ711"/>
    <mergeCell ref="BA711:BD711"/>
    <mergeCell ref="B710:D710"/>
    <mergeCell ref="E710:AN710"/>
    <mergeCell ref="AO710:AR710"/>
    <mergeCell ref="AS710:AV710"/>
    <mergeCell ref="AW710:AZ710"/>
    <mergeCell ref="BA710:BD710"/>
    <mergeCell ref="B709:D709"/>
    <mergeCell ref="E709:AN709"/>
    <mergeCell ref="AO709:AR709"/>
    <mergeCell ref="AS709:AV709"/>
    <mergeCell ref="AW709:AZ709"/>
    <mergeCell ref="BA709:BD709"/>
    <mergeCell ref="B714:D714"/>
    <mergeCell ref="E714:AN714"/>
    <mergeCell ref="AO714:AR714"/>
    <mergeCell ref="AS714:AV714"/>
    <mergeCell ref="AW714:AZ714"/>
    <mergeCell ref="BA714:BD714"/>
    <mergeCell ref="B713:D713"/>
    <mergeCell ref="E713:AN713"/>
    <mergeCell ref="AO713:AR713"/>
    <mergeCell ref="AS713:AV713"/>
    <mergeCell ref="AW713:AZ713"/>
    <mergeCell ref="BA713:BD713"/>
    <mergeCell ref="B712:D712"/>
    <mergeCell ref="E712:AN712"/>
    <mergeCell ref="AO712:AR712"/>
    <mergeCell ref="AS712:AV712"/>
    <mergeCell ref="AW712:AZ712"/>
    <mergeCell ref="BA712:BD712"/>
    <mergeCell ref="B717:D717"/>
    <mergeCell ref="E717:AN717"/>
    <mergeCell ref="AO717:AR717"/>
    <mergeCell ref="AS717:AV717"/>
    <mergeCell ref="AW717:AZ717"/>
    <mergeCell ref="BA717:BD717"/>
    <mergeCell ref="B716:D716"/>
    <mergeCell ref="E716:AN716"/>
    <mergeCell ref="AO716:AR716"/>
    <mergeCell ref="AS716:AV716"/>
    <mergeCell ref="AW716:AZ716"/>
    <mergeCell ref="BA716:BD716"/>
    <mergeCell ref="B715:D715"/>
    <mergeCell ref="E715:AN715"/>
    <mergeCell ref="AO715:AR715"/>
    <mergeCell ref="AS715:AV715"/>
    <mergeCell ref="AW715:AZ715"/>
    <mergeCell ref="BA715:BD715"/>
    <mergeCell ref="B720:D720"/>
    <mergeCell ref="E720:AN720"/>
    <mergeCell ref="AO720:AR720"/>
    <mergeCell ref="AS720:AV720"/>
    <mergeCell ref="AW720:AZ720"/>
    <mergeCell ref="BA720:BD720"/>
    <mergeCell ref="B719:D719"/>
    <mergeCell ref="E719:AN719"/>
    <mergeCell ref="AO719:AR719"/>
    <mergeCell ref="AS719:AV719"/>
    <mergeCell ref="AW719:AZ719"/>
    <mergeCell ref="BA719:BD719"/>
    <mergeCell ref="B718:D718"/>
    <mergeCell ref="E718:AN718"/>
    <mergeCell ref="AO718:AR718"/>
    <mergeCell ref="AS718:AV718"/>
    <mergeCell ref="AW718:AZ718"/>
    <mergeCell ref="BA718:BD718"/>
    <mergeCell ref="B723:D723"/>
    <mergeCell ref="E723:AN723"/>
    <mergeCell ref="AO723:AR723"/>
    <mergeCell ref="AS723:AV723"/>
    <mergeCell ref="AW723:AZ723"/>
    <mergeCell ref="BA723:BD723"/>
    <mergeCell ref="B722:D722"/>
    <mergeCell ref="E722:AN722"/>
    <mergeCell ref="AO722:AR722"/>
    <mergeCell ref="AS722:AV722"/>
    <mergeCell ref="AW722:AZ722"/>
    <mergeCell ref="BA722:BD722"/>
    <mergeCell ref="B721:D721"/>
    <mergeCell ref="E721:AN721"/>
    <mergeCell ref="AO721:AR721"/>
    <mergeCell ref="AS721:AV721"/>
    <mergeCell ref="AW721:AZ721"/>
    <mergeCell ref="BA721:BD721"/>
    <mergeCell ref="B726:D726"/>
    <mergeCell ref="E726:AN726"/>
    <mergeCell ref="AO726:AR726"/>
    <mergeCell ref="AS726:AV726"/>
    <mergeCell ref="AW726:AZ726"/>
    <mergeCell ref="BA726:BD726"/>
    <mergeCell ref="B725:D725"/>
    <mergeCell ref="E725:AN725"/>
    <mergeCell ref="AO725:AR725"/>
    <mergeCell ref="AS725:AV725"/>
    <mergeCell ref="AW725:AZ725"/>
    <mergeCell ref="BA725:BD725"/>
    <mergeCell ref="B724:D724"/>
    <mergeCell ref="E724:AN724"/>
    <mergeCell ref="AO724:AR724"/>
    <mergeCell ref="AS724:AV724"/>
    <mergeCell ref="AW724:AZ724"/>
    <mergeCell ref="BA724:BD724"/>
    <mergeCell ref="B729:D729"/>
    <mergeCell ref="E729:AN729"/>
    <mergeCell ref="AO729:AR729"/>
    <mergeCell ref="AS729:AV729"/>
    <mergeCell ref="AW729:AZ729"/>
    <mergeCell ref="BA729:BD729"/>
    <mergeCell ref="B728:D728"/>
    <mergeCell ref="E728:AN728"/>
    <mergeCell ref="AO728:AR728"/>
    <mergeCell ref="AS728:AV728"/>
    <mergeCell ref="AW728:AZ728"/>
    <mergeCell ref="BA728:BD728"/>
    <mergeCell ref="B727:D727"/>
    <mergeCell ref="E727:AN727"/>
    <mergeCell ref="AO727:AR727"/>
    <mergeCell ref="AS727:AV727"/>
    <mergeCell ref="AW727:AZ727"/>
    <mergeCell ref="BA727:BD727"/>
    <mergeCell ref="B732:D732"/>
    <mergeCell ref="E732:AN732"/>
    <mergeCell ref="AO732:AR732"/>
    <mergeCell ref="AS732:AV732"/>
    <mergeCell ref="AW732:AZ732"/>
    <mergeCell ref="BA732:BD732"/>
    <mergeCell ref="B731:D731"/>
    <mergeCell ref="E731:AN731"/>
    <mergeCell ref="AO731:AR731"/>
    <mergeCell ref="AS731:AV731"/>
    <mergeCell ref="AW731:AZ731"/>
    <mergeCell ref="BA731:BD731"/>
    <mergeCell ref="B730:D730"/>
    <mergeCell ref="E730:AN730"/>
    <mergeCell ref="AO730:AR730"/>
    <mergeCell ref="AS730:AV730"/>
    <mergeCell ref="AW730:AZ730"/>
    <mergeCell ref="BA730:BD730"/>
    <mergeCell ref="B735:D735"/>
    <mergeCell ref="E735:AN735"/>
    <mergeCell ref="AO735:AR735"/>
    <mergeCell ref="AS735:AV735"/>
    <mergeCell ref="AW735:AZ735"/>
    <mergeCell ref="BA735:BD735"/>
    <mergeCell ref="B734:D734"/>
    <mergeCell ref="E734:AN734"/>
    <mergeCell ref="AO734:AR734"/>
    <mergeCell ref="AS734:AV734"/>
    <mergeCell ref="AW734:AZ734"/>
    <mergeCell ref="BA734:BD734"/>
    <mergeCell ref="B733:D733"/>
    <mergeCell ref="E733:AN733"/>
    <mergeCell ref="AO733:AR733"/>
    <mergeCell ref="AS733:AV733"/>
    <mergeCell ref="AW733:AZ733"/>
    <mergeCell ref="BA733:BD733"/>
    <mergeCell ref="B738:D738"/>
    <mergeCell ref="E738:AN738"/>
    <mergeCell ref="AO738:AR738"/>
    <mergeCell ref="AS738:AV738"/>
    <mergeCell ref="AW738:AZ738"/>
    <mergeCell ref="BA738:BD738"/>
    <mergeCell ref="B737:D737"/>
    <mergeCell ref="E737:AN737"/>
    <mergeCell ref="AO737:AR737"/>
    <mergeCell ref="AS737:AV737"/>
    <mergeCell ref="AW737:AZ737"/>
    <mergeCell ref="BA737:BD737"/>
    <mergeCell ref="B736:D736"/>
    <mergeCell ref="E736:AN736"/>
    <mergeCell ref="AO736:AR736"/>
    <mergeCell ref="AS736:AV736"/>
    <mergeCell ref="AW736:AZ736"/>
    <mergeCell ref="BA736:BD736"/>
    <mergeCell ref="B741:D741"/>
    <mergeCell ref="E741:AN741"/>
    <mergeCell ref="AO741:AR741"/>
    <mergeCell ref="AS741:AV741"/>
    <mergeCell ref="AW741:AZ741"/>
    <mergeCell ref="BA741:BD741"/>
    <mergeCell ref="B740:D740"/>
    <mergeCell ref="E740:AN740"/>
    <mergeCell ref="AO740:AR740"/>
    <mergeCell ref="AS740:AV740"/>
    <mergeCell ref="AW740:AZ740"/>
    <mergeCell ref="BA740:BD740"/>
    <mergeCell ref="B739:D739"/>
    <mergeCell ref="E739:AN739"/>
    <mergeCell ref="AO739:AR739"/>
    <mergeCell ref="AS739:AV739"/>
    <mergeCell ref="AW739:AZ739"/>
    <mergeCell ref="BA739:BD739"/>
    <mergeCell ref="B744:D744"/>
    <mergeCell ref="E744:AN744"/>
    <mergeCell ref="AO744:AR744"/>
    <mergeCell ref="AS744:AV744"/>
    <mergeCell ref="AW744:AZ744"/>
    <mergeCell ref="BA744:BD744"/>
    <mergeCell ref="B743:D743"/>
    <mergeCell ref="E743:AN743"/>
    <mergeCell ref="AO743:AR743"/>
    <mergeCell ref="AS743:AV743"/>
    <mergeCell ref="AW743:AZ743"/>
    <mergeCell ref="BA743:BD743"/>
    <mergeCell ref="B742:D742"/>
    <mergeCell ref="E742:AN742"/>
    <mergeCell ref="AO742:AR742"/>
    <mergeCell ref="AS742:AV742"/>
    <mergeCell ref="AW742:AZ742"/>
    <mergeCell ref="BA742:BD742"/>
    <mergeCell ref="B747:D747"/>
    <mergeCell ref="E747:AN747"/>
    <mergeCell ref="AO747:AR747"/>
    <mergeCell ref="AS747:AV747"/>
    <mergeCell ref="AW747:AZ747"/>
    <mergeCell ref="BA747:BD747"/>
    <mergeCell ref="B746:D746"/>
    <mergeCell ref="E746:AN746"/>
    <mergeCell ref="AO746:AR746"/>
    <mergeCell ref="AS746:AV746"/>
    <mergeCell ref="AW746:AZ746"/>
    <mergeCell ref="BA746:BD746"/>
    <mergeCell ref="B745:D745"/>
    <mergeCell ref="E745:AN745"/>
    <mergeCell ref="AO745:AR745"/>
    <mergeCell ref="AS745:AV745"/>
    <mergeCell ref="AW745:AZ745"/>
    <mergeCell ref="BA745:BD745"/>
    <mergeCell ref="B750:D750"/>
    <mergeCell ref="E750:AN750"/>
    <mergeCell ref="AO750:AR750"/>
    <mergeCell ref="AS750:AV750"/>
    <mergeCell ref="AW750:AZ750"/>
    <mergeCell ref="BA750:BD750"/>
    <mergeCell ref="B749:D749"/>
    <mergeCell ref="E749:AN749"/>
    <mergeCell ref="AO749:AR749"/>
    <mergeCell ref="AS749:AV749"/>
    <mergeCell ref="AW749:AZ749"/>
    <mergeCell ref="BA749:BD749"/>
    <mergeCell ref="B748:D748"/>
    <mergeCell ref="E748:AN748"/>
    <mergeCell ref="AO748:AR748"/>
    <mergeCell ref="AS748:AV748"/>
    <mergeCell ref="AW748:AZ748"/>
    <mergeCell ref="BA748:BD748"/>
    <mergeCell ref="B753:D753"/>
    <mergeCell ref="E753:AN753"/>
    <mergeCell ref="AO753:AR753"/>
    <mergeCell ref="AS753:AV753"/>
    <mergeCell ref="AW753:AZ753"/>
    <mergeCell ref="BA753:BD753"/>
    <mergeCell ref="B752:D752"/>
    <mergeCell ref="E752:AN752"/>
    <mergeCell ref="AO752:AR752"/>
    <mergeCell ref="AS752:AV752"/>
    <mergeCell ref="AW752:AZ752"/>
    <mergeCell ref="BA752:BD752"/>
    <mergeCell ref="B751:D751"/>
    <mergeCell ref="E751:AN751"/>
    <mergeCell ref="AO751:AR751"/>
    <mergeCell ref="AS751:AV751"/>
    <mergeCell ref="AW751:AZ751"/>
    <mergeCell ref="BA751:BD751"/>
    <mergeCell ref="B756:D756"/>
    <mergeCell ref="E756:AN756"/>
    <mergeCell ref="AO756:AR756"/>
    <mergeCell ref="AS756:AV756"/>
    <mergeCell ref="AW756:AZ756"/>
    <mergeCell ref="BA756:BD756"/>
    <mergeCell ref="B755:D755"/>
    <mergeCell ref="E755:AN755"/>
    <mergeCell ref="AO755:AR755"/>
    <mergeCell ref="AS755:AV755"/>
    <mergeCell ref="AW755:AZ755"/>
    <mergeCell ref="BA755:BD755"/>
    <mergeCell ref="B754:D754"/>
    <mergeCell ref="E754:AN754"/>
    <mergeCell ref="AO754:AR754"/>
    <mergeCell ref="AS754:AV754"/>
    <mergeCell ref="AW754:AZ754"/>
    <mergeCell ref="BA754:BD754"/>
    <mergeCell ref="B759:D759"/>
    <mergeCell ref="E759:AN759"/>
    <mergeCell ref="AO759:AR759"/>
    <mergeCell ref="AS759:AV759"/>
    <mergeCell ref="AW759:AZ759"/>
    <mergeCell ref="BA759:BD759"/>
    <mergeCell ref="B758:D758"/>
    <mergeCell ref="E758:AN758"/>
    <mergeCell ref="AO758:AR758"/>
    <mergeCell ref="AS758:AV758"/>
    <mergeCell ref="AW758:AZ758"/>
    <mergeCell ref="BA758:BD758"/>
    <mergeCell ref="B757:D757"/>
    <mergeCell ref="E757:AN757"/>
    <mergeCell ref="AO757:AR757"/>
    <mergeCell ref="AS757:AV757"/>
    <mergeCell ref="AW757:AZ757"/>
    <mergeCell ref="BA757:BD757"/>
    <mergeCell ref="B762:D762"/>
    <mergeCell ref="E762:AN762"/>
    <mergeCell ref="AO762:AR762"/>
    <mergeCell ref="AS762:AV762"/>
    <mergeCell ref="AW762:AZ762"/>
    <mergeCell ref="BA762:BD762"/>
    <mergeCell ref="B761:D761"/>
    <mergeCell ref="E761:AN761"/>
    <mergeCell ref="AO761:AR761"/>
    <mergeCell ref="AS761:AV761"/>
    <mergeCell ref="AW761:AZ761"/>
    <mergeCell ref="BA761:BD761"/>
    <mergeCell ref="B760:D760"/>
    <mergeCell ref="E760:AN760"/>
    <mergeCell ref="AO760:AR760"/>
    <mergeCell ref="AS760:AV760"/>
    <mergeCell ref="AW760:AZ760"/>
    <mergeCell ref="BA760:BD760"/>
    <mergeCell ref="B765:D765"/>
    <mergeCell ref="E765:AN765"/>
    <mergeCell ref="AO765:AR765"/>
    <mergeCell ref="AS765:AV765"/>
    <mergeCell ref="AW765:AZ765"/>
    <mergeCell ref="BA765:BD765"/>
    <mergeCell ref="B764:D764"/>
    <mergeCell ref="E764:AN764"/>
    <mergeCell ref="AO764:AR764"/>
    <mergeCell ref="AS764:AV764"/>
    <mergeCell ref="AW764:AZ764"/>
    <mergeCell ref="BA764:BD764"/>
    <mergeCell ref="B763:D763"/>
    <mergeCell ref="E763:AN763"/>
    <mergeCell ref="AO763:AR763"/>
    <mergeCell ref="AS763:AV763"/>
    <mergeCell ref="AW763:AZ763"/>
    <mergeCell ref="BA763:BD763"/>
    <mergeCell ref="B768:D768"/>
    <mergeCell ref="E768:AN768"/>
    <mergeCell ref="AO768:AR768"/>
    <mergeCell ref="AS768:AV768"/>
    <mergeCell ref="AW768:AZ768"/>
    <mergeCell ref="BA768:BD768"/>
    <mergeCell ref="B767:D767"/>
    <mergeCell ref="E767:AN767"/>
    <mergeCell ref="AO767:AR767"/>
    <mergeCell ref="AS767:AV767"/>
    <mergeCell ref="AW767:AZ767"/>
    <mergeCell ref="BA767:BD767"/>
    <mergeCell ref="B766:D766"/>
    <mergeCell ref="E766:AN766"/>
    <mergeCell ref="AO766:AR766"/>
    <mergeCell ref="AS766:AV766"/>
    <mergeCell ref="AW766:AZ766"/>
    <mergeCell ref="BA766:BD766"/>
    <mergeCell ref="B771:D771"/>
    <mergeCell ref="E771:AN771"/>
    <mergeCell ref="AO771:AR771"/>
    <mergeCell ref="AS771:AV771"/>
    <mergeCell ref="AW771:AZ771"/>
    <mergeCell ref="BA771:BD771"/>
    <mergeCell ref="B770:D770"/>
    <mergeCell ref="E770:AN770"/>
    <mergeCell ref="AO770:AR770"/>
    <mergeCell ref="AS770:AV770"/>
    <mergeCell ref="AW770:AZ770"/>
    <mergeCell ref="BA770:BD770"/>
    <mergeCell ref="B769:D769"/>
    <mergeCell ref="E769:AN769"/>
    <mergeCell ref="AO769:AR769"/>
    <mergeCell ref="AS769:AV769"/>
    <mergeCell ref="AW769:AZ769"/>
    <mergeCell ref="BA769:BD769"/>
    <mergeCell ref="B774:D774"/>
    <mergeCell ref="E774:AN774"/>
    <mergeCell ref="AO774:AR774"/>
    <mergeCell ref="AS774:AV774"/>
    <mergeCell ref="AW774:AZ774"/>
    <mergeCell ref="BA774:BD774"/>
    <mergeCell ref="B773:D773"/>
    <mergeCell ref="E773:AN773"/>
    <mergeCell ref="AO773:AR773"/>
    <mergeCell ref="AS773:AV773"/>
    <mergeCell ref="AW773:AZ773"/>
    <mergeCell ref="BA773:BD773"/>
    <mergeCell ref="B772:D772"/>
    <mergeCell ref="E772:AN772"/>
    <mergeCell ref="AO772:AR772"/>
    <mergeCell ref="AS772:AV772"/>
    <mergeCell ref="AW772:AZ772"/>
    <mergeCell ref="BA772:BD772"/>
    <mergeCell ref="B777:D777"/>
    <mergeCell ref="E777:AN777"/>
    <mergeCell ref="AO777:AR777"/>
    <mergeCell ref="AS777:AV777"/>
    <mergeCell ref="AW777:AZ777"/>
    <mergeCell ref="BA777:BD777"/>
    <mergeCell ref="B776:D776"/>
    <mergeCell ref="E776:AN776"/>
    <mergeCell ref="AO776:AR776"/>
    <mergeCell ref="AS776:AV776"/>
    <mergeCell ref="AW776:AZ776"/>
    <mergeCell ref="BA776:BD776"/>
    <mergeCell ref="B775:D775"/>
    <mergeCell ref="E775:AN775"/>
    <mergeCell ref="AO775:AR775"/>
    <mergeCell ref="AS775:AV775"/>
    <mergeCell ref="AW775:AZ775"/>
    <mergeCell ref="BA775:BD775"/>
    <mergeCell ref="B780:D780"/>
    <mergeCell ref="E780:AN780"/>
    <mergeCell ref="AO780:AR780"/>
    <mergeCell ref="AS780:AV780"/>
    <mergeCell ref="AW780:AZ780"/>
    <mergeCell ref="BA780:BD780"/>
    <mergeCell ref="B779:D779"/>
    <mergeCell ref="E779:AN779"/>
    <mergeCell ref="AO779:AR779"/>
    <mergeCell ref="AS779:AV779"/>
    <mergeCell ref="AW779:AZ779"/>
    <mergeCell ref="BA779:BD779"/>
    <mergeCell ref="B778:D778"/>
    <mergeCell ref="E778:AN778"/>
    <mergeCell ref="AO778:AR778"/>
    <mergeCell ref="AS778:AV778"/>
    <mergeCell ref="AW778:AZ778"/>
    <mergeCell ref="BA778:BD778"/>
    <mergeCell ref="B783:D783"/>
    <mergeCell ref="E783:AN783"/>
    <mergeCell ref="AO783:AR783"/>
    <mergeCell ref="AS783:AV783"/>
    <mergeCell ref="AW783:AZ783"/>
    <mergeCell ref="BA783:BD783"/>
    <mergeCell ref="B782:D782"/>
    <mergeCell ref="E782:AN782"/>
    <mergeCell ref="AO782:AR782"/>
    <mergeCell ref="AS782:AV782"/>
    <mergeCell ref="AW782:AZ782"/>
    <mergeCell ref="BA782:BD782"/>
    <mergeCell ref="B781:D781"/>
    <mergeCell ref="E781:AN781"/>
    <mergeCell ref="AO781:AR781"/>
    <mergeCell ref="AS781:AV781"/>
    <mergeCell ref="AW781:AZ781"/>
    <mergeCell ref="BA781:BD781"/>
    <mergeCell ref="B786:D786"/>
    <mergeCell ref="E786:AN786"/>
    <mergeCell ref="AO786:AR786"/>
    <mergeCell ref="AS786:AV786"/>
    <mergeCell ref="AW786:AZ786"/>
    <mergeCell ref="BA786:BD786"/>
    <mergeCell ref="B785:D785"/>
    <mergeCell ref="E785:AN785"/>
    <mergeCell ref="AO785:AR785"/>
    <mergeCell ref="AS785:AV785"/>
    <mergeCell ref="AW785:AZ785"/>
    <mergeCell ref="BA785:BD785"/>
    <mergeCell ref="B784:D784"/>
    <mergeCell ref="E784:AN784"/>
    <mergeCell ref="AO784:AR784"/>
    <mergeCell ref="AS784:AV784"/>
    <mergeCell ref="AW784:AZ784"/>
    <mergeCell ref="BA784:BD784"/>
    <mergeCell ref="B789:D789"/>
    <mergeCell ref="E789:AN789"/>
    <mergeCell ref="AO789:AR789"/>
    <mergeCell ref="AS789:AV789"/>
    <mergeCell ref="AW789:AZ789"/>
    <mergeCell ref="BA789:BD789"/>
    <mergeCell ref="B788:D788"/>
    <mergeCell ref="E788:AN788"/>
    <mergeCell ref="AO788:AR788"/>
    <mergeCell ref="AS788:AV788"/>
    <mergeCell ref="AW788:AZ788"/>
    <mergeCell ref="BA788:BD788"/>
    <mergeCell ref="B787:D787"/>
    <mergeCell ref="E787:AN787"/>
    <mergeCell ref="AO787:AR787"/>
    <mergeCell ref="AS787:AV787"/>
    <mergeCell ref="AW787:AZ787"/>
    <mergeCell ref="BA787:BD787"/>
    <mergeCell ref="B792:D792"/>
    <mergeCell ref="E792:AN792"/>
    <mergeCell ref="AO792:AR792"/>
    <mergeCell ref="AS792:AV792"/>
    <mergeCell ref="AW792:AZ792"/>
    <mergeCell ref="BA792:BD792"/>
    <mergeCell ref="B791:D791"/>
    <mergeCell ref="E791:AN791"/>
    <mergeCell ref="AO791:AR791"/>
    <mergeCell ref="AS791:AV791"/>
    <mergeCell ref="AW791:AZ791"/>
    <mergeCell ref="BA791:BD791"/>
    <mergeCell ref="B790:D790"/>
    <mergeCell ref="E790:AN790"/>
    <mergeCell ref="AO790:AR790"/>
    <mergeCell ref="AS790:AV790"/>
    <mergeCell ref="AW790:AZ790"/>
    <mergeCell ref="BA790:BD790"/>
    <mergeCell ref="B795:D795"/>
    <mergeCell ref="E795:AN795"/>
    <mergeCell ref="AO795:AR795"/>
    <mergeCell ref="AS795:AV795"/>
    <mergeCell ref="AW795:AZ795"/>
    <mergeCell ref="BA795:BD795"/>
    <mergeCell ref="B794:D794"/>
    <mergeCell ref="E794:AN794"/>
    <mergeCell ref="AO794:AR794"/>
    <mergeCell ref="AS794:AV794"/>
    <mergeCell ref="AW794:AZ794"/>
    <mergeCell ref="BA794:BD794"/>
    <mergeCell ref="B793:D793"/>
    <mergeCell ref="E793:AN793"/>
    <mergeCell ref="AO793:AR793"/>
    <mergeCell ref="AS793:AV793"/>
    <mergeCell ref="AW793:AZ793"/>
    <mergeCell ref="BA793:BD793"/>
    <mergeCell ref="B798:D798"/>
    <mergeCell ref="E798:AN798"/>
    <mergeCell ref="AO798:AR798"/>
    <mergeCell ref="AS798:AV798"/>
    <mergeCell ref="AW798:AZ798"/>
    <mergeCell ref="BA798:BD798"/>
    <mergeCell ref="B797:D797"/>
    <mergeCell ref="E797:AN797"/>
    <mergeCell ref="AO797:AR797"/>
    <mergeCell ref="AS797:AV797"/>
    <mergeCell ref="AW797:AZ797"/>
    <mergeCell ref="BA797:BD797"/>
    <mergeCell ref="B796:D796"/>
    <mergeCell ref="E796:AN796"/>
    <mergeCell ref="AO796:AR796"/>
    <mergeCell ref="AS796:AV796"/>
    <mergeCell ref="AW796:AZ796"/>
    <mergeCell ref="BA796:BD796"/>
    <mergeCell ref="B801:D801"/>
    <mergeCell ref="E801:AN801"/>
    <mergeCell ref="AO801:AR801"/>
    <mergeCell ref="AS801:AV801"/>
    <mergeCell ref="AW801:AZ801"/>
    <mergeCell ref="BA801:BD801"/>
    <mergeCell ref="B800:D800"/>
    <mergeCell ref="E800:AN800"/>
    <mergeCell ref="AO800:AR800"/>
    <mergeCell ref="AS800:AV800"/>
    <mergeCell ref="AW800:AZ800"/>
    <mergeCell ref="BA800:BD800"/>
    <mergeCell ref="B799:D799"/>
    <mergeCell ref="E799:AN799"/>
    <mergeCell ref="AO799:AR799"/>
    <mergeCell ref="AS799:AV799"/>
    <mergeCell ref="AW799:AZ799"/>
    <mergeCell ref="BA799:BD799"/>
    <mergeCell ref="B804:D804"/>
    <mergeCell ref="E804:AN804"/>
    <mergeCell ref="AO804:AR804"/>
    <mergeCell ref="AS804:AV804"/>
    <mergeCell ref="AW804:AZ804"/>
    <mergeCell ref="BA804:BD804"/>
    <mergeCell ref="B803:D803"/>
    <mergeCell ref="E803:AN803"/>
    <mergeCell ref="AO803:AR803"/>
    <mergeCell ref="AS803:AV803"/>
    <mergeCell ref="AW803:AZ803"/>
    <mergeCell ref="BA803:BD803"/>
    <mergeCell ref="B802:D802"/>
    <mergeCell ref="E802:AN802"/>
    <mergeCell ref="AO802:AR802"/>
    <mergeCell ref="AS802:AV802"/>
    <mergeCell ref="AW802:AZ802"/>
    <mergeCell ref="BA802:BD802"/>
    <mergeCell ref="B807:D807"/>
    <mergeCell ref="E807:AN807"/>
    <mergeCell ref="AO807:AR807"/>
    <mergeCell ref="AS807:AV807"/>
    <mergeCell ref="AW807:AZ807"/>
    <mergeCell ref="BA807:BD807"/>
    <mergeCell ref="B806:D806"/>
    <mergeCell ref="E806:AN806"/>
    <mergeCell ref="AO806:AR806"/>
    <mergeCell ref="AS806:AV806"/>
    <mergeCell ref="AW806:AZ806"/>
    <mergeCell ref="BA806:BD806"/>
    <mergeCell ref="B805:D805"/>
    <mergeCell ref="E805:AN805"/>
    <mergeCell ref="AO805:AR805"/>
    <mergeCell ref="AS805:AV805"/>
    <mergeCell ref="AW805:AZ805"/>
    <mergeCell ref="BA805:BD805"/>
    <mergeCell ref="B810:D810"/>
    <mergeCell ref="E810:AN810"/>
    <mergeCell ref="AO810:AR810"/>
    <mergeCell ref="AS810:AV810"/>
    <mergeCell ref="AW810:AZ810"/>
    <mergeCell ref="BA810:BD810"/>
    <mergeCell ref="B809:D809"/>
    <mergeCell ref="E809:AN809"/>
    <mergeCell ref="AO809:AR809"/>
    <mergeCell ref="AS809:AV809"/>
    <mergeCell ref="AW809:AZ809"/>
    <mergeCell ref="BA809:BD809"/>
    <mergeCell ref="B808:D808"/>
    <mergeCell ref="E808:AN808"/>
    <mergeCell ref="AO808:AR808"/>
    <mergeCell ref="AS808:AV808"/>
    <mergeCell ref="AW808:AZ808"/>
    <mergeCell ref="BA808:BD808"/>
    <mergeCell ref="B813:D813"/>
    <mergeCell ref="E813:AN813"/>
    <mergeCell ref="AO813:AR813"/>
    <mergeCell ref="AS813:AV813"/>
    <mergeCell ref="AW813:AZ813"/>
    <mergeCell ref="BA813:BD813"/>
    <mergeCell ref="B812:D812"/>
    <mergeCell ref="E812:AN812"/>
    <mergeCell ref="AO812:AR812"/>
    <mergeCell ref="AS812:AV812"/>
    <mergeCell ref="AW812:AZ812"/>
    <mergeCell ref="BA812:BD812"/>
    <mergeCell ref="B811:D811"/>
    <mergeCell ref="E811:AN811"/>
    <mergeCell ref="AO811:AR811"/>
    <mergeCell ref="AS811:AV811"/>
    <mergeCell ref="AW811:AZ811"/>
    <mergeCell ref="BA811:BD811"/>
    <mergeCell ref="B816:D816"/>
    <mergeCell ref="E816:AN816"/>
    <mergeCell ref="AO816:AR816"/>
    <mergeCell ref="AS816:AV816"/>
    <mergeCell ref="AW816:AZ816"/>
    <mergeCell ref="BA816:BD816"/>
    <mergeCell ref="B815:D815"/>
    <mergeCell ref="E815:AN815"/>
    <mergeCell ref="AO815:AR815"/>
    <mergeCell ref="AS815:AV815"/>
    <mergeCell ref="AW815:AZ815"/>
    <mergeCell ref="BA815:BD815"/>
    <mergeCell ref="B814:D814"/>
    <mergeCell ref="E814:AN814"/>
    <mergeCell ref="AO814:AR814"/>
    <mergeCell ref="AS814:AV814"/>
    <mergeCell ref="AW814:AZ814"/>
    <mergeCell ref="BA814:BD814"/>
    <mergeCell ref="B819:D819"/>
    <mergeCell ref="E819:AN819"/>
    <mergeCell ref="AO819:AR819"/>
    <mergeCell ref="AS819:AV819"/>
    <mergeCell ref="AW819:AZ819"/>
    <mergeCell ref="BA819:BD819"/>
    <mergeCell ref="B818:D818"/>
    <mergeCell ref="E818:AN818"/>
    <mergeCell ref="AO818:AR818"/>
    <mergeCell ref="AS818:AV818"/>
    <mergeCell ref="AW818:AZ818"/>
    <mergeCell ref="BA818:BD818"/>
    <mergeCell ref="B817:D817"/>
    <mergeCell ref="E817:AN817"/>
    <mergeCell ref="AO817:AR817"/>
    <mergeCell ref="AS817:AV817"/>
    <mergeCell ref="AW817:AZ817"/>
    <mergeCell ref="BA817:BD817"/>
    <mergeCell ref="B822:D822"/>
    <mergeCell ref="E822:AN822"/>
    <mergeCell ref="AO822:AR822"/>
    <mergeCell ref="AS822:AV822"/>
    <mergeCell ref="AW822:AZ822"/>
    <mergeCell ref="BA822:BD822"/>
    <mergeCell ref="B821:D821"/>
    <mergeCell ref="E821:AN821"/>
    <mergeCell ref="AO821:AR821"/>
    <mergeCell ref="AS821:AV821"/>
    <mergeCell ref="AW821:AZ821"/>
    <mergeCell ref="BA821:BD821"/>
    <mergeCell ref="B820:D820"/>
    <mergeCell ref="E820:AN820"/>
    <mergeCell ref="AO820:AR820"/>
    <mergeCell ref="AS820:AV820"/>
    <mergeCell ref="AW820:AZ820"/>
    <mergeCell ref="BA820:BD820"/>
    <mergeCell ref="B825:D825"/>
    <mergeCell ref="E825:AN825"/>
    <mergeCell ref="AO825:AR825"/>
    <mergeCell ref="AS825:AV825"/>
    <mergeCell ref="AW825:AZ825"/>
    <mergeCell ref="BA825:BD825"/>
    <mergeCell ref="B824:D824"/>
    <mergeCell ref="E824:AN824"/>
    <mergeCell ref="AO824:AR824"/>
    <mergeCell ref="AS824:AV824"/>
    <mergeCell ref="AW824:AZ824"/>
    <mergeCell ref="BA824:BD824"/>
    <mergeCell ref="B823:D823"/>
    <mergeCell ref="E823:AN823"/>
    <mergeCell ref="AO823:AR823"/>
    <mergeCell ref="AS823:AV823"/>
    <mergeCell ref="AW823:AZ823"/>
    <mergeCell ref="BA823:BD823"/>
    <mergeCell ref="B828:D828"/>
    <mergeCell ref="E828:AN828"/>
    <mergeCell ref="AO828:AR828"/>
    <mergeCell ref="AS828:AV828"/>
    <mergeCell ref="AW828:AZ828"/>
    <mergeCell ref="BA828:BD828"/>
    <mergeCell ref="B827:D827"/>
    <mergeCell ref="E827:AN827"/>
    <mergeCell ref="AO827:AR827"/>
    <mergeCell ref="AS827:AV827"/>
    <mergeCell ref="AW827:AZ827"/>
    <mergeCell ref="BA827:BD827"/>
    <mergeCell ref="B826:D826"/>
    <mergeCell ref="E826:AN826"/>
    <mergeCell ref="AO826:AR826"/>
    <mergeCell ref="AS826:AV826"/>
    <mergeCell ref="AW826:AZ826"/>
    <mergeCell ref="BA826:BD826"/>
    <mergeCell ref="B831:D831"/>
    <mergeCell ref="E831:AN831"/>
    <mergeCell ref="AO831:AR831"/>
    <mergeCell ref="AS831:AV831"/>
    <mergeCell ref="AW831:AZ831"/>
    <mergeCell ref="BA831:BD831"/>
    <mergeCell ref="B830:D830"/>
    <mergeCell ref="E830:AN830"/>
    <mergeCell ref="AO830:AR830"/>
    <mergeCell ref="AS830:AV830"/>
    <mergeCell ref="AW830:AZ830"/>
    <mergeCell ref="BA830:BD830"/>
    <mergeCell ref="B829:D829"/>
    <mergeCell ref="E829:AN829"/>
    <mergeCell ref="AO829:AR829"/>
    <mergeCell ref="AS829:AV829"/>
    <mergeCell ref="AW829:AZ829"/>
    <mergeCell ref="BA829:BD829"/>
    <mergeCell ref="B834:D834"/>
    <mergeCell ref="E834:AN834"/>
    <mergeCell ref="AO834:AR834"/>
    <mergeCell ref="AS834:AV834"/>
    <mergeCell ref="AW834:AZ834"/>
    <mergeCell ref="BA834:BD834"/>
    <mergeCell ref="B833:D833"/>
    <mergeCell ref="E833:AN833"/>
    <mergeCell ref="AO833:AR833"/>
    <mergeCell ref="AS833:AV833"/>
    <mergeCell ref="AW833:AZ833"/>
    <mergeCell ref="BA833:BD833"/>
    <mergeCell ref="B832:D832"/>
    <mergeCell ref="E832:AN832"/>
    <mergeCell ref="AO832:AR832"/>
    <mergeCell ref="AS832:AV832"/>
    <mergeCell ref="AW832:AZ832"/>
    <mergeCell ref="BA832:BD832"/>
    <mergeCell ref="B837:D837"/>
    <mergeCell ref="E837:AN837"/>
    <mergeCell ref="AO837:AR837"/>
    <mergeCell ref="AS837:AV837"/>
    <mergeCell ref="AW837:AZ837"/>
    <mergeCell ref="BA837:BD837"/>
    <mergeCell ref="B836:D836"/>
    <mergeCell ref="E836:AN836"/>
    <mergeCell ref="AO836:AR836"/>
    <mergeCell ref="AS836:AV836"/>
    <mergeCell ref="AW836:AZ836"/>
    <mergeCell ref="BA836:BD836"/>
    <mergeCell ref="B835:D835"/>
    <mergeCell ref="E835:AN835"/>
    <mergeCell ref="AO835:AR835"/>
    <mergeCell ref="AS835:AV835"/>
    <mergeCell ref="AW835:AZ835"/>
    <mergeCell ref="BA835:BD835"/>
    <mergeCell ref="B840:D840"/>
    <mergeCell ref="E840:AN840"/>
    <mergeCell ref="AO840:AR840"/>
    <mergeCell ref="AS840:AV840"/>
    <mergeCell ref="AW840:AZ840"/>
    <mergeCell ref="BA840:BD840"/>
    <mergeCell ref="B839:D839"/>
    <mergeCell ref="E839:AN839"/>
    <mergeCell ref="AO839:AR839"/>
    <mergeCell ref="AS839:AV839"/>
    <mergeCell ref="AW839:AZ839"/>
    <mergeCell ref="BA839:BD839"/>
    <mergeCell ref="B838:D838"/>
    <mergeCell ref="E838:AN838"/>
    <mergeCell ref="AO838:AR838"/>
    <mergeCell ref="AS838:AV838"/>
    <mergeCell ref="AW838:AZ838"/>
    <mergeCell ref="BA838:BD838"/>
    <mergeCell ref="B843:D843"/>
    <mergeCell ref="E843:AN843"/>
    <mergeCell ref="AO843:AR843"/>
    <mergeCell ref="AS843:AV843"/>
    <mergeCell ref="AW843:AZ843"/>
    <mergeCell ref="BA843:BD843"/>
    <mergeCell ref="B842:D842"/>
    <mergeCell ref="E842:AN842"/>
    <mergeCell ref="AO842:AR842"/>
    <mergeCell ref="AS842:AV842"/>
    <mergeCell ref="AW842:AZ842"/>
    <mergeCell ref="BA842:BD842"/>
    <mergeCell ref="B841:D841"/>
    <mergeCell ref="E841:AN841"/>
    <mergeCell ref="AO841:AR841"/>
    <mergeCell ref="AS841:AV841"/>
    <mergeCell ref="AW841:AZ841"/>
    <mergeCell ref="BA841:BD841"/>
    <mergeCell ref="B846:D846"/>
    <mergeCell ref="E846:AN846"/>
    <mergeCell ref="AO846:AR846"/>
    <mergeCell ref="AS846:AV846"/>
    <mergeCell ref="AW846:AZ846"/>
    <mergeCell ref="BA846:BD846"/>
    <mergeCell ref="B845:D845"/>
    <mergeCell ref="E845:AN845"/>
    <mergeCell ref="AO845:AR845"/>
    <mergeCell ref="AS845:AV845"/>
    <mergeCell ref="AW845:AZ845"/>
    <mergeCell ref="BA845:BD845"/>
    <mergeCell ref="B844:D844"/>
    <mergeCell ref="E844:AN844"/>
    <mergeCell ref="AO844:AR844"/>
    <mergeCell ref="AS844:AV844"/>
    <mergeCell ref="AW844:AZ844"/>
    <mergeCell ref="BA844:BD844"/>
    <mergeCell ref="B849:D849"/>
    <mergeCell ref="E849:AN849"/>
    <mergeCell ref="AO849:AR849"/>
    <mergeCell ref="AS849:AV849"/>
    <mergeCell ref="AW849:AZ849"/>
    <mergeCell ref="BA849:BD849"/>
    <mergeCell ref="B848:D848"/>
    <mergeCell ref="E848:AN848"/>
    <mergeCell ref="AO848:AR848"/>
    <mergeCell ref="AS848:AV848"/>
    <mergeCell ref="AW848:AZ848"/>
    <mergeCell ref="BA848:BD848"/>
    <mergeCell ref="B847:D847"/>
    <mergeCell ref="E847:AN847"/>
    <mergeCell ref="AO847:AR847"/>
    <mergeCell ref="AS847:AV847"/>
    <mergeCell ref="AW847:AZ847"/>
    <mergeCell ref="BA847:BD847"/>
    <mergeCell ref="B852:D852"/>
    <mergeCell ref="E852:AN852"/>
    <mergeCell ref="AO852:AR852"/>
    <mergeCell ref="AS852:AV852"/>
    <mergeCell ref="AW852:AZ852"/>
    <mergeCell ref="BA852:BD852"/>
    <mergeCell ref="B851:D851"/>
    <mergeCell ref="E851:AN851"/>
    <mergeCell ref="AO851:AR851"/>
    <mergeCell ref="AS851:AV851"/>
    <mergeCell ref="AW851:AZ851"/>
    <mergeCell ref="BA851:BD851"/>
    <mergeCell ref="B850:D850"/>
    <mergeCell ref="E850:AN850"/>
    <mergeCell ref="AO850:AR850"/>
    <mergeCell ref="AS850:AV850"/>
    <mergeCell ref="AW850:AZ850"/>
    <mergeCell ref="BA850:BD850"/>
    <mergeCell ref="B855:D855"/>
    <mergeCell ref="E855:AN855"/>
    <mergeCell ref="AO855:AR855"/>
    <mergeCell ref="AS855:AV855"/>
    <mergeCell ref="AW855:AZ855"/>
    <mergeCell ref="BA855:BD855"/>
    <mergeCell ref="B854:D854"/>
    <mergeCell ref="E854:AN854"/>
    <mergeCell ref="AO854:AR854"/>
    <mergeCell ref="AS854:AV854"/>
    <mergeCell ref="AW854:AZ854"/>
    <mergeCell ref="BA854:BD854"/>
    <mergeCell ref="B853:D853"/>
    <mergeCell ref="E853:AN853"/>
    <mergeCell ref="AO853:AR853"/>
    <mergeCell ref="AS853:AV853"/>
    <mergeCell ref="AW853:AZ853"/>
    <mergeCell ref="BA853:BD853"/>
    <mergeCell ref="B858:D858"/>
    <mergeCell ref="E858:AN858"/>
    <mergeCell ref="AO858:AR858"/>
    <mergeCell ref="AS858:AV858"/>
    <mergeCell ref="AW858:AZ858"/>
    <mergeCell ref="BA858:BD858"/>
    <mergeCell ref="B857:D857"/>
    <mergeCell ref="E857:AN857"/>
    <mergeCell ref="AO857:AR857"/>
    <mergeCell ref="AS857:AV857"/>
    <mergeCell ref="AW857:AZ857"/>
    <mergeCell ref="BA857:BD857"/>
    <mergeCell ref="B856:D856"/>
    <mergeCell ref="E856:AN856"/>
    <mergeCell ref="AO856:AR856"/>
    <mergeCell ref="AS856:AV856"/>
    <mergeCell ref="AW856:AZ856"/>
    <mergeCell ref="BA856:BD856"/>
    <mergeCell ref="B861:D861"/>
    <mergeCell ref="E861:AN861"/>
    <mergeCell ref="AO861:AR861"/>
    <mergeCell ref="AS861:AV861"/>
    <mergeCell ref="AW861:AZ861"/>
    <mergeCell ref="BA861:BD861"/>
    <mergeCell ref="B860:D860"/>
    <mergeCell ref="E860:AN860"/>
    <mergeCell ref="AO860:AR860"/>
    <mergeCell ref="AS860:AV860"/>
    <mergeCell ref="AW860:AZ860"/>
    <mergeCell ref="BA860:BD860"/>
    <mergeCell ref="B859:D859"/>
    <mergeCell ref="E859:AN859"/>
    <mergeCell ref="AO859:AR859"/>
    <mergeCell ref="AS859:AV859"/>
    <mergeCell ref="AW859:AZ859"/>
    <mergeCell ref="BA859:BD859"/>
    <mergeCell ref="B864:D864"/>
    <mergeCell ref="E864:AN864"/>
    <mergeCell ref="AO864:AR864"/>
    <mergeCell ref="AS864:AV864"/>
    <mergeCell ref="AW864:AZ864"/>
    <mergeCell ref="BA864:BD864"/>
    <mergeCell ref="B863:D863"/>
    <mergeCell ref="E863:AN863"/>
    <mergeCell ref="AO863:AR863"/>
    <mergeCell ref="AS863:AV863"/>
    <mergeCell ref="AW863:AZ863"/>
    <mergeCell ref="BA863:BD863"/>
    <mergeCell ref="B862:D862"/>
    <mergeCell ref="E862:AN862"/>
    <mergeCell ref="AO862:AR862"/>
    <mergeCell ref="AS862:AV862"/>
    <mergeCell ref="AW862:AZ862"/>
    <mergeCell ref="BA862:BD862"/>
    <mergeCell ref="B867:D867"/>
    <mergeCell ref="E867:AN867"/>
    <mergeCell ref="AO867:AR867"/>
    <mergeCell ref="AS867:AV867"/>
    <mergeCell ref="AW867:AZ867"/>
    <mergeCell ref="BA867:BD867"/>
    <mergeCell ref="B866:D866"/>
    <mergeCell ref="E866:AN866"/>
    <mergeCell ref="AO866:AR866"/>
    <mergeCell ref="AS866:AV866"/>
    <mergeCell ref="AW866:AZ866"/>
    <mergeCell ref="BA866:BD866"/>
    <mergeCell ref="B865:D865"/>
    <mergeCell ref="E865:AN865"/>
    <mergeCell ref="AO865:AR865"/>
    <mergeCell ref="AS865:AV865"/>
    <mergeCell ref="AW865:AZ865"/>
    <mergeCell ref="BA865:BD865"/>
    <mergeCell ref="B870:D870"/>
    <mergeCell ref="E870:AN870"/>
    <mergeCell ref="AO870:AR870"/>
    <mergeCell ref="AS870:AV870"/>
    <mergeCell ref="AW870:AZ870"/>
    <mergeCell ref="BA870:BD870"/>
    <mergeCell ref="B869:D869"/>
    <mergeCell ref="E869:AN869"/>
    <mergeCell ref="AO869:AR869"/>
    <mergeCell ref="AS869:AV869"/>
    <mergeCell ref="AW869:AZ869"/>
    <mergeCell ref="BA869:BD869"/>
    <mergeCell ref="B868:D868"/>
    <mergeCell ref="E868:AN868"/>
    <mergeCell ref="AO868:AR868"/>
    <mergeCell ref="AS868:AV868"/>
    <mergeCell ref="AW868:AZ868"/>
    <mergeCell ref="BA868:BD868"/>
    <mergeCell ref="B873:D873"/>
    <mergeCell ref="E873:AN873"/>
    <mergeCell ref="AO873:AR873"/>
    <mergeCell ref="AS873:AV873"/>
    <mergeCell ref="AW873:AZ873"/>
    <mergeCell ref="BA873:BD873"/>
    <mergeCell ref="B872:D872"/>
    <mergeCell ref="E872:AN872"/>
    <mergeCell ref="AO872:AR872"/>
    <mergeCell ref="AS872:AV872"/>
    <mergeCell ref="AW872:AZ872"/>
    <mergeCell ref="BA872:BD872"/>
    <mergeCell ref="B871:D871"/>
    <mergeCell ref="E871:AN871"/>
    <mergeCell ref="AO871:AR871"/>
    <mergeCell ref="AS871:AV871"/>
    <mergeCell ref="AW871:AZ871"/>
    <mergeCell ref="BA871:BD871"/>
    <mergeCell ref="B876:D876"/>
    <mergeCell ref="E876:AN876"/>
    <mergeCell ref="AO876:AR876"/>
    <mergeCell ref="AS876:AV876"/>
    <mergeCell ref="AW876:AZ876"/>
    <mergeCell ref="BA876:BD876"/>
    <mergeCell ref="B875:D875"/>
    <mergeCell ref="E875:AN875"/>
    <mergeCell ref="AO875:AR875"/>
    <mergeCell ref="AS875:AV875"/>
    <mergeCell ref="AW875:AZ875"/>
    <mergeCell ref="BA875:BD875"/>
    <mergeCell ref="B874:D874"/>
    <mergeCell ref="E874:AN874"/>
    <mergeCell ref="AO874:AR874"/>
    <mergeCell ref="AS874:AV874"/>
    <mergeCell ref="AW874:AZ874"/>
    <mergeCell ref="BA874:BD874"/>
    <mergeCell ref="B879:D879"/>
    <mergeCell ref="E879:AN879"/>
    <mergeCell ref="AO879:AR879"/>
    <mergeCell ref="AS879:AV879"/>
    <mergeCell ref="AW879:AZ879"/>
    <mergeCell ref="BA879:BD879"/>
    <mergeCell ref="B878:D878"/>
    <mergeCell ref="E878:AN878"/>
    <mergeCell ref="AO878:AR878"/>
    <mergeCell ref="AS878:AV878"/>
    <mergeCell ref="AW878:AZ878"/>
    <mergeCell ref="BA878:BD878"/>
    <mergeCell ref="B877:D877"/>
    <mergeCell ref="E877:AN877"/>
    <mergeCell ref="AO877:AR877"/>
    <mergeCell ref="AS877:AV877"/>
    <mergeCell ref="AW877:AZ877"/>
    <mergeCell ref="BA877:BD877"/>
    <mergeCell ref="B882:D882"/>
    <mergeCell ref="E882:AN882"/>
    <mergeCell ref="AO882:AR882"/>
    <mergeCell ref="AS882:AV882"/>
    <mergeCell ref="AW882:AZ882"/>
    <mergeCell ref="BA882:BD882"/>
    <mergeCell ref="B881:D881"/>
    <mergeCell ref="E881:AN881"/>
    <mergeCell ref="AO881:AR881"/>
    <mergeCell ref="AS881:AV881"/>
    <mergeCell ref="AW881:AZ881"/>
    <mergeCell ref="BA881:BD881"/>
    <mergeCell ref="B880:D880"/>
    <mergeCell ref="E880:AN880"/>
    <mergeCell ref="AO880:AR880"/>
    <mergeCell ref="AS880:AV880"/>
    <mergeCell ref="AW880:AZ880"/>
    <mergeCell ref="BA880:BD880"/>
    <mergeCell ref="B885:D885"/>
    <mergeCell ref="E885:AN885"/>
    <mergeCell ref="AO885:AR885"/>
    <mergeCell ref="AS885:AV885"/>
    <mergeCell ref="AW885:AZ885"/>
    <mergeCell ref="BA885:BD885"/>
    <mergeCell ref="B884:D884"/>
    <mergeCell ref="E884:AN884"/>
    <mergeCell ref="AO884:AR884"/>
    <mergeCell ref="AS884:AV884"/>
    <mergeCell ref="AW884:AZ884"/>
    <mergeCell ref="BA884:BD884"/>
    <mergeCell ref="B883:D883"/>
    <mergeCell ref="E883:AN883"/>
    <mergeCell ref="AO883:AR883"/>
    <mergeCell ref="AS883:AV883"/>
    <mergeCell ref="AW883:AZ883"/>
    <mergeCell ref="BA883:BD883"/>
    <mergeCell ref="B888:D888"/>
    <mergeCell ref="E888:AN888"/>
    <mergeCell ref="AO888:AR888"/>
    <mergeCell ref="AS888:AV888"/>
    <mergeCell ref="AW888:AZ888"/>
    <mergeCell ref="BA888:BD888"/>
    <mergeCell ref="B887:D887"/>
    <mergeCell ref="E887:AN887"/>
    <mergeCell ref="AO887:AR887"/>
    <mergeCell ref="AS887:AV887"/>
    <mergeCell ref="AW887:AZ887"/>
    <mergeCell ref="BA887:BD887"/>
    <mergeCell ref="B886:D886"/>
    <mergeCell ref="E886:AN886"/>
    <mergeCell ref="AO886:AR886"/>
    <mergeCell ref="AS886:AV886"/>
    <mergeCell ref="AW886:AZ886"/>
    <mergeCell ref="BA886:BD886"/>
    <mergeCell ref="B891:D891"/>
    <mergeCell ref="E891:AN891"/>
    <mergeCell ref="AO891:AR891"/>
    <mergeCell ref="AS891:AV891"/>
    <mergeCell ref="AW891:AZ891"/>
    <mergeCell ref="BA891:BD891"/>
    <mergeCell ref="B890:D890"/>
    <mergeCell ref="E890:AN890"/>
    <mergeCell ref="AO890:AR890"/>
    <mergeCell ref="AS890:AV890"/>
    <mergeCell ref="AW890:AZ890"/>
    <mergeCell ref="BA890:BD890"/>
    <mergeCell ref="B889:D889"/>
    <mergeCell ref="E889:AN889"/>
    <mergeCell ref="AO889:AR889"/>
    <mergeCell ref="AS889:AV889"/>
    <mergeCell ref="AW889:AZ889"/>
    <mergeCell ref="BA889:BD889"/>
    <mergeCell ref="B894:D894"/>
    <mergeCell ref="E894:AN894"/>
    <mergeCell ref="AO894:AR894"/>
    <mergeCell ref="AS894:AV894"/>
    <mergeCell ref="AW894:AZ894"/>
    <mergeCell ref="BA894:BD894"/>
    <mergeCell ref="B893:D893"/>
    <mergeCell ref="E893:AN893"/>
    <mergeCell ref="AO893:AR893"/>
    <mergeCell ref="AS893:AV893"/>
    <mergeCell ref="AW893:AZ893"/>
    <mergeCell ref="BA893:BD893"/>
    <mergeCell ref="B892:D892"/>
    <mergeCell ref="E892:AN892"/>
    <mergeCell ref="AO892:AR892"/>
    <mergeCell ref="AS892:AV892"/>
    <mergeCell ref="AW892:AZ892"/>
    <mergeCell ref="BA892:BD892"/>
    <mergeCell ref="B897:D897"/>
    <mergeCell ref="E897:AN897"/>
    <mergeCell ref="AO897:AR897"/>
    <mergeCell ref="AS897:AV897"/>
    <mergeCell ref="AW897:AZ897"/>
    <mergeCell ref="BA897:BD897"/>
    <mergeCell ref="B896:D896"/>
    <mergeCell ref="E896:AN896"/>
    <mergeCell ref="AO896:AR896"/>
    <mergeCell ref="AS896:AV896"/>
    <mergeCell ref="AW896:AZ896"/>
    <mergeCell ref="BA896:BD896"/>
    <mergeCell ref="B895:D895"/>
    <mergeCell ref="E895:AN895"/>
    <mergeCell ref="AO895:AR895"/>
    <mergeCell ref="AS895:AV895"/>
    <mergeCell ref="AW895:AZ895"/>
    <mergeCell ref="BA895:BD895"/>
    <mergeCell ref="B900:D900"/>
    <mergeCell ref="E900:AN900"/>
    <mergeCell ref="AO900:AR900"/>
    <mergeCell ref="AS900:AV900"/>
    <mergeCell ref="AW900:AZ900"/>
    <mergeCell ref="BA900:BD900"/>
    <mergeCell ref="B899:D899"/>
    <mergeCell ref="E899:AN899"/>
    <mergeCell ref="AO899:AR899"/>
    <mergeCell ref="AS899:AV899"/>
    <mergeCell ref="AW899:AZ899"/>
    <mergeCell ref="BA899:BD899"/>
    <mergeCell ref="B898:D898"/>
    <mergeCell ref="E898:AN898"/>
    <mergeCell ref="AO898:AR898"/>
    <mergeCell ref="AS898:AV898"/>
    <mergeCell ref="AW898:AZ898"/>
    <mergeCell ref="BA898:BD898"/>
    <mergeCell ref="B903:D903"/>
    <mergeCell ref="E903:AN903"/>
    <mergeCell ref="AO903:AR903"/>
    <mergeCell ref="AS903:AV903"/>
    <mergeCell ref="AW903:AZ903"/>
    <mergeCell ref="BA903:BD903"/>
    <mergeCell ref="B902:D902"/>
    <mergeCell ref="E902:AN902"/>
    <mergeCell ref="AO902:AR902"/>
    <mergeCell ref="AS902:AV902"/>
    <mergeCell ref="AW902:AZ902"/>
    <mergeCell ref="BA902:BD902"/>
    <mergeCell ref="B901:D901"/>
    <mergeCell ref="E901:AN901"/>
    <mergeCell ref="AO901:AR901"/>
    <mergeCell ref="AS901:AV901"/>
    <mergeCell ref="AW901:AZ901"/>
    <mergeCell ref="BA901:BD901"/>
    <mergeCell ref="B906:D906"/>
    <mergeCell ref="E906:AN906"/>
    <mergeCell ref="AO906:AR906"/>
    <mergeCell ref="AS906:AV906"/>
    <mergeCell ref="AW906:AZ906"/>
    <mergeCell ref="BA906:BD906"/>
    <mergeCell ref="B905:D905"/>
    <mergeCell ref="E905:AN905"/>
    <mergeCell ref="AO905:AR905"/>
    <mergeCell ref="AS905:AV905"/>
    <mergeCell ref="AW905:AZ905"/>
    <mergeCell ref="BA905:BD905"/>
    <mergeCell ref="B904:D904"/>
    <mergeCell ref="E904:AN904"/>
    <mergeCell ref="AO904:AR904"/>
    <mergeCell ref="AS904:AV904"/>
    <mergeCell ref="AW904:AZ904"/>
    <mergeCell ref="BA904:BD904"/>
    <mergeCell ref="B909:D909"/>
    <mergeCell ref="E909:AN909"/>
    <mergeCell ref="AO909:AR909"/>
    <mergeCell ref="AS909:AV909"/>
    <mergeCell ref="AW909:AZ909"/>
    <mergeCell ref="BA909:BD909"/>
    <mergeCell ref="B908:D908"/>
    <mergeCell ref="E908:AN908"/>
    <mergeCell ref="AO908:AR908"/>
    <mergeCell ref="AS908:AV908"/>
    <mergeCell ref="AW908:AZ908"/>
    <mergeCell ref="BA908:BD908"/>
    <mergeCell ref="B907:D907"/>
    <mergeCell ref="E907:AN907"/>
    <mergeCell ref="AO907:AR907"/>
    <mergeCell ref="AS907:AV907"/>
    <mergeCell ref="AW907:AZ907"/>
    <mergeCell ref="BA907:BD907"/>
    <mergeCell ref="B912:D912"/>
    <mergeCell ref="E912:AN912"/>
    <mergeCell ref="AO912:AR912"/>
    <mergeCell ref="AS912:AV912"/>
    <mergeCell ref="AW912:AZ912"/>
    <mergeCell ref="BA912:BD912"/>
    <mergeCell ref="B911:D911"/>
    <mergeCell ref="E911:AN911"/>
    <mergeCell ref="AO911:AR911"/>
    <mergeCell ref="AS911:AV911"/>
    <mergeCell ref="AW911:AZ911"/>
    <mergeCell ref="BA911:BD911"/>
    <mergeCell ref="B910:D910"/>
    <mergeCell ref="E910:AN910"/>
    <mergeCell ref="AO910:AR910"/>
    <mergeCell ref="AS910:AV910"/>
    <mergeCell ref="AW910:AZ910"/>
    <mergeCell ref="BA910:BD910"/>
    <mergeCell ref="B915:D915"/>
    <mergeCell ref="E915:AN915"/>
    <mergeCell ref="AO915:AR915"/>
    <mergeCell ref="AS915:AV915"/>
    <mergeCell ref="AW915:AZ915"/>
    <mergeCell ref="BA915:BD915"/>
    <mergeCell ref="B914:D914"/>
    <mergeCell ref="E914:AN914"/>
    <mergeCell ref="AO914:AR914"/>
    <mergeCell ref="AS914:AV914"/>
    <mergeCell ref="AW914:AZ914"/>
    <mergeCell ref="BA914:BD914"/>
    <mergeCell ref="B913:D913"/>
    <mergeCell ref="E913:AN913"/>
    <mergeCell ref="AO913:AR913"/>
    <mergeCell ref="AS913:AV913"/>
    <mergeCell ref="AW913:AZ913"/>
    <mergeCell ref="BA913:BD913"/>
    <mergeCell ref="B918:D918"/>
    <mergeCell ref="E918:AN918"/>
    <mergeCell ref="AO918:AR918"/>
    <mergeCell ref="AS918:AV918"/>
    <mergeCell ref="AW918:AZ918"/>
    <mergeCell ref="BA918:BD918"/>
    <mergeCell ref="B917:D917"/>
    <mergeCell ref="E917:AN917"/>
    <mergeCell ref="AO917:AR917"/>
    <mergeCell ref="AS917:AV917"/>
    <mergeCell ref="AW917:AZ917"/>
    <mergeCell ref="BA917:BD917"/>
    <mergeCell ref="B916:D916"/>
    <mergeCell ref="E916:AN916"/>
    <mergeCell ref="AO916:AR916"/>
    <mergeCell ref="AS916:AV916"/>
    <mergeCell ref="AW916:AZ916"/>
    <mergeCell ref="BA916:BD916"/>
    <mergeCell ref="B921:D921"/>
    <mergeCell ref="E921:AN921"/>
    <mergeCell ref="AO921:AR921"/>
    <mergeCell ref="AS921:AV921"/>
    <mergeCell ref="AW921:AZ921"/>
    <mergeCell ref="BA921:BD921"/>
    <mergeCell ref="B920:D920"/>
    <mergeCell ref="E920:AN920"/>
    <mergeCell ref="AO920:AR920"/>
    <mergeCell ref="AS920:AV920"/>
    <mergeCell ref="AW920:AZ920"/>
    <mergeCell ref="BA920:BD920"/>
    <mergeCell ref="B919:D919"/>
    <mergeCell ref="E919:AN919"/>
    <mergeCell ref="AO919:AR919"/>
    <mergeCell ref="AS919:AV919"/>
    <mergeCell ref="AW919:AZ919"/>
    <mergeCell ref="BA919:BD919"/>
    <mergeCell ref="B924:D924"/>
    <mergeCell ref="E924:AN924"/>
    <mergeCell ref="AO924:AR924"/>
    <mergeCell ref="AS924:AV924"/>
    <mergeCell ref="AW924:AZ924"/>
    <mergeCell ref="BA924:BD924"/>
    <mergeCell ref="B923:D923"/>
    <mergeCell ref="E923:AN923"/>
    <mergeCell ref="AO923:AR923"/>
    <mergeCell ref="AS923:AV923"/>
    <mergeCell ref="AW923:AZ923"/>
    <mergeCell ref="BA923:BD923"/>
    <mergeCell ref="B922:D922"/>
    <mergeCell ref="E922:AN922"/>
    <mergeCell ref="AO922:AR922"/>
    <mergeCell ref="AS922:AV922"/>
    <mergeCell ref="AW922:AZ922"/>
    <mergeCell ref="BA922:BD922"/>
    <mergeCell ref="B927:D927"/>
    <mergeCell ref="E927:AN927"/>
    <mergeCell ref="AO927:AR927"/>
    <mergeCell ref="AS927:AV927"/>
    <mergeCell ref="AW927:AZ927"/>
    <mergeCell ref="BA927:BD927"/>
    <mergeCell ref="B926:D926"/>
    <mergeCell ref="E926:AN926"/>
    <mergeCell ref="AO926:AR926"/>
    <mergeCell ref="AS926:AV926"/>
    <mergeCell ref="AW926:AZ926"/>
    <mergeCell ref="BA926:BD926"/>
    <mergeCell ref="B925:D925"/>
    <mergeCell ref="E925:AN925"/>
    <mergeCell ref="AO925:AR925"/>
    <mergeCell ref="AS925:AV925"/>
    <mergeCell ref="AW925:AZ925"/>
    <mergeCell ref="BA925:BD925"/>
    <mergeCell ref="B930:D930"/>
    <mergeCell ref="E930:AN930"/>
    <mergeCell ref="AO930:AR930"/>
    <mergeCell ref="AS930:AV930"/>
    <mergeCell ref="AW930:AZ930"/>
    <mergeCell ref="BA930:BD930"/>
    <mergeCell ref="B929:D929"/>
    <mergeCell ref="E929:AN929"/>
    <mergeCell ref="AO929:AR929"/>
    <mergeCell ref="AS929:AV929"/>
    <mergeCell ref="AW929:AZ929"/>
    <mergeCell ref="BA929:BD929"/>
    <mergeCell ref="B928:D928"/>
    <mergeCell ref="E928:AN928"/>
    <mergeCell ref="AO928:AR928"/>
    <mergeCell ref="AS928:AV928"/>
    <mergeCell ref="AW928:AZ928"/>
    <mergeCell ref="BA928:BD928"/>
    <mergeCell ref="B933:D933"/>
    <mergeCell ref="E933:AN933"/>
    <mergeCell ref="AO933:AR933"/>
    <mergeCell ref="AS933:AV933"/>
    <mergeCell ref="AW933:AZ933"/>
    <mergeCell ref="BA933:BD933"/>
    <mergeCell ref="B932:D932"/>
    <mergeCell ref="E932:AN932"/>
    <mergeCell ref="AO932:AR932"/>
    <mergeCell ref="AS932:AV932"/>
    <mergeCell ref="AW932:AZ932"/>
    <mergeCell ref="BA932:BD932"/>
    <mergeCell ref="B931:D931"/>
    <mergeCell ref="E931:AN931"/>
    <mergeCell ref="AO931:AR931"/>
    <mergeCell ref="AS931:AV931"/>
    <mergeCell ref="AW931:AZ931"/>
    <mergeCell ref="BA931:BD931"/>
    <mergeCell ref="B936:D936"/>
    <mergeCell ref="E936:AN936"/>
    <mergeCell ref="AO936:AR936"/>
    <mergeCell ref="AS936:AV936"/>
    <mergeCell ref="AW936:AZ936"/>
    <mergeCell ref="BA936:BD936"/>
    <mergeCell ref="B935:D935"/>
    <mergeCell ref="E935:AN935"/>
    <mergeCell ref="AO935:AR935"/>
    <mergeCell ref="AS935:AV935"/>
    <mergeCell ref="AW935:AZ935"/>
    <mergeCell ref="BA935:BD935"/>
    <mergeCell ref="B934:D934"/>
    <mergeCell ref="E934:AN934"/>
    <mergeCell ref="AO934:AR934"/>
    <mergeCell ref="AS934:AV934"/>
    <mergeCell ref="AW934:AZ934"/>
    <mergeCell ref="BA934:BD934"/>
    <mergeCell ref="B939:D939"/>
    <mergeCell ref="E939:AN939"/>
    <mergeCell ref="AO939:AR939"/>
    <mergeCell ref="AS939:AV939"/>
    <mergeCell ref="AW939:AZ939"/>
    <mergeCell ref="BA939:BD939"/>
    <mergeCell ref="B938:D938"/>
    <mergeCell ref="E938:AN938"/>
    <mergeCell ref="AO938:AR938"/>
    <mergeCell ref="AS938:AV938"/>
    <mergeCell ref="AW938:AZ938"/>
    <mergeCell ref="BA938:BD938"/>
    <mergeCell ref="B937:D937"/>
    <mergeCell ref="E937:AN937"/>
    <mergeCell ref="AO937:AR937"/>
    <mergeCell ref="AS937:AV937"/>
    <mergeCell ref="AW937:AZ937"/>
    <mergeCell ref="BA937:BD937"/>
    <mergeCell ref="B942:D942"/>
    <mergeCell ref="E942:AN942"/>
    <mergeCell ref="AO942:AR942"/>
    <mergeCell ref="AS942:AV942"/>
    <mergeCell ref="AW942:AZ942"/>
    <mergeCell ref="BA942:BD942"/>
    <mergeCell ref="B941:D941"/>
    <mergeCell ref="E941:AN941"/>
    <mergeCell ref="AO941:AR941"/>
    <mergeCell ref="AS941:AV941"/>
    <mergeCell ref="AW941:AZ941"/>
    <mergeCell ref="BA941:BD941"/>
    <mergeCell ref="B940:D940"/>
    <mergeCell ref="E940:AN940"/>
    <mergeCell ref="AO940:AR940"/>
    <mergeCell ref="AS940:AV940"/>
    <mergeCell ref="AW940:AZ940"/>
    <mergeCell ref="BA940:BD940"/>
    <mergeCell ref="B945:D945"/>
    <mergeCell ref="E945:AN945"/>
    <mergeCell ref="AO945:AR945"/>
    <mergeCell ref="AS945:AV945"/>
    <mergeCell ref="AW945:AZ945"/>
    <mergeCell ref="BA945:BD945"/>
    <mergeCell ref="B944:D944"/>
    <mergeCell ref="E944:AN944"/>
    <mergeCell ref="AO944:AR944"/>
    <mergeCell ref="AS944:AV944"/>
    <mergeCell ref="AW944:AZ944"/>
    <mergeCell ref="BA944:BD944"/>
    <mergeCell ref="B943:D943"/>
    <mergeCell ref="E943:AN943"/>
    <mergeCell ref="AO943:AR943"/>
    <mergeCell ref="AS943:AV943"/>
    <mergeCell ref="AW943:AZ943"/>
    <mergeCell ref="BA943:BD943"/>
    <mergeCell ref="B948:D948"/>
    <mergeCell ref="E948:AN948"/>
    <mergeCell ref="AO948:AR948"/>
    <mergeCell ref="AS948:AV948"/>
    <mergeCell ref="AW948:AZ948"/>
    <mergeCell ref="BA948:BD948"/>
    <mergeCell ref="B947:D947"/>
    <mergeCell ref="E947:AN947"/>
    <mergeCell ref="AO947:AR947"/>
    <mergeCell ref="AS947:AV947"/>
    <mergeCell ref="AW947:AZ947"/>
    <mergeCell ref="BA947:BD947"/>
    <mergeCell ref="B946:D946"/>
    <mergeCell ref="E946:AN946"/>
    <mergeCell ref="AO946:AR946"/>
    <mergeCell ref="AS946:AV946"/>
    <mergeCell ref="AW946:AZ946"/>
    <mergeCell ref="BA946:BD946"/>
    <mergeCell ref="B951:D951"/>
    <mergeCell ref="E951:AN951"/>
    <mergeCell ref="AO951:AR951"/>
    <mergeCell ref="AS951:AV951"/>
    <mergeCell ref="AW951:AZ951"/>
    <mergeCell ref="BA951:BD951"/>
    <mergeCell ref="B950:D950"/>
    <mergeCell ref="E950:AN950"/>
    <mergeCell ref="AO950:AR950"/>
    <mergeCell ref="AS950:AV950"/>
    <mergeCell ref="AW950:AZ950"/>
    <mergeCell ref="BA950:BD950"/>
    <mergeCell ref="B949:D949"/>
    <mergeCell ref="E949:AN949"/>
    <mergeCell ref="AO949:AR949"/>
    <mergeCell ref="AS949:AV949"/>
    <mergeCell ref="AW949:AZ949"/>
    <mergeCell ref="BA949:BD949"/>
    <mergeCell ref="B954:D954"/>
    <mergeCell ref="E954:AN954"/>
    <mergeCell ref="AO954:AR954"/>
    <mergeCell ref="AS954:AV954"/>
    <mergeCell ref="AW954:AZ954"/>
    <mergeCell ref="BA954:BD954"/>
    <mergeCell ref="B953:D953"/>
    <mergeCell ref="E953:AN953"/>
    <mergeCell ref="AO953:AR953"/>
    <mergeCell ref="AS953:AV953"/>
    <mergeCell ref="AW953:AZ953"/>
    <mergeCell ref="BA953:BD953"/>
    <mergeCell ref="B952:D952"/>
    <mergeCell ref="E952:AN952"/>
    <mergeCell ref="AO952:AR952"/>
    <mergeCell ref="AS952:AV952"/>
    <mergeCell ref="AW952:AZ952"/>
    <mergeCell ref="BA952:BD952"/>
    <mergeCell ref="B957:D957"/>
    <mergeCell ref="E957:AN957"/>
    <mergeCell ref="AO957:AR957"/>
    <mergeCell ref="AS957:AV957"/>
    <mergeCell ref="AW957:AZ957"/>
    <mergeCell ref="BA957:BD957"/>
    <mergeCell ref="B956:D956"/>
    <mergeCell ref="E956:AN956"/>
    <mergeCell ref="AO956:AR956"/>
    <mergeCell ref="AS956:AV956"/>
    <mergeCell ref="AW956:AZ956"/>
    <mergeCell ref="BA956:BD956"/>
    <mergeCell ref="B955:D955"/>
    <mergeCell ref="E955:AN955"/>
    <mergeCell ref="AO955:AR955"/>
    <mergeCell ref="AS955:AV955"/>
    <mergeCell ref="AW955:AZ955"/>
    <mergeCell ref="BA955:BD955"/>
    <mergeCell ref="B960:D960"/>
    <mergeCell ref="E960:AN960"/>
    <mergeCell ref="AO960:AR960"/>
    <mergeCell ref="AS960:AV960"/>
    <mergeCell ref="AW960:AZ960"/>
    <mergeCell ref="BA960:BD960"/>
    <mergeCell ref="B959:D959"/>
    <mergeCell ref="E959:AN959"/>
    <mergeCell ref="AO959:AR959"/>
    <mergeCell ref="AS959:AV959"/>
    <mergeCell ref="AW959:AZ959"/>
    <mergeCell ref="BA959:BD959"/>
    <mergeCell ref="B958:D958"/>
    <mergeCell ref="E958:AN958"/>
    <mergeCell ref="AO958:AR958"/>
    <mergeCell ref="AS958:AV958"/>
    <mergeCell ref="AW958:AZ958"/>
    <mergeCell ref="BA958:BD958"/>
    <mergeCell ref="B963:D963"/>
    <mergeCell ref="E963:AN963"/>
    <mergeCell ref="AO963:AR963"/>
    <mergeCell ref="AS963:AV963"/>
    <mergeCell ref="AW963:AZ963"/>
    <mergeCell ref="BA963:BD963"/>
    <mergeCell ref="B962:D962"/>
    <mergeCell ref="E962:AN962"/>
    <mergeCell ref="AO962:AR962"/>
    <mergeCell ref="AS962:AV962"/>
    <mergeCell ref="AW962:AZ962"/>
    <mergeCell ref="BA962:BD962"/>
    <mergeCell ref="B961:D961"/>
    <mergeCell ref="E961:AN961"/>
    <mergeCell ref="AO961:AR961"/>
    <mergeCell ref="AS961:AV961"/>
    <mergeCell ref="AW961:AZ961"/>
    <mergeCell ref="BA961:BD961"/>
    <mergeCell ref="B966:D966"/>
    <mergeCell ref="E966:AN966"/>
    <mergeCell ref="AO966:AR966"/>
    <mergeCell ref="AS966:AV966"/>
    <mergeCell ref="AW966:AZ966"/>
    <mergeCell ref="BA966:BD966"/>
    <mergeCell ref="B965:D965"/>
    <mergeCell ref="E965:AN965"/>
    <mergeCell ref="AO965:AR965"/>
    <mergeCell ref="AS965:AV965"/>
    <mergeCell ref="AW965:AZ965"/>
    <mergeCell ref="BA965:BD965"/>
    <mergeCell ref="B964:D964"/>
    <mergeCell ref="E964:AN964"/>
    <mergeCell ref="AO964:AR964"/>
    <mergeCell ref="AS964:AV964"/>
    <mergeCell ref="AW964:AZ964"/>
    <mergeCell ref="BA964:BD964"/>
    <mergeCell ref="B969:D969"/>
    <mergeCell ref="E969:AN969"/>
    <mergeCell ref="AO969:AR969"/>
    <mergeCell ref="AS969:AV969"/>
    <mergeCell ref="AW969:AZ969"/>
    <mergeCell ref="BA969:BD969"/>
    <mergeCell ref="B968:D968"/>
    <mergeCell ref="E968:AN968"/>
    <mergeCell ref="AO968:AR968"/>
    <mergeCell ref="AS968:AV968"/>
    <mergeCell ref="AW968:AZ968"/>
    <mergeCell ref="BA968:BD968"/>
    <mergeCell ref="B967:D967"/>
    <mergeCell ref="E967:AN967"/>
    <mergeCell ref="AO967:AR967"/>
    <mergeCell ref="AS967:AV967"/>
    <mergeCell ref="AW967:AZ967"/>
    <mergeCell ref="BA967:BD967"/>
    <mergeCell ref="B972:D972"/>
    <mergeCell ref="E972:AN972"/>
    <mergeCell ref="AO972:AR972"/>
    <mergeCell ref="AS972:AV972"/>
    <mergeCell ref="AW972:AZ972"/>
    <mergeCell ref="BA972:BD972"/>
    <mergeCell ref="B971:D971"/>
    <mergeCell ref="E971:AN971"/>
    <mergeCell ref="AO971:AR971"/>
    <mergeCell ref="AS971:AV971"/>
    <mergeCell ref="AW971:AZ971"/>
    <mergeCell ref="BA971:BD971"/>
    <mergeCell ref="B970:D970"/>
    <mergeCell ref="E970:AN970"/>
    <mergeCell ref="AO970:AR970"/>
    <mergeCell ref="AS970:AV970"/>
    <mergeCell ref="AW970:AZ970"/>
    <mergeCell ref="BA970:BD970"/>
    <mergeCell ref="B975:D975"/>
    <mergeCell ref="E975:AN975"/>
    <mergeCell ref="AO975:AR975"/>
    <mergeCell ref="AS975:AV975"/>
    <mergeCell ref="AW975:AZ975"/>
    <mergeCell ref="BA975:BD975"/>
    <mergeCell ref="B974:D974"/>
    <mergeCell ref="E974:AN974"/>
    <mergeCell ref="AO974:AR974"/>
    <mergeCell ref="AS974:AV974"/>
    <mergeCell ref="AW974:AZ974"/>
    <mergeCell ref="BA974:BD974"/>
    <mergeCell ref="B973:D973"/>
    <mergeCell ref="E973:AN973"/>
    <mergeCell ref="AO973:AR973"/>
    <mergeCell ref="AS973:AV973"/>
    <mergeCell ref="AW973:AZ973"/>
    <mergeCell ref="BA973:BD973"/>
    <mergeCell ref="B978:D978"/>
    <mergeCell ref="E978:AN978"/>
    <mergeCell ref="AO978:AR978"/>
    <mergeCell ref="AS978:AV978"/>
    <mergeCell ref="AW978:AZ978"/>
    <mergeCell ref="BA978:BD978"/>
    <mergeCell ref="B977:D977"/>
    <mergeCell ref="E977:AN977"/>
    <mergeCell ref="AO977:AR977"/>
    <mergeCell ref="AS977:AV977"/>
    <mergeCell ref="AW977:AZ977"/>
    <mergeCell ref="BA977:BD977"/>
    <mergeCell ref="B976:D976"/>
    <mergeCell ref="E976:AN976"/>
    <mergeCell ref="AO976:AR976"/>
    <mergeCell ref="AS976:AV976"/>
    <mergeCell ref="AW976:AZ976"/>
    <mergeCell ref="BA976:BD976"/>
    <mergeCell ref="B981:D981"/>
    <mergeCell ref="E981:AN981"/>
    <mergeCell ref="AO981:AR981"/>
    <mergeCell ref="AS981:AV981"/>
    <mergeCell ref="AW981:AZ981"/>
    <mergeCell ref="BA981:BD981"/>
    <mergeCell ref="B980:D980"/>
    <mergeCell ref="E980:AN980"/>
    <mergeCell ref="AO980:AR980"/>
    <mergeCell ref="AS980:AV980"/>
    <mergeCell ref="AW980:AZ980"/>
    <mergeCell ref="BA980:BD980"/>
    <mergeCell ref="B979:D979"/>
    <mergeCell ref="E979:AN979"/>
    <mergeCell ref="AO979:AR979"/>
    <mergeCell ref="AS979:AV979"/>
    <mergeCell ref="AW979:AZ979"/>
    <mergeCell ref="BA979:BD979"/>
    <mergeCell ref="B984:D984"/>
    <mergeCell ref="E984:AN984"/>
    <mergeCell ref="AO984:AR984"/>
    <mergeCell ref="AS984:AV984"/>
    <mergeCell ref="AW984:AZ984"/>
    <mergeCell ref="BA984:BD984"/>
    <mergeCell ref="B983:D983"/>
    <mergeCell ref="E983:AN983"/>
    <mergeCell ref="AO983:AR983"/>
    <mergeCell ref="AS983:AV983"/>
    <mergeCell ref="AW983:AZ983"/>
    <mergeCell ref="BA983:BD983"/>
    <mergeCell ref="B982:D982"/>
    <mergeCell ref="E982:AN982"/>
    <mergeCell ref="AO982:AR982"/>
    <mergeCell ref="AS982:AV982"/>
    <mergeCell ref="AW982:AZ982"/>
    <mergeCell ref="BA982:BD982"/>
    <mergeCell ref="B987:D987"/>
    <mergeCell ref="E987:AN987"/>
    <mergeCell ref="AO987:AR987"/>
    <mergeCell ref="AS987:AV987"/>
    <mergeCell ref="AW987:AZ987"/>
    <mergeCell ref="BA987:BD987"/>
    <mergeCell ref="B986:D986"/>
    <mergeCell ref="E986:AN986"/>
    <mergeCell ref="AO986:AR986"/>
    <mergeCell ref="AS986:AV986"/>
    <mergeCell ref="AW986:AZ986"/>
    <mergeCell ref="BA986:BD986"/>
    <mergeCell ref="B985:D985"/>
    <mergeCell ref="E985:AN985"/>
    <mergeCell ref="AO985:AR985"/>
    <mergeCell ref="AS985:AV985"/>
    <mergeCell ref="AW985:AZ985"/>
    <mergeCell ref="BA985:BD985"/>
    <mergeCell ref="B990:D990"/>
    <mergeCell ref="E990:AN990"/>
    <mergeCell ref="AO990:AR990"/>
    <mergeCell ref="AS990:AV990"/>
    <mergeCell ref="AW990:AZ990"/>
    <mergeCell ref="BA990:BD990"/>
    <mergeCell ref="B989:D989"/>
    <mergeCell ref="E989:AN989"/>
    <mergeCell ref="AO989:AR989"/>
    <mergeCell ref="AS989:AV989"/>
    <mergeCell ref="AW989:AZ989"/>
    <mergeCell ref="BA989:BD989"/>
    <mergeCell ref="B988:D988"/>
    <mergeCell ref="E988:AN988"/>
    <mergeCell ref="AO988:AR988"/>
    <mergeCell ref="AS988:AV988"/>
    <mergeCell ref="AW988:AZ988"/>
    <mergeCell ref="BA988:BD988"/>
    <mergeCell ref="B993:D993"/>
    <mergeCell ref="E993:AN993"/>
    <mergeCell ref="AO993:AR993"/>
    <mergeCell ref="AS993:AV993"/>
    <mergeCell ref="AW993:AZ993"/>
    <mergeCell ref="BA993:BD993"/>
    <mergeCell ref="B992:D992"/>
    <mergeCell ref="E992:AN992"/>
    <mergeCell ref="AO992:AR992"/>
    <mergeCell ref="AS992:AV992"/>
    <mergeCell ref="AW992:AZ992"/>
    <mergeCell ref="BA992:BD992"/>
    <mergeCell ref="B991:D991"/>
    <mergeCell ref="E991:AN991"/>
    <mergeCell ref="AO991:AR991"/>
    <mergeCell ref="AS991:AV991"/>
    <mergeCell ref="AW991:AZ991"/>
    <mergeCell ref="BA991:BD991"/>
    <mergeCell ref="B996:D996"/>
    <mergeCell ref="E996:AN996"/>
    <mergeCell ref="AO996:AR996"/>
    <mergeCell ref="AS996:AV996"/>
    <mergeCell ref="AW996:AZ996"/>
    <mergeCell ref="BA996:BD996"/>
    <mergeCell ref="B995:D995"/>
    <mergeCell ref="E995:AN995"/>
    <mergeCell ref="AO995:AR995"/>
    <mergeCell ref="AS995:AV995"/>
    <mergeCell ref="AW995:AZ995"/>
    <mergeCell ref="BA995:BD995"/>
    <mergeCell ref="B994:D994"/>
    <mergeCell ref="E994:AN994"/>
    <mergeCell ref="AO994:AR994"/>
    <mergeCell ref="AS994:AV994"/>
    <mergeCell ref="AW994:AZ994"/>
    <mergeCell ref="BA994:BD994"/>
    <mergeCell ref="B999:D999"/>
    <mergeCell ref="E999:AN999"/>
    <mergeCell ref="AO999:AR999"/>
    <mergeCell ref="AS999:AV999"/>
    <mergeCell ref="AW999:AZ999"/>
    <mergeCell ref="BA999:BD999"/>
    <mergeCell ref="B998:D998"/>
    <mergeCell ref="E998:AN998"/>
    <mergeCell ref="AO998:AR998"/>
    <mergeCell ref="AS998:AV998"/>
    <mergeCell ref="AW998:AZ998"/>
    <mergeCell ref="BA998:BD998"/>
    <mergeCell ref="B997:D997"/>
    <mergeCell ref="E997:AN997"/>
    <mergeCell ref="AO997:AR997"/>
    <mergeCell ref="AS997:AV997"/>
    <mergeCell ref="AW997:AZ997"/>
    <mergeCell ref="BA997:BD997"/>
    <mergeCell ref="B1002:D1002"/>
    <mergeCell ref="E1002:AN1002"/>
    <mergeCell ref="AO1002:AR1002"/>
    <mergeCell ref="AS1002:AV1002"/>
    <mergeCell ref="AW1002:AZ1002"/>
    <mergeCell ref="BA1002:BD1002"/>
    <mergeCell ref="B1001:D1001"/>
    <mergeCell ref="E1001:AN1001"/>
    <mergeCell ref="AO1001:AR1001"/>
    <mergeCell ref="AS1001:AV1001"/>
    <mergeCell ref="AW1001:AZ1001"/>
    <mergeCell ref="BA1001:BD1001"/>
    <mergeCell ref="B1000:D1000"/>
    <mergeCell ref="E1000:AN1000"/>
    <mergeCell ref="AO1000:AR1000"/>
    <mergeCell ref="AS1000:AV1000"/>
    <mergeCell ref="AW1000:AZ1000"/>
    <mergeCell ref="BA1000:BD1000"/>
    <mergeCell ref="B1005:D1005"/>
    <mergeCell ref="E1005:AN1005"/>
    <mergeCell ref="AO1005:AR1005"/>
    <mergeCell ref="AS1005:AV1005"/>
    <mergeCell ref="AW1005:AZ1005"/>
    <mergeCell ref="BA1005:BD1005"/>
    <mergeCell ref="B1004:D1004"/>
    <mergeCell ref="E1004:AN1004"/>
    <mergeCell ref="AO1004:AR1004"/>
    <mergeCell ref="AS1004:AV1004"/>
    <mergeCell ref="AW1004:AZ1004"/>
    <mergeCell ref="BA1004:BD1004"/>
    <mergeCell ref="B1003:D1003"/>
    <mergeCell ref="E1003:AN1003"/>
    <mergeCell ref="AO1003:AR1003"/>
    <mergeCell ref="AS1003:AV1003"/>
    <mergeCell ref="AW1003:AZ1003"/>
    <mergeCell ref="BA1003:BD1003"/>
    <mergeCell ref="B1008:D1008"/>
    <mergeCell ref="E1008:AN1008"/>
    <mergeCell ref="AO1008:AR1008"/>
    <mergeCell ref="AS1008:AV1008"/>
    <mergeCell ref="AW1008:AZ1008"/>
    <mergeCell ref="BA1008:BD1008"/>
    <mergeCell ref="B1007:D1007"/>
    <mergeCell ref="E1007:AN1007"/>
    <mergeCell ref="AO1007:AR1007"/>
    <mergeCell ref="AS1007:AV1007"/>
    <mergeCell ref="AW1007:AZ1007"/>
    <mergeCell ref="BA1007:BD1007"/>
    <mergeCell ref="B1006:D1006"/>
    <mergeCell ref="E1006:AN1006"/>
    <mergeCell ref="AO1006:AR1006"/>
    <mergeCell ref="AS1006:AV1006"/>
    <mergeCell ref="AW1006:AZ1006"/>
    <mergeCell ref="BA1006:BD1006"/>
    <mergeCell ref="B1011:D1011"/>
    <mergeCell ref="E1011:AN1011"/>
    <mergeCell ref="AO1011:AR1011"/>
    <mergeCell ref="AS1011:AV1011"/>
    <mergeCell ref="AW1011:AZ1011"/>
    <mergeCell ref="BA1011:BD1011"/>
    <mergeCell ref="B1010:D1010"/>
    <mergeCell ref="E1010:AN1010"/>
    <mergeCell ref="AO1010:AR1010"/>
    <mergeCell ref="AS1010:AV1010"/>
    <mergeCell ref="AW1010:AZ1010"/>
    <mergeCell ref="BA1010:BD1010"/>
    <mergeCell ref="B1009:D1009"/>
    <mergeCell ref="E1009:AN1009"/>
    <mergeCell ref="AO1009:AR1009"/>
    <mergeCell ref="AS1009:AV1009"/>
    <mergeCell ref="AW1009:AZ1009"/>
    <mergeCell ref="BA1009:BD1009"/>
    <mergeCell ref="B1014:D1014"/>
    <mergeCell ref="E1014:AN1014"/>
    <mergeCell ref="AO1014:AR1014"/>
    <mergeCell ref="AS1014:AV1014"/>
    <mergeCell ref="AW1014:AZ1014"/>
    <mergeCell ref="BA1014:BD1014"/>
    <mergeCell ref="B1013:D1013"/>
    <mergeCell ref="E1013:AN1013"/>
    <mergeCell ref="AO1013:AR1013"/>
    <mergeCell ref="AS1013:AV1013"/>
    <mergeCell ref="AW1013:AZ1013"/>
    <mergeCell ref="BA1013:BD1013"/>
    <mergeCell ref="B1012:D1012"/>
    <mergeCell ref="E1012:AN1012"/>
    <mergeCell ref="AO1012:AR1012"/>
    <mergeCell ref="AS1012:AV1012"/>
    <mergeCell ref="AW1012:AZ1012"/>
    <mergeCell ref="BA1012:BD1012"/>
    <mergeCell ref="B1017:D1017"/>
    <mergeCell ref="E1017:AN1017"/>
    <mergeCell ref="AO1017:AR1017"/>
    <mergeCell ref="AS1017:AV1017"/>
    <mergeCell ref="AW1017:AZ1017"/>
    <mergeCell ref="BA1017:BD1017"/>
    <mergeCell ref="B1016:D1016"/>
    <mergeCell ref="E1016:AN1016"/>
    <mergeCell ref="AO1016:AR1016"/>
    <mergeCell ref="AS1016:AV1016"/>
    <mergeCell ref="AW1016:AZ1016"/>
    <mergeCell ref="BA1016:BD1016"/>
    <mergeCell ref="B1015:D1015"/>
    <mergeCell ref="E1015:AN1015"/>
    <mergeCell ref="AO1015:AR1015"/>
    <mergeCell ref="AS1015:AV1015"/>
    <mergeCell ref="AW1015:AZ1015"/>
    <mergeCell ref="BA1015:BD1015"/>
    <mergeCell ref="B1020:D1020"/>
    <mergeCell ref="E1020:AN1020"/>
    <mergeCell ref="AO1020:AR1020"/>
    <mergeCell ref="AS1020:AV1020"/>
    <mergeCell ref="AW1020:AZ1020"/>
    <mergeCell ref="BA1020:BD1020"/>
    <mergeCell ref="B1019:D1019"/>
    <mergeCell ref="E1019:AN1019"/>
    <mergeCell ref="AO1019:AR1019"/>
    <mergeCell ref="AS1019:AV1019"/>
    <mergeCell ref="AW1019:AZ1019"/>
    <mergeCell ref="BA1019:BD1019"/>
    <mergeCell ref="B1018:D1018"/>
    <mergeCell ref="E1018:AN1018"/>
    <mergeCell ref="AO1018:AR1018"/>
    <mergeCell ref="AS1018:AV1018"/>
    <mergeCell ref="AW1018:AZ1018"/>
    <mergeCell ref="BA1018:BD1018"/>
    <mergeCell ref="B1023:D1023"/>
    <mergeCell ref="E1023:AN1023"/>
    <mergeCell ref="AO1023:AR1023"/>
    <mergeCell ref="AS1023:AV1023"/>
    <mergeCell ref="AW1023:AZ1023"/>
    <mergeCell ref="BA1023:BD1023"/>
    <mergeCell ref="B1022:D1022"/>
    <mergeCell ref="E1022:AN1022"/>
    <mergeCell ref="AO1022:AR1022"/>
    <mergeCell ref="AS1022:AV1022"/>
    <mergeCell ref="AW1022:AZ1022"/>
    <mergeCell ref="BA1022:BD1022"/>
    <mergeCell ref="B1021:D1021"/>
    <mergeCell ref="E1021:AN1021"/>
    <mergeCell ref="AO1021:AR1021"/>
    <mergeCell ref="AS1021:AV1021"/>
    <mergeCell ref="AW1021:AZ1021"/>
    <mergeCell ref="BA1021:BD1021"/>
    <mergeCell ref="B1026:D1026"/>
    <mergeCell ref="E1026:AN1026"/>
    <mergeCell ref="AO1026:AR1026"/>
    <mergeCell ref="AS1026:AV1026"/>
    <mergeCell ref="AW1026:AZ1026"/>
    <mergeCell ref="BA1026:BD1026"/>
    <mergeCell ref="B1025:D1025"/>
    <mergeCell ref="E1025:AN1025"/>
    <mergeCell ref="AO1025:AR1025"/>
    <mergeCell ref="AS1025:AV1025"/>
    <mergeCell ref="AW1025:AZ1025"/>
    <mergeCell ref="BA1025:BD1025"/>
    <mergeCell ref="B1024:D1024"/>
    <mergeCell ref="E1024:AN1024"/>
    <mergeCell ref="AO1024:AR1024"/>
    <mergeCell ref="AS1024:AV1024"/>
    <mergeCell ref="AW1024:AZ1024"/>
    <mergeCell ref="BA1024:BD1024"/>
    <mergeCell ref="B1029:D1029"/>
    <mergeCell ref="E1029:AN1029"/>
    <mergeCell ref="AO1029:AR1029"/>
    <mergeCell ref="AS1029:AV1029"/>
    <mergeCell ref="AW1029:AZ1029"/>
    <mergeCell ref="BA1029:BD1029"/>
    <mergeCell ref="B1028:D1028"/>
    <mergeCell ref="E1028:AN1028"/>
    <mergeCell ref="AO1028:AR1028"/>
    <mergeCell ref="AS1028:AV1028"/>
    <mergeCell ref="AW1028:AZ1028"/>
    <mergeCell ref="BA1028:BD1028"/>
    <mergeCell ref="B1027:D1027"/>
    <mergeCell ref="E1027:AN1027"/>
    <mergeCell ref="AO1027:AR1027"/>
    <mergeCell ref="AS1027:AV1027"/>
    <mergeCell ref="AW1027:AZ1027"/>
    <mergeCell ref="BA1027:BD1027"/>
    <mergeCell ref="B1032:D1032"/>
    <mergeCell ref="E1032:AN1032"/>
    <mergeCell ref="AO1032:AR1032"/>
    <mergeCell ref="AS1032:AV1032"/>
    <mergeCell ref="AW1032:AZ1032"/>
    <mergeCell ref="BA1032:BD1032"/>
    <mergeCell ref="B1031:D1031"/>
    <mergeCell ref="E1031:AN1031"/>
    <mergeCell ref="AO1031:AR1031"/>
    <mergeCell ref="AS1031:AV1031"/>
    <mergeCell ref="AW1031:AZ1031"/>
    <mergeCell ref="BA1031:BD1031"/>
    <mergeCell ref="B1030:D1030"/>
    <mergeCell ref="E1030:AN1030"/>
    <mergeCell ref="AO1030:AR1030"/>
    <mergeCell ref="AS1030:AV1030"/>
    <mergeCell ref="AW1030:AZ1030"/>
    <mergeCell ref="BA1030:BD1030"/>
    <mergeCell ref="B1035:D1035"/>
    <mergeCell ref="E1035:AN1035"/>
    <mergeCell ref="AO1035:AR1035"/>
    <mergeCell ref="AS1035:AV1035"/>
    <mergeCell ref="AW1035:AZ1035"/>
    <mergeCell ref="BA1035:BD1035"/>
    <mergeCell ref="B1034:D1034"/>
    <mergeCell ref="E1034:AN1034"/>
    <mergeCell ref="AO1034:AR1034"/>
    <mergeCell ref="AS1034:AV1034"/>
    <mergeCell ref="AW1034:AZ1034"/>
    <mergeCell ref="BA1034:BD1034"/>
    <mergeCell ref="B1033:D1033"/>
    <mergeCell ref="E1033:AN1033"/>
    <mergeCell ref="AO1033:AR1033"/>
    <mergeCell ref="AS1033:AV1033"/>
    <mergeCell ref="AW1033:AZ1033"/>
    <mergeCell ref="BA1033:BD1033"/>
    <mergeCell ref="B1038:D1038"/>
    <mergeCell ref="E1038:AN1038"/>
    <mergeCell ref="AO1038:AR1038"/>
    <mergeCell ref="AS1038:AV1038"/>
    <mergeCell ref="AW1038:AZ1038"/>
    <mergeCell ref="BA1038:BD1038"/>
    <mergeCell ref="B1037:D1037"/>
    <mergeCell ref="E1037:AN1037"/>
    <mergeCell ref="AO1037:AR1037"/>
    <mergeCell ref="AS1037:AV1037"/>
    <mergeCell ref="AW1037:AZ1037"/>
    <mergeCell ref="BA1037:BD1037"/>
    <mergeCell ref="B1036:D1036"/>
    <mergeCell ref="E1036:AN1036"/>
    <mergeCell ref="AO1036:AR1036"/>
    <mergeCell ref="AS1036:AV1036"/>
    <mergeCell ref="AW1036:AZ1036"/>
    <mergeCell ref="BA1036:BD1036"/>
    <mergeCell ref="B1041:D1041"/>
    <mergeCell ref="E1041:AN1041"/>
    <mergeCell ref="AO1041:AR1041"/>
    <mergeCell ref="AS1041:AV1041"/>
    <mergeCell ref="AW1041:AZ1041"/>
    <mergeCell ref="BA1041:BD1041"/>
    <mergeCell ref="B1040:D1040"/>
    <mergeCell ref="E1040:AN1040"/>
    <mergeCell ref="AO1040:AR1040"/>
    <mergeCell ref="AS1040:AV1040"/>
    <mergeCell ref="AW1040:AZ1040"/>
    <mergeCell ref="BA1040:BD1040"/>
    <mergeCell ref="B1039:D1039"/>
    <mergeCell ref="E1039:AN1039"/>
    <mergeCell ref="AO1039:AR1039"/>
    <mergeCell ref="AS1039:AV1039"/>
    <mergeCell ref="AW1039:AZ1039"/>
    <mergeCell ref="BA1039:BD1039"/>
    <mergeCell ref="B1044:D1044"/>
    <mergeCell ref="E1044:AN1044"/>
    <mergeCell ref="AO1044:AR1044"/>
    <mergeCell ref="AS1044:AV1044"/>
    <mergeCell ref="AW1044:AZ1044"/>
    <mergeCell ref="BA1044:BD1044"/>
    <mergeCell ref="B1043:D1043"/>
    <mergeCell ref="E1043:AN1043"/>
    <mergeCell ref="AO1043:AR1043"/>
    <mergeCell ref="AS1043:AV1043"/>
    <mergeCell ref="AW1043:AZ1043"/>
    <mergeCell ref="BA1043:BD1043"/>
    <mergeCell ref="B1042:D1042"/>
    <mergeCell ref="E1042:AN1042"/>
    <mergeCell ref="AO1042:AR1042"/>
    <mergeCell ref="AS1042:AV1042"/>
    <mergeCell ref="AW1042:AZ1042"/>
    <mergeCell ref="BA1042:BD1042"/>
    <mergeCell ref="B1047:D1047"/>
    <mergeCell ref="E1047:AN1047"/>
    <mergeCell ref="AO1047:AR1047"/>
    <mergeCell ref="AS1047:AV1047"/>
    <mergeCell ref="AW1047:AZ1047"/>
    <mergeCell ref="BA1047:BD1047"/>
    <mergeCell ref="B1046:D1046"/>
    <mergeCell ref="E1046:AN1046"/>
    <mergeCell ref="AO1046:AR1046"/>
    <mergeCell ref="AS1046:AV1046"/>
    <mergeCell ref="AW1046:AZ1046"/>
    <mergeCell ref="BA1046:BD1046"/>
    <mergeCell ref="B1045:D1045"/>
    <mergeCell ref="E1045:AN1045"/>
    <mergeCell ref="AO1045:AR1045"/>
    <mergeCell ref="AS1045:AV1045"/>
    <mergeCell ref="AW1045:AZ1045"/>
    <mergeCell ref="BA1045:BD1045"/>
    <mergeCell ref="B1050:D1050"/>
    <mergeCell ref="E1050:AN1050"/>
    <mergeCell ref="AO1050:AR1050"/>
    <mergeCell ref="AS1050:AV1050"/>
    <mergeCell ref="AW1050:AZ1050"/>
    <mergeCell ref="BA1050:BD1050"/>
    <mergeCell ref="B1049:D1049"/>
    <mergeCell ref="E1049:AN1049"/>
    <mergeCell ref="AO1049:AR1049"/>
    <mergeCell ref="AS1049:AV1049"/>
    <mergeCell ref="AW1049:AZ1049"/>
    <mergeCell ref="BA1049:BD1049"/>
    <mergeCell ref="B1048:D1048"/>
    <mergeCell ref="E1048:AN1048"/>
    <mergeCell ref="AO1048:AR1048"/>
    <mergeCell ref="AS1048:AV1048"/>
    <mergeCell ref="AW1048:AZ1048"/>
    <mergeCell ref="BA1048:BD1048"/>
    <mergeCell ref="B1053:D1053"/>
    <mergeCell ref="E1053:AN1053"/>
    <mergeCell ref="AO1053:AR1053"/>
    <mergeCell ref="AS1053:AV1053"/>
    <mergeCell ref="AW1053:AZ1053"/>
    <mergeCell ref="BA1053:BD1053"/>
    <mergeCell ref="B1052:D1052"/>
    <mergeCell ref="E1052:AN1052"/>
    <mergeCell ref="AO1052:AR1052"/>
    <mergeCell ref="AS1052:AV1052"/>
    <mergeCell ref="AW1052:AZ1052"/>
    <mergeCell ref="BA1052:BD1052"/>
    <mergeCell ref="B1051:D1051"/>
    <mergeCell ref="E1051:AN1051"/>
    <mergeCell ref="AO1051:AR1051"/>
    <mergeCell ref="AS1051:AV1051"/>
    <mergeCell ref="AW1051:AZ1051"/>
    <mergeCell ref="BA1051:BD1051"/>
    <mergeCell ref="B1056:D1056"/>
    <mergeCell ref="E1056:AN1056"/>
    <mergeCell ref="AO1056:AR1056"/>
    <mergeCell ref="AS1056:AV1056"/>
    <mergeCell ref="AW1056:AZ1056"/>
    <mergeCell ref="BA1056:BD1056"/>
    <mergeCell ref="B1055:D1055"/>
    <mergeCell ref="E1055:AN1055"/>
    <mergeCell ref="AO1055:AR1055"/>
    <mergeCell ref="AS1055:AV1055"/>
    <mergeCell ref="AW1055:AZ1055"/>
    <mergeCell ref="BA1055:BD1055"/>
    <mergeCell ref="B1054:D1054"/>
    <mergeCell ref="E1054:AN1054"/>
    <mergeCell ref="AO1054:AR1054"/>
    <mergeCell ref="AS1054:AV1054"/>
    <mergeCell ref="AW1054:AZ1054"/>
    <mergeCell ref="BA1054:BD1054"/>
    <mergeCell ref="B1059:D1059"/>
    <mergeCell ref="E1059:AN1059"/>
    <mergeCell ref="AO1059:AR1059"/>
    <mergeCell ref="AS1059:AV1059"/>
    <mergeCell ref="AW1059:AZ1059"/>
    <mergeCell ref="BA1059:BD1059"/>
    <mergeCell ref="B1058:D1058"/>
    <mergeCell ref="E1058:AN1058"/>
    <mergeCell ref="AO1058:AR1058"/>
    <mergeCell ref="AS1058:AV1058"/>
    <mergeCell ref="AW1058:AZ1058"/>
    <mergeCell ref="BA1058:BD1058"/>
    <mergeCell ref="B1057:D1057"/>
    <mergeCell ref="E1057:AN1057"/>
    <mergeCell ref="AO1057:AR1057"/>
    <mergeCell ref="AS1057:AV1057"/>
    <mergeCell ref="AW1057:AZ1057"/>
    <mergeCell ref="BA1057:BD1057"/>
    <mergeCell ref="B1062:D1062"/>
    <mergeCell ref="E1062:AN1062"/>
    <mergeCell ref="AO1062:AR1062"/>
    <mergeCell ref="AS1062:AV1062"/>
    <mergeCell ref="AW1062:AZ1062"/>
    <mergeCell ref="BA1062:BD1062"/>
    <mergeCell ref="B1061:D1061"/>
    <mergeCell ref="E1061:AN1061"/>
    <mergeCell ref="AO1061:AR1061"/>
    <mergeCell ref="AS1061:AV1061"/>
    <mergeCell ref="AW1061:AZ1061"/>
    <mergeCell ref="BA1061:BD1061"/>
    <mergeCell ref="B1060:D1060"/>
    <mergeCell ref="E1060:AN1060"/>
    <mergeCell ref="AO1060:AR1060"/>
    <mergeCell ref="AS1060:AV1060"/>
    <mergeCell ref="AW1060:AZ1060"/>
    <mergeCell ref="BA1060:BD1060"/>
    <mergeCell ref="B1065:D1065"/>
    <mergeCell ref="E1065:AN1065"/>
    <mergeCell ref="AO1065:AR1065"/>
    <mergeCell ref="AS1065:AV1065"/>
    <mergeCell ref="AW1065:AZ1065"/>
    <mergeCell ref="BA1065:BD1065"/>
    <mergeCell ref="B1064:D1064"/>
    <mergeCell ref="E1064:AN1064"/>
    <mergeCell ref="AO1064:AR1064"/>
    <mergeCell ref="AS1064:AV1064"/>
    <mergeCell ref="AW1064:AZ1064"/>
    <mergeCell ref="BA1064:BD1064"/>
    <mergeCell ref="B1063:D1063"/>
    <mergeCell ref="E1063:AN1063"/>
    <mergeCell ref="AO1063:AR1063"/>
    <mergeCell ref="AS1063:AV1063"/>
    <mergeCell ref="AW1063:AZ1063"/>
    <mergeCell ref="BA1063:BD1063"/>
    <mergeCell ref="B1068:D1068"/>
    <mergeCell ref="E1068:AN1068"/>
    <mergeCell ref="AO1068:AR1068"/>
    <mergeCell ref="AS1068:AV1068"/>
    <mergeCell ref="AW1068:AZ1068"/>
    <mergeCell ref="BA1068:BD1068"/>
    <mergeCell ref="B1067:D1067"/>
    <mergeCell ref="E1067:AN1067"/>
    <mergeCell ref="AO1067:AR1067"/>
    <mergeCell ref="AS1067:AV1067"/>
    <mergeCell ref="AW1067:AZ1067"/>
    <mergeCell ref="BA1067:BD1067"/>
    <mergeCell ref="B1066:D1066"/>
    <mergeCell ref="E1066:AN1066"/>
    <mergeCell ref="AO1066:AR1066"/>
    <mergeCell ref="AS1066:AV1066"/>
    <mergeCell ref="AW1066:AZ1066"/>
    <mergeCell ref="BA1066:BD1066"/>
    <mergeCell ref="B1071:D1071"/>
    <mergeCell ref="E1071:AN1071"/>
    <mergeCell ref="AO1071:AR1071"/>
    <mergeCell ref="AS1071:AV1071"/>
    <mergeCell ref="AW1071:AZ1071"/>
    <mergeCell ref="BA1071:BD1071"/>
    <mergeCell ref="B1070:D1070"/>
    <mergeCell ref="E1070:AN1070"/>
    <mergeCell ref="AO1070:AR1070"/>
    <mergeCell ref="AS1070:AV1070"/>
    <mergeCell ref="AW1070:AZ1070"/>
    <mergeCell ref="BA1070:BD1070"/>
    <mergeCell ref="B1069:D1069"/>
    <mergeCell ref="E1069:AN1069"/>
    <mergeCell ref="AO1069:AR1069"/>
    <mergeCell ref="AS1069:AV1069"/>
    <mergeCell ref="AW1069:AZ1069"/>
    <mergeCell ref="BA1069:BD1069"/>
    <mergeCell ref="B1074:D1074"/>
    <mergeCell ref="E1074:AN1074"/>
    <mergeCell ref="AO1074:AR1074"/>
    <mergeCell ref="AS1074:AV1074"/>
    <mergeCell ref="AW1074:AZ1074"/>
    <mergeCell ref="BA1074:BD1074"/>
    <mergeCell ref="B1073:D1073"/>
    <mergeCell ref="E1073:AN1073"/>
    <mergeCell ref="AO1073:AR1073"/>
    <mergeCell ref="AS1073:AV1073"/>
    <mergeCell ref="AW1073:AZ1073"/>
    <mergeCell ref="BA1073:BD1073"/>
    <mergeCell ref="B1072:D1072"/>
    <mergeCell ref="E1072:AN1072"/>
    <mergeCell ref="AO1072:AR1072"/>
    <mergeCell ref="AS1072:AV1072"/>
    <mergeCell ref="AW1072:AZ1072"/>
    <mergeCell ref="BA1072:BD1072"/>
    <mergeCell ref="B1077:D1077"/>
    <mergeCell ref="E1077:AN1077"/>
    <mergeCell ref="AO1077:AR1077"/>
    <mergeCell ref="AS1077:AV1077"/>
    <mergeCell ref="AW1077:AZ1077"/>
    <mergeCell ref="BA1077:BD1077"/>
    <mergeCell ref="B1076:D1076"/>
    <mergeCell ref="E1076:AN1076"/>
    <mergeCell ref="AO1076:AR1076"/>
    <mergeCell ref="AS1076:AV1076"/>
    <mergeCell ref="AW1076:AZ1076"/>
    <mergeCell ref="BA1076:BD1076"/>
    <mergeCell ref="B1075:D1075"/>
    <mergeCell ref="E1075:AN1075"/>
    <mergeCell ref="AO1075:AR1075"/>
    <mergeCell ref="AS1075:AV1075"/>
    <mergeCell ref="AW1075:AZ1075"/>
    <mergeCell ref="BA1075:BD1075"/>
    <mergeCell ref="B1080:D1080"/>
    <mergeCell ref="E1080:AN1080"/>
    <mergeCell ref="AO1080:AR1080"/>
    <mergeCell ref="AS1080:AV1080"/>
    <mergeCell ref="AW1080:AZ1080"/>
    <mergeCell ref="BA1080:BD1080"/>
    <mergeCell ref="B1079:D1079"/>
    <mergeCell ref="E1079:AN1079"/>
    <mergeCell ref="AO1079:AR1079"/>
    <mergeCell ref="AS1079:AV1079"/>
    <mergeCell ref="AW1079:AZ1079"/>
    <mergeCell ref="BA1079:BD1079"/>
    <mergeCell ref="B1078:D1078"/>
    <mergeCell ref="E1078:AN1078"/>
    <mergeCell ref="AO1078:AR1078"/>
    <mergeCell ref="AS1078:AV1078"/>
    <mergeCell ref="AW1078:AZ1078"/>
    <mergeCell ref="BA1078:BD1078"/>
    <mergeCell ref="B1083:D1083"/>
    <mergeCell ref="E1083:AN1083"/>
    <mergeCell ref="AO1083:AR1083"/>
    <mergeCell ref="AS1083:AV1083"/>
    <mergeCell ref="AW1083:AZ1083"/>
    <mergeCell ref="BA1083:BD1083"/>
    <mergeCell ref="B1082:D1082"/>
    <mergeCell ref="E1082:AN1082"/>
    <mergeCell ref="AO1082:AR1082"/>
    <mergeCell ref="AS1082:AV1082"/>
    <mergeCell ref="AW1082:AZ1082"/>
    <mergeCell ref="BA1082:BD1082"/>
    <mergeCell ref="B1081:D1081"/>
    <mergeCell ref="E1081:AN1081"/>
    <mergeCell ref="AO1081:AR1081"/>
    <mergeCell ref="AS1081:AV1081"/>
    <mergeCell ref="AW1081:AZ1081"/>
    <mergeCell ref="BA1081:BD1081"/>
    <mergeCell ref="B1086:D1086"/>
    <mergeCell ref="E1086:AN1086"/>
    <mergeCell ref="AO1086:AR1086"/>
    <mergeCell ref="AS1086:AV1086"/>
    <mergeCell ref="AW1086:AZ1086"/>
    <mergeCell ref="BA1086:BD1086"/>
    <mergeCell ref="B1085:D1085"/>
    <mergeCell ref="E1085:AN1085"/>
    <mergeCell ref="AO1085:AR1085"/>
    <mergeCell ref="AS1085:AV1085"/>
    <mergeCell ref="AW1085:AZ1085"/>
    <mergeCell ref="BA1085:BD1085"/>
    <mergeCell ref="B1084:D1084"/>
    <mergeCell ref="E1084:AN1084"/>
    <mergeCell ref="AO1084:AR1084"/>
    <mergeCell ref="AS1084:AV1084"/>
    <mergeCell ref="AW1084:AZ1084"/>
    <mergeCell ref="BA1084:BD1084"/>
    <mergeCell ref="B1089:D1089"/>
    <mergeCell ref="E1089:AN1089"/>
    <mergeCell ref="AO1089:AR1089"/>
    <mergeCell ref="AS1089:AV1089"/>
    <mergeCell ref="AW1089:AZ1089"/>
    <mergeCell ref="BA1089:BD1089"/>
    <mergeCell ref="B1088:D1088"/>
    <mergeCell ref="E1088:AN1088"/>
    <mergeCell ref="AO1088:AR1088"/>
    <mergeCell ref="AS1088:AV1088"/>
    <mergeCell ref="AW1088:AZ1088"/>
    <mergeCell ref="BA1088:BD1088"/>
    <mergeCell ref="B1087:D1087"/>
    <mergeCell ref="E1087:AN1087"/>
    <mergeCell ref="AO1087:AR1087"/>
    <mergeCell ref="AS1087:AV1087"/>
    <mergeCell ref="AW1087:AZ1087"/>
    <mergeCell ref="BA1087:BD1087"/>
    <mergeCell ref="B1092:D1092"/>
    <mergeCell ref="E1092:AN1092"/>
    <mergeCell ref="AO1092:AR1092"/>
    <mergeCell ref="AS1092:AV1092"/>
    <mergeCell ref="AW1092:AZ1092"/>
    <mergeCell ref="BA1092:BD1092"/>
    <mergeCell ref="B1091:D1091"/>
    <mergeCell ref="E1091:AN1091"/>
    <mergeCell ref="AO1091:AR1091"/>
    <mergeCell ref="AS1091:AV1091"/>
    <mergeCell ref="AW1091:AZ1091"/>
    <mergeCell ref="BA1091:BD1091"/>
    <mergeCell ref="B1090:D1090"/>
    <mergeCell ref="E1090:AN1090"/>
    <mergeCell ref="AO1090:AR1090"/>
    <mergeCell ref="AS1090:AV1090"/>
    <mergeCell ref="AW1090:AZ1090"/>
    <mergeCell ref="BA1090:BD1090"/>
    <mergeCell ref="B1095:D1095"/>
    <mergeCell ref="E1095:AN1095"/>
    <mergeCell ref="AO1095:AR1095"/>
    <mergeCell ref="AS1095:AV1095"/>
    <mergeCell ref="AW1095:AZ1095"/>
    <mergeCell ref="BA1095:BD1095"/>
    <mergeCell ref="B1094:D1094"/>
    <mergeCell ref="E1094:AN1094"/>
    <mergeCell ref="AO1094:AR1094"/>
    <mergeCell ref="AS1094:AV1094"/>
    <mergeCell ref="AW1094:AZ1094"/>
    <mergeCell ref="BA1094:BD1094"/>
    <mergeCell ref="B1093:D1093"/>
    <mergeCell ref="E1093:AN1093"/>
    <mergeCell ref="AO1093:AR1093"/>
    <mergeCell ref="AS1093:AV1093"/>
    <mergeCell ref="AW1093:AZ1093"/>
    <mergeCell ref="BA1093:BD1093"/>
    <mergeCell ref="B1098:D1098"/>
    <mergeCell ref="E1098:AN1098"/>
    <mergeCell ref="AO1098:AR1098"/>
    <mergeCell ref="AS1098:AV1098"/>
    <mergeCell ref="AW1098:AZ1098"/>
    <mergeCell ref="BA1098:BD1098"/>
    <mergeCell ref="B1097:D1097"/>
    <mergeCell ref="E1097:AN1097"/>
    <mergeCell ref="AO1097:AR1097"/>
    <mergeCell ref="AS1097:AV1097"/>
    <mergeCell ref="AW1097:AZ1097"/>
    <mergeCell ref="BA1097:BD1097"/>
    <mergeCell ref="B1096:D1096"/>
    <mergeCell ref="E1096:AN1096"/>
    <mergeCell ref="AO1096:AR1096"/>
    <mergeCell ref="AS1096:AV1096"/>
    <mergeCell ref="AW1096:AZ1096"/>
    <mergeCell ref="BA1096:BD1096"/>
    <mergeCell ref="B1101:D1101"/>
    <mergeCell ref="E1101:AN1101"/>
    <mergeCell ref="AO1101:AR1101"/>
    <mergeCell ref="AS1101:AV1101"/>
    <mergeCell ref="AW1101:AZ1101"/>
    <mergeCell ref="BA1101:BD1101"/>
    <mergeCell ref="B1100:D1100"/>
    <mergeCell ref="E1100:AN1100"/>
    <mergeCell ref="AO1100:AR1100"/>
    <mergeCell ref="AS1100:AV1100"/>
    <mergeCell ref="AW1100:AZ1100"/>
    <mergeCell ref="BA1100:BD1100"/>
    <mergeCell ref="B1099:D1099"/>
    <mergeCell ref="E1099:AN1099"/>
    <mergeCell ref="AO1099:AR1099"/>
    <mergeCell ref="AS1099:AV1099"/>
    <mergeCell ref="AW1099:AZ1099"/>
    <mergeCell ref="BA1099:BD1099"/>
    <mergeCell ref="B1104:D1104"/>
    <mergeCell ref="E1104:AN1104"/>
    <mergeCell ref="AO1104:AR1104"/>
    <mergeCell ref="AS1104:AV1104"/>
    <mergeCell ref="AW1104:AZ1104"/>
    <mergeCell ref="BA1104:BD1104"/>
    <mergeCell ref="B1103:D1103"/>
    <mergeCell ref="E1103:AN1103"/>
    <mergeCell ref="AO1103:AR1103"/>
    <mergeCell ref="AS1103:AV1103"/>
    <mergeCell ref="AW1103:AZ1103"/>
    <mergeCell ref="BA1103:BD1103"/>
    <mergeCell ref="B1102:D1102"/>
    <mergeCell ref="E1102:AN1102"/>
    <mergeCell ref="AO1102:AR1102"/>
    <mergeCell ref="AS1102:AV1102"/>
    <mergeCell ref="AW1102:AZ1102"/>
    <mergeCell ref="BA1102:BD1102"/>
    <mergeCell ref="B1107:D1107"/>
    <mergeCell ref="E1107:AN1107"/>
    <mergeCell ref="AO1107:AR1107"/>
    <mergeCell ref="AS1107:AV1107"/>
    <mergeCell ref="AW1107:AZ1107"/>
    <mergeCell ref="BA1107:BD1107"/>
    <mergeCell ref="B1106:D1106"/>
    <mergeCell ref="E1106:AN1106"/>
    <mergeCell ref="AO1106:AR1106"/>
    <mergeCell ref="AS1106:AV1106"/>
    <mergeCell ref="AW1106:AZ1106"/>
    <mergeCell ref="BA1106:BD1106"/>
    <mergeCell ref="B1105:D1105"/>
    <mergeCell ref="E1105:AN1105"/>
    <mergeCell ref="AO1105:AR1105"/>
    <mergeCell ref="AS1105:AV1105"/>
    <mergeCell ref="AW1105:AZ1105"/>
    <mergeCell ref="BA1105:BD1105"/>
    <mergeCell ref="B1110:D1110"/>
    <mergeCell ref="E1110:AN1110"/>
    <mergeCell ref="AO1110:AR1110"/>
    <mergeCell ref="AS1110:AV1110"/>
    <mergeCell ref="AW1110:AZ1110"/>
    <mergeCell ref="BA1110:BD1110"/>
    <mergeCell ref="B1109:D1109"/>
    <mergeCell ref="E1109:AN1109"/>
    <mergeCell ref="AO1109:AR1109"/>
    <mergeCell ref="AS1109:AV1109"/>
    <mergeCell ref="AW1109:AZ1109"/>
    <mergeCell ref="BA1109:BD1109"/>
    <mergeCell ref="B1108:D1108"/>
    <mergeCell ref="E1108:AN1108"/>
    <mergeCell ref="AO1108:AR1108"/>
    <mergeCell ref="AS1108:AV1108"/>
    <mergeCell ref="AW1108:AZ1108"/>
    <mergeCell ref="BA1108:BD1108"/>
    <mergeCell ref="B1113:D1113"/>
    <mergeCell ref="E1113:AN1113"/>
    <mergeCell ref="AO1113:AR1113"/>
    <mergeCell ref="AS1113:AV1113"/>
    <mergeCell ref="AW1113:AZ1113"/>
    <mergeCell ref="BA1113:BD1113"/>
    <mergeCell ref="B1112:D1112"/>
    <mergeCell ref="E1112:AN1112"/>
    <mergeCell ref="AO1112:AR1112"/>
    <mergeCell ref="AS1112:AV1112"/>
    <mergeCell ref="AW1112:AZ1112"/>
    <mergeCell ref="BA1112:BD1112"/>
    <mergeCell ref="B1111:D1111"/>
    <mergeCell ref="E1111:AN1111"/>
    <mergeCell ref="AO1111:AR1111"/>
    <mergeCell ref="AS1111:AV1111"/>
    <mergeCell ref="AW1111:AZ1111"/>
    <mergeCell ref="BA1111:BD1111"/>
    <mergeCell ref="B1116:D1116"/>
    <mergeCell ref="E1116:AN1116"/>
    <mergeCell ref="AO1116:AR1116"/>
    <mergeCell ref="AS1116:AV1116"/>
    <mergeCell ref="AW1116:AZ1116"/>
    <mergeCell ref="BA1116:BD1116"/>
    <mergeCell ref="B1115:D1115"/>
    <mergeCell ref="E1115:AN1115"/>
    <mergeCell ref="AO1115:AR1115"/>
    <mergeCell ref="AS1115:AV1115"/>
    <mergeCell ref="AW1115:AZ1115"/>
    <mergeCell ref="BA1115:BD1115"/>
    <mergeCell ref="B1114:D1114"/>
    <mergeCell ref="E1114:AN1114"/>
    <mergeCell ref="AO1114:AR1114"/>
    <mergeCell ref="AS1114:AV1114"/>
    <mergeCell ref="AW1114:AZ1114"/>
    <mergeCell ref="BA1114:BD1114"/>
    <mergeCell ref="B1119:D1119"/>
    <mergeCell ref="E1119:AN1119"/>
    <mergeCell ref="AO1119:AR1119"/>
    <mergeCell ref="AS1119:AV1119"/>
    <mergeCell ref="AW1119:AZ1119"/>
    <mergeCell ref="BA1119:BD1119"/>
    <mergeCell ref="B1118:D1118"/>
    <mergeCell ref="E1118:AN1118"/>
    <mergeCell ref="AO1118:AR1118"/>
    <mergeCell ref="AS1118:AV1118"/>
    <mergeCell ref="AW1118:AZ1118"/>
    <mergeCell ref="BA1118:BD1118"/>
    <mergeCell ref="B1117:D1117"/>
    <mergeCell ref="E1117:AN1117"/>
    <mergeCell ref="AO1117:AR1117"/>
    <mergeCell ref="AS1117:AV1117"/>
    <mergeCell ref="AW1117:AZ1117"/>
    <mergeCell ref="BA1117:BD1117"/>
    <mergeCell ref="B1122:D1122"/>
    <mergeCell ref="E1122:AN1122"/>
    <mergeCell ref="AO1122:AR1122"/>
    <mergeCell ref="AS1122:AV1122"/>
    <mergeCell ref="AW1122:AZ1122"/>
    <mergeCell ref="BA1122:BD1122"/>
    <mergeCell ref="B1121:D1121"/>
    <mergeCell ref="E1121:AN1121"/>
    <mergeCell ref="AO1121:AR1121"/>
    <mergeCell ref="AS1121:AV1121"/>
    <mergeCell ref="AW1121:AZ1121"/>
    <mergeCell ref="BA1121:BD1121"/>
    <mergeCell ref="B1120:D1120"/>
    <mergeCell ref="E1120:AN1120"/>
    <mergeCell ref="AO1120:AR1120"/>
    <mergeCell ref="AS1120:AV1120"/>
    <mergeCell ref="AW1120:AZ1120"/>
    <mergeCell ref="BA1120:BD1120"/>
    <mergeCell ref="B1125:D1125"/>
    <mergeCell ref="E1125:AN1125"/>
    <mergeCell ref="AO1125:AR1125"/>
    <mergeCell ref="AS1125:AV1125"/>
    <mergeCell ref="AW1125:AZ1125"/>
    <mergeCell ref="BA1125:BD1125"/>
    <mergeCell ref="B1124:D1124"/>
    <mergeCell ref="E1124:AN1124"/>
    <mergeCell ref="AO1124:AR1124"/>
    <mergeCell ref="AS1124:AV1124"/>
    <mergeCell ref="AW1124:AZ1124"/>
    <mergeCell ref="BA1124:BD1124"/>
    <mergeCell ref="B1123:D1123"/>
    <mergeCell ref="E1123:AN1123"/>
    <mergeCell ref="AO1123:AR1123"/>
    <mergeCell ref="AS1123:AV1123"/>
    <mergeCell ref="AW1123:AZ1123"/>
    <mergeCell ref="BA1123:BD1123"/>
    <mergeCell ref="B1128:D1128"/>
    <mergeCell ref="E1128:AN1128"/>
    <mergeCell ref="AO1128:AR1128"/>
    <mergeCell ref="AS1128:AV1128"/>
    <mergeCell ref="AW1128:AZ1128"/>
    <mergeCell ref="BA1128:BD1128"/>
    <mergeCell ref="B1127:D1127"/>
    <mergeCell ref="E1127:AN1127"/>
    <mergeCell ref="AO1127:AR1127"/>
    <mergeCell ref="AS1127:AV1127"/>
    <mergeCell ref="AW1127:AZ1127"/>
    <mergeCell ref="BA1127:BD1127"/>
    <mergeCell ref="B1126:D1126"/>
    <mergeCell ref="E1126:AN1126"/>
    <mergeCell ref="AO1126:AR1126"/>
    <mergeCell ref="AS1126:AV1126"/>
    <mergeCell ref="AW1126:AZ1126"/>
    <mergeCell ref="BA1126:BD1126"/>
    <mergeCell ref="B1131:D1131"/>
    <mergeCell ref="E1131:AN1131"/>
    <mergeCell ref="AO1131:AR1131"/>
    <mergeCell ref="AS1131:AV1131"/>
    <mergeCell ref="AW1131:AZ1131"/>
    <mergeCell ref="BA1131:BD1131"/>
    <mergeCell ref="B1130:D1130"/>
    <mergeCell ref="E1130:AN1130"/>
    <mergeCell ref="AO1130:AR1130"/>
    <mergeCell ref="AS1130:AV1130"/>
    <mergeCell ref="AW1130:AZ1130"/>
    <mergeCell ref="BA1130:BD1130"/>
    <mergeCell ref="B1129:D1129"/>
    <mergeCell ref="E1129:AN1129"/>
    <mergeCell ref="AO1129:AR1129"/>
    <mergeCell ref="AS1129:AV1129"/>
    <mergeCell ref="AW1129:AZ1129"/>
    <mergeCell ref="BA1129:BD1129"/>
    <mergeCell ref="B1134:D1134"/>
    <mergeCell ref="E1134:AN1134"/>
    <mergeCell ref="AO1134:AR1134"/>
    <mergeCell ref="AS1134:AV1134"/>
    <mergeCell ref="AW1134:AZ1134"/>
    <mergeCell ref="BA1134:BD1134"/>
    <mergeCell ref="B1133:D1133"/>
    <mergeCell ref="E1133:AN1133"/>
    <mergeCell ref="AO1133:AR1133"/>
    <mergeCell ref="AS1133:AV1133"/>
    <mergeCell ref="AW1133:AZ1133"/>
    <mergeCell ref="BA1133:BD1133"/>
    <mergeCell ref="B1132:D1132"/>
    <mergeCell ref="E1132:AN1132"/>
    <mergeCell ref="AO1132:AR1132"/>
    <mergeCell ref="AS1132:AV1132"/>
    <mergeCell ref="AW1132:AZ1132"/>
    <mergeCell ref="BA1132:BD1132"/>
    <mergeCell ref="B1137:D1137"/>
    <mergeCell ref="E1137:AN1137"/>
    <mergeCell ref="AO1137:AR1137"/>
    <mergeCell ref="AS1137:AV1137"/>
    <mergeCell ref="AW1137:AZ1137"/>
    <mergeCell ref="BA1137:BD1137"/>
    <mergeCell ref="B1136:D1136"/>
    <mergeCell ref="E1136:AN1136"/>
    <mergeCell ref="AO1136:AR1136"/>
    <mergeCell ref="AS1136:AV1136"/>
    <mergeCell ref="AW1136:AZ1136"/>
    <mergeCell ref="BA1136:BD1136"/>
    <mergeCell ref="B1135:D1135"/>
    <mergeCell ref="E1135:AN1135"/>
    <mergeCell ref="AO1135:AR1135"/>
    <mergeCell ref="AS1135:AV1135"/>
    <mergeCell ref="AW1135:AZ1135"/>
    <mergeCell ref="BA1135:BD1135"/>
    <mergeCell ref="B1140:D1140"/>
    <mergeCell ref="E1140:AN1140"/>
    <mergeCell ref="AO1140:AR1140"/>
    <mergeCell ref="AS1140:AV1140"/>
    <mergeCell ref="AW1140:AZ1140"/>
    <mergeCell ref="BA1140:BD1140"/>
    <mergeCell ref="B1139:D1139"/>
    <mergeCell ref="E1139:AN1139"/>
    <mergeCell ref="AO1139:AR1139"/>
    <mergeCell ref="AS1139:AV1139"/>
    <mergeCell ref="AW1139:AZ1139"/>
    <mergeCell ref="BA1139:BD1139"/>
    <mergeCell ref="B1138:D1138"/>
    <mergeCell ref="E1138:AN1138"/>
    <mergeCell ref="AO1138:AR1138"/>
    <mergeCell ref="AS1138:AV1138"/>
    <mergeCell ref="AW1138:AZ1138"/>
    <mergeCell ref="BA1138:BD1138"/>
    <mergeCell ref="B1143:D1143"/>
    <mergeCell ref="E1143:AN1143"/>
    <mergeCell ref="AO1143:AR1143"/>
    <mergeCell ref="AS1143:AV1143"/>
    <mergeCell ref="AW1143:AZ1143"/>
    <mergeCell ref="BA1143:BD1143"/>
    <mergeCell ref="B1142:D1142"/>
    <mergeCell ref="E1142:AN1142"/>
    <mergeCell ref="AO1142:AR1142"/>
    <mergeCell ref="AS1142:AV1142"/>
    <mergeCell ref="AW1142:AZ1142"/>
    <mergeCell ref="BA1142:BD1142"/>
    <mergeCell ref="B1141:D1141"/>
    <mergeCell ref="E1141:AN1141"/>
    <mergeCell ref="AO1141:AR1141"/>
    <mergeCell ref="AS1141:AV1141"/>
    <mergeCell ref="AW1141:AZ1141"/>
    <mergeCell ref="BA1141:BD1141"/>
    <mergeCell ref="B1146:D1146"/>
    <mergeCell ref="E1146:AN1146"/>
    <mergeCell ref="AO1146:AR1146"/>
    <mergeCell ref="AS1146:AV1146"/>
    <mergeCell ref="AW1146:AZ1146"/>
    <mergeCell ref="BA1146:BD1146"/>
    <mergeCell ref="B1145:D1145"/>
    <mergeCell ref="E1145:AN1145"/>
    <mergeCell ref="AO1145:AR1145"/>
    <mergeCell ref="AS1145:AV1145"/>
    <mergeCell ref="AW1145:AZ1145"/>
    <mergeCell ref="BA1145:BD1145"/>
    <mergeCell ref="B1144:D1144"/>
    <mergeCell ref="E1144:AN1144"/>
    <mergeCell ref="AO1144:AR1144"/>
    <mergeCell ref="AS1144:AV1144"/>
    <mergeCell ref="AW1144:AZ1144"/>
    <mergeCell ref="BA1144:BD1144"/>
    <mergeCell ref="B1149:D1149"/>
    <mergeCell ref="E1149:AN1149"/>
    <mergeCell ref="AO1149:AR1149"/>
    <mergeCell ref="AS1149:AV1149"/>
    <mergeCell ref="AW1149:AZ1149"/>
    <mergeCell ref="BA1149:BD1149"/>
    <mergeCell ref="B1148:D1148"/>
    <mergeCell ref="E1148:AN1148"/>
    <mergeCell ref="AO1148:AR1148"/>
    <mergeCell ref="AS1148:AV1148"/>
    <mergeCell ref="AW1148:AZ1148"/>
    <mergeCell ref="BA1148:BD1148"/>
    <mergeCell ref="B1147:D1147"/>
    <mergeCell ref="E1147:AN1147"/>
    <mergeCell ref="AO1147:AR1147"/>
    <mergeCell ref="AS1147:AV1147"/>
    <mergeCell ref="AW1147:AZ1147"/>
    <mergeCell ref="BA1147:BD1147"/>
    <mergeCell ref="B1152:D1152"/>
    <mergeCell ref="E1152:AN1152"/>
    <mergeCell ref="AO1152:AR1152"/>
    <mergeCell ref="AS1152:AV1152"/>
    <mergeCell ref="AW1152:AZ1152"/>
    <mergeCell ref="BA1152:BD1152"/>
    <mergeCell ref="B1151:D1151"/>
    <mergeCell ref="E1151:AN1151"/>
    <mergeCell ref="AO1151:AR1151"/>
    <mergeCell ref="AS1151:AV1151"/>
    <mergeCell ref="AW1151:AZ1151"/>
    <mergeCell ref="BA1151:BD1151"/>
    <mergeCell ref="B1150:D1150"/>
    <mergeCell ref="E1150:AN1150"/>
    <mergeCell ref="AO1150:AR1150"/>
    <mergeCell ref="AS1150:AV1150"/>
    <mergeCell ref="AW1150:AZ1150"/>
    <mergeCell ref="BA1150:BD1150"/>
    <mergeCell ref="B1155:D1155"/>
    <mergeCell ref="E1155:AN1155"/>
    <mergeCell ref="AO1155:AR1155"/>
    <mergeCell ref="AS1155:AV1155"/>
    <mergeCell ref="AW1155:AZ1155"/>
    <mergeCell ref="BA1155:BD1155"/>
    <mergeCell ref="B1154:D1154"/>
    <mergeCell ref="E1154:AN1154"/>
    <mergeCell ref="AO1154:AR1154"/>
    <mergeCell ref="AS1154:AV1154"/>
    <mergeCell ref="AW1154:AZ1154"/>
    <mergeCell ref="BA1154:BD1154"/>
    <mergeCell ref="B1153:D1153"/>
    <mergeCell ref="E1153:AN1153"/>
    <mergeCell ref="AO1153:AR1153"/>
    <mergeCell ref="AS1153:AV1153"/>
    <mergeCell ref="AW1153:AZ1153"/>
    <mergeCell ref="BA1153:BD1153"/>
    <mergeCell ref="B1158:D1158"/>
    <mergeCell ref="E1158:AN1158"/>
    <mergeCell ref="AO1158:AR1158"/>
    <mergeCell ref="AS1158:AV1158"/>
    <mergeCell ref="AW1158:AZ1158"/>
    <mergeCell ref="BA1158:BD1158"/>
    <mergeCell ref="B1157:D1157"/>
    <mergeCell ref="E1157:AN1157"/>
    <mergeCell ref="AO1157:AR1157"/>
    <mergeCell ref="AS1157:AV1157"/>
    <mergeCell ref="AW1157:AZ1157"/>
    <mergeCell ref="BA1157:BD1157"/>
    <mergeCell ref="B1156:D1156"/>
    <mergeCell ref="E1156:AN1156"/>
    <mergeCell ref="AO1156:AR1156"/>
    <mergeCell ref="AS1156:AV1156"/>
    <mergeCell ref="AW1156:AZ1156"/>
    <mergeCell ref="BA1156:BD1156"/>
    <mergeCell ref="B1161:D1161"/>
    <mergeCell ref="E1161:AN1161"/>
    <mergeCell ref="AO1161:AR1161"/>
    <mergeCell ref="AS1161:AV1161"/>
    <mergeCell ref="AW1161:AZ1161"/>
    <mergeCell ref="BA1161:BD1161"/>
    <mergeCell ref="B1160:D1160"/>
    <mergeCell ref="E1160:AN1160"/>
    <mergeCell ref="AO1160:AR1160"/>
    <mergeCell ref="AS1160:AV1160"/>
    <mergeCell ref="AW1160:AZ1160"/>
    <mergeCell ref="BA1160:BD1160"/>
    <mergeCell ref="B1159:D1159"/>
    <mergeCell ref="E1159:AN1159"/>
    <mergeCell ref="AO1159:AR1159"/>
    <mergeCell ref="AS1159:AV1159"/>
    <mergeCell ref="AW1159:AZ1159"/>
    <mergeCell ref="BA1159:BD1159"/>
    <mergeCell ref="B1164:D1164"/>
    <mergeCell ref="E1164:AN1164"/>
    <mergeCell ref="AO1164:AR1164"/>
    <mergeCell ref="AS1164:AV1164"/>
    <mergeCell ref="AW1164:AZ1164"/>
    <mergeCell ref="BA1164:BD1164"/>
    <mergeCell ref="B1163:D1163"/>
    <mergeCell ref="E1163:AN1163"/>
    <mergeCell ref="AO1163:AR1163"/>
    <mergeCell ref="AS1163:AV1163"/>
    <mergeCell ref="AW1163:AZ1163"/>
    <mergeCell ref="BA1163:BD1163"/>
    <mergeCell ref="B1162:D1162"/>
    <mergeCell ref="E1162:AN1162"/>
    <mergeCell ref="AO1162:AR1162"/>
    <mergeCell ref="AS1162:AV1162"/>
    <mergeCell ref="AW1162:AZ1162"/>
    <mergeCell ref="BA1162:BD1162"/>
    <mergeCell ref="B1167:D1167"/>
    <mergeCell ref="E1167:AN1167"/>
    <mergeCell ref="AO1167:AR1167"/>
    <mergeCell ref="AS1167:AV1167"/>
    <mergeCell ref="AW1167:AZ1167"/>
    <mergeCell ref="BA1167:BD1167"/>
    <mergeCell ref="B1166:D1166"/>
    <mergeCell ref="E1166:AN1166"/>
    <mergeCell ref="AO1166:AR1166"/>
    <mergeCell ref="AS1166:AV1166"/>
    <mergeCell ref="AW1166:AZ1166"/>
    <mergeCell ref="BA1166:BD1166"/>
    <mergeCell ref="B1165:D1165"/>
    <mergeCell ref="E1165:AN1165"/>
    <mergeCell ref="AO1165:AR1165"/>
    <mergeCell ref="AS1165:AV1165"/>
    <mergeCell ref="AW1165:AZ1165"/>
    <mergeCell ref="BA1165:BD1165"/>
    <mergeCell ref="B1170:D1170"/>
    <mergeCell ref="E1170:AN1170"/>
    <mergeCell ref="AO1170:AR1170"/>
    <mergeCell ref="AS1170:AV1170"/>
    <mergeCell ref="AW1170:AZ1170"/>
    <mergeCell ref="BA1170:BD1170"/>
    <mergeCell ref="B1169:D1169"/>
    <mergeCell ref="E1169:AN1169"/>
    <mergeCell ref="AO1169:AR1169"/>
    <mergeCell ref="AS1169:AV1169"/>
    <mergeCell ref="AW1169:AZ1169"/>
    <mergeCell ref="BA1169:BD1169"/>
    <mergeCell ref="B1168:D1168"/>
    <mergeCell ref="E1168:AN1168"/>
    <mergeCell ref="AO1168:AR1168"/>
    <mergeCell ref="AS1168:AV1168"/>
    <mergeCell ref="AW1168:AZ1168"/>
    <mergeCell ref="BA1168:BD1168"/>
    <mergeCell ref="B1173:D1173"/>
    <mergeCell ref="E1173:AN1173"/>
    <mergeCell ref="AO1173:AR1173"/>
    <mergeCell ref="AS1173:AV1173"/>
    <mergeCell ref="AW1173:AZ1173"/>
    <mergeCell ref="BA1173:BD1173"/>
    <mergeCell ref="B1172:D1172"/>
    <mergeCell ref="E1172:AN1172"/>
    <mergeCell ref="AO1172:AR1172"/>
    <mergeCell ref="AS1172:AV1172"/>
    <mergeCell ref="AW1172:AZ1172"/>
    <mergeCell ref="BA1172:BD1172"/>
    <mergeCell ref="B1171:D1171"/>
    <mergeCell ref="E1171:AN1171"/>
    <mergeCell ref="AO1171:AR1171"/>
    <mergeCell ref="AS1171:AV1171"/>
    <mergeCell ref="AW1171:AZ1171"/>
    <mergeCell ref="BA1171:BD1171"/>
    <mergeCell ref="B1176:D1176"/>
    <mergeCell ref="E1176:AN1176"/>
    <mergeCell ref="AO1176:AR1176"/>
    <mergeCell ref="AS1176:AV1176"/>
    <mergeCell ref="AW1176:AZ1176"/>
    <mergeCell ref="BA1176:BD1176"/>
    <mergeCell ref="B1175:D1175"/>
    <mergeCell ref="E1175:AN1175"/>
    <mergeCell ref="AO1175:AR1175"/>
    <mergeCell ref="AS1175:AV1175"/>
    <mergeCell ref="AW1175:AZ1175"/>
    <mergeCell ref="BA1175:BD1175"/>
    <mergeCell ref="B1174:D1174"/>
    <mergeCell ref="E1174:AN1174"/>
    <mergeCell ref="AO1174:AR1174"/>
    <mergeCell ref="AS1174:AV1174"/>
    <mergeCell ref="AW1174:AZ1174"/>
    <mergeCell ref="BA1174:BD1174"/>
    <mergeCell ref="B1179:D1179"/>
    <mergeCell ref="E1179:AN1179"/>
    <mergeCell ref="AO1179:AR1179"/>
    <mergeCell ref="AS1179:AV1179"/>
    <mergeCell ref="AW1179:AZ1179"/>
    <mergeCell ref="BA1179:BD1179"/>
    <mergeCell ref="B1178:D1178"/>
    <mergeCell ref="E1178:AN1178"/>
    <mergeCell ref="AO1178:AR1178"/>
    <mergeCell ref="AS1178:AV1178"/>
    <mergeCell ref="AW1178:AZ1178"/>
    <mergeCell ref="BA1178:BD1178"/>
    <mergeCell ref="B1177:D1177"/>
    <mergeCell ref="E1177:AN1177"/>
    <mergeCell ref="AO1177:AR1177"/>
    <mergeCell ref="AS1177:AV1177"/>
    <mergeCell ref="AW1177:AZ1177"/>
    <mergeCell ref="BA1177:BD1177"/>
    <mergeCell ref="B1182:D1182"/>
    <mergeCell ref="E1182:AN1182"/>
    <mergeCell ref="AO1182:AR1182"/>
    <mergeCell ref="AS1182:AV1182"/>
    <mergeCell ref="AW1182:AZ1182"/>
    <mergeCell ref="BA1182:BD1182"/>
    <mergeCell ref="B1181:D1181"/>
    <mergeCell ref="E1181:AN1181"/>
    <mergeCell ref="AO1181:AR1181"/>
    <mergeCell ref="AS1181:AV1181"/>
    <mergeCell ref="AW1181:AZ1181"/>
    <mergeCell ref="BA1181:BD1181"/>
    <mergeCell ref="B1180:D1180"/>
    <mergeCell ref="E1180:AN1180"/>
    <mergeCell ref="AO1180:AR1180"/>
    <mergeCell ref="AS1180:AV1180"/>
    <mergeCell ref="AW1180:AZ1180"/>
    <mergeCell ref="BA1180:BD1180"/>
    <mergeCell ref="B1185:D1185"/>
    <mergeCell ref="E1185:AN1185"/>
    <mergeCell ref="AO1185:AR1185"/>
    <mergeCell ref="AS1185:AV1185"/>
    <mergeCell ref="AW1185:AZ1185"/>
    <mergeCell ref="BA1185:BD1185"/>
    <mergeCell ref="B1184:D1184"/>
    <mergeCell ref="E1184:AN1184"/>
    <mergeCell ref="AO1184:AR1184"/>
    <mergeCell ref="AS1184:AV1184"/>
    <mergeCell ref="AW1184:AZ1184"/>
    <mergeCell ref="BA1184:BD1184"/>
    <mergeCell ref="B1183:D1183"/>
    <mergeCell ref="E1183:AN1183"/>
    <mergeCell ref="AO1183:AR1183"/>
    <mergeCell ref="AS1183:AV1183"/>
    <mergeCell ref="AW1183:AZ1183"/>
    <mergeCell ref="BA1183:BD1183"/>
    <mergeCell ref="B1188:D1188"/>
    <mergeCell ref="E1188:AN1188"/>
    <mergeCell ref="AO1188:AR1188"/>
    <mergeCell ref="AS1188:AV1188"/>
    <mergeCell ref="AW1188:AZ1188"/>
    <mergeCell ref="BA1188:BD1188"/>
    <mergeCell ref="B1187:D1187"/>
    <mergeCell ref="E1187:AN1187"/>
    <mergeCell ref="AO1187:AR1187"/>
    <mergeCell ref="AS1187:AV1187"/>
    <mergeCell ref="AW1187:AZ1187"/>
    <mergeCell ref="BA1187:BD1187"/>
    <mergeCell ref="B1186:D1186"/>
    <mergeCell ref="E1186:AN1186"/>
    <mergeCell ref="AO1186:AR1186"/>
    <mergeCell ref="AS1186:AV1186"/>
    <mergeCell ref="AW1186:AZ1186"/>
    <mergeCell ref="BA1186:BD1186"/>
    <mergeCell ref="B1191:D1191"/>
    <mergeCell ref="E1191:AN1191"/>
    <mergeCell ref="AO1191:AR1191"/>
    <mergeCell ref="AS1191:AV1191"/>
    <mergeCell ref="AW1191:AZ1191"/>
    <mergeCell ref="BA1191:BD1191"/>
    <mergeCell ref="B1190:D1190"/>
    <mergeCell ref="E1190:AN1190"/>
    <mergeCell ref="AO1190:AR1190"/>
    <mergeCell ref="AS1190:AV1190"/>
    <mergeCell ref="AW1190:AZ1190"/>
    <mergeCell ref="BA1190:BD1190"/>
    <mergeCell ref="B1189:D1189"/>
    <mergeCell ref="E1189:AN1189"/>
    <mergeCell ref="AO1189:AR1189"/>
    <mergeCell ref="AS1189:AV1189"/>
    <mergeCell ref="AW1189:AZ1189"/>
    <mergeCell ref="BA1189:BD1189"/>
    <mergeCell ref="B1194:D1194"/>
    <mergeCell ref="E1194:AN1194"/>
    <mergeCell ref="AO1194:AR1194"/>
    <mergeCell ref="AS1194:AV1194"/>
    <mergeCell ref="AW1194:AZ1194"/>
    <mergeCell ref="BA1194:BD1194"/>
    <mergeCell ref="B1193:D1193"/>
    <mergeCell ref="E1193:AN1193"/>
    <mergeCell ref="AO1193:AR1193"/>
    <mergeCell ref="AS1193:AV1193"/>
    <mergeCell ref="AW1193:AZ1193"/>
    <mergeCell ref="BA1193:BD1193"/>
    <mergeCell ref="B1192:D1192"/>
    <mergeCell ref="E1192:AN1192"/>
    <mergeCell ref="AO1192:AR1192"/>
    <mergeCell ref="AS1192:AV1192"/>
    <mergeCell ref="AW1192:AZ1192"/>
    <mergeCell ref="BA1192:BD1192"/>
    <mergeCell ref="B1197:D1197"/>
    <mergeCell ref="E1197:AN1197"/>
    <mergeCell ref="AO1197:AR1197"/>
    <mergeCell ref="AS1197:AV1197"/>
    <mergeCell ref="AW1197:AZ1197"/>
    <mergeCell ref="BA1197:BD1197"/>
    <mergeCell ref="B1196:D1196"/>
    <mergeCell ref="E1196:AN1196"/>
    <mergeCell ref="AO1196:AR1196"/>
    <mergeCell ref="AS1196:AV1196"/>
    <mergeCell ref="AW1196:AZ1196"/>
    <mergeCell ref="BA1196:BD1196"/>
    <mergeCell ref="B1195:D1195"/>
    <mergeCell ref="E1195:AN1195"/>
    <mergeCell ref="AO1195:AR1195"/>
    <mergeCell ref="AS1195:AV1195"/>
    <mergeCell ref="AW1195:AZ1195"/>
    <mergeCell ref="BA1195:BD1195"/>
  </mergeCells>
  <printOptions horizontalCentered="1" verticalCentered="1"/>
  <pageMargins left="0" right="0" top="1" bottom="0" header="0" footer="0"/>
  <pageSetup paperSize="8" scale="96" fitToHeight="0" orientation="portrait" r:id="rId1"/>
  <headerFooter scaleWithDoc="0" alignWithMargins="0">
    <oddHeader>&amp;C&amp;"Aljazeera,Regular"&amp;16&amp;G</oddHeader>
  </headerFooter>
  <rowBreaks count="6" manualBreakCount="6">
    <brk id="37" max="55" man="1"/>
    <brk id="80" max="55" man="1"/>
    <brk id="107" max="55" man="1"/>
    <brk id="165" max="55" man="1"/>
    <brk id="193" max="55" man="1"/>
    <brk id="226" max="55" man="1"/>
  </row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I244"/>
  <sheetViews>
    <sheetView rightToLeft="1" view="pageBreakPreview" zoomScale="60" zoomScaleNormal="100" workbookViewId="0">
      <selection activeCell="A30" sqref="A30:I30"/>
    </sheetView>
  </sheetViews>
  <sheetFormatPr defaultRowHeight="14.4"/>
  <cols>
    <col min="1" max="1" width="13.5546875" customWidth="1"/>
    <col min="2" max="2" width="10.33203125" customWidth="1"/>
    <col min="3" max="3" width="9" customWidth="1"/>
    <col min="4" max="4" width="19.109375" customWidth="1"/>
    <col min="5" max="5" width="4" customWidth="1"/>
    <col min="6" max="6" width="12" customWidth="1"/>
    <col min="7" max="7" width="4.6640625" customWidth="1"/>
    <col min="8" max="8" width="8.44140625" customWidth="1"/>
    <col min="9" max="9" width="13.44140625" customWidth="1"/>
  </cols>
  <sheetData>
    <row r="1" spans="1:9" ht="33.75" customHeight="1">
      <c r="A1" s="1512" t="s">
        <v>839</v>
      </c>
      <c r="B1" s="1512"/>
      <c r="C1" s="1512"/>
      <c r="D1" s="1512"/>
      <c r="E1" s="1512"/>
      <c r="F1" s="1512"/>
      <c r="G1" s="1512"/>
      <c r="H1" s="1512"/>
      <c r="I1" s="1512"/>
    </row>
    <row r="2" spans="1:9" ht="9" customHeight="1">
      <c r="A2" s="134"/>
      <c r="B2" s="134"/>
      <c r="C2" s="134"/>
      <c r="D2" s="134"/>
      <c r="E2" s="134"/>
      <c r="F2" s="134"/>
      <c r="G2" s="134"/>
      <c r="H2" s="134"/>
    </row>
    <row r="3" spans="1:9" ht="30" customHeight="1">
      <c r="A3" s="1565" t="s">
        <v>890</v>
      </c>
      <c r="B3" s="1565"/>
      <c r="C3" s="1565"/>
      <c r="D3" s="1565"/>
      <c r="E3" s="1565"/>
      <c r="F3" s="1565"/>
      <c r="G3" s="1565"/>
      <c r="H3" s="1565"/>
      <c r="I3" s="1565"/>
    </row>
    <row r="4" spans="1:9" ht="30" customHeight="1">
      <c r="A4" s="1568" t="s">
        <v>891</v>
      </c>
      <c r="B4" s="1568"/>
      <c r="C4" s="1568"/>
      <c r="D4" s="1568"/>
      <c r="E4" s="1568"/>
      <c r="F4" s="1568"/>
      <c r="G4" s="1568"/>
      <c r="H4" s="1568"/>
      <c r="I4" s="1568"/>
    </row>
    <row r="5" spans="1:9" ht="9" customHeight="1">
      <c r="A5" s="141"/>
      <c r="B5" s="141"/>
      <c r="C5" s="141"/>
      <c r="D5" s="141"/>
      <c r="E5" s="141"/>
      <c r="F5" s="141"/>
      <c r="G5" s="141"/>
      <c r="H5" s="141"/>
    </row>
    <row r="6" spans="1:9" ht="30" customHeight="1">
      <c r="A6" s="1571" t="s">
        <v>843</v>
      </c>
      <c r="B6" s="1571"/>
      <c r="C6" s="1571"/>
      <c r="D6" s="1571"/>
      <c r="E6" s="1571"/>
      <c r="F6" s="1571"/>
      <c r="G6" s="1571"/>
      <c r="H6" s="1571"/>
      <c r="I6" s="1571"/>
    </row>
    <row r="7" spans="1:9" ht="30" customHeight="1">
      <c r="A7" s="1571">
        <v>525015080</v>
      </c>
      <c r="B7" s="1571"/>
      <c r="C7" s="1571"/>
      <c r="D7" s="1571"/>
      <c r="E7" s="1571"/>
      <c r="F7" s="1571"/>
      <c r="G7" s="1571"/>
      <c r="H7" s="1571"/>
      <c r="I7" s="1571"/>
    </row>
    <row r="8" spans="1:9" ht="9" customHeight="1">
      <c r="A8" s="141"/>
      <c r="B8" s="141"/>
      <c r="C8" s="141"/>
      <c r="D8" s="141"/>
      <c r="E8" s="141"/>
      <c r="F8" s="141"/>
      <c r="G8" s="141"/>
      <c r="H8" s="141"/>
    </row>
    <row r="9" spans="1:9" ht="30" customHeight="1">
      <c r="A9" s="1568" t="s">
        <v>840</v>
      </c>
      <c r="B9" s="1568"/>
      <c r="C9" s="1568"/>
      <c r="D9" s="1568"/>
      <c r="E9" s="1568"/>
      <c r="F9" s="1568"/>
      <c r="G9" s="1568"/>
      <c r="H9" s="1568"/>
      <c r="I9" s="1568"/>
    </row>
    <row r="10" spans="1:9" ht="30" customHeight="1">
      <c r="A10" s="140" t="s">
        <v>841</v>
      </c>
      <c r="B10" s="2695" t="s">
        <v>892</v>
      </c>
      <c r="C10" s="2695"/>
      <c r="D10" s="2694" t="str">
        <f>المدخلات!P3</f>
        <v>احمد ابراهيم النعيمي</v>
      </c>
      <c r="E10" s="2694"/>
      <c r="F10" s="2694"/>
      <c r="G10" s="2694"/>
      <c r="H10" s="2694"/>
      <c r="I10" s="2694"/>
    </row>
    <row r="11" spans="1:9" ht="30" customHeight="1">
      <c r="A11" s="140" t="s">
        <v>888</v>
      </c>
      <c r="B11" s="2695" t="s">
        <v>893</v>
      </c>
      <c r="C11" s="2695"/>
      <c r="D11" s="2694">
        <f>المدخلات!AR10</f>
        <v>0</v>
      </c>
      <c r="E11" s="2694"/>
      <c r="F11" s="2694"/>
      <c r="G11" s="2694"/>
      <c r="H11" s="2694"/>
      <c r="I11" s="2694"/>
    </row>
    <row r="12" spans="1:9" ht="30" customHeight="1">
      <c r="A12" s="140" t="s">
        <v>889</v>
      </c>
      <c r="B12" s="2695" t="s">
        <v>894</v>
      </c>
      <c r="C12" s="2695"/>
      <c r="D12" s="2694" t="s">
        <v>270</v>
      </c>
      <c r="E12" s="2694"/>
      <c r="F12" s="2694"/>
      <c r="G12" s="2694"/>
      <c r="H12" s="2694"/>
      <c r="I12" s="2694"/>
    </row>
    <row r="13" spans="1:9" ht="9" customHeight="1">
      <c r="A13" s="1550"/>
      <c r="B13" s="1550"/>
      <c r="C13" s="1550"/>
      <c r="D13" s="1550"/>
      <c r="E13" s="1550"/>
      <c r="F13" s="1550"/>
      <c r="G13" s="1550"/>
      <c r="H13" s="1550"/>
      <c r="I13" s="1550"/>
    </row>
    <row r="14" spans="1:9" ht="30" customHeight="1">
      <c r="A14" s="1553" t="s">
        <v>895</v>
      </c>
      <c r="B14" s="1553"/>
      <c r="C14" s="1553"/>
      <c r="D14" s="1553"/>
      <c r="E14" s="1553"/>
      <c r="F14" s="1553"/>
      <c r="G14" s="1553"/>
      <c r="H14" s="1553"/>
      <c r="I14" s="1553"/>
    </row>
    <row r="15" spans="1:9" ht="30" customHeight="1">
      <c r="A15" s="2693" t="s">
        <v>116</v>
      </c>
      <c r="B15" s="2693"/>
      <c r="C15" s="2693"/>
      <c r="D15" s="1524" t="e">
        <f>#REF!</f>
        <v>#REF!</v>
      </c>
      <c r="E15" s="1524"/>
      <c r="F15" s="1524"/>
      <c r="G15" s="1524"/>
      <c r="H15" s="1524"/>
      <c r="I15" s="1524"/>
    </row>
    <row r="16" spans="1:9" ht="30" customHeight="1">
      <c r="A16" s="2693" t="s">
        <v>118</v>
      </c>
      <c r="B16" s="2693"/>
      <c r="C16" s="2693"/>
      <c r="D16" s="1524">
        <f>المدخلات!AR3</f>
        <v>0</v>
      </c>
      <c r="E16" s="1524"/>
      <c r="F16" s="1524"/>
      <c r="G16" s="1524"/>
      <c r="H16" s="1524"/>
      <c r="I16" s="1524"/>
    </row>
    <row r="17" spans="1:9" ht="30" customHeight="1">
      <c r="A17" s="2693" t="s">
        <v>119</v>
      </c>
      <c r="B17" s="2693"/>
      <c r="C17" s="2693"/>
      <c r="D17" s="1524" t="e">
        <f>#REF!</f>
        <v>#REF!</v>
      </c>
      <c r="E17" s="1524"/>
      <c r="F17" s="1524"/>
      <c r="G17" s="1524"/>
      <c r="H17" s="1524"/>
      <c r="I17" s="1524"/>
    </row>
    <row r="18" spans="1:9" ht="30" customHeight="1">
      <c r="A18" s="1524"/>
      <c r="B18" s="1524"/>
      <c r="C18" s="1524"/>
      <c r="D18" s="1524"/>
      <c r="E18" s="1524"/>
      <c r="F18" s="1524"/>
      <c r="G18" s="1524"/>
      <c r="H18" s="1524"/>
      <c r="I18" s="1524"/>
    </row>
    <row r="19" spans="1:9" ht="29.25" customHeight="1">
      <c r="A19" s="1541" t="e">
        <f>#REF!</f>
        <v>#REF!</v>
      </c>
      <c r="B19" s="1542"/>
      <c r="C19" s="1542"/>
      <c r="D19" s="1542"/>
      <c r="E19" s="2692" t="e">
        <f>#REF!</f>
        <v>#REF!</v>
      </c>
      <c r="F19" s="1544"/>
      <c r="G19" s="1544"/>
      <c r="H19" s="1544"/>
      <c r="I19" s="1545"/>
    </row>
    <row r="20" spans="1:9">
      <c r="A20" s="1546"/>
      <c r="B20" s="1547"/>
      <c r="C20" s="1547"/>
      <c r="D20" s="1547"/>
      <c r="E20" s="1547"/>
      <c r="F20" s="1547"/>
      <c r="G20" s="1547"/>
      <c r="H20" s="1547"/>
      <c r="I20" s="1547"/>
    </row>
    <row r="21" spans="1:9" ht="30" customHeight="1">
      <c r="A21" s="1526" t="s">
        <v>898</v>
      </c>
      <c r="B21" s="1527"/>
      <c r="C21" s="1527"/>
      <c r="D21" s="1527"/>
      <c r="E21" s="1527"/>
      <c r="F21" s="1527"/>
      <c r="G21" s="1527"/>
      <c r="H21" s="1527"/>
      <c r="I21" s="1528"/>
    </row>
    <row r="22" spans="1:9" ht="30" customHeight="1">
      <c r="A22" s="2700" t="s">
        <v>899</v>
      </c>
      <c r="B22" s="2701"/>
      <c r="C22" s="2701"/>
      <c r="D22" s="2701"/>
      <c r="E22" s="2701"/>
      <c r="F22" s="2701"/>
      <c r="G22" s="2701"/>
      <c r="H22" s="2701"/>
      <c r="I22" s="2702"/>
    </row>
    <row r="23" spans="1:9" ht="30" customHeight="1">
      <c r="A23" s="1532" t="s">
        <v>842</v>
      </c>
      <c r="B23" s="1533"/>
      <c r="C23" s="1533"/>
      <c r="D23" s="1533"/>
      <c r="E23" s="1533"/>
      <c r="F23" s="1533"/>
      <c r="G23" s="1533"/>
      <c r="H23" s="1533"/>
      <c r="I23" s="1534"/>
    </row>
    <row r="24" spans="1:9" ht="15" customHeight="1">
      <c r="A24" s="1535"/>
      <c r="B24" s="1536"/>
      <c r="C24" s="1536"/>
      <c r="D24" s="1536"/>
      <c r="E24" s="1536"/>
      <c r="F24" s="1536"/>
      <c r="G24" s="1536"/>
      <c r="H24" s="1536"/>
      <c r="I24" s="1537"/>
    </row>
    <row r="25" spans="1:9" ht="21" customHeight="1">
      <c r="A25" s="1538" t="s">
        <v>886</v>
      </c>
      <c r="B25" s="1538"/>
      <c r="C25" s="1538"/>
      <c r="D25" s="1538" t="s">
        <v>896</v>
      </c>
      <c r="E25" s="1538"/>
      <c r="F25" s="1538"/>
      <c r="G25" s="1538" t="s">
        <v>107</v>
      </c>
      <c r="H25" s="1538"/>
      <c r="I25" s="1538"/>
    </row>
    <row r="26" spans="1:9" ht="82.5" customHeight="1">
      <c r="A26" s="2697"/>
      <c r="B26" s="2698"/>
      <c r="C26" s="2699"/>
      <c r="D26" s="2697"/>
      <c r="E26" s="2698"/>
      <c r="F26" s="2699"/>
      <c r="G26" s="2697"/>
      <c r="H26" s="2698"/>
      <c r="I26" s="2699"/>
    </row>
    <row r="27" spans="1:9" ht="36" customHeight="1">
      <c r="A27" s="1441"/>
      <c r="B27" s="1441"/>
      <c r="C27" s="1441"/>
      <c r="D27" s="1441"/>
      <c r="E27" s="1441"/>
      <c r="F27" s="1441"/>
      <c r="G27" s="1441"/>
      <c r="H27" s="1441"/>
      <c r="I27" s="1441"/>
    </row>
    <row r="28" spans="1:9" ht="21" customHeight="1">
      <c r="A28" s="1442"/>
      <c r="B28" s="1442"/>
      <c r="C28" s="1442"/>
      <c r="D28" s="1442"/>
      <c r="E28" s="1442"/>
      <c r="F28" s="1442"/>
      <c r="G28" s="1442"/>
      <c r="H28" s="1442"/>
      <c r="I28" s="1442"/>
    </row>
    <row r="29" spans="1:9" ht="30" customHeight="1">
      <c r="A29" s="1512" t="s">
        <v>897</v>
      </c>
      <c r="B29" s="1512"/>
      <c r="C29" s="1512"/>
      <c r="D29" s="1512"/>
      <c r="E29" s="1512"/>
      <c r="F29" s="1512"/>
      <c r="G29" s="1512"/>
      <c r="H29" s="1512"/>
      <c r="I29" s="1512"/>
    </row>
    <row r="30" spans="1:9" ht="143.25" customHeight="1">
      <c r="A30" s="2696" t="s">
        <v>844</v>
      </c>
      <c r="B30" s="2696"/>
      <c r="C30" s="2696"/>
      <c r="D30" s="2696"/>
      <c r="E30" s="2696"/>
      <c r="F30" s="2696"/>
      <c r="G30" s="2696"/>
      <c r="H30" s="2696"/>
      <c r="I30" s="2696"/>
    </row>
    <row r="31" spans="1:9" ht="21" customHeight="1">
      <c r="A31" s="137"/>
      <c r="B31" s="137"/>
      <c r="C31" s="137"/>
      <c r="D31" s="137"/>
      <c r="E31" s="137"/>
      <c r="F31" s="137"/>
      <c r="G31" s="137"/>
      <c r="H31" s="137"/>
    </row>
    <row r="32" spans="1:9" ht="30" customHeight="1">
      <c r="A32" s="135">
        <v>1</v>
      </c>
      <c r="B32" s="1445" t="s">
        <v>321</v>
      </c>
      <c r="C32" s="1445"/>
      <c r="D32" s="1445"/>
      <c r="E32" s="1445"/>
      <c r="F32" s="1445"/>
      <c r="G32" s="1445"/>
      <c r="H32" s="1445"/>
      <c r="I32" s="135">
        <f>A32</f>
        <v>1</v>
      </c>
    </row>
    <row r="33" spans="1:9" ht="30" customHeight="1">
      <c r="A33" s="1454" t="s">
        <v>322</v>
      </c>
      <c r="B33" s="1454"/>
      <c r="C33" s="1454"/>
      <c r="D33" s="1454"/>
      <c r="E33" s="1454"/>
      <c r="F33" s="1454"/>
      <c r="G33" s="1454"/>
      <c r="H33" s="1454"/>
      <c r="I33" s="1454"/>
    </row>
    <row r="34" spans="1:9" ht="30" customHeight="1">
      <c r="A34" s="138">
        <v>2</v>
      </c>
      <c r="B34" s="1445" t="s">
        <v>323</v>
      </c>
      <c r="C34" s="1445"/>
      <c r="D34" s="1445"/>
      <c r="E34" s="1445"/>
      <c r="F34" s="1445"/>
      <c r="G34" s="1445">
        <v>2</v>
      </c>
      <c r="H34" s="1445"/>
      <c r="I34" s="138">
        <f>A34</f>
        <v>2</v>
      </c>
    </row>
    <row r="35" spans="1:9" ht="60" customHeight="1">
      <c r="A35" s="1454" t="s">
        <v>847</v>
      </c>
      <c r="B35" s="1454"/>
      <c r="C35" s="1454"/>
      <c r="D35" s="1454"/>
      <c r="E35" s="1454"/>
      <c r="F35" s="1454"/>
      <c r="G35" s="1454"/>
      <c r="H35" s="1454"/>
      <c r="I35" s="1454"/>
    </row>
    <row r="36" spans="1:9" ht="60" customHeight="1">
      <c r="A36" s="1454" t="s">
        <v>845</v>
      </c>
      <c r="B36" s="1454"/>
      <c r="C36" s="1454"/>
      <c r="D36" s="1454"/>
      <c r="E36" s="1454"/>
      <c r="F36" s="1454"/>
      <c r="G36" s="1454"/>
      <c r="H36" s="1454"/>
      <c r="I36" s="1454"/>
    </row>
    <row r="37" spans="1:9" ht="60" customHeight="1">
      <c r="A37" s="1454" t="s">
        <v>846</v>
      </c>
      <c r="B37" s="1454"/>
      <c r="C37" s="1454"/>
      <c r="D37" s="1454"/>
      <c r="E37" s="1454"/>
      <c r="F37" s="1454"/>
      <c r="G37" s="1454"/>
      <c r="H37" s="1454"/>
      <c r="I37" s="1454"/>
    </row>
    <row r="38" spans="1:9" ht="30" customHeight="1">
      <c r="A38" s="1454" t="s">
        <v>848</v>
      </c>
      <c r="B38" s="1454"/>
      <c r="C38" s="1454"/>
      <c r="D38" s="1454"/>
      <c r="E38" s="1454"/>
      <c r="F38" s="1454"/>
      <c r="G38" s="1454"/>
      <c r="H38" s="1454"/>
      <c r="I38" s="1454"/>
    </row>
    <row r="39" spans="1:9" ht="30" customHeight="1">
      <c r="A39" s="138">
        <v>3</v>
      </c>
      <c r="B39" s="1445" t="s">
        <v>856</v>
      </c>
      <c r="C39" s="1445"/>
      <c r="D39" s="1445"/>
      <c r="E39" s="1445"/>
      <c r="F39" s="1445"/>
      <c r="G39" s="1445">
        <v>3</v>
      </c>
      <c r="H39" s="1445"/>
      <c r="I39" s="138">
        <f>A39</f>
        <v>3</v>
      </c>
    </row>
    <row r="40" spans="1:9" ht="30" customHeight="1">
      <c r="A40" s="1524" t="s">
        <v>900</v>
      </c>
      <c r="B40" s="1524"/>
      <c r="C40" s="1524"/>
      <c r="D40" s="1524"/>
      <c r="E40" s="1524"/>
      <c r="F40" s="1524"/>
      <c r="G40" s="1524"/>
      <c r="H40" s="1524"/>
      <c r="I40" s="1524"/>
    </row>
    <row r="41" spans="1:9" ht="30" customHeight="1">
      <c r="A41" s="1454" t="s">
        <v>972</v>
      </c>
      <c r="B41" s="1454"/>
      <c r="C41" s="1454"/>
      <c r="D41" s="1454"/>
      <c r="E41" s="1454"/>
      <c r="F41" s="1454"/>
      <c r="G41" s="1454"/>
      <c r="H41" s="1454"/>
      <c r="I41" s="1454"/>
    </row>
    <row r="42" spans="1:9" ht="58.5" customHeight="1">
      <c r="A42" s="1454" t="s">
        <v>849</v>
      </c>
      <c r="B42" s="1454"/>
      <c r="C42" s="1454"/>
      <c r="D42" s="1454"/>
      <c r="E42" s="1454"/>
      <c r="F42" s="1454"/>
      <c r="G42" s="1454"/>
      <c r="H42" s="1454"/>
      <c r="I42" s="1454"/>
    </row>
    <row r="43" spans="1:9" ht="60" customHeight="1">
      <c r="A43" s="1454" t="s">
        <v>850</v>
      </c>
      <c r="B43" s="1454"/>
      <c r="C43" s="1454"/>
      <c r="D43" s="1454"/>
      <c r="E43" s="1454"/>
      <c r="F43" s="1454"/>
      <c r="G43" s="1454"/>
      <c r="H43" s="1454"/>
      <c r="I43" s="1454"/>
    </row>
    <row r="44" spans="1:9" ht="60" customHeight="1">
      <c r="A44" s="1454" t="s">
        <v>851</v>
      </c>
      <c r="B44" s="1454"/>
      <c r="C44" s="1454"/>
      <c r="D44" s="1454"/>
      <c r="E44" s="1454"/>
      <c r="F44" s="1454"/>
      <c r="G44" s="1454"/>
      <c r="H44" s="1454"/>
      <c r="I44" s="1454"/>
    </row>
    <row r="45" spans="1:9" ht="28.5" customHeight="1">
      <c r="A45" s="1454" t="s">
        <v>852</v>
      </c>
      <c r="B45" s="1454"/>
      <c r="C45" s="1454"/>
      <c r="D45" s="1454"/>
      <c r="E45" s="1454"/>
      <c r="F45" s="1454"/>
      <c r="G45" s="1454"/>
      <c r="H45" s="1454"/>
      <c r="I45" s="1454"/>
    </row>
    <row r="46" spans="1:9" ht="30" customHeight="1">
      <c r="A46" s="1454" t="s">
        <v>853</v>
      </c>
      <c r="B46" s="1454"/>
      <c r="C46" s="1454"/>
      <c r="D46" s="1454"/>
      <c r="E46" s="1454"/>
      <c r="F46" s="1454"/>
      <c r="G46" s="1454"/>
      <c r="H46" s="1454"/>
      <c r="I46" s="1454"/>
    </row>
    <row r="47" spans="1:9" ht="97.5" customHeight="1">
      <c r="A47" s="1454" t="s">
        <v>854</v>
      </c>
      <c r="B47" s="1454"/>
      <c r="C47" s="1454"/>
      <c r="D47" s="1454"/>
      <c r="E47" s="1454"/>
      <c r="F47" s="1454"/>
      <c r="G47" s="1454"/>
      <c r="H47" s="1454"/>
      <c r="I47" s="1454"/>
    </row>
    <row r="48" spans="1:9" ht="60" customHeight="1">
      <c r="A48" s="1454" t="s">
        <v>855</v>
      </c>
      <c r="B48" s="1454"/>
      <c r="C48" s="1454"/>
      <c r="D48" s="1454"/>
      <c r="E48" s="1454"/>
      <c r="F48" s="1454"/>
      <c r="G48" s="1454"/>
      <c r="H48" s="1454"/>
      <c r="I48" s="1454"/>
    </row>
    <row r="49" spans="1:9" ht="30" customHeight="1">
      <c r="A49" s="138">
        <v>4</v>
      </c>
      <c r="B49" s="1445" t="s">
        <v>857</v>
      </c>
      <c r="C49" s="1445"/>
      <c r="D49" s="1445"/>
      <c r="E49" s="1445"/>
      <c r="F49" s="1445"/>
      <c r="G49" s="1445">
        <v>4</v>
      </c>
      <c r="H49" s="1445"/>
      <c r="I49" s="138">
        <f>A49</f>
        <v>4</v>
      </c>
    </row>
    <row r="50" spans="1:9" ht="30" customHeight="1">
      <c r="A50" s="1454" t="s">
        <v>858</v>
      </c>
      <c r="B50" s="1454"/>
      <c r="C50" s="1454"/>
      <c r="D50" s="1454"/>
      <c r="E50" s="1454"/>
      <c r="F50" s="1454"/>
      <c r="G50" s="1454"/>
      <c r="H50" s="1454"/>
      <c r="I50" s="1454"/>
    </row>
    <row r="51" spans="1:9" ht="80.25" customHeight="1">
      <c r="A51" s="1454" t="s">
        <v>859</v>
      </c>
      <c r="B51" s="1454"/>
      <c r="C51" s="1454"/>
      <c r="D51" s="1454"/>
      <c r="E51" s="1454"/>
      <c r="F51" s="1454"/>
      <c r="G51" s="1454"/>
      <c r="H51" s="1454"/>
      <c r="I51" s="1454"/>
    </row>
    <row r="52" spans="1:9" ht="111.75" customHeight="1">
      <c r="A52" s="1454" t="s">
        <v>860</v>
      </c>
      <c r="B52" s="1454"/>
      <c r="C52" s="1454"/>
      <c r="D52" s="1454"/>
      <c r="E52" s="1454"/>
      <c r="F52" s="1454"/>
      <c r="G52" s="1454"/>
      <c r="H52" s="1454"/>
      <c r="I52" s="1454"/>
    </row>
    <row r="53" spans="1:9" ht="30" customHeight="1">
      <c r="A53" s="138">
        <v>5</v>
      </c>
      <c r="B53" s="1445" t="s">
        <v>328</v>
      </c>
      <c r="C53" s="1445"/>
      <c r="D53" s="1445"/>
      <c r="E53" s="1445"/>
      <c r="F53" s="1445"/>
      <c r="G53" s="1445">
        <f>A53</f>
        <v>5</v>
      </c>
      <c r="H53" s="1445"/>
      <c r="I53" s="138">
        <f>A53</f>
        <v>5</v>
      </c>
    </row>
    <row r="54" spans="1:9" ht="60" customHeight="1">
      <c r="A54" s="1454" t="s">
        <v>815</v>
      </c>
      <c r="B54" s="1454"/>
      <c r="C54" s="1454"/>
      <c r="D54" s="1454"/>
      <c r="E54" s="1454"/>
      <c r="F54" s="1454"/>
      <c r="G54" s="1454"/>
      <c r="H54" s="1454"/>
      <c r="I54" s="1454"/>
    </row>
    <row r="55" spans="1:9" ht="60" customHeight="1">
      <c r="A55" s="1457"/>
      <c r="B55" s="1457"/>
      <c r="C55" s="1457"/>
      <c r="D55" s="1457"/>
      <c r="E55" s="1457"/>
      <c r="F55" s="1457"/>
      <c r="G55" s="1457"/>
      <c r="H55" s="1457"/>
      <c r="I55" s="1457"/>
    </row>
    <row r="56" spans="1:9" ht="60" customHeight="1">
      <c r="A56" s="1457"/>
      <c r="B56" s="1457"/>
      <c r="C56" s="1457"/>
      <c r="D56" s="1457"/>
      <c r="E56" s="1457"/>
      <c r="F56" s="1457"/>
      <c r="G56" s="1457"/>
      <c r="H56" s="1457"/>
      <c r="I56" s="1457"/>
    </row>
    <row r="57" spans="1:9" ht="33" customHeight="1">
      <c r="A57" s="1457"/>
      <c r="B57" s="1457"/>
      <c r="C57" s="1457"/>
      <c r="D57" s="1457"/>
      <c r="E57" s="1457"/>
      <c r="F57" s="1457"/>
      <c r="G57" s="1457"/>
      <c r="H57" s="1457"/>
      <c r="I57" s="1457"/>
    </row>
    <row r="58" spans="1:9" ht="30" customHeight="1">
      <c r="A58" s="138">
        <v>6</v>
      </c>
      <c r="B58" s="1445" t="s">
        <v>330</v>
      </c>
      <c r="C58" s="1445"/>
      <c r="D58" s="1445"/>
      <c r="E58" s="1445"/>
      <c r="F58" s="1445"/>
      <c r="G58" s="1445">
        <f>A58</f>
        <v>6</v>
      </c>
      <c r="H58" s="1445"/>
      <c r="I58" s="138">
        <f>A58</f>
        <v>6</v>
      </c>
    </row>
    <row r="59" spans="1:9" ht="135.75" customHeight="1">
      <c r="A59" s="1454" t="s">
        <v>331</v>
      </c>
      <c r="B59" s="1454"/>
      <c r="C59" s="1454"/>
      <c r="D59" s="1454"/>
      <c r="E59" s="1454"/>
      <c r="F59" s="1454"/>
      <c r="G59" s="1454"/>
      <c r="H59" s="1454"/>
      <c r="I59" s="1454"/>
    </row>
    <row r="60" spans="1:9" ht="30" customHeight="1">
      <c r="A60" s="138">
        <v>7</v>
      </c>
      <c r="B60" s="1445" t="s">
        <v>332</v>
      </c>
      <c r="C60" s="1445"/>
      <c r="D60" s="1445"/>
      <c r="E60" s="1445"/>
      <c r="F60" s="1445"/>
      <c r="G60" s="1445">
        <f>A60</f>
        <v>7</v>
      </c>
      <c r="H60" s="1445"/>
      <c r="I60" s="138">
        <f>A60</f>
        <v>7</v>
      </c>
    </row>
    <row r="61" spans="1:9" ht="253.5" customHeight="1">
      <c r="A61" s="1454" t="s">
        <v>333</v>
      </c>
      <c r="B61" s="1454"/>
      <c r="C61" s="1454"/>
      <c r="D61" s="1454"/>
      <c r="E61" s="1454"/>
      <c r="F61" s="1454"/>
      <c r="G61" s="1454"/>
      <c r="H61" s="1454"/>
      <c r="I61" s="1454"/>
    </row>
    <row r="62" spans="1:9" ht="30" customHeight="1">
      <c r="A62" s="138">
        <v>8</v>
      </c>
      <c r="B62" s="1445" t="s">
        <v>334</v>
      </c>
      <c r="C62" s="1445"/>
      <c r="D62" s="1445"/>
      <c r="E62" s="1445"/>
      <c r="F62" s="1445"/>
      <c r="G62" s="1445">
        <f>A62</f>
        <v>8</v>
      </c>
      <c r="H62" s="1445"/>
      <c r="I62" s="138">
        <f>A62</f>
        <v>8</v>
      </c>
    </row>
    <row r="63" spans="1:9" ht="124.5" customHeight="1">
      <c r="A63" s="1454" t="s">
        <v>861</v>
      </c>
      <c r="B63" s="1454"/>
      <c r="C63" s="1454"/>
      <c r="D63" s="1454"/>
      <c r="E63" s="1454"/>
      <c r="F63" s="1454"/>
      <c r="G63" s="1454"/>
      <c r="H63" s="1454"/>
      <c r="I63" s="1454"/>
    </row>
    <row r="64" spans="1:9" ht="60" customHeight="1">
      <c r="A64" s="1454" t="s">
        <v>862</v>
      </c>
      <c r="B64" s="1454"/>
      <c r="C64" s="1454"/>
      <c r="D64" s="1454"/>
      <c r="E64" s="1454"/>
      <c r="F64" s="1454"/>
      <c r="G64" s="1454"/>
      <c r="H64" s="1454"/>
      <c r="I64" s="1454"/>
    </row>
    <row r="65" spans="1:9" ht="60" customHeight="1">
      <c r="A65" s="1454" t="s">
        <v>863</v>
      </c>
      <c r="B65" s="1454"/>
      <c r="C65" s="1454"/>
      <c r="D65" s="1454"/>
      <c r="E65" s="1454"/>
      <c r="F65" s="1454"/>
      <c r="G65" s="1454"/>
      <c r="H65" s="1454"/>
      <c r="I65" s="1454"/>
    </row>
    <row r="66" spans="1:9" ht="145.5" customHeight="1">
      <c r="A66" s="1454" t="s">
        <v>864</v>
      </c>
      <c r="B66" s="1454"/>
      <c r="C66" s="1454"/>
      <c r="D66" s="1454"/>
      <c r="E66" s="1454"/>
      <c r="F66" s="1454"/>
      <c r="G66" s="1454"/>
      <c r="H66" s="1454"/>
      <c r="I66" s="1454"/>
    </row>
    <row r="67" spans="1:9" ht="69.75" customHeight="1">
      <c r="A67" s="1454" t="s">
        <v>865</v>
      </c>
      <c r="B67" s="1454"/>
      <c r="C67" s="1454"/>
      <c r="D67" s="1454"/>
      <c r="E67" s="1454"/>
      <c r="F67" s="1454"/>
      <c r="G67" s="1454"/>
      <c r="H67" s="1454"/>
      <c r="I67" s="1454"/>
    </row>
    <row r="68" spans="1:9" ht="48.75" customHeight="1">
      <c r="A68" s="1454" t="s">
        <v>866</v>
      </c>
      <c r="B68" s="1454"/>
      <c r="C68" s="1454"/>
      <c r="D68" s="1454"/>
      <c r="E68" s="1454"/>
      <c r="F68" s="1454"/>
      <c r="G68" s="1454"/>
      <c r="H68" s="1454"/>
      <c r="I68" s="1454"/>
    </row>
    <row r="69" spans="1:9" ht="23.4">
      <c r="A69" s="138">
        <v>9</v>
      </c>
      <c r="B69" s="1445" t="s">
        <v>335</v>
      </c>
      <c r="C69" s="1445"/>
      <c r="D69" s="1445"/>
      <c r="E69" s="1445"/>
      <c r="F69" s="1445"/>
      <c r="G69" s="1445">
        <f>A69</f>
        <v>9</v>
      </c>
      <c r="H69" s="1445"/>
      <c r="I69" s="138">
        <f>A69</f>
        <v>9</v>
      </c>
    </row>
    <row r="70" spans="1:9" ht="93.75" customHeight="1">
      <c r="A70" s="1454" t="s">
        <v>816</v>
      </c>
      <c r="B70" s="1454"/>
      <c r="C70" s="1454"/>
      <c r="D70" s="1454"/>
      <c r="E70" s="1454"/>
      <c r="F70" s="1454"/>
      <c r="G70" s="1454"/>
      <c r="H70" s="1454"/>
      <c r="I70" s="1454"/>
    </row>
    <row r="71" spans="1:9" ht="23.4">
      <c r="A71" s="138">
        <v>10</v>
      </c>
      <c r="B71" s="1445" t="s">
        <v>337</v>
      </c>
      <c r="C71" s="1445"/>
      <c r="D71" s="1445"/>
      <c r="E71" s="1445"/>
      <c r="F71" s="1445"/>
      <c r="G71" s="1445">
        <f>A71</f>
        <v>10</v>
      </c>
      <c r="H71" s="1445"/>
      <c r="I71" s="138">
        <f>A71</f>
        <v>10</v>
      </c>
    </row>
    <row r="72" spans="1:9" ht="138" customHeight="1">
      <c r="A72" s="1454" t="s">
        <v>817</v>
      </c>
      <c r="B72" s="1454"/>
      <c r="C72" s="1454"/>
      <c r="D72" s="1454"/>
      <c r="E72" s="1454"/>
      <c r="F72" s="1454"/>
      <c r="G72" s="1454"/>
      <c r="H72" s="1454"/>
      <c r="I72" s="1454"/>
    </row>
    <row r="73" spans="1:9" ht="23.4">
      <c r="A73" s="138">
        <v>11</v>
      </c>
      <c r="B73" s="1445" t="s">
        <v>339</v>
      </c>
      <c r="C73" s="1445"/>
      <c r="D73" s="1445"/>
      <c r="E73" s="1445"/>
      <c r="F73" s="1445"/>
      <c r="G73" s="1445">
        <f>A73</f>
        <v>11</v>
      </c>
      <c r="H73" s="1445"/>
      <c r="I73" s="138">
        <f>A73</f>
        <v>11</v>
      </c>
    </row>
    <row r="74" spans="1:9" ht="30.75" customHeight="1">
      <c r="A74" s="1454" t="s">
        <v>340</v>
      </c>
      <c r="B74" s="1454"/>
      <c r="C74" s="1454"/>
      <c r="D74" s="1454"/>
      <c r="E74" s="1454"/>
      <c r="F74" s="1454"/>
      <c r="G74" s="1454"/>
      <c r="H74" s="1454"/>
      <c r="I74" s="1454"/>
    </row>
    <row r="75" spans="1:9" ht="23.4">
      <c r="A75" s="138">
        <v>12</v>
      </c>
      <c r="B75" s="1445" t="s">
        <v>341</v>
      </c>
      <c r="C75" s="1445"/>
      <c r="D75" s="1445"/>
      <c r="E75" s="1445"/>
      <c r="F75" s="1445"/>
      <c r="G75" s="1445">
        <f>A75</f>
        <v>12</v>
      </c>
      <c r="H75" s="1445"/>
      <c r="I75" s="138">
        <f>A75</f>
        <v>12</v>
      </c>
    </row>
    <row r="76" spans="1:9" ht="124.5" customHeight="1">
      <c r="A76" s="1454" t="s">
        <v>818</v>
      </c>
      <c r="B76" s="1454"/>
      <c r="C76" s="1454"/>
      <c r="D76" s="1454"/>
      <c r="E76" s="1454"/>
      <c r="F76" s="1454"/>
      <c r="G76" s="1454"/>
      <c r="H76" s="1454"/>
      <c r="I76" s="1454"/>
    </row>
    <row r="77" spans="1:9" ht="30" customHeight="1">
      <c r="A77" s="138">
        <v>13</v>
      </c>
      <c r="B77" s="1445" t="s">
        <v>343</v>
      </c>
      <c r="C77" s="1445"/>
      <c r="D77" s="1445"/>
      <c r="E77" s="1445"/>
      <c r="F77" s="1445"/>
      <c r="G77" s="1445">
        <f>A77</f>
        <v>13</v>
      </c>
      <c r="H77" s="1445"/>
      <c r="I77" s="138">
        <f>A77</f>
        <v>13</v>
      </c>
    </row>
    <row r="78" spans="1:9" ht="138.75" customHeight="1">
      <c r="A78" s="1454" t="s">
        <v>819</v>
      </c>
      <c r="B78" s="1454"/>
      <c r="C78" s="1454"/>
      <c r="D78" s="1454"/>
      <c r="E78" s="1454"/>
      <c r="F78" s="1454"/>
      <c r="G78" s="1454"/>
      <c r="H78" s="1454"/>
      <c r="I78" s="1454"/>
    </row>
    <row r="79" spans="1:9" ht="30" customHeight="1">
      <c r="A79" s="138">
        <v>14</v>
      </c>
      <c r="B79" s="1445" t="s">
        <v>345</v>
      </c>
      <c r="C79" s="1445"/>
      <c r="D79" s="1445"/>
      <c r="E79" s="1445"/>
      <c r="F79" s="1445"/>
      <c r="G79" s="1445">
        <f>A79</f>
        <v>14</v>
      </c>
      <c r="H79" s="1445"/>
      <c r="I79" s="138">
        <f>A79</f>
        <v>14</v>
      </c>
    </row>
    <row r="80" spans="1:9" ht="60" customHeight="1">
      <c r="A80" s="1454" t="s">
        <v>820</v>
      </c>
      <c r="B80" s="1454"/>
      <c r="C80" s="1454"/>
      <c r="D80" s="1454"/>
      <c r="E80" s="1454"/>
      <c r="F80" s="1454"/>
      <c r="G80" s="1454"/>
      <c r="H80" s="1454"/>
      <c r="I80" s="1454"/>
    </row>
    <row r="81" spans="1:9" ht="30" customHeight="1">
      <c r="A81" s="138">
        <v>15</v>
      </c>
      <c r="B81" s="1445" t="s">
        <v>347</v>
      </c>
      <c r="C81" s="1445"/>
      <c r="D81" s="1445"/>
      <c r="E81" s="1445"/>
      <c r="F81" s="1445"/>
      <c r="G81" s="1445">
        <f>A81</f>
        <v>15</v>
      </c>
      <c r="H81" s="1445"/>
      <c r="I81" s="138">
        <f>A81</f>
        <v>15</v>
      </c>
    </row>
    <row r="82" spans="1:9" ht="60" customHeight="1">
      <c r="A82" s="1454" t="s">
        <v>821</v>
      </c>
      <c r="B82" s="1454"/>
      <c r="C82" s="1454"/>
      <c r="D82" s="1454"/>
      <c r="E82" s="1454"/>
      <c r="F82" s="1454"/>
      <c r="G82" s="1454"/>
      <c r="H82" s="1454"/>
      <c r="I82" s="1454"/>
    </row>
    <row r="83" spans="1:9" ht="30" customHeight="1">
      <c r="A83" s="138">
        <v>16</v>
      </c>
      <c r="B83" s="1445" t="s">
        <v>349</v>
      </c>
      <c r="C83" s="1445"/>
      <c r="D83" s="1445"/>
      <c r="E83" s="1445"/>
      <c r="F83" s="1445"/>
      <c r="G83" s="1445">
        <f>A83</f>
        <v>16</v>
      </c>
      <c r="H83" s="1445"/>
      <c r="I83" s="138">
        <f>A83</f>
        <v>16</v>
      </c>
    </row>
    <row r="84" spans="1:9" ht="96.75" customHeight="1">
      <c r="A84" s="1454" t="s">
        <v>822</v>
      </c>
      <c r="B84" s="1454"/>
      <c r="C84" s="1454"/>
      <c r="D84" s="1454"/>
      <c r="E84" s="1454"/>
      <c r="F84" s="1454"/>
      <c r="G84" s="1454"/>
      <c r="H84" s="1454"/>
      <c r="I84" s="1454"/>
    </row>
    <row r="85" spans="1:9" ht="30" customHeight="1">
      <c r="A85" s="138">
        <v>17</v>
      </c>
      <c r="B85" s="1445" t="s">
        <v>351</v>
      </c>
      <c r="C85" s="1445"/>
      <c r="D85" s="1445"/>
      <c r="E85" s="1445"/>
      <c r="F85" s="1445"/>
      <c r="G85" s="1445">
        <f>A85</f>
        <v>17</v>
      </c>
      <c r="H85" s="1445"/>
      <c r="I85" s="138">
        <f>A85</f>
        <v>17</v>
      </c>
    </row>
    <row r="86" spans="1:9" ht="60" customHeight="1">
      <c r="A86" s="1454" t="s">
        <v>823</v>
      </c>
      <c r="B86" s="1454"/>
      <c r="C86" s="1454"/>
      <c r="D86" s="1454"/>
      <c r="E86" s="1454"/>
      <c r="F86" s="1454"/>
      <c r="G86" s="1454"/>
      <c r="H86" s="1454"/>
      <c r="I86" s="1454"/>
    </row>
    <row r="87" spans="1:9" ht="30" customHeight="1">
      <c r="A87" s="138">
        <v>18</v>
      </c>
      <c r="B87" s="1445" t="s">
        <v>353</v>
      </c>
      <c r="C87" s="1445"/>
      <c r="D87" s="1445"/>
      <c r="E87" s="1445"/>
      <c r="F87" s="1445"/>
      <c r="G87" s="1445"/>
      <c r="H87" s="1445"/>
      <c r="I87" s="138">
        <f>A87</f>
        <v>18</v>
      </c>
    </row>
    <row r="88" spans="1:9" ht="60" customHeight="1">
      <c r="A88" s="1454" t="s">
        <v>354</v>
      </c>
      <c r="B88" s="1454"/>
      <c r="C88" s="1454"/>
      <c r="D88" s="1454"/>
      <c r="E88" s="1454"/>
      <c r="F88" s="1454"/>
      <c r="G88" s="1454"/>
      <c r="H88" s="1454"/>
      <c r="I88" s="1454"/>
    </row>
    <row r="89" spans="1:9" ht="30" customHeight="1">
      <c r="A89" s="138">
        <v>19</v>
      </c>
      <c r="B89" s="1445" t="s">
        <v>355</v>
      </c>
      <c r="C89" s="1445"/>
      <c r="D89" s="1445"/>
      <c r="E89" s="1445"/>
      <c r="F89" s="1445"/>
      <c r="G89" s="1445">
        <f>A89</f>
        <v>19</v>
      </c>
      <c r="H89" s="1445"/>
      <c r="I89" s="138">
        <f>A89</f>
        <v>19</v>
      </c>
    </row>
    <row r="90" spans="1:9" ht="60" customHeight="1">
      <c r="A90" s="1454" t="s">
        <v>867</v>
      </c>
      <c r="B90" s="1454"/>
      <c r="C90" s="1454"/>
      <c r="D90" s="1454"/>
      <c r="E90" s="1454"/>
      <c r="F90" s="1454"/>
      <c r="G90" s="1454"/>
      <c r="H90" s="1454"/>
      <c r="I90" s="1454"/>
    </row>
    <row r="91" spans="1:9" ht="30" customHeight="1">
      <c r="A91" s="138">
        <v>20</v>
      </c>
      <c r="B91" s="1445" t="s">
        <v>356</v>
      </c>
      <c r="C91" s="1445"/>
      <c r="D91" s="1445"/>
      <c r="E91" s="1445"/>
      <c r="F91" s="1445"/>
      <c r="G91" s="1445">
        <f>A91</f>
        <v>20</v>
      </c>
      <c r="H91" s="1445"/>
      <c r="I91" s="138">
        <f>A91</f>
        <v>20</v>
      </c>
    </row>
    <row r="92" spans="1:9" ht="60" customHeight="1">
      <c r="A92" s="1454" t="s">
        <v>868</v>
      </c>
      <c r="B92" s="1454"/>
      <c r="C92" s="1454"/>
      <c r="D92" s="1454"/>
      <c r="E92" s="1454"/>
      <c r="F92" s="1454"/>
      <c r="G92" s="1454"/>
      <c r="H92" s="1454"/>
      <c r="I92" s="213"/>
    </row>
    <row r="93" spans="1:9" ht="30.75" customHeight="1">
      <c r="A93" s="138">
        <v>21</v>
      </c>
      <c r="B93" s="1445" t="s">
        <v>358</v>
      </c>
      <c r="C93" s="1445"/>
      <c r="D93" s="1445"/>
      <c r="E93" s="1445"/>
      <c r="F93" s="1445"/>
      <c r="G93" s="1445">
        <f>A93</f>
        <v>21</v>
      </c>
      <c r="H93" s="1445"/>
      <c r="I93" s="138">
        <f>A93</f>
        <v>21</v>
      </c>
    </row>
    <row r="94" spans="1:9" ht="60.75" customHeight="1">
      <c r="A94" s="1454" t="s">
        <v>359</v>
      </c>
      <c r="B94" s="1454"/>
      <c r="C94" s="1454"/>
      <c r="D94" s="1454"/>
      <c r="E94" s="1454"/>
      <c r="F94" s="1454"/>
      <c r="G94" s="1454"/>
      <c r="H94" s="1454"/>
      <c r="I94" s="1454"/>
    </row>
    <row r="95" spans="1:9" ht="30.75" customHeight="1">
      <c r="A95" s="138">
        <v>22</v>
      </c>
      <c r="B95" s="1445" t="s">
        <v>360</v>
      </c>
      <c r="C95" s="1445"/>
      <c r="D95" s="1445"/>
      <c r="E95" s="1445"/>
      <c r="F95" s="1445"/>
      <c r="G95" s="1445">
        <f>A95</f>
        <v>22</v>
      </c>
      <c r="H95" s="1445"/>
      <c r="I95" s="138">
        <f>A95</f>
        <v>22</v>
      </c>
    </row>
    <row r="96" spans="1:9" ht="110.25" customHeight="1">
      <c r="A96" s="1454" t="s">
        <v>824</v>
      </c>
      <c r="B96" s="1454"/>
      <c r="C96" s="1454"/>
      <c r="D96" s="1454"/>
      <c r="E96" s="1454"/>
      <c r="F96" s="1454"/>
      <c r="G96" s="1454"/>
      <c r="H96" s="1454"/>
      <c r="I96" s="1454"/>
    </row>
    <row r="97" spans="1:9" ht="29.25" customHeight="1">
      <c r="A97" s="138">
        <v>23</v>
      </c>
      <c r="B97" s="1445" t="s">
        <v>362</v>
      </c>
      <c r="C97" s="1445"/>
      <c r="D97" s="1445"/>
      <c r="E97" s="1445"/>
      <c r="F97" s="1445"/>
      <c r="G97" s="1445">
        <f>A97</f>
        <v>23</v>
      </c>
      <c r="H97" s="1445"/>
      <c r="I97" s="138">
        <f>A97</f>
        <v>23</v>
      </c>
    </row>
    <row r="98" spans="1:9" ht="60.75" customHeight="1">
      <c r="A98" s="1454" t="s">
        <v>363</v>
      </c>
      <c r="B98" s="1454"/>
      <c r="C98" s="1454"/>
      <c r="D98" s="1454"/>
      <c r="E98" s="1454"/>
      <c r="F98" s="1454"/>
      <c r="G98" s="1454"/>
      <c r="H98" s="1454"/>
      <c r="I98" s="1454"/>
    </row>
    <row r="99" spans="1:9" ht="29.25" customHeight="1">
      <c r="A99" s="138">
        <v>24</v>
      </c>
      <c r="B99" s="1445" t="s">
        <v>364</v>
      </c>
      <c r="C99" s="1445"/>
      <c r="D99" s="1445"/>
      <c r="E99" s="1445"/>
      <c r="F99" s="1445"/>
      <c r="G99" s="1445">
        <f>A99</f>
        <v>24</v>
      </c>
      <c r="H99" s="1445"/>
      <c r="I99" s="138">
        <f>A99</f>
        <v>24</v>
      </c>
    </row>
    <row r="100" spans="1:9" ht="30" customHeight="1">
      <c r="A100" s="1490" t="s">
        <v>869</v>
      </c>
      <c r="B100" s="1490"/>
      <c r="C100" s="1490"/>
      <c r="D100" s="1490"/>
      <c r="E100" s="1490"/>
      <c r="F100" s="1490"/>
      <c r="G100" s="1490"/>
      <c r="H100" s="1490"/>
      <c r="I100" s="1490"/>
    </row>
    <row r="101" spans="1:9" ht="30" customHeight="1">
      <c r="A101" s="1454" t="s">
        <v>870</v>
      </c>
      <c r="B101" s="1454"/>
      <c r="C101" s="1454"/>
      <c r="D101" s="1454"/>
      <c r="E101" s="1454"/>
      <c r="F101" s="1454"/>
      <c r="G101" s="1454"/>
      <c r="H101" s="1454"/>
      <c r="I101" s="1454"/>
    </row>
    <row r="102" spans="1:9" ht="30" customHeight="1">
      <c r="A102" s="1454" t="s">
        <v>871</v>
      </c>
      <c r="B102" s="1454"/>
      <c r="C102" s="1454"/>
      <c r="D102" s="1454"/>
      <c r="E102" s="1454"/>
      <c r="F102" s="1454"/>
      <c r="G102" s="1454"/>
      <c r="H102" s="1454"/>
      <c r="I102" s="1454"/>
    </row>
    <row r="103" spans="1:9" ht="30" customHeight="1">
      <c r="A103" s="1454" t="s">
        <v>872</v>
      </c>
      <c r="B103" s="1454"/>
      <c r="C103" s="1454"/>
      <c r="D103" s="1454"/>
      <c r="E103" s="1454"/>
      <c r="F103" s="1454"/>
      <c r="G103" s="1454"/>
      <c r="H103" s="1454"/>
      <c r="I103" s="1454"/>
    </row>
    <row r="104" spans="1:9" ht="30" customHeight="1">
      <c r="A104" s="1454" t="s">
        <v>873</v>
      </c>
      <c r="B104" s="1454"/>
      <c r="C104" s="1454"/>
      <c r="D104" s="1454"/>
      <c r="E104" s="1454"/>
      <c r="F104" s="1454"/>
      <c r="G104" s="1454"/>
      <c r="H104" s="1454"/>
      <c r="I104" s="1454"/>
    </row>
    <row r="105" spans="1:9" ht="30" customHeight="1">
      <c r="A105" s="1454" t="s">
        <v>874</v>
      </c>
      <c r="B105" s="1454"/>
      <c r="C105" s="1454"/>
      <c r="D105" s="1454"/>
      <c r="E105" s="1454"/>
      <c r="F105" s="1454"/>
      <c r="G105" s="1454"/>
      <c r="H105" s="1454"/>
      <c r="I105" s="1454"/>
    </row>
    <row r="106" spans="1:9" ht="30" customHeight="1">
      <c r="A106" s="1454" t="s">
        <v>875</v>
      </c>
      <c r="B106" s="1454"/>
      <c r="C106" s="1454"/>
      <c r="D106" s="1454"/>
      <c r="E106" s="1454"/>
      <c r="F106" s="1454"/>
      <c r="G106" s="1454"/>
      <c r="H106" s="1454"/>
      <c r="I106" s="1454"/>
    </row>
    <row r="107" spans="1:9" ht="30" customHeight="1">
      <c r="A107" s="1454" t="s">
        <v>876</v>
      </c>
      <c r="B107" s="1454"/>
      <c r="C107" s="1454"/>
      <c r="D107" s="1454"/>
      <c r="E107" s="1454"/>
      <c r="F107" s="1454"/>
      <c r="G107" s="1454"/>
      <c r="H107" s="1454"/>
      <c r="I107" s="1454"/>
    </row>
    <row r="108" spans="1:9" ht="60" customHeight="1">
      <c r="A108" s="1454" t="s">
        <v>877</v>
      </c>
      <c r="B108" s="1454"/>
      <c r="C108" s="1454"/>
      <c r="D108" s="1454"/>
      <c r="E108" s="1454"/>
      <c r="F108" s="1454"/>
      <c r="G108" s="1454"/>
      <c r="H108" s="1454"/>
      <c r="I108" s="1454"/>
    </row>
    <row r="109" spans="1:9" ht="29.25" customHeight="1">
      <c r="A109" s="138">
        <v>25</v>
      </c>
      <c r="B109" s="1445" t="s">
        <v>366</v>
      </c>
      <c r="C109" s="1445"/>
      <c r="D109" s="1445"/>
      <c r="E109" s="1445"/>
      <c r="F109" s="1445"/>
      <c r="G109" s="1445">
        <f>A109</f>
        <v>25</v>
      </c>
      <c r="H109" s="1445"/>
      <c r="I109" s="138">
        <f>A109</f>
        <v>25</v>
      </c>
    </row>
    <row r="110" spans="1:9" ht="101.25" customHeight="1">
      <c r="A110" s="1454" t="s">
        <v>878</v>
      </c>
      <c r="B110" s="1454"/>
      <c r="C110" s="1454"/>
      <c r="D110" s="1454"/>
      <c r="E110" s="1454"/>
      <c r="F110" s="1454"/>
      <c r="G110" s="1454"/>
      <c r="H110" s="1454"/>
      <c r="I110" s="1454"/>
    </row>
    <row r="111" spans="1:9" ht="30.75" customHeight="1">
      <c r="A111" s="138">
        <v>26</v>
      </c>
      <c r="B111" s="1445" t="s">
        <v>368</v>
      </c>
      <c r="C111" s="1445"/>
      <c r="D111" s="1445"/>
      <c r="E111" s="1445"/>
      <c r="F111" s="1445"/>
      <c r="G111" s="1445">
        <f>A111</f>
        <v>26</v>
      </c>
      <c r="H111" s="1445"/>
      <c r="I111" s="138">
        <f>A111</f>
        <v>26</v>
      </c>
    </row>
    <row r="112" spans="1:9" ht="60" customHeight="1">
      <c r="A112" s="1454" t="s">
        <v>825</v>
      </c>
      <c r="B112" s="1454"/>
      <c r="C112" s="1454"/>
      <c r="D112" s="1454"/>
      <c r="E112" s="1454"/>
      <c r="F112" s="1454"/>
      <c r="G112" s="1454"/>
      <c r="H112" s="1454"/>
      <c r="I112" s="1454"/>
    </row>
    <row r="113" spans="1:9" ht="29.25" customHeight="1">
      <c r="A113" s="138">
        <v>27</v>
      </c>
      <c r="B113" s="1445" t="s">
        <v>370</v>
      </c>
      <c r="C113" s="1445"/>
      <c r="D113" s="1445"/>
      <c r="E113" s="1445"/>
      <c r="F113" s="1445"/>
      <c r="G113" s="1445">
        <f>A113</f>
        <v>27</v>
      </c>
      <c r="H113" s="1445"/>
      <c r="I113" s="138">
        <f>A113</f>
        <v>27</v>
      </c>
    </row>
    <row r="114" spans="1:9" ht="59.25" customHeight="1">
      <c r="A114" s="139" t="s">
        <v>879</v>
      </c>
      <c r="B114" s="136" t="str">
        <f>المدخلات!AR9</f>
        <v>14 شهر</v>
      </c>
      <c r="C114" s="1484" t="s">
        <v>880</v>
      </c>
      <c r="D114" s="1484"/>
      <c r="E114" s="1484"/>
      <c r="F114" s="1484"/>
      <c r="G114" s="1484"/>
      <c r="H114" s="1484"/>
      <c r="I114" s="1484"/>
    </row>
    <row r="115" spans="1:9" ht="29.25" customHeight="1">
      <c r="A115" s="138">
        <v>28</v>
      </c>
      <c r="B115" s="1445" t="s">
        <v>371</v>
      </c>
      <c r="C115" s="1445"/>
      <c r="D115" s="1445"/>
      <c r="E115" s="1445"/>
      <c r="F115" s="1445"/>
      <c r="G115" s="1445">
        <f>A115</f>
        <v>28</v>
      </c>
      <c r="H115" s="1445"/>
      <c r="I115" s="138">
        <f>A115</f>
        <v>28</v>
      </c>
    </row>
    <row r="116" spans="1:9" ht="102.75" customHeight="1">
      <c r="A116" s="1454" t="s">
        <v>372</v>
      </c>
      <c r="B116" s="1454"/>
      <c r="C116" s="1454"/>
      <c r="D116" s="1454"/>
      <c r="E116" s="1454"/>
      <c r="F116" s="1454"/>
      <c r="G116" s="1454"/>
      <c r="H116" s="1454"/>
      <c r="I116" s="1454"/>
    </row>
    <row r="117" spans="1:9" ht="29.25" customHeight="1">
      <c r="A117" s="138">
        <v>29</v>
      </c>
      <c r="B117" s="1445" t="s">
        <v>373</v>
      </c>
      <c r="C117" s="1445"/>
      <c r="D117" s="1445"/>
      <c r="E117" s="1445"/>
      <c r="F117" s="1445"/>
      <c r="G117" s="1445">
        <f>A117</f>
        <v>29</v>
      </c>
      <c r="H117" s="1445"/>
      <c r="I117" s="138">
        <f>A117</f>
        <v>29</v>
      </c>
    </row>
    <row r="118" spans="1:9" ht="102" customHeight="1">
      <c r="A118" s="1454" t="s">
        <v>374</v>
      </c>
      <c r="B118" s="1454"/>
      <c r="C118" s="1454"/>
      <c r="D118" s="1454"/>
      <c r="E118" s="1454"/>
      <c r="F118" s="1454"/>
      <c r="G118" s="1454"/>
      <c r="H118" s="1454"/>
      <c r="I118" s="1454"/>
    </row>
    <row r="119" spans="1:9" ht="29.25" customHeight="1">
      <c r="A119" s="138">
        <v>30</v>
      </c>
      <c r="B119" s="1445" t="s">
        <v>375</v>
      </c>
      <c r="C119" s="1445"/>
      <c r="D119" s="1445"/>
      <c r="E119" s="1445"/>
      <c r="F119" s="1445"/>
      <c r="G119" s="1445">
        <f>A119</f>
        <v>30</v>
      </c>
      <c r="H119" s="1445"/>
      <c r="I119" s="138">
        <f>A119</f>
        <v>30</v>
      </c>
    </row>
    <row r="120" spans="1:9" ht="102.75" customHeight="1">
      <c r="A120" s="1454" t="s">
        <v>376</v>
      </c>
      <c r="B120" s="1454"/>
      <c r="C120" s="1454"/>
      <c r="D120" s="1454"/>
      <c r="E120" s="1454"/>
      <c r="F120" s="1454"/>
      <c r="G120" s="1454"/>
      <c r="H120" s="1454"/>
      <c r="I120" s="1454"/>
    </row>
    <row r="121" spans="1:9" ht="24" customHeight="1">
      <c r="A121" s="136"/>
      <c r="B121" s="136"/>
      <c r="C121" s="136"/>
      <c r="D121" s="136"/>
      <c r="E121" s="136"/>
      <c r="F121" s="136"/>
      <c r="G121" s="136"/>
      <c r="H121" s="136"/>
      <c r="I121" s="136"/>
    </row>
    <row r="123" spans="1:9" ht="29.25" customHeight="1">
      <c r="A123" s="138">
        <v>31</v>
      </c>
      <c r="B123" s="1445" t="s">
        <v>377</v>
      </c>
      <c r="C123" s="1445"/>
      <c r="D123" s="1445"/>
      <c r="E123" s="1445"/>
      <c r="F123" s="1445"/>
      <c r="G123" s="1445">
        <f>A123</f>
        <v>31</v>
      </c>
      <c r="H123" s="1445"/>
      <c r="I123" s="138">
        <f>A123</f>
        <v>31</v>
      </c>
    </row>
    <row r="124" spans="1:9" ht="102.75" customHeight="1">
      <c r="A124" s="1454" t="s">
        <v>378</v>
      </c>
      <c r="B124" s="1454"/>
      <c r="C124" s="1454"/>
      <c r="D124" s="1454"/>
      <c r="E124" s="1454"/>
      <c r="F124" s="1454"/>
      <c r="G124" s="1454"/>
      <c r="H124" s="1454"/>
      <c r="I124" s="1454"/>
    </row>
    <row r="125" spans="1:9" ht="30" customHeight="1">
      <c r="A125" s="138">
        <v>32</v>
      </c>
      <c r="B125" s="1445" t="s">
        <v>379</v>
      </c>
      <c r="C125" s="1445"/>
      <c r="D125" s="1445"/>
      <c r="E125" s="1445"/>
      <c r="F125" s="1445"/>
      <c r="G125" s="1445">
        <f>A125</f>
        <v>32</v>
      </c>
      <c r="H125" s="1445"/>
      <c r="I125" s="138">
        <f>A125</f>
        <v>32</v>
      </c>
    </row>
    <row r="126" spans="1:9" ht="59.25" customHeight="1">
      <c r="A126" s="1454" t="s">
        <v>380</v>
      </c>
      <c r="B126" s="1454"/>
      <c r="C126" s="1454"/>
      <c r="D126" s="1454"/>
      <c r="E126" s="1454"/>
      <c r="F126" s="1454"/>
      <c r="G126" s="1454"/>
      <c r="H126" s="1454"/>
      <c r="I126" s="1454"/>
    </row>
    <row r="127" spans="1:9" ht="29.25" customHeight="1">
      <c r="A127" s="138">
        <f>A125+1</f>
        <v>33</v>
      </c>
      <c r="B127" s="1445" t="s">
        <v>381</v>
      </c>
      <c r="C127" s="1445"/>
      <c r="D127" s="1445"/>
      <c r="E127" s="1445"/>
      <c r="F127" s="1445"/>
      <c r="G127" s="1445">
        <f>A127</f>
        <v>33</v>
      </c>
      <c r="H127" s="1445"/>
      <c r="I127" s="138">
        <f>A127</f>
        <v>33</v>
      </c>
    </row>
    <row r="128" spans="1:9" ht="106.5" customHeight="1">
      <c r="A128" s="1454" t="s">
        <v>826</v>
      </c>
      <c r="B128" s="1454"/>
      <c r="C128" s="1454"/>
      <c r="D128" s="1454"/>
      <c r="E128" s="1454"/>
      <c r="F128" s="1454"/>
      <c r="G128" s="1454"/>
      <c r="H128" s="1454"/>
      <c r="I128" s="1454"/>
    </row>
    <row r="129" spans="1:9" ht="29.25" customHeight="1">
      <c r="A129" s="138">
        <f>A127+1</f>
        <v>34</v>
      </c>
      <c r="B129" s="1445" t="s">
        <v>383</v>
      </c>
      <c r="C129" s="1445"/>
      <c r="D129" s="1445"/>
      <c r="E129" s="1445"/>
      <c r="F129" s="1445"/>
      <c r="G129" s="1445">
        <f>A129</f>
        <v>34</v>
      </c>
      <c r="H129" s="1445"/>
      <c r="I129" s="138">
        <f>A129</f>
        <v>34</v>
      </c>
    </row>
    <row r="130" spans="1:9" ht="150" customHeight="1">
      <c r="A130" s="1454" t="s">
        <v>384</v>
      </c>
      <c r="B130" s="1454"/>
      <c r="C130" s="1454"/>
      <c r="D130" s="1454"/>
      <c r="E130" s="1454"/>
      <c r="F130" s="1454"/>
      <c r="G130" s="1454"/>
      <c r="H130" s="1454"/>
      <c r="I130" s="1454"/>
    </row>
    <row r="131" spans="1:9" ht="29.25" customHeight="1">
      <c r="A131" s="138">
        <f>A129+1</f>
        <v>35</v>
      </c>
      <c r="B131" s="1445" t="s">
        <v>385</v>
      </c>
      <c r="C131" s="1445"/>
      <c r="D131" s="1445"/>
      <c r="E131" s="1445"/>
      <c r="F131" s="1445"/>
      <c r="G131" s="1445">
        <f>A131</f>
        <v>35</v>
      </c>
      <c r="H131" s="1445"/>
      <c r="I131" s="138">
        <f>A131</f>
        <v>35</v>
      </c>
    </row>
    <row r="132" spans="1:9" ht="90.75" customHeight="1">
      <c r="A132" s="1454" t="s">
        <v>386</v>
      </c>
      <c r="B132" s="1454"/>
      <c r="C132" s="1454"/>
      <c r="D132" s="1454"/>
      <c r="E132" s="1454"/>
      <c r="F132" s="1454"/>
      <c r="G132" s="1454"/>
      <c r="H132" s="1454"/>
      <c r="I132" s="1454"/>
    </row>
    <row r="133" spans="1:9" ht="72.75" customHeight="1">
      <c r="A133" s="1457"/>
      <c r="B133" s="1457"/>
      <c r="C133" s="1457"/>
      <c r="D133" s="1457"/>
      <c r="E133" s="1457"/>
      <c r="F133" s="1457"/>
      <c r="G133" s="1457"/>
      <c r="H133" s="1457"/>
      <c r="I133" s="1457"/>
    </row>
    <row r="134" spans="1:9" ht="5.25" customHeight="1">
      <c r="A134" s="1457"/>
      <c r="B134" s="1457"/>
      <c r="C134" s="1457"/>
      <c r="D134" s="1457"/>
      <c r="E134" s="1457"/>
      <c r="F134" s="1457"/>
      <c r="G134" s="1457"/>
      <c r="H134" s="1457"/>
      <c r="I134" s="1457"/>
    </row>
    <row r="135" spans="1:9" ht="15" customHeight="1">
      <c r="A135" s="1457"/>
      <c r="B135" s="1457"/>
      <c r="C135" s="1457"/>
      <c r="D135" s="1457"/>
      <c r="E135" s="1457"/>
      <c r="F135" s="1457"/>
      <c r="G135" s="1457"/>
      <c r="H135" s="1457"/>
      <c r="I135" s="1457"/>
    </row>
    <row r="136" spans="1:9" ht="30" customHeight="1">
      <c r="A136" s="138">
        <v>36</v>
      </c>
      <c r="B136" s="1445" t="s">
        <v>387</v>
      </c>
      <c r="C136" s="1445"/>
      <c r="D136" s="1445"/>
      <c r="E136" s="1445"/>
      <c r="F136" s="1445"/>
      <c r="G136" s="1445">
        <f>A136</f>
        <v>36</v>
      </c>
      <c r="H136" s="1445"/>
      <c r="I136" s="138">
        <f>A136</f>
        <v>36</v>
      </c>
    </row>
    <row r="137" spans="1:9" ht="159" customHeight="1">
      <c r="A137" s="1454" t="s">
        <v>388</v>
      </c>
      <c r="B137" s="1454"/>
      <c r="C137" s="1454"/>
      <c r="D137" s="1454"/>
      <c r="E137" s="1454"/>
      <c r="F137" s="1454"/>
      <c r="G137" s="1454"/>
      <c r="H137" s="1454"/>
      <c r="I137" s="1454"/>
    </row>
    <row r="138" spans="1:9" ht="30" customHeight="1">
      <c r="A138" s="138">
        <v>37</v>
      </c>
      <c r="B138" s="1445" t="s">
        <v>389</v>
      </c>
      <c r="C138" s="1445"/>
      <c r="D138" s="1445"/>
      <c r="E138" s="1445"/>
      <c r="F138" s="1445"/>
      <c r="G138" s="1445">
        <f>A138</f>
        <v>37</v>
      </c>
      <c r="H138" s="1445"/>
      <c r="I138" s="138">
        <f>A138</f>
        <v>37</v>
      </c>
    </row>
    <row r="139" spans="1:9" ht="186.75" customHeight="1">
      <c r="A139" s="1454" t="s">
        <v>592</v>
      </c>
      <c r="B139" s="1454"/>
      <c r="C139" s="1454"/>
      <c r="D139" s="1454"/>
      <c r="E139" s="1454"/>
      <c r="F139" s="1454"/>
      <c r="G139" s="1454"/>
      <c r="H139" s="1454"/>
      <c r="I139" s="1454"/>
    </row>
    <row r="140" spans="1:9" ht="30.75" customHeight="1">
      <c r="A140" s="138">
        <v>38</v>
      </c>
      <c r="B140" s="1445" t="s">
        <v>390</v>
      </c>
      <c r="C140" s="1445"/>
      <c r="D140" s="1445"/>
      <c r="E140" s="1445"/>
      <c r="F140" s="1445"/>
      <c r="G140" s="1445">
        <f>A140</f>
        <v>38</v>
      </c>
      <c r="H140" s="1445"/>
      <c r="I140" s="138">
        <f>A140</f>
        <v>38</v>
      </c>
    </row>
    <row r="141" spans="1:9" ht="53.25" customHeight="1">
      <c r="A141" s="1454" t="s">
        <v>391</v>
      </c>
      <c r="B141" s="1454"/>
      <c r="C141" s="1454"/>
      <c r="D141" s="1454"/>
      <c r="E141" s="1454"/>
      <c r="F141" s="1454"/>
      <c r="G141" s="1454"/>
      <c r="H141" s="1454"/>
      <c r="I141" s="1454"/>
    </row>
    <row r="142" spans="1:9" ht="23.4">
      <c r="A142" s="138">
        <v>39</v>
      </c>
      <c r="B142" s="1445" t="s">
        <v>392</v>
      </c>
      <c r="C142" s="1445"/>
      <c r="D142" s="1445"/>
      <c r="E142" s="1445"/>
      <c r="F142" s="1445"/>
      <c r="G142" s="1445">
        <f>A142</f>
        <v>39</v>
      </c>
      <c r="H142" s="1445"/>
      <c r="I142" s="138">
        <f>A142</f>
        <v>39</v>
      </c>
    </row>
    <row r="143" spans="1:9" ht="60.75" customHeight="1">
      <c r="A143" s="1454" t="s">
        <v>393</v>
      </c>
      <c r="B143" s="1454"/>
      <c r="C143" s="1454"/>
      <c r="D143" s="1454"/>
      <c r="E143" s="1454"/>
      <c r="F143" s="1454"/>
      <c r="G143" s="1454"/>
      <c r="H143" s="1454"/>
      <c r="I143" s="1454"/>
    </row>
    <row r="144" spans="1:9" ht="30.75" customHeight="1">
      <c r="A144" s="138">
        <v>40</v>
      </c>
      <c r="B144" s="1445" t="s">
        <v>394</v>
      </c>
      <c r="C144" s="1445"/>
      <c r="D144" s="1445"/>
      <c r="E144" s="1445"/>
      <c r="F144" s="1445"/>
      <c r="G144" s="1445">
        <f>A144</f>
        <v>40</v>
      </c>
      <c r="H144" s="1445"/>
      <c r="I144" s="138">
        <f>A144</f>
        <v>40</v>
      </c>
    </row>
    <row r="145" spans="1:9" ht="59.25" customHeight="1">
      <c r="A145" s="1454" t="s">
        <v>395</v>
      </c>
      <c r="B145" s="1454"/>
      <c r="C145" s="1454"/>
      <c r="D145" s="1454"/>
      <c r="E145" s="1454"/>
      <c r="F145" s="1454"/>
      <c r="G145" s="1454"/>
      <c r="H145" s="1454"/>
      <c r="I145" s="1454"/>
    </row>
    <row r="146" spans="1:9" ht="21">
      <c r="A146" s="1454"/>
      <c r="B146" s="1454"/>
      <c r="C146" s="1454"/>
      <c r="D146" s="1454"/>
      <c r="E146" s="1454"/>
      <c r="F146" s="1454"/>
      <c r="G146" s="1454"/>
      <c r="H146" s="1454"/>
      <c r="I146" s="1454"/>
    </row>
    <row r="147" spans="1:9" ht="21">
      <c r="A147" s="1454"/>
      <c r="B147" s="1454"/>
      <c r="C147" s="1454"/>
      <c r="D147" s="1454"/>
      <c r="E147" s="1454"/>
      <c r="F147" s="1454"/>
      <c r="G147" s="1454"/>
      <c r="H147" s="1454"/>
      <c r="I147" s="1454"/>
    </row>
    <row r="148" spans="1:9" ht="21">
      <c r="A148" s="1454"/>
      <c r="B148" s="1454"/>
      <c r="C148" s="1454"/>
      <c r="D148" s="1454"/>
      <c r="E148" s="1454"/>
      <c r="F148" s="1454"/>
      <c r="G148" s="1454"/>
      <c r="H148" s="1454"/>
      <c r="I148" s="1454"/>
    </row>
    <row r="149" spans="1:9" ht="21">
      <c r="A149" s="1454"/>
      <c r="B149" s="1454"/>
      <c r="C149" s="1454"/>
      <c r="D149" s="1454"/>
      <c r="E149" s="1454"/>
      <c r="F149" s="1454"/>
      <c r="G149" s="1454"/>
      <c r="H149" s="1454"/>
      <c r="I149" s="1454"/>
    </row>
    <row r="150" spans="1:9" ht="30" customHeight="1">
      <c r="A150" s="138">
        <v>41</v>
      </c>
      <c r="B150" s="1445" t="s">
        <v>396</v>
      </c>
      <c r="C150" s="1445"/>
      <c r="D150" s="1445"/>
      <c r="E150" s="1445"/>
      <c r="F150" s="1445"/>
      <c r="G150" s="1445">
        <f>A150</f>
        <v>41</v>
      </c>
      <c r="H150" s="1445"/>
      <c r="I150" s="138">
        <f>A150</f>
        <v>41</v>
      </c>
    </row>
    <row r="151" spans="1:9" ht="60" customHeight="1">
      <c r="A151" s="1454" t="s">
        <v>881</v>
      </c>
      <c r="B151" s="1454"/>
      <c r="C151" s="1454"/>
      <c r="D151" s="1454"/>
      <c r="E151" s="1454"/>
      <c r="F151" s="1454"/>
      <c r="G151" s="1454"/>
      <c r="H151" s="1454"/>
      <c r="I151" s="1454"/>
    </row>
    <row r="152" spans="1:9" ht="60" customHeight="1">
      <c r="A152" s="1454" t="s">
        <v>882</v>
      </c>
      <c r="B152" s="1454"/>
      <c r="C152" s="1454"/>
      <c r="D152" s="1454"/>
      <c r="E152" s="1454"/>
      <c r="F152" s="1454"/>
      <c r="G152" s="1454"/>
      <c r="H152" s="1454"/>
      <c r="I152" s="1454"/>
    </row>
    <row r="153" spans="1:9" ht="30" customHeight="1">
      <c r="A153" s="138">
        <v>42</v>
      </c>
      <c r="B153" s="1445" t="s">
        <v>398</v>
      </c>
      <c r="C153" s="1445"/>
      <c r="D153" s="1445"/>
      <c r="E153" s="1445"/>
      <c r="F153" s="1445"/>
      <c r="G153" s="1445">
        <f>A153</f>
        <v>42</v>
      </c>
      <c r="H153" s="1445"/>
      <c r="I153" s="138">
        <f>A153</f>
        <v>42</v>
      </c>
    </row>
    <row r="154" spans="1:9" ht="30" customHeight="1">
      <c r="A154" s="1454" t="s">
        <v>399</v>
      </c>
      <c r="B154" s="1454"/>
      <c r="C154" s="1454"/>
      <c r="D154" s="1454"/>
      <c r="E154" s="1454"/>
      <c r="F154" s="1454"/>
      <c r="G154" s="1454"/>
      <c r="H154" s="1454"/>
      <c r="I154" s="1454"/>
    </row>
    <row r="155" spans="1:9" ht="29.25" customHeight="1">
      <c r="A155" s="138">
        <v>43</v>
      </c>
      <c r="B155" s="1445" t="s">
        <v>400</v>
      </c>
      <c r="C155" s="1445"/>
      <c r="D155" s="1445"/>
      <c r="E155" s="1445"/>
      <c r="F155" s="1445"/>
      <c r="G155" s="1445">
        <f>A155</f>
        <v>43</v>
      </c>
      <c r="H155" s="1445"/>
      <c r="I155" s="138">
        <f>A155</f>
        <v>43</v>
      </c>
    </row>
    <row r="156" spans="1:9" ht="89.25" customHeight="1">
      <c r="A156" s="1454" t="s">
        <v>827</v>
      </c>
      <c r="B156" s="1454"/>
      <c r="C156" s="1454"/>
      <c r="D156" s="1454"/>
      <c r="E156" s="1454"/>
      <c r="F156" s="1454"/>
      <c r="G156" s="1454"/>
      <c r="H156" s="1454"/>
      <c r="I156" s="1454"/>
    </row>
    <row r="157" spans="1:9" ht="29.25" customHeight="1">
      <c r="A157" s="138">
        <v>44</v>
      </c>
      <c r="B157" s="1445" t="s">
        <v>402</v>
      </c>
      <c r="C157" s="1445"/>
      <c r="D157" s="1445"/>
      <c r="E157" s="1445"/>
      <c r="F157" s="1445"/>
      <c r="G157" s="1445">
        <f>A157</f>
        <v>44</v>
      </c>
      <c r="H157" s="1445"/>
      <c r="I157" s="138">
        <f>A157</f>
        <v>44</v>
      </c>
    </row>
    <row r="158" spans="1:9" ht="89.25" customHeight="1">
      <c r="A158" s="1454" t="s">
        <v>403</v>
      </c>
      <c r="B158" s="1454"/>
      <c r="C158" s="1454"/>
      <c r="D158" s="1454"/>
      <c r="E158" s="1454"/>
      <c r="F158" s="1454"/>
      <c r="G158" s="1454"/>
      <c r="H158" s="1454"/>
      <c r="I158" s="1454"/>
    </row>
    <row r="159" spans="1:9" ht="29.25" customHeight="1">
      <c r="A159" s="138">
        <v>45</v>
      </c>
      <c r="B159" s="1445" t="s">
        <v>404</v>
      </c>
      <c r="C159" s="1445"/>
      <c r="D159" s="1445"/>
      <c r="E159" s="1445"/>
      <c r="F159" s="1445"/>
      <c r="G159" s="1445">
        <f>A159</f>
        <v>45</v>
      </c>
      <c r="H159" s="1445"/>
      <c r="I159" s="138">
        <f>A159</f>
        <v>45</v>
      </c>
    </row>
    <row r="160" spans="1:9" ht="104.25" customHeight="1">
      <c r="A160" s="1454" t="s">
        <v>405</v>
      </c>
      <c r="B160" s="1454"/>
      <c r="C160" s="1454"/>
      <c r="D160" s="1454"/>
      <c r="E160" s="1454"/>
      <c r="F160" s="1454"/>
      <c r="G160" s="1454"/>
      <c r="H160" s="1454"/>
      <c r="I160" s="1454"/>
    </row>
    <row r="161" spans="1:9" ht="29.25" customHeight="1">
      <c r="A161" s="138">
        <v>46</v>
      </c>
      <c r="B161" s="1445" t="s">
        <v>406</v>
      </c>
      <c r="C161" s="1445"/>
      <c r="D161" s="1445"/>
      <c r="E161" s="1445"/>
      <c r="F161" s="1445"/>
      <c r="G161" s="1445">
        <f>A161</f>
        <v>46</v>
      </c>
      <c r="H161" s="1445"/>
      <c r="I161" s="138">
        <f>A161</f>
        <v>46</v>
      </c>
    </row>
    <row r="162" spans="1:9" ht="60" customHeight="1">
      <c r="A162" s="1454" t="s">
        <v>407</v>
      </c>
      <c r="B162" s="1454"/>
      <c r="C162" s="1454"/>
      <c r="D162" s="1454"/>
      <c r="E162" s="1454"/>
      <c r="F162" s="1454"/>
      <c r="G162" s="1454"/>
      <c r="H162" s="1454"/>
      <c r="I162" s="1454"/>
    </row>
    <row r="163" spans="1:9" ht="72.75" customHeight="1">
      <c r="A163" s="136"/>
      <c r="B163" s="136"/>
      <c r="C163" s="136"/>
      <c r="D163" s="136"/>
      <c r="E163" s="136"/>
      <c r="F163" s="136"/>
      <c r="G163" s="136"/>
      <c r="H163" s="136"/>
      <c r="I163" s="136"/>
    </row>
    <row r="164" spans="1:9" ht="29.25" customHeight="1">
      <c r="A164" s="138">
        <v>47</v>
      </c>
      <c r="B164" s="1445" t="s">
        <v>408</v>
      </c>
      <c r="C164" s="1445"/>
      <c r="D164" s="1445"/>
      <c r="E164" s="1445"/>
      <c r="F164" s="1445"/>
      <c r="G164" s="1445">
        <f>A164</f>
        <v>47</v>
      </c>
      <c r="H164" s="1445"/>
      <c r="I164" s="138">
        <f>A164</f>
        <v>47</v>
      </c>
    </row>
    <row r="165" spans="1:9" ht="60" customHeight="1">
      <c r="A165" s="1454" t="s">
        <v>409</v>
      </c>
      <c r="B165" s="1454"/>
      <c r="C165" s="1454"/>
      <c r="D165" s="1454"/>
      <c r="E165" s="1454"/>
      <c r="F165" s="1454"/>
      <c r="G165" s="1454"/>
      <c r="H165" s="1454"/>
      <c r="I165" s="1454"/>
    </row>
    <row r="166" spans="1:9" ht="29.25" customHeight="1">
      <c r="A166" s="138">
        <v>48</v>
      </c>
      <c r="B166" s="1445" t="s">
        <v>410</v>
      </c>
      <c r="C166" s="1445"/>
      <c r="D166" s="1445"/>
      <c r="E166" s="1445"/>
      <c r="F166" s="1445"/>
      <c r="G166" s="1445">
        <f>A166</f>
        <v>48</v>
      </c>
      <c r="H166" s="1445"/>
      <c r="I166" s="138">
        <f>A166</f>
        <v>48</v>
      </c>
    </row>
    <row r="167" spans="1:9" ht="60" customHeight="1">
      <c r="A167" s="1454" t="s">
        <v>411</v>
      </c>
      <c r="B167" s="1454"/>
      <c r="C167" s="1454"/>
      <c r="D167" s="1454"/>
      <c r="E167" s="1454"/>
      <c r="F167" s="1454"/>
      <c r="G167" s="1454"/>
      <c r="H167" s="1454"/>
      <c r="I167" s="1454"/>
    </row>
    <row r="168" spans="1:9" ht="29.25" customHeight="1">
      <c r="A168" s="138">
        <v>49</v>
      </c>
      <c r="B168" s="1445" t="s">
        <v>412</v>
      </c>
      <c r="C168" s="1445"/>
      <c r="D168" s="1445"/>
      <c r="E168" s="1445"/>
      <c r="F168" s="1445"/>
      <c r="G168" s="1445">
        <f>A168</f>
        <v>49</v>
      </c>
      <c r="H168" s="1445"/>
      <c r="I168" s="138">
        <f>A168</f>
        <v>49</v>
      </c>
    </row>
    <row r="169" spans="1:9" ht="60" customHeight="1">
      <c r="A169" s="1454" t="s">
        <v>413</v>
      </c>
      <c r="B169" s="1454"/>
      <c r="C169" s="1454"/>
      <c r="D169" s="1454"/>
      <c r="E169" s="1454"/>
      <c r="F169" s="1454"/>
      <c r="G169" s="1454"/>
      <c r="H169" s="1454"/>
      <c r="I169" s="1454"/>
    </row>
    <row r="170" spans="1:9" ht="28.5" customHeight="1">
      <c r="A170" s="138">
        <v>50</v>
      </c>
      <c r="B170" s="1445" t="s">
        <v>414</v>
      </c>
      <c r="C170" s="1445"/>
      <c r="D170" s="1445"/>
      <c r="E170" s="1445"/>
      <c r="F170" s="1445"/>
      <c r="G170" s="1445">
        <f>A170</f>
        <v>50</v>
      </c>
      <c r="H170" s="1445"/>
      <c r="I170" s="138">
        <f>A170</f>
        <v>50</v>
      </c>
    </row>
    <row r="171" spans="1:9" ht="60" customHeight="1">
      <c r="A171" s="1454" t="s">
        <v>828</v>
      </c>
      <c r="B171" s="1454"/>
      <c r="C171" s="1454"/>
      <c r="D171" s="1454"/>
      <c r="E171" s="1454"/>
      <c r="F171" s="1454"/>
      <c r="G171" s="1454"/>
      <c r="H171" s="1454"/>
      <c r="I171" s="1454"/>
    </row>
    <row r="172" spans="1:9" ht="30.75" customHeight="1">
      <c r="A172" s="138">
        <v>51</v>
      </c>
      <c r="B172" s="1445" t="s">
        <v>416</v>
      </c>
      <c r="C172" s="1445"/>
      <c r="D172" s="1445"/>
      <c r="E172" s="1445"/>
      <c r="F172" s="1445"/>
      <c r="G172" s="1445">
        <f>A172</f>
        <v>51</v>
      </c>
      <c r="H172" s="1445"/>
      <c r="I172" s="138">
        <f>A172</f>
        <v>51</v>
      </c>
    </row>
    <row r="173" spans="1:9" ht="60.75" customHeight="1">
      <c r="A173" s="1454" t="s">
        <v>829</v>
      </c>
      <c r="B173" s="1454"/>
      <c r="C173" s="1454"/>
      <c r="D173" s="1454"/>
      <c r="E173" s="1454"/>
      <c r="F173" s="1454"/>
      <c r="G173" s="1454"/>
      <c r="H173" s="1454"/>
      <c r="I173" s="1454"/>
    </row>
    <row r="174" spans="1:9" ht="30.75" customHeight="1">
      <c r="A174" s="138">
        <v>52</v>
      </c>
      <c r="B174" s="1445" t="s">
        <v>418</v>
      </c>
      <c r="C174" s="1445"/>
      <c r="D174" s="1445"/>
      <c r="E174" s="1445"/>
      <c r="F174" s="1445"/>
      <c r="G174" s="1445">
        <f>A174</f>
        <v>52</v>
      </c>
      <c r="H174" s="1445"/>
      <c r="I174" s="138">
        <f>A174</f>
        <v>52</v>
      </c>
    </row>
    <row r="175" spans="1:9" ht="105" customHeight="1">
      <c r="A175" s="1454" t="s">
        <v>830</v>
      </c>
      <c r="B175" s="1454"/>
      <c r="C175" s="1454"/>
      <c r="D175" s="1454"/>
      <c r="E175" s="1454"/>
      <c r="F175" s="1454"/>
      <c r="G175" s="1454"/>
      <c r="H175" s="1454"/>
      <c r="I175" s="1454"/>
    </row>
    <row r="176" spans="1:9" ht="30" customHeight="1">
      <c r="A176" s="138">
        <v>53</v>
      </c>
      <c r="B176" s="1445" t="s">
        <v>420</v>
      </c>
      <c r="C176" s="1445"/>
      <c r="D176" s="1445"/>
      <c r="E176" s="1445"/>
      <c r="F176" s="1445"/>
      <c r="G176" s="1445">
        <f>A176</f>
        <v>53</v>
      </c>
      <c r="H176" s="1445"/>
      <c r="I176" s="138">
        <f>A176</f>
        <v>53</v>
      </c>
    </row>
    <row r="177" spans="1:9" ht="60" customHeight="1">
      <c r="A177" s="1454" t="s">
        <v>421</v>
      </c>
      <c r="B177" s="1454"/>
      <c r="C177" s="1454"/>
      <c r="D177" s="1454"/>
      <c r="E177" s="1454"/>
      <c r="F177" s="1454"/>
      <c r="G177" s="1454"/>
      <c r="H177" s="1454"/>
      <c r="I177" s="1454"/>
    </row>
    <row r="178" spans="1:9" ht="62.25" customHeight="1">
      <c r="A178" s="1457"/>
      <c r="B178" s="1457"/>
      <c r="C178" s="1457"/>
      <c r="D178" s="1457"/>
      <c r="E178" s="1457"/>
      <c r="F178" s="1457"/>
      <c r="G178" s="1457"/>
      <c r="H178" s="1457"/>
      <c r="I178" s="1457"/>
    </row>
    <row r="179" spans="1:9" ht="29.25" customHeight="1">
      <c r="A179" s="138">
        <v>54</v>
      </c>
      <c r="B179" s="1445" t="s">
        <v>422</v>
      </c>
      <c r="C179" s="1445"/>
      <c r="D179" s="1445"/>
      <c r="E179" s="1445"/>
      <c r="F179" s="1445"/>
      <c r="G179" s="1445">
        <f>A179</f>
        <v>54</v>
      </c>
      <c r="H179" s="1445"/>
      <c r="I179" s="138">
        <f>A179</f>
        <v>54</v>
      </c>
    </row>
    <row r="180" spans="1:9" ht="119.25" customHeight="1">
      <c r="A180" s="1454" t="s">
        <v>831</v>
      </c>
      <c r="B180" s="1454"/>
      <c r="C180" s="1454"/>
      <c r="D180" s="1454"/>
      <c r="E180" s="1454"/>
      <c r="F180" s="1454"/>
      <c r="G180" s="1454"/>
      <c r="H180" s="1454"/>
      <c r="I180" s="1454"/>
    </row>
    <row r="181" spans="1:9" ht="29.25" customHeight="1">
      <c r="A181" s="138">
        <v>55</v>
      </c>
      <c r="B181" s="1445" t="s">
        <v>423</v>
      </c>
      <c r="C181" s="1445"/>
      <c r="D181" s="1445"/>
      <c r="E181" s="1445"/>
      <c r="F181" s="1445"/>
      <c r="G181" s="1445">
        <f>A181</f>
        <v>55</v>
      </c>
      <c r="H181" s="1445"/>
      <c r="I181" s="138">
        <f>A181</f>
        <v>55</v>
      </c>
    </row>
    <row r="182" spans="1:9" ht="108.75" customHeight="1">
      <c r="A182" s="1454" t="s">
        <v>424</v>
      </c>
      <c r="B182" s="1454"/>
      <c r="C182" s="1454"/>
      <c r="D182" s="1454"/>
      <c r="E182" s="1454"/>
      <c r="F182" s="1454"/>
      <c r="G182" s="1454"/>
      <c r="H182" s="1454"/>
      <c r="I182" s="1454"/>
    </row>
    <row r="183" spans="1:9" ht="29.25" customHeight="1">
      <c r="A183" s="138">
        <v>56</v>
      </c>
      <c r="B183" s="1445" t="s">
        <v>425</v>
      </c>
      <c r="C183" s="1445"/>
      <c r="D183" s="1445"/>
      <c r="E183" s="1445"/>
      <c r="F183" s="1445"/>
      <c r="G183" s="1445">
        <f>A183</f>
        <v>56</v>
      </c>
      <c r="H183" s="1445"/>
      <c r="I183" s="138">
        <f>A183</f>
        <v>56</v>
      </c>
    </row>
    <row r="184" spans="1:9" ht="57.75" customHeight="1">
      <c r="A184" s="1454" t="s">
        <v>426</v>
      </c>
      <c r="B184" s="1454"/>
      <c r="C184" s="1454"/>
      <c r="D184" s="1454"/>
      <c r="E184" s="1454"/>
      <c r="F184" s="1454"/>
      <c r="G184" s="1454"/>
      <c r="H184" s="1454"/>
      <c r="I184" s="1454"/>
    </row>
    <row r="185" spans="1:9" ht="29.25" customHeight="1">
      <c r="A185" s="138">
        <v>57</v>
      </c>
      <c r="B185" s="1445" t="s">
        <v>427</v>
      </c>
      <c r="C185" s="1445"/>
      <c r="D185" s="1445"/>
      <c r="E185" s="1445"/>
      <c r="F185" s="1445"/>
      <c r="G185" s="1445">
        <f>A185</f>
        <v>57</v>
      </c>
      <c r="H185" s="1445"/>
      <c r="I185" s="138">
        <f>A185</f>
        <v>57</v>
      </c>
    </row>
    <row r="186" spans="1:9" ht="60" customHeight="1">
      <c r="A186" s="1454" t="s">
        <v>832</v>
      </c>
      <c r="B186" s="1454"/>
      <c r="C186" s="1454"/>
      <c r="D186" s="1454"/>
      <c r="E186" s="1454"/>
      <c r="F186" s="1454"/>
      <c r="G186" s="1454"/>
      <c r="H186" s="1454"/>
      <c r="I186" s="1454"/>
    </row>
    <row r="187" spans="1:9" ht="29.25" customHeight="1">
      <c r="A187" s="138">
        <v>58</v>
      </c>
      <c r="B187" s="1445" t="s">
        <v>429</v>
      </c>
      <c r="C187" s="1445"/>
      <c r="D187" s="1445"/>
      <c r="E187" s="1445"/>
      <c r="F187" s="1445"/>
      <c r="G187" s="1445">
        <f>A187</f>
        <v>58</v>
      </c>
      <c r="H187" s="1445"/>
      <c r="I187" s="138">
        <f>A187</f>
        <v>58</v>
      </c>
    </row>
    <row r="188" spans="1:9" ht="59.25" customHeight="1">
      <c r="A188" s="1454" t="s">
        <v>833</v>
      </c>
      <c r="B188" s="1454"/>
      <c r="C188" s="1454"/>
      <c r="D188" s="1454"/>
      <c r="E188" s="1454"/>
      <c r="F188" s="1454"/>
      <c r="G188" s="1454"/>
      <c r="H188" s="1454"/>
      <c r="I188" s="1454"/>
    </row>
    <row r="189" spans="1:9" ht="29.25" customHeight="1">
      <c r="A189" s="138">
        <v>59</v>
      </c>
      <c r="B189" s="1445" t="s">
        <v>430</v>
      </c>
      <c r="C189" s="1445"/>
      <c r="D189" s="1445"/>
      <c r="E189" s="1445"/>
      <c r="F189" s="1445"/>
      <c r="G189" s="1445">
        <f>A189</f>
        <v>59</v>
      </c>
      <c r="H189" s="1445"/>
      <c r="I189" s="138">
        <f>A189</f>
        <v>59</v>
      </c>
    </row>
    <row r="190" spans="1:9" ht="60" customHeight="1">
      <c r="A190" s="1454" t="s">
        <v>834</v>
      </c>
      <c r="B190" s="1454"/>
      <c r="C190" s="1454"/>
      <c r="D190" s="1454"/>
      <c r="E190" s="1454"/>
      <c r="F190" s="1454"/>
      <c r="G190" s="1454"/>
      <c r="H190" s="1454"/>
      <c r="I190" s="1454"/>
    </row>
    <row r="191" spans="1:9" ht="60" customHeight="1">
      <c r="A191" s="136"/>
      <c r="B191" s="136"/>
      <c r="C191" s="136"/>
      <c r="D191" s="136"/>
      <c r="E191" s="136"/>
      <c r="F191" s="136"/>
      <c r="G191" s="136"/>
      <c r="H191" s="136"/>
      <c r="I191" s="136"/>
    </row>
    <row r="192" spans="1:9" ht="28.5" customHeight="1">
      <c r="A192" s="136"/>
      <c r="B192" s="136"/>
      <c r="C192" s="136"/>
      <c r="D192" s="136"/>
      <c r="E192" s="136"/>
      <c r="F192" s="136"/>
      <c r="G192" s="136"/>
      <c r="H192" s="136"/>
      <c r="I192" s="136"/>
    </row>
    <row r="193" spans="1:9" ht="29.25" customHeight="1">
      <c r="A193" s="138">
        <v>60</v>
      </c>
      <c r="B193" s="1445" t="s">
        <v>432</v>
      </c>
      <c r="C193" s="1445"/>
      <c r="D193" s="1445"/>
      <c r="E193" s="1445"/>
      <c r="F193" s="1445"/>
      <c r="G193" s="1445">
        <f>A193</f>
        <v>60</v>
      </c>
      <c r="H193" s="1445"/>
      <c r="I193" s="138">
        <f>A193</f>
        <v>60</v>
      </c>
    </row>
    <row r="194" spans="1:9" ht="157.5" customHeight="1">
      <c r="A194" s="1454" t="s">
        <v>974</v>
      </c>
      <c r="B194" s="1454"/>
      <c r="C194" s="1454"/>
      <c r="D194" s="1454"/>
      <c r="E194" s="1454"/>
      <c r="F194" s="1454"/>
      <c r="G194" s="1454"/>
      <c r="H194" s="1454"/>
      <c r="I194" s="1454"/>
    </row>
    <row r="195" spans="1:9" ht="29.25" customHeight="1">
      <c r="A195" s="138">
        <v>61</v>
      </c>
      <c r="B195" s="1445" t="s">
        <v>434</v>
      </c>
      <c r="C195" s="1445"/>
      <c r="D195" s="1445"/>
      <c r="E195" s="1445"/>
      <c r="F195" s="1445"/>
      <c r="G195" s="1445">
        <f>A195</f>
        <v>61</v>
      </c>
      <c r="H195" s="1445"/>
      <c r="I195" s="138">
        <f>A195</f>
        <v>61</v>
      </c>
    </row>
    <row r="196" spans="1:9" ht="88.5" customHeight="1">
      <c r="A196" s="1454" t="s">
        <v>435</v>
      </c>
      <c r="B196" s="1454"/>
      <c r="C196" s="1454"/>
      <c r="D196" s="1454"/>
      <c r="E196" s="1454"/>
      <c r="F196" s="1454"/>
      <c r="G196" s="1454"/>
      <c r="H196" s="1454"/>
      <c r="I196" s="1454"/>
    </row>
    <row r="197" spans="1:9" ht="29.25" customHeight="1">
      <c r="A197" s="138">
        <v>62</v>
      </c>
      <c r="B197" s="1445" t="s">
        <v>436</v>
      </c>
      <c r="C197" s="1445"/>
      <c r="D197" s="1445"/>
      <c r="E197" s="1445"/>
      <c r="F197" s="1445"/>
      <c r="G197" s="1445">
        <f>A197</f>
        <v>62</v>
      </c>
      <c r="H197" s="1445"/>
      <c r="I197" s="138">
        <f>A197</f>
        <v>62</v>
      </c>
    </row>
    <row r="198" spans="1:9" ht="60" customHeight="1">
      <c r="A198" s="1454" t="s">
        <v>883</v>
      </c>
      <c r="B198" s="1454"/>
      <c r="C198" s="1454"/>
      <c r="D198" s="1454"/>
      <c r="E198" s="1454"/>
      <c r="F198" s="1454"/>
      <c r="G198" s="1454"/>
      <c r="H198" s="1454"/>
      <c r="I198" s="1454"/>
    </row>
    <row r="199" spans="1:9" ht="29.25" customHeight="1">
      <c r="A199" s="138">
        <v>63</v>
      </c>
      <c r="B199" s="1445" t="s">
        <v>437</v>
      </c>
      <c r="C199" s="1445"/>
      <c r="D199" s="1445"/>
      <c r="E199" s="1445"/>
      <c r="F199" s="1445"/>
      <c r="G199" s="1445">
        <f>A199</f>
        <v>63</v>
      </c>
      <c r="H199" s="1445"/>
      <c r="I199" s="138">
        <f>A199</f>
        <v>63</v>
      </c>
    </row>
    <row r="200" spans="1:9" ht="60" customHeight="1">
      <c r="A200" s="1454" t="s">
        <v>835</v>
      </c>
      <c r="B200" s="1454"/>
      <c r="C200" s="1454"/>
      <c r="D200" s="1454"/>
      <c r="E200" s="1454"/>
      <c r="F200" s="1454"/>
      <c r="G200" s="1454"/>
      <c r="H200" s="1454"/>
      <c r="I200" s="1454"/>
    </row>
    <row r="201" spans="1:9" ht="29.25" customHeight="1">
      <c r="A201" s="138">
        <v>64</v>
      </c>
      <c r="B201" s="1445" t="s">
        <v>439</v>
      </c>
      <c r="C201" s="1445"/>
      <c r="D201" s="1445"/>
      <c r="E201" s="1445"/>
      <c r="F201" s="1445"/>
      <c r="G201" s="1445">
        <f>A201</f>
        <v>64</v>
      </c>
      <c r="H201" s="1445"/>
      <c r="I201" s="138">
        <f>A201</f>
        <v>64</v>
      </c>
    </row>
    <row r="202" spans="1:9" ht="60" customHeight="1">
      <c r="A202" s="1454" t="s">
        <v>440</v>
      </c>
      <c r="B202" s="1454"/>
      <c r="C202" s="1454"/>
      <c r="D202" s="1454"/>
      <c r="E202" s="1454"/>
      <c r="F202" s="1454"/>
      <c r="G202" s="1454"/>
      <c r="H202" s="1454"/>
      <c r="I202" s="1454"/>
    </row>
    <row r="203" spans="1:9" ht="30.75" customHeight="1">
      <c r="A203" s="138">
        <v>65</v>
      </c>
      <c r="B203" s="1445" t="s">
        <v>441</v>
      </c>
      <c r="C203" s="1445"/>
      <c r="D203" s="1445"/>
      <c r="E203" s="1445"/>
      <c r="F203" s="1445"/>
      <c r="G203" s="1445">
        <f>A203</f>
        <v>65</v>
      </c>
      <c r="H203" s="1445"/>
      <c r="I203" s="138">
        <f>A203</f>
        <v>65</v>
      </c>
    </row>
    <row r="204" spans="1:9" ht="60" customHeight="1">
      <c r="A204" s="1454" t="s">
        <v>442</v>
      </c>
      <c r="B204" s="1454"/>
      <c r="C204" s="1454"/>
      <c r="D204" s="1454"/>
      <c r="E204" s="1454"/>
      <c r="F204" s="1454"/>
      <c r="G204" s="1454"/>
      <c r="H204" s="1454"/>
      <c r="I204" s="1454"/>
    </row>
    <row r="205" spans="1:9" ht="29.25" customHeight="1">
      <c r="A205" s="138">
        <v>66</v>
      </c>
      <c r="B205" s="1445" t="s">
        <v>613</v>
      </c>
      <c r="C205" s="1445"/>
      <c r="D205" s="1445"/>
      <c r="E205" s="1445"/>
      <c r="F205" s="1445"/>
      <c r="G205" s="1445">
        <f>A205</f>
        <v>66</v>
      </c>
      <c r="H205" s="1445"/>
      <c r="I205" s="138">
        <f>A205</f>
        <v>66</v>
      </c>
    </row>
    <row r="206" spans="1:9" ht="36" customHeight="1">
      <c r="A206" s="1454" t="s">
        <v>836</v>
      </c>
      <c r="B206" s="1454"/>
      <c r="C206" s="1454"/>
      <c r="D206" s="1454"/>
      <c r="E206" s="1454"/>
      <c r="F206" s="1454"/>
      <c r="G206" s="1454"/>
      <c r="H206" s="1454"/>
      <c r="I206" s="1454"/>
    </row>
    <row r="207" spans="1:9" ht="12.75" customHeight="1">
      <c r="A207" s="136"/>
      <c r="B207" s="136"/>
      <c r="C207" s="136"/>
      <c r="D207" s="136"/>
      <c r="E207" s="136"/>
      <c r="F207" s="136"/>
      <c r="G207" s="136"/>
      <c r="H207" s="136"/>
      <c r="I207" s="136"/>
    </row>
    <row r="208" spans="1:9" ht="29.25" customHeight="1">
      <c r="A208" s="138">
        <v>67</v>
      </c>
      <c r="B208" s="1445" t="s">
        <v>443</v>
      </c>
      <c r="C208" s="1445"/>
      <c r="D208" s="1445"/>
      <c r="E208" s="1445"/>
      <c r="F208" s="1445"/>
      <c r="G208" s="1445">
        <f>A208</f>
        <v>67</v>
      </c>
      <c r="H208" s="1445"/>
      <c r="I208" s="138">
        <f>A208</f>
        <v>67</v>
      </c>
    </row>
    <row r="209" spans="1:9" ht="60" customHeight="1">
      <c r="A209" s="1454" t="s">
        <v>444</v>
      </c>
      <c r="B209" s="1454"/>
      <c r="C209" s="1454"/>
      <c r="D209" s="1454"/>
      <c r="E209" s="1454"/>
      <c r="F209" s="1454"/>
      <c r="G209" s="1454"/>
      <c r="H209" s="1454"/>
      <c r="I209" s="1454"/>
    </row>
    <row r="210" spans="1:9" ht="29.25" customHeight="1">
      <c r="A210" s="138">
        <v>68</v>
      </c>
      <c r="B210" s="1445" t="s">
        <v>445</v>
      </c>
      <c r="C210" s="1445"/>
      <c r="D210" s="1445"/>
      <c r="E210" s="1445"/>
      <c r="F210" s="1445"/>
      <c r="G210" s="1445">
        <f>A210</f>
        <v>68</v>
      </c>
      <c r="H210" s="1445"/>
      <c r="I210" s="138">
        <f>A210</f>
        <v>68</v>
      </c>
    </row>
    <row r="211" spans="1:9" ht="60" customHeight="1">
      <c r="A211" s="1454" t="s">
        <v>884</v>
      </c>
      <c r="B211" s="1454"/>
      <c r="C211" s="1454"/>
      <c r="D211" s="1454"/>
      <c r="E211" s="1454"/>
      <c r="F211" s="1454"/>
      <c r="G211" s="1454"/>
      <c r="H211" s="1454"/>
      <c r="I211" s="1454"/>
    </row>
    <row r="212" spans="1:9" ht="29.25" customHeight="1">
      <c r="A212" s="138">
        <v>69</v>
      </c>
      <c r="B212" s="1445" t="s">
        <v>837</v>
      </c>
      <c r="C212" s="1445"/>
      <c r="D212" s="1445"/>
      <c r="E212" s="1445"/>
      <c r="F212" s="1445"/>
      <c r="G212" s="1445">
        <f>A212</f>
        <v>69</v>
      </c>
      <c r="H212" s="1445"/>
      <c r="I212" s="138">
        <f>A212</f>
        <v>69</v>
      </c>
    </row>
    <row r="213" spans="1:9" ht="60" customHeight="1">
      <c r="A213" s="1454" t="s">
        <v>838</v>
      </c>
      <c r="B213" s="1454"/>
      <c r="C213" s="1454"/>
      <c r="D213" s="1454"/>
      <c r="E213" s="1454"/>
      <c r="F213" s="1454"/>
      <c r="G213" s="1454"/>
      <c r="H213" s="1454"/>
      <c r="I213" s="1454"/>
    </row>
    <row r="214" spans="1:9" ht="29.25" customHeight="1">
      <c r="A214" s="138">
        <v>70</v>
      </c>
      <c r="B214" s="1445" t="s">
        <v>362</v>
      </c>
      <c r="C214" s="1445"/>
      <c r="D214" s="1445"/>
      <c r="E214" s="1445"/>
      <c r="F214" s="1445"/>
      <c r="G214" s="1445">
        <f>A214</f>
        <v>70</v>
      </c>
      <c r="H214" s="1445"/>
      <c r="I214" s="138">
        <f>A214</f>
        <v>70</v>
      </c>
    </row>
    <row r="215" spans="1:9" ht="60.75" customHeight="1">
      <c r="A215" s="1454" t="s">
        <v>449</v>
      </c>
      <c r="B215" s="1454"/>
      <c r="C215" s="1454"/>
      <c r="D215" s="1454"/>
      <c r="E215" s="1454"/>
      <c r="F215" s="1454"/>
      <c r="G215" s="1454"/>
      <c r="H215" s="1454"/>
      <c r="I215" s="1454"/>
    </row>
    <row r="216" spans="1:9" ht="29.25" customHeight="1">
      <c r="A216" s="138">
        <v>71</v>
      </c>
      <c r="B216" s="1445" t="s">
        <v>450</v>
      </c>
      <c r="C216" s="1445"/>
      <c r="D216" s="1445"/>
      <c r="E216" s="1445"/>
      <c r="F216" s="1445"/>
      <c r="G216" s="1445">
        <f>A216</f>
        <v>71</v>
      </c>
      <c r="H216" s="1445"/>
      <c r="I216" s="138">
        <f>A216</f>
        <v>71</v>
      </c>
    </row>
    <row r="217" spans="1:9" ht="60.75" customHeight="1">
      <c r="A217" s="1454" t="s">
        <v>451</v>
      </c>
      <c r="B217" s="1454"/>
      <c r="C217" s="1454"/>
      <c r="D217" s="1454"/>
      <c r="E217" s="1454"/>
      <c r="F217" s="1454"/>
      <c r="G217" s="1454"/>
      <c r="H217" s="1454"/>
      <c r="I217" s="1454"/>
    </row>
    <row r="218" spans="1:9" ht="29.25" customHeight="1">
      <c r="A218" s="138">
        <v>72</v>
      </c>
      <c r="B218" s="1445" t="s">
        <v>452</v>
      </c>
      <c r="C218" s="1445"/>
      <c r="D218" s="1445"/>
      <c r="E218" s="1445"/>
      <c r="F218" s="1445"/>
      <c r="G218" s="1445">
        <f>A218</f>
        <v>72</v>
      </c>
      <c r="H218" s="1445"/>
      <c r="I218" s="138">
        <f>A218</f>
        <v>72</v>
      </c>
    </row>
    <row r="219" spans="1:9" ht="60.75" customHeight="1">
      <c r="A219" s="1454" t="s">
        <v>453</v>
      </c>
      <c r="B219" s="1454"/>
      <c r="C219" s="1454"/>
      <c r="D219" s="1454"/>
      <c r="E219" s="1454"/>
      <c r="F219" s="1454"/>
      <c r="G219" s="1454"/>
      <c r="H219" s="1454"/>
      <c r="I219" s="1454"/>
    </row>
    <row r="220" spans="1:9" ht="30" customHeight="1">
      <c r="A220" s="138">
        <v>73</v>
      </c>
      <c r="B220" s="1445" t="s">
        <v>454</v>
      </c>
      <c r="C220" s="1445"/>
      <c r="D220" s="1445"/>
      <c r="E220" s="1445"/>
      <c r="F220" s="1445"/>
      <c r="G220" s="1445">
        <f>A220</f>
        <v>73</v>
      </c>
      <c r="H220" s="1445"/>
      <c r="I220" s="138">
        <f>A220</f>
        <v>73</v>
      </c>
    </row>
    <row r="221" spans="1:9" ht="60" customHeight="1">
      <c r="A221" s="1454" t="s">
        <v>455</v>
      </c>
      <c r="B221" s="1454"/>
      <c r="C221" s="1454"/>
      <c r="D221" s="1454"/>
      <c r="E221" s="1454"/>
      <c r="F221" s="1454"/>
      <c r="G221" s="1454"/>
      <c r="H221" s="1454"/>
      <c r="I221" s="1454"/>
    </row>
    <row r="222" spans="1:9" ht="30" customHeight="1">
      <c r="A222" s="138">
        <v>74</v>
      </c>
      <c r="B222" s="1445" t="s">
        <v>456</v>
      </c>
      <c r="C222" s="1445"/>
      <c r="D222" s="1445"/>
      <c r="E222" s="1445"/>
      <c r="F222" s="1445"/>
      <c r="G222" s="1445">
        <f>A222</f>
        <v>74</v>
      </c>
      <c r="H222" s="1445"/>
      <c r="I222" s="138">
        <f>A222</f>
        <v>74</v>
      </c>
    </row>
    <row r="223" spans="1:9" ht="30.75" customHeight="1">
      <c r="A223" s="1454" t="s">
        <v>457</v>
      </c>
      <c r="B223" s="1454"/>
      <c r="C223" s="1454"/>
      <c r="D223" s="1454"/>
      <c r="E223" s="1454"/>
      <c r="F223" s="1454"/>
      <c r="G223" s="1454"/>
      <c r="H223" s="1454"/>
      <c r="I223" s="1454"/>
    </row>
    <row r="224" spans="1:9" ht="30.75" customHeight="1">
      <c r="A224" s="138">
        <v>75</v>
      </c>
      <c r="B224" s="1445" t="s">
        <v>458</v>
      </c>
      <c r="C224" s="1445"/>
      <c r="D224" s="1445"/>
      <c r="E224" s="1445"/>
      <c r="F224" s="1445"/>
      <c r="G224" s="1445">
        <f>A224</f>
        <v>75</v>
      </c>
      <c r="H224" s="1445"/>
      <c r="I224" s="138">
        <f>A224</f>
        <v>75</v>
      </c>
    </row>
    <row r="225" spans="1:9" ht="30" customHeight="1">
      <c r="A225" s="1454" t="s">
        <v>459</v>
      </c>
      <c r="B225" s="1454"/>
      <c r="C225" s="1454"/>
      <c r="D225" s="1454"/>
      <c r="E225" s="1454"/>
      <c r="F225" s="1454"/>
      <c r="G225" s="1454"/>
      <c r="H225" s="1454"/>
      <c r="I225" s="1454"/>
    </row>
    <row r="226" spans="1:9" ht="29.25" customHeight="1">
      <c r="A226" s="138">
        <v>76</v>
      </c>
      <c r="B226" s="1445" t="s">
        <v>460</v>
      </c>
      <c r="C226" s="1445"/>
      <c r="D226" s="1445"/>
      <c r="E226" s="1445"/>
      <c r="F226" s="1445"/>
      <c r="G226" s="1445">
        <f>A226</f>
        <v>76</v>
      </c>
      <c r="H226" s="1445"/>
      <c r="I226" s="138">
        <f>A226</f>
        <v>76</v>
      </c>
    </row>
    <row r="227" spans="1:9" ht="60.75" customHeight="1">
      <c r="A227" s="1454" t="s">
        <v>509</v>
      </c>
      <c r="B227" s="1454"/>
      <c r="C227" s="1454"/>
      <c r="D227" s="1454"/>
      <c r="E227" s="1454"/>
      <c r="F227" s="1454"/>
      <c r="G227" s="1454"/>
      <c r="H227" s="1454"/>
      <c r="I227" s="1454"/>
    </row>
    <row r="228" spans="1:9" ht="29.25" customHeight="1">
      <c r="A228" s="138">
        <v>77</v>
      </c>
      <c r="B228" s="1445" t="s">
        <v>461</v>
      </c>
      <c r="C228" s="1445"/>
      <c r="D228" s="1445"/>
      <c r="E228" s="1445"/>
      <c r="F228" s="1445"/>
      <c r="G228" s="1445">
        <f>A228</f>
        <v>77</v>
      </c>
      <c r="H228" s="1445"/>
      <c r="I228" s="138">
        <f>A228</f>
        <v>77</v>
      </c>
    </row>
    <row r="229" spans="1:9" ht="88.5" customHeight="1">
      <c r="A229" s="1454" t="s">
        <v>501</v>
      </c>
      <c r="B229" s="1454"/>
      <c r="C229" s="1454"/>
      <c r="D229" s="1454"/>
      <c r="E229" s="1454"/>
      <c r="F229" s="1454"/>
      <c r="G229" s="1454"/>
      <c r="H229" s="1454"/>
      <c r="I229" s="1454"/>
    </row>
    <row r="230" spans="1:9" ht="30.75" customHeight="1">
      <c r="A230" s="138">
        <v>78</v>
      </c>
      <c r="B230" s="1445" t="s">
        <v>462</v>
      </c>
      <c r="C230" s="1445"/>
      <c r="D230" s="1445"/>
      <c r="E230" s="1445"/>
      <c r="F230" s="1445"/>
      <c r="G230" s="1445">
        <f>A230</f>
        <v>78</v>
      </c>
      <c r="H230" s="1445"/>
      <c r="I230" s="138">
        <f>A230</f>
        <v>78</v>
      </c>
    </row>
    <row r="231" spans="1:9" ht="125.25" customHeight="1">
      <c r="A231" s="1454" t="s">
        <v>463</v>
      </c>
      <c r="B231" s="1454"/>
      <c r="C231" s="1454"/>
      <c r="D231" s="1454"/>
      <c r="E231" s="1454"/>
      <c r="F231" s="1454"/>
      <c r="G231" s="1454"/>
      <c r="H231" s="1454"/>
      <c r="I231" s="1454"/>
    </row>
    <row r="232" spans="1:9" ht="29.25" customHeight="1">
      <c r="A232" s="1445" t="s">
        <v>267</v>
      </c>
      <c r="B232" s="1445"/>
      <c r="C232" s="1445"/>
      <c r="D232" s="1445"/>
      <c r="E232" s="1445"/>
      <c r="F232" s="1445"/>
      <c r="G232" s="1445"/>
      <c r="H232" s="1445"/>
      <c r="I232" s="1445"/>
    </row>
    <row r="233" spans="1:9">
      <c r="A233" s="1443"/>
      <c r="B233" s="1443"/>
      <c r="C233" s="1443"/>
      <c r="D233" s="1443"/>
      <c r="E233" s="1443"/>
      <c r="F233" s="1443"/>
      <c r="G233" s="1443"/>
      <c r="H233" s="1443"/>
      <c r="I233" s="1443"/>
    </row>
    <row r="234" spans="1:9" ht="30" customHeight="1">
      <c r="A234" s="1447" t="s">
        <v>886</v>
      </c>
      <c r="B234" s="1447"/>
      <c r="C234" s="1447" t="s">
        <v>885</v>
      </c>
      <c r="D234" s="1447"/>
      <c r="E234" s="1447"/>
      <c r="F234" s="1447" t="s">
        <v>887</v>
      </c>
      <c r="G234" s="1447"/>
      <c r="H234" s="1447"/>
      <c r="I234" s="1447"/>
    </row>
    <row r="235" spans="1:9" ht="30" customHeight="1">
      <c r="A235" s="1448">
        <f>المدخلات!AR10</f>
        <v>0</v>
      </c>
      <c r="B235" s="1448"/>
      <c r="C235" s="1449" t="s">
        <v>270</v>
      </c>
      <c r="D235" s="1449"/>
      <c r="E235" s="1449"/>
      <c r="F235" s="1448" t="str">
        <f>المدخلات!P3</f>
        <v>احمد ابراهيم النعيمي</v>
      </c>
      <c r="G235" s="1448"/>
      <c r="H235" s="1448"/>
      <c r="I235" s="1448"/>
    </row>
    <row r="236" spans="1:9">
      <c r="A236" s="1435"/>
      <c r="B236" s="1436"/>
      <c r="C236" s="1435"/>
      <c r="D236" s="1441"/>
      <c r="E236" s="1436"/>
      <c r="F236" s="1435"/>
      <c r="G236" s="1441"/>
      <c r="H236" s="1441"/>
      <c r="I236" s="1436"/>
    </row>
    <row r="237" spans="1:9">
      <c r="A237" s="1437"/>
      <c r="B237" s="1438"/>
      <c r="C237" s="1437"/>
      <c r="D237" s="1442"/>
      <c r="E237" s="1438"/>
      <c r="F237" s="1437"/>
      <c r="G237" s="1442"/>
      <c r="H237" s="1442"/>
      <c r="I237" s="1438"/>
    </row>
    <row r="238" spans="1:9">
      <c r="A238" s="1437"/>
      <c r="B238" s="1438"/>
      <c r="C238" s="1437"/>
      <c r="D238" s="1442"/>
      <c r="E238" s="1438"/>
      <c r="F238" s="1437"/>
      <c r="G238" s="1442"/>
      <c r="H238" s="1442"/>
      <c r="I238" s="1438"/>
    </row>
    <row r="239" spans="1:9">
      <c r="A239" s="1437"/>
      <c r="B239" s="1438"/>
      <c r="C239" s="1437"/>
      <c r="D239" s="1442"/>
      <c r="E239" s="1438"/>
      <c r="F239" s="1437"/>
      <c r="G239" s="1442"/>
      <c r="H239" s="1442"/>
      <c r="I239" s="1438"/>
    </row>
    <row r="240" spans="1:9">
      <c r="A240" s="1437"/>
      <c r="B240" s="1438"/>
      <c r="C240" s="1437"/>
      <c r="D240" s="1442"/>
      <c r="E240" s="1438"/>
      <c r="F240" s="1437"/>
      <c r="G240" s="1442"/>
      <c r="H240" s="1442"/>
      <c r="I240" s="1438"/>
    </row>
    <row r="241" spans="1:9">
      <c r="A241" s="1437"/>
      <c r="B241" s="1438"/>
      <c r="C241" s="1437"/>
      <c r="D241" s="1442"/>
      <c r="E241" s="1438"/>
      <c r="F241" s="1437"/>
      <c r="G241" s="1442"/>
      <c r="H241" s="1442"/>
      <c r="I241" s="1438"/>
    </row>
    <row r="242" spans="1:9">
      <c r="A242" s="1437"/>
      <c r="B242" s="1438"/>
      <c r="C242" s="1437"/>
      <c r="D242" s="1442"/>
      <c r="E242" s="1438"/>
      <c r="F242" s="1437"/>
      <c r="G242" s="1442"/>
      <c r="H242" s="1442"/>
      <c r="I242" s="1438"/>
    </row>
    <row r="243" spans="1:9">
      <c r="A243" s="1437"/>
      <c r="B243" s="1438"/>
      <c r="C243" s="1437"/>
      <c r="D243" s="1442"/>
      <c r="E243" s="1438"/>
      <c r="F243" s="1437"/>
      <c r="G243" s="1442"/>
      <c r="H243" s="1442"/>
      <c r="I243" s="1438"/>
    </row>
    <row r="244" spans="1:9">
      <c r="A244" s="1439"/>
      <c r="B244" s="1440"/>
      <c r="C244" s="1439"/>
      <c r="D244" s="1443"/>
      <c r="E244" s="1440"/>
      <c r="F244" s="1439"/>
      <c r="G244" s="1443"/>
      <c r="H244" s="1443"/>
      <c r="I244" s="1440"/>
    </row>
  </sheetData>
  <mergeCells count="239">
    <mergeCell ref="A64:I64"/>
    <mergeCell ref="A65:I65"/>
    <mergeCell ref="A51:I51"/>
    <mergeCell ref="A52:I52"/>
    <mergeCell ref="B53:H53"/>
    <mergeCell ref="A54:I54"/>
    <mergeCell ref="A37:I37"/>
    <mergeCell ref="A38:I38"/>
    <mergeCell ref="A33:I33"/>
    <mergeCell ref="B39:H39"/>
    <mergeCell ref="B58:H58"/>
    <mergeCell ref="A59:I59"/>
    <mergeCell ref="A61:I61"/>
    <mergeCell ref="B62:H62"/>
    <mergeCell ref="A63:I63"/>
    <mergeCell ref="B49:H49"/>
    <mergeCell ref="A50:I50"/>
    <mergeCell ref="A42:I42"/>
    <mergeCell ref="B60:H60"/>
    <mergeCell ref="A21:I21"/>
    <mergeCell ref="A23:I23"/>
    <mergeCell ref="A24:I24"/>
    <mergeCell ref="A30:I30"/>
    <mergeCell ref="B32:H32"/>
    <mergeCell ref="A29:I29"/>
    <mergeCell ref="A41:I41"/>
    <mergeCell ref="A25:C25"/>
    <mergeCell ref="D25:F25"/>
    <mergeCell ref="G25:I25"/>
    <mergeCell ref="A26:C26"/>
    <mergeCell ref="D26:F26"/>
    <mergeCell ref="G26:I26"/>
    <mergeCell ref="A27:I27"/>
    <mergeCell ref="A40:I40"/>
    <mergeCell ref="A28:I28"/>
    <mergeCell ref="B34:H34"/>
    <mergeCell ref="A35:I35"/>
    <mergeCell ref="A36:I36"/>
    <mergeCell ref="A22:I22"/>
    <mergeCell ref="A1:I1"/>
    <mergeCell ref="A3:I3"/>
    <mergeCell ref="A4:I4"/>
    <mergeCell ref="A6:I6"/>
    <mergeCell ref="A7:I7"/>
    <mergeCell ref="A9:I9"/>
    <mergeCell ref="D10:I10"/>
    <mergeCell ref="D11:I11"/>
    <mergeCell ref="D12:I12"/>
    <mergeCell ref="B10:C10"/>
    <mergeCell ref="B11:C11"/>
    <mergeCell ref="B12:C12"/>
    <mergeCell ref="A66:I66"/>
    <mergeCell ref="A55:I57"/>
    <mergeCell ref="A67:I67"/>
    <mergeCell ref="A68:I68"/>
    <mergeCell ref="B69:H69"/>
    <mergeCell ref="A70:I70"/>
    <mergeCell ref="A13:I13"/>
    <mergeCell ref="A14:I14"/>
    <mergeCell ref="D15:I15"/>
    <mergeCell ref="D16:I16"/>
    <mergeCell ref="D17:I17"/>
    <mergeCell ref="A18:I18"/>
    <mergeCell ref="E19:I19"/>
    <mergeCell ref="A15:C15"/>
    <mergeCell ref="A16:C16"/>
    <mergeCell ref="A17:C17"/>
    <mergeCell ref="A43:I43"/>
    <mergeCell ref="A44:I44"/>
    <mergeCell ref="A45:I45"/>
    <mergeCell ref="A46:I46"/>
    <mergeCell ref="A47:I47"/>
    <mergeCell ref="A48:I48"/>
    <mergeCell ref="A19:D19"/>
    <mergeCell ref="A20:I20"/>
    <mergeCell ref="A80:I80"/>
    <mergeCell ref="B81:H81"/>
    <mergeCell ref="A82:I82"/>
    <mergeCell ref="B83:H83"/>
    <mergeCell ref="B85:H85"/>
    <mergeCell ref="A84:I84"/>
    <mergeCell ref="A86:I86"/>
    <mergeCell ref="B87:H87"/>
    <mergeCell ref="B71:H71"/>
    <mergeCell ref="B73:H73"/>
    <mergeCell ref="A72:I72"/>
    <mergeCell ref="A74:I74"/>
    <mergeCell ref="B75:H75"/>
    <mergeCell ref="A76:I76"/>
    <mergeCell ref="B77:H77"/>
    <mergeCell ref="A78:I78"/>
    <mergeCell ref="B79:H79"/>
    <mergeCell ref="B95:H95"/>
    <mergeCell ref="B97:H97"/>
    <mergeCell ref="B99:H99"/>
    <mergeCell ref="A96:I96"/>
    <mergeCell ref="A98:I98"/>
    <mergeCell ref="A88:I88"/>
    <mergeCell ref="A92:H92"/>
    <mergeCell ref="B89:H89"/>
    <mergeCell ref="A90:I90"/>
    <mergeCell ref="B91:H91"/>
    <mergeCell ref="B93:H93"/>
    <mergeCell ref="A94:I94"/>
    <mergeCell ref="A110:I110"/>
    <mergeCell ref="A112:I112"/>
    <mergeCell ref="C114:I114"/>
    <mergeCell ref="A116:I116"/>
    <mergeCell ref="B109:H109"/>
    <mergeCell ref="A100:I100"/>
    <mergeCell ref="A101:I101"/>
    <mergeCell ref="A102:I102"/>
    <mergeCell ref="A103:I103"/>
    <mergeCell ref="A104:I104"/>
    <mergeCell ref="A105:I105"/>
    <mergeCell ref="A106:I106"/>
    <mergeCell ref="A107:I107"/>
    <mergeCell ref="A108:I108"/>
    <mergeCell ref="B117:H117"/>
    <mergeCell ref="B119:H119"/>
    <mergeCell ref="B123:H123"/>
    <mergeCell ref="A118:I118"/>
    <mergeCell ref="A120:I120"/>
    <mergeCell ref="A124:I124"/>
    <mergeCell ref="B111:H111"/>
    <mergeCell ref="B113:H113"/>
    <mergeCell ref="B115:H115"/>
    <mergeCell ref="B131:H131"/>
    <mergeCell ref="B136:H136"/>
    <mergeCell ref="B138:H138"/>
    <mergeCell ref="A132:I132"/>
    <mergeCell ref="A133:I135"/>
    <mergeCell ref="A137:I137"/>
    <mergeCell ref="A139:I139"/>
    <mergeCell ref="B140:H140"/>
    <mergeCell ref="B125:H125"/>
    <mergeCell ref="B127:H127"/>
    <mergeCell ref="B129:H129"/>
    <mergeCell ref="A126:I126"/>
    <mergeCell ref="A128:I128"/>
    <mergeCell ref="A130:I130"/>
    <mergeCell ref="B193:H193"/>
    <mergeCell ref="B195:H195"/>
    <mergeCell ref="B197:H197"/>
    <mergeCell ref="B199:H199"/>
    <mergeCell ref="B142:H142"/>
    <mergeCell ref="B144:H144"/>
    <mergeCell ref="B150:H150"/>
    <mergeCell ref="A141:I141"/>
    <mergeCell ref="A143:I143"/>
    <mergeCell ref="A145:I145"/>
    <mergeCell ref="A146:I146"/>
    <mergeCell ref="A147:I147"/>
    <mergeCell ref="A148:I148"/>
    <mergeCell ref="A149:I149"/>
    <mergeCell ref="A151:I151"/>
    <mergeCell ref="B187:H187"/>
    <mergeCell ref="B189:H189"/>
    <mergeCell ref="A209:I209"/>
    <mergeCell ref="B201:H201"/>
    <mergeCell ref="B203:H203"/>
    <mergeCell ref="B205:H205"/>
    <mergeCell ref="B208:H208"/>
    <mergeCell ref="A194:I194"/>
    <mergeCell ref="A196:I196"/>
    <mergeCell ref="A198:I198"/>
    <mergeCell ref="A200:I200"/>
    <mergeCell ref="F236:I244"/>
    <mergeCell ref="A211:I211"/>
    <mergeCell ref="A213:I213"/>
    <mergeCell ref="A215:I215"/>
    <mergeCell ref="A217:I217"/>
    <mergeCell ref="B210:H210"/>
    <mergeCell ref="B212:H212"/>
    <mergeCell ref="B214:H214"/>
    <mergeCell ref="B216:H216"/>
    <mergeCell ref="A221:I221"/>
    <mergeCell ref="A223:I223"/>
    <mergeCell ref="A225:I225"/>
    <mergeCell ref="B218:H218"/>
    <mergeCell ref="B220:H220"/>
    <mergeCell ref="B222:H222"/>
    <mergeCell ref="B224:H224"/>
    <mergeCell ref="B226:H226"/>
    <mergeCell ref="A235:B235"/>
    <mergeCell ref="C235:E235"/>
    <mergeCell ref="A234:B234"/>
    <mergeCell ref="C234:E234"/>
    <mergeCell ref="A232:I232"/>
    <mergeCell ref="F234:I234"/>
    <mergeCell ref="F235:I235"/>
    <mergeCell ref="C236:E244"/>
    <mergeCell ref="A236:B244"/>
    <mergeCell ref="A152:I152"/>
    <mergeCell ref="A154:I154"/>
    <mergeCell ref="A156:I156"/>
    <mergeCell ref="A158:I158"/>
    <mergeCell ref="A160:I160"/>
    <mergeCell ref="A162:I162"/>
    <mergeCell ref="A165:I165"/>
    <mergeCell ref="A167:I167"/>
    <mergeCell ref="A169:I169"/>
    <mergeCell ref="A171:I171"/>
    <mergeCell ref="A173:I173"/>
    <mergeCell ref="A175:I175"/>
    <mergeCell ref="A177:I177"/>
    <mergeCell ref="A180:I180"/>
    <mergeCell ref="A182:I182"/>
    <mergeCell ref="A184:I184"/>
    <mergeCell ref="A186:I186"/>
    <mergeCell ref="A188:I188"/>
    <mergeCell ref="A190:I190"/>
    <mergeCell ref="A219:I219"/>
    <mergeCell ref="B228:H228"/>
    <mergeCell ref="B230:H230"/>
    <mergeCell ref="A233:I233"/>
    <mergeCell ref="A178:I178"/>
    <mergeCell ref="A227:I227"/>
    <mergeCell ref="A229:I229"/>
    <mergeCell ref="A231:I231"/>
    <mergeCell ref="B153:H153"/>
    <mergeCell ref="B155:H155"/>
    <mergeCell ref="B157:H157"/>
    <mergeCell ref="B159:H159"/>
    <mergeCell ref="B161:H161"/>
    <mergeCell ref="B164:H164"/>
    <mergeCell ref="B166:H166"/>
    <mergeCell ref="B168:H168"/>
    <mergeCell ref="B170:H170"/>
    <mergeCell ref="B172:H172"/>
    <mergeCell ref="B174:H174"/>
    <mergeCell ref="B176:H176"/>
    <mergeCell ref="B179:H179"/>
    <mergeCell ref="B181:H181"/>
    <mergeCell ref="B183:H183"/>
    <mergeCell ref="B185:H185"/>
    <mergeCell ref="A204:I204"/>
    <mergeCell ref="A202:I202"/>
    <mergeCell ref="A206:I206"/>
  </mergeCells>
  <printOptions horizontalCentered="1"/>
  <pageMargins left="0.39" right="0.39799978127733998" top="1.25" bottom="0.23599956255468099" header="7.8E-2" footer="3.98042432195976E-2"/>
  <pageSetup paperSize="9" fitToWidth="0" fitToHeight="0" orientation="portrait" r:id="rId1"/>
  <headerFooter>
    <oddHeader>&amp;Cعقد اتفاق- Agreement &amp;G</oddHeader>
    <oddFooter>&amp;R&amp;P / &amp;N</oddFooter>
  </headerFooter>
  <legacyDrawingHF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
  <sheetViews>
    <sheetView rightToLeft="1" workbookViewId="0">
      <selection activeCell="M18" sqref="M18"/>
    </sheetView>
  </sheetViews>
  <sheetFormatPr defaultRowHeight="14.4"/>
  <sheetData/>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pageSetUpPr fitToPage="1"/>
  </sheetPr>
  <dimension ref="A1:J47"/>
  <sheetViews>
    <sheetView rightToLeft="1" view="pageBreakPreview" topLeftCell="A15" zoomScale="184" zoomScaleNormal="85" zoomScaleSheetLayoutView="184" workbookViewId="0">
      <selection activeCell="A6" sqref="A6"/>
    </sheetView>
  </sheetViews>
  <sheetFormatPr defaultRowHeight="14.4"/>
  <cols>
    <col min="5" max="5" width="6.88671875" customWidth="1"/>
    <col min="6" max="6" width="7.88671875" customWidth="1"/>
    <col min="7" max="7" width="11.6640625" customWidth="1"/>
    <col min="8" max="8" width="9.33203125" customWidth="1"/>
    <col min="9" max="9" width="6.6640625" customWidth="1"/>
    <col min="10" max="10" width="21.44140625" customWidth="1"/>
  </cols>
  <sheetData>
    <row r="1" spans="1:10" ht="15.6" hidden="1" thickTop="1" thickBot="1">
      <c r="A1" s="142"/>
      <c r="B1" s="142"/>
      <c r="C1" s="142"/>
      <c r="D1" s="142"/>
      <c r="E1" s="142"/>
      <c r="F1" s="142"/>
      <c r="G1" s="142"/>
      <c r="H1" s="142"/>
      <c r="I1" s="142"/>
      <c r="J1" s="142"/>
    </row>
    <row r="2" spans="1:10" ht="18" customHeight="1">
      <c r="A2" s="2756" t="s">
        <v>59</v>
      </c>
      <c r="B2" s="2757"/>
      <c r="C2" s="2757"/>
      <c r="D2" s="2757"/>
      <c r="E2" s="2757"/>
      <c r="F2" s="2757" t="s">
        <v>901</v>
      </c>
      <c r="G2" s="2757"/>
      <c r="H2" s="2757"/>
      <c r="I2" s="2757"/>
      <c r="J2" s="2758"/>
    </row>
    <row r="3" spans="1:10" ht="17.399999999999999">
      <c r="A3" s="143" t="s">
        <v>470</v>
      </c>
      <c r="B3" s="2759" t="str">
        <f>المدخلات!P3</f>
        <v>احمد ابراهيم النعيمي</v>
      </c>
      <c r="C3" s="2759"/>
      <c r="D3" s="2759"/>
      <c r="E3" s="2759"/>
      <c r="F3" s="2760" t="str">
        <f>B3</f>
        <v>احمد ابراهيم النعيمي</v>
      </c>
      <c r="G3" s="2760"/>
      <c r="H3" s="2760"/>
      <c r="I3" s="2760"/>
      <c r="J3" s="144" t="s">
        <v>902</v>
      </c>
    </row>
    <row r="4" spans="1:10" ht="17.399999999999999">
      <c r="A4" s="2761" t="s">
        <v>903</v>
      </c>
      <c r="B4" s="2759"/>
      <c r="C4" s="2759" t="str">
        <f>المدخلات!P4</f>
        <v xml:space="preserve">فيلا دور أرضي و اول وسور </v>
      </c>
      <c r="D4" s="2759"/>
      <c r="E4" s="2759"/>
      <c r="F4" s="2762" t="str">
        <f>C4</f>
        <v xml:space="preserve">فيلا دور أرضي و اول وسور </v>
      </c>
      <c r="G4" s="2763"/>
      <c r="H4" s="2763"/>
      <c r="I4" s="2764"/>
      <c r="J4" s="189" t="s">
        <v>970</v>
      </c>
    </row>
    <row r="5" spans="1:10" ht="17.399999999999999">
      <c r="A5" s="2749" t="s">
        <v>904</v>
      </c>
      <c r="B5" s="2750"/>
      <c r="C5" s="2751">
        <f>المدخلات!AY5</f>
        <v>5549</v>
      </c>
      <c r="D5" s="2752"/>
      <c r="E5" s="2753"/>
      <c r="F5" s="2705">
        <f>C5</f>
        <v>5549</v>
      </c>
      <c r="G5" s="2706"/>
      <c r="H5" s="2706"/>
      <c r="I5" s="2706"/>
      <c r="J5" s="188" t="s">
        <v>969</v>
      </c>
    </row>
    <row r="6" spans="1:10" ht="17.399999999999999">
      <c r="A6" s="145" t="s">
        <v>905</v>
      </c>
      <c r="B6" s="2754">
        <f>المدخلات!AR3</f>
        <v>0</v>
      </c>
      <c r="C6" s="2754"/>
      <c r="D6" s="2754"/>
      <c r="E6" s="2754"/>
      <c r="F6" s="2755">
        <f>B6</f>
        <v>0</v>
      </c>
      <c r="G6" s="2755"/>
      <c r="H6" s="2755"/>
      <c r="I6" s="2755"/>
      <c r="J6" s="146" t="s">
        <v>906</v>
      </c>
    </row>
    <row r="7" spans="1:10" ht="18" thickBot="1">
      <c r="A7" s="147" t="s">
        <v>907</v>
      </c>
      <c r="B7" s="2747" t="str">
        <f>المدخلات!AR9</f>
        <v>14 شهر</v>
      </c>
      <c r="C7" s="2747"/>
      <c r="D7" s="2747"/>
      <c r="E7" s="2747"/>
      <c r="F7" s="2748" t="str">
        <f>B7</f>
        <v>14 شهر</v>
      </c>
      <c r="G7" s="2748"/>
      <c r="H7" s="2748"/>
      <c r="I7" s="2748"/>
      <c r="J7" s="148" t="s">
        <v>908</v>
      </c>
    </row>
    <row r="8" spans="1:10" ht="6.9" customHeight="1" thickBot="1">
      <c r="A8" s="149"/>
      <c r="B8" s="150"/>
      <c r="C8" s="150"/>
      <c r="D8" s="150"/>
      <c r="E8" s="150"/>
      <c r="F8" s="151"/>
      <c r="G8" s="151"/>
      <c r="H8" s="151"/>
      <c r="I8" s="151"/>
      <c r="J8" s="151"/>
    </row>
    <row r="9" spans="1:10" ht="18">
      <c r="A9" s="2726" t="s">
        <v>909</v>
      </c>
      <c r="B9" s="2727"/>
      <c r="C9" s="2727"/>
      <c r="D9" s="2727"/>
      <c r="E9" s="2727"/>
      <c r="F9" s="2727"/>
      <c r="G9" s="2727"/>
      <c r="H9" s="2727"/>
      <c r="I9" s="2727"/>
      <c r="J9" s="2728"/>
    </row>
    <row r="10" spans="1:10" ht="43.2">
      <c r="A10" s="2729" t="s">
        <v>4</v>
      </c>
      <c r="B10" s="2730"/>
      <c r="C10" s="2730" t="s">
        <v>910</v>
      </c>
      <c r="D10" s="2730"/>
      <c r="E10" s="2730"/>
      <c r="F10" s="152" t="s">
        <v>911</v>
      </c>
      <c r="G10" s="152" t="s">
        <v>912</v>
      </c>
      <c r="H10" s="152" t="s">
        <v>913</v>
      </c>
      <c r="I10" s="2733" t="s">
        <v>914</v>
      </c>
      <c r="J10" s="2734"/>
    </row>
    <row r="11" spans="1:10" ht="17.399999999999999">
      <c r="A11" s="2708" t="s">
        <v>915</v>
      </c>
      <c r="B11" s="2709"/>
      <c r="C11" s="2710" t="s">
        <v>916</v>
      </c>
      <c r="D11" s="2710"/>
      <c r="E11" s="2710"/>
      <c r="F11" s="153" t="s">
        <v>13</v>
      </c>
      <c r="G11" s="153">
        <v>1</v>
      </c>
      <c r="H11" s="154">
        <v>300000</v>
      </c>
      <c r="I11" s="2713">
        <f>H11*G11</f>
        <v>300000</v>
      </c>
      <c r="J11" s="2714"/>
    </row>
    <row r="12" spans="1:10" ht="17.399999999999999">
      <c r="A12" s="2708" t="s">
        <v>917</v>
      </c>
      <c r="B12" s="2709"/>
      <c r="C12" s="2710" t="s">
        <v>918</v>
      </c>
      <c r="D12" s="2710"/>
      <c r="E12" s="2710"/>
      <c r="F12" s="153" t="s">
        <v>13</v>
      </c>
      <c r="G12" s="153">
        <v>1</v>
      </c>
      <c r="H12" s="154">
        <v>30000</v>
      </c>
      <c r="I12" s="2713">
        <f t="shared" ref="I12:I20" si="0">H12*G12</f>
        <v>30000</v>
      </c>
      <c r="J12" s="2714"/>
    </row>
    <row r="13" spans="1:10" ht="17.399999999999999">
      <c r="A13" s="2708" t="s">
        <v>919</v>
      </c>
      <c r="B13" s="2709"/>
      <c r="C13" s="2710" t="s">
        <v>920</v>
      </c>
      <c r="D13" s="2710"/>
      <c r="E13" s="2710"/>
      <c r="F13" s="153" t="s">
        <v>13</v>
      </c>
      <c r="G13" s="153">
        <v>1</v>
      </c>
      <c r="H13" s="154">
        <f>0.01*I14</f>
        <v>104525.541925</v>
      </c>
      <c r="I13" s="2713">
        <f t="shared" si="0"/>
        <v>104525.541925</v>
      </c>
      <c r="J13" s="2714"/>
    </row>
    <row r="14" spans="1:10" ht="17.399999999999999">
      <c r="A14" s="2708" t="s">
        <v>921</v>
      </c>
      <c r="B14" s="2709"/>
      <c r="C14" s="2710" t="s">
        <v>922</v>
      </c>
      <c r="D14" s="2710"/>
      <c r="E14" s="2710"/>
      <c r="F14" s="153" t="s">
        <v>923</v>
      </c>
      <c r="G14" s="155">
        <f>C5*10.7639</f>
        <v>59728.881099999999</v>
      </c>
      <c r="H14" s="154">
        <v>175</v>
      </c>
      <c r="I14" s="2713">
        <f t="shared" si="0"/>
        <v>10452554.192499999</v>
      </c>
      <c r="J14" s="2714"/>
    </row>
    <row r="15" spans="1:10" ht="17.399999999999999">
      <c r="A15" s="2708" t="s">
        <v>924</v>
      </c>
      <c r="B15" s="2709"/>
      <c r="C15" s="2710" t="s">
        <v>925</v>
      </c>
      <c r="D15" s="2710"/>
      <c r="E15" s="2710"/>
      <c r="F15" s="153" t="s">
        <v>13</v>
      </c>
      <c r="G15" s="153">
        <v>1</v>
      </c>
      <c r="H15" s="154">
        <f>0.01*I14</f>
        <v>104525.541925</v>
      </c>
      <c r="I15" s="2713">
        <f t="shared" si="0"/>
        <v>104525.541925</v>
      </c>
      <c r="J15" s="2714"/>
    </row>
    <row r="16" spans="1:10" ht="17.399999999999999">
      <c r="A16" s="2708" t="s">
        <v>926</v>
      </c>
      <c r="B16" s="2709"/>
      <c r="C16" s="2710" t="s">
        <v>927</v>
      </c>
      <c r="D16" s="2710"/>
      <c r="E16" s="2710"/>
      <c r="F16" s="153" t="s">
        <v>13</v>
      </c>
      <c r="G16" s="153">
        <v>1</v>
      </c>
      <c r="H16" s="154">
        <v>150000</v>
      </c>
      <c r="I16" s="2713">
        <f t="shared" si="0"/>
        <v>150000</v>
      </c>
      <c r="J16" s="2714"/>
    </row>
    <row r="17" spans="1:10" ht="17.399999999999999">
      <c r="A17" s="2708" t="s">
        <v>928</v>
      </c>
      <c r="B17" s="2709"/>
      <c r="C17" s="2710" t="s">
        <v>929</v>
      </c>
      <c r="D17" s="2710"/>
      <c r="E17" s="2710"/>
      <c r="F17" s="153" t="s">
        <v>13</v>
      </c>
      <c r="G17" s="153">
        <v>1</v>
      </c>
      <c r="H17" s="154">
        <v>100000</v>
      </c>
      <c r="I17" s="2713">
        <f t="shared" si="0"/>
        <v>100000</v>
      </c>
      <c r="J17" s="2714"/>
    </row>
    <row r="18" spans="1:10" ht="18" thickBot="1">
      <c r="A18" s="2708" t="s">
        <v>930</v>
      </c>
      <c r="B18" s="2709"/>
      <c r="C18" s="2710" t="s">
        <v>931</v>
      </c>
      <c r="D18" s="2710"/>
      <c r="E18" s="2710"/>
      <c r="F18" s="153" t="s">
        <v>13</v>
      </c>
      <c r="G18" s="153">
        <v>0</v>
      </c>
      <c r="H18" s="154">
        <v>0</v>
      </c>
      <c r="I18" s="2713">
        <f t="shared" si="0"/>
        <v>0</v>
      </c>
      <c r="J18" s="2714"/>
    </row>
    <row r="19" spans="1:10" ht="18" hidden="1" thickBot="1">
      <c r="A19" s="2735"/>
      <c r="B19" s="2736"/>
      <c r="C19" s="2737"/>
      <c r="D19" s="2738"/>
      <c r="E19" s="2739"/>
      <c r="F19" s="153"/>
      <c r="G19" s="153"/>
      <c r="H19" s="154"/>
      <c r="I19" s="2740">
        <f t="shared" si="0"/>
        <v>0</v>
      </c>
      <c r="J19" s="2741"/>
    </row>
    <row r="20" spans="1:10" ht="18" hidden="1" thickBot="1">
      <c r="A20" s="2742"/>
      <c r="B20" s="2743"/>
      <c r="C20" s="2744"/>
      <c r="D20" s="2744"/>
      <c r="E20" s="2744"/>
      <c r="F20" s="156"/>
      <c r="G20" s="156"/>
      <c r="H20" s="154"/>
      <c r="I20" s="2745">
        <f t="shared" si="0"/>
        <v>0</v>
      </c>
      <c r="J20" s="2746"/>
    </row>
    <row r="21" spans="1:10" ht="18" thickBot="1">
      <c r="A21" s="2715" t="s">
        <v>932</v>
      </c>
      <c r="B21" s="2716"/>
      <c r="C21" s="2716"/>
      <c r="D21" s="2716"/>
      <c r="E21" s="2716"/>
      <c r="F21" s="2716"/>
      <c r="G21" s="2716"/>
      <c r="H21" s="2724">
        <f>SUM(I11:J20)</f>
        <v>11241605.276349999</v>
      </c>
      <c r="I21" s="2724"/>
      <c r="J21" s="2725"/>
    </row>
    <row r="22" spans="1:10" ht="6.9" customHeight="1" thickBot="1">
      <c r="A22" s="157"/>
      <c r="B22" s="157"/>
      <c r="C22" s="157"/>
      <c r="D22" s="157"/>
      <c r="E22" s="157"/>
      <c r="F22" s="157"/>
      <c r="G22" s="157"/>
      <c r="H22" s="157"/>
      <c r="I22" s="157"/>
      <c r="J22" s="157"/>
    </row>
    <row r="23" spans="1:10" ht="18">
      <c r="A23" s="2726" t="s">
        <v>933</v>
      </c>
      <c r="B23" s="2727"/>
      <c r="C23" s="2727"/>
      <c r="D23" s="2727"/>
      <c r="E23" s="2727"/>
      <c r="F23" s="2727"/>
      <c r="G23" s="2727"/>
      <c r="H23" s="2727"/>
      <c r="I23" s="2727"/>
      <c r="J23" s="2728"/>
    </row>
    <row r="24" spans="1:10" ht="30" customHeight="1">
      <c r="A24" s="2729" t="s">
        <v>4</v>
      </c>
      <c r="B24" s="2730"/>
      <c r="C24" s="2730" t="s">
        <v>934</v>
      </c>
      <c r="D24" s="2730"/>
      <c r="E24" s="2730"/>
      <c r="F24" s="158" t="s">
        <v>935</v>
      </c>
      <c r="G24" s="2731" t="s">
        <v>936</v>
      </c>
      <c r="H24" s="2732"/>
      <c r="I24" s="2733" t="s">
        <v>937</v>
      </c>
      <c r="J24" s="2734"/>
    </row>
    <row r="25" spans="1:10" ht="17.399999999999999">
      <c r="A25" s="2708" t="s">
        <v>938</v>
      </c>
      <c r="B25" s="2709"/>
      <c r="C25" s="2710" t="s">
        <v>939</v>
      </c>
      <c r="D25" s="2710"/>
      <c r="E25" s="2710"/>
      <c r="F25" s="153">
        <v>0</v>
      </c>
      <c r="G25" s="2711">
        <v>3000</v>
      </c>
      <c r="H25" s="2712"/>
      <c r="I25" s="2713">
        <f>G25*F25*12</f>
        <v>0</v>
      </c>
      <c r="J25" s="2714"/>
    </row>
    <row r="26" spans="1:10" ht="17.399999999999999">
      <c r="A26" s="2708" t="s">
        <v>940</v>
      </c>
      <c r="B26" s="2709"/>
      <c r="C26" s="2710" t="s">
        <v>941</v>
      </c>
      <c r="D26" s="2710"/>
      <c r="E26" s="2710"/>
      <c r="F26" s="153">
        <v>0</v>
      </c>
      <c r="G26" s="2711">
        <v>20000</v>
      </c>
      <c r="H26" s="2712"/>
      <c r="I26" s="2713">
        <f>G26*F26</f>
        <v>0</v>
      </c>
      <c r="J26" s="2714"/>
    </row>
    <row r="27" spans="1:10" ht="17.399999999999999">
      <c r="A27" s="2708" t="s">
        <v>942</v>
      </c>
      <c r="B27" s="2709"/>
      <c r="C27" s="2710" t="s">
        <v>943</v>
      </c>
      <c r="D27" s="2710"/>
      <c r="E27" s="2710"/>
      <c r="F27" s="153">
        <v>0</v>
      </c>
      <c r="G27" s="2711">
        <v>12000</v>
      </c>
      <c r="H27" s="2712"/>
      <c r="I27" s="2713">
        <f>G27*F27</f>
        <v>0</v>
      </c>
      <c r="J27" s="2714"/>
    </row>
    <row r="28" spans="1:10" ht="17.399999999999999">
      <c r="A28" s="2708" t="s">
        <v>944</v>
      </c>
      <c r="B28" s="2709"/>
      <c r="C28" s="2710" t="s">
        <v>945</v>
      </c>
      <c r="D28" s="2710"/>
      <c r="E28" s="2710"/>
      <c r="F28" s="153">
        <v>12</v>
      </c>
      <c r="G28" s="2711">
        <v>36000</v>
      </c>
      <c r="H28" s="2712"/>
      <c r="I28" s="2713">
        <f>G28*F28</f>
        <v>432000</v>
      </c>
      <c r="J28" s="2714"/>
    </row>
    <row r="29" spans="1:10" ht="17.399999999999999">
      <c r="A29" s="2708" t="s">
        <v>946</v>
      </c>
      <c r="B29" s="2709"/>
      <c r="C29" s="2710" t="s">
        <v>947</v>
      </c>
      <c r="D29" s="2710"/>
      <c r="E29" s="2710"/>
      <c r="F29" s="153">
        <v>0</v>
      </c>
      <c r="G29" s="2711">
        <v>24000</v>
      </c>
      <c r="H29" s="2712"/>
      <c r="I29" s="2713">
        <f>G29*F29</f>
        <v>0</v>
      </c>
      <c r="J29" s="2714"/>
    </row>
    <row r="30" spans="1:10" ht="18" thickBot="1">
      <c r="A30" s="2708" t="s">
        <v>948</v>
      </c>
      <c r="B30" s="2709"/>
      <c r="C30" s="2710" t="s">
        <v>949</v>
      </c>
      <c r="D30" s="2710"/>
      <c r="E30" s="2710"/>
      <c r="F30" s="153">
        <v>0</v>
      </c>
      <c r="G30" s="2711">
        <v>37000</v>
      </c>
      <c r="H30" s="2712"/>
      <c r="I30" s="2713">
        <f>G30*F30</f>
        <v>0</v>
      </c>
      <c r="J30" s="2714"/>
    </row>
    <row r="31" spans="1:10" ht="18" hidden="1" thickBot="1">
      <c r="A31" s="2708"/>
      <c r="B31" s="2709"/>
      <c r="C31" s="2710"/>
      <c r="D31" s="2710"/>
      <c r="E31" s="2710"/>
      <c r="F31" s="153" t="s">
        <v>13</v>
      </c>
      <c r="G31" s="153"/>
      <c r="H31" s="153" t="e">
        <f>G31*F31</f>
        <v>#VALUE!</v>
      </c>
      <c r="I31" s="2713" t="e">
        <f>H31*G31</f>
        <v>#VALUE!</v>
      </c>
      <c r="J31" s="2714"/>
    </row>
    <row r="32" spans="1:10" ht="18" hidden="1" thickBot="1">
      <c r="A32" s="2708"/>
      <c r="B32" s="2709"/>
      <c r="C32" s="2710"/>
      <c r="D32" s="2710"/>
      <c r="E32" s="2710"/>
      <c r="F32" s="153" t="s">
        <v>13</v>
      </c>
      <c r="G32" s="153">
        <v>0</v>
      </c>
      <c r="H32" s="153" t="e">
        <f>G32*F32</f>
        <v>#VALUE!</v>
      </c>
      <c r="I32" s="2713" t="e">
        <f>H32*G32</f>
        <v>#VALUE!</v>
      </c>
      <c r="J32" s="2714"/>
    </row>
    <row r="33" spans="1:10" ht="18" thickBot="1">
      <c r="A33" s="2715" t="s">
        <v>950</v>
      </c>
      <c r="B33" s="2716"/>
      <c r="C33" s="2716"/>
      <c r="D33" s="2716"/>
      <c r="E33" s="2716"/>
      <c r="F33" s="2716"/>
      <c r="G33" s="2716"/>
      <c r="H33" s="2717">
        <f>SUM(I25:J30)</f>
        <v>432000</v>
      </c>
      <c r="I33" s="2717"/>
      <c r="J33" s="2718"/>
    </row>
    <row r="34" spans="1:10" ht="6.9" customHeight="1" thickBot="1">
      <c r="A34" s="159"/>
      <c r="B34" s="159"/>
      <c r="C34" s="159"/>
      <c r="D34" s="159"/>
      <c r="E34" s="159"/>
      <c r="F34" s="159"/>
      <c r="G34" s="159"/>
      <c r="H34" s="160"/>
      <c r="I34" s="160"/>
      <c r="J34" s="160"/>
    </row>
    <row r="35" spans="1:10" ht="17.25" customHeight="1">
      <c r="A35" s="2719" t="s">
        <v>951</v>
      </c>
      <c r="B35" s="2720"/>
      <c r="C35" s="2720"/>
      <c r="D35" s="2720"/>
      <c r="E35" s="2720"/>
      <c r="F35" s="2720"/>
      <c r="G35" s="2720"/>
      <c r="H35" s="2720"/>
      <c r="I35" s="2720"/>
      <c r="J35" s="2721"/>
    </row>
    <row r="36" spans="1:10" ht="17.25" customHeight="1" thickBot="1">
      <c r="A36" s="161"/>
      <c r="B36" s="162"/>
      <c r="C36" s="162"/>
      <c r="D36" s="2722">
        <f>'man ref Economic feasibility'!J5</f>
        <v>12</v>
      </c>
      <c r="E36" s="2722"/>
      <c r="F36" s="2723">
        <f>'man ref Economic feasibility'!J6</f>
        <v>7</v>
      </c>
      <c r="G36" s="2723"/>
      <c r="H36" s="163"/>
      <c r="I36" s="163"/>
      <c r="J36" s="164"/>
    </row>
    <row r="37" spans="1:10" ht="6.9" customHeight="1">
      <c r="A37" s="159"/>
      <c r="B37" s="159"/>
      <c r="C37" s="159"/>
      <c r="D37" s="159"/>
      <c r="E37" s="159"/>
      <c r="F37" s="159"/>
      <c r="G37" s="159"/>
      <c r="H37" s="160"/>
      <c r="I37" s="160"/>
      <c r="J37" s="160"/>
    </row>
    <row r="38" spans="1:10" ht="17.399999999999999">
      <c r="A38" s="2707" t="s">
        <v>952</v>
      </c>
      <c r="B38" s="2707"/>
      <c r="C38" s="2707"/>
      <c r="D38" s="2707"/>
      <c r="E38" s="2707"/>
      <c r="F38" s="2707"/>
      <c r="G38" s="2707"/>
      <c r="H38" s="2707"/>
      <c r="I38" s="2707"/>
      <c r="J38" s="2707"/>
    </row>
    <row r="39" spans="1:10" ht="17.399999999999999">
      <c r="A39" s="2703" t="s">
        <v>953</v>
      </c>
      <c r="B39" s="2703"/>
      <c r="C39" s="2703"/>
      <c r="D39" s="2703"/>
      <c r="E39" s="2703"/>
      <c r="F39" s="2703"/>
      <c r="G39" s="2703"/>
      <c r="H39" s="2703"/>
      <c r="I39" s="2703"/>
      <c r="J39" s="2703"/>
    </row>
    <row r="40" spans="1:10" ht="17.399999999999999">
      <c r="A40" s="157"/>
      <c r="B40" s="157"/>
      <c r="C40" s="157"/>
      <c r="D40" s="157"/>
      <c r="E40" s="157"/>
      <c r="F40" s="157"/>
      <c r="G40" s="157"/>
      <c r="H40" s="157"/>
      <c r="I40" s="2703" t="s">
        <v>954</v>
      </c>
      <c r="J40" s="2703"/>
    </row>
    <row r="41" spans="1:10" ht="6.9" customHeight="1">
      <c r="A41" s="157"/>
      <c r="B41" s="157"/>
      <c r="C41" s="157"/>
      <c r="D41" s="157"/>
      <c r="E41" s="157"/>
      <c r="F41" s="157"/>
      <c r="G41" s="157"/>
      <c r="H41" s="157"/>
      <c r="I41" s="157"/>
      <c r="J41" s="157"/>
    </row>
    <row r="42" spans="1:10" ht="17.399999999999999">
      <c r="A42" s="157"/>
      <c r="B42" s="157"/>
      <c r="C42" s="157"/>
      <c r="D42" s="157"/>
      <c r="E42" s="157"/>
      <c r="F42" s="2704" t="s">
        <v>955</v>
      </c>
      <c r="G42" s="2704"/>
      <c r="H42" s="2704"/>
      <c r="I42" s="2704"/>
      <c r="J42" s="2704"/>
    </row>
    <row r="43" spans="1:10" ht="17.399999999999999">
      <c r="A43" s="157"/>
      <c r="B43" s="157"/>
      <c r="C43" s="157"/>
      <c r="D43" s="157"/>
      <c r="E43" s="157"/>
      <c r="F43" s="2704" t="s">
        <v>956</v>
      </c>
      <c r="G43" s="2704"/>
      <c r="H43" s="2704"/>
      <c r="I43" s="2704"/>
      <c r="J43" s="2704"/>
    </row>
    <row r="44" spans="1:10" ht="17.399999999999999">
      <c r="A44" s="157"/>
      <c r="B44" s="157"/>
      <c r="C44" s="157"/>
      <c r="D44" s="157"/>
      <c r="E44" s="157"/>
      <c r="F44" s="157"/>
      <c r="G44" s="157"/>
      <c r="H44" s="157"/>
      <c r="I44" s="157"/>
      <c r="J44" s="157"/>
    </row>
    <row r="45" spans="1:10" ht="17.399999999999999">
      <c r="A45" s="157"/>
      <c r="B45" s="157"/>
      <c r="C45" s="157"/>
      <c r="D45" s="157"/>
      <c r="E45" s="157"/>
      <c r="F45" s="157"/>
      <c r="G45" s="157"/>
      <c r="H45" s="157"/>
      <c r="I45" s="157"/>
      <c r="J45" s="157"/>
    </row>
    <row r="46" spans="1:10" ht="17.399999999999999">
      <c r="A46" s="157"/>
      <c r="B46" s="157"/>
      <c r="C46" s="157"/>
      <c r="D46" s="157"/>
      <c r="E46" s="157"/>
      <c r="F46" s="157"/>
      <c r="G46" s="157"/>
      <c r="H46" s="157"/>
      <c r="I46" s="157"/>
      <c r="J46" s="157"/>
    </row>
    <row r="47" spans="1:10" ht="9.9" customHeight="1">
      <c r="A47" s="165"/>
      <c r="B47" s="165"/>
      <c r="C47" s="165"/>
      <c r="D47" s="165"/>
      <c r="E47" s="165"/>
      <c r="F47" s="165"/>
      <c r="G47" s="165"/>
      <c r="H47" s="165"/>
      <c r="I47" s="165"/>
      <c r="J47" s="165"/>
    </row>
  </sheetData>
  <mergeCells count="95">
    <mergeCell ref="A5:B5"/>
    <mergeCell ref="C5:E5"/>
    <mergeCell ref="B6:E6"/>
    <mergeCell ref="F6:I6"/>
    <mergeCell ref="A2:E2"/>
    <mergeCell ref="F2:J2"/>
    <mergeCell ref="B3:E3"/>
    <mergeCell ref="F3:I3"/>
    <mergeCell ref="A4:B4"/>
    <mergeCell ref="C4:E4"/>
    <mergeCell ref="F4:I4"/>
    <mergeCell ref="B7:E7"/>
    <mergeCell ref="F7:I7"/>
    <mergeCell ref="A9:J9"/>
    <mergeCell ref="A10:B10"/>
    <mergeCell ref="C10:E10"/>
    <mergeCell ref="I10:J10"/>
    <mergeCell ref="A11:B11"/>
    <mergeCell ref="C11:E11"/>
    <mergeCell ref="I11:J11"/>
    <mergeCell ref="A12:B12"/>
    <mergeCell ref="C12:E12"/>
    <mergeCell ref="I12:J12"/>
    <mergeCell ref="A13:B13"/>
    <mergeCell ref="C13:E13"/>
    <mergeCell ref="I13:J13"/>
    <mergeCell ref="A14:B14"/>
    <mergeCell ref="C14:E14"/>
    <mergeCell ref="I14:J14"/>
    <mergeCell ref="A15:B15"/>
    <mergeCell ref="C15:E15"/>
    <mergeCell ref="I15:J15"/>
    <mergeCell ref="A16:B16"/>
    <mergeCell ref="C16:E16"/>
    <mergeCell ref="I16:J16"/>
    <mergeCell ref="A17:B17"/>
    <mergeCell ref="C17:E17"/>
    <mergeCell ref="I17:J17"/>
    <mergeCell ref="A18:B18"/>
    <mergeCell ref="C18:E18"/>
    <mergeCell ref="I18:J18"/>
    <mergeCell ref="A19:B19"/>
    <mergeCell ref="C19:E19"/>
    <mergeCell ref="I19:J19"/>
    <mergeCell ref="A20:B20"/>
    <mergeCell ref="C20:E20"/>
    <mergeCell ref="I20:J20"/>
    <mergeCell ref="A21:G21"/>
    <mergeCell ref="H21:J21"/>
    <mergeCell ref="A23:J23"/>
    <mergeCell ref="A24:B24"/>
    <mergeCell ref="C24:E24"/>
    <mergeCell ref="G24:H24"/>
    <mergeCell ref="I24:J24"/>
    <mergeCell ref="G28:H28"/>
    <mergeCell ref="I28:J28"/>
    <mergeCell ref="A25:B25"/>
    <mergeCell ref="C25:E25"/>
    <mergeCell ref="G25:H25"/>
    <mergeCell ref="I25:J25"/>
    <mergeCell ref="A26:B26"/>
    <mergeCell ref="C26:E26"/>
    <mergeCell ref="G26:H26"/>
    <mergeCell ref="I26:J26"/>
    <mergeCell ref="C29:E29"/>
    <mergeCell ref="G29:H29"/>
    <mergeCell ref="I29:J29"/>
    <mergeCell ref="A39:J39"/>
    <mergeCell ref="A31:B31"/>
    <mergeCell ref="C31:E31"/>
    <mergeCell ref="I31:J31"/>
    <mergeCell ref="A32:B32"/>
    <mergeCell ref="C32:E32"/>
    <mergeCell ref="I32:J32"/>
    <mergeCell ref="A33:G33"/>
    <mergeCell ref="H33:J33"/>
    <mergeCell ref="A35:J35"/>
    <mergeCell ref="D36:E36"/>
    <mergeCell ref="F36:G36"/>
    <mergeCell ref="I40:J40"/>
    <mergeCell ref="F42:J42"/>
    <mergeCell ref="F43:J43"/>
    <mergeCell ref="F5:I5"/>
    <mergeCell ref="A38:J38"/>
    <mergeCell ref="A30:B30"/>
    <mergeCell ref="C30:E30"/>
    <mergeCell ref="G30:H30"/>
    <mergeCell ref="I30:J30"/>
    <mergeCell ref="A27:B27"/>
    <mergeCell ref="C27:E27"/>
    <mergeCell ref="G27:H27"/>
    <mergeCell ref="I27:J27"/>
    <mergeCell ref="A28:B28"/>
    <mergeCell ref="C28:E28"/>
    <mergeCell ref="A29:B29"/>
  </mergeCells>
  <printOptions horizontalCentered="1"/>
  <pageMargins left="0.39370078740157483" right="0.39370078740157483" top="1.8110236220472442" bottom="0.31496062992125984" header="0.59055118110236227" footer="7.874015748031496E-2"/>
  <pageSetup paperSize="9" scale="95" fitToHeight="0" orientation="portrait" r:id="rId1"/>
  <headerFooter>
    <oddHeader>&amp;L
&amp;G&amp;C&amp;18              
                  دراسة الجدوى الاقتصادية
                 Economic feasibility&amp;R
&amp;G</oddHeader>
    <oddFooter xml:space="preserve">&amp;C&amp;G
</oddFooter>
  </headerFooter>
  <legacyDrawingHF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dimension ref="C1:W497"/>
  <sheetViews>
    <sheetView rightToLeft="1" topLeftCell="A16" workbookViewId="0">
      <selection activeCell="L16" sqref="L16"/>
    </sheetView>
  </sheetViews>
  <sheetFormatPr defaultRowHeight="14.4"/>
  <cols>
    <col min="10" max="10" width="9.5546875" bestFit="1" customWidth="1"/>
    <col min="14" max="14" width="12.33203125" bestFit="1" customWidth="1"/>
    <col min="15" max="15" width="9.109375" customWidth="1"/>
    <col min="16" max="16" width="15.6640625" customWidth="1"/>
    <col min="17" max="19" width="19.33203125" customWidth="1"/>
    <col min="23" max="23" width="11.109375" bestFit="1" customWidth="1"/>
  </cols>
  <sheetData>
    <row r="1" spans="3:23" ht="15" thickBot="1"/>
    <row r="2" spans="3:23" ht="15.6">
      <c r="O2" s="175"/>
      <c r="P2" s="187">
        <v>0.02</v>
      </c>
      <c r="Q2" s="186" t="s">
        <v>968</v>
      </c>
      <c r="R2" s="185">
        <f>[7]Building!H33</f>
        <v>432000</v>
      </c>
      <c r="S2" s="2770" t="s">
        <v>967</v>
      </c>
      <c r="T2" s="2771"/>
      <c r="U2" s="175"/>
      <c r="V2" s="175"/>
    </row>
    <row r="3" spans="3:23" ht="6.75" customHeight="1">
      <c r="C3" t="s">
        <v>13</v>
      </c>
      <c r="O3" s="175"/>
      <c r="P3" s="184"/>
      <c r="Q3" s="183"/>
      <c r="R3" s="183"/>
      <c r="S3" s="183"/>
      <c r="T3" s="182"/>
      <c r="U3" s="175"/>
      <c r="V3" s="175"/>
    </row>
    <row r="4" spans="3:23" ht="17.399999999999999">
      <c r="C4" t="s">
        <v>966</v>
      </c>
      <c r="H4" s="178">
        <f>INT(J5)*12</f>
        <v>144</v>
      </c>
      <c r="J4">
        <f>COUNTIF(P6:P485,"&lt;=0")</f>
        <v>151</v>
      </c>
      <c r="K4" s="172" t="s">
        <v>965</v>
      </c>
      <c r="L4" s="172"/>
      <c r="M4" s="172"/>
      <c r="N4" s="172"/>
      <c r="O4" s="176"/>
      <c r="P4" s="177" t="s">
        <v>964</v>
      </c>
      <c r="Q4" s="181" t="s">
        <v>963</v>
      </c>
      <c r="R4" s="181" t="s">
        <v>962</v>
      </c>
      <c r="S4" s="181" t="s">
        <v>961</v>
      </c>
      <c r="T4" s="180" t="s">
        <v>960</v>
      </c>
      <c r="U4" s="179"/>
      <c r="V4" s="175"/>
    </row>
    <row r="5" spans="3:23" ht="15.6">
      <c r="C5" t="s">
        <v>959</v>
      </c>
      <c r="J5" s="178">
        <f>INT(J4/12)</f>
        <v>12</v>
      </c>
      <c r="K5" s="172" t="s">
        <v>958</v>
      </c>
      <c r="L5" s="172"/>
      <c r="M5" s="172"/>
      <c r="N5" s="172"/>
      <c r="O5" s="176"/>
      <c r="P5" s="177"/>
      <c r="Q5" s="170">
        <f>-[7]Building!H21</f>
        <v>-4772399.1193000004</v>
      </c>
      <c r="R5" s="170"/>
      <c r="S5" s="170"/>
      <c r="T5" s="169">
        <v>0</v>
      </c>
      <c r="U5" s="175"/>
      <c r="V5" s="175"/>
    </row>
    <row r="6" spans="3:23" ht="15.6">
      <c r="C6" t="s">
        <v>923</v>
      </c>
      <c r="J6">
        <f>J4-H4</f>
        <v>7</v>
      </c>
      <c r="K6" s="172" t="s">
        <v>957</v>
      </c>
      <c r="L6" s="172"/>
      <c r="M6" s="172"/>
      <c r="N6" s="172"/>
      <c r="O6" s="176"/>
      <c r="P6" s="171">
        <f>SUM($Q$5:Q6)</f>
        <v>-4737105.0016529411</v>
      </c>
      <c r="Q6" s="170">
        <f t="shared" ref="Q6:Q17" si="0">$R$6/12</f>
        <v>35294.117647058825</v>
      </c>
      <c r="R6" s="2766">
        <f>$R$2/(1+$P$2)^S6</f>
        <v>423529.4117647059</v>
      </c>
      <c r="S6" s="2768">
        <v>1</v>
      </c>
      <c r="T6" s="169">
        <v>1</v>
      </c>
      <c r="U6" s="175"/>
      <c r="V6" s="175"/>
    </row>
    <row r="7" spans="3:23" ht="15.6">
      <c r="K7" s="172"/>
      <c r="L7" s="172"/>
      <c r="M7" s="172"/>
      <c r="N7" s="172"/>
      <c r="O7" s="176"/>
      <c r="P7" s="171">
        <f>SUM($Q$5:Q7)</f>
        <v>-4701810.8840058818</v>
      </c>
      <c r="Q7" s="170">
        <f t="shared" si="0"/>
        <v>35294.117647058825</v>
      </c>
      <c r="R7" s="2766"/>
      <c r="S7" s="2768"/>
      <c r="T7" s="169">
        <v>2</v>
      </c>
      <c r="U7" s="175"/>
      <c r="V7" s="175"/>
    </row>
    <row r="8" spans="3:23" ht="15.6">
      <c r="K8" s="172"/>
      <c r="L8" s="172"/>
      <c r="M8" s="172"/>
      <c r="N8" s="172"/>
      <c r="O8" s="176"/>
      <c r="P8" s="171">
        <f>SUM($Q$5:Q8)</f>
        <v>-4666516.7663588226</v>
      </c>
      <c r="Q8" s="170">
        <f t="shared" si="0"/>
        <v>35294.117647058825</v>
      </c>
      <c r="R8" s="2766"/>
      <c r="S8" s="2768"/>
      <c r="T8" s="169">
        <v>3</v>
      </c>
      <c r="U8" s="175"/>
      <c r="V8" s="175"/>
    </row>
    <row r="9" spans="3:23" ht="15.6">
      <c r="K9" s="172"/>
      <c r="L9" s="172"/>
      <c r="M9" s="172"/>
      <c r="N9" s="172"/>
      <c r="O9" s="176"/>
      <c r="P9" s="171">
        <f>SUM($Q$5:Q9)</f>
        <v>-4631222.6487117633</v>
      </c>
      <c r="Q9" s="170">
        <f t="shared" si="0"/>
        <v>35294.117647058825</v>
      </c>
      <c r="R9" s="2766"/>
      <c r="S9" s="2768"/>
      <c r="T9" s="169">
        <v>4</v>
      </c>
      <c r="U9" s="175"/>
      <c r="V9" s="175"/>
    </row>
    <row r="10" spans="3:23" ht="15.6">
      <c r="K10" s="172"/>
      <c r="L10" s="172"/>
      <c r="M10" s="172"/>
      <c r="N10" s="172"/>
      <c r="O10" s="176"/>
      <c r="P10" s="171">
        <f>SUM($Q$5:Q10)</f>
        <v>-4595928.5310647041</v>
      </c>
      <c r="Q10" s="170">
        <f t="shared" si="0"/>
        <v>35294.117647058825</v>
      </c>
      <c r="R10" s="2766"/>
      <c r="S10" s="2768"/>
      <c r="T10" s="169">
        <v>5</v>
      </c>
      <c r="U10" s="175"/>
      <c r="V10" s="175"/>
    </row>
    <row r="11" spans="3:23" ht="15.6">
      <c r="K11" s="172"/>
      <c r="L11" s="172"/>
      <c r="M11" s="172"/>
      <c r="N11" s="172"/>
      <c r="O11" s="176"/>
      <c r="P11" s="171">
        <f>SUM($Q$5:Q11)</f>
        <v>-4560634.4134176448</v>
      </c>
      <c r="Q11" s="170">
        <f t="shared" si="0"/>
        <v>35294.117647058825</v>
      </c>
      <c r="R11" s="2766"/>
      <c r="S11" s="2768"/>
      <c r="T11" s="169">
        <v>6</v>
      </c>
      <c r="U11" s="175"/>
      <c r="V11" s="175"/>
      <c r="W11" s="174"/>
    </row>
    <row r="12" spans="3:23" ht="15.6">
      <c r="K12" s="172"/>
      <c r="L12" s="172"/>
      <c r="M12" s="172"/>
      <c r="N12" s="172"/>
      <c r="O12" s="172"/>
      <c r="P12" s="171">
        <f>SUM($Q$5:Q12)</f>
        <v>-4525340.2957705855</v>
      </c>
      <c r="Q12" s="170">
        <f t="shared" si="0"/>
        <v>35294.117647058825</v>
      </c>
      <c r="R12" s="2766"/>
      <c r="S12" s="2768"/>
      <c r="T12" s="169">
        <v>7</v>
      </c>
    </row>
    <row r="13" spans="3:23" ht="15.6">
      <c r="K13" s="172"/>
      <c r="L13" s="172"/>
      <c r="M13" s="172"/>
      <c r="N13" s="172"/>
      <c r="O13" s="172"/>
      <c r="P13" s="171">
        <f>SUM($Q$5:Q13)</f>
        <v>-4490046.1781235263</v>
      </c>
      <c r="Q13" s="170">
        <f t="shared" si="0"/>
        <v>35294.117647058825</v>
      </c>
      <c r="R13" s="2766"/>
      <c r="S13" s="2768"/>
      <c r="T13" s="169">
        <v>8</v>
      </c>
    </row>
    <row r="14" spans="3:23" ht="15.6">
      <c r="K14" s="172"/>
      <c r="L14" s="172"/>
      <c r="M14" s="172"/>
      <c r="N14" s="172"/>
      <c r="O14" s="172"/>
      <c r="P14" s="171">
        <f>SUM($Q$5:Q14)</f>
        <v>-4454752.060476467</v>
      </c>
      <c r="Q14" s="170">
        <f t="shared" si="0"/>
        <v>35294.117647058825</v>
      </c>
      <c r="R14" s="2766"/>
      <c r="S14" s="2768"/>
      <c r="T14" s="169">
        <v>9</v>
      </c>
    </row>
    <row r="15" spans="3:23" ht="15.6">
      <c r="K15" s="172"/>
      <c r="L15" s="172"/>
      <c r="M15" s="172"/>
      <c r="N15" s="172"/>
      <c r="O15" s="172"/>
      <c r="P15" s="171">
        <f>SUM($Q$5:Q15)</f>
        <v>-4419457.9428294078</v>
      </c>
      <c r="Q15" s="170">
        <f t="shared" si="0"/>
        <v>35294.117647058825</v>
      </c>
      <c r="R15" s="2766"/>
      <c r="S15" s="2768"/>
      <c r="T15" s="169">
        <v>10</v>
      </c>
    </row>
    <row r="16" spans="3:23" ht="15.6">
      <c r="K16" s="172"/>
      <c r="L16" s="172"/>
      <c r="M16" s="172"/>
      <c r="N16" s="172"/>
      <c r="O16" s="172"/>
      <c r="P16" s="171">
        <f>SUM($Q$5:Q16)</f>
        <v>-4384163.8251823485</v>
      </c>
      <c r="Q16" s="170">
        <f t="shared" si="0"/>
        <v>35294.117647058825</v>
      </c>
      <c r="R16" s="2766"/>
      <c r="S16" s="2768"/>
      <c r="T16" s="169">
        <v>11</v>
      </c>
    </row>
    <row r="17" spans="11:20" ht="15.6">
      <c r="K17" s="172"/>
      <c r="L17" s="172"/>
      <c r="M17" s="172"/>
      <c r="N17" s="172"/>
      <c r="O17" s="172"/>
      <c r="P17" s="171">
        <f>SUM($Q$5:Q17)</f>
        <v>-4348869.7075352892</v>
      </c>
      <c r="Q17" s="170">
        <f t="shared" si="0"/>
        <v>35294.117647058825</v>
      </c>
      <c r="R17" s="2766"/>
      <c r="S17" s="2768"/>
      <c r="T17" s="169">
        <v>12</v>
      </c>
    </row>
    <row r="18" spans="11:20" ht="15.6">
      <c r="K18" s="172"/>
      <c r="L18" s="172"/>
      <c r="M18" s="172"/>
      <c r="N18" s="172"/>
      <c r="O18" s="172"/>
      <c r="P18" s="171">
        <f>SUM($Q$5:Q18)</f>
        <v>-4314267.6314107217</v>
      </c>
      <c r="Q18" s="170">
        <f t="shared" ref="Q18:Q29" si="1">$R$18/12</f>
        <v>34602.076124567473</v>
      </c>
      <c r="R18" s="2766">
        <f>$R$2/(1+$P$2)^S18</f>
        <v>415224.91349480971</v>
      </c>
      <c r="S18" s="2768">
        <v>2</v>
      </c>
      <c r="T18" s="169">
        <v>13</v>
      </c>
    </row>
    <row r="19" spans="11:20" ht="15.6">
      <c r="K19" s="172"/>
      <c r="L19" s="172"/>
      <c r="M19" s="172"/>
      <c r="N19" s="172"/>
      <c r="O19" s="172"/>
      <c r="P19" s="171">
        <f>SUM($Q$5:Q19)</f>
        <v>-4279665.5552861542</v>
      </c>
      <c r="Q19" s="170">
        <f t="shared" si="1"/>
        <v>34602.076124567473</v>
      </c>
      <c r="R19" s="2766"/>
      <c r="S19" s="2768"/>
      <c r="T19" s="169">
        <v>14</v>
      </c>
    </row>
    <row r="20" spans="11:20" ht="15.6">
      <c r="K20" s="172"/>
      <c r="L20" s="172"/>
      <c r="M20" s="172"/>
      <c r="N20" s="172"/>
      <c r="O20" s="172"/>
      <c r="P20" s="171">
        <f>SUM($Q$5:Q20)</f>
        <v>-4245063.4791615866</v>
      </c>
      <c r="Q20" s="170">
        <f t="shared" si="1"/>
        <v>34602.076124567473</v>
      </c>
      <c r="R20" s="2766"/>
      <c r="S20" s="2768"/>
      <c r="T20" s="169">
        <v>15</v>
      </c>
    </row>
    <row r="21" spans="11:20" ht="15.6">
      <c r="K21" s="172"/>
      <c r="L21" s="172"/>
      <c r="M21" s="172"/>
      <c r="N21" s="172"/>
      <c r="O21" s="172"/>
      <c r="P21" s="171">
        <f>SUM($Q$5:Q21)</f>
        <v>-4210461.4030370191</v>
      </c>
      <c r="Q21" s="170">
        <f t="shared" si="1"/>
        <v>34602.076124567473</v>
      </c>
      <c r="R21" s="2766"/>
      <c r="S21" s="2768"/>
      <c r="T21" s="169">
        <v>16</v>
      </c>
    </row>
    <row r="22" spans="11:20" ht="15.6">
      <c r="K22" s="172"/>
      <c r="L22" s="172"/>
      <c r="M22" s="172"/>
      <c r="N22" s="172"/>
      <c r="O22" s="172"/>
      <c r="P22" s="171">
        <f>SUM($Q$5:Q22)</f>
        <v>-4175859.3269124515</v>
      </c>
      <c r="Q22" s="170">
        <f t="shared" si="1"/>
        <v>34602.076124567473</v>
      </c>
      <c r="R22" s="2766"/>
      <c r="S22" s="2768"/>
      <c r="T22" s="169">
        <v>17</v>
      </c>
    </row>
    <row r="23" spans="11:20" ht="15.6">
      <c r="K23" s="172"/>
      <c r="L23" s="172"/>
      <c r="M23" s="172"/>
      <c r="N23" s="172"/>
      <c r="O23" s="172"/>
      <c r="P23" s="171">
        <f>SUM($Q$5:Q23)</f>
        <v>-4141257.250787884</v>
      </c>
      <c r="Q23" s="170">
        <f t="shared" si="1"/>
        <v>34602.076124567473</v>
      </c>
      <c r="R23" s="2766"/>
      <c r="S23" s="2768"/>
      <c r="T23" s="169">
        <v>18</v>
      </c>
    </row>
    <row r="24" spans="11:20" ht="15.6">
      <c r="K24" s="172"/>
      <c r="L24" s="172"/>
      <c r="M24" s="172"/>
      <c r="N24" s="172"/>
      <c r="O24" s="172"/>
      <c r="P24" s="171">
        <f>SUM($Q$5:Q24)</f>
        <v>-4106655.1746633165</v>
      </c>
      <c r="Q24" s="170">
        <f t="shared" si="1"/>
        <v>34602.076124567473</v>
      </c>
      <c r="R24" s="2766"/>
      <c r="S24" s="2768"/>
      <c r="T24" s="169">
        <v>19</v>
      </c>
    </row>
    <row r="25" spans="11:20" ht="15.6">
      <c r="K25" s="172"/>
      <c r="L25" s="172"/>
      <c r="M25" s="172"/>
      <c r="N25" s="172"/>
      <c r="O25" s="172"/>
      <c r="P25" s="171">
        <f>SUM($Q$5:Q25)</f>
        <v>-4072053.0985387489</v>
      </c>
      <c r="Q25" s="170">
        <f t="shared" si="1"/>
        <v>34602.076124567473</v>
      </c>
      <c r="R25" s="2766"/>
      <c r="S25" s="2768"/>
      <c r="T25" s="169">
        <v>20</v>
      </c>
    </row>
    <row r="26" spans="11:20" ht="15.6">
      <c r="K26" s="172"/>
      <c r="L26" s="172"/>
      <c r="M26" s="172"/>
      <c r="N26" s="172"/>
      <c r="O26" s="172"/>
      <c r="P26" s="171">
        <f>SUM($Q$5:Q26)</f>
        <v>-4037451.0224141814</v>
      </c>
      <c r="Q26" s="170">
        <f t="shared" si="1"/>
        <v>34602.076124567473</v>
      </c>
      <c r="R26" s="2766"/>
      <c r="S26" s="2768"/>
      <c r="T26" s="169">
        <v>21</v>
      </c>
    </row>
    <row r="27" spans="11:20" ht="15.6">
      <c r="K27" s="172"/>
      <c r="L27" s="172"/>
      <c r="M27" s="172"/>
      <c r="N27" s="172"/>
      <c r="O27" s="172"/>
      <c r="P27" s="171">
        <f>SUM($Q$5:Q27)</f>
        <v>-4002848.9462896138</v>
      </c>
      <c r="Q27" s="170">
        <f t="shared" si="1"/>
        <v>34602.076124567473</v>
      </c>
      <c r="R27" s="2766"/>
      <c r="S27" s="2768"/>
      <c r="T27" s="169">
        <v>22</v>
      </c>
    </row>
    <row r="28" spans="11:20" ht="15.6">
      <c r="K28" s="172"/>
      <c r="L28" s="172"/>
      <c r="M28" s="172"/>
      <c r="N28" s="172"/>
      <c r="O28" s="172"/>
      <c r="P28" s="171">
        <f>SUM($Q$5:Q28)</f>
        <v>-3968246.8701650463</v>
      </c>
      <c r="Q28" s="170">
        <f t="shared" si="1"/>
        <v>34602.076124567473</v>
      </c>
      <c r="R28" s="2766"/>
      <c r="S28" s="2768"/>
      <c r="T28" s="169">
        <v>23</v>
      </c>
    </row>
    <row r="29" spans="11:20" ht="15.6">
      <c r="K29" s="172"/>
      <c r="L29" s="172"/>
      <c r="M29" s="172"/>
      <c r="N29" s="172"/>
      <c r="O29" s="172"/>
      <c r="P29" s="171">
        <f>SUM($Q$5:Q29)</f>
        <v>-3933644.7940404788</v>
      </c>
      <c r="Q29" s="170">
        <f t="shared" si="1"/>
        <v>34602.076124567473</v>
      </c>
      <c r="R29" s="2766"/>
      <c r="S29" s="2768"/>
      <c r="T29" s="169">
        <v>24</v>
      </c>
    </row>
    <row r="30" spans="11:20" ht="15.6">
      <c r="K30" s="172"/>
      <c r="L30" s="172"/>
      <c r="M30" s="172"/>
      <c r="N30" s="172"/>
      <c r="O30" s="172"/>
      <c r="P30" s="171">
        <f>SUM($Q$5:Q30)</f>
        <v>-3899721.189996785</v>
      </c>
      <c r="Q30" s="170">
        <f t="shared" ref="Q30:Q41" si="2">$R$30/12</f>
        <v>33923.604043693602</v>
      </c>
      <c r="R30" s="2766">
        <f>$R$2/(1+$P$2)^S30</f>
        <v>407083.24852432322</v>
      </c>
      <c r="S30" s="2768">
        <v>3</v>
      </c>
      <c r="T30" s="169">
        <v>25</v>
      </c>
    </row>
    <row r="31" spans="11:20" ht="15.6">
      <c r="K31" s="172"/>
      <c r="L31" s="172"/>
      <c r="M31" s="172"/>
      <c r="N31" s="172"/>
      <c r="O31" s="172"/>
      <c r="P31" s="171">
        <f>SUM($Q$5:Q31)</f>
        <v>-3865797.5859530913</v>
      </c>
      <c r="Q31" s="170">
        <f t="shared" si="2"/>
        <v>33923.604043693602</v>
      </c>
      <c r="R31" s="2766"/>
      <c r="S31" s="2768"/>
      <c r="T31" s="169">
        <v>26</v>
      </c>
    </row>
    <row r="32" spans="11:20" ht="15.6">
      <c r="K32" s="172"/>
      <c r="L32" s="172"/>
      <c r="M32" s="172"/>
      <c r="N32" s="172"/>
      <c r="O32" s="172"/>
      <c r="P32" s="171">
        <f>SUM($Q$5:Q32)</f>
        <v>-3831873.9819093975</v>
      </c>
      <c r="Q32" s="170">
        <f t="shared" si="2"/>
        <v>33923.604043693602</v>
      </c>
      <c r="R32" s="2766"/>
      <c r="S32" s="2768"/>
      <c r="T32" s="169">
        <v>27</v>
      </c>
    </row>
    <row r="33" spans="11:20" ht="15.6">
      <c r="K33" s="172"/>
      <c r="L33" s="172"/>
      <c r="M33" s="172"/>
      <c r="N33" s="172"/>
      <c r="O33" s="172"/>
      <c r="P33" s="171">
        <f>SUM($Q$5:Q33)</f>
        <v>-3797950.3778657038</v>
      </c>
      <c r="Q33" s="170">
        <f t="shared" si="2"/>
        <v>33923.604043693602</v>
      </c>
      <c r="R33" s="2766"/>
      <c r="S33" s="2768"/>
      <c r="T33" s="169">
        <v>28</v>
      </c>
    </row>
    <row r="34" spans="11:20" ht="15.6">
      <c r="K34" s="172"/>
      <c r="L34" s="172"/>
      <c r="M34" s="172"/>
      <c r="N34" s="172"/>
      <c r="O34" s="172"/>
      <c r="P34" s="171">
        <f>SUM($Q$5:Q34)</f>
        <v>-3764026.77382201</v>
      </c>
      <c r="Q34" s="170">
        <f t="shared" si="2"/>
        <v>33923.604043693602</v>
      </c>
      <c r="R34" s="2766"/>
      <c r="S34" s="2768"/>
      <c r="T34" s="169">
        <v>29</v>
      </c>
    </row>
    <row r="35" spans="11:20" ht="15.6">
      <c r="K35" s="172"/>
      <c r="L35" s="172"/>
      <c r="M35" s="172"/>
      <c r="N35" s="172"/>
      <c r="O35" s="172"/>
      <c r="P35" s="171">
        <f>SUM($Q$5:Q35)</f>
        <v>-3730103.1697783163</v>
      </c>
      <c r="Q35" s="170">
        <f t="shared" si="2"/>
        <v>33923.604043693602</v>
      </c>
      <c r="R35" s="2766"/>
      <c r="S35" s="2768"/>
      <c r="T35" s="169">
        <v>30</v>
      </c>
    </row>
    <row r="36" spans="11:20" ht="15.6">
      <c r="K36" s="172"/>
      <c r="L36" s="172"/>
      <c r="M36" s="172"/>
      <c r="N36" s="172"/>
      <c r="O36" s="172"/>
      <c r="P36" s="171">
        <f>SUM($Q$5:Q36)</f>
        <v>-3696179.5657346225</v>
      </c>
      <c r="Q36" s="170">
        <f t="shared" si="2"/>
        <v>33923.604043693602</v>
      </c>
      <c r="R36" s="2766"/>
      <c r="S36" s="2768"/>
      <c r="T36" s="169">
        <v>31</v>
      </c>
    </row>
    <row r="37" spans="11:20" ht="15.6">
      <c r="K37" s="172"/>
      <c r="L37" s="172"/>
      <c r="M37" s="172"/>
      <c r="N37" s="172"/>
      <c r="O37" s="172"/>
      <c r="P37" s="171">
        <f>SUM($Q$5:Q37)</f>
        <v>-3662255.9616909288</v>
      </c>
      <c r="Q37" s="170">
        <f t="shared" si="2"/>
        <v>33923.604043693602</v>
      </c>
      <c r="R37" s="2766"/>
      <c r="S37" s="2768"/>
      <c r="T37" s="169">
        <v>32</v>
      </c>
    </row>
    <row r="38" spans="11:20" ht="15.6">
      <c r="K38" s="172"/>
      <c r="L38" s="172"/>
      <c r="M38" s="172"/>
      <c r="N38" s="172"/>
      <c r="O38" s="172"/>
      <c r="P38" s="171">
        <f>SUM($Q$5:Q38)</f>
        <v>-3628332.357647235</v>
      </c>
      <c r="Q38" s="170">
        <f t="shared" si="2"/>
        <v>33923.604043693602</v>
      </c>
      <c r="R38" s="2766"/>
      <c r="S38" s="2768"/>
      <c r="T38" s="169">
        <v>33</v>
      </c>
    </row>
    <row r="39" spans="11:20" ht="15.6">
      <c r="K39" s="172"/>
      <c r="L39" s="172"/>
      <c r="M39" s="172"/>
      <c r="N39" s="172"/>
      <c r="O39" s="172"/>
      <c r="P39" s="171">
        <f>SUM($Q$5:Q39)</f>
        <v>-3594408.7536035413</v>
      </c>
      <c r="Q39" s="170">
        <f t="shared" si="2"/>
        <v>33923.604043693602</v>
      </c>
      <c r="R39" s="2766"/>
      <c r="S39" s="2768"/>
      <c r="T39" s="169">
        <v>34</v>
      </c>
    </row>
    <row r="40" spans="11:20" ht="15.6">
      <c r="K40" s="172"/>
      <c r="L40" s="172"/>
      <c r="M40" s="172"/>
      <c r="N40" s="172"/>
      <c r="O40" s="172"/>
      <c r="P40" s="171">
        <f>SUM($Q$5:Q40)</f>
        <v>-3560485.1495598475</v>
      </c>
      <c r="Q40" s="170">
        <f t="shared" si="2"/>
        <v>33923.604043693602</v>
      </c>
      <c r="R40" s="2766"/>
      <c r="S40" s="2768"/>
      <c r="T40" s="169">
        <v>35</v>
      </c>
    </row>
    <row r="41" spans="11:20" ht="15.6">
      <c r="K41" s="172"/>
      <c r="L41" s="172"/>
      <c r="M41" s="172"/>
      <c r="N41" s="172"/>
      <c r="O41" s="172"/>
      <c r="P41" s="171">
        <f>SUM($Q$5:Q41)</f>
        <v>-3526561.5455161538</v>
      </c>
      <c r="Q41" s="170">
        <f t="shared" si="2"/>
        <v>33923.604043693602</v>
      </c>
      <c r="R41" s="2766"/>
      <c r="S41" s="2768"/>
      <c r="T41" s="169">
        <v>36</v>
      </c>
    </row>
    <row r="42" spans="11:20" ht="15.6">
      <c r="K42" s="172"/>
      <c r="L42" s="172"/>
      <c r="M42" s="172"/>
      <c r="N42" s="172"/>
      <c r="O42" s="172"/>
      <c r="P42" s="171">
        <f>SUM($Q$5:Q42)</f>
        <v>-3493303.1101791994</v>
      </c>
      <c r="Q42" s="170">
        <f t="shared" ref="Q42:Q53" si="3">$R$42/12</f>
        <v>33258.435336954513</v>
      </c>
      <c r="R42" s="2766">
        <f>$R$2/(1+$P$2)^S42</f>
        <v>399101.22404345416</v>
      </c>
      <c r="S42" s="2768">
        <v>4</v>
      </c>
      <c r="T42" s="169">
        <v>37</v>
      </c>
    </row>
    <row r="43" spans="11:20" ht="15.6">
      <c r="K43" s="172"/>
      <c r="L43" s="172"/>
      <c r="M43" s="172"/>
      <c r="N43" s="172"/>
      <c r="O43" s="172"/>
      <c r="P43" s="171">
        <f>SUM($Q$5:Q43)</f>
        <v>-3460044.6748422449</v>
      </c>
      <c r="Q43" s="170">
        <f t="shared" si="3"/>
        <v>33258.435336954513</v>
      </c>
      <c r="R43" s="2766"/>
      <c r="S43" s="2768"/>
      <c r="T43" s="169">
        <v>38</v>
      </c>
    </row>
    <row r="44" spans="11:20" ht="15.6">
      <c r="K44" s="172"/>
      <c r="L44" s="172"/>
      <c r="M44" s="172"/>
      <c r="N44" s="172"/>
      <c r="O44" s="172"/>
      <c r="P44" s="171">
        <f>SUM($Q$5:Q44)</f>
        <v>-3426786.2395052905</v>
      </c>
      <c r="Q44" s="170">
        <f t="shared" si="3"/>
        <v>33258.435336954513</v>
      </c>
      <c r="R44" s="2766"/>
      <c r="S44" s="2768"/>
      <c r="T44" s="169">
        <v>39</v>
      </c>
    </row>
    <row r="45" spans="11:20" ht="15.6">
      <c r="K45" s="172"/>
      <c r="L45" s="172"/>
      <c r="M45" s="172"/>
      <c r="N45" s="172"/>
      <c r="O45" s="172"/>
      <c r="P45" s="171">
        <f>SUM($Q$5:Q45)</f>
        <v>-3393527.8041683361</v>
      </c>
      <c r="Q45" s="170">
        <f t="shared" si="3"/>
        <v>33258.435336954513</v>
      </c>
      <c r="R45" s="2766"/>
      <c r="S45" s="2768"/>
      <c r="T45" s="169">
        <v>40</v>
      </c>
    </row>
    <row r="46" spans="11:20" ht="15.6">
      <c r="K46" s="172"/>
      <c r="L46" s="172"/>
      <c r="M46" s="172"/>
      <c r="N46" s="172"/>
      <c r="O46" s="172"/>
      <c r="P46" s="171">
        <f>SUM($Q$5:Q46)</f>
        <v>-3360269.3688313817</v>
      </c>
      <c r="Q46" s="170">
        <f t="shared" si="3"/>
        <v>33258.435336954513</v>
      </c>
      <c r="R46" s="2766"/>
      <c r="S46" s="2768"/>
      <c r="T46" s="169">
        <v>41</v>
      </c>
    </row>
    <row r="47" spans="11:20" ht="15.6">
      <c r="K47" s="172"/>
      <c r="L47" s="172"/>
      <c r="M47" s="172"/>
      <c r="N47" s="172"/>
      <c r="O47" s="172"/>
      <c r="P47" s="171">
        <f>SUM($Q$5:Q47)</f>
        <v>-3327010.9334944272</v>
      </c>
      <c r="Q47" s="170">
        <f t="shared" si="3"/>
        <v>33258.435336954513</v>
      </c>
      <c r="R47" s="2766"/>
      <c r="S47" s="2768"/>
      <c r="T47" s="169">
        <v>42</v>
      </c>
    </row>
    <row r="48" spans="11:20" ht="15.6">
      <c r="K48" s="172"/>
      <c r="L48" s="172"/>
      <c r="M48" s="172"/>
      <c r="N48" s="172"/>
      <c r="O48" s="172"/>
      <c r="P48" s="171">
        <f>SUM($Q$5:Q48)</f>
        <v>-3293752.4981574728</v>
      </c>
      <c r="Q48" s="170">
        <f t="shared" si="3"/>
        <v>33258.435336954513</v>
      </c>
      <c r="R48" s="2766"/>
      <c r="S48" s="2768"/>
      <c r="T48" s="169">
        <v>43</v>
      </c>
    </row>
    <row r="49" spans="11:20" ht="15.6">
      <c r="K49" s="172"/>
      <c r="L49" s="172"/>
      <c r="M49" s="172"/>
      <c r="N49" s="172"/>
      <c r="O49" s="172"/>
      <c r="P49" s="171">
        <f>SUM($Q$5:Q49)</f>
        <v>-3260494.0628205184</v>
      </c>
      <c r="Q49" s="170">
        <f t="shared" si="3"/>
        <v>33258.435336954513</v>
      </c>
      <c r="R49" s="2766"/>
      <c r="S49" s="2768"/>
      <c r="T49" s="169">
        <v>44</v>
      </c>
    </row>
    <row r="50" spans="11:20" ht="15.6">
      <c r="K50" s="172"/>
      <c r="L50" s="172"/>
      <c r="M50" s="172"/>
      <c r="N50" s="172"/>
      <c r="O50" s="172"/>
      <c r="P50" s="171">
        <f>SUM($Q$5:Q50)</f>
        <v>-3227235.627483564</v>
      </c>
      <c r="Q50" s="170">
        <f t="shared" si="3"/>
        <v>33258.435336954513</v>
      </c>
      <c r="R50" s="2766"/>
      <c r="S50" s="2768"/>
      <c r="T50" s="169">
        <v>45</v>
      </c>
    </row>
    <row r="51" spans="11:20" ht="15.6">
      <c r="K51" s="172"/>
      <c r="L51" s="172"/>
      <c r="M51" s="172"/>
      <c r="N51" s="172"/>
      <c r="O51" s="172"/>
      <c r="P51" s="171">
        <f>SUM($Q$5:Q51)</f>
        <v>-3193977.1921466095</v>
      </c>
      <c r="Q51" s="170">
        <f t="shared" si="3"/>
        <v>33258.435336954513</v>
      </c>
      <c r="R51" s="2766"/>
      <c r="S51" s="2768"/>
      <c r="T51" s="169">
        <v>46</v>
      </c>
    </row>
    <row r="52" spans="11:20" ht="15.6">
      <c r="K52" s="172"/>
      <c r="L52" s="172"/>
      <c r="M52" s="172"/>
      <c r="N52" s="172"/>
      <c r="O52" s="172"/>
      <c r="P52" s="171">
        <f>SUM($Q$5:Q52)</f>
        <v>-3160718.7568096551</v>
      </c>
      <c r="Q52" s="170">
        <f t="shared" si="3"/>
        <v>33258.435336954513</v>
      </c>
      <c r="R52" s="2766"/>
      <c r="S52" s="2768"/>
      <c r="T52" s="169">
        <v>47</v>
      </c>
    </row>
    <row r="53" spans="11:20" ht="15.6">
      <c r="K53" s="172"/>
      <c r="L53" s="172"/>
      <c r="M53" s="172"/>
      <c r="N53" s="172"/>
      <c r="O53" s="172"/>
      <c r="P53" s="171">
        <f>SUM($Q$5:Q53)</f>
        <v>-3127460.3214727007</v>
      </c>
      <c r="Q53" s="170">
        <f t="shared" si="3"/>
        <v>33258.435336954513</v>
      </c>
      <c r="R53" s="2766"/>
      <c r="S53" s="2768"/>
      <c r="T53" s="169">
        <v>48</v>
      </c>
    </row>
    <row r="54" spans="11:20" ht="15.6">
      <c r="K54" s="172"/>
      <c r="L54" s="172"/>
      <c r="M54" s="172"/>
      <c r="N54" s="172"/>
      <c r="O54" s="172"/>
      <c r="P54" s="171">
        <f>SUM($Q$5:Q54)</f>
        <v>-3094854.0123188235</v>
      </c>
      <c r="Q54" s="170">
        <f t="shared" ref="Q54:Q65" si="4">$R$54/12</f>
        <v>32606.30915387697</v>
      </c>
      <c r="R54" s="2766">
        <f>$R$2/(1+$P$2)^S54</f>
        <v>391275.70984652365</v>
      </c>
      <c r="S54" s="2768">
        <v>5</v>
      </c>
      <c r="T54" s="169">
        <v>49</v>
      </c>
    </row>
    <row r="55" spans="11:20" ht="15.6">
      <c r="K55" s="172"/>
      <c r="L55" s="172"/>
      <c r="M55" s="172"/>
      <c r="N55" s="172"/>
      <c r="O55" s="172"/>
      <c r="P55" s="171">
        <f>SUM($Q$5:Q55)</f>
        <v>-3062247.7031649463</v>
      </c>
      <c r="Q55" s="170">
        <f t="shared" si="4"/>
        <v>32606.30915387697</v>
      </c>
      <c r="R55" s="2766"/>
      <c r="S55" s="2768"/>
      <c r="T55" s="169">
        <v>50</v>
      </c>
    </row>
    <row r="56" spans="11:20" ht="15.6">
      <c r="K56" s="172"/>
      <c r="L56" s="172"/>
      <c r="M56" s="172"/>
      <c r="N56" s="172"/>
      <c r="O56" s="172"/>
      <c r="P56" s="171">
        <f>SUM($Q$5:Q56)</f>
        <v>-3029641.3940110691</v>
      </c>
      <c r="Q56" s="170">
        <f t="shared" si="4"/>
        <v>32606.30915387697</v>
      </c>
      <c r="R56" s="2766"/>
      <c r="S56" s="2768"/>
      <c r="T56" s="169">
        <v>51</v>
      </c>
    </row>
    <row r="57" spans="11:20" ht="15.6">
      <c r="K57" s="172"/>
      <c r="L57" s="172"/>
      <c r="M57" s="172"/>
      <c r="N57" s="172"/>
      <c r="O57" s="172"/>
      <c r="P57" s="171">
        <f>SUM($Q$5:Q57)</f>
        <v>-2997035.0848571919</v>
      </c>
      <c r="Q57" s="170">
        <f t="shared" si="4"/>
        <v>32606.30915387697</v>
      </c>
      <c r="R57" s="2766"/>
      <c r="S57" s="2768"/>
      <c r="T57" s="169">
        <v>52</v>
      </c>
    </row>
    <row r="58" spans="11:20" ht="15.6">
      <c r="K58" s="172"/>
      <c r="L58" s="172"/>
      <c r="M58" s="172"/>
      <c r="N58" s="172"/>
      <c r="O58" s="172"/>
      <c r="P58" s="171">
        <f>SUM($Q$5:Q58)</f>
        <v>-2964428.7757033147</v>
      </c>
      <c r="Q58" s="170">
        <f t="shared" si="4"/>
        <v>32606.30915387697</v>
      </c>
      <c r="R58" s="2766"/>
      <c r="S58" s="2768"/>
      <c r="T58" s="169">
        <v>53</v>
      </c>
    </row>
    <row r="59" spans="11:20" ht="15.6">
      <c r="K59" s="172"/>
      <c r="L59" s="172"/>
      <c r="M59" s="172"/>
      <c r="N59" s="172"/>
      <c r="O59" s="172"/>
      <c r="P59" s="171">
        <f>SUM($Q$5:Q59)</f>
        <v>-2931822.4665494375</v>
      </c>
      <c r="Q59" s="170">
        <f t="shared" si="4"/>
        <v>32606.30915387697</v>
      </c>
      <c r="R59" s="2766"/>
      <c r="S59" s="2768"/>
      <c r="T59" s="169">
        <v>54</v>
      </c>
    </row>
    <row r="60" spans="11:20" ht="15.6">
      <c r="K60" s="172"/>
      <c r="L60" s="172"/>
      <c r="M60" s="172"/>
      <c r="N60" s="172"/>
      <c r="O60" s="172"/>
      <c r="P60" s="171">
        <f>SUM($Q$5:Q60)</f>
        <v>-2899216.1573955603</v>
      </c>
      <c r="Q60" s="170">
        <f t="shared" si="4"/>
        <v>32606.30915387697</v>
      </c>
      <c r="R60" s="2766"/>
      <c r="S60" s="2768"/>
      <c r="T60" s="169">
        <v>55</v>
      </c>
    </row>
    <row r="61" spans="11:20" ht="15.6">
      <c r="K61" s="172"/>
      <c r="L61" s="172"/>
      <c r="M61" s="172"/>
      <c r="N61" s="172"/>
      <c r="O61" s="172"/>
      <c r="P61" s="171">
        <f>SUM($Q$5:Q61)</f>
        <v>-2866609.8482416831</v>
      </c>
      <c r="Q61" s="170">
        <f t="shared" si="4"/>
        <v>32606.30915387697</v>
      </c>
      <c r="R61" s="2766"/>
      <c r="S61" s="2768"/>
      <c r="T61" s="169">
        <v>56</v>
      </c>
    </row>
    <row r="62" spans="11:20" ht="15.6">
      <c r="K62" s="172"/>
      <c r="L62" s="172"/>
      <c r="M62" s="172"/>
      <c r="N62" s="172"/>
      <c r="O62" s="172"/>
      <c r="P62" s="171">
        <f>SUM($Q$5:Q62)</f>
        <v>-2834003.5390878059</v>
      </c>
      <c r="Q62" s="170">
        <f t="shared" si="4"/>
        <v>32606.30915387697</v>
      </c>
      <c r="R62" s="2766"/>
      <c r="S62" s="2768"/>
      <c r="T62" s="169">
        <v>57</v>
      </c>
    </row>
    <row r="63" spans="11:20" ht="15.6">
      <c r="K63" s="172"/>
      <c r="L63" s="172"/>
      <c r="M63" s="172"/>
      <c r="N63" s="172"/>
      <c r="O63" s="172"/>
      <c r="P63" s="171">
        <f>SUM($Q$5:Q63)</f>
        <v>-2801397.2299339287</v>
      </c>
      <c r="Q63" s="170">
        <f t="shared" si="4"/>
        <v>32606.30915387697</v>
      </c>
      <c r="R63" s="2766"/>
      <c r="S63" s="2768"/>
      <c r="T63" s="169">
        <v>58</v>
      </c>
    </row>
    <row r="64" spans="11:20" ht="15.6">
      <c r="K64" s="172"/>
      <c r="L64" s="172"/>
      <c r="M64" s="172"/>
      <c r="N64" s="172"/>
      <c r="O64" s="172"/>
      <c r="P64" s="171">
        <f>SUM($Q$5:Q64)</f>
        <v>-2768790.9207800515</v>
      </c>
      <c r="Q64" s="170">
        <f t="shared" si="4"/>
        <v>32606.30915387697</v>
      </c>
      <c r="R64" s="2766"/>
      <c r="S64" s="2768"/>
      <c r="T64" s="169">
        <v>59</v>
      </c>
    </row>
    <row r="65" spans="11:20" ht="15.6">
      <c r="K65" s="172"/>
      <c r="L65" s="172"/>
      <c r="M65" s="172"/>
      <c r="N65" s="172"/>
      <c r="O65" s="172"/>
      <c r="P65" s="171">
        <f>SUM($Q$5:Q65)</f>
        <v>-2736184.6116261743</v>
      </c>
      <c r="Q65" s="170">
        <f t="shared" si="4"/>
        <v>32606.30915387697</v>
      </c>
      <c r="R65" s="2766"/>
      <c r="S65" s="2768"/>
      <c r="T65" s="169">
        <v>60</v>
      </c>
    </row>
    <row r="66" spans="11:20" ht="15.6">
      <c r="K66" s="172"/>
      <c r="L66" s="172"/>
      <c r="M66" s="172"/>
      <c r="N66" s="172"/>
      <c r="O66" s="172"/>
      <c r="P66" s="171">
        <f>SUM($Q$5:Q66)</f>
        <v>-2704217.6418674714</v>
      </c>
      <c r="Q66" s="170">
        <f t="shared" ref="Q66:Q77" si="5">$R$66/12</f>
        <v>31966.969758702911</v>
      </c>
      <c r="R66" s="2766">
        <f>$R$2/(1+$P$2)^S66</f>
        <v>383603.63710443495</v>
      </c>
      <c r="S66" s="2768">
        <v>6</v>
      </c>
      <c r="T66" s="169">
        <v>61</v>
      </c>
    </row>
    <row r="67" spans="11:20" ht="15.6">
      <c r="K67" s="172"/>
      <c r="L67" s="172"/>
      <c r="M67" s="172"/>
      <c r="N67" s="172"/>
      <c r="O67" s="172"/>
      <c r="P67" s="171">
        <f>SUM($Q$5:Q67)</f>
        <v>-2672250.6721087685</v>
      </c>
      <c r="Q67" s="170">
        <f t="shared" si="5"/>
        <v>31966.969758702911</v>
      </c>
      <c r="R67" s="2766"/>
      <c r="S67" s="2768"/>
      <c r="T67" s="169">
        <v>62</v>
      </c>
    </row>
    <row r="68" spans="11:20" ht="15.6">
      <c r="K68" s="172"/>
      <c r="L68" s="172"/>
      <c r="M68" s="172"/>
      <c r="N68" s="172"/>
      <c r="O68" s="172"/>
      <c r="P68" s="171">
        <f>SUM($Q$5:Q68)</f>
        <v>-2640283.7023500656</v>
      </c>
      <c r="Q68" s="170">
        <f t="shared" si="5"/>
        <v>31966.969758702911</v>
      </c>
      <c r="R68" s="2766"/>
      <c r="S68" s="2768"/>
      <c r="T68" s="169">
        <v>63</v>
      </c>
    </row>
    <row r="69" spans="11:20" ht="15.6">
      <c r="K69" s="172"/>
      <c r="L69" s="172"/>
      <c r="M69" s="172"/>
      <c r="N69" s="172"/>
      <c r="O69" s="172"/>
      <c r="P69" s="171">
        <f>SUM($Q$5:Q69)</f>
        <v>-2608316.7325913627</v>
      </c>
      <c r="Q69" s="170">
        <f t="shared" si="5"/>
        <v>31966.969758702911</v>
      </c>
      <c r="R69" s="2766"/>
      <c r="S69" s="2768"/>
      <c r="T69" s="169">
        <v>64</v>
      </c>
    </row>
    <row r="70" spans="11:20" ht="15.6">
      <c r="K70" s="172"/>
      <c r="L70" s="172"/>
      <c r="M70" s="172"/>
      <c r="N70" s="172"/>
      <c r="O70" s="172"/>
      <c r="P70" s="171">
        <f>SUM($Q$5:Q70)</f>
        <v>-2576349.7628326598</v>
      </c>
      <c r="Q70" s="170">
        <f t="shared" si="5"/>
        <v>31966.969758702911</v>
      </c>
      <c r="R70" s="2766"/>
      <c r="S70" s="2768"/>
      <c r="T70" s="169">
        <v>65</v>
      </c>
    </row>
    <row r="71" spans="11:20" ht="15.6">
      <c r="K71" s="172"/>
      <c r="L71" s="172"/>
      <c r="M71" s="172"/>
      <c r="N71" s="172"/>
      <c r="O71" s="172"/>
      <c r="P71" s="171">
        <f>SUM($Q$5:Q71)</f>
        <v>-2544382.7930739569</v>
      </c>
      <c r="Q71" s="170">
        <f t="shared" si="5"/>
        <v>31966.969758702911</v>
      </c>
      <c r="R71" s="2766"/>
      <c r="S71" s="2768"/>
      <c r="T71" s="169">
        <v>66</v>
      </c>
    </row>
    <row r="72" spans="11:20" ht="15.6">
      <c r="K72" s="172"/>
      <c r="L72" s="172"/>
      <c r="M72" s="172"/>
      <c r="N72" s="172"/>
      <c r="O72" s="172"/>
      <c r="P72" s="171">
        <f>SUM($Q$5:Q72)</f>
        <v>-2512415.8233152539</v>
      </c>
      <c r="Q72" s="170">
        <f t="shared" si="5"/>
        <v>31966.969758702911</v>
      </c>
      <c r="R72" s="2766"/>
      <c r="S72" s="2768"/>
      <c r="T72" s="169">
        <v>67</v>
      </c>
    </row>
    <row r="73" spans="11:20" ht="15.6">
      <c r="K73" s="172"/>
      <c r="L73" s="172"/>
      <c r="M73" s="172"/>
      <c r="N73" s="172"/>
      <c r="O73" s="172"/>
      <c r="P73" s="171">
        <f>SUM($Q$5:Q73)</f>
        <v>-2480448.853556551</v>
      </c>
      <c r="Q73" s="170">
        <f t="shared" si="5"/>
        <v>31966.969758702911</v>
      </c>
      <c r="R73" s="2766"/>
      <c r="S73" s="2768"/>
      <c r="T73" s="169">
        <v>68</v>
      </c>
    </row>
    <row r="74" spans="11:20" ht="15.6">
      <c r="K74" s="172"/>
      <c r="L74" s="172"/>
      <c r="M74" s="172"/>
      <c r="N74" s="172"/>
      <c r="O74" s="172"/>
      <c r="P74" s="171">
        <f>SUM($Q$5:Q74)</f>
        <v>-2448481.8837978481</v>
      </c>
      <c r="Q74" s="170">
        <f t="shared" si="5"/>
        <v>31966.969758702911</v>
      </c>
      <c r="R74" s="2766"/>
      <c r="S74" s="2768"/>
      <c r="T74" s="169">
        <v>69</v>
      </c>
    </row>
    <row r="75" spans="11:20" ht="15.6">
      <c r="K75" s="172"/>
      <c r="L75" s="172"/>
      <c r="M75" s="172"/>
      <c r="N75" s="172"/>
      <c r="O75" s="172"/>
      <c r="P75" s="171">
        <f>SUM($Q$5:Q75)</f>
        <v>-2416514.9140391452</v>
      </c>
      <c r="Q75" s="170">
        <f t="shared" si="5"/>
        <v>31966.969758702911</v>
      </c>
      <c r="R75" s="2766"/>
      <c r="S75" s="2768"/>
      <c r="T75" s="169">
        <v>70</v>
      </c>
    </row>
    <row r="76" spans="11:20" ht="15.6">
      <c r="K76" s="172"/>
      <c r="L76" s="172"/>
      <c r="M76" s="172"/>
      <c r="N76" s="172"/>
      <c r="O76" s="172"/>
      <c r="P76" s="171">
        <f>SUM($Q$5:Q76)</f>
        <v>-2384547.9442804423</v>
      </c>
      <c r="Q76" s="170">
        <f t="shared" si="5"/>
        <v>31966.969758702911</v>
      </c>
      <c r="R76" s="2766"/>
      <c r="S76" s="2768"/>
      <c r="T76" s="169">
        <v>71</v>
      </c>
    </row>
    <row r="77" spans="11:20" ht="15.6">
      <c r="K77" s="172"/>
      <c r="L77" s="172"/>
      <c r="M77" s="172"/>
      <c r="N77" s="172"/>
      <c r="O77" s="172"/>
      <c r="P77" s="171">
        <f>SUM($Q$5:Q77)</f>
        <v>-2352580.9745217394</v>
      </c>
      <c r="Q77" s="170">
        <f t="shared" si="5"/>
        <v>31966.969758702911</v>
      </c>
      <c r="R77" s="2766"/>
      <c r="S77" s="2768"/>
      <c r="T77" s="169">
        <v>72</v>
      </c>
    </row>
    <row r="78" spans="11:20" ht="15.6">
      <c r="K78" s="172"/>
      <c r="L78" s="172"/>
      <c r="M78" s="172"/>
      <c r="N78" s="172"/>
      <c r="O78" s="172"/>
      <c r="P78" s="171">
        <f>SUM($Q$5:Q78)</f>
        <v>-2321240.8080916386</v>
      </c>
      <c r="Q78" s="170">
        <f t="shared" ref="Q78:Q89" si="6">$R$78/12</f>
        <v>31340.1664301009</v>
      </c>
      <c r="R78" s="2766">
        <f>$R$2/(1+$P$2)^S78</f>
        <v>376081.99716121081</v>
      </c>
      <c r="S78" s="2768">
        <v>7</v>
      </c>
      <c r="T78" s="169">
        <v>73</v>
      </c>
    </row>
    <row r="79" spans="11:20" ht="15.6">
      <c r="K79" s="172"/>
      <c r="L79" s="172"/>
      <c r="M79" s="172"/>
      <c r="N79" s="172"/>
      <c r="O79" s="172"/>
      <c r="P79" s="171">
        <f>SUM($Q$5:Q79)</f>
        <v>-2289900.6416615378</v>
      </c>
      <c r="Q79" s="170">
        <f t="shared" si="6"/>
        <v>31340.1664301009</v>
      </c>
      <c r="R79" s="2766"/>
      <c r="S79" s="2768"/>
      <c r="T79" s="169">
        <v>74</v>
      </c>
    </row>
    <row r="80" spans="11:20" ht="15.6">
      <c r="K80" s="172"/>
      <c r="L80" s="172"/>
      <c r="M80" s="172"/>
      <c r="N80" s="172"/>
      <c r="O80" s="172"/>
      <c r="P80" s="171">
        <f>SUM($Q$5:Q80)</f>
        <v>-2258560.475231437</v>
      </c>
      <c r="Q80" s="170">
        <f t="shared" si="6"/>
        <v>31340.1664301009</v>
      </c>
      <c r="R80" s="2766"/>
      <c r="S80" s="2768"/>
      <c r="T80" s="169">
        <v>75</v>
      </c>
    </row>
    <row r="81" spans="11:20" ht="15.6">
      <c r="K81" s="172"/>
      <c r="L81" s="172"/>
      <c r="M81" s="172"/>
      <c r="N81" s="172"/>
      <c r="O81" s="172"/>
      <c r="P81" s="171">
        <f>SUM($Q$5:Q81)</f>
        <v>-2227220.3088013362</v>
      </c>
      <c r="Q81" s="170">
        <f t="shared" si="6"/>
        <v>31340.1664301009</v>
      </c>
      <c r="R81" s="2766"/>
      <c r="S81" s="2768"/>
      <c r="T81" s="169">
        <v>76</v>
      </c>
    </row>
    <row r="82" spans="11:20" ht="15.6">
      <c r="K82" s="172"/>
      <c r="L82" s="172"/>
      <c r="M82" s="172"/>
      <c r="N82" s="172"/>
      <c r="O82" s="172"/>
      <c r="P82" s="171">
        <f>SUM($Q$5:Q82)</f>
        <v>-2195880.1423712354</v>
      </c>
      <c r="Q82" s="170">
        <f t="shared" si="6"/>
        <v>31340.1664301009</v>
      </c>
      <c r="R82" s="2766"/>
      <c r="S82" s="2768"/>
      <c r="T82" s="169">
        <v>77</v>
      </c>
    </row>
    <row r="83" spans="11:20" ht="15.6">
      <c r="K83" s="172"/>
      <c r="L83" s="172"/>
      <c r="M83" s="172"/>
      <c r="N83" s="172"/>
      <c r="O83" s="172"/>
      <c r="P83" s="171">
        <f>SUM($Q$5:Q83)</f>
        <v>-2164539.9759411346</v>
      </c>
      <c r="Q83" s="170">
        <f t="shared" si="6"/>
        <v>31340.1664301009</v>
      </c>
      <c r="R83" s="2766"/>
      <c r="S83" s="2768"/>
      <c r="T83" s="169">
        <v>78</v>
      </c>
    </row>
    <row r="84" spans="11:20" ht="15.6">
      <c r="K84" s="172"/>
      <c r="L84" s="172"/>
      <c r="M84" s="172"/>
      <c r="N84" s="172"/>
      <c r="O84" s="172"/>
      <c r="P84" s="171">
        <f>SUM($Q$5:Q84)</f>
        <v>-2133199.8095110338</v>
      </c>
      <c r="Q84" s="170">
        <f t="shared" si="6"/>
        <v>31340.1664301009</v>
      </c>
      <c r="R84" s="2766"/>
      <c r="S84" s="2768"/>
      <c r="T84" s="169">
        <v>79</v>
      </c>
    </row>
    <row r="85" spans="11:20" ht="15.6">
      <c r="K85" s="172"/>
      <c r="L85" s="172"/>
      <c r="M85" s="172"/>
      <c r="N85" s="172"/>
      <c r="O85" s="172"/>
      <c r="P85" s="171">
        <f>SUM($Q$5:Q85)</f>
        <v>-2101859.643080933</v>
      </c>
      <c r="Q85" s="170">
        <f t="shared" si="6"/>
        <v>31340.1664301009</v>
      </c>
      <c r="R85" s="2766"/>
      <c r="S85" s="2768"/>
      <c r="T85" s="169">
        <v>80</v>
      </c>
    </row>
    <row r="86" spans="11:20" ht="15.6">
      <c r="K86" s="172"/>
      <c r="L86" s="172"/>
      <c r="M86" s="172"/>
      <c r="N86" s="172"/>
      <c r="O86" s="172"/>
      <c r="P86" s="171">
        <f>SUM($Q$5:Q86)</f>
        <v>-2070519.4766508322</v>
      </c>
      <c r="Q86" s="170">
        <f t="shared" si="6"/>
        <v>31340.1664301009</v>
      </c>
      <c r="R86" s="2766"/>
      <c r="S86" s="2768"/>
      <c r="T86" s="169">
        <v>81</v>
      </c>
    </row>
    <row r="87" spans="11:20" ht="15.6">
      <c r="K87" s="172"/>
      <c r="L87" s="172"/>
      <c r="M87" s="172"/>
      <c r="N87" s="172"/>
      <c r="O87" s="172"/>
      <c r="P87" s="171">
        <f>SUM($Q$5:Q87)</f>
        <v>-2039179.3102207314</v>
      </c>
      <c r="Q87" s="170">
        <f t="shared" si="6"/>
        <v>31340.1664301009</v>
      </c>
      <c r="R87" s="2766"/>
      <c r="S87" s="2768"/>
      <c r="T87" s="169">
        <v>82</v>
      </c>
    </row>
    <row r="88" spans="11:20" ht="15.6">
      <c r="K88" s="172"/>
      <c r="L88" s="172"/>
      <c r="M88" s="172"/>
      <c r="N88" s="172"/>
      <c r="O88" s="172"/>
      <c r="P88" s="171">
        <f>SUM($Q$5:Q88)</f>
        <v>-2007839.1437906306</v>
      </c>
      <c r="Q88" s="170">
        <f t="shared" si="6"/>
        <v>31340.1664301009</v>
      </c>
      <c r="R88" s="2766"/>
      <c r="S88" s="2768"/>
      <c r="T88" s="169">
        <v>83</v>
      </c>
    </row>
    <row r="89" spans="11:20" ht="15.6">
      <c r="K89" s="172"/>
      <c r="L89" s="172"/>
      <c r="M89" s="172"/>
      <c r="N89" s="172"/>
      <c r="O89" s="172"/>
      <c r="P89" s="171">
        <f>SUM($Q$5:Q89)</f>
        <v>-1976498.9773605298</v>
      </c>
      <c r="Q89" s="170">
        <f t="shared" si="6"/>
        <v>31340.1664301009</v>
      </c>
      <c r="R89" s="2766"/>
      <c r="S89" s="2768"/>
      <c r="T89" s="169">
        <v>84</v>
      </c>
    </row>
    <row r="90" spans="11:20" ht="15.6">
      <c r="K90" s="172"/>
      <c r="L90" s="172"/>
      <c r="M90" s="172"/>
      <c r="N90" s="172"/>
      <c r="O90" s="172"/>
      <c r="P90" s="171">
        <f>SUM($Q$5:Q90)</f>
        <v>-1945773.3239976859</v>
      </c>
      <c r="Q90" s="170">
        <f t="shared" ref="Q90:Q101" si="7">$R$90/12</f>
        <v>30725.653362844019</v>
      </c>
      <c r="R90" s="2766">
        <f>$R$2/(1+$P$2)^S90</f>
        <v>368707.84035412822</v>
      </c>
      <c r="S90" s="2768">
        <v>8</v>
      </c>
      <c r="T90" s="169">
        <v>85</v>
      </c>
    </row>
    <row r="91" spans="11:20" ht="15.6">
      <c r="K91" s="172"/>
      <c r="L91" s="172"/>
      <c r="M91" s="172"/>
      <c r="N91" s="172"/>
      <c r="O91" s="172"/>
      <c r="P91" s="171">
        <f>SUM($Q$5:Q91)</f>
        <v>-1915047.670634842</v>
      </c>
      <c r="Q91" s="170">
        <f t="shared" si="7"/>
        <v>30725.653362844019</v>
      </c>
      <c r="R91" s="2766"/>
      <c r="S91" s="2768"/>
      <c r="T91" s="169">
        <v>86</v>
      </c>
    </row>
    <row r="92" spans="11:20" ht="15.6">
      <c r="K92" s="172"/>
      <c r="L92" s="172"/>
      <c r="M92" s="172"/>
      <c r="N92" s="172"/>
      <c r="O92" s="172"/>
      <c r="P92" s="171">
        <f>SUM($Q$5:Q92)</f>
        <v>-1884322.0172719981</v>
      </c>
      <c r="Q92" s="170">
        <f t="shared" si="7"/>
        <v>30725.653362844019</v>
      </c>
      <c r="R92" s="2766"/>
      <c r="S92" s="2768"/>
      <c r="T92" s="169">
        <v>87</v>
      </c>
    </row>
    <row r="93" spans="11:20" ht="15.6">
      <c r="K93" s="172"/>
      <c r="L93" s="172"/>
      <c r="M93" s="172"/>
      <c r="N93" s="172"/>
      <c r="O93" s="172"/>
      <c r="P93" s="171">
        <f>SUM($Q$5:Q93)</f>
        <v>-1853596.3639091542</v>
      </c>
      <c r="Q93" s="170">
        <f t="shared" si="7"/>
        <v>30725.653362844019</v>
      </c>
      <c r="R93" s="2766"/>
      <c r="S93" s="2768"/>
      <c r="T93" s="169">
        <v>88</v>
      </c>
    </row>
    <row r="94" spans="11:20" ht="15.6">
      <c r="K94" s="172"/>
      <c r="L94" s="172"/>
      <c r="M94" s="172"/>
      <c r="N94" s="172"/>
      <c r="O94" s="172"/>
      <c r="P94" s="171">
        <f>SUM($Q$5:Q94)</f>
        <v>-1822870.7105463103</v>
      </c>
      <c r="Q94" s="170">
        <f t="shared" si="7"/>
        <v>30725.653362844019</v>
      </c>
      <c r="R94" s="2766"/>
      <c r="S94" s="2768"/>
      <c r="T94" s="169">
        <v>89</v>
      </c>
    </row>
    <row r="95" spans="11:20" ht="15.6">
      <c r="K95" s="172"/>
      <c r="L95" s="172"/>
      <c r="M95" s="172"/>
      <c r="N95" s="172"/>
      <c r="O95" s="172"/>
      <c r="P95" s="171">
        <f>SUM($Q$5:Q95)</f>
        <v>-1792145.0571834664</v>
      </c>
      <c r="Q95" s="170">
        <f t="shared" si="7"/>
        <v>30725.653362844019</v>
      </c>
      <c r="R95" s="2766"/>
      <c r="S95" s="2768"/>
      <c r="T95" s="169">
        <v>90</v>
      </c>
    </row>
    <row r="96" spans="11:20" ht="15.6">
      <c r="K96" s="172"/>
      <c r="L96" s="172"/>
      <c r="M96" s="172"/>
      <c r="N96" s="172"/>
      <c r="O96" s="172"/>
      <c r="P96" s="171">
        <f>SUM($Q$5:Q96)</f>
        <v>-1761419.4038206225</v>
      </c>
      <c r="Q96" s="170">
        <f t="shared" si="7"/>
        <v>30725.653362844019</v>
      </c>
      <c r="R96" s="2766"/>
      <c r="S96" s="2768"/>
      <c r="T96" s="169">
        <v>91</v>
      </c>
    </row>
    <row r="97" spans="11:20" ht="15.6">
      <c r="K97" s="172"/>
      <c r="L97" s="172"/>
      <c r="M97" s="172"/>
      <c r="N97" s="172"/>
      <c r="O97" s="172"/>
      <c r="P97" s="171">
        <f>SUM($Q$5:Q97)</f>
        <v>-1730693.7504577786</v>
      </c>
      <c r="Q97" s="170">
        <f t="shared" si="7"/>
        <v>30725.653362844019</v>
      </c>
      <c r="R97" s="2766"/>
      <c r="S97" s="2768"/>
      <c r="T97" s="169">
        <v>92</v>
      </c>
    </row>
    <row r="98" spans="11:20" ht="15.6">
      <c r="K98" s="172"/>
      <c r="L98" s="172"/>
      <c r="M98" s="172"/>
      <c r="N98" s="172"/>
      <c r="O98" s="172"/>
      <c r="P98" s="171">
        <f>SUM($Q$5:Q98)</f>
        <v>-1699968.0970949347</v>
      </c>
      <c r="Q98" s="170">
        <f t="shared" si="7"/>
        <v>30725.653362844019</v>
      </c>
      <c r="R98" s="2766"/>
      <c r="S98" s="2768"/>
      <c r="T98" s="169">
        <v>93</v>
      </c>
    </row>
    <row r="99" spans="11:20" ht="15.6">
      <c r="K99" s="172"/>
      <c r="L99" s="172"/>
      <c r="M99" s="172"/>
      <c r="N99" s="172"/>
      <c r="O99" s="172"/>
      <c r="P99" s="171">
        <f>SUM($Q$5:Q99)</f>
        <v>-1669242.4437320908</v>
      </c>
      <c r="Q99" s="170">
        <f t="shared" si="7"/>
        <v>30725.653362844019</v>
      </c>
      <c r="R99" s="2766"/>
      <c r="S99" s="2768"/>
      <c r="T99" s="169">
        <v>94</v>
      </c>
    </row>
    <row r="100" spans="11:20" ht="15.6">
      <c r="K100" s="172"/>
      <c r="L100" s="172"/>
      <c r="M100" s="172"/>
      <c r="N100" s="172"/>
      <c r="O100" s="172"/>
      <c r="P100" s="171">
        <f>SUM($Q$5:Q100)</f>
        <v>-1638516.7903692469</v>
      </c>
      <c r="Q100" s="170">
        <f t="shared" si="7"/>
        <v>30725.653362844019</v>
      </c>
      <c r="R100" s="2766"/>
      <c r="S100" s="2768"/>
      <c r="T100" s="169">
        <v>95</v>
      </c>
    </row>
    <row r="101" spans="11:20" ht="15.6">
      <c r="K101" s="172"/>
      <c r="L101" s="172"/>
      <c r="M101" s="172"/>
      <c r="N101" s="172"/>
      <c r="O101" s="172"/>
      <c r="P101" s="171">
        <f>SUM($Q$5:Q101)</f>
        <v>-1607791.1370064029</v>
      </c>
      <c r="Q101" s="170">
        <f t="shared" si="7"/>
        <v>30725.653362844019</v>
      </c>
      <c r="R101" s="2766"/>
      <c r="S101" s="2768"/>
      <c r="T101" s="169">
        <v>96</v>
      </c>
    </row>
    <row r="102" spans="11:20" ht="15.6">
      <c r="K102" s="172"/>
      <c r="L102" s="172"/>
      <c r="M102" s="172"/>
      <c r="N102" s="172"/>
      <c r="O102" s="172"/>
      <c r="P102" s="171">
        <f>SUM($Q$5:Q102)</f>
        <v>-1577667.9474349872</v>
      </c>
      <c r="Q102" s="170">
        <f t="shared" ref="Q102:Q113" si="8">$R$102/12</f>
        <v>30123.189571415704</v>
      </c>
      <c r="R102" s="2766">
        <f>$R$2/(1+$P$2)^S102</f>
        <v>361478.27485698846</v>
      </c>
      <c r="S102" s="2768">
        <v>9</v>
      </c>
      <c r="T102" s="169">
        <v>97</v>
      </c>
    </row>
    <row r="103" spans="11:20" ht="15.6">
      <c r="K103" s="172"/>
      <c r="L103" s="172"/>
      <c r="M103" s="172"/>
      <c r="N103" s="172"/>
      <c r="O103" s="172"/>
      <c r="P103" s="171">
        <f>SUM($Q$5:Q103)</f>
        <v>-1547544.7578635714</v>
      </c>
      <c r="Q103" s="170">
        <f t="shared" si="8"/>
        <v>30123.189571415704</v>
      </c>
      <c r="R103" s="2766"/>
      <c r="S103" s="2768"/>
      <c r="T103" s="169">
        <v>98</v>
      </c>
    </row>
    <row r="104" spans="11:20" ht="15.6">
      <c r="K104" s="172"/>
      <c r="L104" s="172"/>
      <c r="M104" s="172"/>
      <c r="N104" s="172"/>
      <c r="O104" s="172"/>
      <c r="P104" s="171">
        <f>SUM($Q$5:Q104)</f>
        <v>-1517421.5682921556</v>
      </c>
      <c r="Q104" s="170">
        <f t="shared" si="8"/>
        <v>30123.189571415704</v>
      </c>
      <c r="R104" s="2766"/>
      <c r="S104" s="2768"/>
      <c r="T104" s="169">
        <v>99</v>
      </c>
    </row>
    <row r="105" spans="11:20" ht="15.6">
      <c r="K105" s="172"/>
      <c r="L105" s="172"/>
      <c r="M105" s="172"/>
      <c r="N105" s="172"/>
      <c r="O105" s="172"/>
      <c r="P105" s="171">
        <f>SUM($Q$5:Q105)</f>
        <v>-1487298.3787207399</v>
      </c>
      <c r="Q105" s="170">
        <f t="shared" si="8"/>
        <v>30123.189571415704</v>
      </c>
      <c r="R105" s="2766"/>
      <c r="S105" s="2768"/>
      <c r="T105" s="169">
        <v>100</v>
      </c>
    </row>
    <row r="106" spans="11:20" ht="15.6">
      <c r="K106" s="172"/>
      <c r="L106" s="172"/>
      <c r="M106" s="172"/>
      <c r="N106" s="172"/>
      <c r="O106" s="172"/>
      <c r="P106" s="171">
        <f>SUM($Q$5:Q106)</f>
        <v>-1457175.1891493241</v>
      </c>
      <c r="Q106" s="170">
        <f t="shared" si="8"/>
        <v>30123.189571415704</v>
      </c>
      <c r="R106" s="2766"/>
      <c r="S106" s="2768"/>
      <c r="T106" s="169">
        <v>101</v>
      </c>
    </row>
    <row r="107" spans="11:20" ht="15.6">
      <c r="K107" s="172"/>
      <c r="L107" s="172"/>
      <c r="M107" s="172"/>
      <c r="N107" s="172"/>
      <c r="O107" s="172"/>
      <c r="P107" s="171">
        <f>SUM($Q$5:Q107)</f>
        <v>-1427051.9995779083</v>
      </c>
      <c r="Q107" s="170">
        <f t="shared" si="8"/>
        <v>30123.189571415704</v>
      </c>
      <c r="R107" s="2766"/>
      <c r="S107" s="2768"/>
      <c r="T107" s="169">
        <v>102</v>
      </c>
    </row>
    <row r="108" spans="11:20" ht="15.6">
      <c r="K108" s="172"/>
      <c r="L108" s="172"/>
      <c r="M108" s="172"/>
      <c r="N108" s="172"/>
      <c r="O108" s="172"/>
      <c r="P108" s="171">
        <f>SUM($Q$5:Q108)</f>
        <v>-1396928.8100064925</v>
      </c>
      <c r="Q108" s="170">
        <f t="shared" si="8"/>
        <v>30123.189571415704</v>
      </c>
      <c r="R108" s="2766"/>
      <c r="S108" s="2768"/>
      <c r="T108" s="169">
        <v>103</v>
      </c>
    </row>
    <row r="109" spans="11:20" ht="15.6">
      <c r="K109" s="172"/>
      <c r="L109" s="172"/>
      <c r="M109" s="172"/>
      <c r="N109" s="172"/>
      <c r="O109" s="172"/>
      <c r="P109" s="171">
        <f>SUM($Q$5:Q109)</f>
        <v>-1366805.6204350768</v>
      </c>
      <c r="Q109" s="170">
        <f t="shared" si="8"/>
        <v>30123.189571415704</v>
      </c>
      <c r="R109" s="2766"/>
      <c r="S109" s="2768"/>
      <c r="T109" s="169">
        <v>104</v>
      </c>
    </row>
    <row r="110" spans="11:20" ht="15.6">
      <c r="K110" s="172"/>
      <c r="L110" s="172"/>
      <c r="M110" s="172"/>
      <c r="N110" s="172"/>
      <c r="O110" s="172"/>
      <c r="P110" s="171">
        <f>SUM($Q$5:Q110)</f>
        <v>-1336682.430863661</v>
      </c>
      <c r="Q110" s="170">
        <f t="shared" si="8"/>
        <v>30123.189571415704</v>
      </c>
      <c r="R110" s="2766"/>
      <c r="S110" s="2768"/>
      <c r="T110" s="169">
        <v>105</v>
      </c>
    </row>
    <row r="111" spans="11:20" ht="15.6">
      <c r="K111" s="172"/>
      <c r="L111" s="172"/>
      <c r="M111" s="172"/>
      <c r="N111" s="172"/>
      <c r="O111" s="172"/>
      <c r="P111" s="171">
        <f>SUM($Q$5:Q111)</f>
        <v>-1306559.2412922452</v>
      </c>
      <c r="Q111" s="170">
        <f t="shared" si="8"/>
        <v>30123.189571415704</v>
      </c>
      <c r="R111" s="2766"/>
      <c r="S111" s="2768"/>
      <c r="T111" s="169">
        <v>106</v>
      </c>
    </row>
    <row r="112" spans="11:20" ht="15.6">
      <c r="K112" s="172"/>
      <c r="L112" s="172"/>
      <c r="M112" s="172"/>
      <c r="N112" s="172"/>
      <c r="O112" s="172"/>
      <c r="P112" s="171">
        <f>SUM($Q$5:Q112)</f>
        <v>-1276436.0517208294</v>
      </c>
      <c r="Q112" s="170">
        <f t="shared" si="8"/>
        <v>30123.189571415704</v>
      </c>
      <c r="R112" s="2766"/>
      <c r="S112" s="2768"/>
      <c r="T112" s="169">
        <v>107</v>
      </c>
    </row>
    <row r="113" spans="11:20" ht="15.6">
      <c r="K113" s="172"/>
      <c r="L113" s="172"/>
      <c r="M113" s="172"/>
      <c r="N113" s="172"/>
      <c r="O113" s="172"/>
      <c r="P113" s="171">
        <f>SUM($Q$5:Q113)</f>
        <v>-1246312.8621494137</v>
      </c>
      <c r="Q113" s="170">
        <f t="shared" si="8"/>
        <v>30123.189571415704</v>
      </c>
      <c r="R113" s="2766"/>
      <c r="S113" s="2768"/>
      <c r="T113" s="169">
        <v>108</v>
      </c>
    </row>
    <row r="114" spans="11:20" ht="15.6">
      <c r="K114" s="172"/>
      <c r="L114" s="172"/>
      <c r="M114" s="172"/>
      <c r="N114" s="172"/>
      <c r="O114" s="172"/>
      <c r="P114" s="171">
        <f>SUM($Q$5:Q114)</f>
        <v>-1216780.323353908</v>
      </c>
      <c r="Q114" s="170">
        <f t="shared" ref="Q114:Q125" si="9">$R$114/12</f>
        <v>29532.538795505592</v>
      </c>
      <c r="R114" s="2766">
        <f>$R$2/(1+$P$2)^S114</f>
        <v>354390.46554606711</v>
      </c>
      <c r="S114" s="2768">
        <v>10</v>
      </c>
      <c r="T114" s="169">
        <v>109</v>
      </c>
    </row>
    <row r="115" spans="11:20" ht="15.6">
      <c r="K115" s="172"/>
      <c r="L115" s="172"/>
      <c r="M115" s="172"/>
      <c r="N115" s="172"/>
      <c r="O115" s="172"/>
      <c r="P115" s="171">
        <f>SUM($Q$5:Q115)</f>
        <v>-1187247.7845584024</v>
      </c>
      <c r="Q115" s="170">
        <f t="shared" si="9"/>
        <v>29532.538795505592</v>
      </c>
      <c r="R115" s="2766"/>
      <c r="S115" s="2768"/>
      <c r="T115" s="169">
        <v>110</v>
      </c>
    </row>
    <row r="116" spans="11:20" ht="15.6">
      <c r="K116" s="172"/>
      <c r="L116" s="172"/>
      <c r="M116" s="172"/>
      <c r="N116" s="172"/>
      <c r="O116" s="172"/>
      <c r="P116" s="171">
        <f>SUM($Q$5:Q116)</f>
        <v>-1157715.2457628967</v>
      </c>
      <c r="Q116" s="170">
        <f t="shared" si="9"/>
        <v>29532.538795505592</v>
      </c>
      <c r="R116" s="2766"/>
      <c r="S116" s="2768"/>
      <c r="T116" s="169">
        <v>111</v>
      </c>
    </row>
    <row r="117" spans="11:20" ht="15.6">
      <c r="K117" s="172"/>
      <c r="L117" s="172"/>
      <c r="M117" s="172"/>
      <c r="N117" s="172"/>
      <c r="O117" s="172"/>
      <c r="P117" s="171">
        <f>SUM($Q$5:Q117)</f>
        <v>-1128182.7069673911</v>
      </c>
      <c r="Q117" s="170">
        <f t="shared" si="9"/>
        <v>29532.538795505592</v>
      </c>
      <c r="R117" s="2766"/>
      <c r="S117" s="2768"/>
      <c r="T117" s="169">
        <v>112</v>
      </c>
    </row>
    <row r="118" spans="11:20" ht="15.6">
      <c r="K118" s="172"/>
      <c r="L118" s="172"/>
      <c r="M118" s="172"/>
      <c r="N118" s="172"/>
      <c r="O118" s="172"/>
      <c r="P118" s="171">
        <f>SUM($Q$5:Q118)</f>
        <v>-1098650.1681718854</v>
      </c>
      <c r="Q118" s="170">
        <f t="shared" si="9"/>
        <v>29532.538795505592</v>
      </c>
      <c r="R118" s="2766"/>
      <c r="S118" s="2768"/>
      <c r="T118" s="169">
        <v>113</v>
      </c>
    </row>
    <row r="119" spans="11:20" ht="15.6">
      <c r="K119" s="172"/>
      <c r="L119" s="172"/>
      <c r="M119" s="172"/>
      <c r="N119" s="172"/>
      <c r="O119" s="172"/>
      <c r="P119" s="171">
        <f>SUM($Q$5:Q119)</f>
        <v>-1069117.6293763798</v>
      </c>
      <c r="Q119" s="170">
        <f t="shared" si="9"/>
        <v>29532.538795505592</v>
      </c>
      <c r="R119" s="2766"/>
      <c r="S119" s="2768"/>
      <c r="T119" s="169">
        <v>114</v>
      </c>
    </row>
    <row r="120" spans="11:20" ht="15.6">
      <c r="K120" s="172"/>
      <c r="L120" s="172"/>
      <c r="M120" s="172"/>
      <c r="N120" s="172"/>
      <c r="O120" s="172"/>
      <c r="P120" s="171">
        <f>SUM($Q$5:Q120)</f>
        <v>-1039585.0905808741</v>
      </c>
      <c r="Q120" s="170">
        <f t="shared" si="9"/>
        <v>29532.538795505592</v>
      </c>
      <c r="R120" s="2766"/>
      <c r="S120" s="2768"/>
      <c r="T120" s="169">
        <v>115</v>
      </c>
    </row>
    <row r="121" spans="11:20" ht="15.6">
      <c r="K121" s="172"/>
      <c r="L121" s="172"/>
      <c r="M121" s="172"/>
      <c r="N121" s="172"/>
      <c r="O121" s="172"/>
      <c r="P121" s="171">
        <f>SUM($Q$5:Q121)</f>
        <v>-1010052.5517853685</v>
      </c>
      <c r="Q121" s="170">
        <f t="shared" si="9"/>
        <v>29532.538795505592</v>
      </c>
      <c r="R121" s="2766"/>
      <c r="S121" s="2768"/>
      <c r="T121" s="169">
        <v>116</v>
      </c>
    </row>
    <row r="122" spans="11:20" ht="15.6">
      <c r="K122" s="172"/>
      <c r="L122" s="172"/>
      <c r="M122" s="172"/>
      <c r="N122" s="172"/>
      <c r="O122" s="172"/>
      <c r="P122" s="171">
        <f>SUM($Q$5:Q122)</f>
        <v>-980520.01298986282</v>
      </c>
      <c r="Q122" s="170">
        <f t="shared" si="9"/>
        <v>29532.538795505592</v>
      </c>
      <c r="R122" s="2766"/>
      <c r="S122" s="2768"/>
      <c r="T122" s="169">
        <v>117</v>
      </c>
    </row>
    <row r="123" spans="11:20" ht="15.6">
      <c r="K123" s="172"/>
      <c r="L123" s="172"/>
      <c r="M123" s="172"/>
      <c r="N123" s="172"/>
      <c r="O123" s="172"/>
      <c r="P123" s="171">
        <f>SUM($Q$5:Q123)</f>
        <v>-950987.47419435717</v>
      </c>
      <c r="Q123" s="170">
        <f t="shared" si="9"/>
        <v>29532.538795505592</v>
      </c>
      <c r="R123" s="2766"/>
      <c r="S123" s="2768"/>
      <c r="T123" s="169">
        <v>118</v>
      </c>
    </row>
    <row r="124" spans="11:20" ht="15.6">
      <c r="K124" s="172"/>
      <c r="L124" s="172"/>
      <c r="M124" s="172"/>
      <c r="N124" s="172"/>
      <c r="O124" s="172"/>
      <c r="P124" s="171">
        <f>SUM($Q$5:Q124)</f>
        <v>-921454.93539885152</v>
      </c>
      <c r="Q124" s="170">
        <f t="shared" si="9"/>
        <v>29532.538795505592</v>
      </c>
      <c r="R124" s="2766"/>
      <c r="S124" s="2768"/>
      <c r="T124" s="169">
        <v>119</v>
      </c>
    </row>
    <row r="125" spans="11:20" ht="15.6">
      <c r="K125" s="172"/>
      <c r="L125" s="172"/>
      <c r="M125" s="172"/>
      <c r="N125" s="172"/>
      <c r="O125" s="172"/>
      <c r="P125" s="171">
        <f>SUM($Q$5:Q125)</f>
        <v>-891922.39660334587</v>
      </c>
      <c r="Q125" s="170">
        <f t="shared" si="9"/>
        <v>29532.538795505592</v>
      </c>
      <c r="R125" s="2766"/>
      <c r="S125" s="2768"/>
      <c r="T125" s="169">
        <v>120</v>
      </c>
    </row>
    <row r="126" spans="11:20" ht="15.6">
      <c r="K126" s="172"/>
      <c r="L126" s="172"/>
      <c r="M126" s="172"/>
      <c r="N126" s="172"/>
      <c r="O126" s="172"/>
      <c r="P126" s="171">
        <f>SUM($Q$5:Q126)</f>
        <v>-862968.92719598743</v>
      </c>
      <c r="Q126" s="170">
        <f t="shared" ref="Q126:Q137" si="10">$R$126/12</f>
        <v>28953.469407358425</v>
      </c>
      <c r="R126" s="2766">
        <f>$R$2/(1+$P$2)^S126</f>
        <v>347441.6328883011</v>
      </c>
      <c r="S126" s="2768">
        <v>11</v>
      </c>
      <c r="T126" s="169">
        <v>121</v>
      </c>
    </row>
    <row r="127" spans="11:20" ht="15.6">
      <c r="K127" s="172"/>
      <c r="L127" s="172"/>
      <c r="M127" s="172"/>
      <c r="N127" s="172"/>
      <c r="O127" s="172"/>
      <c r="P127" s="171">
        <f>SUM($Q$5:Q127)</f>
        <v>-834015.45778862899</v>
      </c>
      <c r="Q127" s="170">
        <f t="shared" si="10"/>
        <v>28953.469407358425</v>
      </c>
      <c r="R127" s="2766"/>
      <c r="S127" s="2768"/>
      <c r="T127" s="169">
        <v>122</v>
      </c>
    </row>
    <row r="128" spans="11:20" ht="15.6">
      <c r="K128" s="172"/>
      <c r="L128" s="172"/>
      <c r="M128" s="172"/>
      <c r="N128" s="172"/>
      <c r="O128" s="172"/>
      <c r="P128" s="171">
        <f>SUM($Q$5:Q128)</f>
        <v>-805061.98838127055</v>
      </c>
      <c r="Q128" s="170">
        <f t="shared" si="10"/>
        <v>28953.469407358425</v>
      </c>
      <c r="R128" s="2766"/>
      <c r="S128" s="2768"/>
      <c r="T128" s="169">
        <v>123</v>
      </c>
    </row>
    <row r="129" spans="11:20" ht="15.6">
      <c r="K129" s="172"/>
      <c r="L129" s="172"/>
      <c r="M129" s="172"/>
      <c r="N129" s="172"/>
      <c r="O129" s="172"/>
      <c r="P129" s="171">
        <f>SUM($Q$5:Q129)</f>
        <v>-776108.51897391211</v>
      </c>
      <c r="Q129" s="170">
        <f t="shared" si="10"/>
        <v>28953.469407358425</v>
      </c>
      <c r="R129" s="2766"/>
      <c r="S129" s="2768"/>
      <c r="T129" s="169">
        <v>124</v>
      </c>
    </row>
    <row r="130" spans="11:20" ht="15.6">
      <c r="K130" s="172"/>
      <c r="L130" s="172"/>
      <c r="M130" s="172"/>
      <c r="N130" s="172"/>
      <c r="O130" s="172"/>
      <c r="P130" s="171">
        <f>SUM($Q$5:Q130)</f>
        <v>-747155.04956655367</v>
      </c>
      <c r="Q130" s="170">
        <f t="shared" si="10"/>
        <v>28953.469407358425</v>
      </c>
      <c r="R130" s="2766"/>
      <c r="S130" s="2768"/>
      <c r="T130" s="169">
        <v>125</v>
      </c>
    </row>
    <row r="131" spans="11:20" ht="15.6">
      <c r="K131" s="172"/>
      <c r="L131" s="172"/>
      <c r="M131" s="172"/>
      <c r="N131" s="172"/>
      <c r="O131" s="172"/>
      <c r="P131" s="171">
        <f>SUM($Q$5:Q131)</f>
        <v>-718201.58015919523</v>
      </c>
      <c r="Q131" s="170">
        <f t="shared" si="10"/>
        <v>28953.469407358425</v>
      </c>
      <c r="R131" s="2766"/>
      <c r="S131" s="2768"/>
      <c r="T131" s="169">
        <v>126</v>
      </c>
    </row>
    <row r="132" spans="11:20" ht="15.6">
      <c r="K132" s="172"/>
      <c r="L132" s="172"/>
      <c r="M132" s="172"/>
      <c r="N132" s="172"/>
      <c r="O132" s="172"/>
      <c r="P132" s="171">
        <f>SUM($Q$5:Q132)</f>
        <v>-689248.11075183679</v>
      </c>
      <c r="Q132" s="170">
        <f t="shared" si="10"/>
        <v>28953.469407358425</v>
      </c>
      <c r="R132" s="2766"/>
      <c r="S132" s="2768"/>
      <c r="T132" s="169">
        <v>127</v>
      </c>
    </row>
    <row r="133" spans="11:20" ht="15.6">
      <c r="K133" s="172"/>
      <c r="L133" s="172"/>
      <c r="M133" s="172"/>
      <c r="N133" s="172"/>
      <c r="O133" s="172"/>
      <c r="P133" s="171">
        <f>SUM($Q$5:Q133)</f>
        <v>-660294.64134447835</v>
      </c>
      <c r="Q133" s="170">
        <f t="shared" si="10"/>
        <v>28953.469407358425</v>
      </c>
      <c r="R133" s="2766"/>
      <c r="S133" s="2768"/>
      <c r="T133" s="169">
        <v>128</v>
      </c>
    </row>
    <row r="134" spans="11:20" ht="15.6">
      <c r="K134" s="172"/>
      <c r="L134" s="172"/>
      <c r="M134" s="172"/>
      <c r="N134" s="172"/>
      <c r="O134" s="172"/>
      <c r="P134" s="171">
        <f>SUM($Q$5:Q134)</f>
        <v>-631341.17193711991</v>
      </c>
      <c r="Q134" s="170">
        <f t="shared" si="10"/>
        <v>28953.469407358425</v>
      </c>
      <c r="R134" s="2766"/>
      <c r="S134" s="2768"/>
      <c r="T134" s="169">
        <v>129</v>
      </c>
    </row>
    <row r="135" spans="11:20" ht="15.6">
      <c r="K135" s="172"/>
      <c r="L135" s="172"/>
      <c r="M135" s="172"/>
      <c r="N135" s="172"/>
      <c r="O135" s="172"/>
      <c r="P135" s="171">
        <f>SUM($Q$5:Q135)</f>
        <v>-602387.70252976147</v>
      </c>
      <c r="Q135" s="170">
        <f t="shared" si="10"/>
        <v>28953.469407358425</v>
      </c>
      <c r="R135" s="2766"/>
      <c r="S135" s="2768"/>
      <c r="T135" s="169">
        <v>130</v>
      </c>
    </row>
    <row r="136" spans="11:20" ht="15.6">
      <c r="K136" s="172"/>
      <c r="L136" s="172"/>
      <c r="M136" s="172"/>
      <c r="N136" s="172"/>
      <c r="O136" s="172"/>
      <c r="P136" s="171">
        <f>SUM($Q$5:Q136)</f>
        <v>-573434.23312240303</v>
      </c>
      <c r="Q136" s="170">
        <f t="shared" si="10"/>
        <v>28953.469407358425</v>
      </c>
      <c r="R136" s="2766"/>
      <c r="S136" s="2768"/>
      <c r="T136" s="169">
        <v>131</v>
      </c>
    </row>
    <row r="137" spans="11:20" ht="15.6">
      <c r="K137" s="172"/>
      <c r="L137" s="172"/>
      <c r="M137" s="172"/>
      <c r="N137" s="172"/>
      <c r="O137" s="172"/>
      <c r="P137" s="171">
        <f>SUM($Q$5:Q137)</f>
        <v>-544480.7637150446</v>
      </c>
      <c r="Q137" s="170">
        <f t="shared" si="10"/>
        <v>28953.469407358425</v>
      </c>
      <c r="R137" s="2766"/>
      <c r="S137" s="2768"/>
      <c r="T137" s="169">
        <v>132</v>
      </c>
    </row>
    <row r="138" spans="11:20" ht="15.6">
      <c r="K138" s="172"/>
      <c r="L138" s="172"/>
      <c r="M138" s="172"/>
      <c r="N138" s="172"/>
      <c r="O138" s="172"/>
      <c r="P138" s="171">
        <f>SUM($Q$5:Q138)</f>
        <v>-516095.00939410494</v>
      </c>
      <c r="Q138" s="170">
        <f t="shared" ref="Q138:Q149" si="11">$R$138/12</f>
        <v>28385.754320939628</v>
      </c>
      <c r="R138" s="2766">
        <f>$R$2/(1+$P$2)^S138</f>
        <v>340629.05185127555</v>
      </c>
      <c r="S138" s="2768">
        <v>12</v>
      </c>
      <c r="T138" s="169">
        <v>133</v>
      </c>
    </row>
    <row r="139" spans="11:20" ht="15.6">
      <c r="K139" s="172"/>
      <c r="L139" s="172"/>
      <c r="M139" s="172"/>
      <c r="N139" s="172"/>
      <c r="O139" s="172"/>
      <c r="P139" s="171">
        <f>SUM($Q$5:Q139)</f>
        <v>-487709.25507316529</v>
      </c>
      <c r="Q139" s="170">
        <f t="shared" si="11"/>
        <v>28385.754320939628</v>
      </c>
      <c r="R139" s="2766"/>
      <c r="S139" s="2768"/>
      <c r="T139" s="169">
        <v>134</v>
      </c>
    </row>
    <row r="140" spans="11:20" ht="15.6">
      <c r="K140" s="172"/>
      <c r="L140" s="172"/>
      <c r="M140" s="172"/>
      <c r="N140" s="172"/>
      <c r="O140" s="172"/>
      <c r="P140" s="171">
        <f>SUM($Q$5:Q140)</f>
        <v>-459323.50075222563</v>
      </c>
      <c r="Q140" s="170">
        <f t="shared" si="11"/>
        <v>28385.754320939628</v>
      </c>
      <c r="R140" s="2766"/>
      <c r="S140" s="2768"/>
      <c r="T140" s="169">
        <v>135</v>
      </c>
    </row>
    <row r="141" spans="11:20" ht="15.6">
      <c r="K141" s="172"/>
      <c r="L141" s="172"/>
      <c r="M141" s="172"/>
      <c r="N141" s="172"/>
      <c r="O141" s="172"/>
      <c r="P141" s="171">
        <f>SUM($Q$5:Q141)</f>
        <v>-430937.74643128598</v>
      </c>
      <c r="Q141" s="170">
        <f t="shared" si="11"/>
        <v>28385.754320939628</v>
      </c>
      <c r="R141" s="2766"/>
      <c r="S141" s="2768"/>
      <c r="T141" s="169">
        <v>136</v>
      </c>
    </row>
    <row r="142" spans="11:20" ht="15.6">
      <c r="K142" s="172"/>
      <c r="L142" s="172"/>
      <c r="M142" s="172"/>
      <c r="N142" s="172"/>
      <c r="O142" s="172"/>
      <c r="P142" s="171">
        <f>SUM($Q$5:Q142)</f>
        <v>-402551.99211034633</v>
      </c>
      <c r="Q142" s="170">
        <f t="shared" si="11"/>
        <v>28385.754320939628</v>
      </c>
      <c r="R142" s="2766"/>
      <c r="S142" s="2768"/>
      <c r="T142" s="169">
        <v>137</v>
      </c>
    </row>
    <row r="143" spans="11:20" ht="15.6">
      <c r="K143" s="172"/>
      <c r="L143" s="172"/>
      <c r="M143" s="172"/>
      <c r="N143" s="172"/>
      <c r="O143" s="172"/>
      <c r="P143" s="171">
        <f>SUM($Q$5:Q143)</f>
        <v>-374166.23778940667</v>
      </c>
      <c r="Q143" s="170">
        <f t="shared" si="11"/>
        <v>28385.754320939628</v>
      </c>
      <c r="R143" s="2766"/>
      <c r="S143" s="2768"/>
      <c r="T143" s="169">
        <v>138</v>
      </c>
    </row>
    <row r="144" spans="11:20" ht="15.6">
      <c r="K144" s="172"/>
      <c r="L144" s="172"/>
      <c r="M144" s="172"/>
      <c r="N144" s="172"/>
      <c r="O144" s="172"/>
      <c r="P144" s="171">
        <f>SUM($Q$5:Q144)</f>
        <v>-345780.48346846702</v>
      </c>
      <c r="Q144" s="170">
        <f t="shared" si="11"/>
        <v>28385.754320939628</v>
      </c>
      <c r="R144" s="2766"/>
      <c r="S144" s="2768"/>
      <c r="T144" s="169">
        <v>139</v>
      </c>
    </row>
    <row r="145" spans="11:20" ht="15.6">
      <c r="K145" s="172"/>
      <c r="L145" s="172"/>
      <c r="M145" s="172"/>
      <c r="N145" s="172"/>
      <c r="O145" s="172"/>
      <c r="P145" s="171">
        <f>SUM($Q$5:Q145)</f>
        <v>-317394.72914752737</v>
      </c>
      <c r="Q145" s="170">
        <f t="shared" si="11"/>
        <v>28385.754320939628</v>
      </c>
      <c r="R145" s="2766"/>
      <c r="S145" s="2768"/>
      <c r="T145" s="169">
        <v>140</v>
      </c>
    </row>
    <row r="146" spans="11:20" ht="15.6">
      <c r="K146" s="172"/>
      <c r="L146" s="172"/>
      <c r="M146" s="172"/>
      <c r="N146" s="172"/>
      <c r="O146" s="172"/>
      <c r="P146" s="171">
        <f>SUM($Q$5:Q146)</f>
        <v>-289008.97482658771</v>
      </c>
      <c r="Q146" s="170">
        <f t="shared" si="11"/>
        <v>28385.754320939628</v>
      </c>
      <c r="R146" s="2766"/>
      <c r="S146" s="2768"/>
      <c r="T146" s="169">
        <v>141</v>
      </c>
    </row>
    <row r="147" spans="11:20" ht="15.6">
      <c r="K147" s="172"/>
      <c r="L147" s="172"/>
      <c r="M147" s="172"/>
      <c r="N147" s="172"/>
      <c r="O147" s="172"/>
      <c r="P147" s="171">
        <f>SUM($Q$5:Q147)</f>
        <v>-260623.22050564809</v>
      </c>
      <c r="Q147" s="170">
        <f t="shared" si="11"/>
        <v>28385.754320939628</v>
      </c>
      <c r="R147" s="2766"/>
      <c r="S147" s="2768"/>
      <c r="T147" s="169">
        <v>142</v>
      </c>
    </row>
    <row r="148" spans="11:20" ht="15.6">
      <c r="K148" s="172"/>
      <c r="L148" s="172"/>
      <c r="M148" s="172"/>
      <c r="N148" s="172"/>
      <c r="O148" s="172"/>
      <c r="P148" s="171">
        <f>SUM($Q$5:Q148)</f>
        <v>-232237.46618470846</v>
      </c>
      <c r="Q148" s="170">
        <f t="shared" si="11"/>
        <v>28385.754320939628</v>
      </c>
      <c r="R148" s="2766"/>
      <c r="S148" s="2768"/>
      <c r="T148" s="169">
        <v>143</v>
      </c>
    </row>
    <row r="149" spans="11:20" ht="15.6">
      <c r="K149" s="172"/>
      <c r="L149" s="172"/>
      <c r="M149" s="172"/>
      <c r="N149" s="172"/>
      <c r="O149" s="172"/>
      <c r="P149" s="171">
        <f>SUM($Q$5:Q149)</f>
        <v>-203851.71186376884</v>
      </c>
      <c r="Q149" s="170">
        <f t="shared" si="11"/>
        <v>28385.754320939628</v>
      </c>
      <c r="R149" s="2766"/>
      <c r="S149" s="2768"/>
      <c r="T149" s="169">
        <v>144</v>
      </c>
    </row>
    <row r="150" spans="11:20" ht="15.6">
      <c r="K150" s="172"/>
      <c r="L150" s="172"/>
      <c r="M150" s="172"/>
      <c r="N150" s="172"/>
      <c r="O150" s="172"/>
      <c r="P150" s="171">
        <f>SUM($Q$5:Q150)</f>
        <v>-176022.54096088684</v>
      </c>
      <c r="Q150" s="170">
        <f t="shared" ref="Q150:Q161" si="12">$R$150/12</f>
        <v>27829.170902881993</v>
      </c>
      <c r="R150" s="2766">
        <f>$R$2/(1+$P$2)^S150</f>
        <v>333950.05083458393</v>
      </c>
      <c r="S150" s="2768">
        <v>13</v>
      </c>
      <c r="T150" s="169">
        <v>145</v>
      </c>
    </row>
    <row r="151" spans="11:20" ht="15.6">
      <c r="K151" s="172"/>
      <c r="L151" s="172"/>
      <c r="M151" s="172"/>
      <c r="N151" s="172"/>
      <c r="O151" s="172"/>
      <c r="P151" s="171">
        <f>SUM($Q$5:Q151)</f>
        <v>-148193.37005800483</v>
      </c>
      <c r="Q151" s="170">
        <f t="shared" si="12"/>
        <v>27829.170902881993</v>
      </c>
      <c r="R151" s="2766"/>
      <c r="S151" s="2768"/>
      <c r="T151" s="169">
        <v>146</v>
      </c>
    </row>
    <row r="152" spans="11:20" ht="15.6">
      <c r="K152" s="172"/>
      <c r="L152" s="172"/>
      <c r="M152" s="172"/>
      <c r="N152" s="172"/>
      <c r="O152" s="172"/>
      <c r="P152" s="171">
        <f>SUM($Q$5:Q152)</f>
        <v>-120364.19915512284</v>
      </c>
      <c r="Q152" s="170">
        <f t="shared" si="12"/>
        <v>27829.170902881993</v>
      </c>
      <c r="R152" s="2766"/>
      <c r="S152" s="2768"/>
      <c r="T152" s="169">
        <v>147</v>
      </c>
    </row>
    <row r="153" spans="11:20" ht="15.6">
      <c r="K153" s="172"/>
      <c r="L153" s="172"/>
      <c r="M153" s="172"/>
      <c r="N153" s="172"/>
      <c r="O153" s="172"/>
      <c r="P153" s="171">
        <f>SUM($Q$5:Q153)</f>
        <v>-92535.028252240852</v>
      </c>
      <c r="Q153" s="170">
        <f t="shared" si="12"/>
        <v>27829.170902881993</v>
      </c>
      <c r="R153" s="2766"/>
      <c r="S153" s="2768"/>
      <c r="T153" s="169">
        <v>148</v>
      </c>
    </row>
    <row r="154" spans="11:20" ht="15.6">
      <c r="K154" s="172"/>
      <c r="L154" s="172"/>
      <c r="M154" s="172"/>
      <c r="N154" s="172"/>
      <c r="O154" s="172"/>
      <c r="P154" s="171">
        <f>SUM($Q$5:Q154)</f>
        <v>-64705.857349358863</v>
      </c>
      <c r="Q154" s="170">
        <f t="shared" si="12"/>
        <v>27829.170902881993</v>
      </c>
      <c r="R154" s="2766"/>
      <c r="S154" s="2768"/>
      <c r="T154" s="169">
        <v>149</v>
      </c>
    </row>
    <row r="155" spans="11:20" ht="15.6">
      <c r="K155" s="172"/>
      <c r="L155" s="172"/>
      <c r="M155" s="172"/>
      <c r="N155" s="172"/>
      <c r="O155" s="172"/>
      <c r="P155" s="171">
        <f>SUM($Q$5:Q155)</f>
        <v>-36876.686446476873</v>
      </c>
      <c r="Q155" s="170">
        <f t="shared" si="12"/>
        <v>27829.170902881993</v>
      </c>
      <c r="R155" s="2766"/>
      <c r="S155" s="2768"/>
      <c r="T155" s="169">
        <v>150</v>
      </c>
    </row>
    <row r="156" spans="11:20" ht="15.6">
      <c r="K156" s="172"/>
      <c r="L156" s="172"/>
      <c r="M156" s="172"/>
      <c r="N156" s="172"/>
      <c r="O156" s="172"/>
      <c r="P156" s="171">
        <f>SUM($Q$5:Q156)</f>
        <v>-9047.51554359488</v>
      </c>
      <c r="Q156" s="170">
        <f t="shared" si="12"/>
        <v>27829.170902881993</v>
      </c>
      <c r="R156" s="2766"/>
      <c r="S156" s="2768"/>
      <c r="T156" s="169">
        <v>151</v>
      </c>
    </row>
    <row r="157" spans="11:20" ht="15.6">
      <c r="K157" s="172"/>
      <c r="L157" s="172"/>
      <c r="M157" s="172"/>
      <c r="N157" s="172"/>
      <c r="O157" s="172"/>
      <c r="P157" s="171">
        <f>SUM($Q$5:Q157)</f>
        <v>18781.655359287113</v>
      </c>
      <c r="Q157" s="170">
        <f t="shared" si="12"/>
        <v>27829.170902881993</v>
      </c>
      <c r="R157" s="2766"/>
      <c r="S157" s="2768"/>
      <c r="T157" s="169">
        <v>152</v>
      </c>
    </row>
    <row r="158" spans="11:20" ht="15.6">
      <c r="K158" s="172"/>
      <c r="L158" s="172"/>
      <c r="M158" s="172"/>
      <c r="N158" s="172"/>
      <c r="O158" s="172"/>
      <c r="P158" s="171">
        <f>SUM($Q$5:Q158)</f>
        <v>46610.82626216911</v>
      </c>
      <c r="Q158" s="170">
        <f t="shared" si="12"/>
        <v>27829.170902881993</v>
      </c>
      <c r="R158" s="2766"/>
      <c r="S158" s="2768"/>
      <c r="T158" s="169">
        <v>153</v>
      </c>
    </row>
    <row r="159" spans="11:20" ht="15.6">
      <c r="K159" s="172"/>
      <c r="L159" s="172"/>
      <c r="M159" s="172"/>
      <c r="N159" s="172"/>
      <c r="O159" s="172"/>
      <c r="P159" s="171">
        <f>SUM($Q$5:Q159)</f>
        <v>74439.9971650511</v>
      </c>
      <c r="Q159" s="170">
        <f t="shared" si="12"/>
        <v>27829.170902881993</v>
      </c>
      <c r="R159" s="2766"/>
      <c r="S159" s="2768"/>
      <c r="T159" s="169">
        <v>154</v>
      </c>
    </row>
    <row r="160" spans="11:20" ht="15.6">
      <c r="K160" s="172"/>
      <c r="L160" s="172"/>
      <c r="M160" s="172"/>
      <c r="N160" s="172"/>
      <c r="O160" s="172"/>
      <c r="P160" s="171">
        <f>SUM($Q$5:Q160)</f>
        <v>102269.16806793309</v>
      </c>
      <c r="Q160" s="170">
        <f t="shared" si="12"/>
        <v>27829.170902881993</v>
      </c>
      <c r="R160" s="2766"/>
      <c r="S160" s="2768"/>
      <c r="T160" s="169">
        <v>155</v>
      </c>
    </row>
    <row r="161" spans="11:20" ht="15.6">
      <c r="K161" s="172"/>
      <c r="L161" s="172"/>
      <c r="M161" s="172"/>
      <c r="N161" s="172"/>
      <c r="O161" s="172"/>
      <c r="P161" s="171">
        <f>SUM($Q$5:Q161)</f>
        <v>130098.33897081508</v>
      </c>
      <c r="Q161" s="170">
        <f t="shared" si="12"/>
        <v>27829.170902881993</v>
      </c>
      <c r="R161" s="2766"/>
      <c r="S161" s="2768"/>
      <c r="T161" s="169">
        <v>156</v>
      </c>
    </row>
    <row r="162" spans="11:20" ht="15.6">
      <c r="K162" s="172"/>
      <c r="L162" s="172"/>
      <c r="M162" s="172"/>
      <c r="N162" s="172"/>
      <c r="O162" s="172"/>
      <c r="P162" s="171">
        <f>SUM($Q$5:Q162)</f>
        <v>157381.83985599352</v>
      </c>
      <c r="Q162" s="170">
        <f t="shared" ref="Q162:Q173" si="13">$R$162/12</f>
        <v>27283.500885178422</v>
      </c>
      <c r="R162" s="2766">
        <f>$R$2/(1+$P$2)^S162</f>
        <v>327402.01062214107</v>
      </c>
      <c r="S162" s="2768">
        <v>14</v>
      </c>
      <c r="T162" s="169">
        <v>157</v>
      </c>
    </row>
    <row r="163" spans="11:20" ht="15.6">
      <c r="K163" s="172"/>
      <c r="L163" s="172"/>
      <c r="M163" s="172"/>
      <c r="N163" s="172"/>
      <c r="O163" s="172"/>
      <c r="P163" s="171">
        <f>SUM($Q$5:Q163)</f>
        <v>184665.34074117194</v>
      </c>
      <c r="Q163" s="170">
        <f t="shared" si="13"/>
        <v>27283.500885178422</v>
      </c>
      <c r="R163" s="2766"/>
      <c r="S163" s="2768"/>
      <c r="T163" s="169">
        <v>158</v>
      </c>
    </row>
    <row r="164" spans="11:20" ht="15.6">
      <c r="K164" s="172"/>
      <c r="L164" s="172"/>
      <c r="M164" s="172"/>
      <c r="N164" s="172"/>
      <c r="O164" s="172"/>
      <c r="P164" s="171">
        <f>SUM($Q$5:Q164)</f>
        <v>211948.84162635036</v>
      </c>
      <c r="Q164" s="170">
        <f t="shared" si="13"/>
        <v>27283.500885178422</v>
      </c>
      <c r="R164" s="2766"/>
      <c r="S164" s="2768"/>
      <c r="T164" s="169">
        <v>159</v>
      </c>
    </row>
    <row r="165" spans="11:20" ht="15.6">
      <c r="K165" s="172"/>
      <c r="L165" s="172"/>
      <c r="M165" s="172"/>
      <c r="N165" s="172"/>
      <c r="O165" s="172"/>
      <c r="P165" s="171">
        <f>SUM($Q$5:Q165)</f>
        <v>239232.34251152878</v>
      </c>
      <c r="Q165" s="170">
        <f t="shared" si="13"/>
        <v>27283.500885178422</v>
      </c>
      <c r="R165" s="2766"/>
      <c r="S165" s="2768"/>
      <c r="T165" s="169">
        <v>160</v>
      </c>
    </row>
    <row r="166" spans="11:20" ht="15.6">
      <c r="K166" s="172"/>
      <c r="L166" s="172"/>
      <c r="M166" s="172"/>
      <c r="N166" s="172"/>
      <c r="O166" s="172"/>
      <c r="P166" s="171">
        <f>SUM($Q$5:Q166)</f>
        <v>266515.84339670721</v>
      </c>
      <c r="Q166" s="170">
        <f t="shared" si="13"/>
        <v>27283.500885178422</v>
      </c>
      <c r="R166" s="2766"/>
      <c r="S166" s="2768"/>
      <c r="T166" s="169">
        <v>161</v>
      </c>
    </row>
    <row r="167" spans="11:20" ht="15.6">
      <c r="K167" s="172"/>
      <c r="L167" s="172"/>
      <c r="M167" s="172"/>
      <c r="N167" s="172"/>
      <c r="O167" s="172"/>
      <c r="P167" s="171">
        <f>SUM($Q$5:Q167)</f>
        <v>293799.34428188566</v>
      </c>
      <c r="Q167" s="170">
        <f t="shared" si="13"/>
        <v>27283.500885178422</v>
      </c>
      <c r="R167" s="2766"/>
      <c r="S167" s="2768"/>
      <c r="T167" s="169">
        <v>162</v>
      </c>
    </row>
    <row r="168" spans="11:20" ht="15.6">
      <c r="K168" s="172"/>
      <c r="L168" s="172"/>
      <c r="M168" s="172"/>
      <c r="N168" s="172"/>
      <c r="O168" s="172"/>
      <c r="P168" s="171">
        <f>SUM($Q$5:Q168)</f>
        <v>321082.84516706411</v>
      </c>
      <c r="Q168" s="170">
        <f t="shared" si="13"/>
        <v>27283.500885178422</v>
      </c>
      <c r="R168" s="2766"/>
      <c r="S168" s="2768"/>
      <c r="T168" s="169">
        <v>163</v>
      </c>
    </row>
    <row r="169" spans="11:20" ht="15.6">
      <c r="K169" s="172"/>
      <c r="L169" s="172"/>
      <c r="M169" s="172"/>
      <c r="N169" s="172"/>
      <c r="O169" s="172"/>
      <c r="P169" s="171">
        <f>SUM($Q$5:Q169)</f>
        <v>348366.34605224256</v>
      </c>
      <c r="Q169" s="170">
        <f t="shared" si="13"/>
        <v>27283.500885178422</v>
      </c>
      <c r="R169" s="2766"/>
      <c r="S169" s="2768"/>
      <c r="T169" s="169">
        <v>164</v>
      </c>
    </row>
    <row r="170" spans="11:20" ht="15.6">
      <c r="K170" s="172"/>
      <c r="L170" s="172"/>
      <c r="M170" s="172"/>
      <c r="N170" s="172"/>
      <c r="O170" s="172"/>
      <c r="P170" s="171">
        <f>SUM($Q$5:Q170)</f>
        <v>375649.84693742101</v>
      </c>
      <c r="Q170" s="170">
        <f t="shared" si="13"/>
        <v>27283.500885178422</v>
      </c>
      <c r="R170" s="2766"/>
      <c r="S170" s="2768"/>
      <c r="T170" s="169">
        <v>165</v>
      </c>
    </row>
    <row r="171" spans="11:20" ht="15.6">
      <c r="K171" s="172"/>
      <c r="L171" s="172"/>
      <c r="M171" s="172"/>
      <c r="N171" s="172"/>
      <c r="O171" s="172"/>
      <c r="P171" s="171">
        <f>SUM($Q$5:Q171)</f>
        <v>402933.34782259946</v>
      </c>
      <c r="Q171" s="170">
        <f t="shared" si="13"/>
        <v>27283.500885178422</v>
      </c>
      <c r="R171" s="2766"/>
      <c r="S171" s="2768"/>
      <c r="T171" s="169">
        <v>166</v>
      </c>
    </row>
    <row r="172" spans="11:20" ht="15.6">
      <c r="K172" s="172"/>
      <c r="L172" s="172"/>
      <c r="M172" s="172"/>
      <c r="N172" s="172"/>
      <c r="O172" s="172"/>
      <c r="P172" s="171">
        <f>SUM($Q$5:Q172)</f>
        <v>430216.84870777791</v>
      </c>
      <c r="Q172" s="170">
        <f t="shared" si="13"/>
        <v>27283.500885178422</v>
      </c>
      <c r="R172" s="2766"/>
      <c r="S172" s="2768"/>
      <c r="T172" s="169">
        <v>167</v>
      </c>
    </row>
    <row r="173" spans="11:20" ht="15.6">
      <c r="K173" s="172"/>
      <c r="L173" s="172"/>
      <c r="M173" s="172"/>
      <c r="N173" s="172"/>
      <c r="O173" s="172"/>
      <c r="P173" s="171">
        <f>SUM($Q$5:Q173)</f>
        <v>457500.34959295637</v>
      </c>
      <c r="Q173" s="170">
        <f t="shared" si="13"/>
        <v>27283.500885178422</v>
      </c>
      <c r="R173" s="2766"/>
      <c r="S173" s="2768"/>
      <c r="T173" s="169">
        <v>168</v>
      </c>
    </row>
    <row r="174" spans="11:20" ht="15.6">
      <c r="K174" s="172"/>
      <c r="L174" s="172"/>
      <c r="M174" s="172"/>
      <c r="N174" s="172"/>
      <c r="O174" s="172"/>
      <c r="P174" s="171">
        <f>SUM($Q$5:Q174)</f>
        <v>484248.87987254304</v>
      </c>
      <c r="Q174" s="170">
        <f t="shared" ref="Q174:Q185" si="14">$R$174/12</f>
        <v>26748.530279586692</v>
      </c>
      <c r="R174" s="2766">
        <f>$R$2/(1+$P$2)^S174</f>
        <v>320982.36335504032</v>
      </c>
      <c r="S174" s="2768">
        <v>15</v>
      </c>
      <c r="T174" s="169">
        <v>169</v>
      </c>
    </row>
    <row r="175" spans="11:20" ht="15.6">
      <c r="K175" s="172"/>
      <c r="L175" s="172"/>
      <c r="M175" s="172"/>
      <c r="N175" s="172"/>
      <c r="O175" s="172"/>
      <c r="P175" s="171">
        <f>SUM($Q$5:Q175)</f>
        <v>510997.41015212971</v>
      </c>
      <c r="Q175" s="170">
        <f t="shared" si="14"/>
        <v>26748.530279586692</v>
      </c>
      <c r="R175" s="2766"/>
      <c r="S175" s="2768"/>
      <c r="T175" s="169">
        <v>170</v>
      </c>
    </row>
    <row r="176" spans="11:20" ht="15.6">
      <c r="K176" s="172"/>
      <c r="L176" s="172"/>
      <c r="M176" s="172"/>
      <c r="N176" s="172"/>
      <c r="O176" s="172"/>
      <c r="P176" s="171">
        <f>SUM($Q$5:Q176)</f>
        <v>537745.94043171639</v>
      </c>
      <c r="Q176" s="170">
        <f t="shared" si="14"/>
        <v>26748.530279586692</v>
      </c>
      <c r="R176" s="2766"/>
      <c r="S176" s="2768"/>
      <c r="T176" s="169">
        <v>171</v>
      </c>
    </row>
    <row r="177" spans="11:20" ht="15.6">
      <c r="K177" s="172"/>
      <c r="L177" s="172"/>
      <c r="M177" s="172"/>
      <c r="N177" s="172"/>
      <c r="O177" s="172"/>
      <c r="P177" s="171">
        <f>SUM($Q$5:Q177)</f>
        <v>564494.47071130306</v>
      </c>
      <c r="Q177" s="170">
        <f t="shared" si="14"/>
        <v>26748.530279586692</v>
      </c>
      <c r="R177" s="2766"/>
      <c r="S177" s="2768"/>
      <c r="T177" s="169">
        <v>172</v>
      </c>
    </row>
    <row r="178" spans="11:20" ht="15.6">
      <c r="K178" s="172"/>
      <c r="L178" s="172"/>
      <c r="M178" s="172"/>
      <c r="N178" s="172"/>
      <c r="O178" s="172"/>
      <c r="P178" s="171">
        <f>SUM($Q$5:Q178)</f>
        <v>591243.00099088973</v>
      </c>
      <c r="Q178" s="170">
        <f t="shared" si="14"/>
        <v>26748.530279586692</v>
      </c>
      <c r="R178" s="2766"/>
      <c r="S178" s="2768"/>
      <c r="T178" s="169">
        <v>173</v>
      </c>
    </row>
    <row r="179" spans="11:20" ht="15.6">
      <c r="K179" s="172"/>
      <c r="L179" s="172"/>
      <c r="M179" s="172"/>
      <c r="N179" s="172"/>
      <c r="O179" s="172"/>
      <c r="P179" s="171">
        <f>SUM($Q$5:Q179)</f>
        <v>617991.53127047641</v>
      </c>
      <c r="Q179" s="170">
        <f t="shared" si="14"/>
        <v>26748.530279586692</v>
      </c>
      <c r="R179" s="2766"/>
      <c r="S179" s="2768"/>
      <c r="T179" s="169">
        <v>174</v>
      </c>
    </row>
    <row r="180" spans="11:20" ht="15.6">
      <c r="K180" s="172"/>
      <c r="L180" s="172"/>
      <c r="M180" s="172"/>
      <c r="N180" s="172"/>
      <c r="O180" s="172"/>
      <c r="P180" s="171">
        <f>SUM($Q$5:Q180)</f>
        <v>644740.06155006308</v>
      </c>
      <c r="Q180" s="170">
        <f t="shared" si="14"/>
        <v>26748.530279586692</v>
      </c>
      <c r="R180" s="2766"/>
      <c r="S180" s="2768"/>
      <c r="T180" s="169">
        <v>175</v>
      </c>
    </row>
    <row r="181" spans="11:20" ht="15.6">
      <c r="K181" s="172"/>
      <c r="L181" s="172"/>
      <c r="M181" s="172"/>
      <c r="N181" s="172"/>
      <c r="O181" s="172"/>
      <c r="P181" s="171">
        <f>SUM($Q$5:Q181)</f>
        <v>671488.59182964975</v>
      </c>
      <c r="Q181" s="170">
        <f t="shared" si="14"/>
        <v>26748.530279586692</v>
      </c>
      <c r="R181" s="2766"/>
      <c r="S181" s="2768"/>
      <c r="T181" s="169">
        <v>176</v>
      </c>
    </row>
    <row r="182" spans="11:20" ht="15.6">
      <c r="K182" s="172"/>
      <c r="L182" s="172"/>
      <c r="M182" s="172"/>
      <c r="N182" s="172"/>
      <c r="O182" s="172"/>
      <c r="P182" s="171">
        <f>SUM($Q$5:Q182)</f>
        <v>698237.12210923643</v>
      </c>
      <c r="Q182" s="170">
        <f t="shared" si="14"/>
        <v>26748.530279586692</v>
      </c>
      <c r="R182" s="2766"/>
      <c r="S182" s="2768"/>
      <c r="T182" s="169">
        <v>177</v>
      </c>
    </row>
    <row r="183" spans="11:20" ht="15.6">
      <c r="K183" s="172"/>
      <c r="L183" s="172"/>
      <c r="M183" s="172"/>
      <c r="N183" s="172"/>
      <c r="O183" s="172"/>
      <c r="P183" s="171">
        <f>SUM($Q$5:Q183)</f>
        <v>724985.6523888231</v>
      </c>
      <c r="Q183" s="170">
        <f t="shared" si="14"/>
        <v>26748.530279586692</v>
      </c>
      <c r="R183" s="2766"/>
      <c r="S183" s="2768"/>
      <c r="T183" s="169">
        <v>178</v>
      </c>
    </row>
    <row r="184" spans="11:20" ht="15.6">
      <c r="K184" s="172"/>
      <c r="L184" s="172"/>
      <c r="M184" s="172"/>
      <c r="N184" s="172"/>
      <c r="O184" s="172"/>
      <c r="P184" s="171">
        <f>SUM($Q$5:Q184)</f>
        <v>751734.18266840978</v>
      </c>
      <c r="Q184" s="170">
        <f t="shared" si="14"/>
        <v>26748.530279586692</v>
      </c>
      <c r="R184" s="2766"/>
      <c r="S184" s="2768"/>
      <c r="T184" s="169">
        <v>179</v>
      </c>
    </row>
    <row r="185" spans="11:20" ht="15.6">
      <c r="K185" s="172"/>
      <c r="L185" s="172"/>
      <c r="M185" s="172"/>
      <c r="N185" s="172"/>
      <c r="O185" s="172"/>
      <c r="P185" s="171">
        <f>SUM($Q$5:Q185)</f>
        <v>778482.71294799645</v>
      </c>
      <c r="Q185" s="170">
        <f t="shared" si="14"/>
        <v>26748.530279586692</v>
      </c>
      <c r="R185" s="2766"/>
      <c r="S185" s="2768"/>
      <c r="T185" s="169">
        <v>180</v>
      </c>
    </row>
    <row r="186" spans="11:20" ht="15.6">
      <c r="K186" s="172"/>
      <c r="L186" s="172"/>
      <c r="M186" s="172"/>
      <c r="N186" s="172"/>
      <c r="O186" s="172"/>
      <c r="P186" s="171">
        <f>SUM($Q$5:Q186)</f>
        <v>804706.76224170893</v>
      </c>
      <c r="Q186" s="170">
        <f t="shared" ref="Q186:Q197" si="15">$R$186/12</f>
        <v>26224.04929371244</v>
      </c>
      <c r="R186" s="2766">
        <f>$R$2/(1+$P$2)^S186</f>
        <v>314688.59152454929</v>
      </c>
      <c r="S186" s="2768">
        <v>16</v>
      </c>
      <c r="T186" s="169">
        <v>181</v>
      </c>
    </row>
    <row r="187" spans="11:20" ht="15.6">
      <c r="K187" s="172"/>
      <c r="L187" s="172"/>
      <c r="M187" s="172"/>
      <c r="N187" s="172"/>
      <c r="O187" s="172"/>
      <c r="P187" s="171">
        <f>SUM($Q$5:Q187)</f>
        <v>830930.81153542141</v>
      </c>
      <c r="Q187" s="170">
        <f t="shared" si="15"/>
        <v>26224.04929371244</v>
      </c>
      <c r="R187" s="2766"/>
      <c r="S187" s="2768"/>
      <c r="T187" s="169">
        <v>182</v>
      </c>
    </row>
    <row r="188" spans="11:20" ht="15.6">
      <c r="K188" s="172"/>
      <c r="L188" s="172"/>
      <c r="M188" s="172"/>
      <c r="N188" s="172"/>
      <c r="O188" s="172"/>
      <c r="P188" s="171">
        <f>SUM($Q$5:Q188)</f>
        <v>857154.86082913389</v>
      </c>
      <c r="Q188" s="170">
        <f t="shared" si="15"/>
        <v>26224.04929371244</v>
      </c>
      <c r="R188" s="2766"/>
      <c r="S188" s="2768"/>
      <c r="T188" s="169">
        <v>183</v>
      </c>
    </row>
    <row r="189" spans="11:20" ht="15.6">
      <c r="K189" s="172"/>
      <c r="L189" s="172"/>
      <c r="M189" s="172"/>
      <c r="N189" s="172"/>
      <c r="O189" s="172"/>
      <c r="P189" s="171">
        <f>SUM($Q$5:Q189)</f>
        <v>883378.91012284637</v>
      </c>
      <c r="Q189" s="170">
        <f t="shared" si="15"/>
        <v>26224.04929371244</v>
      </c>
      <c r="R189" s="2766"/>
      <c r="S189" s="2768"/>
      <c r="T189" s="169">
        <v>184</v>
      </c>
    </row>
    <row r="190" spans="11:20" ht="15.6">
      <c r="K190" s="172"/>
      <c r="L190" s="172"/>
      <c r="M190" s="172"/>
      <c r="N190" s="172"/>
      <c r="O190" s="172"/>
      <c r="P190" s="171">
        <f>SUM($Q$5:Q190)</f>
        <v>909602.95941655885</v>
      </c>
      <c r="Q190" s="170">
        <f t="shared" si="15"/>
        <v>26224.04929371244</v>
      </c>
      <c r="R190" s="2766"/>
      <c r="S190" s="2768"/>
      <c r="T190" s="169">
        <v>185</v>
      </c>
    </row>
    <row r="191" spans="11:20" ht="15.6">
      <c r="K191" s="172"/>
      <c r="L191" s="172"/>
      <c r="M191" s="172"/>
      <c r="N191" s="172"/>
      <c r="O191" s="172"/>
      <c r="P191" s="171">
        <f>SUM($Q$5:Q191)</f>
        <v>935827.00871027133</v>
      </c>
      <c r="Q191" s="170">
        <f t="shared" si="15"/>
        <v>26224.04929371244</v>
      </c>
      <c r="R191" s="2766"/>
      <c r="S191" s="2768"/>
      <c r="T191" s="169">
        <v>186</v>
      </c>
    </row>
    <row r="192" spans="11:20" ht="15.6">
      <c r="K192" s="172"/>
      <c r="L192" s="172"/>
      <c r="M192" s="172"/>
      <c r="N192" s="172"/>
      <c r="O192" s="172"/>
      <c r="P192" s="171">
        <f>SUM($Q$5:Q192)</f>
        <v>962051.05800398381</v>
      </c>
      <c r="Q192" s="170">
        <f t="shared" si="15"/>
        <v>26224.04929371244</v>
      </c>
      <c r="R192" s="2766"/>
      <c r="S192" s="2768"/>
      <c r="T192" s="169">
        <v>187</v>
      </c>
    </row>
    <row r="193" spans="11:20" ht="15.6">
      <c r="K193" s="172"/>
      <c r="L193" s="172"/>
      <c r="M193" s="172"/>
      <c r="N193" s="172"/>
      <c r="O193" s="172"/>
      <c r="P193" s="171">
        <f>SUM($Q$5:Q193)</f>
        <v>988275.10729769629</v>
      </c>
      <c r="Q193" s="170">
        <f t="shared" si="15"/>
        <v>26224.04929371244</v>
      </c>
      <c r="R193" s="2766"/>
      <c r="S193" s="2768"/>
      <c r="T193" s="169">
        <v>188</v>
      </c>
    </row>
    <row r="194" spans="11:20" ht="15.6">
      <c r="K194" s="172"/>
      <c r="L194" s="172"/>
      <c r="M194" s="172"/>
      <c r="N194" s="172"/>
      <c r="O194" s="172"/>
      <c r="P194" s="171">
        <f>SUM($Q$5:Q194)</f>
        <v>1014499.1565914088</v>
      </c>
      <c r="Q194" s="170">
        <f t="shared" si="15"/>
        <v>26224.04929371244</v>
      </c>
      <c r="R194" s="2766"/>
      <c r="S194" s="2768"/>
      <c r="T194" s="169">
        <v>189</v>
      </c>
    </row>
    <row r="195" spans="11:20" ht="15.6">
      <c r="K195" s="172"/>
      <c r="L195" s="172"/>
      <c r="M195" s="172"/>
      <c r="N195" s="172"/>
      <c r="O195" s="172"/>
      <c r="P195" s="171">
        <f>SUM($Q$5:Q195)</f>
        <v>1040723.2058851212</v>
      </c>
      <c r="Q195" s="170">
        <f t="shared" si="15"/>
        <v>26224.04929371244</v>
      </c>
      <c r="R195" s="2766"/>
      <c r="S195" s="2768"/>
      <c r="T195" s="169">
        <v>190</v>
      </c>
    </row>
    <row r="196" spans="11:20" ht="15.6">
      <c r="K196" s="172"/>
      <c r="L196" s="172"/>
      <c r="M196" s="172"/>
      <c r="N196" s="172"/>
      <c r="O196" s="172"/>
      <c r="P196" s="171">
        <f>SUM($Q$5:Q196)</f>
        <v>1066947.2551788336</v>
      </c>
      <c r="Q196" s="170">
        <f t="shared" si="15"/>
        <v>26224.04929371244</v>
      </c>
      <c r="R196" s="2766"/>
      <c r="S196" s="2768"/>
      <c r="T196" s="169">
        <v>191</v>
      </c>
    </row>
    <row r="197" spans="11:20" ht="15.6">
      <c r="K197" s="172"/>
      <c r="L197" s="172"/>
      <c r="M197" s="172"/>
      <c r="N197" s="172"/>
      <c r="O197" s="172"/>
      <c r="P197" s="171">
        <f>SUM($Q$5:Q197)</f>
        <v>1093171.3044725461</v>
      </c>
      <c r="Q197" s="170">
        <f t="shared" si="15"/>
        <v>26224.04929371244</v>
      </c>
      <c r="R197" s="2766"/>
      <c r="S197" s="2768"/>
      <c r="T197" s="169">
        <v>192</v>
      </c>
    </row>
    <row r="198" spans="11:20" ht="15.6">
      <c r="K198" s="172"/>
      <c r="L198" s="172"/>
      <c r="M198" s="172"/>
      <c r="N198" s="172"/>
      <c r="O198" s="172"/>
      <c r="P198" s="171">
        <f>SUM($Q$5:Q198)</f>
        <v>1118881.1567212837</v>
      </c>
      <c r="Q198" s="170">
        <f t="shared" ref="Q198:Q209" si="16">$R$198/12</f>
        <v>25709.852248737687</v>
      </c>
      <c r="R198" s="2766">
        <f>$R$2/(1+$P$2)^S198</f>
        <v>308518.22698485223</v>
      </c>
      <c r="S198" s="2768">
        <v>17</v>
      </c>
      <c r="T198" s="169">
        <v>193</v>
      </c>
    </row>
    <row r="199" spans="11:20" ht="15.6">
      <c r="K199" s="172"/>
      <c r="L199" s="172"/>
      <c r="M199" s="172"/>
      <c r="N199" s="172"/>
      <c r="O199" s="172"/>
      <c r="P199" s="171">
        <f>SUM($Q$5:Q199)</f>
        <v>1144591.0089700213</v>
      </c>
      <c r="Q199" s="170">
        <f t="shared" si="16"/>
        <v>25709.852248737687</v>
      </c>
      <c r="R199" s="2766"/>
      <c r="S199" s="2768"/>
      <c r="T199" s="169">
        <v>194</v>
      </c>
    </row>
    <row r="200" spans="11:20" ht="15.6">
      <c r="K200" s="172"/>
      <c r="L200" s="172"/>
      <c r="M200" s="172"/>
      <c r="N200" s="172"/>
      <c r="O200" s="172"/>
      <c r="P200" s="171">
        <f>SUM($Q$5:Q200)</f>
        <v>1170300.8612187589</v>
      </c>
      <c r="Q200" s="170">
        <f t="shared" si="16"/>
        <v>25709.852248737687</v>
      </c>
      <c r="R200" s="2766"/>
      <c r="S200" s="2768"/>
      <c r="T200" s="169">
        <v>195</v>
      </c>
    </row>
    <row r="201" spans="11:20" ht="15.6">
      <c r="K201" s="172"/>
      <c r="L201" s="172"/>
      <c r="M201" s="172"/>
      <c r="N201" s="172"/>
      <c r="O201" s="172"/>
      <c r="P201" s="171">
        <f>SUM($Q$5:Q201)</f>
        <v>1196010.7134674964</v>
      </c>
      <c r="Q201" s="170">
        <f t="shared" si="16"/>
        <v>25709.852248737687</v>
      </c>
      <c r="R201" s="2766"/>
      <c r="S201" s="2768"/>
      <c r="T201" s="169">
        <v>196</v>
      </c>
    </row>
    <row r="202" spans="11:20" ht="15.6">
      <c r="K202" s="172"/>
      <c r="L202" s="172"/>
      <c r="M202" s="172"/>
      <c r="N202" s="172"/>
      <c r="O202" s="172"/>
      <c r="P202" s="171">
        <f>SUM($Q$5:Q202)</f>
        <v>1221720.565716234</v>
      </c>
      <c r="Q202" s="170">
        <f t="shared" si="16"/>
        <v>25709.852248737687</v>
      </c>
      <c r="R202" s="2766"/>
      <c r="S202" s="2768"/>
      <c r="T202" s="169">
        <v>197</v>
      </c>
    </row>
    <row r="203" spans="11:20" ht="15.6">
      <c r="K203" s="172"/>
      <c r="L203" s="172"/>
      <c r="M203" s="172"/>
      <c r="N203" s="172"/>
      <c r="O203" s="172"/>
      <c r="P203" s="171">
        <f>SUM($Q$5:Q203)</f>
        <v>1247430.4179649716</v>
      </c>
      <c r="Q203" s="170">
        <f t="shared" si="16"/>
        <v>25709.852248737687</v>
      </c>
      <c r="R203" s="2766"/>
      <c r="S203" s="2768"/>
      <c r="T203" s="169">
        <v>198</v>
      </c>
    </row>
    <row r="204" spans="11:20" ht="15.6">
      <c r="K204" s="172"/>
      <c r="L204" s="172"/>
      <c r="M204" s="172"/>
      <c r="N204" s="172"/>
      <c r="O204" s="172"/>
      <c r="P204" s="171">
        <f>SUM($Q$5:Q204)</f>
        <v>1273140.2702137092</v>
      </c>
      <c r="Q204" s="170">
        <f t="shared" si="16"/>
        <v>25709.852248737687</v>
      </c>
      <c r="R204" s="2766"/>
      <c r="S204" s="2768"/>
      <c r="T204" s="169">
        <v>199</v>
      </c>
    </row>
    <row r="205" spans="11:20" ht="15.6">
      <c r="K205" s="172"/>
      <c r="L205" s="172"/>
      <c r="M205" s="172"/>
      <c r="N205" s="172"/>
      <c r="O205" s="172"/>
      <c r="P205" s="171">
        <f>SUM($Q$5:Q205)</f>
        <v>1298850.1224624468</v>
      </c>
      <c r="Q205" s="170">
        <f t="shared" si="16"/>
        <v>25709.852248737687</v>
      </c>
      <c r="R205" s="2766"/>
      <c r="S205" s="2768"/>
      <c r="T205" s="169">
        <v>200</v>
      </c>
    </row>
    <row r="206" spans="11:20" ht="15.6">
      <c r="K206" s="172"/>
      <c r="L206" s="172"/>
      <c r="M206" s="172"/>
      <c r="N206" s="172"/>
      <c r="O206" s="172"/>
      <c r="P206" s="171">
        <f>SUM($Q$5:Q206)</f>
        <v>1324559.9747111844</v>
      </c>
      <c r="Q206" s="170">
        <f t="shared" si="16"/>
        <v>25709.852248737687</v>
      </c>
      <c r="R206" s="2766"/>
      <c r="S206" s="2768"/>
      <c r="T206" s="169">
        <v>201</v>
      </c>
    </row>
    <row r="207" spans="11:20" ht="15.6">
      <c r="K207" s="172"/>
      <c r="L207" s="172"/>
      <c r="M207" s="172"/>
      <c r="N207" s="172"/>
      <c r="O207" s="172"/>
      <c r="P207" s="171">
        <f>SUM($Q$5:Q207)</f>
        <v>1350269.826959922</v>
      </c>
      <c r="Q207" s="170">
        <f t="shared" si="16"/>
        <v>25709.852248737687</v>
      </c>
      <c r="R207" s="2766"/>
      <c r="S207" s="2768"/>
      <c r="T207" s="169">
        <v>202</v>
      </c>
    </row>
    <row r="208" spans="11:20" ht="15.6">
      <c r="K208" s="172"/>
      <c r="L208" s="172"/>
      <c r="M208" s="172"/>
      <c r="N208" s="172"/>
      <c r="O208" s="172"/>
      <c r="P208" s="171">
        <f>SUM($Q$5:Q208)</f>
        <v>1375979.6792086596</v>
      </c>
      <c r="Q208" s="170">
        <f t="shared" si="16"/>
        <v>25709.852248737687</v>
      </c>
      <c r="R208" s="2766"/>
      <c r="S208" s="2768"/>
      <c r="T208" s="169">
        <v>203</v>
      </c>
    </row>
    <row r="209" spans="11:20" ht="15.6">
      <c r="K209" s="172"/>
      <c r="L209" s="172"/>
      <c r="M209" s="172"/>
      <c r="N209" s="172"/>
      <c r="O209" s="172"/>
      <c r="P209" s="171">
        <f>SUM($Q$5:Q209)</f>
        <v>1401689.5314573972</v>
      </c>
      <c r="Q209" s="170">
        <f t="shared" si="16"/>
        <v>25709.852248737687</v>
      </c>
      <c r="R209" s="2766"/>
      <c r="S209" s="2768"/>
      <c r="T209" s="169">
        <v>204</v>
      </c>
    </row>
    <row r="210" spans="11:20" ht="15.6">
      <c r="K210" s="172"/>
      <c r="L210" s="172"/>
      <c r="M210" s="172"/>
      <c r="N210" s="172"/>
      <c r="O210" s="172"/>
      <c r="P210" s="171">
        <f>SUM($Q$5:Q210)</f>
        <v>1426895.2689561597</v>
      </c>
      <c r="Q210" s="170">
        <f t="shared" ref="Q210:Q221" si="17">$R$210/12</f>
        <v>25205.737498762439</v>
      </c>
      <c r="R210" s="2766">
        <f>$R$2/(1+$P$2)^S210</f>
        <v>302468.84998514928</v>
      </c>
      <c r="S210" s="2768">
        <v>18</v>
      </c>
      <c r="T210" s="169">
        <v>205</v>
      </c>
    </row>
    <row r="211" spans="11:20" ht="15.6">
      <c r="K211" s="172"/>
      <c r="L211" s="172"/>
      <c r="M211" s="172"/>
      <c r="N211" s="172"/>
      <c r="O211" s="172"/>
      <c r="P211" s="171">
        <f>SUM($Q$5:Q211)</f>
        <v>1452101.0064549223</v>
      </c>
      <c r="Q211" s="170">
        <f t="shared" si="17"/>
        <v>25205.737498762439</v>
      </c>
      <c r="R211" s="2766"/>
      <c r="S211" s="2768"/>
      <c r="T211" s="169">
        <v>206</v>
      </c>
    </row>
    <row r="212" spans="11:20" ht="15.6">
      <c r="K212" s="172"/>
      <c r="L212" s="172"/>
      <c r="M212" s="172"/>
      <c r="N212" s="172"/>
      <c r="O212" s="172"/>
      <c r="P212" s="171">
        <f>SUM($Q$5:Q212)</f>
        <v>1477306.7439536848</v>
      </c>
      <c r="Q212" s="170">
        <f t="shared" si="17"/>
        <v>25205.737498762439</v>
      </c>
      <c r="R212" s="2766"/>
      <c r="S212" s="2768"/>
      <c r="T212" s="169">
        <v>207</v>
      </c>
    </row>
    <row r="213" spans="11:20" ht="15.6">
      <c r="K213" s="172"/>
      <c r="L213" s="172"/>
      <c r="M213" s="172"/>
      <c r="N213" s="172"/>
      <c r="O213" s="172"/>
      <c r="P213" s="171">
        <f>SUM($Q$5:Q213)</f>
        <v>1502512.4814524474</v>
      </c>
      <c r="Q213" s="170">
        <f t="shared" si="17"/>
        <v>25205.737498762439</v>
      </c>
      <c r="R213" s="2766"/>
      <c r="S213" s="2768"/>
      <c r="T213" s="169">
        <v>208</v>
      </c>
    </row>
    <row r="214" spans="11:20" ht="15.6">
      <c r="K214" s="172"/>
      <c r="L214" s="172"/>
      <c r="M214" s="172"/>
      <c r="N214" s="172"/>
      <c r="O214" s="172"/>
      <c r="P214" s="171">
        <f>SUM($Q$5:Q214)</f>
        <v>1527718.2189512099</v>
      </c>
      <c r="Q214" s="170">
        <f t="shared" si="17"/>
        <v>25205.737498762439</v>
      </c>
      <c r="R214" s="2766"/>
      <c r="S214" s="2768"/>
      <c r="T214" s="169">
        <v>209</v>
      </c>
    </row>
    <row r="215" spans="11:20" ht="15.6">
      <c r="K215" s="172"/>
      <c r="L215" s="172"/>
      <c r="M215" s="172"/>
      <c r="N215" s="172"/>
      <c r="O215" s="172"/>
      <c r="P215" s="171">
        <f>SUM($Q$5:Q215)</f>
        <v>1552923.9564499725</v>
      </c>
      <c r="Q215" s="170">
        <f t="shared" si="17"/>
        <v>25205.737498762439</v>
      </c>
      <c r="R215" s="2766"/>
      <c r="S215" s="2768"/>
      <c r="T215" s="169">
        <v>210</v>
      </c>
    </row>
    <row r="216" spans="11:20" ht="15.6">
      <c r="K216" s="172"/>
      <c r="L216" s="172"/>
      <c r="M216" s="172"/>
      <c r="N216" s="172"/>
      <c r="O216" s="172"/>
      <c r="P216" s="171">
        <f>SUM($Q$5:Q216)</f>
        <v>1578129.693948735</v>
      </c>
      <c r="Q216" s="170">
        <f t="shared" si="17"/>
        <v>25205.737498762439</v>
      </c>
      <c r="R216" s="2766"/>
      <c r="S216" s="2768"/>
      <c r="T216" s="169">
        <v>211</v>
      </c>
    </row>
    <row r="217" spans="11:20" ht="15.6">
      <c r="K217" s="172"/>
      <c r="L217" s="172"/>
      <c r="M217" s="172"/>
      <c r="N217" s="172"/>
      <c r="O217" s="172"/>
      <c r="P217" s="171">
        <f>SUM($Q$5:Q217)</f>
        <v>1603335.4314474976</v>
      </c>
      <c r="Q217" s="170">
        <f t="shared" si="17"/>
        <v>25205.737498762439</v>
      </c>
      <c r="R217" s="2766"/>
      <c r="S217" s="2768"/>
      <c r="T217" s="169">
        <v>212</v>
      </c>
    </row>
    <row r="218" spans="11:20" ht="15.6">
      <c r="K218" s="172"/>
      <c r="L218" s="172"/>
      <c r="M218" s="172"/>
      <c r="N218" s="172"/>
      <c r="O218" s="172"/>
      <c r="P218" s="171">
        <f>SUM($Q$5:Q218)</f>
        <v>1628541.1689462601</v>
      </c>
      <c r="Q218" s="170">
        <f t="shared" si="17"/>
        <v>25205.737498762439</v>
      </c>
      <c r="R218" s="2766"/>
      <c r="S218" s="2768"/>
      <c r="T218" s="169">
        <v>213</v>
      </c>
    </row>
    <row r="219" spans="11:20" ht="15.6">
      <c r="K219" s="172"/>
      <c r="L219" s="172"/>
      <c r="M219" s="172"/>
      <c r="N219" s="172"/>
      <c r="O219" s="172"/>
      <c r="P219" s="171">
        <f>SUM($Q$5:Q219)</f>
        <v>1653746.9064450227</v>
      </c>
      <c r="Q219" s="170">
        <f t="shared" si="17"/>
        <v>25205.737498762439</v>
      </c>
      <c r="R219" s="2766"/>
      <c r="S219" s="2768"/>
      <c r="T219" s="169">
        <v>214</v>
      </c>
    </row>
    <row r="220" spans="11:20" ht="15.6">
      <c r="K220" s="172"/>
      <c r="L220" s="172"/>
      <c r="M220" s="172"/>
      <c r="N220" s="172"/>
      <c r="O220" s="172"/>
      <c r="P220" s="171">
        <f>SUM($Q$5:Q220)</f>
        <v>1678952.6439437852</v>
      </c>
      <c r="Q220" s="170">
        <f t="shared" si="17"/>
        <v>25205.737498762439</v>
      </c>
      <c r="R220" s="2766"/>
      <c r="S220" s="2768"/>
      <c r="T220" s="169">
        <v>215</v>
      </c>
    </row>
    <row r="221" spans="11:20" ht="15.6">
      <c r="K221" s="172"/>
      <c r="L221" s="172"/>
      <c r="M221" s="172"/>
      <c r="N221" s="172"/>
      <c r="O221" s="172"/>
      <c r="P221" s="171">
        <f>SUM($Q$5:Q221)</f>
        <v>1704158.3814425478</v>
      </c>
      <c r="Q221" s="170">
        <f t="shared" si="17"/>
        <v>25205.737498762439</v>
      </c>
      <c r="R221" s="2766"/>
      <c r="S221" s="2768"/>
      <c r="T221" s="169">
        <v>216</v>
      </c>
    </row>
    <row r="222" spans="11:20" ht="15.6">
      <c r="K222" s="172"/>
      <c r="L222" s="172"/>
      <c r="M222" s="172"/>
      <c r="N222" s="172"/>
      <c r="O222" s="172"/>
      <c r="P222" s="171">
        <f>SUM($Q$5:Q222)</f>
        <v>1728869.8887942757</v>
      </c>
      <c r="Q222" s="170">
        <f t="shared" ref="Q222:Q233" si="18">$R$222/12</f>
        <v>24711.507351727883</v>
      </c>
      <c r="R222" s="2766">
        <f>$R$2/(1+$P$2)^S222</f>
        <v>296538.08822073461</v>
      </c>
      <c r="S222" s="2768">
        <v>19</v>
      </c>
      <c r="T222" s="169">
        <v>217</v>
      </c>
    </row>
    <row r="223" spans="11:20" ht="15.6">
      <c r="K223" s="172"/>
      <c r="L223" s="172"/>
      <c r="M223" s="172"/>
      <c r="N223" s="172"/>
      <c r="O223" s="172"/>
      <c r="P223" s="171">
        <f>SUM($Q$5:Q223)</f>
        <v>1753581.3961460036</v>
      </c>
      <c r="Q223" s="170">
        <f t="shared" si="18"/>
        <v>24711.507351727883</v>
      </c>
      <c r="R223" s="2766"/>
      <c r="S223" s="2768"/>
      <c r="T223" s="169">
        <v>218</v>
      </c>
    </row>
    <row r="224" spans="11:20" ht="15.6">
      <c r="K224" s="172"/>
      <c r="L224" s="172"/>
      <c r="M224" s="172"/>
      <c r="N224" s="172"/>
      <c r="O224" s="172"/>
      <c r="P224" s="171">
        <f>SUM($Q$5:Q224)</f>
        <v>1778292.9034977315</v>
      </c>
      <c r="Q224" s="170">
        <f t="shared" si="18"/>
        <v>24711.507351727883</v>
      </c>
      <c r="R224" s="2766"/>
      <c r="S224" s="2768"/>
      <c r="T224" s="169">
        <v>219</v>
      </c>
    </row>
    <row r="225" spans="11:20" ht="15.6">
      <c r="K225" s="172"/>
      <c r="L225" s="172"/>
      <c r="M225" s="172"/>
      <c r="N225" s="172"/>
      <c r="O225" s="172"/>
      <c r="P225" s="171">
        <f>SUM($Q$5:Q225)</f>
        <v>1803004.4108494595</v>
      </c>
      <c r="Q225" s="170">
        <f t="shared" si="18"/>
        <v>24711.507351727883</v>
      </c>
      <c r="R225" s="2766"/>
      <c r="S225" s="2768"/>
      <c r="T225" s="169">
        <v>220</v>
      </c>
    </row>
    <row r="226" spans="11:20" ht="15.6">
      <c r="K226" s="172"/>
      <c r="L226" s="172"/>
      <c r="M226" s="172"/>
      <c r="N226" s="172"/>
      <c r="O226" s="172"/>
      <c r="P226" s="171">
        <f>SUM($Q$5:Q226)</f>
        <v>1827715.9182011874</v>
      </c>
      <c r="Q226" s="170">
        <f t="shared" si="18"/>
        <v>24711.507351727883</v>
      </c>
      <c r="R226" s="2766"/>
      <c r="S226" s="2768"/>
      <c r="T226" s="169">
        <v>221</v>
      </c>
    </row>
    <row r="227" spans="11:20" ht="15.6">
      <c r="K227" s="172"/>
      <c r="L227" s="172"/>
      <c r="M227" s="172"/>
      <c r="N227" s="172"/>
      <c r="O227" s="172"/>
      <c r="P227" s="171">
        <f>SUM($Q$5:Q227)</f>
        <v>1852427.4255529153</v>
      </c>
      <c r="Q227" s="170">
        <f t="shared" si="18"/>
        <v>24711.507351727883</v>
      </c>
      <c r="R227" s="2766"/>
      <c r="S227" s="2768"/>
      <c r="T227" s="169">
        <v>222</v>
      </c>
    </row>
    <row r="228" spans="11:20" ht="15.6">
      <c r="K228" s="172"/>
      <c r="L228" s="172"/>
      <c r="M228" s="172"/>
      <c r="N228" s="172"/>
      <c r="O228" s="172"/>
      <c r="P228" s="171">
        <f>SUM($Q$5:Q228)</f>
        <v>1877138.9329046432</v>
      </c>
      <c r="Q228" s="170">
        <f t="shared" si="18"/>
        <v>24711.507351727883</v>
      </c>
      <c r="R228" s="2766"/>
      <c r="S228" s="2768"/>
      <c r="T228" s="169">
        <v>223</v>
      </c>
    </row>
    <row r="229" spans="11:20" ht="15.6">
      <c r="K229" s="172"/>
      <c r="L229" s="172"/>
      <c r="M229" s="172"/>
      <c r="N229" s="172"/>
      <c r="O229" s="172"/>
      <c r="P229" s="171">
        <f>SUM($Q$5:Q229)</f>
        <v>1901850.4402563712</v>
      </c>
      <c r="Q229" s="170">
        <f t="shared" si="18"/>
        <v>24711.507351727883</v>
      </c>
      <c r="R229" s="2766"/>
      <c r="S229" s="2768"/>
      <c r="T229" s="169">
        <v>224</v>
      </c>
    </row>
    <row r="230" spans="11:20" ht="15.6">
      <c r="K230" s="172"/>
      <c r="L230" s="172"/>
      <c r="M230" s="172"/>
      <c r="N230" s="172"/>
      <c r="O230" s="172"/>
      <c r="P230" s="171">
        <f>SUM($Q$5:Q230)</f>
        <v>1926561.9476080991</v>
      </c>
      <c r="Q230" s="170">
        <f t="shared" si="18"/>
        <v>24711.507351727883</v>
      </c>
      <c r="R230" s="2766"/>
      <c r="S230" s="2768"/>
      <c r="T230" s="169">
        <v>225</v>
      </c>
    </row>
    <row r="231" spans="11:20" ht="15.6">
      <c r="K231" s="172"/>
      <c r="L231" s="172"/>
      <c r="M231" s="172"/>
      <c r="N231" s="172"/>
      <c r="O231" s="172"/>
      <c r="P231" s="171">
        <f>SUM($Q$5:Q231)</f>
        <v>1951273.454959827</v>
      </c>
      <c r="Q231" s="170">
        <f t="shared" si="18"/>
        <v>24711.507351727883</v>
      </c>
      <c r="R231" s="2766"/>
      <c r="S231" s="2768"/>
      <c r="T231" s="169">
        <v>226</v>
      </c>
    </row>
    <row r="232" spans="11:20" ht="15.6">
      <c r="K232" s="172"/>
      <c r="L232" s="172"/>
      <c r="M232" s="172"/>
      <c r="N232" s="172"/>
      <c r="O232" s="172"/>
      <c r="P232" s="171">
        <f>SUM($Q$5:Q232)</f>
        <v>1975984.9623115549</v>
      </c>
      <c r="Q232" s="170">
        <f t="shared" si="18"/>
        <v>24711.507351727883</v>
      </c>
      <c r="R232" s="2766"/>
      <c r="S232" s="2768"/>
      <c r="T232" s="169">
        <v>227</v>
      </c>
    </row>
    <row r="233" spans="11:20" ht="15.6">
      <c r="K233" s="172"/>
      <c r="L233" s="172"/>
      <c r="M233" s="172"/>
      <c r="N233" s="172"/>
      <c r="O233" s="172"/>
      <c r="P233" s="171">
        <f>SUM($Q$5:Q233)</f>
        <v>2000696.4696632829</v>
      </c>
      <c r="Q233" s="170">
        <f t="shared" si="18"/>
        <v>24711.507351727883</v>
      </c>
      <c r="R233" s="2766"/>
      <c r="S233" s="2768"/>
      <c r="T233" s="169">
        <v>228</v>
      </c>
    </row>
    <row r="234" spans="11:20" ht="15.6">
      <c r="K234" s="172"/>
      <c r="L234" s="172"/>
      <c r="M234" s="172"/>
      <c r="N234" s="172"/>
      <c r="O234" s="172"/>
      <c r="P234" s="171">
        <f>SUM($Q$5:Q234)</f>
        <v>2024923.437655173</v>
      </c>
      <c r="Q234" s="170">
        <f t="shared" ref="Q234:Q245" si="19">$R$234/12</f>
        <v>24226.96799189008</v>
      </c>
      <c r="R234" s="2766">
        <f>$R$2/(1+$P$2)^S234</f>
        <v>290723.61590268096</v>
      </c>
      <c r="S234" s="2768">
        <v>20</v>
      </c>
      <c r="T234" s="169">
        <v>229</v>
      </c>
    </row>
    <row r="235" spans="11:20" ht="15.6">
      <c r="K235" s="172"/>
      <c r="L235" s="172"/>
      <c r="M235" s="172"/>
      <c r="N235" s="172"/>
      <c r="O235" s="172"/>
      <c r="P235" s="171">
        <f>SUM($Q$5:Q235)</f>
        <v>2049150.4056470632</v>
      </c>
      <c r="Q235" s="170">
        <f t="shared" si="19"/>
        <v>24226.96799189008</v>
      </c>
      <c r="R235" s="2766"/>
      <c r="S235" s="2768"/>
      <c r="T235" s="169">
        <v>230</v>
      </c>
    </row>
    <row r="236" spans="11:20" ht="15.6">
      <c r="K236" s="172"/>
      <c r="L236" s="172"/>
      <c r="M236" s="172"/>
      <c r="N236" s="172"/>
      <c r="O236" s="172"/>
      <c r="P236" s="171">
        <f>SUM($Q$5:Q236)</f>
        <v>2073377.3736389533</v>
      </c>
      <c r="Q236" s="170">
        <f t="shared" si="19"/>
        <v>24226.96799189008</v>
      </c>
      <c r="R236" s="2766"/>
      <c r="S236" s="2768"/>
      <c r="T236" s="169">
        <v>231</v>
      </c>
    </row>
    <row r="237" spans="11:20" ht="15.6">
      <c r="K237" s="172"/>
      <c r="L237" s="172"/>
      <c r="M237" s="172"/>
      <c r="N237" s="172"/>
      <c r="O237" s="172"/>
      <c r="P237" s="171">
        <f>SUM($Q$5:Q237)</f>
        <v>2097604.3416308435</v>
      </c>
      <c r="Q237" s="170">
        <f t="shared" si="19"/>
        <v>24226.96799189008</v>
      </c>
      <c r="R237" s="2766"/>
      <c r="S237" s="2768"/>
      <c r="T237" s="169">
        <v>232</v>
      </c>
    </row>
    <row r="238" spans="11:20" ht="15.6">
      <c r="K238" s="172"/>
      <c r="L238" s="172"/>
      <c r="M238" s="172"/>
      <c r="N238" s="172"/>
      <c r="O238" s="172"/>
      <c r="P238" s="171">
        <f>SUM($Q$5:Q238)</f>
        <v>2121831.3096227334</v>
      </c>
      <c r="Q238" s="170">
        <f t="shared" si="19"/>
        <v>24226.96799189008</v>
      </c>
      <c r="R238" s="2766"/>
      <c r="S238" s="2768"/>
      <c r="T238" s="169">
        <v>233</v>
      </c>
    </row>
    <row r="239" spans="11:20" ht="15.6">
      <c r="K239" s="172"/>
      <c r="L239" s="172"/>
      <c r="M239" s="172"/>
      <c r="N239" s="172"/>
      <c r="O239" s="172"/>
      <c r="P239" s="171">
        <f>SUM($Q$5:Q239)</f>
        <v>2146058.2776146233</v>
      </c>
      <c r="Q239" s="170">
        <f t="shared" si="19"/>
        <v>24226.96799189008</v>
      </c>
      <c r="R239" s="2766"/>
      <c r="S239" s="2768"/>
      <c r="T239" s="169">
        <v>234</v>
      </c>
    </row>
    <row r="240" spans="11:20" ht="15.6">
      <c r="K240" s="172"/>
      <c r="L240" s="172"/>
      <c r="M240" s="172"/>
      <c r="N240" s="172"/>
      <c r="O240" s="172"/>
      <c r="P240" s="171">
        <f>SUM($Q$5:Q240)</f>
        <v>2170285.2456065132</v>
      </c>
      <c r="Q240" s="170">
        <f t="shared" si="19"/>
        <v>24226.96799189008</v>
      </c>
      <c r="R240" s="2766"/>
      <c r="S240" s="2768"/>
      <c r="T240" s="169">
        <v>235</v>
      </c>
    </row>
    <row r="241" spans="11:20" ht="15.6">
      <c r="K241" s="172"/>
      <c r="L241" s="172"/>
      <c r="M241" s="172"/>
      <c r="N241" s="172"/>
      <c r="O241" s="172"/>
      <c r="P241" s="171">
        <f>SUM($Q$5:Q241)</f>
        <v>2194512.2135984031</v>
      </c>
      <c r="Q241" s="170">
        <f t="shared" si="19"/>
        <v>24226.96799189008</v>
      </c>
      <c r="R241" s="2766"/>
      <c r="S241" s="2768"/>
      <c r="T241" s="169">
        <v>236</v>
      </c>
    </row>
    <row r="242" spans="11:20" ht="15.6">
      <c r="K242" s="172"/>
      <c r="L242" s="172"/>
      <c r="M242" s="172"/>
      <c r="N242" s="172"/>
      <c r="O242" s="172"/>
      <c r="P242" s="171">
        <f>SUM($Q$5:Q242)</f>
        <v>2218739.1815902931</v>
      </c>
      <c r="Q242" s="170">
        <f t="shared" si="19"/>
        <v>24226.96799189008</v>
      </c>
      <c r="R242" s="2766"/>
      <c r="S242" s="2768"/>
      <c r="T242" s="169">
        <v>237</v>
      </c>
    </row>
    <row r="243" spans="11:20" ht="15.6">
      <c r="K243" s="172"/>
      <c r="L243" s="172"/>
      <c r="M243" s="172"/>
      <c r="N243" s="172"/>
      <c r="O243" s="172"/>
      <c r="P243" s="171">
        <f>SUM($Q$5:Q243)</f>
        <v>2242966.149582183</v>
      </c>
      <c r="Q243" s="170">
        <f t="shared" si="19"/>
        <v>24226.96799189008</v>
      </c>
      <c r="R243" s="2766"/>
      <c r="S243" s="2768"/>
      <c r="T243" s="169">
        <v>238</v>
      </c>
    </row>
    <row r="244" spans="11:20" ht="15.6">
      <c r="K244" s="172"/>
      <c r="L244" s="172"/>
      <c r="M244" s="172"/>
      <c r="N244" s="172"/>
      <c r="O244" s="172"/>
      <c r="P244" s="171">
        <f>SUM($Q$5:Q244)</f>
        <v>2267193.1175740729</v>
      </c>
      <c r="Q244" s="170">
        <f t="shared" si="19"/>
        <v>24226.96799189008</v>
      </c>
      <c r="R244" s="2766"/>
      <c r="S244" s="2768"/>
      <c r="T244" s="169">
        <v>239</v>
      </c>
    </row>
    <row r="245" spans="11:20" ht="15.6">
      <c r="K245" s="172"/>
      <c r="L245" s="172"/>
      <c r="M245" s="172"/>
      <c r="N245" s="173"/>
      <c r="O245" s="172"/>
      <c r="P245" s="171">
        <f>SUM($Q$5:Q245)</f>
        <v>2291420.0855659628</v>
      </c>
      <c r="Q245" s="170">
        <f t="shared" si="19"/>
        <v>24226.96799189008</v>
      </c>
      <c r="R245" s="2766"/>
      <c r="S245" s="2768"/>
      <c r="T245" s="169">
        <v>240</v>
      </c>
    </row>
    <row r="246" spans="11:20" ht="15.6">
      <c r="P246" s="171">
        <f>SUM($Q$5:Q246)</f>
        <v>2315172.0149697769</v>
      </c>
      <c r="Q246" s="170">
        <f t="shared" ref="Q246:Q257" si="20">$R$246/12</f>
        <v>23751.929403813803</v>
      </c>
      <c r="R246" s="2766">
        <f>$R$2/(1+$P$2)^S246</f>
        <v>285023.15284576564</v>
      </c>
      <c r="S246" s="2768">
        <v>21</v>
      </c>
      <c r="T246" s="169">
        <v>241</v>
      </c>
    </row>
    <row r="247" spans="11:20" ht="15.6">
      <c r="P247" s="171">
        <f>SUM($Q$5:Q247)</f>
        <v>2338923.9443735909</v>
      </c>
      <c r="Q247" s="170">
        <f t="shared" si="20"/>
        <v>23751.929403813803</v>
      </c>
      <c r="R247" s="2766"/>
      <c r="S247" s="2768"/>
      <c r="T247" s="169">
        <v>242</v>
      </c>
    </row>
    <row r="248" spans="11:20" ht="15.6">
      <c r="P248" s="171">
        <f>SUM($Q$5:Q248)</f>
        <v>2362675.8737774049</v>
      </c>
      <c r="Q248" s="170">
        <f t="shared" si="20"/>
        <v>23751.929403813803</v>
      </c>
      <c r="R248" s="2766"/>
      <c r="S248" s="2768"/>
      <c r="T248" s="169">
        <v>243</v>
      </c>
    </row>
    <row r="249" spans="11:20" ht="15.6">
      <c r="P249" s="171">
        <f>SUM($Q$5:Q249)</f>
        <v>2386427.8031812189</v>
      </c>
      <c r="Q249" s="170">
        <f t="shared" si="20"/>
        <v>23751.929403813803</v>
      </c>
      <c r="R249" s="2766"/>
      <c r="S249" s="2768"/>
      <c r="T249" s="169">
        <v>244</v>
      </c>
    </row>
    <row r="250" spans="11:20" ht="15.6">
      <c r="P250" s="171">
        <f>SUM($Q$5:Q250)</f>
        <v>2410179.7325850329</v>
      </c>
      <c r="Q250" s="170">
        <f t="shared" si="20"/>
        <v>23751.929403813803</v>
      </c>
      <c r="R250" s="2766"/>
      <c r="S250" s="2768"/>
      <c r="T250" s="169">
        <v>245</v>
      </c>
    </row>
    <row r="251" spans="11:20" ht="15.6">
      <c r="P251" s="171">
        <f>SUM($Q$5:Q251)</f>
        <v>2433931.661988847</v>
      </c>
      <c r="Q251" s="170">
        <f t="shared" si="20"/>
        <v>23751.929403813803</v>
      </c>
      <c r="R251" s="2766"/>
      <c r="S251" s="2768"/>
      <c r="T251" s="169">
        <v>246</v>
      </c>
    </row>
    <row r="252" spans="11:20" ht="15.6">
      <c r="P252" s="171">
        <f>SUM($Q$5:Q252)</f>
        <v>2457683.591392661</v>
      </c>
      <c r="Q252" s="170">
        <f t="shared" si="20"/>
        <v>23751.929403813803</v>
      </c>
      <c r="R252" s="2766"/>
      <c r="S252" s="2768"/>
      <c r="T252" s="169">
        <v>247</v>
      </c>
    </row>
    <row r="253" spans="11:20" ht="15.6">
      <c r="P253" s="171">
        <f>SUM($Q$5:Q253)</f>
        <v>2481435.520796475</v>
      </c>
      <c r="Q253" s="170">
        <f t="shared" si="20"/>
        <v>23751.929403813803</v>
      </c>
      <c r="R253" s="2766"/>
      <c r="S253" s="2768"/>
      <c r="T253" s="169">
        <v>248</v>
      </c>
    </row>
    <row r="254" spans="11:20" ht="15.6">
      <c r="P254" s="171">
        <f>SUM($Q$5:Q254)</f>
        <v>2505187.450200289</v>
      </c>
      <c r="Q254" s="170">
        <f t="shared" si="20"/>
        <v>23751.929403813803</v>
      </c>
      <c r="R254" s="2766"/>
      <c r="S254" s="2768"/>
      <c r="T254" s="169">
        <v>249</v>
      </c>
    </row>
    <row r="255" spans="11:20" ht="15.6">
      <c r="P255" s="171">
        <f>SUM($Q$5:Q255)</f>
        <v>2528939.379604103</v>
      </c>
      <c r="Q255" s="170">
        <f t="shared" si="20"/>
        <v>23751.929403813803</v>
      </c>
      <c r="R255" s="2766"/>
      <c r="S255" s="2768"/>
      <c r="T255" s="169">
        <v>250</v>
      </c>
    </row>
    <row r="256" spans="11:20" ht="15.6">
      <c r="P256" s="171">
        <f>SUM($Q$5:Q256)</f>
        <v>2552691.3090079171</v>
      </c>
      <c r="Q256" s="170">
        <f t="shared" si="20"/>
        <v>23751.929403813803</v>
      </c>
      <c r="R256" s="2766"/>
      <c r="S256" s="2768"/>
      <c r="T256" s="169">
        <v>251</v>
      </c>
    </row>
    <row r="257" spans="16:20" ht="15.6">
      <c r="P257" s="171">
        <f>SUM($Q$5:Q257)</f>
        <v>2576443.2384117311</v>
      </c>
      <c r="Q257" s="170">
        <f t="shared" si="20"/>
        <v>23751.929403813803</v>
      </c>
      <c r="R257" s="2766"/>
      <c r="S257" s="2768"/>
      <c r="T257" s="169">
        <v>252</v>
      </c>
    </row>
    <row r="258" spans="16:20" ht="15.6">
      <c r="P258" s="171">
        <f>SUM($Q$5:Q258)</f>
        <v>2599729.4437095877</v>
      </c>
      <c r="Q258" s="170">
        <f t="shared" ref="Q258:Q269" si="21">$R$258/12</f>
        <v>23286.205297856668</v>
      </c>
      <c r="R258" s="2766">
        <f>$R$2/(1+$P$2)^S258</f>
        <v>279434.46357428003</v>
      </c>
      <c r="S258" s="2768">
        <v>22</v>
      </c>
      <c r="T258" s="169">
        <v>253</v>
      </c>
    </row>
    <row r="259" spans="16:20" ht="15.6">
      <c r="P259" s="171">
        <f>SUM($Q$5:Q259)</f>
        <v>2623015.6490074443</v>
      </c>
      <c r="Q259" s="170">
        <f t="shared" si="21"/>
        <v>23286.205297856668</v>
      </c>
      <c r="R259" s="2766"/>
      <c r="S259" s="2768"/>
      <c r="T259" s="169">
        <v>254</v>
      </c>
    </row>
    <row r="260" spans="16:20" ht="15.6">
      <c r="P260" s="171">
        <f>SUM($Q$5:Q260)</f>
        <v>2646301.8543053009</v>
      </c>
      <c r="Q260" s="170">
        <f t="shared" si="21"/>
        <v>23286.205297856668</v>
      </c>
      <c r="R260" s="2766"/>
      <c r="S260" s="2768"/>
      <c r="T260" s="169">
        <v>255</v>
      </c>
    </row>
    <row r="261" spans="16:20" ht="15.6">
      <c r="P261" s="171">
        <f>SUM($Q$5:Q261)</f>
        <v>2669588.0596031575</v>
      </c>
      <c r="Q261" s="170">
        <f t="shared" si="21"/>
        <v>23286.205297856668</v>
      </c>
      <c r="R261" s="2766"/>
      <c r="S261" s="2768"/>
      <c r="T261" s="169">
        <v>256</v>
      </c>
    </row>
    <row r="262" spans="16:20" ht="15.6">
      <c r="P262" s="171">
        <f>SUM($Q$5:Q262)</f>
        <v>2692874.264901014</v>
      </c>
      <c r="Q262" s="170">
        <f t="shared" si="21"/>
        <v>23286.205297856668</v>
      </c>
      <c r="R262" s="2766"/>
      <c r="S262" s="2768"/>
      <c r="T262" s="169">
        <v>257</v>
      </c>
    </row>
    <row r="263" spans="16:20" ht="15.6">
      <c r="P263" s="171">
        <f>SUM($Q$5:Q263)</f>
        <v>2716160.4701988706</v>
      </c>
      <c r="Q263" s="170">
        <f t="shared" si="21"/>
        <v>23286.205297856668</v>
      </c>
      <c r="R263" s="2766"/>
      <c r="S263" s="2768"/>
      <c r="T263" s="169">
        <v>258</v>
      </c>
    </row>
    <row r="264" spans="16:20" ht="15.6">
      <c r="P264" s="171">
        <f>SUM($Q$5:Q264)</f>
        <v>2739446.6754967272</v>
      </c>
      <c r="Q264" s="170">
        <f t="shared" si="21"/>
        <v>23286.205297856668</v>
      </c>
      <c r="R264" s="2766"/>
      <c r="S264" s="2768"/>
      <c r="T264" s="169">
        <v>259</v>
      </c>
    </row>
    <row r="265" spans="16:20" ht="15.6">
      <c r="P265" s="171">
        <f>SUM($Q$5:Q265)</f>
        <v>2762732.8807945838</v>
      </c>
      <c r="Q265" s="170">
        <f t="shared" si="21"/>
        <v>23286.205297856668</v>
      </c>
      <c r="R265" s="2766"/>
      <c r="S265" s="2768"/>
      <c r="T265" s="169">
        <v>260</v>
      </c>
    </row>
    <row r="266" spans="16:20" ht="15.6">
      <c r="P266" s="171">
        <f>SUM($Q$5:Q266)</f>
        <v>2786019.0860924404</v>
      </c>
      <c r="Q266" s="170">
        <f t="shared" si="21"/>
        <v>23286.205297856668</v>
      </c>
      <c r="R266" s="2766"/>
      <c r="S266" s="2768"/>
      <c r="T266" s="169">
        <v>261</v>
      </c>
    </row>
    <row r="267" spans="16:20" ht="15.6">
      <c r="P267" s="171">
        <f>SUM($Q$5:Q267)</f>
        <v>2809305.291390297</v>
      </c>
      <c r="Q267" s="170">
        <f t="shared" si="21"/>
        <v>23286.205297856668</v>
      </c>
      <c r="R267" s="2766"/>
      <c r="S267" s="2768"/>
      <c r="T267" s="169">
        <v>262</v>
      </c>
    </row>
    <row r="268" spans="16:20" ht="15.6">
      <c r="P268" s="171">
        <f>SUM($Q$5:Q268)</f>
        <v>2832591.4966881536</v>
      </c>
      <c r="Q268" s="170">
        <f t="shared" si="21"/>
        <v>23286.205297856668</v>
      </c>
      <c r="R268" s="2766"/>
      <c r="S268" s="2768"/>
      <c r="T268" s="169">
        <v>263</v>
      </c>
    </row>
    <row r="269" spans="16:20" ht="15.6">
      <c r="P269" s="171">
        <f>SUM($Q$5:Q269)</f>
        <v>2855877.7019860102</v>
      </c>
      <c r="Q269" s="170">
        <f t="shared" si="21"/>
        <v>23286.205297856668</v>
      </c>
      <c r="R269" s="2766"/>
      <c r="S269" s="2768"/>
      <c r="T269" s="169">
        <v>264</v>
      </c>
    </row>
    <row r="270" spans="16:20" ht="15.6">
      <c r="P270" s="171">
        <f>SUM($Q$5:Q270)</f>
        <v>2878707.3150231247</v>
      </c>
      <c r="Q270" s="170">
        <f t="shared" ref="Q270:Q281" si="22">$R$270/12</f>
        <v>22829.613037114384</v>
      </c>
      <c r="R270" s="2766">
        <f>$R$2/(1+$P$2)^S270</f>
        <v>273955.35644537263</v>
      </c>
      <c r="S270" s="2768">
        <v>23</v>
      </c>
      <c r="T270" s="169">
        <v>265</v>
      </c>
    </row>
    <row r="271" spans="16:20" ht="15.6">
      <c r="P271" s="171">
        <f>SUM($Q$5:Q271)</f>
        <v>2901536.9280602392</v>
      </c>
      <c r="Q271" s="170">
        <f t="shared" si="22"/>
        <v>22829.613037114384</v>
      </c>
      <c r="R271" s="2766"/>
      <c r="S271" s="2768"/>
      <c r="T271" s="169">
        <v>266</v>
      </c>
    </row>
    <row r="272" spans="16:20" ht="15.6">
      <c r="P272" s="171">
        <f>SUM($Q$5:Q272)</f>
        <v>2924366.5410973537</v>
      </c>
      <c r="Q272" s="170">
        <f t="shared" si="22"/>
        <v>22829.613037114384</v>
      </c>
      <c r="R272" s="2766"/>
      <c r="S272" s="2768"/>
      <c r="T272" s="169">
        <v>267</v>
      </c>
    </row>
    <row r="273" spans="16:20" ht="15.6">
      <c r="P273" s="171">
        <f>SUM($Q$5:Q273)</f>
        <v>2947196.1541344682</v>
      </c>
      <c r="Q273" s="170">
        <f t="shared" si="22"/>
        <v>22829.613037114384</v>
      </c>
      <c r="R273" s="2766"/>
      <c r="S273" s="2768"/>
      <c r="T273" s="169">
        <v>268</v>
      </c>
    </row>
    <row r="274" spans="16:20" ht="15.6">
      <c r="P274" s="171">
        <f>SUM($Q$5:Q274)</f>
        <v>2970025.7671715827</v>
      </c>
      <c r="Q274" s="170">
        <f t="shared" si="22"/>
        <v>22829.613037114384</v>
      </c>
      <c r="R274" s="2766"/>
      <c r="S274" s="2768"/>
      <c r="T274" s="169">
        <v>269</v>
      </c>
    </row>
    <row r="275" spans="16:20" ht="15.6">
      <c r="P275" s="171">
        <f>SUM($Q$5:Q275)</f>
        <v>2992855.3802086972</v>
      </c>
      <c r="Q275" s="170">
        <f t="shared" si="22"/>
        <v>22829.613037114384</v>
      </c>
      <c r="R275" s="2766"/>
      <c r="S275" s="2768"/>
      <c r="T275" s="169">
        <v>270</v>
      </c>
    </row>
    <row r="276" spans="16:20" ht="15.6">
      <c r="P276" s="171">
        <f>SUM($Q$5:Q276)</f>
        <v>3015684.9932458117</v>
      </c>
      <c r="Q276" s="170">
        <f t="shared" si="22"/>
        <v>22829.613037114384</v>
      </c>
      <c r="R276" s="2766"/>
      <c r="S276" s="2768"/>
      <c r="T276" s="169">
        <v>271</v>
      </c>
    </row>
    <row r="277" spans="16:20" ht="15.6">
      <c r="P277" s="171">
        <f>SUM($Q$5:Q277)</f>
        <v>3038514.6062829262</v>
      </c>
      <c r="Q277" s="170">
        <f t="shared" si="22"/>
        <v>22829.613037114384</v>
      </c>
      <c r="R277" s="2766"/>
      <c r="S277" s="2768"/>
      <c r="T277" s="169">
        <v>272</v>
      </c>
    </row>
    <row r="278" spans="16:20" ht="15.6">
      <c r="P278" s="171">
        <f>SUM($Q$5:Q278)</f>
        <v>3061344.2193200407</v>
      </c>
      <c r="Q278" s="170">
        <f t="shared" si="22"/>
        <v>22829.613037114384</v>
      </c>
      <c r="R278" s="2766"/>
      <c r="S278" s="2768"/>
      <c r="T278" s="169">
        <v>273</v>
      </c>
    </row>
    <row r="279" spans="16:20" ht="15.6">
      <c r="P279" s="171">
        <f>SUM($Q$5:Q279)</f>
        <v>3084173.8323571552</v>
      </c>
      <c r="Q279" s="170">
        <f t="shared" si="22"/>
        <v>22829.613037114384</v>
      </c>
      <c r="R279" s="2766"/>
      <c r="S279" s="2768"/>
      <c r="T279" s="169">
        <v>274</v>
      </c>
    </row>
    <row r="280" spans="16:20" ht="15.6">
      <c r="P280" s="171">
        <f>SUM($Q$5:Q280)</f>
        <v>3107003.4453942697</v>
      </c>
      <c r="Q280" s="170">
        <f t="shared" si="22"/>
        <v>22829.613037114384</v>
      </c>
      <c r="R280" s="2766"/>
      <c r="S280" s="2768"/>
      <c r="T280" s="169">
        <v>275</v>
      </c>
    </row>
    <row r="281" spans="16:20" ht="15.6">
      <c r="P281" s="171">
        <f>SUM($Q$5:Q281)</f>
        <v>3129833.0584313842</v>
      </c>
      <c r="Q281" s="170">
        <f t="shared" si="22"/>
        <v>22829.613037114384</v>
      </c>
      <c r="R281" s="2766"/>
      <c r="S281" s="2768"/>
      <c r="T281" s="169">
        <v>276</v>
      </c>
    </row>
    <row r="282" spans="16:20" ht="15.6">
      <c r="P282" s="171">
        <f>SUM($Q$5:Q282)</f>
        <v>3152215.0319971824</v>
      </c>
      <c r="Q282" s="170">
        <f t="shared" ref="Q282:Q293" si="23">$R$282/12</f>
        <v>22381.973565798417</v>
      </c>
      <c r="R282" s="2766">
        <f>$R$2/(1+$P$2)^S282</f>
        <v>268583.68278958101</v>
      </c>
      <c r="S282" s="2768">
        <v>24</v>
      </c>
      <c r="T282" s="169">
        <v>277</v>
      </c>
    </row>
    <row r="283" spans="16:20" ht="15.6">
      <c r="P283" s="171">
        <f>SUM($Q$5:Q283)</f>
        <v>3174597.0055629807</v>
      </c>
      <c r="Q283" s="170">
        <f t="shared" si="23"/>
        <v>22381.973565798417</v>
      </c>
      <c r="R283" s="2766"/>
      <c r="S283" s="2768"/>
      <c r="T283" s="169">
        <v>278</v>
      </c>
    </row>
    <row r="284" spans="16:20" ht="15.6">
      <c r="P284" s="171">
        <f>SUM($Q$5:Q284)</f>
        <v>3196978.9791287789</v>
      </c>
      <c r="Q284" s="170">
        <f t="shared" si="23"/>
        <v>22381.973565798417</v>
      </c>
      <c r="R284" s="2766"/>
      <c r="S284" s="2768"/>
      <c r="T284" s="169">
        <v>279</v>
      </c>
    </row>
    <row r="285" spans="16:20" ht="15.6">
      <c r="P285" s="171">
        <f>SUM($Q$5:Q285)</f>
        <v>3219360.9526945772</v>
      </c>
      <c r="Q285" s="170">
        <f t="shared" si="23"/>
        <v>22381.973565798417</v>
      </c>
      <c r="R285" s="2766"/>
      <c r="S285" s="2768"/>
      <c r="T285" s="169">
        <v>280</v>
      </c>
    </row>
    <row r="286" spans="16:20" ht="15.6">
      <c r="P286" s="171">
        <f>SUM($Q$5:Q286)</f>
        <v>3241742.9262603754</v>
      </c>
      <c r="Q286" s="170">
        <f t="shared" si="23"/>
        <v>22381.973565798417</v>
      </c>
      <c r="R286" s="2766"/>
      <c r="S286" s="2768"/>
      <c r="T286" s="169">
        <v>281</v>
      </c>
    </row>
    <row r="287" spans="16:20" ht="15.6">
      <c r="P287" s="171">
        <f>SUM($Q$5:Q287)</f>
        <v>3264124.8998261737</v>
      </c>
      <c r="Q287" s="170">
        <f t="shared" si="23"/>
        <v>22381.973565798417</v>
      </c>
      <c r="R287" s="2766"/>
      <c r="S287" s="2768"/>
      <c r="T287" s="169">
        <v>282</v>
      </c>
    </row>
    <row r="288" spans="16:20" ht="15.6">
      <c r="P288" s="171">
        <f>SUM($Q$5:Q288)</f>
        <v>3286506.8733919719</v>
      </c>
      <c r="Q288" s="170">
        <f t="shared" si="23"/>
        <v>22381.973565798417</v>
      </c>
      <c r="R288" s="2766"/>
      <c r="S288" s="2768"/>
      <c r="T288" s="169">
        <v>283</v>
      </c>
    </row>
    <row r="289" spans="16:20" ht="15.6">
      <c r="P289" s="171">
        <f>SUM($Q$5:Q289)</f>
        <v>3308888.8469577702</v>
      </c>
      <c r="Q289" s="170">
        <f t="shared" si="23"/>
        <v>22381.973565798417</v>
      </c>
      <c r="R289" s="2766"/>
      <c r="S289" s="2768"/>
      <c r="T289" s="169">
        <v>284</v>
      </c>
    </row>
    <row r="290" spans="16:20" ht="15.6">
      <c r="P290" s="171">
        <f>SUM($Q$5:Q290)</f>
        <v>3331270.8205235684</v>
      </c>
      <c r="Q290" s="170">
        <f t="shared" si="23"/>
        <v>22381.973565798417</v>
      </c>
      <c r="R290" s="2766"/>
      <c r="S290" s="2768"/>
      <c r="T290" s="169">
        <v>285</v>
      </c>
    </row>
    <row r="291" spans="16:20" ht="15.6">
      <c r="P291" s="171">
        <f>SUM($Q$5:Q291)</f>
        <v>3353652.7940893667</v>
      </c>
      <c r="Q291" s="170">
        <f t="shared" si="23"/>
        <v>22381.973565798417</v>
      </c>
      <c r="R291" s="2766"/>
      <c r="S291" s="2768"/>
      <c r="T291" s="169">
        <v>286</v>
      </c>
    </row>
    <row r="292" spans="16:20" ht="15.6">
      <c r="P292" s="171">
        <f>SUM($Q$5:Q292)</f>
        <v>3376034.7676551649</v>
      </c>
      <c r="Q292" s="170">
        <f t="shared" si="23"/>
        <v>22381.973565798417</v>
      </c>
      <c r="R292" s="2766"/>
      <c r="S292" s="2768"/>
      <c r="T292" s="169">
        <v>287</v>
      </c>
    </row>
    <row r="293" spans="16:20" ht="15.6">
      <c r="P293" s="171">
        <f>SUM($Q$5:Q293)</f>
        <v>3398416.7412209632</v>
      </c>
      <c r="Q293" s="170">
        <f t="shared" si="23"/>
        <v>22381.973565798417</v>
      </c>
      <c r="R293" s="2766"/>
      <c r="S293" s="2768"/>
      <c r="T293" s="169">
        <v>288</v>
      </c>
    </row>
    <row r="294" spans="16:20" ht="15.6">
      <c r="P294" s="171">
        <f>SUM($Q$5:Q294)</f>
        <v>3420359.8525599814</v>
      </c>
      <c r="Q294" s="170">
        <f t="shared" ref="Q294:Q305" si="24">$R$294/12</f>
        <v>21943.111339018054</v>
      </c>
      <c r="R294" s="2766">
        <f>$R$2/(1+$P$2)^S294</f>
        <v>263317.33606821665</v>
      </c>
      <c r="S294" s="2768">
        <v>25</v>
      </c>
      <c r="T294" s="169">
        <v>289</v>
      </c>
    </row>
    <row r="295" spans="16:20" ht="15.6">
      <c r="P295" s="171">
        <f>SUM($Q$5:Q295)</f>
        <v>3442302.9638989996</v>
      </c>
      <c r="Q295" s="170">
        <f t="shared" si="24"/>
        <v>21943.111339018054</v>
      </c>
      <c r="R295" s="2766"/>
      <c r="S295" s="2768"/>
      <c r="T295" s="169">
        <v>290</v>
      </c>
    </row>
    <row r="296" spans="16:20" ht="15.6">
      <c r="P296" s="171">
        <f>SUM($Q$5:Q296)</f>
        <v>3464246.0752380178</v>
      </c>
      <c r="Q296" s="170">
        <f t="shared" si="24"/>
        <v>21943.111339018054</v>
      </c>
      <c r="R296" s="2766"/>
      <c r="S296" s="2768"/>
      <c r="T296" s="169">
        <v>291</v>
      </c>
    </row>
    <row r="297" spans="16:20" ht="15.6">
      <c r="P297" s="171">
        <f>SUM($Q$5:Q297)</f>
        <v>3486189.186577036</v>
      </c>
      <c r="Q297" s="170">
        <f t="shared" si="24"/>
        <v>21943.111339018054</v>
      </c>
      <c r="R297" s="2766"/>
      <c r="S297" s="2768"/>
      <c r="T297" s="169">
        <v>292</v>
      </c>
    </row>
    <row r="298" spans="16:20" ht="15.6">
      <c r="P298" s="171">
        <f>SUM($Q$5:Q298)</f>
        <v>3508132.2979160543</v>
      </c>
      <c r="Q298" s="170">
        <f t="shared" si="24"/>
        <v>21943.111339018054</v>
      </c>
      <c r="R298" s="2766"/>
      <c r="S298" s="2768"/>
      <c r="T298" s="169">
        <v>293</v>
      </c>
    </row>
    <row r="299" spans="16:20" ht="15.6">
      <c r="P299" s="171">
        <f>SUM($Q$5:Q299)</f>
        <v>3530075.4092550725</v>
      </c>
      <c r="Q299" s="170">
        <f t="shared" si="24"/>
        <v>21943.111339018054</v>
      </c>
      <c r="R299" s="2766"/>
      <c r="S299" s="2768"/>
      <c r="T299" s="169">
        <v>294</v>
      </c>
    </row>
    <row r="300" spans="16:20" ht="15.6">
      <c r="P300" s="171">
        <f>SUM($Q$5:Q300)</f>
        <v>3552018.5205940907</v>
      </c>
      <c r="Q300" s="170">
        <f t="shared" si="24"/>
        <v>21943.111339018054</v>
      </c>
      <c r="R300" s="2766"/>
      <c r="S300" s="2768"/>
      <c r="T300" s="169">
        <v>295</v>
      </c>
    </row>
    <row r="301" spans="16:20" ht="15.6">
      <c r="P301" s="171">
        <f>SUM($Q$5:Q301)</f>
        <v>3573961.6319331089</v>
      </c>
      <c r="Q301" s="170">
        <f t="shared" si="24"/>
        <v>21943.111339018054</v>
      </c>
      <c r="R301" s="2766"/>
      <c r="S301" s="2768"/>
      <c r="T301" s="169">
        <v>296</v>
      </c>
    </row>
    <row r="302" spans="16:20" ht="15.6">
      <c r="P302" s="171">
        <f>SUM($Q$5:Q302)</f>
        <v>3595904.7432721271</v>
      </c>
      <c r="Q302" s="170">
        <f t="shared" si="24"/>
        <v>21943.111339018054</v>
      </c>
      <c r="R302" s="2766"/>
      <c r="S302" s="2768"/>
      <c r="T302" s="169">
        <v>297</v>
      </c>
    </row>
    <row r="303" spans="16:20" ht="15.6">
      <c r="P303" s="171">
        <f>SUM($Q$5:Q303)</f>
        <v>3617847.8546111453</v>
      </c>
      <c r="Q303" s="170">
        <f t="shared" si="24"/>
        <v>21943.111339018054</v>
      </c>
      <c r="R303" s="2766"/>
      <c r="S303" s="2768"/>
      <c r="T303" s="169">
        <v>298</v>
      </c>
    </row>
    <row r="304" spans="16:20" ht="15.6">
      <c r="P304" s="171">
        <f>SUM($Q$5:Q304)</f>
        <v>3639790.9659501635</v>
      </c>
      <c r="Q304" s="170">
        <f t="shared" si="24"/>
        <v>21943.111339018054</v>
      </c>
      <c r="R304" s="2766"/>
      <c r="S304" s="2768"/>
      <c r="T304" s="169">
        <v>299</v>
      </c>
    </row>
    <row r="305" spans="16:20" ht="15.6">
      <c r="P305" s="171">
        <f>SUM($Q$5:Q305)</f>
        <v>3661734.0772891818</v>
      </c>
      <c r="Q305" s="170">
        <f t="shared" si="24"/>
        <v>21943.111339018054</v>
      </c>
      <c r="R305" s="2766"/>
      <c r="S305" s="2768"/>
      <c r="T305" s="169">
        <v>300</v>
      </c>
    </row>
    <row r="306" spans="16:20" ht="15.6">
      <c r="P306" s="171">
        <f>SUM($Q$5:Q306)</f>
        <v>3683246.9315431211</v>
      </c>
      <c r="Q306" s="170">
        <f t="shared" ref="Q306:Q317" si="25">$R$306/12</f>
        <v>21512.854253939269</v>
      </c>
      <c r="R306" s="2766">
        <f>$R$2/(1+$P$2)^S306</f>
        <v>258154.25104727122</v>
      </c>
      <c r="S306" s="2768">
        <v>26</v>
      </c>
      <c r="T306" s="169">
        <v>301</v>
      </c>
    </row>
    <row r="307" spans="16:20" ht="15.6">
      <c r="P307" s="171">
        <f>SUM($Q$5:Q307)</f>
        <v>3704759.7857970605</v>
      </c>
      <c r="Q307" s="170">
        <f t="shared" si="25"/>
        <v>21512.854253939269</v>
      </c>
      <c r="R307" s="2766"/>
      <c r="S307" s="2768"/>
      <c r="T307" s="169">
        <v>302</v>
      </c>
    </row>
    <row r="308" spans="16:20" ht="15.6">
      <c r="P308" s="171">
        <f>SUM($Q$5:Q308)</f>
        <v>3726272.6400509998</v>
      </c>
      <c r="Q308" s="170">
        <f t="shared" si="25"/>
        <v>21512.854253939269</v>
      </c>
      <c r="R308" s="2766"/>
      <c r="S308" s="2768"/>
      <c r="T308" s="169">
        <v>303</v>
      </c>
    </row>
    <row r="309" spans="16:20" ht="15.6">
      <c r="P309" s="171">
        <f>SUM($Q$5:Q309)</f>
        <v>3747785.4943049392</v>
      </c>
      <c r="Q309" s="170">
        <f t="shared" si="25"/>
        <v>21512.854253939269</v>
      </c>
      <c r="R309" s="2766"/>
      <c r="S309" s="2768"/>
      <c r="T309" s="169">
        <v>304</v>
      </c>
    </row>
    <row r="310" spans="16:20" ht="15.6">
      <c r="P310" s="171">
        <f>SUM($Q$5:Q310)</f>
        <v>3769298.3485588785</v>
      </c>
      <c r="Q310" s="170">
        <f t="shared" si="25"/>
        <v>21512.854253939269</v>
      </c>
      <c r="R310" s="2766"/>
      <c r="S310" s="2768"/>
      <c r="T310" s="169">
        <v>305</v>
      </c>
    </row>
    <row r="311" spans="16:20" ht="15.6">
      <c r="P311" s="171">
        <f>SUM($Q$5:Q311)</f>
        <v>3790811.2028128179</v>
      </c>
      <c r="Q311" s="170">
        <f t="shared" si="25"/>
        <v>21512.854253939269</v>
      </c>
      <c r="R311" s="2766"/>
      <c r="S311" s="2768"/>
      <c r="T311" s="169">
        <v>306</v>
      </c>
    </row>
    <row r="312" spans="16:20" ht="15.6">
      <c r="P312" s="171">
        <f>SUM($Q$5:Q312)</f>
        <v>3812324.0570667572</v>
      </c>
      <c r="Q312" s="170">
        <f t="shared" si="25"/>
        <v>21512.854253939269</v>
      </c>
      <c r="R312" s="2766"/>
      <c r="S312" s="2768"/>
      <c r="T312" s="169">
        <v>307</v>
      </c>
    </row>
    <row r="313" spans="16:20" ht="15.6">
      <c r="P313" s="171">
        <f>SUM($Q$5:Q313)</f>
        <v>3833836.9113206966</v>
      </c>
      <c r="Q313" s="170">
        <f t="shared" si="25"/>
        <v>21512.854253939269</v>
      </c>
      <c r="R313" s="2766"/>
      <c r="S313" s="2768"/>
      <c r="T313" s="169">
        <v>308</v>
      </c>
    </row>
    <row r="314" spans="16:20" ht="15.6">
      <c r="P314" s="171">
        <f>SUM($Q$5:Q314)</f>
        <v>3855349.7655746359</v>
      </c>
      <c r="Q314" s="170">
        <f t="shared" si="25"/>
        <v>21512.854253939269</v>
      </c>
      <c r="R314" s="2766"/>
      <c r="S314" s="2768"/>
      <c r="T314" s="169">
        <v>309</v>
      </c>
    </row>
    <row r="315" spans="16:20" ht="15.6">
      <c r="P315" s="171">
        <f>SUM($Q$5:Q315)</f>
        <v>3876862.6198285753</v>
      </c>
      <c r="Q315" s="170">
        <f t="shared" si="25"/>
        <v>21512.854253939269</v>
      </c>
      <c r="R315" s="2766"/>
      <c r="S315" s="2768"/>
      <c r="T315" s="169">
        <v>310</v>
      </c>
    </row>
    <row r="316" spans="16:20" ht="15.6">
      <c r="P316" s="171">
        <f>SUM($Q$5:Q316)</f>
        <v>3898375.4740825146</v>
      </c>
      <c r="Q316" s="170">
        <f t="shared" si="25"/>
        <v>21512.854253939269</v>
      </c>
      <c r="R316" s="2766"/>
      <c r="S316" s="2768"/>
      <c r="T316" s="169">
        <v>311</v>
      </c>
    </row>
    <row r="317" spans="16:20" ht="15.6">
      <c r="P317" s="171">
        <f>SUM($Q$5:Q317)</f>
        <v>3919888.328336454</v>
      </c>
      <c r="Q317" s="170">
        <f t="shared" si="25"/>
        <v>21512.854253939269</v>
      </c>
      <c r="R317" s="2766"/>
      <c r="S317" s="2768"/>
      <c r="T317" s="169">
        <v>312</v>
      </c>
    </row>
    <row r="318" spans="16:20" ht="15.6">
      <c r="P318" s="171">
        <f>SUM($Q$5:Q318)</f>
        <v>3940979.3619187474</v>
      </c>
      <c r="Q318" s="170">
        <f t="shared" ref="Q318:Q329" si="26">$R$318/12</f>
        <v>21091.033582293403</v>
      </c>
      <c r="R318" s="2766">
        <f>$R$2/(1+$P$2)^S318</f>
        <v>253092.40298752085</v>
      </c>
      <c r="S318" s="2768">
        <v>27</v>
      </c>
      <c r="T318" s="169">
        <v>313</v>
      </c>
    </row>
    <row r="319" spans="16:20" ht="15.6">
      <c r="P319" s="171">
        <f>SUM($Q$5:Q319)</f>
        <v>3962070.3955010409</v>
      </c>
      <c r="Q319" s="170">
        <f t="shared" si="26"/>
        <v>21091.033582293403</v>
      </c>
      <c r="R319" s="2766"/>
      <c r="S319" s="2768"/>
      <c r="T319" s="169">
        <v>314</v>
      </c>
    </row>
    <row r="320" spans="16:20" ht="15.6">
      <c r="P320" s="171">
        <f>SUM($Q$5:Q320)</f>
        <v>3983161.4290833343</v>
      </c>
      <c r="Q320" s="170">
        <f t="shared" si="26"/>
        <v>21091.033582293403</v>
      </c>
      <c r="R320" s="2766"/>
      <c r="S320" s="2768"/>
      <c r="T320" s="169">
        <v>315</v>
      </c>
    </row>
    <row r="321" spans="16:20" ht="15.6">
      <c r="P321" s="171">
        <f>SUM($Q$5:Q321)</f>
        <v>4004252.4626656277</v>
      </c>
      <c r="Q321" s="170">
        <f t="shared" si="26"/>
        <v>21091.033582293403</v>
      </c>
      <c r="R321" s="2766"/>
      <c r="S321" s="2768"/>
      <c r="T321" s="169">
        <v>316</v>
      </c>
    </row>
    <row r="322" spans="16:20" ht="15.6">
      <c r="P322" s="171">
        <f>SUM($Q$5:Q322)</f>
        <v>4025343.4962479211</v>
      </c>
      <c r="Q322" s="170">
        <f t="shared" si="26"/>
        <v>21091.033582293403</v>
      </c>
      <c r="R322" s="2766"/>
      <c r="S322" s="2768"/>
      <c r="T322" s="169">
        <v>317</v>
      </c>
    </row>
    <row r="323" spans="16:20" ht="15.6">
      <c r="P323" s="171">
        <f>SUM($Q$5:Q323)</f>
        <v>4046434.5298302146</v>
      </c>
      <c r="Q323" s="170">
        <f t="shared" si="26"/>
        <v>21091.033582293403</v>
      </c>
      <c r="R323" s="2766"/>
      <c r="S323" s="2768"/>
      <c r="T323" s="169">
        <v>318</v>
      </c>
    </row>
    <row r="324" spans="16:20" ht="15.6">
      <c r="P324" s="171">
        <f>SUM($Q$5:Q324)</f>
        <v>4067525.563412508</v>
      </c>
      <c r="Q324" s="170">
        <f t="shared" si="26"/>
        <v>21091.033582293403</v>
      </c>
      <c r="R324" s="2766"/>
      <c r="S324" s="2768"/>
      <c r="T324" s="169">
        <v>319</v>
      </c>
    </row>
    <row r="325" spans="16:20" ht="15.6">
      <c r="P325" s="171">
        <f>SUM($Q$5:Q325)</f>
        <v>4088616.5969948014</v>
      </c>
      <c r="Q325" s="170">
        <f t="shared" si="26"/>
        <v>21091.033582293403</v>
      </c>
      <c r="R325" s="2766"/>
      <c r="S325" s="2768"/>
      <c r="T325" s="169">
        <v>320</v>
      </c>
    </row>
    <row r="326" spans="16:20" ht="15.6">
      <c r="P326" s="171">
        <f>SUM($Q$5:Q326)</f>
        <v>4109707.6305770949</v>
      </c>
      <c r="Q326" s="170">
        <f t="shared" si="26"/>
        <v>21091.033582293403</v>
      </c>
      <c r="R326" s="2766"/>
      <c r="S326" s="2768"/>
      <c r="T326" s="169">
        <v>321</v>
      </c>
    </row>
    <row r="327" spans="16:20" ht="15.6">
      <c r="P327" s="171">
        <f>SUM($Q$5:Q327)</f>
        <v>4130798.6641593883</v>
      </c>
      <c r="Q327" s="170">
        <f t="shared" si="26"/>
        <v>21091.033582293403</v>
      </c>
      <c r="R327" s="2766"/>
      <c r="S327" s="2768"/>
      <c r="T327" s="169">
        <v>322</v>
      </c>
    </row>
    <row r="328" spans="16:20" ht="15.6">
      <c r="P328" s="171">
        <f>SUM($Q$5:Q328)</f>
        <v>4151889.6977416817</v>
      </c>
      <c r="Q328" s="170">
        <f t="shared" si="26"/>
        <v>21091.033582293403</v>
      </c>
      <c r="R328" s="2766"/>
      <c r="S328" s="2768"/>
      <c r="T328" s="169">
        <v>323</v>
      </c>
    </row>
    <row r="329" spans="16:20" ht="15.6">
      <c r="P329" s="171">
        <f>SUM($Q$5:Q329)</f>
        <v>4172980.7313239751</v>
      </c>
      <c r="Q329" s="170">
        <f t="shared" si="26"/>
        <v>21091.033582293403</v>
      </c>
      <c r="R329" s="2766"/>
      <c r="S329" s="2768"/>
      <c r="T329" s="169">
        <v>324</v>
      </c>
    </row>
    <row r="330" spans="16:20" ht="15.6">
      <c r="P330" s="171">
        <f>SUM($Q$5:Q330)</f>
        <v>4193658.2152281841</v>
      </c>
      <c r="Q330" s="170">
        <f t="shared" ref="Q330:Q341" si="27">$R$330/12</f>
        <v>20677.483904209217</v>
      </c>
      <c r="R330" s="2766">
        <f>$R$2/(1+$P$2)^S330</f>
        <v>248129.80685051059</v>
      </c>
      <c r="S330" s="2768">
        <v>28</v>
      </c>
      <c r="T330" s="169">
        <v>325</v>
      </c>
    </row>
    <row r="331" spans="16:20" ht="15.6">
      <c r="P331" s="171">
        <f>SUM($Q$5:Q331)</f>
        <v>4214335.6991323931</v>
      </c>
      <c r="Q331" s="170">
        <f t="shared" si="27"/>
        <v>20677.483904209217</v>
      </c>
      <c r="R331" s="2766"/>
      <c r="S331" s="2768"/>
      <c r="T331" s="169">
        <v>326</v>
      </c>
    </row>
    <row r="332" spans="16:20" ht="15.6">
      <c r="P332" s="171">
        <f>SUM($Q$5:Q332)</f>
        <v>4235013.1830366021</v>
      </c>
      <c r="Q332" s="170">
        <f t="shared" si="27"/>
        <v>20677.483904209217</v>
      </c>
      <c r="R332" s="2766"/>
      <c r="S332" s="2768"/>
      <c r="T332" s="169">
        <v>327</v>
      </c>
    </row>
    <row r="333" spans="16:20" ht="15.6">
      <c r="P333" s="171">
        <f>SUM($Q$5:Q333)</f>
        <v>4255690.6669408111</v>
      </c>
      <c r="Q333" s="170">
        <f t="shared" si="27"/>
        <v>20677.483904209217</v>
      </c>
      <c r="R333" s="2766"/>
      <c r="S333" s="2768"/>
      <c r="T333" s="169">
        <v>328</v>
      </c>
    </row>
    <row r="334" spans="16:20" ht="15.6">
      <c r="P334" s="171">
        <f>SUM($Q$5:Q334)</f>
        <v>4276368.1508450201</v>
      </c>
      <c r="Q334" s="170">
        <f t="shared" si="27"/>
        <v>20677.483904209217</v>
      </c>
      <c r="R334" s="2766"/>
      <c r="S334" s="2768"/>
      <c r="T334" s="169">
        <v>329</v>
      </c>
    </row>
    <row r="335" spans="16:20" ht="15.6">
      <c r="P335" s="171">
        <f>SUM($Q$5:Q335)</f>
        <v>4297045.6347492291</v>
      </c>
      <c r="Q335" s="170">
        <f t="shared" si="27"/>
        <v>20677.483904209217</v>
      </c>
      <c r="R335" s="2766"/>
      <c r="S335" s="2768"/>
      <c r="T335" s="169">
        <v>330</v>
      </c>
    </row>
    <row r="336" spans="16:20" ht="15.6">
      <c r="P336" s="171">
        <f>SUM($Q$5:Q336)</f>
        <v>4317723.1186534381</v>
      </c>
      <c r="Q336" s="170">
        <f t="shared" si="27"/>
        <v>20677.483904209217</v>
      </c>
      <c r="R336" s="2766"/>
      <c r="S336" s="2768"/>
      <c r="T336" s="169">
        <v>331</v>
      </c>
    </row>
    <row r="337" spans="16:20" ht="15.6">
      <c r="P337" s="171">
        <f>SUM($Q$5:Q337)</f>
        <v>4338400.602557647</v>
      </c>
      <c r="Q337" s="170">
        <f t="shared" si="27"/>
        <v>20677.483904209217</v>
      </c>
      <c r="R337" s="2766"/>
      <c r="S337" s="2768"/>
      <c r="T337" s="169">
        <v>332</v>
      </c>
    </row>
    <row r="338" spans="16:20" ht="15.6">
      <c r="P338" s="171">
        <f>SUM($Q$5:Q338)</f>
        <v>4359078.086461856</v>
      </c>
      <c r="Q338" s="170">
        <f t="shared" si="27"/>
        <v>20677.483904209217</v>
      </c>
      <c r="R338" s="2766"/>
      <c r="S338" s="2768"/>
      <c r="T338" s="169">
        <v>333</v>
      </c>
    </row>
    <row r="339" spans="16:20" ht="15.6">
      <c r="P339" s="171">
        <f>SUM($Q$5:Q339)</f>
        <v>4379755.570366065</v>
      </c>
      <c r="Q339" s="170">
        <f t="shared" si="27"/>
        <v>20677.483904209217</v>
      </c>
      <c r="R339" s="2766"/>
      <c r="S339" s="2768"/>
      <c r="T339" s="169">
        <v>334</v>
      </c>
    </row>
    <row r="340" spans="16:20" ht="15.6">
      <c r="P340" s="171">
        <f>SUM($Q$5:Q340)</f>
        <v>4400433.054270274</v>
      </c>
      <c r="Q340" s="170">
        <f t="shared" si="27"/>
        <v>20677.483904209217</v>
      </c>
      <c r="R340" s="2766"/>
      <c r="S340" s="2768"/>
      <c r="T340" s="169">
        <v>335</v>
      </c>
    </row>
    <row r="341" spans="16:20" ht="15.6">
      <c r="P341" s="171">
        <f>SUM($Q$5:Q341)</f>
        <v>4421110.538174483</v>
      </c>
      <c r="Q341" s="170">
        <f t="shared" si="27"/>
        <v>20677.483904209217</v>
      </c>
      <c r="R341" s="2766"/>
      <c r="S341" s="2768"/>
      <c r="T341" s="169">
        <v>336</v>
      </c>
    </row>
    <row r="342" spans="16:20" ht="15.6">
      <c r="P342" s="171">
        <f>SUM($Q$5:Q342)</f>
        <v>4441382.5812178254</v>
      </c>
      <c r="Q342" s="170">
        <f t="shared" ref="Q342:Q353" si="28">$R$342/12</f>
        <v>20272.043043342372</v>
      </c>
      <c r="R342" s="2766">
        <f>$R$2/(1+$P$2)^S342</f>
        <v>243264.51652010845</v>
      </c>
      <c r="S342" s="2768">
        <v>29</v>
      </c>
      <c r="T342" s="169">
        <v>337</v>
      </c>
    </row>
    <row r="343" spans="16:20" ht="15.6">
      <c r="P343" s="171">
        <f>SUM($Q$5:Q343)</f>
        <v>4461654.6242611678</v>
      </c>
      <c r="Q343" s="170">
        <f t="shared" si="28"/>
        <v>20272.043043342372</v>
      </c>
      <c r="R343" s="2766"/>
      <c r="S343" s="2768"/>
      <c r="T343" s="169">
        <v>338</v>
      </c>
    </row>
    <row r="344" spans="16:20" ht="15.6">
      <c r="P344" s="171">
        <f>SUM($Q$5:Q344)</f>
        <v>4481926.6673045103</v>
      </c>
      <c r="Q344" s="170">
        <f t="shared" si="28"/>
        <v>20272.043043342372</v>
      </c>
      <c r="R344" s="2766"/>
      <c r="S344" s="2768"/>
      <c r="T344" s="169">
        <v>339</v>
      </c>
    </row>
    <row r="345" spans="16:20" ht="15.6">
      <c r="P345" s="171">
        <f>SUM($Q$5:Q345)</f>
        <v>4502198.7103478527</v>
      </c>
      <c r="Q345" s="170">
        <f t="shared" si="28"/>
        <v>20272.043043342372</v>
      </c>
      <c r="R345" s="2766"/>
      <c r="S345" s="2768"/>
      <c r="T345" s="169">
        <v>340</v>
      </c>
    </row>
    <row r="346" spans="16:20" ht="15.6">
      <c r="P346" s="171">
        <f>SUM($Q$5:Q346)</f>
        <v>4522470.7533911951</v>
      </c>
      <c r="Q346" s="170">
        <f t="shared" si="28"/>
        <v>20272.043043342372</v>
      </c>
      <c r="R346" s="2766"/>
      <c r="S346" s="2768"/>
      <c r="T346" s="169">
        <v>341</v>
      </c>
    </row>
    <row r="347" spans="16:20" ht="15.6">
      <c r="P347" s="171">
        <f>SUM($Q$5:Q347)</f>
        <v>4542742.7964345375</v>
      </c>
      <c r="Q347" s="170">
        <f t="shared" si="28"/>
        <v>20272.043043342372</v>
      </c>
      <c r="R347" s="2766"/>
      <c r="S347" s="2768"/>
      <c r="T347" s="169">
        <v>342</v>
      </c>
    </row>
    <row r="348" spans="16:20" ht="15.6">
      <c r="P348" s="171">
        <f>SUM($Q$5:Q348)</f>
        <v>4563014.8394778799</v>
      </c>
      <c r="Q348" s="170">
        <f t="shared" si="28"/>
        <v>20272.043043342372</v>
      </c>
      <c r="R348" s="2766"/>
      <c r="S348" s="2768"/>
      <c r="T348" s="169">
        <v>343</v>
      </c>
    </row>
    <row r="349" spans="16:20" ht="15.6">
      <c r="P349" s="171">
        <f>SUM($Q$5:Q349)</f>
        <v>4583286.8825212223</v>
      </c>
      <c r="Q349" s="170">
        <f t="shared" si="28"/>
        <v>20272.043043342372</v>
      </c>
      <c r="R349" s="2766"/>
      <c r="S349" s="2768"/>
      <c r="T349" s="169">
        <v>344</v>
      </c>
    </row>
    <row r="350" spans="16:20" ht="15.6">
      <c r="P350" s="171">
        <f>SUM($Q$5:Q350)</f>
        <v>4603558.9255645648</v>
      </c>
      <c r="Q350" s="170">
        <f t="shared" si="28"/>
        <v>20272.043043342372</v>
      </c>
      <c r="R350" s="2766"/>
      <c r="S350" s="2768"/>
      <c r="T350" s="169">
        <v>345</v>
      </c>
    </row>
    <row r="351" spans="16:20" ht="15.6">
      <c r="P351" s="171">
        <f>SUM($Q$5:Q351)</f>
        <v>4623830.9686079072</v>
      </c>
      <c r="Q351" s="170">
        <f t="shared" si="28"/>
        <v>20272.043043342372</v>
      </c>
      <c r="R351" s="2766"/>
      <c r="S351" s="2768"/>
      <c r="T351" s="169">
        <v>346</v>
      </c>
    </row>
    <row r="352" spans="16:20" ht="15.6">
      <c r="P352" s="171">
        <f>SUM($Q$5:Q352)</f>
        <v>4644103.0116512496</v>
      </c>
      <c r="Q352" s="170">
        <f t="shared" si="28"/>
        <v>20272.043043342372</v>
      </c>
      <c r="R352" s="2766"/>
      <c r="S352" s="2768"/>
      <c r="T352" s="169">
        <v>347</v>
      </c>
    </row>
    <row r="353" spans="16:20" ht="15.6">
      <c r="P353" s="171">
        <f>SUM($Q$5:Q353)</f>
        <v>4664375.054694592</v>
      </c>
      <c r="Q353" s="170">
        <f t="shared" si="28"/>
        <v>20272.043043342372</v>
      </c>
      <c r="R353" s="2766"/>
      <c r="S353" s="2768"/>
      <c r="T353" s="169">
        <v>348</v>
      </c>
    </row>
    <row r="354" spans="16:20" ht="15.6">
      <c r="P354" s="171">
        <f>SUM($Q$5:Q354)</f>
        <v>4684249.6066978686</v>
      </c>
      <c r="Q354" s="170">
        <f t="shared" ref="Q354:Q365" si="29">$R$354/12</f>
        <v>19874.552003276833</v>
      </c>
      <c r="R354" s="2766">
        <f>$R$2/(1+$P$2)^S354</f>
        <v>238494.62403932199</v>
      </c>
      <c r="S354" s="2768">
        <v>30</v>
      </c>
      <c r="T354" s="169">
        <v>349</v>
      </c>
    </row>
    <row r="355" spans="16:20" ht="15.6">
      <c r="P355" s="171">
        <f>SUM($Q$5:Q355)</f>
        <v>4704124.1587011451</v>
      </c>
      <c r="Q355" s="170">
        <f t="shared" si="29"/>
        <v>19874.552003276833</v>
      </c>
      <c r="R355" s="2766"/>
      <c r="S355" s="2768"/>
      <c r="T355" s="169">
        <v>350</v>
      </c>
    </row>
    <row r="356" spans="16:20" ht="15.6">
      <c r="P356" s="171">
        <f>SUM($Q$5:Q356)</f>
        <v>4723998.7107044216</v>
      </c>
      <c r="Q356" s="170">
        <f t="shared" si="29"/>
        <v>19874.552003276833</v>
      </c>
      <c r="R356" s="2766"/>
      <c r="S356" s="2768"/>
      <c r="T356" s="169">
        <v>351</v>
      </c>
    </row>
    <row r="357" spans="16:20" ht="15.6">
      <c r="P357" s="171">
        <f>SUM($Q$5:Q357)</f>
        <v>4743873.2627076982</v>
      </c>
      <c r="Q357" s="170">
        <f t="shared" si="29"/>
        <v>19874.552003276833</v>
      </c>
      <c r="R357" s="2766"/>
      <c r="S357" s="2768"/>
      <c r="T357" s="169">
        <v>352</v>
      </c>
    </row>
    <row r="358" spans="16:20" ht="15.6">
      <c r="P358" s="171">
        <f>SUM($Q$5:Q358)</f>
        <v>4763747.8147109747</v>
      </c>
      <c r="Q358" s="170">
        <f t="shared" si="29"/>
        <v>19874.552003276833</v>
      </c>
      <c r="R358" s="2766"/>
      <c r="S358" s="2768"/>
      <c r="T358" s="169">
        <v>353</v>
      </c>
    </row>
    <row r="359" spans="16:20" ht="15.6">
      <c r="P359" s="171">
        <f>SUM($Q$5:Q359)</f>
        <v>4783622.3667142512</v>
      </c>
      <c r="Q359" s="170">
        <f t="shared" si="29"/>
        <v>19874.552003276833</v>
      </c>
      <c r="R359" s="2766"/>
      <c r="S359" s="2768"/>
      <c r="T359" s="169">
        <v>354</v>
      </c>
    </row>
    <row r="360" spans="16:20" ht="15.6">
      <c r="P360" s="171">
        <f>SUM($Q$5:Q360)</f>
        <v>4803496.9187175278</v>
      </c>
      <c r="Q360" s="170">
        <f t="shared" si="29"/>
        <v>19874.552003276833</v>
      </c>
      <c r="R360" s="2766"/>
      <c r="S360" s="2768"/>
      <c r="T360" s="169">
        <v>355</v>
      </c>
    </row>
    <row r="361" spans="16:20" ht="15.6">
      <c r="P361" s="171">
        <f>SUM($Q$5:Q361)</f>
        <v>4823371.4707208043</v>
      </c>
      <c r="Q361" s="170">
        <f t="shared" si="29"/>
        <v>19874.552003276833</v>
      </c>
      <c r="R361" s="2766"/>
      <c r="S361" s="2768"/>
      <c r="T361" s="169">
        <v>356</v>
      </c>
    </row>
    <row r="362" spans="16:20" ht="15.6">
      <c r="P362" s="171">
        <f>SUM($Q$5:Q362)</f>
        <v>4843246.0227240808</v>
      </c>
      <c r="Q362" s="170">
        <f t="shared" si="29"/>
        <v>19874.552003276833</v>
      </c>
      <c r="R362" s="2766"/>
      <c r="S362" s="2768"/>
      <c r="T362" s="169">
        <v>357</v>
      </c>
    </row>
    <row r="363" spans="16:20" ht="15.6">
      <c r="P363" s="171">
        <f>SUM($Q$5:Q363)</f>
        <v>4863120.5747273574</v>
      </c>
      <c r="Q363" s="170">
        <f t="shared" si="29"/>
        <v>19874.552003276833</v>
      </c>
      <c r="R363" s="2766"/>
      <c r="S363" s="2768"/>
      <c r="T363" s="169">
        <v>358</v>
      </c>
    </row>
    <row r="364" spans="16:20" ht="15.6">
      <c r="P364" s="171">
        <f>SUM($Q$5:Q364)</f>
        <v>4882995.1267306339</v>
      </c>
      <c r="Q364" s="170">
        <f t="shared" si="29"/>
        <v>19874.552003276833</v>
      </c>
      <c r="R364" s="2766"/>
      <c r="S364" s="2768"/>
      <c r="T364" s="169">
        <v>359</v>
      </c>
    </row>
    <row r="365" spans="16:20" ht="15.6">
      <c r="P365" s="171">
        <f>SUM($Q$5:Q365)</f>
        <v>4902869.6787339104</v>
      </c>
      <c r="Q365" s="170">
        <f t="shared" si="29"/>
        <v>19874.552003276833</v>
      </c>
      <c r="R365" s="2766"/>
      <c r="S365" s="2768"/>
      <c r="T365" s="169">
        <v>360</v>
      </c>
    </row>
    <row r="366" spans="16:20" ht="15.6">
      <c r="P366" s="171">
        <f>SUM($Q$5:Q366)</f>
        <v>4922354.5336390836</v>
      </c>
      <c r="Q366" s="170">
        <f t="shared" ref="Q366:Q377" si="30">$R$366/12</f>
        <v>19484.854905173368</v>
      </c>
      <c r="R366" s="2766">
        <f>$R$2/(1+$P$2)^S366</f>
        <v>233818.25886208043</v>
      </c>
      <c r="S366" s="2768">
        <v>31</v>
      </c>
      <c r="T366" s="169">
        <v>361</v>
      </c>
    </row>
    <row r="367" spans="16:20" ht="15.6">
      <c r="P367" s="171">
        <f>SUM($Q$5:Q367)</f>
        <v>4941839.3885442568</v>
      </c>
      <c r="Q367" s="170">
        <f t="shared" si="30"/>
        <v>19484.854905173368</v>
      </c>
      <c r="R367" s="2766"/>
      <c r="S367" s="2768"/>
      <c r="T367" s="169">
        <v>362</v>
      </c>
    </row>
    <row r="368" spans="16:20" ht="15.6">
      <c r="P368" s="171">
        <f>SUM($Q$5:Q368)</f>
        <v>4961324.24344943</v>
      </c>
      <c r="Q368" s="170">
        <f t="shared" si="30"/>
        <v>19484.854905173368</v>
      </c>
      <c r="R368" s="2766"/>
      <c r="S368" s="2768"/>
      <c r="T368" s="169">
        <v>363</v>
      </c>
    </row>
    <row r="369" spans="16:20" ht="15.6">
      <c r="P369" s="171">
        <f>SUM($Q$5:Q369)</f>
        <v>4980809.0983546032</v>
      </c>
      <c r="Q369" s="170">
        <f t="shared" si="30"/>
        <v>19484.854905173368</v>
      </c>
      <c r="R369" s="2766"/>
      <c r="S369" s="2768"/>
      <c r="T369" s="169">
        <v>364</v>
      </c>
    </row>
    <row r="370" spans="16:20" ht="15.6">
      <c r="P370" s="171">
        <f>SUM($Q$5:Q370)</f>
        <v>5000293.9532597763</v>
      </c>
      <c r="Q370" s="170">
        <f t="shared" si="30"/>
        <v>19484.854905173368</v>
      </c>
      <c r="R370" s="2766"/>
      <c r="S370" s="2768"/>
      <c r="T370" s="169">
        <v>365</v>
      </c>
    </row>
    <row r="371" spans="16:20" ht="15.6">
      <c r="P371" s="171">
        <f>SUM($Q$5:Q371)</f>
        <v>5019778.8081649495</v>
      </c>
      <c r="Q371" s="170">
        <f t="shared" si="30"/>
        <v>19484.854905173368</v>
      </c>
      <c r="R371" s="2766"/>
      <c r="S371" s="2768"/>
      <c r="T371" s="169">
        <v>366</v>
      </c>
    </row>
    <row r="372" spans="16:20" ht="15.6">
      <c r="P372" s="171">
        <f>SUM($Q$5:Q372)</f>
        <v>5039263.6630701227</v>
      </c>
      <c r="Q372" s="170">
        <f t="shared" si="30"/>
        <v>19484.854905173368</v>
      </c>
      <c r="R372" s="2766"/>
      <c r="S372" s="2768"/>
      <c r="T372" s="169">
        <v>367</v>
      </c>
    </row>
    <row r="373" spans="16:20" ht="15.6">
      <c r="P373" s="171">
        <f>SUM($Q$5:Q373)</f>
        <v>5058748.5179752959</v>
      </c>
      <c r="Q373" s="170">
        <f t="shared" si="30"/>
        <v>19484.854905173368</v>
      </c>
      <c r="R373" s="2766"/>
      <c r="S373" s="2768"/>
      <c r="T373" s="169">
        <v>368</v>
      </c>
    </row>
    <row r="374" spans="16:20" ht="15.6">
      <c r="P374" s="171">
        <f>SUM($Q$5:Q374)</f>
        <v>5078233.3728804691</v>
      </c>
      <c r="Q374" s="170">
        <f t="shared" si="30"/>
        <v>19484.854905173368</v>
      </c>
      <c r="R374" s="2766"/>
      <c r="S374" s="2768"/>
      <c r="T374" s="169">
        <v>369</v>
      </c>
    </row>
    <row r="375" spans="16:20" ht="15.6">
      <c r="P375" s="171">
        <f>SUM($Q$5:Q375)</f>
        <v>5097718.2277856423</v>
      </c>
      <c r="Q375" s="170">
        <f t="shared" si="30"/>
        <v>19484.854905173368</v>
      </c>
      <c r="R375" s="2766"/>
      <c r="S375" s="2768"/>
      <c r="T375" s="169">
        <v>370</v>
      </c>
    </row>
    <row r="376" spans="16:20" ht="15.6">
      <c r="P376" s="171">
        <f>SUM($Q$5:Q376)</f>
        <v>5117203.0826908154</v>
      </c>
      <c r="Q376" s="170">
        <f t="shared" si="30"/>
        <v>19484.854905173368</v>
      </c>
      <c r="R376" s="2766"/>
      <c r="S376" s="2768"/>
      <c r="T376" s="169">
        <v>371</v>
      </c>
    </row>
    <row r="377" spans="16:20" ht="15.6">
      <c r="P377" s="171">
        <f>SUM($Q$5:Q377)</f>
        <v>5136687.9375959886</v>
      </c>
      <c r="Q377" s="170">
        <f t="shared" si="30"/>
        <v>19484.854905173368</v>
      </c>
      <c r="R377" s="2766"/>
      <c r="S377" s="2768"/>
      <c r="T377" s="169">
        <v>372</v>
      </c>
    </row>
    <row r="378" spans="16:20" ht="15.6">
      <c r="P378" s="171">
        <f>SUM($Q$5:Q378)</f>
        <v>5155790.7365226289</v>
      </c>
      <c r="Q378" s="170">
        <f t="shared" ref="Q378:Q389" si="31">$R$378/12</f>
        <v>19102.798926640553</v>
      </c>
      <c r="R378" s="2766">
        <f>$R$2/(1+$P$2)^S378</f>
        <v>229233.58711968665</v>
      </c>
      <c r="S378" s="2768">
        <v>32</v>
      </c>
      <c r="T378" s="169">
        <v>373</v>
      </c>
    </row>
    <row r="379" spans="16:20" ht="15.6">
      <c r="P379" s="171">
        <f>SUM($Q$5:Q379)</f>
        <v>5174893.5354492692</v>
      </c>
      <c r="Q379" s="170">
        <f t="shared" si="31"/>
        <v>19102.798926640553</v>
      </c>
      <c r="R379" s="2766"/>
      <c r="S379" s="2768"/>
      <c r="T379" s="169">
        <v>374</v>
      </c>
    </row>
    <row r="380" spans="16:20" ht="15.6">
      <c r="P380" s="171">
        <f>SUM($Q$5:Q380)</f>
        <v>5193996.3343759095</v>
      </c>
      <c r="Q380" s="170">
        <f t="shared" si="31"/>
        <v>19102.798926640553</v>
      </c>
      <c r="R380" s="2766"/>
      <c r="S380" s="2768"/>
      <c r="T380" s="169">
        <v>375</v>
      </c>
    </row>
    <row r="381" spans="16:20" ht="15.6">
      <c r="P381" s="171">
        <f>SUM($Q$5:Q381)</f>
        <v>5213099.1333025498</v>
      </c>
      <c r="Q381" s="170">
        <f t="shared" si="31"/>
        <v>19102.798926640553</v>
      </c>
      <c r="R381" s="2766"/>
      <c r="S381" s="2768"/>
      <c r="T381" s="169">
        <v>376</v>
      </c>
    </row>
    <row r="382" spans="16:20" ht="15.6">
      <c r="P382" s="171">
        <f>SUM($Q$5:Q382)</f>
        <v>5232201.9322291901</v>
      </c>
      <c r="Q382" s="170">
        <f t="shared" si="31"/>
        <v>19102.798926640553</v>
      </c>
      <c r="R382" s="2766"/>
      <c r="S382" s="2768"/>
      <c r="T382" s="169">
        <v>377</v>
      </c>
    </row>
    <row r="383" spans="16:20" ht="15.6">
      <c r="P383" s="171">
        <f>SUM($Q$5:Q383)</f>
        <v>5251304.7311558304</v>
      </c>
      <c r="Q383" s="170">
        <f t="shared" si="31"/>
        <v>19102.798926640553</v>
      </c>
      <c r="R383" s="2766"/>
      <c r="S383" s="2768"/>
      <c r="T383" s="169">
        <v>378</v>
      </c>
    </row>
    <row r="384" spans="16:20" ht="15.6">
      <c r="P384" s="171">
        <f>SUM($Q$5:Q384)</f>
        <v>5270407.5300824707</v>
      </c>
      <c r="Q384" s="170">
        <f t="shared" si="31"/>
        <v>19102.798926640553</v>
      </c>
      <c r="R384" s="2766"/>
      <c r="S384" s="2768"/>
      <c r="T384" s="169">
        <v>379</v>
      </c>
    </row>
    <row r="385" spans="16:20" ht="15.6">
      <c r="P385" s="171">
        <f>SUM($Q$5:Q385)</f>
        <v>5289510.329009111</v>
      </c>
      <c r="Q385" s="170">
        <f t="shared" si="31"/>
        <v>19102.798926640553</v>
      </c>
      <c r="R385" s="2766"/>
      <c r="S385" s="2768"/>
      <c r="T385" s="169">
        <v>380</v>
      </c>
    </row>
    <row r="386" spans="16:20" ht="15.6">
      <c r="P386" s="171">
        <f>SUM($Q$5:Q386)</f>
        <v>5308613.1279357513</v>
      </c>
      <c r="Q386" s="170">
        <f t="shared" si="31"/>
        <v>19102.798926640553</v>
      </c>
      <c r="R386" s="2766"/>
      <c r="S386" s="2768"/>
      <c r="T386" s="169">
        <v>381</v>
      </c>
    </row>
    <row r="387" spans="16:20" ht="15.6">
      <c r="P387" s="171">
        <f>SUM($Q$5:Q387)</f>
        <v>5327715.9268623916</v>
      </c>
      <c r="Q387" s="170">
        <f t="shared" si="31"/>
        <v>19102.798926640553</v>
      </c>
      <c r="R387" s="2766"/>
      <c r="S387" s="2768"/>
      <c r="T387" s="169">
        <v>382</v>
      </c>
    </row>
    <row r="388" spans="16:20" ht="15.6">
      <c r="P388" s="171">
        <f>SUM($Q$5:Q388)</f>
        <v>5346818.7257890319</v>
      </c>
      <c r="Q388" s="170">
        <f t="shared" si="31"/>
        <v>19102.798926640553</v>
      </c>
      <c r="R388" s="2766"/>
      <c r="S388" s="2768"/>
      <c r="T388" s="169">
        <v>383</v>
      </c>
    </row>
    <row r="389" spans="16:20" ht="15.6">
      <c r="P389" s="171">
        <f>SUM($Q$5:Q389)</f>
        <v>5365921.5247156722</v>
      </c>
      <c r="Q389" s="170">
        <f t="shared" si="31"/>
        <v>19102.798926640553</v>
      </c>
      <c r="R389" s="2766"/>
      <c r="S389" s="2768"/>
      <c r="T389" s="169">
        <v>384</v>
      </c>
    </row>
    <row r="390" spans="16:20" ht="15.6">
      <c r="P390" s="171">
        <f>SUM($Q$5:Q390)</f>
        <v>5384649.7589574764</v>
      </c>
      <c r="Q390" s="170">
        <f t="shared" ref="Q390:Q401" si="32">$R$390/12</f>
        <v>18728.234241804465</v>
      </c>
      <c r="R390" s="2766">
        <f>$R$2/(1+$P$2)^S390</f>
        <v>224738.81090165357</v>
      </c>
      <c r="S390" s="2768">
        <v>33</v>
      </c>
      <c r="T390" s="169">
        <v>385</v>
      </c>
    </row>
    <row r="391" spans="16:20" ht="15.6">
      <c r="P391" s="171">
        <f>SUM($Q$5:Q391)</f>
        <v>5403377.9931992805</v>
      </c>
      <c r="Q391" s="170">
        <f t="shared" si="32"/>
        <v>18728.234241804465</v>
      </c>
      <c r="R391" s="2766"/>
      <c r="S391" s="2768"/>
      <c r="T391" s="169">
        <v>386</v>
      </c>
    </row>
    <row r="392" spans="16:20" ht="15.6">
      <c r="P392" s="171">
        <f>SUM($Q$5:Q392)</f>
        <v>5422106.2274410846</v>
      </c>
      <c r="Q392" s="170">
        <f t="shared" si="32"/>
        <v>18728.234241804465</v>
      </c>
      <c r="R392" s="2766"/>
      <c r="S392" s="2768"/>
      <c r="T392" s="169">
        <v>387</v>
      </c>
    </row>
    <row r="393" spans="16:20" ht="15.6">
      <c r="P393" s="171">
        <f>SUM($Q$5:Q393)</f>
        <v>5440834.4616828887</v>
      </c>
      <c r="Q393" s="170">
        <f t="shared" si="32"/>
        <v>18728.234241804465</v>
      </c>
      <c r="R393" s="2766"/>
      <c r="S393" s="2768"/>
      <c r="T393" s="169">
        <v>388</v>
      </c>
    </row>
    <row r="394" spans="16:20" ht="15.6">
      <c r="P394" s="171">
        <f>SUM($Q$5:Q394)</f>
        <v>5459562.6959246928</v>
      </c>
      <c r="Q394" s="170">
        <f t="shared" si="32"/>
        <v>18728.234241804465</v>
      </c>
      <c r="R394" s="2766"/>
      <c r="S394" s="2768"/>
      <c r="T394" s="169">
        <v>389</v>
      </c>
    </row>
    <row r="395" spans="16:20" ht="15.6">
      <c r="P395" s="171">
        <f>SUM($Q$5:Q395)</f>
        <v>5478290.9301664969</v>
      </c>
      <c r="Q395" s="170">
        <f t="shared" si="32"/>
        <v>18728.234241804465</v>
      </c>
      <c r="R395" s="2766"/>
      <c r="S395" s="2768"/>
      <c r="T395" s="169">
        <v>390</v>
      </c>
    </row>
    <row r="396" spans="16:20" ht="15.6">
      <c r="P396" s="171">
        <f>SUM($Q$5:Q396)</f>
        <v>5497019.164408301</v>
      </c>
      <c r="Q396" s="170">
        <f t="shared" si="32"/>
        <v>18728.234241804465</v>
      </c>
      <c r="R396" s="2766"/>
      <c r="S396" s="2768"/>
      <c r="T396" s="169">
        <v>391</v>
      </c>
    </row>
    <row r="397" spans="16:20" ht="15.6">
      <c r="P397" s="171">
        <f>SUM($Q$5:Q397)</f>
        <v>5515747.3986501051</v>
      </c>
      <c r="Q397" s="170">
        <f t="shared" si="32"/>
        <v>18728.234241804465</v>
      </c>
      <c r="R397" s="2766"/>
      <c r="S397" s="2768"/>
      <c r="T397" s="169">
        <v>392</v>
      </c>
    </row>
    <row r="398" spans="16:20" ht="15.6">
      <c r="P398" s="171">
        <f>SUM($Q$5:Q398)</f>
        <v>5534475.6328919092</v>
      </c>
      <c r="Q398" s="170">
        <f t="shared" si="32"/>
        <v>18728.234241804465</v>
      </c>
      <c r="R398" s="2766"/>
      <c r="S398" s="2768"/>
      <c r="T398" s="169">
        <v>393</v>
      </c>
    </row>
    <row r="399" spans="16:20" ht="15.6">
      <c r="P399" s="171">
        <f>SUM($Q$5:Q399)</f>
        <v>5553203.8671337133</v>
      </c>
      <c r="Q399" s="170">
        <f t="shared" si="32"/>
        <v>18728.234241804465</v>
      </c>
      <c r="R399" s="2766"/>
      <c r="S399" s="2768"/>
      <c r="T399" s="169">
        <v>394</v>
      </c>
    </row>
    <row r="400" spans="16:20" ht="15.6">
      <c r="P400" s="171">
        <f>SUM($Q$5:Q400)</f>
        <v>5571932.1013755174</v>
      </c>
      <c r="Q400" s="170">
        <f t="shared" si="32"/>
        <v>18728.234241804465</v>
      </c>
      <c r="R400" s="2766"/>
      <c r="S400" s="2768"/>
      <c r="T400" s="169">
        <v>395</v>
      </c>
    </row>
    <row r="401" spans="16:20" ht="15.6">
      <c r="P401" s="171">
        <f>SUM($Q$5:Q401)</f>
        <v>5590660.3356173215</v>
      </c>
      <c r="Q401" s="170">
        <f t="shared" si="32"/>
        <v>18728.234241804465</v>
      </c>
      <c r="R401" s="2766"/>
      <c r="S401" s="2768"/>
      <c r="T401" s="169">
        <v>396</v>
      </c>
    </row>
    <row r="402" spans="16:20" ht="15.6">
      <c r="P402" s="171">
        <f>SUM($Q$5:Q402)</f>
        <v>5609021.3495798754</v>
      </c>
      <c r="Q402" s="170">
        <f t="shared" ref="Q402:Q413" si="33">$R$402/12</f>
        <v>18361.013962553396</v>
      </c>
      <c r="R402" s="2766">
        <f>$R$2/(1+$P$2)^S402</f>
        <v>220332.16755064076</v>
      </c>
      <c r="S402" s="2768">
        <v>34</v>
      </c>
      <c r="T402" s="169">
        <v>397</v>
      </c>
    </row>
    <row r="403" spans="16:20" ht="15.6">
      <c r="P403" s="171">
        <f>SUM($Q$5:Q403)</f>
        <v>5627382.3635424292</v>
      </c>
      <c r="Q403" s="170">
        <f t="shared" si="33"/>
        <v>18361.013962553396</v>
      </c>
      <c r="R403" s="2766"/>
      <c r="S403" s="2768"/>
      <c r="T403" s="169">
        <v>398</v>
      </c>
    </row>
    <row r="404" spans="16:20" ht="15.6">
      <c r="P404" s="171">
        <f>SUM($Q$5:Q404)</f>
        <v>5645743.377504983</v>
      </c>
      <c r="Q404" s="170">
        <f t="shared" si="33"/>
        <v>18361.013962553396</v>
      </c>
      <c r="R404" s="2766"/>
      <c r="S404" s="2768"/>
      <c r="T404" s="169">
        <v>399</v>
      </c>
    </row>
    <row r="405" spans="16:20" ht="15.6">
      <c r="P405" s="171">
        <f>SUM($Q$5:Q405)</f>
        <v>5664104.3914675368</v>
      </c>
      <c r="Q405" s="170">
        <f t="shared" si="33"/>
        <v>18361.013962553396</v>
      </c>
      <c r="R405" s="2766"/>
      <c r="S405" s="2768"/>
      <c r="T405" s="169">
        <v>400</v>
      </c>
    </row>
    <row r="406" spans="16:20" ht="15.6">
      <c r="P406" s="171">
        <f>SUM($Q$5:Q406)</f>
        <v>5682465.4054300906</v>
      </c>
      <c r="Q406" s="170">
        <f t="shared" si="33"/>
        <v>18361.013962553396</v>
      </c>
      <c r="R406" s="2766"/>
      <c r="S406" s="2768"/>
      <c r="T406" s="169">
        <v>401</v>
      </c>
    </row>
    <row r="407" spans="16:20" ht="15.6">
      <c r="P407" s="171">
        <f>SUM($Q$5:Q407)</f>
        <v>5700826.4193926444</v>
      </c>
      <c r="Q407" s="170">
        <f t="shared" si="33"/>
        <v>18361.013962553396</v>
      </c>
      <c r="R407" s="2766"/>
      <c r="S407" s="2768"/>
      <c r="T407" s="169">
        <v>402</v>
      </c>
    </row>
    <row r="408" spans="16:20" ht="15.6">
      <c r="P408" s="171">
        <f>SUM($Q$5:Q408)</f>
        <v>5719187.4333551982</v>
      </c>
      <c r="Q408" s="170">
        <f t="shared" si="33"/>
        <v>18361.013962553396</v>
      </c>
      <c r="R408" s="2766"/>
      <c r="S408" s="2768"/>
      <c r="T408" s="169">
        <v>403</v>
      </c>
    </row>
    <row r="409" spans="16:20" ht="15.6">
      <c r="P409" s="171">
        <f>SUM($Q$5:Q409)</f>
        <v>5737548.4473177521</v>
      </c>
      <c r="Q409" s="170">
        <f t="shared" si="33"/>
        <v>18361.013962553396</v>
      </c>
      <c r="R409" s="2766"/>
      <c r="S409" s="2768"/>
      <c r="T409" s="169">
        <v>404</v>
      </c>
    </row>
    <row r="410" spans="16:20" ht="15.6">
      <c r="P410" s="171">
        <f>SUM($Q$5:Q410)</f>
        <v>5755909.4612803059</v>
      </c>
      <c r="Q410" s="170">
        <f t="shared" si="33"/>
        <v>18361.013962553396</v>
      </c>
      <c r="R410" s="2766"/>
      <c r="S410" s="2768"/>
      <c r="T410" s="169">
        <v>405</v>
      </c>
    </row>
    <row r="411" spans="16:20" ht="15.6">
      <c r="P411" s="171">
        <f>SUM($Q$5:Q411)</f>
        <v>5774270.4752428597</v>
      </c>
      <c r="Q411" s="170">
        <f t="shared" si="33"/>
        <v>18361.013962553396</v>
      </c>
      <c r="R411" s="2766"/>
      <c r="S411" s="2768"/>
      <c r="T411" s="169">
        <v>406</v>
      </c>
    </row>
    <row r="412" spans="16:20" ht="15.6">
      <c r="P412" s="171">
        <f>SUM($Q$5:Q412)</f>
        <v>5792631.4892054135</v>
      </c>
      <c r="Q412" s="170">
        <f t="shared" si="33"/>
        <v>18361.013962553396</v>
      </c>
      <c r="R412" s="2766"/>
      <c r="S412" s="2768"/>
      <c r="T412" s="169">
        <v>407</v>
      </c>
    </row>
    <row r="413" spans="16:20" ht="15.6">
      <c r="P413" s="171">
        <f>SUM($Q$5:Q413)</f>
        <v>5810992.5031679673</v>
      </c>
      <c r="Q413" s="170">
        <f t="shared" si="33"/>
        <v>18361.013962553396</v>
      </c>
      <c r="R413" s="2766"/>
      <c r="S413" s="2768"/>
      <c r="T413" s="169">
        <v>408</v>
      </c>
    </row>
    <row r="414" spans="16:20" ht="15.6">
      <c r="P414" s="171">
        <f>SUM($Q$5:Q414)</f>
        <v>5828993.497248902</v>
      </c>
      <c r="Q414" s="170">
        <f t="shared" ref="Q414:Q425" si="34">$R$414/12</f>
        <v>18000.994080934703</v>
      </c>
      <c r="R414" s="2766">
        <f>$R$2/(1+$P$2)^S414</f>
        <v>216011.92897121643</v>
      </c>
      <c r="S414" s="2768">
        <v>35</v>
      </c>
      <c r="T414" s="169">
        <v>409</v>
      </c>
    </row>
    <row r="415" spans="16:20" ht="15.6">
      <c r="P415" s="171">
        <f>SUM($Q$5:Q415)</f>
        <v>5846994.4913298367</v>
      </c>
      <c r="Q415" s="170">
        <f t="shared" si="34"/>
        <v>18000.994080934703</v>
      </c>
      <c r="R415" s="2766"/>
      <c r="S415" s="2768"/>
      <c r="T415" s="169">
        <v>410</v>
      </c>
    </row>
    <row r="416" spans="16:20" ht="15.6">
      <c r="P416" s="171">
        <f>SUM($Q$5:Q416)</f>
        <v>5864995.4854107713</v>
      </c>
      <c r="Q416" s="170">
        <f t="shared" si="34"/>
        <v>18000.994080934703</v>
      </c>
      <c r="R416" s="2766"/>
      <c r="S416" s="2768"/>
      <c r="T416" s="169">
        <v>411</v>
      </c>
    </row>
    <row r="417" spans="16:20" ht="15.6">
      <c r="P417" s="171">
        <f>SUM($Q$5:Q417)</f>
        <v>5882996.479491706</v>
      </c>
      <c r="Q417" s="170">
        <f t="shared" si="34"/>
        <v>18000.994080934703</v>
      </c>
      <c r="R417" s="2766"/>
      <c r="S417" s="2768"/>
      <c r="T417" s="169">
        <v>412</v>
      </c>
    </row>
    <row r="418" spans="16:20" ht="15.6">
      <c r="P418" s="171">
        <f>SUM($Q$5:Q418)</f>
        <v>5900997.4735726407</v>
      </c>
      <c r="Q418" s="170">
        <f t="shared" si="34"/>
        <v>18000.994080934703</v>
      </c>
      <c r="R418" s="2766"/>
      <c r="S418" s="2768"/>
      <c r="T418" s="169">
        <v>413</v>
      </c>
    </row>
    <row r="419" spans="16:20" ht="15.6">
      <c r="P419" s="171">
        <f>SUM($Q$5:Q419)</f>
        <v>5918998.4676535754</v>
      </c>
      <c r="Q419" s="170">
        <f t="shared" si="34"/>
        <v>18000.994080934703</v>
      </c>
      <c r="R419" s="2766"/>
      <c r="S419" s="2768"/>
      <c r="T419" s="169">
        <v>414</v>
      </c>
    </row>
    <row r="420" spans="16:20" ht="15.6">
      <c r="P420" s="171">
        <f>SUM($Q$5:Q420)</f>
        <v>5936999.46173451</v>
      </c>
      <c r="Q420" s="170">
        <f t="shared" si="34"/>
        <v>18000.994080934703</v>
      </c>
      <c r="R420" s="2766"/>
      <c r="S420" s="2768"/>
      <c r="T420" s="169">
        <v>415</v>
      </c>
    </row>
    <row r="421" spans="16:20" ht="15.6">
      <c r="P421" s="171">
        <f>SUM($Q$5:Q421)</f>
        <v>5955000.4558154447</v>
      </c>
      <c r="Q421" s="170">
        <f t="shared" si="34"/>
        <v>18000.994080934703</v>
      </c>
      <c r="R421" s="2766"/>
      <c r="S421" s="2768"/>
      <c r="T421" s="169">
        <v>416</v>
      </c>
    </row>
    <row r="422" spans="16:20" ht="15.6">
      <c r="P422" s="171">
        <f>SUM($Q$5:Q422)</f>
        <v>5973001.4498963794</v>
      </c>
      <c r="Q422" s="170">
        <f t="shared" si="34"/>
        <v>18000.994080934703</v>
      </c>
      <c r="R422" s="2766"/>
      <c r="S422" s="2768"/>
      <c r="T422" s="169">
        <v>417</v>
      </c>
    </row>
    <row r="423" spans="16:20" ht="15.6">
      <c r="P423" s="171">
        <f>SUM($Q$5:Q423)</f>
        <v>5991002.443977314</v>
      </c>
      <c r="Q423" s="170">
        <f t="shared" si="34"/>
        <v>18000.994080934703</v>
      </c>
      <c r="R423" s="2766"/>
      <c r="S423" s="2768"/>
      <c r="T423" s="169">
        <v>418</v>
      </c>
    </row>
    <row r="424" spans="16:20" ht="15.6">
      <c r="P424" s="171">
        <f>SUM($Q$5:Q424)</f>
        <v>6009003.4380582487</v>
      </c>
      <c r="Q424" s="170">
        <f t="shared" si="34"/>
        <v>18000.994080934703</v>
      </c>
      <c r="R424" s="2766"/>
      <c r="S424" s="2768"/>
      <c r="T424" s="169">
        <v>419</v>
      </c>
    </row>
    <row r="425" spans="16:20" ht="15.6">
      <c r="P425" s="171">
        <f>SUM($Q$5:Q425)</f>
        <v>6027004.4321391834</v>
      </c>
      <c r="Q425" s="170">
        <f t="shared" si="34"/>
        <v>18000.994080934703</v>
      </c>
      <c r="R425" s="2766"/>
      <c r="S425" s="2768"/>
      <c r="T425" s="169">
        <v>420</v>
      </c>
    </row>
    <row r="426" spans="16:20" ht="15.6">
      <c r="P426" s="171">
        <f>SUM($Q$5:Q426)</f>
        <v>6044652.4655518644</v>
      </c>
      <c r="Q426" s="170">
        <f t="shared" ref="Q426:Q437" si="35">$R$426/12</f>
        <v>17648.033412681081</v>
      </c>
      <c r="R426" s="2766">
        <f>$R$2/(1+$P$2)^S426</f>
        <v>211776.40095217299</v>
      </c>
      <c r="S426" s="2768">
        <v>36</v>
      </c>
      <c r="T426" s="169">
        <v>421</v>
      </c>
    </row>
    <row r="427" spans="16:20" ht="15.6">
      <c r="P427" s="171">
        <f>SUM($Q$5:Q427)</f>
        <v>6062300.4989645453</v>
      </c>
      <c r="Q427" s="170">
        <f t="shared" si="35"/>
        <v>17648.033412681081</v>
      </c>
      <c r="R427" s="2766"/>
      <c r="S427" s="2768"/>
      <c r="T427" s="169">
        <v>422</v>
      </c>
    </row>
    <row r="428" spans="16:20" ht="15.6">
      <c r="P428" s="171">
        <f>SUM($Q$5:Q428)</f>
        <v>6079948.5323772263</v>
      </c>
      <c r="Q428" s="170">
        <f t="shared" si="35"/>
        <v>17648.033412681081</v>
      </c>
      <c r="R428" s="2766"/>
      <c r="S428" s="2768"/>
      <c r="T428" s="169">
        <v>423</v>
      </c>
    </row>
    <row r="429" spans="16:20" ht="15.6">
      <c r="P429" s="171">
        <f>SUM($Q$5:Q429)</f>
        <v>6097596.5657899072</v>
      </c>
      <c r="Q429" s="170">
        <f t="shared" si="35"/>
        <v>17648.033412681081</v>
      </c>
      <c r="R429" s="2766"/>
      <c r="S429" s="2768"/>
      <c r="T429" s="169">
        <v>424</v>
      </c>
    </row>
    <row r="430" spans="16:20" ht="15.6">
      <c r="P430" s="171">
        <f>SUM($Q$5:Q430)</f>
        <v>6115244.5992025882</v>
      </c>
      <c r="Q430" s="170">
        <f t="shared" si="35"/>
        <v>17648.033412681081</v>
      </c>
      <c r="R430" s="2766"/>
      <c r="S430" s="2768"/>
      <c r="T430" s="169">
        <v>425</v>
      </c>
    </row>
    <row r="431" spans="16:20" ht="15.6">
      <c r="P431" s="171">
        <f>SUM($Q$5:Q431)</f>
        <v>6132892.6326152692</v>
      </c>
      <c r="Q431" s="170">
        <f t="shared" si="35"/>
        <v>17648.033412681081</v>
      </c>
      <c r="R431" s="2766"/>
      <c r="S431" s="2768"/>
      <c r="T431" s="169">
        <v>426</v>
      </c>
    </row>
    <row r="432" spans="16:20" ht="15.6">
      <c r="P432" s="171">
        <f>SUM($Q$5:Q432)</f>
        <v>6150540.6660279501</v>
      </c>
      <c r="Q432" s="170">
        <f t="shared" si="35"/>
        <v>17648.033412681081</v>
      </c>
      <c r="R432" s="2766"/>
      <c r="S432" s="2768"/>
      <c r="T432" s="169">
        <v>427</v>
      </c>
    </row>
    <row r="433" spans="16:20" ht="15.6">
      <c r="P433" s="171">
        <f>SUM($Q$5:Q433)</f>
        <v>6168188.6994406311</v>
      </c>
      <c r="Q433" s="170">
        <f t="shared" si="35"/>
        <v>17648.033412681081</v>
      </c>
      <c r="R433" s="2766"/>
      <c r="S433" s="2768"/>
      <c r="T433" s="169">
        <v>428</v>
      </c>
    </row>
    <row r="434" spans="16:20" ht="15.6">
      <c r="P434" s="171">
        <f>SUM($Q$5:Q434)</f>
        <v>6185836.732853312</v>
      </c>
      <c r="Q434" s="170">
        <f t="shared" si="35"/>
        <v>17648.033412681081</v>
      </c>
      <c r="R434" s="2766"/>
      <c r="S434" s="2768"/>
      <c r="T434" s="169">
        <v>429</v>
      </c>
    </row>
    <row r="435" spans="16:20" ht="15.6">
      <c r="P435" s="171">
        <f>SUM($Q$5:Q435)</f>
        <v>6203484.766265993</v>
      </c>
      <c r="Q435" s="170">
        <f t="shared" si="35"/>
        <v>17648.033412681081</v>
      </c>
      <c r="R435" s="2766"/>
      <c r="S435" s="2768"/>
      <c r="T435" s="169">
        <v>430</v>
      </c>
    </row>
    <row r="436" spans="16:20" ht="15.6">
      <c r="P436" s="171">
        <f>SUM($Q$5:Q436)</f>
        <v>6221132.799678674</v>
      </c>
      <c r="Q436" s="170">
        <f t="shared" si="35"/>
        <v>17648.033412681081</v>
      </c>
      <c r="R436" s="2766"/>
      <c r="S436" s="2768"/>
      <c r="T436" s="169">
        <v>431</v>
      </c>
    </row>
    <row r="437" spans="16:20" ht="15.6">
      <c r="P437" s="171">
        <f>SUM($Q$5:Q437)</f>
        <v>6238780.8330913549</v>
      </c>
      <c r="Q437" s="170">
        <f t="shared" si="35"/>
        <v>17648.033412681081</v>
      </c>
      <c r="R437" s="2766"/>
      <c r="S437" s="2768"/>
      <c r="T437" s="169">
        <v>432</v>
      </c>
    </row>
    <row r="438" spans="16:20" ht="15.6">
      <c r="P438" s="171">
        <f>SUM($Q$5:Q438)</f>
        <v>6256082.8266331991</v>
      </c>
      <c r="Q438" s="170">
        <f t="shared" ref="Q438:Q449" si="36">$R$438/12</f>
        <v>17301.993541844196</v>
      </c>
      <c r="R438" s="2766">
        <f>$R$2/(1+$P$2)^S438</f>
        <v>207623.92250213036</v>
      </c>
      <c r="S438" s="2768">
        <v>37</v>
      </c>
      <c r="T438" s="169">
        <v>433</v>
      </c>
    </row>
    <row r="439" spans="16:20" ht="15.6">
      <c r="P439" s="171">
        <f>SUM($Q$5:Q439)</f>
        <v>6273384.8201750433</v>
      </c>
      <c r="Q439" s="170">
        <f t="shared" si="36"/>
        <v>17301.993541844196</v>
      </c>
      <c r="R439" s="2766"/>
      <c r="S439" s="2768"/>
      <c r="T439" s="169">
        <v>434</v>
      </c>
    </row>
    <row r="440" spans="16:20" ht="15.6">
      <c r="P440" s="171">
        <f>SUM($Q$5:Q440)</f>
        <v>6290686.8137168875</v>
      </c>
      <c r="Q440" s="170">
        <f t="shared" si="36"/>
        <v>17301.993541844196</v>
      </c>
      <c r="R440" s="2766"/>
      <c r="S440" s="2768"/>
      <c r="T440" s="169">
        <v>435</v>
      </c>
    </row>
    <row r="441" spans="16:20" ht="15.6">
      <c r="P441" s="171">
        <f>SUM($Q$5:Q441)</f>
        <v>6307988.8072587317</v>
      </c>
      <c r="Q441" s="170">
        <f t="shared" si="36"/>
        <v>17301.993541844196</v>
      </c>
      <c r="R441" s="2766"/>
      <c r="S441" s="2768"/>
      <c r="T441" s="169">
        <v>436</v>
      </c>
    </row>
    <row r="442" spans="16:20" ht="15.6">
      <c r="P442" s="171">
        <f>SUM($Q$5:Q442)</f>
        <v>6325290.8008005759</v>
      </c>
      <c r="Q442" s="170">
        <f t="shared" si="36"/>
        <v>17301.993541844196</v>
      </c>
      <c r="R442" s="2766"/>
      <c r="S442" s="2768"/>
      <c r="T442" s="169">
        <v>437</v>
      </c>
    </row>
    <row r="443" spans="16:20" ht="15.6">
      <c r="P443" s="171">
        <f>SUM($Q$5:Q443)</f>
        <v>6342592.7943424201</v>
      </c>
      <c r="Q443" s="170">
        <f t="shared" si="36"/>
        <v>17301.993541844196</v>
      </c>
      <c r="R443" s="2766"/>
      <c r="S443" s="2768"/>
      <c r="T443" s="169">
        <v>438</v>
      </c>
    </row>
    <row r="444" spans="16:20" ht="15.6">
      <c r="P444" s="171">
        <f>SUM($Q$5:Q444)</f>
        <v>6359894.7878842643</v>
      </c>
      <c r="Q444" s="170">
        <f t="shared" si="36"/>
        <v>17301.993541844196</v>
      </c>
      <c r="R444" s="2766"/>
      <c r="S444" s="2768"/>
      <c r="T444" s="169">
        <v>439</v>
      </c>
    </row>
    <row r="445" spans="16:20" ht="15.6">
      <c r="P445" s="171">
        <f>SUM($Q$5:Q445)</f>
        <v>6377196.7814261084</v>
      </c>
      <c r="Q445" s="170">
        <f t="shared" si="36"/>
        <v>17301.993541844196</v>
      </c>
      <c r="R445" s="2766"/>
      <c r="S445" s="2768"/>
      <c r="T445" s="169">
        <v>440</v>
      </c>
    </row>
    <row r="446" spans="16:20" ht="15.6">
      <c r="P446" s="171">
        <f>SUM($Q$5:Q446)</f>
        <v>6394498.7749679526</v>
      </c>
      <c r="Q446" s="170">
        <f t="shared" si="36"/>
        <v>17301.993541844196</v>
      </c>
      <c r="R446" s="2766"/>
      <c r="S446" s="2768"/>
      <c r="T446" s="169">
        <v>441</v>
      </c>
    </row>
    <row r="447" spans="16:20" ht="15.6">
      <c r="P447" s="171">
        <f>SUM($Q$5:Q447)</f>
        <v>6411800.7685097968</v>
      </c>
      <c r="Q447" s="170">
        <f t="shared" si="36"/>
        <v>17301.993541844196</v>
      </c>
      <c r="R447" s="2766"/>
      <c r="S447" s="2768"/>
      <c r="T447" s="169">
        <v>442</v>
      </c>
    </row>
    <row r="448" spans="16:20" ht="15.6">
      <c r="P448" s="171">
        <f>SUM($Q$5:Q448)</f>
        <v>6429102.762051641</v>
      </c>
      <c r="Q448" s="170">
        <f t="shared" si="36"/>
        <v>17301.993541844196</v>
      </c>
      <c r="R448" s="2766"/>
      <c r="S448" s="2768"/>
      <c r="T448" s="169">
        <v>443</v>
      </c>
    </row>
    <row r="449" spans="16:20" ht="15.6">
      <c r="P449" s="171">
        <f>SUM($Q$5:Q449)</f>
        <v>6446404.7555934852</v>
      </c>
      <c r="Q449" s="170">
        <f t="shared" si="36"/>
        <v>17301.993541844196</v>
      </c>
      <c r="R449" s="2766"/>
      <c r="S449" s="2768"/>
      <c r="T449" s="169">
        <v>444</v>
      </c>
    </row>
    <row r="450" spans="16:20" ht="15.6">
      <c r="P450" s="171">
        <f>SUM($Q$5:Q450)</f>
        <v>6463367.494359999</v>
      </c>
      <c r="Q450" s="170">
        <f t="shared" ref="Q450:Q461" si="37">$R$450/12</f>
        <v>16962.738766513918</v>
      </c>
      <c r="R450" s="2766">
        <f>$R$2/(1+$P$2)^S450</f>
        <v>203552.86519816701</v>
      </c>
      <c r="S450" s="2768">
        <v>38</v>
      </c>
      <c r="T450" s="169">
        <v>445</v>
      </c>
    </row>
    <row r="451" spans="16:20" ht="15.6">
      <c r="P451" s="171">
        <f>SUM($Q$5:Q451)</f>
        <v>6480330.2331265127</v>
      </c>
      <c r="Q451" s="170">
        <f t="shared" si="37"/>
        <v>16962.738766513918</v>
      </c>
      <c r="R451" s="2766"/>
      <c r="S451" s="2768"/>
      <c r="T451" s="169">
        <v>446</v>
      </c>
    </row>
    <row r="452" spans="16:20" ht="15.6">
      <c r="P452" s="171">
        <f>SUM($Q$5:Q452)</f>
        <v>6497292.9718930265</v>
      </c>
      <c r="Q452" s="170">
        <f t="shared" si="37"/>
        <v>16962.738766513918</v>
      </c>
      <c r="R452" s="2766"/>
      <c r="S452" s="2768"/>
      <c r="T452" s="169">
        <v>447</v>
      </c>
    </row>
    <row r="453" spans="16:20" ht="15.6">
      <c r="P453" s="171">
        <f>SUM($Q$5:Q453)</f>
        <v>6514255.7106595403</v>
      </c>
      <c r="Q453" s="170">
        <f t="shared" si="37"/>
        <v>16962.738766513918</v>
      </c>
      <c r="R453" s="2766"/>
      <c r="S453" s="2768"/>
      <c r="T453" s="169">
        <v>448</v>
      </c>
    </row>
    <row r="454" spans="16:20" ht="15.6">
      <c r="P454" s="171">
        <f>SUM($Q$5:Q454)</f>
        <v>6531218.449426054</v>
      </c>
      <c r="Q454" s="170">
        <f t="shared" si="37"/>
        <v>16962.738766513918</v>
      </c>
      <c r="R454" s="2766"/>
      <c r="S454" s="2768"/>
      <c r="T454" s="169">
        <v>449</v>
      </c>
    </row>
    <row r="455" spans="16:20" ht="15.6">
      <c r="P455" s="171">
        <f>SUM($Q$5:Q455)</f>
        <v>6548181.1881925678</v>
      </c>
      <c r="Q455" s="170">
        <f t="shared" si="37"/>
        <v>16962.738766513918</v>
      </c>
      <c r="R455" s="2766"/>
      <c r="S455" s="2768"/>
      <c r="T455" s="169">
        <v>450</v>
      </c>
    </row>
    <row r="456" spans="16:20" ht="15.6">
      <c r="P456" s="171">
        <f>SUM($Q$5:Q456)</f>
        <v>6565143.9269590816</v>
      </c>
      <c r="Q456" s="170">
        <f t="shared" si="37"/>
        <v>16962.738766513918</v>
      </c>
      <c r="R456" s="2766"/>
      <c r="S456" s="2768"/>
      <c r="T456" s="169">
        <v>451</v>
      </c>
    </row>
    <row r="457" spans="16:20" ht="15.6">
      <c r="P457" s="171">
        <f>SUM($Q$5:Q457)</f>
        <v>6582106.6657255953</v>
      </c>
      <c r="Q457" s="170">
        <f t="shared" si="37"/>
        <v>16962.738766513918</v>
      </c>
      <c r="R457" s="2766"/>
      <c r="S457" s="2768"/>
      <c r="T457" s="169">
        <v>452</v>
      </c>
    </row>
    <row r="458" spans="16:20" ht="15.6">
      <c r="P458" s="171">
        <f>SUM($Q$5:Q458)</f>
        <v>6599069.4044921091</v>
      </c>
      <c r="Q458" s="170">
        <f t="shared" si="37"/>
        <v>16962.738766513918</v>
      </c>
      <c r="R458" s="2766"/>
      <c r="S458" s="2768"/>
      <c r="T458" s="169">
        <v>453</v>
      </c>
    </row>
    <row r="459" spans="16:20" ht="15.6">
      <c r="P459" s="171">
        <f>SUM($Q$5:Q459)</f>
        <v>6616032.1432586228</v>
      </c>
      <c r="Q459" s="170">
        <f t="shared" si="37"/>
        <v>16962.738766513918</v>
      </c>
      <c r="R459" s="2766"/>
      <c r="S459" s="2768"/>
      <c r="T459" s="169">
        <v>454</v>
      </c>
    </row>
    <row r="460" spans="16:20" ht="15.6">
      <c r="P460" s="171">
        <f>SUM($Q$5:Q460)</f>
        <v>6632994.8820251366</v>
      </c>
      <c r="Q460" s="170">
        <f t="shared" si="37"/>
        <v>16962.738766513918</v>
      </c>
      <c r="R460" s="2766"/>
      <c r="S460" s="2768"/>
      <c r="T460" s="169">
        <v>455</v>
      </c>
    </row>
    <row r="461" spans="16:20" ht="15.6">
      <c r="P461" s="171">
        <f>SUM($Q$5:Q461)</f>
        <v>6649957.6207916504</v>
      </c>
      <c r="Q461" s="170">
        <f t="shared" si="37"/>
        <v>16962.738766513918</v>
      </c>
      <c r="R461" s="2766"/>
      <c r="S461" s="2768"/>
      <c r="T461" s="169">
        <v>456</v>
      </c>
    </row>
    <row r="462" spans="16:20" ht="15.6">
      <c r="P462" s="171">
        <f>SUM($Q$5:Q462)</f>
        <v>6666587.7568372525</v>
      </c>
      <c r="Q462" s="170">
        <f t="shared" ref="Q462:Q473" si="38">$R$462/12</f>
        <v>16630.136045601885</v>
      </c>
      <c r="R462" s="2766">
        <f>$R$2/(1+$P$2)^S462</f>
        <v>199561.63254722263</v>
      </c>
      <c r="S462" s="2768">
        <v>39</v>
      </c>
      <c r="T462" s="169">
        <v>457</v>
      </c>
    </row>
    <row r="463" spans="16:20" ht="15.6">
      <c r="P463" s="171">
        <f>SUM($Q$5:Q463)</f>
        <v>6683217.8928828547</v>
      </c>
      <c r="Q463" s="170">
        <f t="shared" si="38"/>
        <v>16630.136045601885</v>
      </c>
      <c r="R463" s="2766"/>
      <c r="S463" s="2768"/>
      <c r="T463" s="169">
        <v>458</v>
      </c>
    </row>
    <row r="464" spans="16:20" ht="15.6">
      <c r="P464" s="171">
        <f>SUM($Q$5:Q464)</f>
        <v>6699848.0289284568</v>
      </c>
      <c r="Q464" s="170">
        <f t="shared" si="38"/>
        <v>16630.136045601885</v>
      </c>
      <c r="R464" s="2766"/>
      <c r="S464" s="2768"/>
      <c r="T464" s="169">
        <v>459</v>
      </c>
    </row>
    <row r="465" spans="16:20" ht="15.6">
      <c r="P465" s="171">
        <f>SUM($Q$5:Q465)</f>
        <v>6716478.164974059</v>
      </c>
      <c r="Q465" s="170">
        <f t="shared" si="38"/>
        <v>16630.136045601885</v>
      </c>
      <c r="R465" s="2766"/>
      <c r="S465" s="2768"/>
      <c r="T465" s="169">
        <v>460</v>
      </c>
    </row>
    <row r="466" spans="16:20" ht="15.6">
      <c r="P466" s="171">
        <f>SUM($Q$5:Q466)</f>
        <v>6733108.3010196611</v>
      </c>
      <c r="Q466" s="170">
        <f t="shared" si="38"/>
        <v>16630.136045601885</v>
      </c>
      <c r="R466" s="2766"/>
      <c r="S466" s="2768"/>
      <c r="T466" s="169">
        <v>461</v>
      </c>
    </row>
    <row r="467" spans="16:20" ht="15.6">
      <c r="P467" s="171">
        <f>SUM($Q$5:Q467)</f>
        <v>6749738.4370652633</v>
      </c>
      <c r="Q467" s="170">
        <f t="shared" si="38"/>
        <v>16630.136045601885</v>
      </c>
      <c r="R467" s="2766"/>
      <c r="S467" s="2768"/>
      <c r="T467" s="169">
        <v>462</v>
      </c>
    </row>
    <row r="468" spans="16:20" ht="15.6">
      <c r="P468" s="171">
        <f>SUM($Q$5:Q468)</f>
        <v>6766368.5731108654</v>
      </c>
      <c r="Q468" s="170">
        <f t="shared" si="38"/>
        <v>16630.136045601885</v>
      </c>
      <c r="R468" s="2766"/>
      <c r="S468" s="2768"/>
      <c r="T468" s="169">
        <v>463</v>
      </c>
    </row>
    <row r="469" spans="16:20" ht="15.6">
      <c r="P469" s="171">
        <f>SUM($Q$5:Q469)</f>
        <v>6782998.7091564676</v>
      </c>
      <c r="Q469" s="170">
        <f t="shared" si="38"/>
        <v>16630.136045601885</v>
      </c>
      <c r="R469" s="2766"/>
      <c r="S469" s="2768"/>
      <c r="T469" s="169">
        <v>464</v>
      </c>
    </row>
    <row r="470" spans="16:20" ht="15.6">
      <c r="P470" s="171">
        <f>SUM($Q$5:Q470)</f>
        <v>6799628.8452020697</v>
      </c>
      <c r="Q470" s="170">
        <f t="shared" si="38"/>
        <v>16630.136045601885</v>
      </c>
      <c r="R470" s="2766"/>
      <c r="S470" s="2768"/>
      <c r="T470" s="169">
        <v>465</v>
      </c>
    </row>
    <row r="471" spans="16:20" ht="15.6">
      <c r="P471" s="171">
        <f>SUM($Q$5:Q471)</f>
        <v>6816258.9812476719</v>
      </c>
      <c r="Q471" s="170">
        <f t="shared" si="38"/>
        <v>16630.136045601885</v>
      </c>
      <c r="R471" s="2766"/>
      <c r="S471" s="2768"/>
      <c r="T471" s="169">
        <v>466</v>
      </c>
    </row>
    <row r="472" spans="16:20" ht="15.6">
      <c r="P472" s="171">
        <f>SUM($Q$5:Q472)</f>
        <v>6832889.117293274</v>
      </c>
      <c r="Q472" s="170">
        <f t="shared" si="38"/>
        <v>16630.136045601885</v>
      </c>
      <c r="R472" s="2766"/>
      <c r="S472" s="2768"/>
      <c r="T472" s="169">
        <v>467</v>
      </c>
    </row>
    <row r="473" spans="16:20" ht="15.6">
      <c r="P473" s="171">
        <f>SUM($Q$5:Q473)</f>
        <v>6849519.2533388762</v>
      </c>
      <c r="Q473" s="170">
        <f t="shared" si="38"/>
        <v>16630.136045601885</v>
      </c>
      <c r="R473" s="2766"/>
      <c r="S473" s="2768"/>
      <c r="T473" s="169">
        <v>468</v>
      </c>
    </row>
    <row r="474" spans="16:20" ht="15.6">
      <c r="P474" s="171">
        <f>SUM($Q$5:Q474)</f>
        <v>6865823.3082855446</v>
      </c>
      <c r="Q474" s="170">
        <f t="shared" ref="Q474:Q485" si="39">$R$474/12</f>
        <v>16304.054946668512</v>
      </c>
      <c r="R474" s="2766">
        <f>$R$2/(1+$P$2)^S474</f>
        <v>195648.65936002214</v>
      </c>
      <c r="S474" s="2768">
        <v>40</v>
      </c>
      <c r="T474" s="169">
        <v>469</v>
      </c>
    </row>
    <row r="475" spans="16:20" ht="15.6">
      <c r="P475" s="171">
        <f>SUM($Q$5:Q475)</f>
        <v>6882127.3632322131</v>
      </c>
      <c r="Q475" s="170">
        <f t="shared" si="39"/>
        <v>16304.054946668512</v>
      </c>
      <c r="R475" s="2766"/>
      <c r="S475" s="2768"/>
      <c r="T475" s="169">
        <v>470</v>
      </c>
    </row>
    <row r="476" spans="16:20" ht="15.6">
      <c r="P476" s="171">
        <f>SUM($Q$5:Q476)</f>
        <v>6898431.4181788815</v>
      </c>
      <c r="Q476" s="170">
        <f t="shared" si="39"/>
        <v>16304.054946668512</v>
      </c>
      <c r="R476" s="2766"/>
      <c r="S476" s="2768"/>
      <c r="T476" s="169">
        <v>471</v>
      </c>
    </row>
    <row r="477" spans="16:20" ht="15.6">
      <c r="P477" s="171">
        <f>SUM($Q$5:Q477)</f>
        <v>6914735.47312555</v>
      </c>
      <c r="Q477" s="170">
        <f t="shared" si="39"/>
        <v>16304.054946668512</v>
      </c>
      <c r="R477" s="2766"/>
      <c r="S477" s="2768"/>
      <c r="T477" s="169">
        <v>472</v>
      </c>
    </row>
    <row r="478" spans="16:20" ht="15.6">
      <c r="P478" s="171">
        <f>SUM($Q$5:Q478)</f>
        <v>6931039.5280722184</v>
      </c>
      <c r="Q478" s="170">
        <f t="shared" si="39"/>
        <v>16304.054946668512</v>
      </c>
      <c r="R478" s="2766"/>
      <c r="S478" s="2768"/>
      <c r="T478" s="169">
        <v>473</v>
      </c>
    </row>
    <row r="479" spans="16:20" ht="15.6">
      <c r="P479" s="171">
        <f>SUM($Q$5:Q479)</f>
        <v>6947343.5830188869</v>
      </c>
      <c r="Q479" s="170">
        <f t="shared" si="39"/>
        <v>16304.054946668512</v>
      </c>
      <c r="R479" s="2766"/>
      <c r="S479" s="2768"/>
      <c r="T479" s="169">
        <v>474</v>
      </c>
    </row>
    <row r="480" spans="16:20" ht="15.6">
      <c r="P480" s="171">
        <f>SUM($Q$5:Q480)</f>
        <v>6963647.6379655553</v>
      </c>
      <c r="Q480" s="170">
        <f t="shared" si="39"/>
        <v>16304.054946668512</v>
      </c>
      <c r="R480" s="2766"/>
      <c r="S480" s="2768"/>
      <c r="T480" s="169">
        <v>475</v>
      </c>
    </row>
    <row r="481" spans="16:20" ht="15.6">
      <c r="P481" s="171">
        <f>SUM($Q$5:Q481)</f>
        <v>6979951.6929122237</v>
      </c>
      <c r="Q481" s="170">
        <f t="shared" si="39"/>
        <v>16304.054946668512</v>
      </c>
      <c r="R481" s="2766"/>
      <c r="S481" s="2768"/>
      <c r="T481" s="169">
        <v>476</v>
      </c>
    </row>
    <row r="482" spans="16:20" ht="15.6">
      <c r="P482" s="171">
        <f>SUM($Q$5:Q482)</f>
        <v>6996255.7478588922</v>
      </c>
      <c r="Q482" s="170">
        <f t="shared" si="39"/>
        <v>16304.054946668512</v>
      </c>
      <c r="R482" s="2766"/>
      <c r="S482" s="2768"/>
      <c r="T482" s="169">
        <v>477</v>
      </c>
    </row>
    <row r="483" spans="16:20" ht="15.6">
      <c r="P483" s="171">
        <f>SUM($Q$5:Q483)</f>
        <v>7012559.8028055606</v>
      </c>
      <c r="Q483" s="170">
        <f t="shared" si="39"/>
        <v>16304.054946668512</v>
      </c>
      <c r="R483" s="2766"/>
      <c r="S483" s="2768"/>
      <c r="T483" s="169">
        <v>478</v>
      </c>
    </row>
    <row r="484" spans="16:20" ht="15.6">
      <c r="P484" s="171">
        <f>SUM($Q$5:Q484)</f>
        <v>7028863.8577522291</v>
      </c>
      <c r="Q484" s="170">
        <f t="shared" si="39"/>
        <v>16304.054946668512</v>
      </c>
      <c r="R484" s="2766"/>
      <c r="S484" s="2768"/>
      <c r="T484" s="169">
        <v>479</v>
      </c>
    </row>
    <row r="485" spans="16:20" ht="16.2" thickBot="1">
      <c r="P485" s="168">
        <f>SUM($Q$5:Q485)</f>
        <v>7045167.9126988975</v>
      </c>
      <c r="Q485" s="167">
        <f t="shared" si="39"/>
        <v>16304.054946668512</v>
      </c>
      <c r="R485" s="2767"/>
      <c r="S485" s="2769"/>
      <c r="T485" s="166">
        <v>480</v>
      </c>
    </row>
    <row r="486" spans="16:20">
      <c r="R486" s="2765"/>
    </row>
    <row r="487" spans="16:20">
      <c r="R487" s="2765"/>
    </row>
    <row r="488" spans="16:20">
      <c r="R488" s="2765"/>
    </row>
    <row r="489" spans="16:20">
      <c r="R489" s="2765"/>
    </row>
    <row r="490" spans="16:20">
      <c r="R490" s="2765"/>
    </row>
    <row r="491" spans="16:20">
      <c r="R491" s="2765"/>
    </row>
    <row r="492" spans="16:20">
      <c r="R492" s="2765"/>
    </row>
    <row r="493" spans="16:20">
      <c r="R493" s="2765"/>
    </row>
    <row r="494" spans="16:20">
      <c r="R494" s="2765"/>
    </row>
    <row r="495" spans="16:20">
      <c r="R495" s="2765"/>
    </row>
    <row r="496" spans="16:20">
      <c r="R496" s="2765"/>
    </row>
    <row r="497" spans="18:18">
      <c r="R497" s="2765"/>
    </row>
  </sheetData>
  <mergeCells count="82">
    <mergeCell ref="S162:S173"/>
    <mergeCell ref="S174:S185"/>
    <mergeCell ref="S66:S77"/>
    <mergeCell ref="S6:S17"/>
    <mergeCell ref="S18:S29"/>
    <mergeCell ref="S30:S41"/>
    <mergeCell ref="S42:S53"/>
    <mergeCell ref="S54:S65"/>
    <mergeCell ref="S78:S89"/>
    <mergeCell ref="S90:S101"/>
    <mergeCell ref="S102:S113"/>
    <mergeCell ref="S114:S125"/>
    <mergeCell ref="S126:S137"/>
    <mergeCell ref="R6:R17"/>
    <mergeCell ref="R18:R29"/>
    <mergeCell ref="R30:R41"/>
    <mergeCell ref="R42:R53"/>
    <mergeCell ref="R54:R65"/>
    <mergeCell ref="S462:S473"/>
    <mergeCell ref="S474:S485"/>
    <mergeCell ref="S2:T2"/>
    <mergeCell ref="S366:S377"/>
    <mergeCell ref="S378:S389"/>
    <mergeCell ref="S390:S401"/>
    <mergeCell ref="S402:S413"/>
    <mergeCell ref="S414:S425"/>
    <mergeCell ref="S426:S437"/>
    <mergeCell ref="S438:S449"/>
    <mergeCell ref="S294:S305"/>
    <mergeCell ref="S306:S317"/>
    <mergeCell ref="S318:S329"/>
    <mergeCell ref="S330:S341"/>
    <mergeCell ref="S186:S197"/>
    <mergeCell ref="S198:S209"/>
    <mergeCell ref="R126:R137"/>
    <mergeCell ref="R138:R149"/>
    <mergeCell ref="R150:R161"/>
    <mergeCell ref="R162:R173"/>
    <mergeCell ref="S450:S461"/>
    <mergeCell ref="S354:S365"/>
    <mergeCell ref="S222:S233"/>
    <mergeCell ref="S234:S245"/>
    <mergeCell ref="S246:S257"/>
    <mergeCell ref="S258:S269"/>
    <mergeCell ref="S270:S281"/>
    <mergeCell ref="S282:S293"/>
    <mergeCell ref="S342:S353"/>
    <mergeCell ref="S210:S221"/>
    <mergeCell ref="S138:S149"/>
    <mergeCell ref="S150:S161"/>
    <mergeCell ref="R66:R77"/>
    <mergeCell ref="R78:R89"/>
    <mergeCell ref="R90:R101"/>
    <mergeCell ref="R102:R113"/>
    <mergeCell ref="R114:R125"/>
    <mergeCell ref="R174:R185"/>
    <mergeCell ref="R186:R197"/>
    <mergeCell ref="R342:R353"/>
    <mergeCell ref="R210:R221"/>
    <mergeCell ref="R222:R233"/>
    <mergeCell ref="R234:R245"/>
    <mergeCell ref="R246:R257"/>
    <mergeCell ref="R258:R269"/>
    <mergeCell ref="R270:R281"/>
    <mergeCell ref="R282:R293"/>
    <mergeCell ref="R198:R209"/>
    <mergeCell ref="R294:R305"/>
    <mergeCell ref="R306:R317"/>
    <mergeCell ref="R318:R329"/>
    <mergeCell ref="R330:R341"/>
    <mergeCell ref="R486:R497"/>
    <mergeCell ref="R354:R365"/>
    <mergeCell ref="R366:R377"/>
    <mergeCell ref="R378:R389"/>
    <mergeCell ref="R390:R401"/>
    <mergeCell ref="R402:R413"/>
    <mergeCell ref="R474:R485"/>
    <mergeCell ref="R414:R425"/>
    <mergeCell ref="R426:R437"/>
    <mergeCell ref="R438:R449"/>
    <mergeCell ref="R450:R461"/>
    <mergeCell ref="R462:R473"/>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pageSetUpPr fitToPage="1"/>
  </sheetPr>
  <dimension ref="A1:J47"/>
  <sheetViews>
    <sheetView rightToLeft="1" view="pageBreakPreview" topLeftCell="A2" zoomScale="184" zoomScaleNormal="85" zoomScaleSheetLayoutView="184" workbookViewId="0">
      <selection activeCell="D43" sqref="D43"/>
    </sheetView>
  </sheetViews>
  <sheetFormatPr defaultRowHeight="14.4"/>
  <cols>
    <col min="5" max="5" width="6.88671875" customWidth="1"/>
    <col min="6" max="6" width="7.88671875" customWidth="1"/>
    <col min="7" max="7" width="11.6640625" customWidth="1"/>
    <col min="8" max="8" width="9.33203125" customWidth="1"/>
    <col min="9" max="9" width="6.6640625" customWidth="1"/>
    <col min="10" max="10" width="21.44140625" customWidth="1"/>
  </cols>
  <sheetData>
    <row r="1" spans="1:10" ht="15.6" hidden="1" thickTop="1" thickBot="1">
      <c r="A1" s="142"/>
      <c r="B1" s="142"/>
      <c r="C1" s="142"/>
      <c r="D1" s="142"/>
      <c r="E1" s="142"/>
      <c r="F1" s="142"/>
      <c r="G1" s="142"/>
      <c r="H1" s="142"/>
      <c r="I1" s="142"/>
      <c r="J1" s="142"/>
    </row>
    <row r="2" spans="1:10" ht="18" customHeight="1" thickBot="1">
      <c r="A2" s="2830" t="s">
        <v>59</v>
      </c>
      <c r="B2" s="2831"/>
      <c r="C2" s="2831"/>
      <c r="D2" s="2831"/>
      <c r="E2" s="2831"/>
      <c r="F2" s="2831" t="s">
        <v>901</v>
      </c>
      <c r="G2" s="2831"/>
      <c r="H2" s="2831"/>
      <c r="I2" s="2831"/>
      <c r="J2" s="2832"/>
    </row>
    <row r="3" spans="1:10" ht="17.399999999999999">
      <c r="A3" s="191" t="s">
        <v>470</v>
      </c>
      <c r="B3" s="2833" t="str">
        <f>المدخلات!P3</f>
        <v>احمد ابراهيم النعيمي</v>
      </c>
      <c r="C3" s="2833"/>
      <c r="D3" s="2833"/>
      <c r="E3" s="2833"/>
      <c r="F3" s="2834" t="str">
        <f>B3</f>
        <v>احمد ابراهيم النعيمي</v>
      </c>
      <c r="G3" s="2834"/>
      <c r="H3" s="2834"/>
      <c r="I3" s="2834"/>
      <c r="J3" s="192" t="s">
        <v>902</v>
      </c>
    </row>
    <row r="4" spans="1:10" ht="17.399999999999999">
      <c r="A4" s="2793" t="s">
        <v>903</v>
      </c>
      <c r="B4" s="2794"/>
      <c r="C4" s="2794" t="str">
        <f>المدخلات!P4</f>
        <v xml:space="preserve">فيلا دور أرضي و اول وسور </v>
      </c>
      <c r="D4" s="2794"/>
      <c r="E4" s="2794"/>
      <c r="F4" s="2835" t="str">
        <f>C4</f>
        <v xml:space="preserve">فيلا دور أرضي و اول وسور </v>
      </c>
      <c r="G4" s="2835"/>
      <c r="H4" s="2835"/>
      <c r="I4" s="2835"/>
      <c r="J4" s="194" t="s">
        <v>970</v>
      </c>
    </row>
    <row r="5" spans="1:10" ht="17.399999999999999">
      <c r="A5" s="2836" t="s">
        <v>904</v>
      </c>
      <c r="B5" s="2837"/>
      <c r="C5" s="2838">
        <f>المدخلات!AY5</f>
        <v>5549</v>
      </c>
      <c r="D5" s="2794"/>
      <c r="E5" s="2794"/>
      <c r="F5" s="2839">
        <f>C5</f>
        <v>5549</v>
      </c>
      <c r="G5" s="2839"/>
      <c r="H5" s="2839"/>
      <c r="I5" s="2839"/>
      <c r="J5" s="194" t="s">
        <v>969</v>
      </c>
    </row>
    <row r="6" spans="1:10" ht="17.399999999999999">
      <c r="A6" s="193" t="s">
        <v>118</v>
      </c>
      <c r="B6" s="2794">
        <f>المدخلات!AR3</f>
        <v>0</v>
      </c>
      <c r="C6" s="2794"/>
      <c r="D6" s="2794"/>
      <c r="E6" s="2794"/>
      <c r="F6" s="2835">
        <f>B6</f>
        <v>0</v>
      </c>
      <c r="G6" s="2835"/>
      <c r="H6" s="2835"/>
      <c r="I6" s="2835"/>
      <c r="J6" s="195" t="s">
        <v>906</v>
      </c>
    </row>
    <row r="7" spans="1:10" ht="18" thickBot="1">
      <c r="A7" s="196" t="s">
        <v>907</v>
      </c>
      <c r="B7" s="2779" t="str">
        <f>المدخلات!AR9</f>
        <v>14 شهر</v>
      </c>
      <c r="C7" s="2779"/>
      <c r="D7" s="2779"/>
      <c r="E7" s="2779"/>
      <c r="F7" s="2829" t="str">
        <f>B7</f>
        <v>14 شهر</v>
      </c>
      <c r="G7" s="2829"/>
      <c r="H7" s="2829"/>
      <c r="I7" s="2829"/>
      <c r="J7" s="197" t="s">
        <v>908</v>
      </c>
    </row>
    <row r="8" spans="1:10" ht="6.9" customHeight="1">
      <c r="A8" s="149"/>
      <c r="B8" s="150"/>
      <c r="C8" s="150"/>
      <c r="D8" s="150"/>
      <c r="E8" s="150"/>
      <c r="F8" s="151"/>
      <c r="G8" s="151"/>
      <c r="H8" s="151"/>
      <c r="I8" s="151"/>
      <c r="J8" s="151"/>
    </row>
    <row r="9" spans="1:10" ht="18">
      <c r="A9" s="2826" t="s">
        <v>909</v>
      </c>
      <c r="B9" s="2826"/>
      <c r="C9" s="2826"/>
      <c r="D9" s="2826"/>
      <c r="E9" s="2826"/>
      <c r="F9" s="2826"/>
      <c r="G9" s="2826"/>
      <c r="H9" s="2826"/>
      <c r="I9" s="2826"/>
      <c r="J9" s="2826"/>
    </row>
    <row r="10" spans="1:10" ht="43.2">
      <c r="A10" s="2826" t="s">
        <v>4</v>
      </c>
      <c r="B10" s="2826"/>
      <c r="C10" s="2826" t="s">
        <v>910</v>
      </c>
      <c r="D10" s="2826"/>
      <c r="E10" s="2826"/>
      <c r="F10" s="200" t="s">
        <v>911</v>
      </c>
      <c r="G10" s="200" t="s">
        <v>912</v>
      </c>
      <c r="H10" s="200" t="s">
        <v>913</v>
      </c>
      <c r="I10" s="2827" t="s">
        <v>914</v>
      </c>
      <c r="J10" s="2828"/>
    </row>
    <row r="11" spans="1:10" ht="17.399999999999999">
      <c r="A11" s="2812" t="s">
        <v>915</v>
      </c>
      <c r="B11" s="2812"/>
      <c r="C11" s="2813" t="s">
        <v>916</v>
      </c>
      <c r="D11" s="2813"/>
      <c r="E11" s="2813"/>
      <c r="F11" s="207" t="s">
        <v>13</v>
      </c>
      <c r="G11" s="207">
        <v>0</v>
      </c>
      <c r="H11" s="208"/>
      <c r="I11" s="2814">
        <f>H11*G11</f>
        <v>0</v>
      </c>
      <c r="J11" s="2814"/>
    </row>
    <row r="12" spans="1:10" ht="17.399999999999999">
      <c r="A12" s="2812" t="s">
        <v>917</v>
      </c>
      <c r="B12" s="2812"/>
      <c r="C12" s="2813" t="s">
        <v>918</v>
      </c>
      <c r="D12" s="2813"/>
      <c r="E12" s="2813"/>
      <c r="F12" s="207" t="s">
        <v>13</v>
      </c>
      <c r="G12" s="207">
        <v>0</v>
      </c>
      <c r="H12" s="208"/>
      <c r="I12" s="2814">
        <f t="shared" ref="I12:I20" si="0">H12*G12</f>
        <v>0</v>
      </c>
      <c r="J12" s="2814"/>
    </row>
    <row r="13" spans="1:10" ht="17.399999999999999">
      <c r="A13" s="2812" t="s">
        <v>919</v>
      </c>
      <c r="B13" s="2812"/>
      <c r="C13" s="2813" t="s">
        <v>920</v>
      </c>
      <c r="D13" s="2813"/>
      <c r="E13" s="2813"/>
      <c r="F13" s="207" t="s">
        <v>13</v>
      </c>
      <c r="G13" s="207">
        <v>0</v>
      </c>
      <c r="H13" s="208">
        <f>0.01*I14</f>
        <v>0</v>
      </c>
      <c r="I13" s="2814">
        <f t="shared" si="0"/>
        <v>0</v>
      </c>
      <c r="J13" s="2814"/>
    </row>
    <row r="14" spans="1:10" ht="17.399999999999999">
      <c r="A14" s="2812" t="s">
        <v>921</v>
      </c>
      <c r="B14" s="2812"/>
      <c r="C14" s="2813" t="s">
        <v>922</v>
      </c>
      <c r="D14" s="2813"/>
      <c r="E14" s="2813"/>
      <c r="F14" s="207" t="s">
        <v>923</v>
      </c>
      <c r="G14" s="209">
        <v>0</v>
      </c>
      <c r="H14" s="208"/>
      <c r="I14" s="2814">
        <f t="shared" si="0"/>
        <v>0</v>
      </c>
      <c r="J14" s="2814"/>
    </row>
    <row r="15" spans="1:10" ht="17.399999999999999">
      <c r="A15" s="2812" t="s">
        <v>924</v>
      </c>
      <c r="B15" s="2812"/>
      <c r="C15" s="2813" t="s">
        <v>925</v>
      </c>
      <c r="D15" s="2813"/>
      <c r="E15" s="2813"/>
      <c r="F15" s="207" t="s">
        <v>13</v>
      </c>
      <c r="G15" s="207">
        <v>0</v>
      </c>
      <c r="H15" s="208">
        <f>0.01*I14</f>
        <v>0</v>
      </c>
      <c r="I15" s="2814">
        <f t="shared" si="0"/>
        <v>0</v>
      </c>
      <c r="J15" s="2814"/>
    </row>
    <row r="16" spans="1:10" ht="17.399999999999999">
      <c r="A16" s="2812" t="s">
        <v>926</v>
      </c>
      <c r="B16" s="2812"/>
      <c r="C16" s="2813" t="s">
        <v>927</v>
      </c>
      <c r="D16" s="2813"/>
      <c r="E16" s="2813"/>
      <c r="F16" s="207" t="s">
        <v>13</v>
      </c>
      <c r="G16" s="207">
        <v>0</v>
      </c>
      <c r="H16" s="208"/>
      <c r="I16" s="2814">
        <f t="shared" si="0"/>
        <v>0</v>
      </c>
      <c r="J16" s="2814"/>
    </row>
    <row r="17" spans="1:10" ht="17.399999999999999">
      <c r="A17" s="2812" t="s">
        <v>928</v>
      </c>
      <c r="B17" s="2812"/>
      <c r="C17" s="2813" t="s">
        <v>929</v>
      </c>
      <c r="D17" s="2813"/>
      <c r="E17" s="2813"/>
      <c r="F17" s="207" t="s">
        <v>13</v>
      </c>
      <c r="G17" s="207">
        <v>0</v>
      </c>
      <c r="H17" s="208"/>
      <c r="I17" s="2814">
        <f t="shared" si="0"/>
        <v>0</v>
      </c>
      <c r="J17" s="2814"/>
    </row>
    <row r="18" spans="1:10" ht="18" thickBot="1">
      <c r="A18" s="2812" t="s">
        <v>930</v>
      </c>
      <c r="B18" s="2812"/>
      <c r="C18" s="2813" t="s">
        <v>931</v>
      </c>
      <c r="D18" s="2813"/>
      <c r="E18" s="2813"/>
      <c r="F18" s="207" t="s">
        <v>13</v>
      </c>
      <c r="G18" s="207">
        <v>0</v>
      </c>
      <c r="H18" s="208">
        <v>0</v>
      </c>
      <c r="I18" s="2814">
        <f t="shared" si="0"/>
        <v>0</v>
      </c>
      <c r="J18" s="2814"/>
    </row>
    <row r="19" spans="1:10" ht="18" hidden="1" thickBot="1">
      <c r="A19" s="2815"/>
      <c r="B19" s="2816"/>
      <c r="C19" s="2817"/>
      <c r="D19" s="2818"/>
      <c r="E19" s="2819"/>
      <c r="F19" s="198"/>
      <c r="G19" s="198"/>
      <c r="H19" s="199"/>
      <c r="I19" s="2820">
        <f t="shared" si="0"/>
        <v>0</v>
      </c>
      <c r="J19" s="2821"/>
    </row>
    <row r="20" spans="1:10" ht="18" hidden="1" thickBot="1">
      <c r="A20" s="2742"/>
      <c r="B20" s="2743"/>
      <c r="C20" s="2744"/>
      <c r="D20" s="2744"/>
      <c r="E20" s="2744"/>
      <c r="F20" s="156"/>
      <c r="G20" s="156"/>
      <c r="H20" s="190"/>
      <c r="I20" s="2745">
        <f t="shared" si="0"/>
        <v>0</v>
      </c>
      <c r="J20" s="2746"/>
    </row>
    <row r="21" spans="1:10" ht="18" thickBot="1">
      <c r="A21" s="2822" t="s">
        <v>932</v>
      </c>
      <c r="B21" s="2823"/>
      <c r="C21" s="2823"/>
      <c r="D21" s="2823"/>
      <c r="E21" s="2823"/>
      <c r="F21" s="2823"/>
      <c r="G21" s="2823"/>
      <c r="H21" s="2824">
        <f>SUM(I11:J20)</f>
        <v>0</v>
      </c>
      <c r="I21" s="2824"/>
      <c r="J21" s="2825"/>
    </row>
    <row r="22" spans="1:10" ht="6.9" customHeight="1" thickBot="1">
      <c r="A22" s="157"/>
      <c r="B22" s="157"/>
      <c r="C22" s="157"/>
      <c r="D22" s="157"/>
      <c r="E22" s="157"/>
      <c r="F22" s="157"/>
      <c r="G22" s="157"/>
      <c r="H22" s="157"/>
      <c r="I22" s="157"/>
      <c r="J22" s="157"/>
    </row>
    <row r="23" spans="1:10" ht="18">
      <c r="A23" s="2809" t="s">
        <v>933</v>
      </c>
      <c r="B23" s="2810"/>
      <c r="C23" s="2810"/>
      <c r="D23" s="2810"/>
      <c r="E23" s="2810"/>
      <c r="F23" s="2810"/>
      <c r="G23" s="2810"/>
      <c r="H23" s="2810"/>
      <c r="I23" s="2810"/>
      <c r="J23" s="2811"/>
    </row>
    <row r="24" spans="1:10" ht="30" customHeight="1" thickBot="1">
      <c r="A24" s="2799" t="s">
        <v>4</v>
      </c>
      <c r="B24" s="2800"/>
      <c r="C24" s="2800" t="s">
        <v>934</v>
      </c>
      <c r="D24" s="2800"/>
      <c r="E24" s="2800"/>
      <c r="F24" s="211" t="s">
        <v>935</v>
      </c>
      <c r="G24" s="2801" t="s">
        <v>936</v>
      </c>
      <c r="H24" s="2801"/>
      <c r="I24" s="2801" t="s">
        <v>937</v>
      </c>
      <c r="J24" s="2802"/>
    </row>
    <row r="25" spans="1:10" ht="17.399999999999999">
      <c r="A25" s="2803" t="s">
        <v>938</v>
      </c>
      <c r="B25" s="2804"/>
      <c r="C25" s="2805" t="s">
        <v>939</v>
      </c>
      <c r="D25" s="2805"/>
      <c r="E25" s="2805"/>
      <c r="F25" s="210">
        <v>0</v>
      </c>
      <c r="G25" s="2806"/>
      <c r="H25" s="2806"/>
      <c r="I25" s="2807">
        <f>G25*F25*12</f>
        <v>0</v>
      </c>
      <c r="J25" s="2808"/>
    </row>
    <row r="26" spans="1:10" ht="17.399999999999999">
      <c r="A26" s="2793" t="s">
        <v>940</v>
      </c>
      <c r="B26" s="2794"/>
      <c r="C26" s="2795" t="s">
        <v>941</v>
      </c>
      <c r="D26" s="2795"/>
      <c r="E26" s="2795"/>
      <c r="F26" s="205">
        <v>0</v>
      </c>
      <c r="G26" s="2796"/>
      <c r="H26" s="2796"/>
      <c r="I26" s="2797">
        <f>G26*F26</f>
        <v>0</v>
      </c>
      <c r="J26" s="2798"/>
    </row>
    <row r="27" spans="1:10" ht="17.399999999999999">
      <c r="A27" s="2793" t="s">
        <v>942</v>
      </c>
      <c r="B27" s="2794"/>
      <c r="C27" s="2795" t="s">
        <v>943</v>
      </c>
      <c r="D27" s="2795"/>
      <c r="E27" s="2795"/>
      <c r="F27" s="205">
        <v>0</v>
      </c>
      <c r="G27" s="2796"/>
      <c r="H27" s="2796"/>
      <c r="I27" s="2797">
        <f>G27*F27</f>
        <v>0</v>
      </c>
      <c r="J27" s="2798"/>
    </row>
    <row r="28" spans="1:10" ht="17.399999999999999">
      <c r="A28" s="2793" t="s">
        <v>944</v>
      </c>
      <c r="B28" s="2794"/>
      <c r="C28" s="2795" t="s">
        <v>945</v>
      </c>
      <c r="D28" s="2795"/>
      <c r="E28" s="2795"/>
      <c r="F28" s="205">
        <v>0</v>
      </c>
      <c r="G28" s="2796"/>
      <c r="H28" s="2796"/>
      <c r="I28" s="2797">
        <f>G28*F28</f>
        <v>0</v>
      </c>
      <c r="J28" s="2798"/>
    </row>
    <row r="29" spans="1:10" ht="17.399999999999999">
      <c r="A29" s="2793" t="s">
        <v>946</v>
      </c>
      <c r="B29" s="2794"/>
      <c r="C29" s="2795" t="s">
        <v>947</v>
      </c>
      <c r="D29" s="2795"/>
      <c r="E29" s="2795"/>
      <c r="F29" s="205">
        <v>0</v>
      </c>
      <c r="G29" s="2796"/>
      <c r="H29" s="2796"/>
      <c r="I29" s="2797">
        <f>G29*F29</f>
        <v>0</v>
      </c>
      <c r="J29" s="2798"/>
    </row>
    <row r="30" spans="1:10" ht="18" thickBot="1">
      <c r="A30" s="2778" t="s">
        <v>948</v>
      </c>
      <c r="B30" s="2779"/>
      <c r="C30" s="2780" t="s">
        <v>949</v>
      </c>
      <c r="D30" s="2780"/>
      <c r="E30" s="2780"/>
      <c r="F30" s="206">
        <v>0</v>
      </c>
      <c r="G30" s="2781"/>
      <c r="H30" s="2781"/>
      <c r="I30" s="2782">
        <f>G30*F30</f>
        <v>0</v>
      </c>
      <c r="J30" s="2783"/>
    </row>
    <row r="31" spans="1:10" ht="18" hidden="1" thickBot="1">
      <c r="A31" s="2784"/>
      <c r="B31" s="2785"/>
      <c r="C31" s="2786"/>
      <c r="D31" s="2786"/>
      <c r="E31" s="2786"/>
      <c r="F31" s="198" t="s">
        <v>13</v>
      </c>
      <c r="G31" s="198"/>
      <c r="H31" s="198" t="e">
        <f>G31*F31</f>
        <v>#VALUE!</v>
      </c>
      <c r="I31" s="2787" t="e">
        <f>H31*G31</f>
        <v>#VALUE!</v>
      </c>
      <c r="J31" s="2788"/>
    </row>
    <row r="32" spans="1:10" ht="18" hidden="1" thickBot="1">
      <c r="A32" s="2742"/>
      <c r="B32" s="2743"/>
      <c r="C32" s="2744"/>
      <c r="D32" s="2744"/>
      <c r="E32" s="2744"/>
      <c r="F32" s="156" t="s">
        <v>13</v>
      </c>
      <c r="G32" s="156">
        <v>0</v>
      </c>
      <c r="H32" s="156" t="e">
        <f>G32*F32</f>
        <v>#VALUE!</v>
      </c>
      <c r="I32" s="2745" t="e">
        <f>H32*G32</f>
        <v>#VALUE!</v>
      </c>
      <c r="J32" s="2746"/>
    </row>
    <row r="33" spans="1:10" ht="18" thickBot="1">
      <c r="A33" s="2789" t="s">
        <v>950</v>
      </c>
      <c r="B33" s="2790"/>
      <c r="C33" s="2790"/>
      <c r="D33" s="2790"/>
      <c r="E33" s="2790"/>
      <c r="F33" s="2790"/>
      <c r="G33" s="2790"/>
      <c r="H33" s="2791">
        <f>SUM(I25:J30)</f>
        <v>0</v>
      </c>
      <c r="I33" s="2791"/>
      <c r="J33" s="2792"/>
    </row>
    <row r="34" spans="1:10" ht="6.9" customHeight="1" thickBot="1">
      <c r="A34" s="159"/>
      <c r="B34" s="159"/>
      <c r="C34" s="159"/>
      <c r="D34" s="159"/>
      <c r="E34" s="159"/>
      <c r="F34" s="159"/>
      <c r="G34" s="159"/>
      <c r="H34" s="160"/>
      <c r="I34" s="160"/>
      <c r="J34" s="160"/>
    </row>
    <row r="35" spans="1:10" ht="17.25" customHeight="1">
      <c r="A35" s="2775" t="s">
        <v>951</v>
      </c>
      <c r="B35" s="2776"/>
      <c r="C35" s="2776"/>
      <c r="D35" s="2776"/>
      <c r="E35" s="2776"/>
      <c r="F35" s="2776"/>
      <c r="G35" s="2776"/>
      <c r="H35" s="2776"/>
      <c r="I35" s="2776"/>
      <c r="J35" s="2777"/>
    </row>
    <row r="36" spans="1:10" ht="17.25" customHeight="1" thickBot="1">
      <c r="A36" s="201"/>
      <c r="B36" s="202"/>
      <c r="C36" s="202"/>
      <c r="D36" s="2772"/>
      <c r="E36" s="2772"/>
      <c r="F36" s="2773"/>
      <c r="G36" s="2773"/>
      <c r="H36" s="203"/>
      <c r="I36" s="203"/>
      <c r="J36" s="204"/>
    </row>
    <row r="37" spans="1:10" ht="6.9" customHeight="1">
      <c r="A37" s="159"/>
      <c r="B37" s="159"/>
      <c r="C37" s="159"/>
      <c r="D37" s="159"/>
      <c r="E37" s="159"/>
      <c r="F37" s="159"/>
      <c r="G37" s="159"/>
      <c r="H37" s="160"/>
      <c r="I37" s="160"/>
      <c r="J37" s="160"/>
    </row>
    <row r="38" spans="1:10" ht="17.399999999999999">
      <c r="A38" s="2707" t="s">
        <v>952</v>
      </c>
      <c r="B38" s="2707"/>
      <c r="C38" s="2707"/>
      <c r="D38" s="2707"/>
      <c r="E38" s="2707"/>
      <c r="F38" s="2707"/>
      <c r="G38" s="2707"/>
      <c r="H38" s="2707"/>
      <c r="I38" s="2707"/>
      <c r="J38" s="2707"/>
    </row>
    <row r="39" spans="1:10" ht="17.399999999999999">
      <c r="A39" s="2703" t="s">
        <v>953</v>
      </c>
      <c r="B39" s="2703"/>
      <c r="C39" s="2703"/>
      <c r="D39" s="2703"/>
      <c r="E39" s="2703"/>
      <c r="F39" s="2703"/>
      <c r="G39" s="2703"/>
      <c r="H39" s="2703"/>
      <c r="I39" s="2703"/>
      <c r="J39" s="2703"/>
    </row>
    <row r="40" spans="1:10" ht="17.399999999999999">
      <c r="A40" s="157"/>
      <c r="B40" s="157"/>
      <c r="C40" s="2774" t="s">
        <v>971</v>
      </c>
      <c r="D40" s="2774"/>
      <c r="E40" s="2774"/>
      <c r="F40" s="2774"/>
      <c r="G40" s="2774"/>
      <c r="H40" s="2774"/>
      <c r="I40" s="2703" t="s">
        <v>954</v>
      </c>
      <c r="J40" s="2703"/>
    </row>
    <row r="41" spans="1:10" ht="6.9" customHeight="1">
      <c r="A41" s="157"/>
      <c r="B41" s="157"/>
      <c r="C41" s="157"/>
      <c r="D41" s="157"/>
      <c r="E41" s="157"/>
      <c r="F41" s="157"/>
      <c r="G41" s="157"/>
      <c r="H41" s="157"/>
      <c r="I41" s="157"/>
      <c r="J41" s="157"/>
    </row>
    <row r="42" spans="1:10" ht="17.399999999999999">
      <c r="A42" s="157"/>
      <c r="B42" s="157"/>
      <c r="C42" s="157"/>
      <c r="D42" s="157"/>
      <c r="E42" s="157"/>
      <c r="F42" s="2704" t="s">
        <v>270</v>
      </c>
      <c r="G42" s="2704"/>
      <c r="H42" s="2704"/>
      <c r="I42" s="2704"/>
      <c r="J42" s="2704"/>
    </row>
    <row r="43" spans="1:10" ht="17.399999999999999">
      <c r="A43" s="157"/>
      <c r="B43" s="157"/>
      <c r="C43" s="157"/>
      <c r="D43" s="157"/>
      <c r="E43" s="157"/>
      <c r="F43" s="2704"/>
      <c r="G43" s="2704"/>
      <c r="H43" s="2704"/>
      <c r="I43" s="2704"/>
      <c r="J43" s="2704"/>
    </row>
    <row r="44" spans="1:10" ht="17.399999999999999">
      <c r="A44" s="157"/>
      <c r="B44" s="157"/>
      <c r="C44" s="157"/>
      <c r="D44" s="157"/>
      <c r="E44" s="157"/>
      <c r="F44" s="157"/>
      <c r="G44" s="157"/>
      <c r="H44" s="157"/>
      <c r="I44" s="157"/>
      <c r="J44" s="157"/>
    </row>
    <row r="45" spans="1:10" ht="17.399999999999999">
      <c r="A45" s="157"/>
      <c r="B45" s="157"/>
      <c r="C45" s="157"/>
      <c r="D45" s="157"/>
      <c r="E45" s="157"/>
      <c r="F45" s="157"/>
      <c r="G45" s="157"/>
      <c r="H45" s="157"/>
      <c r="I45" s="157"/>
      <c r="J45" s="157"/>
    </row>
    <row r="46" spans="1:10" ht="17.399999999999999">
      <c r="A46" s="157"/>
      <c r="B46" s="157"/>
      <c r="C46" s="157"/>
      <c r="D46" s="157"/>
      <c r="E46" s="157"/>
      <c r="F46" s="157"/>
      <c r="G46" s="157"/>
      <c r="H46" s="157"/>
      <c r="I46" s="157"/>
      <c r="J46" s="157"/>
    </row>
    <row r="47" spans="1:10" ht="9.9" customHeight="1">
      <c r="A47" s="212"/>
      <c r="B47" s="212"/>
      <c r="C47" s="212"/>
      <c r="D47" s="212"/>
      <c r="E47" s="212"/>
      <c r="F47" s="212"/>
      <c r="G47" s="212"/>
      <c r="H47" s="212"/>
      <c r="I47" s="212"/>
      <c r="J47" s="212"/>
    </row>
  </sheetData>
  <mergeCells count="96">
    <mergeCell ref="B7:E7"/>
    <mergeCell ref="F7:I7"/>
    <mergeCell ref="A2:E2"/>
    <mergeCell ref="F2:J2"/>
    <mergeCell ref="B3:E3"/>
    <mergeCell ref="F3:I3"/>
    <mergeCell ref="A4:B4"/>
    <mergeCell ref="C4:E4"/>
    <mergeCell ref="F4:I4"/>
    <mergeCell ref="A5:B5"/>
    <mergeCell ref="C5:E5"/>
    <mergeCell ref="F5:I5"/>
    <mergeCell ref="B6:E6"/>
    <mergeCell ref="F6:I6"/>
    <mergeCell ref="A9:J9"/>
    <mergeCell ref="A10:B10"/>
    <mergeCell ref="C10:E10"/>
    <mergeCell ref="I10:J10"/>
    <mergeCell ref="A11:B11"/>
    <mergeCell ref="C11:E11"/>
    <mergeCell ref="I11:J11"/>
    <mergeCell ref="A12:B12"/>
    <mergeCell ref="C12:E12"/>
    <mergeCell ref="I12:J12"/>
    <mergeCell ref="A13:B13"/>
    <mergeCell ref="C13:E13"/>
    <mergeCell ref="I13:J13"/>
    <mergeCell ref="A14:B14"/>
    <mergeCell ref="C14:E14"/>
    <mergeCell ref="I14:J14"/>
    <mergeCell ref="A15:B15"/>
    <mergeCell ref="C15:E15"/>
    <mergeCell ref="I15:J15"/>
    <mergeCell ref="A16:B16"/>
    <mergeCell ref="C16:E16"/>
    <mergeCell ref="I16:J16"/>
    <mergeCell ref="A17:B17"/>
    <mergeCell ref="C17:E17"/>
    <mergeCell ref="I17:J17"/>
    <mergeCell ref="A23:J23"/>
    <mergeCell ref="A18:B18"/>
    <mergeCell ref="C18:E18"/>
    <mergeCell ref="I18:J18"/>
    <mergeCell ref="A19:B19"/>
    <mergeCell ref="C19:E19"/>
    <mergeCell ref="I19:J19"/>
    <mergeCell ref="A20:B20"/>
    <mergeCell ref="C20:E20"/>
    <mergeCell ref="I20:J20"/>
    <mergeCell ref="A21:G21"/>
    <mergeCell ref="H21:J21"/>
    <mergeCell ref="A24:B24"/>
    <mergeCell ref="C24:E24"/>
    <mergeCell ref="G24:H24"/>
    <mergeCell ref="I24:J24"/>
    <mergeCell ref="A25:B25"/>
    <mergeCell ref="C25:E25"/>
    <mergeCell ref="G25:H25"/>
    <mergeCell ref="I25:J25"/>
    <mergeCell ref="A26:B26"/>
    <mergeCell ref="C26:E26"/>
    <mergeCell ref="G26:H26"/>
    <mergeCell ref="I26:J26"/>
    <mergeCell ref="A27:B27"/>
    <mergeCell ref="C27:E27"/>
    <mergeCell ref="G27:H27"/>
    <mergeCell ref="I27:J27"/>
    <mergeCell ref="A28:B28"/>
    <mergeCell ref="C28:E28"/>
    <mergeCell ref="G28:H28"/>
    <mergeCell ref="I28:J28"/>
    <mergeCell ref="A29:B29"/>
    <mergeCell ref="C29:E29"/>
    <mergeCell ref="G29:H29"/>
    <mergeCell ref="I29:J29"/>
    <mergeCell ref="A35:J35"/>
    <mergeCell ref="A30:B30"/>
    <mergeCell ref="C30:E30"/>
    <mergeCell ref="G30:H30"/>
    <mergeCell ref="I30:J30"/>
    <mergeCell ref="A31:B31"/>
    <mergeCell ref="C31:E31"/>
    <mergeCell ref="I31:J31"/>
    <mergeCell ref="A32:B32"/>
    <mergeCell ref="C32:E32"/>
    <mergeCell ref="I32:J32"/>
    <mergeCell ref="A33:G33"/>
    <mergeCell ref="H33:J33"/>
    <mergeCell ref="F43:J43"/>
    <mergeCell ref="D36:E36"/>
    <mergeCell ref="F36:G36"/>
    <mergeCell ref="A38:J38"/>
    <mergeCell ref="A39:J39"/>
    <mergeCell ref="I40:J40"/>
    <mergeCell ref="F42:J42"/>
    <mergeCell ref="C40:H40"/>
  </mergeCells>
  <printOptions horizontalCentered="1"/>
  <pageMargins left="0.39370078740157499" right="0.39370078740157499" top="1.81102362204724" bottom="0.31496062992126" header="0.59055118110236204" footer="7.8740157480315001E-2"/>
  <pageSetup paperSize="9" scale="95" fitToHeight="0" orientation="portrait" r:id="rId1"/>
  <headerFooter>
    <oddHeader xml:space="preserve">&amp;L                                       &amp;G&amp;C&amp;12              
                    دراسة الجدوى الاقتصادية            Economic &amp;"Times New Roman,Regular"feasibility&amp;R
</oddHeader>
    <oddFooter xml:space="preserve">&amp;C
</oddFoot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6CC978-CC52-48E3-828D-D544402AC59A}">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30</vt:i4>
      </vt:variant>
      <vt:variant>
        <vt:lpstr>Named Ranges</vt:lpstr>
      </vt:variant>
      <vt:variant>
        <vt:i4>28</vt:i4>
      </vt:variant>
    </vt:vector>
  </HeadingPairs>
  <TitlesOfParts>
    <vt:vector size="58" baseType="lpstr">
      <vt:lpstr>Sheet2</vt:lpstr>
      <vt:lpstr>المدخلات</vt:lpstr>
      <vt:lpstr>حساب الكميات</vt:lpstr>
      <vt:lpstr>اتفاق 01 (2)</vt:lpstr>
      <vt:lpstr>أسعار التوريد</vt:lpstr>
      <vt:lpstr>المواصفات الفنية</vt:lpstr>
      <vt:lpstr>المواصفات الفنية2</vt:lpstr>
      <vt:lpstr>عقد جديد </vt:lpstr>
      <vt:lpstr>اتفاق  (2)</vt:lpstr>
      <vt:lpstr>حساب الكميات (2)</vt:lpstr>
      <vt:lpstr>المواصفات الفنية (2)</vt:lpstr>
      <vt:lpstr>أسعار التوريد (2)</vt:lpstr>
      <vt:lpstr>عقد اساسي</vt:lpstr>
      <vt:lpstr>جدوا زمني</vt:lpstr>
      <vt:lpstr>جدول دفعات</vt:lpstr>
      <vt:lpstr> اكميات بنك بدون سور </vt:lpstr>
      <vt:lpstr>اتفاق </vt:lpstr>
      <vt:lpstr>تكليف</vt:lpstr>
      <vt:lpstr>عقد ابنك</vt:lpstr>
      <vt:lpstr>حاوية</vt:lpstr>
      <vt:lpstr>محضر تسليم موقع</vt:lpstr>
      <vt:lpstr>تواريخ الصب</vt:lpstr>
      <vt:lpstr>متباعة الاشراف </vt:lpstr>
      <vt:lpstr>التكلفة التقديرية</vt:lpstr>
      <vt:lpstr>حساب الكميات بنك </vt:lpstr>
      <vt:lpstr>basss</vt:lpstr>
      <vt:lpstr>EN TETE </vt:lpstr>
      <vt:lpstr>Economic feasibility</vt:lpstr>
      <vt:lpstr>man ref Economic feasibility</vt:lpstr>
      <vt:lpstr>Economic feasibility savana</vt:lpstr>
      <vt:lpstr>' اكميات بنك بدون سور '!Print_Area</vt:lpstr>
      <vt:lpstr>basss!Print_Area</vt:lpstr>
      <vt:lpstr>'Economic feasibility'!Print_Area</vt:lpstr>
      <vt:lpstr>'Economic feasibility savana'!Print_Area</vt:lpstr>
      <vt:lpstr>Sheet2!Print_Area</vt:lpstr>
      <vt:lpstr>'اتفاق '!Print_Area</vt:lpstr>
      <vt:lpstr>'اتفاق  (2)'!Print_Area</vt:lpstr>
      <vt:lpstr>'اتفاق 01 (2)'!Print_Area</vt:lpstr>
      <vt:lpstr>'أسعار التوريد'!Print_Area</vt:lpstr>
      <vt:lpstr>'أسعار التوريد (2)'!Print_Area</vt:lpstr>
      <vt:lpstr>'التكلفة التقديرية'!Print_Area</vt:lpstr>
      <vt:lpstr>المدخلات!Print_Area</vt:lpstr>
      <vt:lpstr>'المواصفات الفنية'!Print_Area</vt:lpstr>
      <vt:lpstr>'المواصفات الفنية (2)'!Print_Area</vt:lpstr>
      <vt:lpstr>'المواصفات الفنية2'!Print_Area</vt:lpstr>
      <vt:lpstr>تكليف!Print_Area</vt:lpstr>
      <vt:lpstr>'تواريخ الصب'!Print_Area</vt:lpstr>
      <vt:lpstr>'جدوا زمني'!Print_Area</vt:lpstr>
      <vt:lpstr>'جدول دفعات'!Print_Area</vt:lpstr>
      <vt:lpstr>حاوية!Print_Area</vt:lpstr>
      <vt:lpstr>'حساب الكميات'!Print_Area</vt:lpstr>
      <vt:lpstr>'حساب الكميات (2)'!Print_Area</vt:lpstr>
      <vt:lpstr>'حساب الكميات بنك '!Print_Area</vt:lpstr>
      <vt:lpstr>'عقد ابنك'!Print_Area</vt:lpstr>
      <vt:lpstr>'عقد اساسي'!Print_Area</vt:lpstr>
      <vt:lpstr>'عقد جديد '!Print_Area</vt:lpstr>
      <vt:lpstr>'متباعة الاشراف '!Print_Area</vt:lpstr>
      <vt:lpstr>'محضر تسليم موقع'!Print_Area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Dilshan Abeyratne</cp:lastModifiedBy>
  <cp:lastPrinted>2025-10-31T16:38:06Z</cp:lastPrinted>
  <dcterms:created xsi:type="dcterms:W3CDTF">2015-06-05T18:17:20Z</dcterms:created>
  <dcterms:modified xsi:type="dcterms:W3CDTF">2025-12-30T10:12:53Z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{8E6CC978-CC52-48E3-828D-D544402AC59A}</vt:lpwstr>
  </property>
</Properties>
</file>